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5733724\Documents\GitHub\jinxin-dashboard\data\"/>
    </mc:Choice>
  </mc:AlternateContent>
  <xr:revisionPtr revIDLastSave="0" documentId="13_ncr:1_{B9DF7AD5-7C84-4926-AB9D-DA86FF3C730F}" xr6:coauthVersionLast="47" xr6:coauthVersionMax="47" xr10:uidLastSave="{00000000-0000-0000-0000-000000000000}"/>
  <bookViews>
    <workbookView xWindow="-120" yWindow="-120" windowWidth="29040" windowHeight="15840" tabRatio="881" firstSheet="29" activeTab="30" xr2:uid="{00000000-000D-0000-FFFF-FFFF00000000}"/>
  </bookViews>
  <sheets>
    <sheet name="0331" sheetId="101" r:id="rId1"/>
    <sheet name="晉欣18度C0331" sheetId="103" r:id="rId2"/>
    <sheet name="晉欣4度C0331" sheetId="102" r:id="rId3"/>
    <sheet name="0401" sheetId="104" r:id="rId4"/>
    <sheet name="晉欣18度C0401" sheetId="108" r:id="rId5"/>
    <sheet name="晉欣4度C0401" sheetId="112" r:id="rId6"/>
    <sheet name="0402" sheetId="105" r:id="rId7"/>
    <sheet name="晉欣18度C0402" sheetId="109" r:id="rId8"/>
    <sheet name="晉欣4度C0402" sheetId="113" r:id="rId9"/>
    <sheet name="0403" sheetId="106" r:id="rId10"/>
    <sheet name="晉欣18度C0403" sheetId="110" r:id="rId11"/>
    <sheet name="晉欣4度C0403" sheetId="114" r:id="rId12"/>
    <sheet name="0404" sheetId="107" r:id="rId13"/>
    <sheet name="晉欣18度C0404" sheetId="111" r:id="rId14"/>
    <sheet name="晉欣4度C0404" sheetId="115" r:id="rId15"/>
    <sheet name="0405" sheetId="116" r:id="rId16"/>
    <sheet name="晉欣18度C0405" sheetId="118" r:id="rId17"/>
    <sheet name="晉欣4度C0405" sheetId="120" r:id="rId18"/>
    <sheet name="0406" sheetId="117" r:id="rId19"/>
    <sheet name="晉欣18度C0406" sheetId="119" r:id="rId20"/>
    <sheet name="晉欣4度C0406" sheetId="121" r:id="rId21"/>
    <sheet name="0407" sheetId="122" r:id="rId22"/>
    <sheet name="晉欣18度C0407" sheetId="130" r:id="rId23"/>
    <sheet name="晉欣4度C0407" sheetId="128" r:id="rId24"/>
    <sheet name="0408" sheetId="127" r:id="rId25"/>
    <sheet name="晉欣18度C0408" sheetId="131" r:id="rId26"/>
    <sheet name="晉欣4度C0408" sheetId="129" r:id="rId27"/>
    <sheet name="0409" sheetId="132" r:id="rId28"/>
    <sheet name="晉欣18度C0409" sheetId="138" r:id="rId29"/>
    <sheet name="晉欣4度C0409" sheetId="135" r:id="rId30"/>
    <sheet name="0410" sheetId="133" r:id="rId31"/>
    <sheet name="晉欣4度C0410" sheetId="147" r:id="rId32"/>
    <sheet name="晉欣18度C0410" sheetId="139" r:id="rId33"/>
    <sheet name="0411" sheetId="134" r:id="rId34"/>
    <sheet name="晉欣18度C0411" sheetId="140" r:id="rId35"/>
    <sheet name="晉欣4度C0411" sheetId="137" r:id="rId36"/>
    <sheet name="0412" sheetId="141" r:id="rId37"/>
    <sheet name="晉欣18度C0412" sheetId="145" r:id="rId38"/>
    <sheet name="晉欣4度C0412" sheetId="143" r:id="rId39"/>
    <sheet name="0413" sheetId="142" r:id="rId40"/>
    <sheet name="晉欣18度C0413" sheetId="146" r:id="rId41"/>
    <sheet name="晉欣4度C0413" sheetId="144" r:id="rId42"/>
  </sheets>
  <externalReferences>
    <externalReference r:id="rId43"/>
    <externalReference r:id="rId44"/>
  </externalReferences>
  <definedNames>
    <definedName name="_xlnm._FilterDatabase" localSheetId="0" hidden="1">'0331'!$B$10:$Q$25</definedName>
    <definedName name="_xlnm._FilterDatabase" localSheetId="3" hidden="1">'0401'!$B$10:$Q$25</definedName>
    <definedName name="_xlnm._FilterDatabase" localSheetId="6" hidden="1">'0402'!$B$10:$Q$25</definedName>
    <definedName name="_xlnm._FilterDatabase" localSheetId="9" hidden="1">'0403'!$B$10:$Q$25</definedName>
    <definedName name="_xlnm._FilterDatabase" localSheetId="12" hidden="1">'0404'!$B$10:$Q$25</definedName>
    <definedName name="_xlnm._FilterDatabase" localSheetId="15" hidden="1">'0405'!$B$10:$Q$25</definedName>
    <definedName name="_xlnm._FilterDatabase" localSheetId="18" hidden="1">'0406'!$B$10:$Q$25</definedName>
    <definedName name="_xlnm._FilterDatabase" localSheetId="21" hidden="1">'0407'!$B$10:$Q$25</definedName>
    <definedName name="_xlnm._FilterDatabase" localSheetId="24" hidden="1">'0408'!$B$10:$Q$25</definedName>
    <definedName name="_xlnm._FilterDatabase" localSheetId="27" hidden="1">'0409'!$B$10:$Q$25</definedName>
    <definedName name="_xlnm._FilterDatabase" localSheetId="30" hidden="1">'0410'!$B$10:$Q$25</definedName>
    <definedName name="_xlnm._FilterDatabase" localSheetId="33" hidden="1">'0411'!$B$10:$Q$25</definedName>
    <definedName name="_xlnm._FilterDatabase" localSheetId="36" hidden="1">'0412'!$B$10:$Q$25</definedName>
    <definedName name="_xlnm._FilterDatabase" localSheetId="39" hidden="1">'0413'!$B$10:$Q$25</definedName>
    <definedName name="_xlnm._FilterDatabase" localSheetId="1" hidden="1">晉欣18度C0331!$A$4:$R$124</definedName>
    <definedName name="_xlnm._FilterDatabase" localSheetId="4" hidden="1">晉欣18度C0401!$A$4:$R$124</definedName>
    <definedName name="_xlnm._FilterDatabase" localSheetId="7" hidden="1">晉欣18度C0402!$A$4:$R$124</definedName>
    <definedName name="_xlnm._FilterDatabase" localSheetId="10" hidden="1">晉欣18度C0403!$A$4:$R$124</definedName>
    <definedName name="_xlnm._FilterDatabase" localSheetId="13" hidden="1">晉欣18度C0404!$A$4:$R$124</definedName>
    <definedName name="_xlnm._FilterDatabase" localSheetId="16" hidden="1">晉欣18度C0405!$A$4:$R$124</definedName>
    <definedName name="_xlnm._FilterDatabase" localSheetId="19" hidden="1">晉欣18度C0406!$A$4:$R$124</definedName>
    <definedName name="_xlnm._FilterDatabase" localSheetId="22" hidden="1">晉欣18度C0407!$A$4:$R$124</definedName>
    <definedName name="_xlnm._FilterDatabase" localSheetId="25" hidden="1">晉欣18度C0408!$A$4:$R$124</definedName>
    <definedName name="_xlnm._FilterDatabase" localSheetId="28" hidden="1">晉欣18度C0409!$A$4:$R$124</definedName>
    <definedName name="_xlnm._FilterDatabase" localSheetId="32" hidden="1">晉欣18度C0410!$A$4:$R$124</definedName>
    <definedName name="_xlnm._FilterDatabase" localSheetId="34" hidden="1">晉欣18度C0411!$A$4:$R$124</definedName>
    <definedName name="_xlnm._FilterDatabase" localSheetId="37" hidden="1">晉欣18度C0412!$A$4:$R$124</definedName>
    <definedName name="_xlnm._FilterDatabase" localSheetId="40" hidden="1">晉欣18度C0413!$A$4:$R$124</definedName>
    <definedName name="_xlnm._FilterDatabase" localSheetId="2" hidden="1">晉欣4度C0331!$A$4:$AJ$173</definedName>
    <definedName name="_xlnm._FilterDatabase" localSheetId="5" hidden="1">晉欣4度C0401!$A$4:$AJ$173</definedName>
    <definedName name="_xlnm._FilterDatabase" localSheetId="8" hidden="1">晉欣4度C0402!$A$4:$AJ$173</definedName>
    <definedName name="_xlnm._FilterDatabase" localSheetId="11" hidden="1">晉欣4度C0403!$A$4:$AJ$173</definedName>
    <definedName name="_xlnm._FilterDatabase" localSheetId="14" hidden="1">晉欣4度C0404!$A$4:$AJ$173</definedName>
    <definedName name="_xlnm._FilterDatabase" localSheetId="17" hidden="1">晉欣4度C0405!$A$4:$AJ$173</definedName>
    <definedName name="_xlnm._FilterDatabase" localSheetId="20" hidden="1">晉欣4度C0406!$A$4:$AJ$173</definedName>
    <definedName name="_xlnm._FilterDatabase" localSheetId="23" hidden="1">晉欣4度C0407!$A$4:$AJ$173</definedName>
    <definedName name="_xlnm._FilterDatabase" localSheetId="26" hidden="1">晉欣4度C0408!$A$4:$AJ$173</definedName>
    <definedName name="_xlnm._FilterDatabase" localSheetId="29" hidden="1">晉欣4度C0409!$A$4:$AJ$173</definedName>
    <definedName name="_xlnm._FilterDatabase" localSheetId="31" hidden="1">晉欣4度C0410!$A$4:$AJ$173</definedName>
    <definedName name="_xlnm._FilterDatabase" localSheetId="35" hidden="1">晉欣4度C0411!$A$4:$AJ$173</definedName>
    <definedName name="_xlnm._FilterDatabase" localSheetId="38" hidden="1">晉欣4度C0412!$A$4:$AJ$173</definedName>
    <definedName name="_xlnm._FilterDatabase" localSheetId="41" hidden="1">晉欣4度C0413!$A$4:$AJ$173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33" l="1"/>
  <c r="R30" i="147"/>
  <c r="S18" i="147"/>
  <c r="O30" i="147"/>
  <c r="R17" i="147"/>
  <c r="AE173" i="147"/>
  <c r="AD173" i="147"/>
  <c r="AA173" i="147"/>
  <c r="Z173" i="147"/>
  <c r="M173" i="147"/>
  <c r="W172" i="147"/>
  <c r="H172" i="147"/>
  <c r="W171" i="147"/>
  <c r="H171" i="147"/>
  <c r="AG170" i="147"/>
  <c r="AF170" i="147"/>
  <c r="W170" i="147"/>
  <c r="H170" i="147"/>
  <c r="AG169" i="147"/>
  <c r="AF169" i="147"/>
  <c r="W169" i="147"/>
  <c r="H169" i="147"/>
  <c r="AG168" i="147"/>
  <c r="AF168" i="147"/>
  <c r="W168" i="147"/>
  <c r="H168" i="147"/>
  <c r="AG167" i="147"/>
  <c r="AF167" i="147"/>
  <c r="W167" i="147"/>
  <c r="H167" i="147"/>
  <c r="AG166" i="147"/>
  <c r="AF166" i="147"/>
  <c r="W166" i="147"/>
  <c r="H166" i="147"/>
  <c r="AG165" i="147"/>
  <c r="AF165" i="147"/>
  <c r="W165" i="147"/>
  <c r="H165" i="147"/>
  <c r="W164" i="147"/>
  <c r="N164" i="147"/>
  <c r="AG164" i="147" s="1"/>
  <c r="P164" i="147"/>
  <c r="H164" i="147"/>
  <c r="W163" i="147"/>
  <c r="P163" i="147"/>
  <c r="N163" i="147"/>
  <c r="O163" i="147" s="1"/>
  <c r="H163" i="147"/>
  <c r="W162" i="147"/>
  <c r="N162" i="147"/>
  <c r="AG162" i="147" s="1"/>
  <c r="P162" i="147"/>
  <c r="H162" i="147"/>
  <c r="W161" i="147"/>
  <c r="P161" i="147"/>
  <c r="N161" i="147"/>
  <c r="AF161" i="147" s="1"/>
  <c r="P173" i="147"/>
  <c r="H161" i="147"/>
  <c r="AE160" i="147"/>
  <c r="AD160" i="147"/>
  <c r="AA160" i="147"/>
  <c r="Z160" i="147"/>
  <c r="M160" i="147"/>
  <c r="W159" i="147"/>
  <c r="H159" i="147"/>
  <c r="W158" i="147"/>
  <c r="H158" i="147"/>
  <c r="W157" i="147"/>
  <c r="H157" i="147"/>
  <c r="W156" i="147"/>
  <c r="H156" i="147"/>
  <c r="W155" i="147"/>
  <c r="H155" i="147"/>
  <c r="AG154" i="147"/>
  <c r="AF154" i="147"/>
  <c r="W154" i="147"/>
  <c r="H154" i="147"/>
  <c r="AG153" i="147"/>
  <c r="AF153" i="147"/>
  <c r="W153" i="147"/>
  <c r="H153" i="147"/>
  <c r="W152" i="147"/>
  <c r="P152" i="147"/>
  <c r="N152" i="147"/>
  <c r="O152" i="147" s="1"/>
  <c r="H152" i="147"/>
  <c r="W151" i="147"/>
  <c r="P151" i="147"/>
  <c r="N151" i="147"/>
  <c r="AG151" i="147" s="1"/>
  <c r="H151" i="147"/>
  <c r="W150" i="147"/>
  <c r="N150" i="147"/>
  <c r="O150" i="147" s="1"/>
  <c r="P150" i="147"/>
  <c r="H150" i="147"/>
  <c r="W149" i="147"/>
  <c r="P149" i="147"/>
  <c r="N149" i="147"/>
  <c r="AG149" i="147" s="1"/>
  <c r="H149" i="147"/>
  <c r="W148" i="147"/>
  <c r="N148" i="147" s="1"/>
  <c r="P148" i="147"/>
  <c r="H148" i="147"/>
  <c r="AE147" i="147"/>
  <c r="AD147" i="147"/>
  <c r="AA147" i="147"/>
  <c r="Z147" i="147"/>
  <c r="W147" i="147"/>
  <c r="M147" i="147"/>
  <c r="W146" i="147"/>
  <c r="H146" i="147"/>
  <c r="AG145" i="147"/>
  <c r="AF145" i="147"/>
  <c r="W145" i="147"/>
  <c r="H145" i="147"/>
  <c r="AG144" i="147"/>
  <c r="AF144" i="147"/>
  <c r="W144" i="147"/>
  <c r="H144" i="147"/>
  <c r="AG143" i="147"/>
  <c r="AF143" i="147"/>
  <c r="W143" i="147"/>
  <c r="H143" i="147"/>
  <c r="AG142" i="147"/>
  <c r="W142" i="147"/>
  <c r="P142" i="147"/>
  <c r="N142" i="147"/>
  <c r="O142" i="147" s="1"/>
  <c r="AF142" i="147"/>
  <c r="H142" i="147"/>
  <c r="W141" i="147"/>
  <c r="N141" i="147" s="1"/>
  <c r="P141" i="147"/>
  <c r="H141" i="147"/>
  <c r="W140" i="147"/>
  <c r="N140" i="147" s="1"/>
  <c r="P140" i="147"/>
  <c r="H140" i="147"/>
  <c r="W139" i="147"/>
  <c r="N139" i="147" s="1"/>
  <c r="P139" i="147"/>
  <c r="H139" i="147"/>
  <c r="W138" i="147"/>
  <c r="N138" i="147" s="1"/>
  <c r="P138" i="147"/>
  <c r="H138" i="147"/>
  <c r="W137" i="147"/>
  <c r="N137" i="147" s="1"/>
  <c r="P137" i="147"/>
  <c r="H137" i="147"/>
  <c r="W136" i="147"/>
  <c r="N136" i="147" s="1"/>
  <c r="P136" i="147"/>
  <c r="H136" i="147"/>
  <c r="W135" i="147"/>
  <c r="N135" i="147" s="1"/>
  <c r="P135" i="147"/>
  <c r="H135" i="147"/>
  <c r="AE134" i="147"/>
  <c r="AD134" i="147"/>
  <c r="AA134" i="147"/>
  <c r="Z134" i="147"/>
  <c r="M134" i="147"/>
  <c r="AG133" i="147"/>
  <c r="W133" i="147"/>
  <c r="H133" i="147"/>
  <c r="AG132" i="147"/>
  <c r="AF132" i="147"/>
  <c r="W132" i="147"/>
  <c r="H132" i="147"/>
  <c r="AG131" i="147"/>
  <c r="AF131" i="147"/>
  <c r="H131" i="147"/>
  <c r="AG130" i="147"/>
  <c r="AF130" i="147"/>
  <c r="H130" i="147"/>
  <c r="W129" i="147"/>
  <c r="N129" i="147" s="1"/>
  <c r="P129" i="147"/>
  <c r="H129" i="147"/>
  <c r="AG128" i="147"/>
  <c r="W128" i="147"/>
  <c r="N128" i="147"/>
  <c r="O128" i="147" s="1"/>
  <c r="R128" i="147" s="1"/>
  <c r="P128" i="147"/>
  <c r="H128" i="147"/>
  <c r="W127" i="147"/>
  <c r="N127" i="147" s="1"/>
  <c r="O127" i="147"/>
  <c r="P127" i="147"/>
  <c r="H127" i="147"/>
  <c r="W126" i="147"/>
  <c r="N126" i="147" s="1"/>
  <c r="P126" i="147"/>
  <c r="H126" i="147"/>
  <c r="W125" i="147"/>
  <c r="N125" i="147" s="1"/>
  <c r="AG125" i="147" s="1"/>
  <c r="P125" i="147"/>
  <c r="H125" i="147"/>
  <c r="W124" i="147"/>
  <c r="N124" i="147"/>
  <c r="P124" i="147"/>
  <c r="H124" i="147"/>
  <c r="W123" i="147"/>
  <c r="N123" i="147" s="1"/>
  <c r="O123" i="147" s="1"/>
  <c r="P123" i="147"/>
  <c r="H123" i="147"/>
  <c r="W122" i="147"/>
  <c r="N122" i="147" s="1"/>
  <c r="P122" i="147"/>
  <c r="H122" i="147"/>
  <c r="AE121" i="147"/>
  <c r="AD121" i="147"/>
  <c r="AA121" i="147"/>
  <c r="Z121" i="147"/>
  <c r="W121" i="147"/>
  <c r="M121" i="147"/>
  <c r="AG120" i="147"/>
  <c r="AF120" i="147"/>
  <c r="W120" i="147"/>
  <c r="H120" i="147"/>
  <c r="AG119" i="147"/>
  <c r="AF119" i="147"/>
  <c r="W119" i="147"/>
  <c r="H119" i="147"/>
  <c r="AG118" i="147"/>
  <c r="AF118" i="147"/>
  <c r="W118" i="147"/>
  <c r="H118" i="147"/>
  <c r="AG117" i="147"/>
  <c r="AF117" i="147"/>
  <c r="W117" i="147"/>
  <c r="H117" i="147"/>
  <c r="W116" i="147"/>
  <c r="N116" i="147" s="1"/>
  <c r="P116" i="147"/>
  <c r="H116" i="147"/>
  <c r="W115" i="147"/>
  <c r="P115" i="147"/>
  <c r="N115" i="147"/>
  <c r="O115" i="147" s="1"/>
  <c r="H115" i="147"/>
  <c r="W114" i="147"/>
  <c r="N114" i="147" s="1"/>
  <c r="P114" i="147"/>
  <c r="H114" i="147"/>
  <c r="W113" i="147"/>
  <c r="N113" i="147" s="1"/>
  <c r="P113" i="147"/>
  <c r="H113" i="147"/>
  <c r="W112" i="147"/>
  <c r="N112" i="147"/>
  <c r="AG112" i="147" s="1"/>
  <c r="P112" i="147"/>
  <c r="H112" i="147"/>
  <c r="W111" i="147"/>
  <c r="P111" i="147"/>
  <c r="N111" i="147"/>
  <c r="O111" i="147" s="1"/>
  <c r="H111" i="147"/>
  <c r="W110" i="147"/>
  <c r="N110" i="147" s="1"/>
  <c r="P110" i="147"/>
  <c r="H110" i="147"/>
  <c r="W109" i="147"/>
  <c r="N109" i="147" s="1"/>
  <c r="P109" i="147"/>
  <c r="H109" i="147"/>
  <c r="AE108" i="147"/>
  <c r="AD108" i="147"/>
  <c r="AA108" i="147"/>
  <c r="Z108" i="147"/>
  <c r="W108" i="147"/>
  <c r="M108" i="147"/>
  <c r="W107" i="147"/>
  <c r="H107" i="147"/>
  <c r="W106" i="147"/>
  <c r="H106" i="147"/>
  <c r="AG105" i="147"/>
  <c r="AF105" i="147"/>
  <c r="W105" i="147"/>
  <c r="H105" i="147"/>
  <c r="AG104" i="147"/>
  <c r="AF104" i="147"/>
  <c r="W104" i="147"/>
  <c r="H104" i="147"/>
  <c r="AG103" i="147"/>
  <c r="AF103" i="147"/>
  <c r="W103" i="147"/>
  <c r="H103" i="147"/>
  <c r="W102" i="147"/>
  <c r="N102" i="147" s="1"/>
  <c r="P102" i="147"/>
  <c r="H102" i="147"/>
  <c r="W101" i="147"/>
  <c r="N101" i="147" s="1"/>
  <c r="P101" i="147"/>
  <c r="H101" i="147"/>
  <c r="W100" i="147"/>
  <c r="N100" i="147"/>
  <c r="O100" i="147" s="1"/>
  <c r="P100" i="147"/>
  <c r="H100" i="147"/>
  <c r="W99" i="147"/>
  <c r="N99" i="147" s="1"/>
  <c r="P99" i="147"/>
  <c r="H99" i="147"/>
  <c r="W98" i="147"/>
  <c r="N98" i="147"/>
  <c r="O98" i="147" s="1"/>
  <c r="P98" i="147"/>
  <c r="H98" i="147"/>
  <c r="W97" i="147"/>
  <c r="N97" i="147" s="1"/>
  <c r="P97" i="147"/>
  <c r="H97" i="147"/>
  <c r="W96" i="147"/>
  <c r="N96" i="147" s="1"/>
  <c r="P96" i="147"/>
  <c r="H96" i="147"/>
  <c r="AE95" i="147"/>
  <c r="AD95" i="147"/>
  <c r="AA95" i="147"/>
  <c r="Z95" i="147"/>
  <c r="M95" i="147"/>
  <c r="P95" i="147" s="1"/>
  <c r="AG94" i="147"/>
  <c r="AF94" i="147"/>
  <c r="W94" i="147"/>
  <c r="H94" i="147"/>
  <c r="AG93" i="147"/>
  <c r="AF93" i="147"/>
  <c r="W93" i="147"/>
  <c r="H93" i="147"/>
  <c r="AG92" i="147"/>
  <c r="AF92" i="147"/>
  <c r="W92" i="147"/>
  <c r="H92" i="147"/>
  <c r="AG91" i="147"/>
  <c r="AF91" i="147"/>
  <c r="W91" i="147"/>
  <c r="H91" i="147"/>
  <c r="AG90" i="147"/>
  <c r="AF90" i="147"/>
  <c r="W90" i="147"/>
  <c r="H90" i="147"/>
  <c r="W89" i="147"/>
  <c r="N89" i="147" s="1"/>
  <c r="P89" i="147"/>
  <c r="H89" i="147"/>
  <c r="W88" i="147"/>
  <c r="N88" i="147" s="1"/>
  <c r="O88" i="147" s="1"/>
  <c r="H88" i="147"/>
  <c r="W87" i="147"/>
  <c r="N87" i="147" s="1"/>
  <c r="P87" i="147"/>
  <c r="H87" i="147"/>
  <c r="W86" i="147"/>
  <c r="N86" i="147"/>
  <c r="O86" i="147" s="1"/>
  <c r="H86" i="147"/>
  <c r="W85" i="147"/>
  <c r="N85" i="147" s="1"/>
  <c r="P85" i="147"/>
  <c r="H85" i="147"/>
  <c r="W84" i="147"/>
  <c r="N84" i="147" s="1"/>
  <c r="O84" i="147" s="1"/>
  <c r="P84" i="147"/>
  <c r="H84" i="147"/>
  <c r="W83" i="147"/>
  <c r="N83" i="147" s="1"/>
  <c r="H83" i="147"/>
  <c r="AE82" i="147"/>
  <c r="AD82" i="147"/>
  <c r="AA82" i="147"/>
  <c r="AA2" i="147" s="1"/>
  <c r="Z82" i="147"/>
  <c r="M82" i="147"/>
  <c r="W81" i="147"/>
  <c r="AG80" i="147"/>
  <c r="AF80" i="147"/>
  <c r="W80" i="147"/>
  <c r="H80" i="147"/>
  <c r="AG79" i="147"/>
  <c r="AF79" i="147"/>
  <c r="W79" i="147"/>
  <c r="H79" i="147"/>
  <c r="AG78" i="147"/>
  <c r="AF78" i="147"/>
  <c r="W78" i="147"/>
  <c r="H78" i="147"/>
  <c r="AG77" i="147"/>
  <c r="AF77" i="147"/>
  <c r="W77" i="147"/>
  <c r="H77" i="147"/>
  <c r="AG76" i="147"/>
  <c r="AF76" i="147"/>
  <c r="W76" i="147"/>
  <c r="H76" i="147"/>
  <c r="W75" i="147"/>
  <c r="N75" i="147" s="1"/>
  <c r="P75" i="147"/>
  <c r="H75" i="147"/>
  <c r="W74" i="147"/>
  <c r="N74" i="147" s="1"/>
  <c r="P74" i="147"/>
  <c r="H74" i="147"/>
  <c r="W73" i="147"/>
  <c r="N73" i="147" s="1"/>
  <c r="P73" i="147"/>
  <c r="H73" i="147"/>
  <c r="W72" i="147"/>
  <c r="N72" i="147" s="1"/>
  <c r="P72" i="147"/>
  <c r="H72" i="147"/>
  <c r="W71" i="147"/>
  <c r="N71" i="147" s="1"/>
  <c r="P71" i="147"/>
  <c r="H71" i="147"/>
  <c r="W70" i="147"/>
  <c r="N70" i="147" s="1"/>
  <c r="P70" i="147"/>
  <c r="H70" i="147"/>
  <c r="AE69" i="147"/>
  <c r="AD69" i="147"/>
  <c r="AA69" i="147"/>
  <c r="Z69" i="147"/>
  <c r="W69" i="147"/>
  <c r="M69" i="147"/>
  <c r="P69" i="147" s="1"/>
  <c r="W68" i="147"/>
  <c r="H68" i="147"/>
  <c r="AG67" i="147"/>
  <c r="AF67" i="147"/>
  <c r="W67" i="147"/>
  <c r="H67" i="147"/>
  <c r="AG66" i="147"/>
  <c r="AF66" i="147"/>
  <c r="W66" i="147"/>
  <c r="H66" i="147"/>
  <c r="AG65" i="147"/>
  <c r="AF65" i="147"/>
  <c r="W65" i="147"/>
  <c r="H65" i="147"/>
  <c r="AG64" i="147"/>
  <c r="AF64" i="147"/>
  <c r="W64" i="147"/>
  <c r="H64" i="147"/>
  <c r="AG63" i="147"/>
  <c r="AF63" i="147"/>
  <c r="W63" i="147"/>
  <c r="H63" i="147"/>
  <c r="AG62" i="147"/>
  <c r="AF62" i="147"/>
  <c r="W62" i="147"/>
  <c r="H62" i="147"/>
  <c r="W61" i="147"/>
  <c r="N61" i="147"/>
  <c r="O61" i="147" s="1"/>
  <c r="P61" i="147"/>
  <c r="H61" i="147"/>
  <c r="W60" i="147"/>
  <c r="P60" i="147"/>
  <c r="N60" i="147"/>
  <c r="AG60" i="147" s="1"/>
  <c r="H60" i="147"/>
  <c r="W59" i="147"/>
  <c r="N59" i="147"/>
  <c r="P59" i="147"/>
  <c r="H59" i="147"/>
  <c r="W58" i="147"/>
  <c r="P58" i="147"/>
  <c r="N58" i="147"/>
  <c r="AG58" i="147" s="1"/>
  <c r="H58" i="147"/>
  <c r="W57" i="147"/>
  <c r="N57" i="147" s="1"/>
  <c r="P57" i="147"/>
  <c r="H57" i="147"/>
  <c r="AE56" i="147"/>
  <c r="AD56" i="147"/>
  <c r="AA56" i="147"/>
  <c r="Z56" i="147"/>
  <c r="W56" i="147"/>
  <c r="M56" i="147"/>
  <c r="I1" i="147" s="1"/>
  <c r="W55" i="147"/>
  <c r="H55" i="147"/>
  <c r="AG54" i="147"/>
  <c r="AF54" i="147"/>
  <c r="W54" i="147"/>
  <c r="H54" i="147"/>
  <c r="AG53" i="147"/>
  <c r="AF53" i="147"/>
  <c r="W53" i="147"/>
  <c r="H53" i="147"/>
  <c r="AG52" i="147"/>
  <c r="AF52" i="147"/>
  <c r="W52" i="147"/>
  <c r="H52" i="147"/>
  <c r="AG51" i="147"/>
  <c r="AF51" i="147"/>
  <c r="W51" i="147"/>
  <c r="AG50" i="147"/>
  <c r="AF50" i="147"/>
  <c r="W50" i="147"/>
  <c r="H50" i="147"/>
  <c r="W49" i="147"/>
  <c r="N49" i="147" s="1"/>
  <c r="P49" i="147"/>
  <c r="H49" i="147"/>
  <c r="W48" i="147"/>
  <c r="N48" i="147" s="1"/>
  <c r="P48" i="147"/>
  <c r="H48" i="147"/>
  <c r="W47" i="147"/>
  <c r="N47" i="147" s="1"/>
  <c r="P47" i="147"/>
  <c r="H47" i="147"/>
  <c r="W46" i="147"/>
  <c r="N46" i="147" s="1"/>
  <c r="P46" i="147"/>
  <c r="H46" i="147"/>
  <c r="W45" i="147"/>
  <c r="N45" i="147" s="1"/>
  <c r="P45" i="147"/>
  <c r="H45" i="147"/>
  <c r="W44" i="147"/>
  <c r="N44" i="147" s="1"/>
  <c r="H44" i="147"/>
  <c r="AE43" i="147"/>
  <c r="AD43" i="147"/>
  <c r="AA43" i="147"/>
  <c r="Z43" i="147"/>
  <c r="M43" i="147"/>
  <c r="P43" i="147" s="1"/>
  <c r="W42" i="147"/>
  <c r="H42" i="147"/>
  <c r="W41" i="147"/>
  <c r="AG40" i="147"/>
  <c r="AF40" i="147"/>
  <c r="W40" i="147"/>
  <c r="H40" i="147"/>
  <c r="AG39" i="147"/>
  <c r="AF39" i="147"/>
  <c r="W39" i="147"/>
  <c r="H39" i="147"/>
  <c r="AG38" i="147"/>
  <c r="AF38" i="147"/>
  <c r="W38" i="147"/>
  <c r="H38" i="147"/>
  <c r="W37" i="147"/>
  <c r="N37" i="147" s="1"/>
  <c r="P37" i="147"/>
  <c r="H37" i="147"/>
  <c r="W36" i="147"/>
  <c r="N36" i="147" s="1"/>
  <c r="P36" i="147"/>
  <c r="H36" i="147"/>
  <c r="W35" i="147"/>
  <c r="N35" i="147"/>
  <c r="AF35" i="147" s="1"/>
  <c r="P35" i="147"/>
  <c r="H35" i="147"/>
  <c r="W34" i="147"/>
  <c r="P34" i="147"/>
  <c r="N34" i="147"/>
  <c r="O34" i="147" s="1"/>
  <c r="H34" i="147"/>
  <c r="W33" i="147"/>
  <c r="N33" i="147" s="1"/>
  <c r="AF33" i="147" s="1"/>
  <c r="P33" i="147"/>
  <c r="H33" i="147"/>
  <c r="W32" i="147"/>
  <c r="P32" i="147"/>
  <c r="N32" i="147"/>
  <c r="O32" i="147" s="1"/>
  <c r="H32" i="147"/>
  <c r="W31" i="147"/>
  <c r="N31" i="147" s="1"/>
  <c r="P31" i="147"/>
  <c r="H31" i="147"/>
  <c r="AE30" i="147"/>
  <c r="AD30" i="147"/>
  <c r="AD2" i="147" s="1"/>
  <c r="AA30" i="147"/>
  <c r="Z30" i="147"/>
  <c r="Z2" i="147" s="1"/>
  <c r="M30" i="147"/>
  <c r="AF29" i="147"/>
  <c r="W29" i="147"/>
  <c r="H29" i="147"/>
  <c r="AG28" i="147"/>
  <c r="AF28" i="147"/>
  <c r="W28" i="147"/>
  <c r="H28" i="147"/>
  <c r="AG27" i="147"/>
  <c r="AF27" i="147"/>
  <c r="W27" i="147"/>
  <c r="H27" i="147"/>
  <c r="AG26" i="147"/>
  <c r="AF26" i="147"/>
  <c r="W26" i="147"/>
  <c r="H26" i="147"/>
  <c r="AG25" i="147"/>
  <c r="AF25" i="147"/>
  <c r="W25" i="147"/>
  <c r="H25" i="147"/>
  <c r="AG24" i="147"/>
  <c r="AF24" i="147"/>
  <c r="W24" i="147"/>
  <c r="H24" i="147"/>
  <c r="W23" i="147"/>
  <c r="N23" i="147" s="1"/>
  <c r="P23" i="147"/>
  <c r="H23" i="147"/>
  <c r="W22" i="147"/>
  <c r="N22" i="147" s="1"/>
  <c r="P22" i="147"/>
  <c r="H22" i="147"/>
  <c r="W21" i="147"/>
  <c r="N21" i="147" s="1"/>
  <c r="P21" i="147"/>
  <c r="H21" i="147"/>
  <c r="W20" i="147"/>
  <c r="N20" i="147" s="1"/>
  <c r="P20" i="147"/>
  <c r="H20" i="147"/>
  <c r="W19" i="147"/>
  <c r="N19" i="147" s="1"/>
  <c r="P19" i="147"/>
  <c r="H19" i="147"/>
  <c r="W18" i="147"/>
  <c r="N18" i="147"/>
  <c r="O18" i="147" s="1"/>
  <c r="H18" i="147"/>
  <c r="AE17" i="147"/>
  <c r="AE2" i="147" s="1"/>
  <c r="AD17" i="147"/>
  <c r="AA17" i="147"/>
  <c r="Z17" i="147"/>
  <c r="W17" i="147"/>
  <c r="M17" i="147"/>
  <c r="P17" i="147" s="1"/>
  <c r="W16" i="147"/>
  <c r="H16" i="147"/>
  <c r="W15" i="147"/>
  <c r="H15" i="147"/>
  <c r="W14" i="147"/>
  <c r="H14" i="147"/>
  <c r="AG13" i="147"/>
  <c r="AF13" i="147"/>
  <c r="W13" i="147"/>
  <c r="H13" i="147"/>
  <c r="AG12" i="147"/>
  <c r="AF12" i="147"/>
  <c r="W12" i="147"/>
  <c r="H12" i="147"/>
  <c r="AG11" i="147"/>
  <c r="AF11" i="147"/>
  <c r="W11" i="147"/>
  <c r="H11" i="147"/>
  <c r="W10" i="147"/>
  <c r="N10" i="147" s="1"/>
  <c r="AF10" i="147" s="1"/>
  <c r="P10" i="147"/>
  <c r="H10" i="147"/>
  <c r="W9" i="147"/>
  <c r="P9" i="147"/>
  <c r="N9" i="147"/>
  <c r="AG9" i="147" s="1"/>
  <c r="H9" i="147"/>
  <c r="W8" i="147"/>
  <c r="N8" i="147"/>
  <c r="AF8" i="147" s="1"/>
  <c r="P8" i="147"/>
  <c r="H8" i="147"/>
  <c r="W7" i="147"/>
  <c r="N7" i="147" s="1"/>
  <c r="AG7" i="147" s="1"/>
  <c r="P7" i="147"/>
  <c r="H7" i="147"/>
  <c r="W6" i="147"/>
  <c r="N6" i="147"/>
  <c r="AF6" i="147" s="1"/>
  <c r="P6" i="147"/>
  <c r="H6" i="147"/>
  <c r="W5" i="147"/>
  <c r="N5" i="147"/>
  <c r="O5" i="147" s="1"/>
  <c r="H5" i="147"/>
  <c r="I2" i="147"/>
  <c r="E1" i="147"/>
  <c r="O36" i="147" l="1"/>
  <c r="AG36" i="147"/>
  <c r="O46" i="147"/>
  <c r="AG46" i="147"/>
  <c r="O21" i="147"/>
  <c r="AG21" i="147"/>
  <c r="O70" i="147"/>
  <c r="AF70" i="147"/>
  <c r="AF110" i="147"/>
  <c r="AG110" i="147"/>
  <c r="O19" i="147"/>
  <c r="AG19" i="147"/>
  <c r="O23" i="147"/>
  <c r="AG23" i="147"/>
  <c r="O113" i="147"/>
  <c r="AG113" i="147"/>
  <c r="O48" i="147"/>
  <c r="AG48" i="147"/>
  <c r="O102" i="147"/>
  <c r="AG102" i="147"/>
  <c r="AF9" i="147"/>
  <c r="AG32" i="147"/>
  <c r="O112" i="147"/>
  <c r="AG115" i="147"/>
  <c r="AF18" i="147"/>
  <c r="AG34" i="147"/>
  <c r="AG98" i="147"/>
  <c r="AG100" i="147"/>
  <c r="AF112" i="147"/>
  <c r="Q128" i="147"/>
  <c r="AF111" i="147"/>
  <c r="AF115" i="147"/>
  <c r="R23" i="147"/>
  <c r="Q23" i="147"/>
  <c r="Q5" i="147"/>
  <c r="R5" i="147"/>
  <c r="AG20" i="147"/>
  <c r="AF20" i="147"/>
  <c r="O20" i="147"/>
  <c r="P30" i="147"/>
  <c r="AF44" i="147"/>
  <c r="N56" i="147"/>
  <c r="O44" i="147"/>
  <c r="AG44" i="147"/>
  <c r="R48" i="147"/>
  <c r="Q48" i="147"/>
  <c r="G1" i="147"/>
  <c r="G2" i="147" s="1"/>
  <c r="R18" i="147"/>
  <c r="Q18" i="147"/>
  <c r="R19" i="147"/>
  <c r="Q19" i="147"/>
  <c r="AG22" i="147"/>
  <c r="AF22" i="147"/>
  <c r="O22" i="147"/>
  <c r="AG45" i="147"/>
  <c r="AF45" i="147"/>
  <c r="O45" i="147"/>
  <c r="N43" i="147"/>
  <c r="AG31" i="147"/>
  <c r="AF31" i="147"/>
  <c r="O31" i="147"/>
  <c r="AG47" i="147"/>
  <c r="AF47" i="147"/>
  <c r="O47" i="147"/>
  <c r="R36" i="147"/>
  <c r="AF37" i="147"/>
  <c r="O37" i="147"/>
  <c r="AG37" i="147"/>
  <c r="R46" i="147"/>
  <c r="Q46" i="147"/>
  <c r="AG49" i="147"/>
  <c r="AF49" i="147"/>
  <c r="O49" i="147"/>
  <c r="P56" i="147"/>
  <c r="R21" i="147"/>
  <c r="Q21" i="147"/>
  <c r="AG5" i="147"/>
  <c r="AF7" i="147"/>
  <c r="P5" i="147"/>
  <c r="AF5" i="147"/>
  <c r="AG6" i="147"/>
  <c r="O7" i="147"/>
  <c r="AG8" i="147"/>
  <c r="O9" i="147"/>
  <c r="AG10" i="147"/>
  <c r="N17" i="147"/>
  <c r="P18" i="147"/>
  <c r="AF19" i="147"/>
  <c r="AF21" i="147"/>
  <c r="AF23" i="147"/>
  <c r="AG33" i="147"/>
  <c r="AG35" i="147"/>
  <c r="AF46" i="147"/>
  <c r="AF48" i="147"/>
  <c r="O59" i="147"/>
  <c r="AG59" i="147"/>
  <c r="AF59" i="147"/>
  <c r="R61" i="147"/>
  <c r="Q61" i="147"/>
  <c r="R86" i="147"/>
  <c r="Q86" i="147"/>
  <c r="AG89" i="147"/>
  <c r="AF89" i="147"/>
  <c r="O89" i="147"/>
  <c r="AG97" i="147"/>
  <c r="AF97" i="147"/>
  <c r="O97" i="147"/>
  <c r="R102" i="147"/>
  <c r="Q102" i="147"/>
  <c r="AF32" i="147"/>
  <c r="AF34" i="147"/>
  <c r="AF36" i="147"/>
  <c r="N82" i="147"/>
  <c r="AF71" i="147"/>
  <c r="O71" i="147"/>
  <c r="AG71" i="147"/>
  <c r="AF73" i="147"/>
  <c r="O73" i="147"/>
  <c r="AG73" i="147"/>
  <c r="AF75" i="147"/>
  <c r="O75" i="147"/>
  <c r="AG75" i="147"/>
  <c r="R88" i="147"/>
  <c r="Q88" i="147"/>
  <c r="AG99" i="147"/>
  <c r="AF99" i="147"/>
  <c r="O99" i="147"/>
  <c r="AF114" i="147"/>
  <c r="AG114" i="147"/>
  <c r="O114" i="147"/>
  <c r="O6" i="147"/>
  <c r="O17" i="147" s="1"/>
  <c r="O8" i="147"/>
  <c r="O10" i="147"/>
  <c r="AG18" i="147"/>
  <c r="N30" i="147"/>
  <c r="Q32" i="147"/>
  <c r="O33" i="147"/>
  <c r="Q34" i="147"/>
  <c r="O35" i="147"/>
  <c r="Q36" i="147"/>
  <c r="P44" i="147"/>
  <c r="N69" i="147"/>
  <c r="AF57" i="147"/>
  <c r="O57" i="147"/>
  <c r="AG57" i="147"/>
  <c r="AF58" i="147"/>
  <c r="AG85" i="147"/>
  <c r="AF85" i="147"/>
  <c r="O85" i="147"/>
  <c r="R98" i="147"/>
  <c r="Q98" i="147"/>
  <c r="AG101" i="147"/>
  <c r="AF101" i="147"/>
  <c r="O101" i="147"/>
  <c r="Q111" i="147"/>
  <c r="AG72" i="147"/>
  <c r="AF72" i="147"/>
  <c r="O72" i="147"/>
  <c r="AG74" i="147"/>
  <c r="AF74" i="147"/>
  <c r="O74" i="147"/>
  <c r="N95" i="147"/>
  <c r="R84" i="147"/>
  <c r="Q84" i="147"/>
  <c r="AG87" i="147"/>
  <c r="AF87" i="147"/>
  <c r="O87" i="147"/>
  <c r="AF96" i="147"/>
  <c r="N108" i="147"/>
  <c r="O96" i="147"/>
  <c r="AG96" i="147"/>
  <c r="R100" i="147"/>
  <c r="Q100" i="147"/>
  <c r="AG109" i="147"/>
  <c r="AF109" i="147"/>
  <c r="N121" i="147"/>
  <c r="O109" i="147"/>
  <c r="AF116" i="147"/>
  <c r="AG116" i="147"/>
  <c r="O116" i="147"/>
  <c r="AF61" i="147"/>
  <c r="Q70" i="147"/>
  <c r="P83" i="147"/>
  <c r="AF84" i="147"/>
  <c r="P86" i="147"/>
  <c r="AF86" i="147"/>
  <c r="P88" i="147"/>
  <c r="AF88" i="147"/>
  <c r="AF98" i="147"/>
  <c r="AF100" i="147"/>
  <c r="AF102" i="147"/>
  <c r="O110" i="147"/>
  <c r="R111" i="147"/>
  <c r="R112" i="147"/>
  <c r="P121" i="147"/>
  <c r="P134" i="147"/>
  <c r="AG136" i="147"/>
  <c r="AF136" i="147"/>
  <c r="O136" i="147"/>
  <c r="AF141" i="147"/>
  <c r="O141" i="147"/>
  <c r="AG141" i="147"/>
  <c r="R150" i="147"/>
  <c r="Q150" i="147"/>
  <c r="R163" i="147"/>
  <c r="Q163" i="147"/>
  <c r="O58" i="147"/>
  <c r="O60" i="147"/>
  <c r="AG61" i="147"/>
  <c r="R70" i="147"/>
  <c r="AG70" i="147"/>
  <c r="P82" i="147"/>
  <c r="AF83" i="147"/>
  <c r="AG84" i="147"/>
  <c r="AG86" i="147"/>
  <c r="AG88" i="147"/>
  <c r="P108" i="147"/>
  <c r="R113" i="147"/>
  <c r="AF113" i="147"/>
  <c r="R115" i="147"/>
  <c r="AF122" i="147"/>
  <c r="N134" i="147"/>
  <c r="AG122" i="147"/>
  <c r="O126" i="147"/>
  <c r="AF126" i="147"/>
  <c r="AG126" i="147"/>
  <c r="AG135" i="147"/>
  <c r="N147" i="147"/>
  <c r="AF135" i="147"/>
  <c r="O135" i="147"/>
  <c r="AG138" i="147"/>
  <c r="AF138" i="147"/>
  <c r="O138" i="147"/>
  <c r="AF60" i="147"/>
  <c r="AG83" i="147"/>
  <c r="O122" i="147"/>
  <c r="AG123" i="147"/>
  <c r="O124" i="147"/>
  <c r="AF124" i="147"/>
  <c r="AG124" i="147"/>
  <c r="AF125" i="147"/>
  <c r="Q127" i="147"/>
  <c r="R127" i="147"/>
  <c r="AG129" i="147"/>
  <c r="AF129" i="147"/>
  <c r="O129" i="147"/>
  <c r="AF137" i="147"/>
  <c r="O137" i="147"/>
  <c r="AG137" i="147"/>
  <c r="AG140" i="147"/>
  <c r="AF140" i="147"/>
  <c r="O140" i="147"/>
  <c r="R142" i="147"/>
  <c r="Q142" i="147"/>
  <c r="N160" i="147"/>
  <c r="AF148" i="147"/>
  <c r="O148" i="147"/>
  <c r="AG148" i="147"/>
  <c r="O83" i="147"/>
  <c r="AG111" i="147"/>
  <c r="Q113" i="147"/>
  <c r="Q115" i="147"/>
  <c r="Q123" i="147"/>
  <c r="AF123" i="147"/>
  <c r="O125" i="147"/>
  <c r="AG127" i="147"/>
  <c r="AF127" i="147"/>
  <c r="AF139" i="147"/>
  <c r="O139" i="147"/>
  <c r="AG139" i="147"/>
  <c r="P147" i="147"/>
  <c r="R152" i="147"/>
  <c r="Q152" i="147"/>
  <c r="P160" i="147"/>
  <c r="AF128" i="147"/>
  <c r="AF150" i="147"/>
  <c r="AF152" i="147"/>
  <c r="AG161" i="147"/>
  <c r="AF163" i="147"/>
  <c r="O149" i="147"/>
  <c r="AG150" i="147"/>
  <c r="O151" i="147"/>
  <c r="AG152" i="147"/>
  <c r="O161" i="147"/>
  <c r="O162" i="147"/>
  <c r="AG163" i="147"/>
  <c r="O164" i="147"/>
  <c r="N173" i="147"/>
  <c r="AF149" i="147"/>
  <c r="AF151" i="147"/>
  <c r="AF162" i="147"/>
  <c r="AF164" i="147"/>
  <c r="J124" i="146"/>
  <c r="H123" i="146"/>
  <c r="H119" i="146"/>
  <c r="P118" i="146"/>
  <c r="K118" i="146" s="1"/>
  <c r="L118" i="146" s="1"/>
  <c r="H118" i="146"/>
  <c r="P117" i="146"/>
  <c r="K117" i="146" s="1"/>
  <c r="L117" i="146" s="1"/>
  <c r="H117" i="146"/>
  <c r="P116" i="146"/>
  <c r="K116" i="146"/>
  <c r="L116" i="146" s="1"/>
  <c r="H116" i="146"/>
  <c r="P115" i="146"/>
  <c r="K115" i="146" s="1"/>
  <c r="L115" i="146" s="1"/>
  <c r="H115" i="146"/>
  <c r="P114" i="146"/>
  <c r="L114" i="146"/>
  <c r="K114" i="146"/>
  <c r="H114" i="146"/>
  <c r="P113" i="146"/>
  <c r="K113" i="146" s="1"/>
  <c r="L113" i="146" s="1"/>
  <c r="H113" i="146"/>
  <c r="P112" i="146"/>
  <c r="K112" i="146" s="1"/>
  <c r="H112" i="146"/>
  <c r="J111" i="146"/>
  <c r="H110" i="146"/>
  <c r="H109" i="146"/>
  <c r="H108" i="146"/>
  <c r="H107" i="146"/>
  <c r="H106" i="146"/>
  <c r="P105" i="146"/>
  <c r="K105" i="146" s="1"/>
  <c r="L105" i="146" s="1"/>
  <c r="H105" i="146"/>
  <c r="P104" i="146"/>
  <c r="K104" i="146"/>
  <c r="L104" i="146" s="1"/>
  <c r="H104" i="146"/>
  <c r="P103" i="146"/>
  <c r="K103" i="146" s="1"/>
  <c r="L103" i="146" s="1"/>
  <c r="H103" i="146"/>
  <c r="P102" i="146"/>
  <c r="K102" i="146" s="1"/>
  <c r="L102" i="146" s="1"/>
  <c r="H102" i="146"/>
  <c r="P101" i="146"/>
  <c r="K101" i="146" s="1"/>
  <c r="H101" i="146"/>
  <c r="J100" i="146"/>
  <c r="H99" i="146"/>
  <c r="H97" i="146"/>
  <c r="H96" i="146"/>
  <c r="P95" i="146"/>
  <c r="K95" i="146" s="1"/>
  <c r="L95" i="146" s="1"/>
  <c r="H95" i="146"/>
  <c r="P94" i="146"/>
  <c r="K94" i="146"/>
  <c r="L94" i="146" s="1"/>
  <c r="H94" i="146"/>
  <c r="P93" i="146"/>
  <c r="K93" i="146" s="1"/>
  <c r="L93" i="146" s="1"/>
  <c r="H93" i="146"/>
  <c r="P92" i="146"/>
  <c r="K92" i="146" s="1"/>
  <c r="K100" i="146" s="1"/>
  <c r="H92" i="146"/>
  <c r="H90" i="146"/>
  <c r="H89" i="146"/>
  <c r="H88" i="146"/>
  <c r="H87" i="146"/>
  <c r="H86" i="146"/>
  <c r="H85" i="146"/>
  <c r="H84" i="146"/>
  <c r="H83" i="146"/>
  <c r="P82" i="146"/>
  <c r="K82" i="146" s="1"/>
  <c r="L82" i="146" s="1"/>
  <c r="H82" i="146"/>
  <c r="L81" i="146"/>
  <c r="K81" i="146"/>
  <c r="J81" i="146"/>
  <c r="H80" i="146"/>
  <c r="H79" i="146"/>
  <c r="H78" i="146"/>
  <c r="H77" i="146"/>
  <c r="H76" i="146"/>
  <c r="J75" i="146"/>
  <c r="H74" i="146"/>
  <c r="H73" i="146"/>
  <c r="H72" i="146"/>
  <c r="H71" i="146"/>
  <c r="H70" i="146"/>
  <c r="P69" i="146"/>
  <c r="K69" i="146" s="1"/>
  <c r="L69" i="146" s="1"/>
  <c r="H69" i="146"/>
  <c r="P68" i="146"/>
  <c r="K68" i="146" s="1"/>
  <c r="L68" i="146" s="1"/>
  <c r="H68" i="146"/>
  <c r="P67" i="146"/>
  <c r="K67" i="146" s="1"/>
  <c r="L67" i="146" s="1"/>
  <c r="H67" i="146"/>
  <c r="P66" i="146"/>
  <c r="K66" i="146" s="1"/>
  <c r="L66" i="146" s="1"/>
  <c r="H66" i="146"/>
  <c r="P65" i="146"/>
  <c r="K65" i="146" s="1"/>
  <c r="H65" i="146"/>
  <c r="J64" i="146"/>
  <c r="H63" i="146"/>
  <c r="H62" i="146"/>
  <c r="H61" i="146"/>
  <c r="H60" i="146"/>
  <c r="H59" i="146"/>
  <c r="H58" i="146"/>
  <c r="H57" i="146"/>
  <c r="P56" i="146"/>
  <c r="K56" i="146" s="1"/>
  <c r="L56" i="146" s="1"/>
  <c r="H56" i="146"/>
  <c r="P55" i="146"/>
  <c r="K55" i="146" s="1"/>
  <c r="L55" i="146" s="1"/>
  <c r="H55" i="146"/>
  <c r="P54" i="146"/>
  <c r="K54" i="146" s="1"/>
  <c r="L54" i="146" s="1"/>
  <c r="H54" i="146"/>
  <c r="P53" i="146"/>
  <c r="K53" i="146" s="1"/>
  <c r="L53" i="146" s="1"/>
  <c r="H53" i="146"/>
  <c r="P52" i="146"/>
  <c r="K52" i="146"/>
  <c r="H52" i="146"/>
  <c r="H50" i="146"/>
  <c r="H49" i="146"/>
  <c r="H47" i="146"/>
  <c r="H46" i="146"/>
  <c r="H45" i="146"/>
  <c r="H44" i="146"/>
  <c r="H43" i="146"/>
  <c r="H42" i="146"/>
  <c r="H41" i="146"/>
  <c r="H40" i="146"/>
  <c r="H39" i="146"/>
  <c r="J38" i="146"/>
  <c r="H37" i="146"/>
  <c r="H36" i="146"/>
  <c r="H35" i="146"/>
  <c r="H34" i="146"/>
  <c r="H33" i="146"/>
  <c r="H32" i="146"/>
  <c r="P27" i="146"/>
  <c r="L27" i="146"/>
  <c r="K27" i="146"/>
  <c r="H27" i="146"/>
  <c r="P26" i="146"/>
  <c r="K26" i="146" s="1"/>
  <c r="L26" i="146" s="1"/>
  <c r="H26" i="146"/>
  <c r="P25" i="146"/>
  <c r="K25" i="146" s="1"/>
  <c r="H25" i="146"/>
  <c r="J24" i="146"/>
  <c r="H23" i="146"/>
  <c r="H22" i="146"/>
  <c r="H21" i="146"/>
  <c r="H20" i="146"/>
  <c r="H19" i="146"/>
  <c r="P18" i="146"/>
  <c r="K18" i="146" s="1"/>
  <c r="L18" i="146" s="1"/>
  <c r="H18" i="146"/>
  <c r="P17" i="146"/>
  <c r="K17" i="146" s="1"/>
  <c r="L17" i="146" s="1"/>
  <c r="L24" i="146" s="1"/>
  <c r="H17" i="146"/>
  <c r="J16" i="146"/>
  <c r="I1" i="146" s="1"/>
  <c r="H15" i="146"/>
  <c r="P12" i="146"/>
  <c r="K12" i="146"/>
  <c r="L12" i="146" s="1"/>
  <c r="H12" i="146"/>
  <c r="P11" i="146"/>
  <c r="K11" i="146" s="1"/>
  <c r="L11" i="146" s="1"/>
  <c r="H11" i="146"/>
  <c r="P10" i="146"/>
  <c r="K10" i="146" s="1"/>
  <c r="L10" i="146" s="1"/>
  <c r="H10" i="146"/>
  <c r="P9" i="146"/>
  <c r="K9" i="146" s="1"/>
  <c r="L9" i="146" s="1"/>
  <c r="H9" i="146"/>
  <c r="P8" i="146"/>
  <c r="K8" i="146" s="1"/>
  <c r="L8" i="146" s="1"/>
  <c r="H8" i="146"/>
  <c r="P7" i="146"/>
  <c r="K7" i="146" s="1"/>
  <c r="L7" i="146" s="1"/>
  <c r="H7" i="146"/>
  <c r="P6" i="146"/>
  <c r="K6" i="146" s="1"/>
  <c r="L6" i="146" s="1"/>
  <c r="H6" i="146"/>
  <c r="P5" i="146"/>
  <c r="K5" i="146" s="1"/>
  <c r="H5" i="146"/>
  <c r="I2" i="146"/>
  <c r="E1" i="146"/>
  <c r="J124" i="145"/>
  <c r="H123" i="145"/>
  <c r="H119" i="145"/>
  <c r="H118" i="145"/>
  <c r="P117" i="145"/>
  <c r="K117" i="145" s="1"/>
  <c r="L117" i="145" s="1"/>
  <c r="H117" i="145"/>
  <c r="P116" i="145"/>
  <c r="K116" i="145"/>
  <c r="L116" i="145" s="1"/>
  <c r="H116" i="145"/>
  <c r="P115" i="145"/>
  <c r="K115" i="145" s="1"/>
  <c r="L115" i="145" s="1"/>
  <c r="H115" i="145"/>
  <c r="P114" i="145"/>
  <c r="K114" i="145"/>
  <c r="L114" i="145" s="1"/>
  <c r="H114" i="145"/>
  <c r="P113" i="145"/>
  <c r="K113" i="145" s="1"/>
  <c r="L113" i="145" s="1"/>
  <c r="H113" i="145"/>
  <c r="P112" i="145"/>
  <c r="K112" i="145"/>
  <c r="L112" i="145" s="1"/>
  <c r="H112" i="145"/>
  <c r="J111" i="145"/>
  <c r="H110" i="145"/>
  <c r="H109" i="145"/>
  <c r="H108" i="145"/>
  <c r="H107" i="145"/>
  <c r="H106" i="145"/>
  <c r="P105" i="145"/>
  <c r="K105" i="145" s="1"/>
  <c r="L105" i="145" s="1"/>
  <c r="H105" i="145"/>
  <c r="P104" i="145"/>
  <c r="K104" i="145" s="1"/>
  <c r="L104" i="145" s="1"/>
  <c r="H104" i="145"/>
  <c r="P103" i="145"/>
  <c r="K103" i="145" s="1"/>
  <c r="L103" i="145" s="1"/>
  <c r="H103" i="145"/>
  <c r="P102" i="145"/>
  <c r="K102" i="145" s="1"/>
  <c r="L102" i="145" s="1"/>
  <c r="H102" i="145"/>
  <c r="P101" i="145"/>
  <c r="K101" i="145"/>
  <c r="H101" i="145"/>
  <c r="J100" i="145"/>
  <c r="H99" i="145"/>
  <c r="H97" i="145"/>
  <c r="H96" i="145"/>
  <c r="P95" i="145"/>
  <c r="K95" i="145"/>
  <c r="L95" i="145" s="1"/>
  <c r="H95" i="145"/>
  <c r="P94" i="145"/>
  <c r="K94" i="145" s="1"/>
  <c r="L94" i="145" s="1"/>
  <c r="H94" i="145"/>
  <c r="P93" i="145"/>
  <c r="L93" i="145"/>
  <c r="K93" i="145"/>
  <c r="H93" i="145"/>
  <c r="P92" i="145"/>
  <c r="K92" i="145" s="1"/>
  <c r="H92" i="145"/>
  <c r="H90" i="145"/>
  <c r="H89" i="145"/>
  <c r="H88" i="145"/>
  <c r="H87" i="145"/>
  <c r="H86" i="145"/>
  <c r="H85" i="145"/>
  <c r="H84" i="145"/>
  <c r="H83" i="145"/>
  <c r="H82" i="145"/>
  <c r="L81" i="145"/>
  <c r="K81" i="145"/>
  <c r="J81" i="145"/>
  <c r="H80" i="145"/>
  <c r="H79" i="145"/>
  <c r="H78" i="145"/>
  <c r="H77" i="145"/>
  <c r="H76" i="145"/>
  <c r="J75" i="145"/>
  <c r="H74" i="145"/>
  <c r="H73" i="145"/>
  <c r="H72" i="145"/>
  <c r="H71" i="145"/>
  <c r="H70" i="145"/>
  <c r="P69" i="145"/>
  <c r="K69" i="145" s="1"/>
  <c r="L69" i="145" s="1"/>
  <c r="H69" i="145"/>
  <c r="P68" i="145"/>
  <c r="K68" i="145" s="1"/>
  <c r="L68" i="145" s="1"/>
  <c r="H68" i="145"/>
  <c r="P67" i="145"/>
  <c r="K67" i="145" s="1"/>
  <c r="L67" i="145" s="1"/>
  <c r="H67" i="145"/>
  <c r="P66" i="145"/>
  <c r="K66" i="145" s="1"/>
  <c r="L66" i="145" s="1"/>
  <c r="H66" i="145"/>
  <c r="P65" i="145"/>
  <c r="K65" i="145" s="1"/>
  <c r="H65" i="145"/>
  <c r="J64" i="145"/>
  <c r="H63" i="145"/>
  <c r="H62" i="145"/>
  <c r="H61" i="145"/>
  <c r="H60" i="145"/>
  <c r="H59" i="145"/>
  <c r="H58" i="145"/>
  <c r="H57" i="145"/>
  <c r="P56" i="145"/>
  <c r="K56" i="145" s="1"/>
  <c r="L56" i="145" s="1"/>
  <c r="H56" i="145"/>
  <c r="P55" i="145"/>
  <c r="K55" i="145" s="1"/>
  <c r="L55" i="145" s="1"/>
  <c r="H55" i="145"/>
  <c r="P54" i="145"/>
  <c r="K54" i="145" s="1"/>
  <c r="L54" i="145" s="1"/>
  <c r="H54" i="145"/>
  <c r="P53" i="145"/>
  <c r="K53" i="145" s="1"/>
  <c r="L53" i="145" s="1"/>
  <c r="H53" i="145"/>
  <c r="P52" i="145"/>
  <c r="K52" i="145"/>
  <c r="H52" i="145"/>
  <c r="H50" i="145"/>
  <c r="H49" i="145"/>
  <c r="H47" i="145"/>
  <c r="H46" i="145"/>
  <c r="H45" i="145"/>
  <c r="H44" i="145"/>
  <c r="H43" i="145"/>
  <c r="H42" i="145"/>
  <c r="H41" i="145"/>
  <c r="H40" i="145"/>
  <c r="H39" i="145"/>
  <c r="J38" i="145"/>
  <c r="H37" i="145"/>
  <c r="H36" i="145"/>
  <c r="H35" i="145"/>
  <c r="H34" i="145"/>
  <c r="H33" i="145"/>
  <c r="H32" i="145"/>
  <c r="P27" i="145"/>
  <c r="K27" i="145" s="1"/>
  <c r="L27" i="145" s="1"/>
  <c r="H27" i="145"/>
  <c r="P26" i="145"/>
  <c r="K26" i="145" s="1"/>
  <c r="L26" i="145" s="1"/>
  <c r="H26" i="145"/>
  <c r="P25" i="145"/>
  <c r="K25" i="145" s="1"/>
  <c r="L25" i="145" s="1"/>
  <c r="H25" i="145"/>
  <c r="J24" i="145"/>
  <c r="H23" i="145"/>
  <c r="H22" i="145"/>
  <c r="H21" i="145"/>
  <c r="H20" i="145"/>
  <c r="H19" i="145"/>
  <c r="P18" i="145"/>
  <c r="K18" i="145" s="1"/>
  <c r="L18" i="145" s="1"/>
  <c r="H18" i="145"/>
  <c r="P17" i="145"/>
  <c r="K17" i="145"/>
  <c r="K24" i="145" s="1"/>
  <c r="H17" i="145"/>
  <c r="J16" i="145"/>
  <c r="H15" i="145"/>
  <c r="P12" i="145"/>
  <c r="K12" i="145" s="1"/>
  <c r="L12" i="145" s="1"/>
  <c r="H12" i="145"/>
  <c r="P11" i="145"/>
  <c r="K11" i="145" s="1"/>
  <c r="L11" i="145" s="1"/>
  <c r="H11" i="145"/>
  <c r="P10" i="145"/>
  <c r="K10" i="145"/>
  <c r="L10" i="145" s="1"/>
  <c r="H10" i="145"/>
  <c r="P9" i="145"/>
  <c r="K9" i="145"/>
  <c r="L9" i="145" s="1"/>
  <c r="H9" i="145"/>
  <c r="P8" i="145"/>
  <c r="K8" i="145" s="1"/>
  <c r="L8" i="145" s="1"/>
  <c r="H8" i="145"/>
  <c r="P7" i="145"/>
  <c r="K7" i="145"/>
  <c r="L7" i="145" s="1"/>
  <c r="H7" i="145"/>
  <c r="P6" i="145"/>
  <c r="K6" i="145"/>
  <c r="L6" i="145" s="1"/>
  <c r="H6" i="145"/>
  <c r="P5" i="145"/>
  <c r="K5" i="145"/>
  <c r="L5" i="145" s="1"/>
  <c r="H5" i="145"/>
  <c r="I2" i="145"/>
  <c r="E1" i="145"/>
  <c r="K124" i="146" l="1"/>
  <c r="L112" i="146"/>
  <c r="K38" i="146"/>
  <c r="L25" i="146"/>
  <c r="L38" i="145"/>
  <c r="K64" i="146"/>
  <c r="L124" i="145"/>
  <c r="L52" i="146"/>
  <c r="L64" i="146" s="1"/>
  <c r="K75" i="145"/>
  <c r="K111" i="145"/>
  <c r="L101" i="145"/>
  <c r="L111" i="145" s="1"/>
  <c r="L16" i="145"/>
  <c r="G1" i="146"/>
  <c r="G2" i="146" s="1"/>
  <c r="L65" i="145"/>
  <c r="L75" i="145" s="1"/>
  <c r="Q17" i="147"/>
  <c r="S5" i="147"/>
  <c r="Q30" i="147"/>
  <c r="Q151" i="147"/>
  <c r="R151" i="147"/>
  <c r="Q148" i="147"/>
  <c r="O160" i="147"/>
  <c r="R148" i="147"/>
  <c r="Q129" i="147"/>
  <c r="R129" i="147"/>
  <c r="Q112" i="147"/>
  <c r="O147" i="147"/>
  <c r="R135" i="147"/>
  <c r="Q135" i="147"/>
  <c r="AF134" i="147"/>
  <c r="AG134" i="147"/>
  <c r="AH122" i="147" s="1"/>
  <c r="Q60" i="147"/>
  <c r="R60" i="147"/>
  <c r="Q87" i="147"/>
  <c r="R87" i="147"/>
  <c r="R33" i="147"/>
  <c r="Q33" i="147"/>
  <c r="R10" i="147"/>
  <c r="Q10" i="147"/>
  <c r="R123" i="147"/>
  <c r="Q97" i="147"/>
  <c r="R97" i="147"/>
  <c r="R32" i="147"/>
  <c r="R31" i="147"/>
  <c r="Q31" i="147"/>
  <c r="O43" i="147"/>
  <c r="Q45" i="147"/>
  <c r="R45" i="147"/>
  <c r="R34" i="147"/>
  <c r="Q149" i="147"/>
  <c r="R149" i="147"/>
  <c r="Q125" i="147"/>
  <c r="R125" i="147"/>
  <c r="R83" i="147"/>
  <c r="Q83" i="147"/>
  <c r="O95" i="147"/>
  <c r="Q162" i="147"/>
  <c r="R162" i="147"/>
  <c r="R139" i="147"/>
  <c r="Q139" i="147"/>
  <c r="R140" i="147"/>
  <c r="Q140" i="147"/>
  <c r="R137" i="147"/>
  <c r="Q137" i="147"/>
  <c r="Q124" i="147"/>
  <c r="R124" i="147"/>
  <c r="R138" i="147"/>
  <c r="Q138" i="147"/>
  <c r="Q58" i="147"/>
  <c r="R58" i="147"/>
  <c r="R141" i="147"/>
  <c r="Q141" i="147"/>
  <c r="Q96" i="147"/>
  <c r="O108" i="147"/>
  <c r="R96" i="147"/>
  <c r="AG95" i="147"/>
  <c r="AH83" i="147" s="1"/>
  <c r="AF95" i="147"/>
  <c r="R72" i="147"/>
  <c r="Q72" i="147"/>
  <c r="Q57" i="147"/>
  <c r="O69" i="147"/>
  <c r="R69" i="147" s="1"/>
  <c r="S57" i="147" s="1"/>
  <c r="R57" i="147"/>
  <c r="Q99" i="147"/>
  <c r="R99" i="147"/>
  <c r="R71" i="147"/>
  <c r="Q71" i="147"/>
  <c r="Q59" i="147"/>
  <c r="R59" i="147"/>
  <c r="R9" i="147"/>
  <c r="Q9" i="147"/>
  <c r="Q49" i="147"/>
  <c r="R49" i="147"/>
  <c r="Q47" i="147"/>
  <c r="R47" i="147"/>
  <c r="Q22" i="147"/>
  <c r="R22" i="147"/>
  <c r="O56" i="147"/>
  <c r="R56" i="147" s="1"/>
  <c r="S44" i="147" s="1"/>
  <c r="Q44" i="147"/>
  <c r="R44" i="147"/>
  <c r="Q161" i="147"/>
  <c r="O173" i="147"/>
  <c r="R161" i="147"/>
  <c r="AG160" i="147"/>
  <c r="AH148" i="147" s="1"/>
  <c r="AF160" i="147"/>
  <c r="AG147" i="147"/>
  <c r="AH135" i="147" s="1"/>
  <c r="AF147" i="147"/>
  <c r="R126" i="147"/>
  <c r="Q126" i="147"/>
  <c r="O121" i="147"/>
  <c r="R109" i="147"/>
  <c r="Q109" i="147"/>
  <c r="AF108" i="147"/>
  <c r="AG108" i="147"/>
  <c r="AH96" i="147" s="1"/>
  <c r="R74" i="147"/>
  <c r="Q74" i="147"/>
  <c r="Q101" i="147"/>
  <c r="R101" i="147"/>
  <c r="O82" i="147"/>
  <c r="R82" i="147" s="1"/>
  <c r="S70" i="147" s="1"/>
  <c r="R35" i="147"/>
  <c r="Q35" i="147"/>
  <c r="AF30" i="147"/>
  <c r="AG30" i="147"/>
  <c r="AH18" i="147" s="1"/>
  <c r="R8" i="147"/>
  <c r="Q8" i="147"/>
  <c r="Q114" i="147"/>
  <c r="R114" i="147"/>
  <c r="R73" i="147"/>
  <c r="Q73" i="147"/>
  <c r="AG56" i="147"/>
  <c r="AH44" i="147" s="1"/>
  <c r="Q56" i="147"/>
  <c r="AF56" i="147"/>
  <c r="Q20" i="147"/>
  <c r="R20" i="147"/>
  <c r="AG173" i="147"/>
  <c r="AH161" i="147" s="1"/>
  <c r="AF173" i="147"/>
  <c r="Q164" i="147"/>
  <c r="R164" i="147"/>
  <c r="O134" i="147"/>
  <c r="Q122" i="147"/>
  <c r="R122" i="147"/>
  <c r="R136" i="147"/>
  <c r="Q136" i="147"/>
  <c r="R110" i="147"/>
  <c r="Q110" i="147"/>
  <c r="Q116" i="147"/>
  <c r="R116" i="147"/>
  <c r="AF121" i="147"/>
  <c r="AG121" i="147"/>
  <c r="AH109" i="147" s="1"/>
  <c r="Q85" i="147"/>
  <c r="R85" i="147"/>
  <c r="AG69" i="147"/>
  <c r="AH57" i="147" s="1"/>
  <c r="Q69" i="147"/>
  <c r="AF69" i="147"/>
  <c r="Q6" i="147"/>
  <c r="R6" i="147"/>
  <c r="R75" i="147"/>
  <c r="Q75" i="147"/>
  <c r="AG82" i="147"/>
  <c r="AH70" i="147" s="1"/>
  <c r="AF82" i="147"/>
  <c r="Q82" i="147"/>
  <c r="Q89" i="147"/>
  <c r="R89" i="147"/>
  <c r="AG17" i="147"/>
  <c r="AH5" i="147" s="1"/>
  <c r="AF17" i="147"/>
  <c r="R7" i="147"/>
  <c r="Q7" i="147"/>
  <c r="R37" i="147"/>
  <c r="Q37" i="147"/>
  <c r="Q43" i="147"/>
  <c r="AG43" i="147"/>
  <c r="AH31" i="147" s="1"/>
  <c r="AF43" i="147"/>
  <c r="G1" i="145"/>
  <c r="G2" i="145" s="1"/>
  <c r="L17" i="145"/>
  <c r="L24" i="145" s="1"/>
  <c r="L65" i="146"/>
  <c r="L75" i="146" s="1"/>
  <c r="K75" i="146"/>
  <c r="K64" i="145"/>
  <c r="I1" i="145"/>
  <c r="K16" i="146"/>
  <c r="L5" i="146"/>
  <c r="L16" i="146" s="1"/>
  <c r="K16" i="145"/>
  <c r="K38" i="145"/>
  <c r="L52" i="145"/>
  <c r="L64" i="145" s="1"/>
  <c r="K100" i="145"/>
  <c r="L92" i="145"/>
  <c r="L100" i="145" s="1"/>
  <c r="L101" i="146"/>
  <c r="L111" i="146" s="1"/>
  <c r="K111" i="146"/>
  <c r="L38" i="146"/>
  <c r="L124" i="146"/>
  <c r="K124" i="145"/>
  <c r="K24" i="146"/>
  <c r="L92" i="146"/>
  <c r="L100" i="146" s="1"/>
  <c r="E2" i="145" l="1"/>
  <c r="E2" i="146"/>
  <c r="E2" i="147"/>
  <c r="R134" i="147"/>
  <c r="S122" i="147" s="1"/>
  <c r="Q134" i="147"/>
  <c r="R121" i="147"/>
  <c r="S109" i="147" s="1"/>
  <c r="Q121" i="147"/>
  <c r="R108" i="147"/>
  <c r="S96" i="147" s="1"/>
  <c r="Q108" i="147"/>
  <c r="R95" i="147"/>
  <c r="S83" i="147" s="1"/>
  <c r="Q95" i="147"/>
  <c r="R147" i="147"/>
  <c r="S135" i="147" s="1"/>
  <c r="Q147" i="147"/>
  <c r="R173" i="147"/>
  <c r="S161" i="147" s="1"/>
  <c r="Q173" i="147"/>
  <c r="R43" i="147"/>
  <c r="S31" i="147" s="1"/>
  <c r="R160" i="147"/>
  <c r="S148" i="147" s="1"/>
  <c r="Q160" i="147"/>
  <c r="AE173" i="144"/>
  <c r="AD173" i="144"/>
  <c r="AA173" i="144"/>
  <c r="Z173" i="144"/>
  <c r="M173" i="144"/>
  <c r="W172" i="144"/>
  <c r="H172" i="144"/>
  <c r="W171" i="144"/>
  <c r="H171" i="144"/>
  <c r="AG170" i="144"/>
  <c r="AF170" i="144"/>
  <c r="W170" i="144"/>
  <c r="H170" i="144"/>
  <c r="AG169" i="144"/>
  <c r="AF169" i="144"/>
  <c r="W169" i="144"/>
  <c r="H169" i="144"/>
  <c r="AG168" i="144"/>
  <c r="AF168" i="144"/>
  <c r="W168" i="144"/>
  <c r="H168" i="144"/>
  <c r="AG167" i="144"/>
  <c r="AF167" i="144"/>
  <c r="W167" i="144"/>
  <c r="H167" i="144"/>
  <c r="AG166" i="144"/>
  <c r="AF166" i="144"/>
  <c r="W166" i="144"/>
  <c r="H166" i="144"/>
  <c r="AG165" i="144"/>
  <c r="AF165" i="144"/>
  <c r="W165" i="144"/>
  <c r="H165" i="144"/>
  <c r="W164" i="144"/>
  <c r="N164" i="144" s="1"/>
  <c r="P164" i="144"/>
  <c r="H164" i="144"/>
  <c r="W163" i="144"/>
  <c r="N163" i="144" s="1"/>
  <c r="O163" i="144" s="1"/>
  <c r="P163" i="144"/>
  <c r="H163" i="144"/>
  <c r="W162" i="144"/>
  <c r="N162" i="144" s="1"/>
  <c r="P162" i="144"/>
  <c r="H162" i="144"/>
  <c r="W161" i="144"/>
  <c r="N161" i="144" s="1"/>
  <c r="P161" i="144"/>
  <c r="H161" i="144"/>
  <c r="AE160" i="144"/>
  <c r="AD160" i="144"/>
  <c r="AA160" i="144"/>
  <c r="Z160" i="144"/>
  <c r="M160" i="144"/>
  <c r="P160" i="144" s="1"/>
  <c r="W159" i="144"/>
  <c r="H159" i="144"/>
  <c r="W158" i="144"/>
  <c r="H158" i="144"/>
  <c r="W157" i="144"/>
  <c r="H157" i="144"/>
  <c r="W156" i="144"/>
  <c r="H156" i="144"/>
  <c r="W155" i="144"/>
  <c r="H155" i="144"/>
  <c r="AG154" i="144"/>
  <c r="AF154" i="144"/>
  <c r="W154" i="144"/>
  <c r="H154" i="144"/>
  <c r="AG153" i="144"/>
  <c r="AF153" i="144"/>
  <c r="W153" i="144"/>
  <c r="H153" i="144"/>
  <c r="W152" i="144"/>
  <c r="N152" i="144" s="1"/>
  <c r="O152" i="144" s="1"/>
  <c r="P152" i="144"/>
  <c r="H152" i="144"/>
  <c r="W151" i="144"/>
  <c r="N151" i="144" s="1"/>
  <c r="P151" i="144"/>
  <c r="H151" i="144"/>
  <c r="W150" i="144"/>
  <c r="N150" i="144" s="1"/>
  <c r="O150" i="144" s="1"/>
  <c r="P150" i="144"/>
  <c r="H150" i="144"/>
  <c r="W149" i="144"/>
  <c r="N149" i="144" s="1"/>
  <c r="P149" i="144"/>
  <c r="H149" i="144"/>
  <c r="W148" i="144"/>
  <c r="N148" i="144" s="1"/>
  <c r="P148" i="144"/>
  <c r="H148" i="144"/>
  <c r="AE147" i="144"/>
  <c r="AD147" i="144"/>
  <c r="AA147" i="144"/>
  <c r="Z147" i="144"/>
  <c r="W147" i="144"/>
  <c r="M147" i="144"/>
  <c r="W146" i="144"/>
  <c r="H146" i="144"/>
  <c r="AG145" i="144"/>
  <c r="AF145" i="144"/>
  <c r="W145" i="144"/>
  <c r="H145" i="144"/>
  <c r="AG144" i="144"/>
  <c r="AF144" i="144"/>
  <c r="W144" i="144"/>
  <c r="H144" i="144"/>
  <c r="AG143" i="144"/>
  <c r="AF143" i="144"/>
  <c r="W143" i="144"/>
  <c r="H143" i="144"/>
  <c r="W142" i="144"/>
  <c r="N142" i="144" s="1"/>
  <c r="O142" i="144" s="1"/>
  <c r="H142" i="144"/>
  <c r="W141" i="144"/>
  <c r="N141" i="144" s="1"/>
  <c r="P141" i="144"/>
  <c r="H141" i="144"/>
  <c r="W140" i="144"/>
  <c r="N140" i="144" s="1"/>
  <c r="O140" i="144" s="1"/>
  <c r="H140" i="144"/>
  <c r="W139" i="144"/>
  <c r="N139" i="144" s="1"/>
  <c r="AG139" i="144" s="1"/>
  <c r="P139" i="144"/>
  <c r="H139" i="144"/>
  <c r="W138" i="144"/>
  <c r="N138" i="144" s="1"/>
  <c r="O138" i="144" s="1"/>
  <c r="H138" i="144"/>
  <c r="W137" i="144"/>
  <c r="N137" i="144" s="1"/>
  <c r="P137" i="144"/>
  <c r="H137" i="144"/>
  <c r="AG136" i="144"/>
  <c r="W136" i="144"/>
  <c r="N136" i="144" s="1"/>
  <c r="AF136" i="144" s="1"/>
  <c r="P136" i="144"/>
  <c r="H136" i="144"/>
  <c r="W135" i="144"/>
  <c r="N135" i="144" s="1"/>
  <c r="O135" i="144"/>
  <c r="H135" i="144"/>
  <c r="AE134" i="144"/>
  <c r="AD134" i="144"/>
  <c r="AA134" i="144"/>
  <c r="Z134" i="144"/>
  <c r="M134" i="144"/>
  <c r="I1" i="144" s="1"/>
  <c r="W133" i="144"/>
  <c r="H133" i="144"/>
  <c r="W132" i="144"/>
  <c r="H132" i="144"/>
  <c r="W131" i="144"/>
  <c r="H131" i="144"/>
  <c r="W130" i="144"/>
  <c r="H130" i="144"/>
  <c r="W129" i="144"/>
  <c r="H129" i="144"/>
  <c r="W128" i="144"/>
  <c r="N128" i="144" s="1"/>
  <c r="P128" i="144"/>
  <c r="H128" i="144"/>
  <c r="W127" i="144"/>
  <c r="N127" i="144" s="1"/>
  <c r="P127" i="144"/>
  <c r="H127" i="144"/>
  <c r="W126" i="144"/>
  <c r="O126" i="144"/>
  <c r="N126" i="144"/>
  <c r="AF126" i="144" s="1"/>
  <c r="H126" i="144"/>
  <c r="W125" i="144"/>
  <c r="N125" i="144" s="1"/>
  <c r="AG125" i="144" s="1"/>
  <c r="H125" i="144"/>
  <c r="W124" i="144"/>
  <c r="N124" i="144" s="1"/>
  <c r="P124" i="144"/>
  <c r="H124" i="144"/>
  <c r="AG123" i="144"/>
  <c r="W123" i="144"/>
  <c r="N123" i="144" s="1"/>
  <c r="AF123" i="144" s="1"/>
  <c r="H123" i="144"/>
  <c r="W122" i="144"/>
  <c r="N122" i="144" s="1"/>
  <c r="O122" i="144"/>
  <c r="H122" i="144"/>
  <c r="AE121" i="144"/>
  <c r="AD121" i="144"/>
  <c r="AA121" i="144"/>
  <c r="Z121" i="144"/>
  <c r="W121" i="144"/>
  <c r="M121" i="144"/>
  <c r="AG120" i="144"/>
  <c r="AF120" i="144"/>
  <c r="W120" i="144"/>
  <c r="H120" i="144"/>
  <c r="AG119" i="144"/>
  <c r="AF119" i="144"/>
  <c r="H119" i="144"/>
  <c r="AG118" i="144"/>
  <c r="AF118" i="144"/>
  <c r="H118" i="144"/>
  <c r="AG117" i="144"/>
  <c r="AF117" i="144"/>
  <c r="H117" i="144"/>
  <c r="W116" i="144"/>
  <c r="N116" i="144" s="1"/>
  <c r="P116" i="144"/>
  <c r="H116" i="144"/>
  <c r="W115" i="144"/>
  <c r="N115" i="144" s="1"/>
  <c r="P115" i="144"/>
  <c r="H115" i="144"/>
  <c r="W114" i="144"/>
  <c r="N114" i="144" s="1"/>
  <c r="O114" i="144" s="1"/>
  <c r="P114" i="144"/>
  <c r="H114" i="144"/>
  <c r="W113" i="144"/>
  <c r="N113" i="144" s="1"/>
  <c r="P113" i="144"/>
  <c r="H113" i="144"/>
  <c r="W112" i="144"/>
  <c r="N112" i="144" s="1"/>
  <c r="O112" i="144"/>
  <c r="P112" i="144"/>
  <c r="H112" i="144"/>
  <c r="W111" i="144"/>
  <c r="N111" i="144" s="1"/>
  <c r="P111" i="144"/>
  <c r="H111" i="144"/>
  <c r="W110" i="144"/>
  <c r="N110" i="144" s="1"/>
  <c r="O110" i="144" s="1"/>
  <c r="P110" i="144"/>
  <c r="H110" i="144"/>
  <c r="W109" i="144"/>
  <c r="N109" i="144" s="1"/>
  <c r="O109" i="144" s="1"/>
  <c r="H109" i="144"/>
  <c r="AE108" i="144"/>
  <c r="AD108" i="144"/>
  <c r="AA108" i="144"/>
  <c r="Z108" i="144"/>
  <c r="W108" i="144"/>
  <c r="M108" i="144"/>
  <c r="W107" i="144"/>
  <c r="H107" i="144"/>
  <c r="W106" i="144"/>
  <c r="H106" i="144"/>
  <c r="AG105" i="144"/>
  <c r="AF105" i="144"/>
  <c r="W105" i="144"/>
  <c r="H105" i="144"/>
  <c r="AG104" i="144"/>
  <c r="AF104" i="144"/>
  <c r="W104" i="144"/>
  <c r="H104" i="144"/>
  <c r="W103" i="144"/>
  <c r="N103" i="144"/>
  <c r="H103" i="144"/>
  <c r="W102" i="144"/>
  <c r="N102" i="144" s="1"/>
  <c r="P102" i="144"/>
  <c r="H102" i="144"/>
  <c r="W101" i="144"/>
  <c r="N101" i="144"/>
  <c r="H101" i="144"/>
  <c r="W100" i="144"/>
  <c r="N100" i="144" s="1"/>
  <c r="AF100" i="144" s="1"/>
  <c r="P100" i="144"/>
  <c r="H100" i="144"/>
  <c r="W99" i="144"/>
  <c r="N99" i="144" s="1"/>
  <c r="H99" i="144"/>
  <c r="W98" i="144"/>
  <c r="N98" i="144" s="1"/>
  <c r="P98" i="144"/>
  <c r="H98" i="144"/>
  <c r="W97" i="144"/>
  <c r="N97" i="144" s="1"/>
  <c r="H97" i="144"/>
  <c r="W96" i="144"/>
  <c r="N96" i="144"/>
  <c r="AG96" i="144" s="1"/>
  <c r="H96" i="144"/>
  <c r="AE95" i="144"/>
  <c r="AD95" i="144"/>
  <c r="AA95" i="144"/>
  <c r="Z95" i="144"/>
  <c r="M95" i="144"/>
  <c r="AG94" i="144"/>
  <c r="AF94" i="144"/>
  <c r="W94" i="144"/>
  <c r="H94" i="144"/>
  <c r="AG93" i="144"/>
  <c r="AF93" i="144"/>
  <c r="W93" i="144"/>
  <c r="H93" i="144"/>
  <c r="AG92" i="144"/>
  <c r="AF92" i="144"/>
  <c r="W92" i="144"/>
  <c r="H92" i="144"/>
  <c r="AG91" i="144"/>
  <c r="AF91" i="144"/>
  <c r="W91" i="144"/>
  <c r="H91" i="144"/>
  <c r="AG90" i="144"/>
  <c r="AF90" i="144"/>
  <c r="W90" i="144"/>
  <c r="H90" i="144"/>
  <c r="W89" i="144"/>
  <c r="N89" i="144"/>
  <c r="P89" i="144"/>
  <c r="H89" i="144"/>
  <c r="W88" i="144"/>
  <c r="P88" i="144"/>
  <c r="N88" i="144"/>
  <c r="O88" i="144" s="1"/>
  <c r="H88" i="144"/>
  <c r="W87" i="144"/>
  <c r="N87" i="144"/>
  <c r="P87" i="144"/>
  <c r="H87" i="144"/>
  <c r="W86" i="144"/>
  <c r="P86" i="144"/>
  <c r="N86" i="144"/>
  <c r="O86" i="144" s="1"/>
  <c r="H86" i="144"/>
  <c r="W85" i="144"/>
  <c r="N85" i="144" s="1"/>
  <c r="P85" i="144"/>
  <c r="H85" i="144"/>
  <c r="W84" i="144"/>
  <c r="P84" i="144"/>
  <c r="N84" i="144"/>
  <c r="O84" i="144" s="1"/>
  <c r="H84" i="144"/>
  <c r="W83" i="144"/>
  <c r="N83" i="144" s="1"/>
  <c r="P83" i="144"/>
  <c r="H83" i="144"/>
  <c r="AE82" i="144"/>
  <c r="AD82" i="144"/>
  <c r="AA82" i="144"/>
  <c r="Z82" i="144"/>
  <c r="M82" i="144"/>
  <c r="W81" i="144"/>
  <c r="AG80" i="144"/>
  <c r="AF80" i="144"/>
  <c r="W80" i="144"/>
  <c r="H80" i="144"/>
  <c r="AG79" i="144"/>
  <c r="AF79" i="144"/>
  <c r="W79" i="144"/>
  <c r="H79" i="144"/>
  <c r="AG78" i="144"/>
  <c r="AF78" i="144"/>
  <c r="W78" i="144"/>
  <c r="H78" i="144"/>
  <c r="AG77" i="144"/>
  <c r="AF77" i="144"/>
  <c r="W77" i="144"/>
  <c r="H77" i="144"/>
  <c r="W76" i="144"/>
  <c r="N76" i="144" s="1"/>
  <c r="AG76" i="144" s="1"/>
  <c r="O76" i="144"/>
  <c r="P76" i="144"/>
  <c r="H76" i="144"/>
  <c r="W75" i="144"/>
  <c r="N75" i="144" s="1"/>
  <c r="O75" i="144" s="1"/>
  <c r="P75" i="144"/>
  <c r="H75" i="144"/>
  <c r="W74" i="144"/>
  <c r="N74" i="144"/>
  <c r="P74" i="144"/>
  <c r="H74" i="144"/>
  <c r="W73" i="144"/>
  <c r="N73" i="144" s="1"/>
  <c r="O73" i="144" s="1"/>
  <c r="P73" i="144"/>
  <c r="H73" i="144"/>
  <c r="W72" i="144"/>
  <c r="N72" i="144"/>
  <c r="P72" i="144"/>
  <c r="H72" i="144"/>
  <c r="W71" i="144"/>
  <c r="N71" i="144" s="1"/>
  <c r="O71" i="144" s="1"/>
  <c r="P71" i="144"/>
  <c r="H71" i="144"/>
  <c r="W70" i="144"/>
  <c r="N70" i="144" s="1"/>
  <c r="P70" i="144"/>
  <c r="H70" i="144"/>
  <c r="AE69" i="144"/>
  <c r="AD69" i="144"/>
  <c r="AA69" i="144"/>
  <c r="Z69" i="144"/>
  <c r="W69" i="144"/>
  <c r="M69" i="144"/>
  <c r="W68" i="144"/>
  <c r="H68" i="144"/>
  <c r="AG67" i="144"/>
  <c r="AF67" i="144"/>
  <c r="W67" i="144"/>
  <c r="H67" i="144"/>
  <c r="AG66" i="144"/>
  <c r="AF66" i="144"/>
  <c r="W66" i="144"/>
  <c r="H66" i="144"/>
  <c r="AG65" i="144"/>
  <c r="AF65" i="144"/>
  <c r="W65" i="144"/>
  <c r="H65" i="144"/>
  <c r="AG64" i="144"/>
  <c r="AF64" i="144"/>
  <c r="W64" i="144"/>
  <c r="H64" i="144"/>
  <c r="AG63" i="144"/>
  <c r="AF63" i="144"/>
  <c r="W63" i="144"/>
  <c r="H63" i="144"/>
  <c r="AG62" i="144"/>
  <c r="AF62" i="144"/>
  <c r="W62" i="144"/>
  <c r="H62" i="144"/>
  <c r="W61" i="144"/>
  <c r="N61" i="144" s="1"/>
  <c r="O61" i="144"/>
  <c r="P61" i="144"/>
  <c r="H61" i="144"/>
  <c r="W60" i="144"/>
  <c r="N60" i="144"/>
  <c r="AF60" i="144" s="1"/>
  <c r="P60" i="144"/>
  <c r="H60" i="144"/>
  <c r="W59" i="144"/>
  <c r="N59" i="144" s="1"/>
  <c r="O59" i="144" s="1"/>
  <c r="P59" i="144"/>
  <c r="H59" i="144"/>
  <c r="W58" i="144"/>
  <c r="N58" i="144" s="1"/>
  <c r="P58" i="144"/>
  <c r="H58" i="144"/>
  <c r="W57" i="144"/>
  <c r="N57" i="144" s="1"/>
  <c r="P57" i="144"/>
  <c r="H57" i="144"/>
  <c r="AE56" i="144"/>
  <c r="AD56" i="144"/>
  <c r="AA56" i="144"/>
  <c r="Z56" i="144"/>
  <c r="W56" i="144"/>
  <c r="M56" i="144"/>
  <c r="W55" i="144"/>
  <c r="H55" i="144"/>
  <c r="AG54" i="144"/>
  <c r="AF54" i="144"/>
  <c r="W54" i="144"/>
  <c r="H54" i="144"/>
  <c r="AG53" i="144"/>
  <c r="AF53" i="144"/>
  <c r="W53" i="144"/>
  <c r="H53" i="144"/>
  <c r="AG52" i="144"/>
  <c r="AF52" i="144"/>
  <c r="W52" i="144"/>
  <c r="H52" i="144"/>
  <c r="AG51" i="144"/>
  <c r="AF51" i="144"/>
  <c r="W51" i="144"/>
  <c r="AG50" i="144"/>
  <c r="AF50" i="144"/>
  <c r="W50" i="144"/>
  <c r="H50" i="144"/>
  <c r="W49" i="144"/>
  <c r="N49" i="144" s="1"/>
  <c r="AG49" i="144" s="1"/>
  <c r="P49" i="144"/>
  <c r="H49" i="144"/>
  <c r="W48" i="144"/>
  <c r="N48" i="144" s="1"/>
  <c r="O48" i="144" s="1"/>
  <c r="H48" i="144"/>
  <c r="AG47" i="144"/>
  <c r="W47" i="144"/>
  <c r="N47" i="144" s="1"/>
  <c r="P47" i="144"/>
  <c r="H47" i="144"/>
  <c r="W46" i="144"/>
  <c r="N46" i="144" s="1"/>
  <c r="O46" i="144" s="1"/>
  <c r="H46" i="144"/>
  <c r="W45" i="144"/>
  <c r="N45" i="144" s="1"/>
  <c r="O45" i="144" s="1"/>
  <c r="P45" i="144"/>
  <c r="H45" i="144"/>
  <c r="W44" i="144"/>
  <c r="N44" i="144" s="1"/>
  <c r="O44" i="144" s="1"/>
  <c r="H44" i="144"/>
  <c r="AE43" i="144"/>
  <c r="AD43" i="144"/>
  <c r="AD2" i="144" s="1"/>
  <c r="AA43" i="144"/>
  <c r="Z43" i="144"/>
  <c r="M43" i="144"/>
  <c r="W42" i="144"/>
  <c r="H42" i="144"/>
  <c r="W41" i="144"/>
  <c r="AG40" i="144"/>
  <c r="AF40" i="144"/>
  <c r="W40" i="144"/>
  <c r="H40" i="144"/>
  <c r="AG39" i="144"/>
  <c r="AF39" i="144"/>
  <c r="W39" i="144"/>
  <c r="H39" i="144"/>
  <c r="AG38" i="144"/>
  <c r="AF38" i="144"/>
  <c r="W38" i="144"/>
  <c r="H38" i="144"/>
  <c r="W37" i="144"/>
  <c r="N37" i="144" s="1"/>
  <c r="O37" i="144" s="1"/>
  <c r="P37" i="144"/>
  <c r="H37" i="144"/>
  <c r="W36" i="144"/>
  <c r="N36" i="144" s="1"/>
  <c r="O36" i="144" s="1"/>
  <c r="P36" i="144"/>
  <c r="H36" i="144"/>
  <c r="W35" i="144"/>
  <c r="N35" i="144" s="1"/>
  <c r="O35" i="144" s="1"/>
  <c r="R35" i="144" s="1"/>
  <c r="P35" i="144"/>
  <c r="H35" i="144"/>
  <c r="W34" i="144"/>
  <c r="N34" i="144"/>
  <c r="O34" i="144" s="1"/>
  <c r="P34" i="144"/>
  <c r="H34" i="144"/>
  <c r="W33" i="144"/>
  <c r="P33" i="144"/>
  <c r="N33" i="144"/>
  <c r="O33" i="144" s="1"/>
  <c r="H33" i="144"/>
  <c r="W32" i="144"/>
  <c r="N32" i="144" s="1"/>
  <c r="O32" i="144" s="1"/>
  <c r="P32" i="144"/>
  <c r="H32" i="144"/>
  <c r="W31" i="144"/>
  <c r="N31" i="144"/>
  <c r="O31" i="144" s="1"/>
  <c r="P43" i="144"/>
  <c r="H31" i="144"/>
  <c r="AE30" i="144"/>
  <c r="AD30" i="144"/>
  <c r="AA30" i="144"/>
  <c r="Z30" i="144"/>
  <c r="M30" i="144"/>
  <c r="AF29" i="144"/>
  <c r="W29" i="144"/>
  <c r="H29" i="144"/>
  <c r="AG28" i="144"/>
  <c r="AF28" i="144"/>
  <c r="W28" i="144"/>
  <c r="H28" i="144"/>
  <c r="AG27" i="144"/>
  <c r="AF27" i="144"/>
  <c r="W27" i="144"/>
  <c r="H27" i="144"/>
  <c r="AG26" i="144"/>
  <c r="AF26" i="144"/>
  <c r="W26" i="144"/>
  <c r="H26" i="144"/>
  <c r="AG25" i="144"/>
  <c r="AF25" i="144"/>
  <c r="W25" i="144"/>
  <c r="H25" i="144"/>
  <c r="AG24" i="144"/>
  <c r="AF24" i="144"/>
  <c r="W24" i="144"/>
  <c r="H24" i="144"/>
  <c r="W23" i="144"/>
  <c r="N23" i="144" s="1"/>
  <c r="P23" i="144"/>
  <c r="H23" i="144"/>
  <c r="W22" i="144"/>
  <c r="N22" i="144" s="1"/>
  <c r="P22" i="144"/>
  <c r="H22" i="144"/>
  <c r="W21" i="144"/>
  <c r="N21" i="144" s="1"/>
  <c r="P21" i="144"/>
  <c r="H21" i="144"/>
  <c r="W20" i="144"/>
  <c r="N20" i="144"/>
  <c r="AG20" i="144" s="1"/>
  <c r="P20" i="144"/>
  <c r="H20" i="144"/>
  <c r="W19" i="144"/>
  <c r="N19" i="144" s="1"/>
  <c r="P19" i="144"/>
  <c r="H19" i="144"/>
  <c r="W18" i="144"/>
  <c r="N18" i="144" s="1"/>
  <c r="P18" i="144"/>
  <c r="H18" i="144"/>
  <c r="AE17" i="144"/>
  <c r="AE2" i="144" s="1"/>
  <c r="AD17" i="144"/>
  <c r="AA17" i="144"/>
  <c r="Z17" i="144"/>
  <c r="W17" i="144"/>
  <c r="M17" i="144"/>
  <c r="W16" i="144"/>
  <c r="H16" i="144"/>
  <c r="W15" i="144"/>
  <c r="H15" i="144"/>
  <c r="W14" i="144"/>
  <c r="H14" i="144"/>
  <c r="AG13" i="144"/>
  <c r="AF13" i="144"/>
  <c r="W13" i="144"/>
  <c r="H13" i="144"/>
  <c r="AG12" i="144"/>
  <c r="AF12" i="144"/>
  <c r="W12" i="144"/>
  <c r="H12" i="144"/>
  <c r="AG11" i="144"/>
  <c r="AF11" i="144"/>
  <c r="W11" i="144"/>
  <c r="H11" i="144"/>
  <c r="W10" i="144"/>
  <c r="N10" i="144" s="1"/>
  <c r="P10" i="144"/>
  <c r="H10" i="144"/>
  <c r="W9" i="144"/>
  <c r="N9" i="144"/>
  <c r="O9" i="144" s="1"/>
  <c r="P9" i="144"/>
  <c r="H9" i="144"/>
  <c r="W8" i="144"/>
  <c r="N8" i="144" s="1"/>
  <c r="P8" i="144"/>
  <c r="H8" i="144"/>
  <c r="W7" i="144"/>
  <c r="N7" i="144"/>
  <c r="O7" i="144" s="1"/>
  <c r="H7" i="144"/>
  <c r="W6" i="144"/>
  <c r="N6" i="144" s="1"/>
  <c r="P6" i="144"/>
  <c r="H6" i="144"/>
  <c r="W5" i="144"/>
  <c r="N5" i="144" s="1"/>
  <c r="P5" i="144"/>
  <c r="H5" i="144"/>
  <c r="AA2" i="144"/>
  <c r="Z2" i="144"/>
  <c r="I2" i="144"/>
  <c r="E1" i="144"/>
  <c r="AE173" i="143"/>
  <c r="AD173" i="143"/>
  <c r="AA173" i="143"/>
  <c r="Z173" i="143"/>
  <c r="M173" i="143"/>
  <c r="W172" i="143"/>
  <c r="H172" i="143"/>
  <c r="W171" i="143"/>
  <c r="H171" i="143"/>
  <c r="AG170" i="143"/>
  <c r="AF170" i="143"/>
  <c r="W170" i="143"/>
  <c r="H170" i="143"/>
  <c r="AG169" i="143"/>
  <c r="AF169" i="143"/>
  <c r="W169" i="143"/>
  <c r="H169" i="143"/>
  <c r="AG168" i="143"/>
  <c r="AF168" i="143"/>
  <c r="W168" i="143"/>
  <c r="H168" i="143"/>
  <c r="AG167" i="143"/>
  <c r="AF167" i="143"/>
  <c r="W167" i="143"/>
  <c r="H167" i="143"/>
  <c r="AG166" i="143"/>
  <c r="AF166" i="143"/>
  <c r="W166" i="143"/>
  <c r="H166" i="143"/>
  <c r="AG165" i="143"/>
  <c r="AF165" i="143"/>
  <c r="W165" i="143"/>
  <c r="H165" i="143"/>
  <c r="W164" i="143"/>
  <c r="P164" i="143"/>
  <c r="N164" i="143"/>
  <c r="O164" i="143" s="1"/>
  <c r="H164" i="143"/>
  <c r="W163" i="143"/>
  <c r="N163" i="143" s="1"/>
  <c r="O163" i="143"/>
  <c r="P163" i="143"/>
  <c r="H163" i="143"/>
  <c r="W162" i="143"/>
  <c r="N162" i="143" s="1"/>
  <c r="P162" i="143"/>
  <c r="H162" i="143"/>
  <c r="W161" i="143"/>
  <c r="N161" i="143" s="1"/>
  <c r="P161" i="143"/>
  <c r="H161" i="143"/>
  <c r="AE160" i="143"/>
  <c r="AD160" i="143"/>
  <c r="AA160" i="143"/>
  <c r="Z160" i="143"/>
  <c r="M160" i="143"/>
  <c r="W159" i="143"/>
  <c r="H159" i="143"/>
  <c r="W158" i="143"/>
  <c r="H158" i="143"/>
  <c r="W157" i="143"/>
  <c r="H157" i="143"/>
  <c r="W156" i="143"/>
  <c r="H156" i="143"/>
  <c r="W155" i="143"/>
  <c r="H155" i="143"/>
  <c r="AG154" i="143"/>
  <c r="AF154" i="143"/>
  <c r="W154" i="143"/>
  <c r="H154" i="143"/>
  <c r="W153" i="143"/>
  <c r="N153" i="143" s="1"/>
  <c r="P153" i="143"/>
  <c r="H153" i="143"/>
  <c r="W152" i="143"/>
  <c r="N152" i="143"/>
  <c r="O152" i="143" s="1"/>
  <c r="P152" i="143"/>
  <c r="H152" i="143"/>
  <c r="W151" i="143"/>
  <c r="P151" i="143"/>
  <c r="N151" i="143"/>
  <c r="O151" i="143" s="1"/>
  <c r="H151" i="143"/>
  <c r="W150" i="143"/>
  <c r="N150" i="143" s="1"/>
  <c r="O150" i="143" s="1"/>
  <c r="H150" i="143"/>
  <c r="W149" i="143"/>
  <c r="N149" i="143" s="1"/>
  <c r="P149" i="143"/>
  <c r="H149" i="143"/>
  <c r="W148" i="143"/>
  <c r="P148" i="143"/>
  <c r="N148" i="143"/>
  <c r="H148" i="143"/>
  <c r="AE147" i="143"/>
  <c r="AD147" i="143"/>
  <c r="AA147" i="143"/>
  <c r="Z147" i="143"/>
  <c r="W147" i="143"/>
  <c r="M147" i="143"/>
  <c r="W146" i="143"/>
  <c r="H146" i="143"/>
  <c r="AG145" i="143"/>
  <c r="AF145" i="143"/>
  <c r="W145" i="143"/>
  <c r="H145" i="143"/>
  <c r="AG144" i="143"/>
  <c r="AF144" i="143"/>
  <c r="W144" i="143"/>
  <c r="H144" i="143"/>
  <c r="W143" i="143"/>
  <c r="N143" i="143"/>
  <c r="H143" i="143"/>
  <c r="W142" i="143"/>
  <c r="N142" i="143" s="1"/>
  <c r="O142" i="143" s="1"/>
  <c r="P142" i="143"/>
  <c r="H142" i="143"/>
  <c r="W141" i="143"/>
  <c r="N141" i="143" s="1"/>
  <c r="H141" i="143"/>
  <c r="W140" i="143"/>
  <c r="N140" i="143" s="1"/>
  <c r="O140" i="143" s="1"/>
  <c r="P140" i="143"/>
  <c r="AF140" i="143"/>
  <c r="H140" i="143"/>
  <c r="W139" i="143"/>
  <c r="N139" i="143"/>
  <c r="H139" i="143"/>
  <c r="W138" i="143"/>
  <c r="N138" i="143" s="1"/>
  <c r="O138" i="143" s="1"/>
  <c r="Q138" i="143" s="1"/>
  <c r="P138" i="143"/>
  <c r="H138" i="143"/>
  <c r="W137" i="143"/>
  <c r="N137" i="143" s="1"/>
  <c r="H137" i="143"/>
  <c r="AG136" i="143"/>
  <c r="AF136" i="143"/>
  <c r="W136" i="143"/>
  <c r="N136" i="143" s="1"/>
  <c r="O136" i="143" s="1"/>
  <c r="P136" i="143"/>
  <c r="Q136" i="143"/>
  <c r="H136" i="143"/>
  <c r="W135" i="143"/>
  <c r="N135" i="143" s="1"/>
  <c r="P135" i="143"/>
  <c r="H135" i="143"/>
  <c r="AE134" i="143"/>
  <c r="AD134" i="143"/>
  <c r="AA134" i="143"/>
  <c r="Z134" i="143"/>
  <c r="M134" i="143"/>
  <c r="W133" i="143"/>
  <c r="H133" i="143"/>
  <c r="W132" i="143"/>
  <c r="H132" i="143"/>
  <c r="H131" i="143"/>
  <c r="AG130" i="143"/>
  <c r="AF130" i="143"/>
  <c r="H130" i="143"/>
  <c r="W129" i="143"/>
  <c r="N129" i="143" s="1"/>
  <c r="H129" i="143"/>
  <c r="W128" i="143"/>
  <c r="N128" i="143" s="1"/>
  <c r="O128" i="143" s="1"/>
  <c r="P128" i="143"/>
  <c r="H128" i="143"/>
  <c r="W127" i="143"/>
  <c r="N127" i="143" s="1"/>
  <c r="H127" i="143"/>
  <c r="W126" i="143"/>
  <c r="N126" i="143" s="1"/>
  <c r="O126" i="143" s="1"/>
  <c r="P126" i="143"/>
  <c r="Q126" i="143"/>
  <c r="H126" i="143"/>
  <c r="W125" i="143"/>
  <c r="N125" i="143" s="1"/>
  <c r="H125" i="143"/>
  <c r="W124" i="143"/>
  <c r="N124" i="143" s="1"/>
  <c r="O124" i="143" s="1"/>
  <c r="Q124" i="143" s="1"/>
  <c r="P124" i="143"/>
  <c r="H124" i="143"/>
  <c r="W123" i="143"/>
  <c r="N123" i="143" s="1"/>
  <c r="H123" i="143"/>
  <c r="W122" i="143"/>
  <c r="N122" i="143" s="1"/>
  <c r="P122" i="143"/>
  <c r="H122" i="143"/>
  <c r="AE121" i="143"/>
  <c r="AD121" i="143"/>
  <c r="AA121" i="143"/>
  <c r="Z121" i="143"/>
  <c r="W121" i="143"/>
  <c r="M121" i="143"/>
  <c r="AG120" i="143"/>
  <c r="AF120" i="143"/>
  <c r="W120" i="143"/>
  <c r="H120" i="143"/>
  <c r="AG119" i="143"/>
  <c r="AF119" i="143"/>
  <c r="H119" i="143"/>
  <c r="AG118" i="143"/>
  <c r="AF118" i="143"/>
  <c r="H118" i="143"/>
  <c r="AG117" i="143"/>
  <c r="AF117" i="143"/>
  <c r="H117" i="143"/>
  <c r="W116" i="143"/>
  <c r="N116" i="143"/>
  <c r="P116" i="143"/>
  <c r="H116" i="143"/>
  <c r="W115" i="143"/>
  <c r="N115" i="143" s="1"/>
  <c r="O115" i="143" s="1"/>
  <c r="P115" i="143"/>
  <c r="H115" i="143"/>
  <c r="W114" i="143"/>
  <c r="N114" i="143"/>
  <c r="AF114" i="143" s="1"/>
  <c r="P114" i="143"/>
  <c r="H114" i="143"/>
  <c r="W113" i="143"/>
  <c r="N113" i="143" s="1"/>
  <c r="AG113" i="143" s="1"/>
  <c r="P113" i="143"/>
  <c r="H113" i="143"/>
  <c r="W112" i="143"/>
  <c r="N112" i="143"/>
  <c r="AF112" i="143" s="1"/>
  <c r="P112" i="143"/>
  <c r="H112" i="143"/>
  <c r="W111" i="143"/>
  <c r="N111" i="143" s="1"/>
  <c r="AG111" i="143" s="1"/>
  <c r="P111" i="143"/>
  <c r="H111" i="143"/>
  <c r="W110" i="143"/>
  <c r="N110" i="143"/>
  <c r="AF110" i="143" s="1"/>
  <c r="P110" i="143"/>
  <c r="H110" i="143"/>
  <c r="W109" i="143"/>
  <c r="N109" i="143"/>
  <c r="H109" i="143"/>
  <c r="AE108" i="143"/>
  <c r="AD108" i="143"/>
  <c r="AA108" i="143"/>
  <c r="Z108" i="143"/>
  <c r="W108" i="143"/>
  <c r="M108" i="143"/>
  <c r="W107" i="143"/>
  <c r="H107" i="143"/>
  <c r="W106" i="143"/>
  <c r="H106" i="143"/>
  <c r="AG105" i="143"/>
  <c r="AF105" i="143"/>
  <c r="W105" i="143"/>
  <c r="H105" i="143"/>
  <c r="AG104" i="143"/>
  <c r="AF104" i="143"/>
  <c r="W104" i="143"/>
  <c r="H104" i="143"/>
  <c r="AG103" i="143"/>
  <c r="AF103" i="143"/>
  <c r="W103" i="143"/>
  <c r="H103" i="143"/>
  <c r="W102" i="143"/>
  <c r="N102" i="143" s="1"/>
  <c r="AG102" i="143" s="1"/>
  <c r="P102" i="143"/>
  <c r="H102" i="143"/>
  <c r="W101" i="143"/>
  <c r="N101" i="143" s="1"/>
  <c r="O101" i="143" s="1"/>
  <c r="P101" i="143"/>
  <c r="H101" i="143"/>
  <c r="W100" i="143"/>
  <c r="N100" i="143" s="1"/>
  <c r="AG100" i="143" s="1"/>
  <c r="P100" i="143"/>
  <c r="H100" i="143"/>
  <c r="W99" i="143"/>
  <c r="N99" i="143" s="1"/>
  <c r="O99" i="143" s="1"/>
  <c r="R99" i="143" s="1"/>
  <c r="P99" i="143"/>
  <c r="H99" i="143"/>
  <c r="W98" i="143"/>
  <c r="N98" i="143" s="1"/>
  <c r="AG98" i="143" s="1"/>
  <c r="P98" i="143"/>
  <c r="H98" i="143"/>
  <c r="W97" i="143"/>
  <c r="N97" i="143" s="1"/>
  <c r="O97" i="143" s="1"/>
  <c r="R97" i="143" s="1"/>
  <c r="P97" i="143"/>
  <c r="H97" i="143"/>
  <c r="W96" i="143"/>
  <c r="P96" i="143"/>
  <c r="N96" i="143"/>
  <c r="AG96" i="143" s="1"/>
  <c r="P108" i="143"/>
  <c r="H96" i="143"/>
  <c r="AE95" i="143"/>
  <c r="AD95" i="143"/>
  <c r="AA95" i="143"/>
  <c r="Z95" i="143"/>
  <c r="M95" i="143"/>
  <c r="AG94" i="143"/>
  <c r="AF94" i="143"/>
  <c r="W94" i="143"/>
  <c r="H94" i="143"/>
  <c r="AG93" i="143"/>
  <c r="AF93" i="143"/>
  <c r="W93" i="143"/>
  <c r="H93" i="143"/>
  <c r="AG92" i="143"/>
  <c r="AF92" i="143"/>
  <c r="W92" i="143"/>
  <c r="H92" i="143"/>
  <c r="AG91" i="143"/>
  <c r="AF91" i="143"/>
  <c r="W91" i="143"/>
  <c r="H91" i="143"/>
  <c r="AG90" i="143"/>
  <c r="AF90" i="143"/>
  <c r="W90" i="143"/>
  <c r="H90" i="143"/>
  <c r="AG89" i="143"/>
  <c r="AF89" i="143"/>
  <c r="H89" i="143"/>
  <c r="W88" i="143"/>
  <c r="N88" i="143"/>
  <c r="AF88" i="143" s="1"/>
  <c r="P88" i="143"/>
  <c r="H88" i="143"/>
  <c r="W87" i="143"/>
  <c r="N87" i="143" s="1"/>
  <c r="AG87" i="143" s="1"/>
  <c r="P87" i="143"/>
  <c r="H87" i="143"/>
  <c r="W86" i="143"/>
  <c r="N86" i="143" s="1"/>
  <c r="P86" i="143"/>
  <c r="H86" i="143"/>
  <c r="W85" i="143"/>
  <c r="N85" i="143" s="1"/>
  <c r="AG85" i="143" s="1"/>
  <c r="P85" i="143"/>
  <c r="H85" i="143"/>
  <c r="W84" i="143"/>
  <c r="N84" i="143"/>
  <c r="AF84" i="143" s="1"/>
  <c r="P84" i="143"/>
  <c r="H84" i="143"/>
  <c r="W83" i="143"/>
  <c r="N83" i="143"/>
  <c r="AF83" i="143" s="1"/>
  <c r="P83" i="143"/>
  <c r="H83" i="143"/>
  <c r="AE82" i="143"/>
  <c r="AD82" i="143"/>
  <c r="AA82" i="143"/>
  <c r="Z82" i="143"/>
  <c r="M82" i="143"/>
  <c r="W81" i="143"/>
  <c r="AG80" i="143"/>
  <c r="AF80" i="143"/>
  <c r="W80" i="143"/>
  <c r="H80" i="143"/>
  <c r="AG79" i="143"/>
  <c r="AF79" i="143"/>
  <c r="W79" i="143"/>
  <c r="H79" i="143"/>
  <c r="AG78" i="143"/>
  <c r="AF78" i="143"/>
  <c r="W78" i="143"/>
  <c r="H78" i="143"/>
  <c r="AG77" i="143"/>
  <c r="AF77" i="143"/>
  <c r="W77" i="143"/>
  <c r="H77" i="143"/>
  <c r="W76" i="143"/>
  <c r="P76" i="143"/>
  <c r="N76" i="143"/>
  <c r="O76" i="143" s="1"/>
  <c r="R76" i="143" s="1"/>
  <c r="H76" i="143"/>
  <c r="W75" i="143"/>
  <c r="N75" i="143"/>
  <c r="AG75" i="143" s="1"/>
  <c r="P75" i="143"/>
  <c r="H75" i="143"/>
  <c r="W74" i="143"/>
  <c r="N74" i="143" s="1"/>
  <c r="O74" i="143" s="1"/>
  <c r="Q74" i="143" s="1"/>
  <c r="P74" i="143"/>
  <c r="H74" i="143"/>
  <c r="W73" i="143"/>
  <c r="N73" i="143"/>
  <c r="AG73" i="143" s="1"/>
  <c r="P73" i="143"/>
  <c r="H73" i="143"/>
  <c r="W72" i="143"/>
  <c r="N72" i="143" s="1"/>
  <c r="O72" i="143" s="1"/>
  <c r="P72" i="143"/>
  <c r="H72" i="143"/>
  <c r="W71" i="143"/>
  <c r="N71" i="143" s="1"/>
  <c r="AG71" i="143" s="1"/>
  <c r="P71" i="143"/>
  <c r="H71" i="143"/>
  <c r="W70" i="143"/>
  <c r="N70" i="143" s="1"/>
  <c r="P82" i="143"/>
  <c r="H70" i="143"/>
  <c r="AE69" i="143"/>
  <c r="AD69" i="143"/>
  <c r="AA69" i="143"/>
  <c r="Z69" i="143"/>
  <c r="W69" i="143"/>
  <c r="M69" i="143"/>
  <c r="W68" i="143"/>
  <c r="H68" i="143"/>
  <c r="AG67" i="143"/>
  <c r="AF67" i="143"/>
  <c r="W67" i="143"/>
  <c r="H67" i="143"/>
  <c r="AG66" i="143"/>
  <c r="AF66" i="143"/>
  <c r="W66" i="143"/>
  <c r="H66" i="143"/>
  <c r="AG65" i="143"/>
  <c r="AF65" i="143"/>
  <c r="W65" i="143"/>
  <c r="H65" i="143"/>
  <c r="AG64" i="143"/>
  <c r="AF64" i="143"/>
  <c r="W64" i="143"/>
  <c r="H64" i="143"/>
  <c r="AG63" i="143"/>
  <c r="AF63" i="143"/>
  <c r="W63" i="143"/>
  <c r="H63" i="143"/>
  <c r="AG62" i="143"/>
  <c r="AF62" i="143"/>
  <c r="W62" i="143"/>
  <c r="H62" i="143"/>
  <c r="W61" i="143"/>
  <c r="N61" i="143" s="1"/>
  <c r="P61" i="143"/>
  <c r="H61" i="143"/>
  <c r="AG60" i="143"/>
  <c r="W60" i="143"/>
  <c r="N60" i="143" s="1"/>
  <c r="AF60" i="143" s="1"/>
  <c r="P60" i="143"/>
  <c r="H60" i="143"/>
  <c r="W59" i="143"/>
  <c r="N59" i="143"/>
  <c r="AF59" i="143" s="1"/>
  <c r="P59" i="143"/>
  <c r="H59" i="143"/>
  <c r="W58" i="143"/>
  <c r="N58" i="143" s="1"/>
  <c r="AG58" i="143" s="1"/>
  <c r="O58" i="143"/>
  <c r="P58" i="143"/>
  <c r="H58" i="143"/>
  <c r="W57" i="143"/>
  <c r="N57" i="143" s="1"/>
  <c r="AG57" i="143" s="1"/>
  <c r="H57" i="143"/>
  <c r="AE56" i="143"/>
  <c r="AD56" i="143"/>
  <c r="AA56" i="143"/>
  <c r="Z56" i="143"/>
  <c r="W56" i="143"/>
  <c r="M56" i="143"/>
  <c r="W55" i="143"/>
  <c r="H55" i="143"/>
  <c r="AG54" i="143"/>
  <c r="AF54" i="143"/>
  <c r="W54" i="143"/>
  <c r="H54" i="143"/>
  <c r="AG53" i="143"/>
  <c r="AF53" i="143"/>
  <c r="W53" i="143"/>
  <c r="H53" i="143"/>
  <c r="AG52" i="143"/>
  <c r="AF52" i="143"/>
  <c r="W52" i="143"/>
  <c r="H52" i="143"/>
  <c r="AG51" i="143"/>
  <c r="AF51" i="143"/>
  <c r="W51" i="143"/>
  <c r="AG50" i="143"/>
  <c r="AF50" i="143"/>
  <c r="W50" i="143"/>
  <c r="H50" i="143"/>
  <c r="W49" i="143"/>
  <c r="N49" i="143" s="1"/>
  <c r="AG49" i="143" s="1"/>
  <c r="P49" i="143"/>
  <c r="H49" i="143"/>
  <c r="W48" i="143"/>
  <c r="N48" i="143"/>
  <c r="AF48" i="143" s="1"/>
  <c r="P48" i="143"/>
  <c r="H48" i="143"/>
  <c r="W47" i="143"/>
  <c r="N47" i="143" s="1"/>
  <c r="AF47" i="143" s="1"/>
  <c r="P47" i="143"/>
  <c r="H47" i="143"/>
  <c r="W46" i="143"/>
  <c r="N46" i="143"/>
  <c r="AF46" i="143" s="1"/>
  <c r="P46" i="143"/>
  <c r="H46" i="143"/>
  <c r="W45" i="143"/>
  <c r="N45" i="143" s="1"/>
  <c r="AF45" i="143" s="1"/>
  <c r="P45" i="143"/>
  <c r="H45" i="143"/>
  <c r="W44" i="143"/>
  <c r="N44" i="143" s="1"/>
  <c r="AG44" i="143" s="1"/>
  <c r="O44" i="143"/>
  <c r="H44" i="143"/>
  <c r="AE43" i="143"/>
  <c r="AD43" i="143"/>
  <c r="AA43" i="143"/>
  <c r="Z43" i="143"/>
  <c r="M43" i="143"/>
  <c r="P43" i="143"/>
  <c r="W42" i="143"/>
  <c r="H42" i="143"/>
  <c r="W41" i="143"/>
  <c r="AG40" i="143"/>
  <c r="AF40" i="143"/>
  <c r="W40" i="143"/>
  <c r="H40" i="143"/>
  <c r="AG39" i="143"/>
  <c r="AF39" i="143"/>
  <c r="W39" i="143"/>
  <c r="H39" i="143"/>
  <c r="AG38" i="143"/>
  <c r="AF38" i="143"/>
  <c r="W38" i="143"/>
  <c r="H38" i="143"/>
  <c r="W37" i="143"/>
  <c r="N37" i="143" s="1"/>
  <c r="P37" i="143"/>
  <c r="H37" i="143"/>
  <c r="W36" i="143"/>
  <c r="N36" i="143"/>
  <c r="AG36" i="143" s="1"/>
  <c r="H36" i="143"/>
  <c r="W35" i="143"/>
  <c r="N35" i="143" s="1"/>
  <c r="P35" i="143"/>
  <c r="H35" i="143"/>
  <c r="W34" i="143"/>
  <c r="N34" i="143" s="1"/>
  <c r="AG34" i="143" s="1"/>
  <c r="P34" i="143"/>
  <c r="H34" i="143"/>
  <c r="W33" i="143"/>
  <c r="N33" i="143" s="1"/>
  <c r="P33" i="143"/>
  <c r="H33" i="143"/>
  <c r="W32" i="143"/>
  <c r="N32" i="143"/>
  <c r="AG32" i="143" s="1"/>
  <c r="P32" i="143"/>
  <c r="H32" i="143"/>
  <c r="W31" i="143"/>
  <c r="N31" i="143" s="1"/>
  <c r="AF31" i="143" s="1"/>
  <c r="P31" i="143"/>
  <c r="H31" i="143"/>
  <c r="AE30" i="143"/>
  <c r="AD30" i="143"/>
  <c r="AA30" i="143"/>
  <c r="Z30" i="143"/>
  <c r="M30" i="143"/>
  <c r="AF29" i="143"/>
  <c r="W29" i="143"/>
  <c r="H29" i="143"/>
  <c r="AG28" i="143"/>
  <c r="AF28" i="143"/>
  <c r="W28" i="143"/>
  <c r="H28" i="143"/>
  <c r="AG27" i="143"/>
  <c r="AF27" i="143"/>
  <c r="W27" i="143"/>
  <c r="H27" i="143"/>
  <c r="AG26" i="143"/>
  <c r="AF26" i="143"/>
  <c r="W26" i="143"/>
  <c r="H26" i="143"/>
  <c r="AG25" i="143"/>
  <c r="AF25" i="143"/>
  <c r="W25" i="143"/>
  <c r="H25" i="143"/>
  <c r="AG24" i="143"/>
  <c r="AF24" i="143"/>
  <c r="W24" i="143"/>
  <c r="H24" i="143"/>
  <c r="W23" i="143"/>
  <c r="N23" i="143" s="1"/>
  <c r="H23" i="143"/>
  <c r="W22" i="143"/>
  <c r="N22" i="143" s="1"/>
  <c r="P22" i="143"/>
  <c r="H22" i="143"/>
  <c r="W21" i="143"/>
  <c r="N21" i="143" s="1"/>
  <c r="H21" i="143"/>
  <c r="W20" i="143"/>
  <c r="N20" i="143" s="1"/>
  <c r="P20" i="143"/>
  <c r="H20" i="143"/>
  <c r="W19" i="143"/>
  <c r="N19" i="143" s="1"/>
  <c r="H19" i="143"/>
  <c r="W18" i="143"/>
  <c r="N18" i="143" s="1"/>
  <c r="P30" i="143"/>
  <c r="H18" i="143"/>
  <c r="AE17" i="143"/>
  <c r="AD17" i="143"/>
  <c r="AA17" i="143"/>
  <c r="Z17" i="143"/>
  <c r="W17" i="143"/>
  <c r="M17" i="143"/>
  <c r="W16" i="143"/>
  <c r="H16" i="143"/>
  <c r="W15" i="143"/>
  <c r="H15" i="143"/>
  <c r="W14" i="143"/>
  <c r="H14" i="143"/>
  <c r="AG13" i="143"/>
  <c r="AF13" i="143"/>
  <c r="W13" i="143"/>
  <c r="H13" i="143"/>
  <c r="AG12" i="143"/>
  <c r="AF12" i="143"/>
  <c r="W12" i="143"/>
  <c r="H12" i="143"/>
  <c r="W11" i="143"/>
  <c r="N11" i="143" s="1"/>
  <c r="AG11" i="143" s="1"/>
  <c r="P11" i="143"/>
  <c r="H11" i="143"/>
  <c r="W10" i="143"/>
  <c r="N10" i="143" s="1"/>
  <c r="P10" i="143"/>
  <c r="H10" i="143"/>
  <c r="W9" i="143"/>
  <c r="N9" i="143"/>
  <c r="AG9" i="143" s="1"/>
  <c r="P9" i="143"/>
  <c r="H9" i="143"/>
  <c r="W8" i="143"/>
  <c r="P8" i="143"/>
  <c r="N8" i="143"/>
  <c r="O8" i="143" s="1"/>
  <c r="AF8" i="143"/>
  <c r="H8" i="143"/>
  <c r="W7" i="143"/>
  <c r="N7" i="143"/>
  <c r="AG7" i="143" s="1"/>
  <c r="P7" i="143"/>
  <c r="H7" i="143"/>
  <c r="W6" i="143"/>
  <c r="P6" i="143"/>
  <c r="N6" i="143"/>
  <c r="O6" i="143" s="1"/>
  <c r="H6" i="143"/>
  <c r="W5" i="143"/>
  <c r="N5" i="143" s="1"/>
  <c r="P5" i="143"/>
  <c r="H5" i="143"/>
  <c r="Z2" i="143"/>
  <c r="I2" i="143"/>
  <c r="I1" i="143"/>
  <c r="E1" i="143"/>
  <c r="AF113" i="144" l="1"/>
  <c r="AG113" i="144"/>
  <c r="O162" i="143"/>
  <c r="AG162" i="143"/>
  <c r="AF162" i="143"/>
  <c r="O10" i="144"/>
  <c r="AG10" i="144"/>
  <c r="AF22" i="144"/>
  <c r="AG22" i="144"/>
  <c r="AF111" i="144"/>
  <c r="AG111" i="144"/>
  <c r="AF128" i="144"/>
  <c r="AG128" i="144"/>
  <c r="O128" i="144"/>
  <c r="AF122" i="143"/>
  <c r="AG122" i="143"/>
  <c r="O122" i="143"/>
  <c r="O33" i="143"/>
  <c r="AF33" i="143"/>
  <c r="O8" i="144"/>
  <c r="AG8" i="144"/>
  <c r="AF61" i="143"/>
  <c r="O61" i="143"/>
  <c r="AG61" i="143"/>
  <c r="R72" i="143"/>
  <c r="Q72" i="143"/>
  <c r="O149" i="143"/>
  <c r="R149" i="143" s="1"/>
  <c r="AF149" i="143"/>
  <c r="AG149" i="143"/>
  <c r="O153" i="143"/>
  <c r="Q153" i="143" s="1"/>
  <c r="AG153" i="143"/>
  <c r="AF153" i="143"/>
  <c r="O6" i="144"/>
  <c r="AG6" i="144"/>
  <c r="AF58" i="144"/>
  <c r="AG58" i="144"/>
  <c r="O10" i="143"/>
  <c r="AF10" i="143"/>
  <c r="AF86" i="143"/>
  <c r="O86" i="143"/>
  <c r="AG86" i="143"/>
  <c r="AF115" i="144"/>
  <c r="AG115" i="144"/>
  <c r="AD2" i="143"/>
  <c r="O83" i="143"/>
  <c r="O110" i="143"/>
  <c r="AF115" i="143"/>
  <c r="O123" i="144"/>
  <c r="R123" i="144" s="1"/>
  <c r="P134" i="144"/>
  <c r="AA2" i="143"/>
  <c r="O48" i="143"/>
  <c r="Q48" i="143" s="1"/>
  <c r="AF58" i="143"/>
  <c r="O114" i="143"/>
  <c r="AG60" i="144"/>
  <c r="AF76" i="144"/>
  <c r="AG84" i="144"/>
  <c r="AF125" i="144"/>
  <c r="AG126" i="144"/>
  <c r="O136" i="144"/>
  <c r="R136" i="144" s="1"/>
  <c r="AG83" i="143"/>
  <c r="AG110" i="143"/>
  <c r="AF164" i="143"/>
  <c r="O125" i="144"/>
  <c r="AE2" i="143"/>
  <c r="O45" i="143"/>
  <c r="AG48" i="143"/>
  <c r="O57" i="143"/>
  <c r="R57" i="143" s="1"/>
  <c r="Q76" i="143"/>
  <c r="O87" i="143"/>
  <c r="AF96" i="143"/>
  <c r="N121" i="143"/>
  <c r="AG114" i="143"/>
  <c r="AG164" i="143"/>
  <c r="N69" i="144"/>
  <c r="AG69" i="144" s="1"/>
  <c r="AH57" i="144" s="1"/>
  <c r="AG124" i="143"/>
  <c r="AG47" i="143"/>
  <c r="AF87" i="143"/>
  <c r="AF45" i="144"/>
  <c r="AF84" i="144"/>
  <c r="AG138" i="143"/>
  <c r="AF151" i="143"/>
  <c r="AG33" i="144"/>
  <c r="G1" i="143"/>
  <c r="G2" i="143" s="1"/>
  <c r="O5" i="143"/>
  <c r="AG5" i="143"/>
  <c r="AF5" i="143"/>
  <c r="N17" i="143"/>
  <c r="AG19" i="143"/>
  <c r="AF19" i="143"/>
  <c r="O19" i="143"/>
  <c r="O35" i="143"/>
  <c r="AG35" i="143"/>
  <c r="AF35" i="143"/>
  <c r="P69" i="143"/>
  <c r="R101" i="143"/>
  <c r="AG137" i="143"/>
  <c r="AF137" i="143"/>
  <c r="O137" i="143"/>
  <c r="R6" i="143"/>
  <c r="Q6" i="143"/>
  <c r="P17" i="143"/>
  <c r="AF22" i="143"/>
  <c r="AG22" i="143"/>
  <c r="O22" i="143"/>
  <c r="O37" i="143"/>
  <c r="AF37" i="143"/>
  <c r="AG37" i="143"/>
  <c r="N147" i="143"/>
  <c r="AF20" i="143"/>
  <c r="O20" i="143"/>
  <c r="AG20" i="143"/>
  <c r="O23" i="143"/>
  <c r="AG23" i="143"/>
  <c r="AF23" i="143"/>
  <c r="R61" i="143"/>
  <c r="AG123" i="143"/>
  <c r="AF123" i="143"/>
  <c r="N134" i="143"/>
  <c r="O123" i="143"/>
  <c r="O134" i="143" s="1"/>
  <c r="AG141" i="143"/>
  <c r="AF141" i="143"/>
  <c r="O141" i="143"/>
  <c r="N30" i="143"/>
  <c r="AG18" i="143"/>
  <c r="AF18" i="143"/>
  <c r="O18" i="143"/>
  <c r="AG21" i="143"/>
  <c r="AF21" i="143"/>
  <c r="O21" i="143"/>
  <c r="AF70" i="143"/>
  <c r="N82" i="143"/>
  <c r="AG70" i="143"/>
  <c r="O70" i="143"/>
  <c r="R74" i="143"/>
  <c r="R110" i="143"/>
  <c r="AG125" i="143"/>
  <c r="AF125" i="143"/>
  <c r="O125" i="143"/>
  <c r="AG127" i="143"/>
  <c r="AF127" i="143"/>
  <c r="O127" i="143"/>
  <c r="N43" i="143"/>
  <c r="R45" i="143"/>
  <c r="O69" i="143"/>
  <c r="R58" i="143"/>
  <c r="AG72" i="143"/>
  <c r="AG74" i="143"/>
  <c r="AG76" i="143"/>
  <c r="R87" i="143"/>
  <c r="N95" i="143"/>
  <c r="R115" i="143"/>
  <c r="Q122" i="143"/>
  <c r="P125" i="143"/>
  <c r="R128" i="143"/>
  <c r="AG129" i="143"/>
  <c r="AF129" i="143"/>
  <c r="P139" i="143"/>
  <c r="R142" i="143"/>
  <c r="AG143" i="143"/>
  <c r="AF143" i="143"/>
  <c r="P150" i="143"/>
  <c r="R153" i="143"/>
  <c r="R7" i="144"/>
  <c r="Q7" i="144"/>
  <c r="O18" i="144"/>
  <c r="N30" i="144"/>
  <c r="AG18" i="144"/>
  <c r="AF18" i="144"/>
  <c r="R34" i="144"/>
  <c r="Q34" i="144"/>
  <c r="Q44" i="144"/>
  <c r="Q69" i="144"/>
  <c r="AF69" i="144"/>
  <c r="AG31" i="143"/>
  <c r="AG6" i="143"/>
  <c r="R8" i="143"/>
  <c r="AG8" i="143"/>
  <c r="O9" i="143"/>
  <c r="R10" i="143"/>
  <c r="AG10" i="143"/>
  <c r="O11" i="143"/>
  <c r="P18" i="143"/>
  <c r="P19" i="143"/>
  <c r="P21" i="143"/>
  <c r="P23" i="143"/>
  <c r="O31" i="143"/>
  <c r="O32" i="143"/>
  <c r="AG33" i="143"/>
  <c r="O34" i="143"/>
  <c r="O36" i="143"/>
  <c r="P44" i="143"/>
  <c r="AF44" i="143"/>
  <c r="AG45" i="143"/>
  <c r="O46" i="143"/>
  <c r="AG46" i="143"/>
  <c r="N56" i="143"/>
  <c r="P57" i="143"/>
  <c r="AF57" i="143"/>
  <c r="O59" i="143"/>
  <c r="AG59" i="143"/>
  <c r="Q61" i="143"/>
  <c r="N69" i="143"/>
  <c r="O85" i="143"/>
  <c r="AF85" i="143"/>
  <c r="O88" i="143"/>
  <c r="AG88" i="143"/>
  <c r="AF97" i="143"/>
  <c r="O98" i="143"/>
  <c r="AF98" i="143"/>
  <c r="AF99" i="143"/>
  <c r="O100" i="143"/>
  <c r="AF100" i="143"/>
  <c r="AF101" i="143"/>
  <c r="O102" i="143"/>
  <c r="AF102" i="143"/>
  <c r="P109" i="143"/>
  <c r="P121" i="143"/>
  <c r="O109" i="143"/>
  <c r="O113" i="143"/>
  <c r="AF113" i="143"/>
  <c r="R122" i="143"/>
  <c r="P123" i="143"/>
  <c r="R126" i="143"/>
  <c r="AF128" i="143"/>
  <c r="O129" i="143"/>
  <c r="P137" i="143"/>
  <c r="R140" i="143"/>
  <c r="AF142" i="143"/>
  <c r="O143" i="143"/>
  <c r="Q149" i="143"/>
  <c r="R150" i="143"/>
  <c r="AF150" i="143"/>
  <c r="AG151" i="143"/>
  <c r="P173" i="143"/>
  <c r="N173" i="143"/>
  <c r="O161" i="143"/>
  <c r="AG161" i="143"/>
  <c r="AF161" i="143"/>
  <c r="AF19" i="144"/>
  <c r="O19" i="144"/>
  <c r="AG19" i="144"/>
  <c r="AF21" i="144"/>
  <c r="O21" i="144"/>
  <c r="AG21" i="144"/>
  <c r="R36" i="144"/>
  <c r="Q36" i="144"/>
  <c r="AF6" i="143"/>
  <c r="O7" i="143"/>
  <c r="AF9" i="143"/>
  <c r="AF11" i="143"/>
  <c r="AF32" i="143"/>
  <c r="AF34" i="143"/>
  <c r="P36" i="143"/>
  <c r="AF36" i="143"/>
  <c r="Q45" i="143"/>
  <c r="O49" i="143"/>
  <c r="AF49" i="143"/>
  <c r="Q58" i="143"/>
  <c r="Q87" i="143"/>
  <c r="Q97" i="143"/>
  <c r="AG97" i="143"/>
  <c r="Q99" i="143"/>
  <c r="AG99" i="143"/>
  <c r="Q101" i="143"/>
  <c r="AG101" i="143"/>
  <c r="AF121" i="143"/>
  <c r="AF109" i="143"/>
  <c r="Q110" i="143"/>
  <c r="O111" i="143"/>
  <c r="AF111" i="143"/>
  <c r="Q115" i="143"/>
  <c r="R124" i="143"/>
  <c r="AF126" i="143"/>
  <c r="AG128" i="143"/>
  <c r="P129" i="143"/>
  <c r="P134" i="143"/>
  <c r="O135" i="143"/>
  <c r="AG135" i="143"/>
  <c r="R138" i="143"/>
  <c r="AG139" i="143"/>
  <c r="AF139" i="143"/>
  <c r="Q140" i="143"/>
  <c r="AG142" i="143"/>
  <c r="P143" i="143"/>
  <c r="O148" i="143"/>
  <c r="N160" i="143"/>
  <c r="AG148" i="143"/>
  <c r="AF148" i="143"/>
  <c r="R152" i="143"/>
  <c r="AF152" i="143"/>
  <c r="R162" i="143"/>
  <c r="Q162" i="143"/>
  <c r="AG163" i="143"/>
  <c r="AF163" i="143"/>
  <c r="P56" i="143"/>
  <c r="AF7" i="143"/>
  <c r="O47" i="143"/>
  <c r="O60" i="143"/>
  <c r="P70" i="143"/>
  <c r="O71" i="143"/>
  <c r="AF71" i="143"/>
  <c r="AF72" i="143"/>
  <c r="O73" i="143"/>
  <c r="AF73" i="143"/>
  <c r="AF74" i="143"/>
  <c r="O75" i="143"/>
  <c r="AF75" i="143"/>
  <c r="AF76" i="143"/>
  <c r="O84" i="143"/>
  <c r="AG84" i="143"/>
  <c r="P95" i="143"/>
  <c r="N108" i="143"/>
  <c r="O96" i="143"/>
  <c r="AG109" i="143"/>
  <c r="O112" i="143"/>
  <c r="AG112" i="143"/>
  <c r="AG115" i="143"/>
  <c r="AF116" i="143"/>
  <c r="O116" i="143"/>
  <c r="AG116" i="143"/>
  <c r="AF124" i="143"/>
  <c r="AG126" i="143"/>
  <c r="P127" i="143"/>
  <c r="Q128" i="143"/>
  <c r="AF135" i="143"/>
  <c r="R136" i="143"/>
  <c r="AF138" i="143"/>
  <c r="O139" i="143"/>
  <c r="AG140" i="143"/>
  <c r="P141" i="143"/>
  <c r="Q142" i="143"/>
  <c r="P147" i="143"/>
  <c r="R164" i="143"/>
  <c r="Q164" i="143"/>
  <c r="AG150" i="143"/>
  <c r="AG152" i="143"/>
  <c r="P160" i="143"/>
  <c r="R8" i="144"/>
  <c r="R9" i="144"/>
  <c r="Q9" i="144"/>
  <c r="P17" i="144"/>
  <c r="AF23" i="144"/>
  <c r="O23" i="144"/>
  <c r="AG23" i="144"/>
  <c r="R32" i="144"/>
  <c r="Q32" i="144"/>
  <c r="R48" i="144"/>
  <c r="Q48" i="144"/>
  <c r="Q150" i="143"/>
  <c r="Q152" i="143"/>
  <c r="G1" i="144"/>
  <c r="G2" i="144" s="1"/>
  <c r="N17" i="144"/>
  <c r="AF5" i="144"/>
  <c r="O5" i="144"/>
  <c r="AG5" i="144"/>
  <c r="O43" i="144"/>
  <c r="R46" i="144"/>
  <c r="P7" i="144"/>
  <c r="AF7" i="144"/>
  <c r="AF9" i="144"/>
  <c r="O20" i="144"/>
  <c r="O22" i="144"/>
  <c r="P31" i="144"/>
  <c r="AF32" i="144"/>
  <c r="AF34" i="144"/>
  <c r="AG35" i="144"/>
  <c r="AG37" i="144"/>
  <c r="R44" i="144"/>
  <c r="N56" i="144"/>
  <c r="AG44" i="144"/>
  <c r="AG45" i="144"/>
  <c r="P46" i="144"/>
  <c r="AF49" i="144"/>
  <c r="O49" i="144"/>
  <c r="AF57" i="144"/>
  <c r="R59" i="144"/>
  <c r="Q61" i="144"/>
  <c r="N95" i="144"/>
  <c r="O83" i="144"/>
  <c r="AG83" i="144"/>
  <c r="AF83" i="144"/>
  <c r="O98" i="144"/>
  <c r="AG98" i="144"/>
  <c r="AF98" i="144"/>
  <c r="AG116" i="144"/>
  <c r="AF116" i="144"/>
  <c r="O116" i="144"/>
  <c r="AG7" i="144"/>
  <c r="AG9" i="144"/>
  <c r="AF20" i="144"/>
  <c r="P30" i="144"/>
  <c r="R31" i="144"/>
  <c r="AF31" i="144"/>
  <c r="AG32" i="144"/>
  <c r="AG34" i="144"/>
  <c r="Q35" i="144"/>
  <c r="AF35" i="144"/>
  <c r="AF36" i="144"/>
  <c r="AF37" i="144"/>
  <c r="P56" i="144"/>
  <c r="P44" i="144"/>
  <c r="AF44" i="144"/>
  <c r="AF47" i="144"/>
  <c r="O47" i="144"/>
  <c r="O56" i="144" s="1"/>
  <c r="AG48" i="144"/>
  <c r="AF48" i="144"/>
  <c r="AG59" i="144"/>
  <c r="AF59" i="144"/>
  <c r="AG61" i="144"/>
  <c r="AF61" i="144"/>
  <c r="O70" i="144"/>
  <c r="N82" i="144"/>
  <c r="AG70" i="144"/>
  <c r="AF70" i="144"/>
  <c r="AF71" i="144"/>
  <c r="AF73" i="144"/>
  <c r="AF75" i="144"/>
  <c r="AG97" i="144"/>
  <c r="AF97" i="144"/>
  <c r="O97" i="144"/>
  <c r="R110" i="144"/>
  <c r="Q110" i="144"/>
  <c r="P126" i="144"/>
  <c r="AF6" i="144"/>
  <c r="AF8" i="144"/>
  <c r="AF10" i="144"/>
  <c r="AG31" i="144"/>
  <c r="AF33" i="144"/>
  <c r="AG36" i="144"/>
  <c r="N43" i="144"/>
  <c r="R45" i="144"/>
  <c r="AG46" i="144"/>
  <c r="AF46" i="144"/>
  <c r="P48" i="144"/>
  <c r="R71" i="144"/>
  <c r="Q71" i="144"/>
  <c r="R73" i="144"/>
  <c r="Q73" i="144"/>
  <c r="R75" i="144"/>
  <c r="Q75" i="144"/>
  <c r="AF102" i="144"/>
  <c r="AF124" i="144"/>
  <c r="AG124" i="144"/>
  <c r="O124" i="144"/>
  <c r="AF161" i="144"/>
  <c r="N173" i="144"/>
  <c r="O161" i="144"/>
  <c r="AG161" i="144"/>
  <c r="Q6" i="144"/>
  <c r="Q8" i="144"/>
  <c r="Q10" i="144"/>
  <c r="Q33" i="144"/>
  <c r="R37" i="144"/>
  <c r="Q45" i="144"/>
  <c r="Q46" i="144"/>
  <c r="O57" i="144"/>
  <c r="AG57" i="144"/>
  <c r="Q59" i="144"/>
  <c r="P69" i="144"/>
  <c r="AG72" i="144"/>
  <c r="AF72" i="144"/>
  <c r="O72" i="144"/>
  <c r="AG74" i="144"/>
  <c r="AF74" i="144"/>
  <c r="O74" i="144"/>
  <c r="R76" i="144"/>
  <c r="Q76" i="144"/>
  <c r="AG85" i="144"/>
  <c r="AF85" i="144"/>
  <c r="O85" i="144"/>
  <c r="R122" i="144"/>
  <c r="Q122" i="144"/>
  <c r="AG71" i="144"/>
  <c r="AG73" i="144"/>
  <c r="AG75" i="144"/>
  <c r="P82" i="144"/>
  <c r="AG86" i="144"/>
  <c r="AF86" i="144"/>
  <c r="AG88" i="144"/>
  <c r="AF88" i="144"/>
  <c r="AG103" i="144"/>
  <c r="AF103" i="144"/>
  <c r="O103" i="144"/>
  <c r="P109" i="144"/>
  <c r="AG109" i="144"/>
  <c r="AF109" i="144"/>
  <c r="N121" i="144"/>
  <c r="AG110" i="144"/>
  <c r="AF110" i="144"/>
  <c r="R112" i="144"/>
  <c r="Q112" i="144"/>
  <c r="R114" i="144"/>
  <c r="P121" i="144"/>
  <c r="AG122" i="144"/>
  <c r="N134" i="144"/>
  <c r="AF122" i="144"/>
  <c r="P138" i="144"/>
  <c r="P142" i="144"/>
  <c r="O58" i="144"/>
  <c r="O60" i="144"/>
  <c r="P95" i="144"/>
  <c r="Q84" i="144"/>
  <c r="R86" i="144"/>
  <c r="Q86" i="144"/>
  <c r="R88" i="144"/>
  <c r="Q88" i="144"/>
  <c r="AG101" i="144"/>
  <c r="AF101" i="144"/>
  <c r="O101" i="144"/>
  <c r="O102" i="144"/>
  <c r="AG102" i="144"/>
  <c r="AG112" i="144"/>
  <c r="AF112" i="144"/>
  <c r="Q123" i="144"/>
  <c r="P125" i="144"/>
  <c r="AF137" i="144"/>
  <c r="O137" i="144"/>
  <c r="O147" i="144" s="1"/>
  <c r="AG137" i="144"/>
  <c r="AF141" i="144"/>
  <c r="O141" i="144"/>
  <c r="AG141" i="144"/>
  <c r="R150" i="144"/>
  <c r="Q150" i="144"/>
  <c r="R84" i="144"/>
  <c r="AG87" i="144"/>
  <c r="AF87" i="144"/>
  <c r="O87" i="144"/>
  <c r="AG89" i="144"/>
  <c r="AF89" i="144"/>
  <c r="O89" i="144"/>
  <c r="AF96" i="144"/>
  <c r="N108" i="144"/>
  <c r="O96" i="144"/>
  <c r="AG99" i="144"/>
  <c r="AF99" i="144"/>
  <c r="O99" i="144"/>
  <c r="O100" i="144"/>
  <c r="AG100" i="144"/>
  <c r="AG114" i="144"/>
  <c r="AF114" i="144"/>
  <c r="R126" i="144"/>
  <c r="Q126" i="144"/>
  <c r="AG127" i="144"/>
  <c r="R138" i="144"/>
  <c r="Q138" i="144"/>
  <c r="R140" i="144"/>
  <c r="Q142" i="144"/>
  <c r="P108" i="144"/>
  <c r="P122" i="144"/>
  <c r="P123" i="144"/>
  <c r="R135" i="144"/>
  <c r="AG135" i="144"/>
  <c r="N147" i="144"/>
  <c r="AG140" i="144"/>
  <c r="AF140" i="144"/>
  <c r="N160" i="144"/>
  <c r="AF148" i="144"/>
  <c r="O148" i="144"/>
  <c r="AG148" i="144"/>
  <c r="AG151" i="144"/>
  <c r="AF151" i="144"/>
  <c r="O151" i="144"/>
  <c r="AF152" i="144"/>
  <c r="AF163" i="144"/>
  <c r="P96" i="144"/>
  <c r="P97" i="144"/>
  <c r="P99" i="144"/>
  <c r="P101" i="144"/>
  <c r="P103" i="144"/>
  <c r="O111" i="144"/>
  <c r="O113" i="144"/>
  <c r="O115" i="144"/>
  <c r="Q125" i="144"/>
  <c r="O127" i="144"/>
  <c r="AF127" i="144"/>
  <c r="P147" i="144"/>
  <c r="P135" i="144"/>
  <c r="AF135" i="144"/>
  <c r="Q136" i="144"/>
  <c r="AF139" i="144"/>
  <c r="O139" i="144"/>
  <c r="Q140" i="144"/>
  <c r="P140" i="144"/>
  <c r="R152" i="144"/>
  <c r="Q152" i="144"/>
  <c r="AG162" i="144"/>
  <c r="AF162" i="144"/>
  <c r="O162" i="144"/>
  <c r="R163" i="144"/>
  <c r="Q163" i="144"/>
  <c r="P173" i="144"/>
  <c r="R125" i="144"/>
  <c r="Q135" i="144"/>
  <c r="AG138" i="144"/>
  <c r="AF138" i="144"/>
  <c r="AG142" i="144"/>
  <c r="AF142" i="144"/>
  <c r="AG149" i="144"/>
  <c r="AF149" i="144"/>
  <c r="O149" i="144"/>
  <c r="AF150" i="144"/>
  <c r="AG164" i="144"/>
  <c r="AF164" i="144"/>
  <c r="O164" i="144"/>
  <c r="AG150" i="144"/>
  <c r="AG152" i="144"/>
  <c r="AG163" i="144"/>
  <c r="Q86" i="143" l="1"/>
  <c r="R86" i="143"/>
  <c r="R128" i="144"/>
  <c r="Q128" i="144"/>
  <c r="Q114" i="143"/>
  <c r="R114" i="143"/>
  <c r="O134" i="144"/>
  <c r="Q134" i="144" s="1"/>
  <c r="R134" i="144"/>
  <c r="S122" i="144" s="1"/>
  <c r="R115" i="144"/>
  <c r="Q115" i="144"/>
  <c r="R147" i="144"/>
  <c r="S135" i="144" s="1"/>
  <c r="Q147" i="144"/>
  <c r="AF108" i="144"/>
  <c r="AG108" i="144"/>
  <c r="AH96" i="144" s="1"/>
  <c r="R113" i="144"/>
  <c r="Q113" i="144"/>
  <c r="AG147" i="144"/>
  <c r="AH135" i="144" s="1"/>
  <c r="AF147" i="144"/>
  <c r="R142" i="144"/>
  <c r="R109" i="144"/>
  <c r="R60" i="144"/>
  <c r="Q60" i="144"/>
  <c r="Q149" i="144"/>
  <c r="R149" i="144"/>
  <c r="R139" i="144"/>
  <c r="Q139" i="144"/>
  <c r="R111" i="144"/>
  <c r="Q111" i="144"/>
  <c r="Q89" i="144"/>
  <c r="R89" i="144"/>
  <c r="R102" i="144"/>
  <c r="Q102" i="144"/>
  <c r="R58" i="144"/>
  <c r="Q58" i="144"/>
  <c r="Q103" i="144"/>
  <c r="R103" i="144"/>
  <c r="Q74" i="144"/>
  <c r="R74" i="144"/>
  <c r="AG173" i="144"/>
  <c r="AH161" i="144" s="1"/>
  <c r="AF173" i="144"/>
  <c r="AF43" i="144"/>
  <c r="AG43" i="144"/>
  <c r="AH31" i="144" s="1"/>
  <c r="Q43" i="144"/>
  <c r="R98" i="144"/>
  <c r="Q98" i="144"/>
  <c r="AG95" i="144"/>
  <c r="AH83" i="144" s="1"/>
  <c r="AF95" i="144"/>
  <c r="R20" i="144"/>
  <c r="Q20" i="144"/>
  <c r="Q75" i="143"/>
  <c r="R75" i="143"/>
  <c r="R60" i="143"/>
  <c r="Q60" i="143"/>
  <c r="O147" i="143"/>
  <c r="R135" i="143"/>
  <c r="Q135" i="143"/>
  <c r="Q44" i="143"/>
  <c r="Q7" i="143"/>
  <c r="R7" i="143"/>
  <c r="R163" i="143"/>
  <c r="AG173" i="143"/>
  <c r="AH161" i="143" s="1"/>
  <c r="AF173" i="143"/>
  <c r="Q129" i="143"/>
  <c r="R129" i="143"/>
  <c r="Q100" i="143"/>
  <c r="R100" i="143"/>
  <c r="R88" i="143"/>
  <c r="Q88" i="143"/>
  <c r="Q83" i="143"/>
  <c r="AG69" i="143"/>
  <c r="AH57" i="143" s="1"/>
  <c r="Q69" i="143"/>
  <c r="AF69" i="143"/>
  <c r="Q11" i="143"/>
  <c r="R11" i="143"/>
  <c r="R33" i="144"/>
  <c r="AG30" i="144"/>
  <c r="AH18" i="144" s="1"/>
  <c r="AF30" i="144"/>
  <c r="Q163" i="143"/>
  <c r="Q43" i="143"/>
  <c r="AG43" i="143"/>
  <c r="AH31" i="143" s="1"/>
  <c r="AF43" i="143"/>
  <c r="Q125" i="143"/>
  <c r="R125" i="143"/>
  <c r="Q141" i="143"/>
  <c r="R141" i="143"/>
  <c r="AG134" i="143"/>
  <c r="AH122" i="143" s="1"/>
  <c r="AF134" i="143"/>
  <c r="R23" i="143"/>
  <c r="Q23" i="143"/>
  <c r="AG147" i="143"/>
  <c r="AH135" i="143" s="1"/>
  <c r="AF147" i="143"/>
  <c r="Q33" i="143"/>
  <c r="R83" i="143"/>
  <c r="R35" i="143"/>
  <c r="Q35" i="143"/>
  <c r="AF17" i="143"/>
  <c r="AG17" i="143"/>
  <c r="AH5" i="143" s="1"/>
  <c r="Q151" i="144"/>
  <c r="R151" i="144"/>
  <c r="Q148" i="144"/>
  <c r="R148" i="144"/>
  <c r="O160" i="144"/>
  <c r="Q109" i="144"/>
  <c r="R100" i="144"/>
  <c r="Q100" i="144"/>
  <c r="Q96" i="144"/>
  <c r="O108" i="144"/>
  <c r="R96" i="144"/>
  <c r="R137" i="144"/>
  <c r="Q137" i="144"/>
  <c r="Q101" i="144"/>
  <c r="R101" i="144"/>
  <c r="Q114" i="144"/>
  <c r="Q97" i="144"/>
  <c r="R97" i="144"/>
  <c r="AG82" i="144"/>
  <c r="AH70" i="144" s="1"/>
  <c r="AF82" i="144"/>
  <c r="Q82" i="144"/>
  <c r="R47" i="144"/>
  <c r="Q47" i="144"/>
  <c r="R49" i="144"/>
  <c r="Q49" i="144"/>
  <c r="AG17" i="144"/>
  <c r="AH5" i="144" s="1"/>
  <c r="AF17" i="144"/>
  <c r="R151" i="143"/>
  <c r="Q151" i="143"/>
  <c r="R96" i="143"/>
  <c r="Q96" i="143"/>
  <c r="O108" i="143"/>
  <c r="R84" i="143"/>
  <c r="Q84" i="143"/>
  <c r="R49" i="143"/>
  <c r="Q49" i="143"/>
  <c r="R19" i="144"/>
  <c r="Q19" i="144"/>
  <c r="O121" i="143"/>
  <c r="R109" i="143"/>
  <c r="Q109" i="143"/>
  <c r="Q102" i="143"/>
  <c r="R102" i="143"/>
  <c r="O95" i="143"/>
  <c r="R46" i="143"/>
  <c r="Q46" i="143"/>
  <c r="O30" i="144"/>
  <c r="R18" i="144"/>
  <c r="Q18" i="144"/>
  <c r="R134" i="143"/>
  <c r="S122" i="143" s="1"/>
  <c r="Q134" i="143"/>
  <c r="AG95" i="143"/>
  <c r="AH83" i="143" s="1"/>
  <c r="AF95" i="143"/>
  <c r="Q127" i="143"/>
  <c r="R127" i="143"/>
  <c r="Q70" i="143"/>
  <c r="O82" i="143"/>
  <c r="R82" i="143" s="1"/>
  <c r="S70" i="143" s="1"/>
  <c r="R70" i="143"/>
  <c r="R48" i="143"/>
  <c r="AF30" i="143"/>
  <c r="AG30" i="143"/>
  <c r="AH18" i="143" s="1"/>
  <c r="R33" i="143"/>
  <c r="AG121" i="143"/>
  <c r="AH109" i="143" s="1"/>
  <c r="R19" i="143"/>
  <c r="Q19" i="143"/>
  <c r="Q164" i="144"/>
  <c r="R164" i="144"/>
  <c r="Q99" i="144"/>
  <c r="R99" i="144"/>
  <c r="R141" i="144"/>
  <c r="Q141" i="144"/>
  <c r="Q85" i="144"/>
  <c r="R85" i="144"/>
  <c r="O69" i="144"/>
  <c r="R69" i="144" s="1"/>
  <c r="S57" i="144" s="1"/>
  <c r="R57" i="144"/>
  <c r="Q57" i="144"/>
  <c r="R124" i="144"/>
  <c r="Q124" i="144"/>
  <c r="R56" i="144"/>
  <c r="S44" i="144" s="1"/>
  <c r="O82" i="144"/>
  <c r="R82" i="144" s="1"/>
  <c r="S70" i="144" s="1"/>
  <c r="R70" i="144"/>
  <c r="Q70" i="144"/>
  <c r="R43" i="144"/>
  <c r="S31" i="144" s="1"/>
  <c r="R23" i="144"/>
  <c r="Q23" i="144"/>
  <c r="AG108" i="143"/>
  <c r="AH96" i="143" s="1"/>
  <c r="AF108" i="143"/>
  <c r="Q71" i="143"/>
  <c r="R71" i="143"/>
  <c r="R69" i="143"/>
  <c r="S57" i="143" s="1"/>
  <c r="AG160" i="143"/>
  <c r="AH148" i="143" s="1"/>
  <c r="AF160" i="143"/>
  <c r="Q57" i="143"/>
  <c r="R21" i="144"/>
  <c r="Q21" i="144"/>
  <c r="R85" i="143"/>
  <c r="Q85" i="143"/>
  <c r="AF56" i="143"/>
  <c r="Q56" i="143"/>
  <c r="AG56" i="143"/>
  <c r="AH44" i="143" s="1"/>
  <c r="Q36" i="143"/>
  <c r="R36" i="143"/>
  <c r="Q32" i="143"/>
  <c r="R32" i="143"/>
  <c r="R10" i="144"/>
  <c r="R6" i="144"/>
  <c r="R18" i="143"/>
  <c r="Q18" i="143"/>
  <c r="O30" i="143"/>
  <c r="Q8" i="143"/>
  <c r="Q20" i="143"/>
  <c r="R20" i="143"/>
  <c r="Q22" i="143"/>
  <c r="R22" i="143"/>
  <c r="Q10" i="143"/>
  <c r="Q137" i="143"/>
  <c r="R137" i="143"/>
  <c r="Q162" i="144"/>
  <c r="R162" i="144"/>
  <c r="O121" i="144"/>
  <c r="R127" i="144"/>
  <c r="Q127" i="144"/>
  <c r="AG160" i="144"/>
  <c r="AH148" i="144" s="1"/>
  <c r="AF160" i="144"/>
  <c r="Q87" i="144"/>
  <c r="R87" i="144"/>
  <c r="AF134" i="144"/>
  <c r="AG134" i="144"/>
  <c r="AH122" i="144" s="1"/>
  <c r="AF121" i="144"/>
  <c r="AG121" i="144"/>
  <c r="AH109" i="144" s="1"/>
  <c r="Q72" i="144"/>
  <c r="R72" i="144"/>
  <c r="Q161" i="144"/>
  <c r="O173" i="144"/>
  <c r="R161" i="144"/>
  <c r="Q37" i="144"/>
  <c r="R116" i="144"/>
  <c r="Q116" i="144"/>
  <c r="R83" i="144"/>
  <c r="Q83" i="144"/>
  <c r="O95" i="144"/>
  <c r="R61" i="144"/>
  <c r="AG56" i="144"/>
  <c r="AH44" i="144" s="1"/>
  <c r="Q56" i="144"/>
  <c r="AF56" i="144"/>
  <c r="R22" i="144"/>
  <c r="Q22" i="144"/>
  <c r="Q31" i="144"/>
  <c r="Q5" i="144"/>
  <c r="O17" i="144"/>
  <c r="R5" i="144"/>
  <c r="Q139" i="143"/>
  <c r="R139" i="143"/>
  <c r="R116" i="143"/>
  <c r="Q116" i="143"/>
  <c r="R112" i="143"/>
  <c r="Q112" i="143"/>
  <c r="Q73" i="143"/>
  <c r="R73" i="143"/>
  <c r="R47" i="143"/>
  <c r="Q47" i="143"/>
  <c r="O160" i="143"/>
  <c r="Q148" i="143"/>
  <c r="R148" i="143"/>
  <c r="R111" i="143"/>
  <c r="Q111" i="143"/>
  <c r="O56" i="143"/>
  <c r="R56" i="143" s="1"/>
  <c r="S44" i="143" s="1"/>
  <c r="R161" i="143"/>
  <c r="O173" i="143"/>
  <c r="Q161" i="143"/>
  <c r="Q143" i="143"/>
  <c r="R143" i="143"/>
  <c r="R113" i="143"/>
  <c r="Q113" i="143"/>
  <c r="Q98" i="143"/>
  <c r="R98" i="143"/>
  <c r="R59" i="143"/>
  <c r="Q59" i="143"/>
  <c r="Q34" i="143"/>
  <c r="R34" i="143"/>
  <c r="Q31" i="143"/>
  <c r="R31" i="143"/>
  <c r="O43" i="143"/>
  <c r="R43" i="143" s="1"/>
  <c r="S31" i="143" s="1"/>
  <c r="Q9" i="143"/>
  <c r="R9" i="143"/>
  <c r="R44" i="143"/>
  <c r="Q82" i="143"/>
  <c r="AF82" i="143"/>
  <c r="AG82" i="143"/>
  <c r="AH70" i="143" s="1"/>
  <c r="R21" i="143"/>
  <c r="Q21" i="143"/>
  <c r="Q123" i="143"/>
  <c r="R123" i="143"/>
  <c r="R37" i="143"/>
  <c r="Q37" i="143"/>
  <c r="O17" i="143"/>
  <c r="R5" i="143"/>
  <c r="Q5" i="143"/>
  <c r="R95" i="144" l="1"/>
  <c r="S83" i="144" s="1"/>
  <c r="Q95" i="144"/>
  <c r="R30" i="143"/>
  <c r="S18" i="143" s="1"/>
  <c r="Q30" i="143"/>
  <c r="R95" i="143"/>
  <c r="S83" i="143" s="1"/>
  <c r="Q95" i="143"/>
  <c r="R173" i="143"/>
  <c r="S161" i="143" s="1"/>
  <c r="Q173" i="143"/>
  <c r="R160" i="143"/>
  <c r="S148" i="143" s="1"/>
  <c r="Q160" i="143"/>
  <c r="Q121" i="144"/>
  <c r="R121" i="144"/>
  <c r="S109" i="144" s="1"/>
  <c r="R121" i="143"/>
  <c r="S109" i="143" s="1"/>
  <c r="Q121" i="143"/>
  <c r="Q147" i="143"/>
  <c r="R147" i="143"/>
  <c r="S135" i="143" s="1"/>
  <c r="E2" i="143"/>
  <c r="R17" i="143"/>
  <c r="S5" i="143" s="1"/>
  <c r="Q17" i="143"/>
  <c r="R17" i="144"/>
  <c r="S5" i="144" s="1"/>
  <c r="E2" i="144"/>
  <c r="Q17" i="144"/>
  <c r="R173" i="144"/>
  <c r="S161" i="144" s="1"/>
  <c r="Q173" i="144"/>
  <c r="R108" i="144"/>
  <c r="S96" i="144" s="1"/>
  <c r="Q108" i="144"/>
  <c r="R30" i="144"/>
  <c r="S18" i="144" s="1"/>
  <c r="Q30" i="144"/>
  <c r="R108" i="143"/>
  <c r="S96" i="143" s="1"/>
  <c r="Q108" i="143"/>
  <c r="R160" i="144"/>
  <c r="S148" i="144" s="1"/>
  <c r="Q160" i="144"/>
  <c r="F7" i="133" l="1"/>
  <c r="F6" i="133"/>
  <c r="F7" i="132"/>
  <c r="F6" i="132"/>
  <c r="F7" i="127"/>
  <c r="F6" i="127"/>
  <c r="F7" i="122"/>
  <c r="F6" i="122"/>
  <c r="F7" i="117"/>
  <c r="F6" i="117"/>
  <c r="F7" i="116"/>
  <c r="F6" i="116"/>
  <c r="F6" i="134"/>
  <c r="F7" i="134"/>
  <c r="F7" i="142"/>
  <c r="F6" i="142"/>
  <c r="F6" i="141"/>
  <c r="F7" i="141"/>
  <c r="M32" i="142" l="1"/>
  <c r="L32" i="142"/>
  <c r="K32" i="142"/>
  <c r="L8" i="142" s="1"/>
  <c r="J32" i="142"/>
  <c r="I32" i="142"/>
  <c r="H32" i="142"/>
  <c r="G32" i="142"/>
  <c r="F32" i="142"/>
  <c r="E32" i="142"/>
  <c r="D32" i="142"/>
  <c r="Q15" i="142"/>
  <c r="P15" i="142"/>
  <c r="O15" i="142"/>
  <c r="N15" i="142"/>
  <c r="M15" i="142"/>
  <c r="L15" i="142"/>
  <c r="K15" i="142"/>
  <c r="J15" i="142"/>
  <c r="I15" i="142"/>
  <c r="H15" i="142"/>
  <c r="G15" i="142"/>
  <c r="F15" i="142"/>
  <c r="E15" i="142"/>
  <c r="D15" i="142"/>
  <c r="L7" i="142"/>
  <c r="J7" i="142"/>
  <c r="H7" i="142"/>
  <c r="L6" i="142"/>
  <c r="J6" i="142"/>
  <c r="H6" i="142"/>
  <c r="M32" i="141"/>
  <c r="L32" i="141"/>
  <c r="K32" i="141"/>
  <c r="J32" i="141"/>
  <c r="I32" i="141"/>
  <c r="H32" i="141"/>
  <c r="G32" i="141"/>
  <c r="F32" i="141"/>
  <c r="E32" i="141"/>
  <c r="D32" i="141"/>
  <c r="Q15" i="141"/>
  <c r="P15" i="141"/>
  <c r="O15" i="141"/>
  <c r="N15" i="141"/>
  <c r="M15" i="141"/>
  <c r="L15" i="141"/>
  <c r="K15" i="141"/>
  <c r="J15" i="141"/>
  <c r="I15" i="141"/>
  <c r="H15" i="141"/>
  <c r="G15" i="141"/>
  <c r="F15" i="141"/>
  <c r="E15" i="141"/>
  <c r="D15" i="141"/>
  <c r="L7" i="141"/>
  <c r="J7" i="141"/>
  <c r="H7" i="141"/>
  <c r="L6" i="141"/>
  <c r="J6" i="141"/>
  <c r="H6" i="141"/>
  <c r="F8" i="142" l="1"/>
  <c r="F8" i="141"/>
  <c r="H8" i="141"/>
  <c r="J8" i="142"/>
  <c r="H8" i="142"/>
  <c r="J8" i="141"/>
  <c r="L8" i="141"/>
  <c r="J124" i="140"/>
  <c r="H123" i="140"/>
  <c r="H119" i="140"/>
  <c r="H118" i="140"/>
  <c r="P117" i="140"/>
  <c r="K117" i="140" s="1"/>
  <c r="L117" i="140" s="1"/>
  <c r="H117" i="140"/>
  <c r="P116" i="140"/>
  <c r="K116" i="140" s="1"/>
  <c r="L116" i="140" s="1"/>
  <c r="H116" i="140"/>
  <c r="P115" i="140"/>
  <c r="K115" i="140" s="1"/>
  <c r="L115" i="140" s="1"/>
  <c r="H115" i="140"/>
  <c r="P114" i="140"/>
  <c r="K114" i="140" s="1"/>
  <c r="L114" i="140" s="1"/>
  <c r="H114" i="140"/>
  <c r="P113" i="140"/>
  <c r="K113" i="140" s="1"/>
  <c r="L113" i="140" s="1"/>
  <c r="H113" i="140"/>
  <c r="P112" i="140"/>
  <c r="K112" i="140" s="1"/>
  <c r="K124" i="140" s="1"/>
  <c r="H112" i="140"/>
  <c r="J111" i="140"/>
  <c r="H110" i="140"/>
  <c r="H109" i="140"/>
  <c r="H108" i="140"/>
  <c r="H107" i="140"/>
  <c r="H106" i="140"/>
  <c r="P105" i="140"/>
  <c r="K105" i="140" s="1"/>
  <c r="L105" i="140" s="1"/>
  <c r="H105" i="140"/>
  <c r="P104" i="140"/>
  <c r="K104" i="140" s="1"/>
  <c r="L104" i="140" s="1"/>
  <c r="H104" i="140"/>
  <c r="P103" i="140"/>
  <c r="K103" i="140" s="1"/>
  <c r="L103" i="140" s="1"/>
  <c r="H103" i="140"/>
  <c r="P102" i="140"/>
  <c r="K102" i="140" s="1"/>
  <c r="L102" i="140" s="1"/>
  <c r="H102" i="140"/>
  <c r="P101" i="140"/>
  <c r="K101" i="140" s="1"/>
  <c r="H101" i="140"/>
  <c r="J100" i="140"/>
  <c r="H99" i="140"/>
  <c r="H97" i="140"/>
  <c r="H96" i="140"/>
  <c r="P95" i="140"/>
  <c r="K95" i="140" s="1"/>
  <c r="L95" i="140" s="1"/>
  <c r="H95" i="140"/>
  <c r="P94" i="140"/>
  <c r="K94" i="140" s="1"/>
  <c r="L94" i="140" s="1"/>
  <c r="H94" i="140"/>
  <c r="P93" i="140"/>
  <c r="K93" i="140" s="1"/>
  <c r="L93" i="140" s="1"/>
  <c r="H93" i="140"/>
  <c r="P92" i="140"/>
  <c r="K92" i="140" s="1"/>
  <c r="H92" i="140"/>
  <c r="H90" i="140"/>
  <c r="H89" i="140"/>
  <c r="H88" i="140"/>
  <c r="H87" i="140"/>
  <c r="H86" i="140"/>
  <c r="H85" i="140"/>
  <c r="H84" i="140"/>
  <c r="H83" i="140"/>
  <c r="H82" i="140"/>
  <c r="L81" i="140"/>
  <c r="K81" i="140"/>
  <c r="J81" i="140"/>
  <c r="H80" i="140"/>
  <c r="H79" i="140"/>
  <c r="H78" i="140"/>
  <c r="H77" i="140"/>
  <c r="H76" i="140"/>
  <c r="J75" i="140"/>
  <c r="H74" i="140"/>
  <c r="H73" i="140"/>
  <c r="H72" i="140"/>
  <c r="H71" i="140"/>
  <c r="H70" i="140"/>
  <c r="P69" i="140"/>
  <c r="K69" i="140" s="1"/>
  <c r="L69" i="140" s="1"/>
  <c r="H69" i="140"/>
  <c r="P68" i="140"/>
  <c r="K68" i="140" s="1"/>
  <c r="L68" i="140" s="1"/>
  <c r="H68" i="140"/>
  <c r="P67" i="140"/>
  <c r="K67" i="140" s="1"/>
  <c r="L67" i="140" s="1"/>
  <c r="H67" i="140"/>
  <c r="P66" i="140"/>
  <c r="K66" i="140" s="1"/>
  <c r="L66" i="140" s="1"/>
  <c r="H66" i="140"/>
  <c r="P65" i="140"/>
  <c r="K65" i="140" s="1"/>
  <c r="H65" i="140"/>
  <c r="J64" i="140"/>
  <c r="H63" i="140"/>
  <c r="H62" i="140"/>
  <c r="H61" i="140"/>
  <c r="H60" i="140"/>
  <c r="H59" i="140"/>
  <c r="H58" i="140"/>
  <c r="H57" i="140"/>
  <c r="P56" i="140"/>
  <c r="K56" i="140" s="1"/>
  <c r="L56" i="140" s="1"/>
  <c r="H56" i="140"/>
  <c r="P55" i="140"/>
  <c r="K55" i="140" s="1"/>
  <c r="L55" i="140" s="1"/>
  <c r="H55" i="140"/>
  <c r="P54" i="140"/>
  <c r="K54" i="140" s="1"/>
  <c r="L54" i="140" s="1"/>
  <c r="H54" i="140"/>
  <c r="P53" i="140"/>
  <c r="K53" i="140"/>
  <c r="L53" i="140" s="1"/>
  <c r="H53" i="140"/>
  <c r="P52" i="140"/>
  <c r="K52" i="140" s="1"/>
  <c r="H52" i="140"/>
  <c r="H50" i="140"/>
  <c r="H49" i="140"/>
  <c r="H47" i="140"/>
  <c r="H46" i="140"/>
  <c r="H45" i="140"/>
  <c r="H44" i="140"/>
  <c r="H43" i="140"/>
  <c r="H42" i="140"/>
  <c r="H41" i="140"/>
  <c r="H40" i="140"/>
  <c r="H39" i="140"/>
  <c r="J38" i="140"/>
  <c r="H37" i="140"/>
  <c r="H36" i="140"/>
  <c r="H35" i="140"/>
  <c r="H34" i="140"/>
  <c r="H33" i="140"/>
  <c r="H32" i="140"/>
  <c r="P27" i="140"/>
  <c r="K27" i="140" s="1"/>
  <c r="L27" i="140" s="1"/>
  <c r="H27" i="140"/>
  <c r="P26" i="140"/>
  <c r="K26" i="140" s="1"/>
  <c r="L26" i="140" s="1"/>
  <c r="H26" i="140"/>
  <c r="P25" i="140"/>
  <c r="L25" i="140"/>
  <c r="K25" i="140"/>
  <c r="H25" i="140"/>
  <c r="J24" i="140"/>
  <c r="H23" i="140"/>
  <c r="H22" i="140"/>
  <c r="H21" i="140"/>
  <c r="H20" i="140"/>
  <c r="H19" i="140"/>
  <c r="P18" i="140"/>
  <c r="K18" i="140" s="1"/>
  <c r="L18" i="140" s="1"/>
  <c r="H18" i="140"/>
  <c r="P17" i="140"/>
  <c r="K17" i="140" s="1"/>
  <c r="K24" i="140" s="1"/>
  <c r="H17" i="140"/>
  <c r="J16" i="140"/>
  <c r="H15" i="140"/>
  <c r="P12" i="140"/>
  <c r="K12" i="140" s="1"/>
  <c r="L12" i="140" s="1"/>
  <c r="H12" i="140"/>
  <c r="P11" i="140"/>
  <c r="K11" i="140"/>
  <c r="L11" i="140" s="1"/>
  <c r="H11" i="140"/>
  <c r="P10" i="140"/>
  <c r="K10" i="140" s="1"/>
  <c r="L10" i="140" s="1"/>
  <c r="H10" i="140"/>
  <c r="P9" i="140"/>
  <c r="K9" i="140"/>
  <c r="L9" i="140" s="1"/>
  <c r="H9" i="140"/>
  <c r="P8" i="140"/>
  <c r="K8" i="140" s="1"/>
  <c r="L8" i="140" s="1"/>
  <c r="H8" i="140"/>
  <c r="P7" i="140"/>
  <c r="K7" i="140"/>
  <c r="L7" i="140" s="1"/>
  <c r="H7" i="140"/>
  <c r="P6" i="140"/>
  <c r="K6" i="140" s="1"/>
  <c r="L6" i="140" s="1"/>
  <c r="H6" i="140"/>
  <c r="P5" i="140"/>
  <c r="K5" i="140" s="1"/>
  <c r="K16" i="140" s="1"/>
  <c r="H5" i="140"/>
  <c r="I2" i="140"/>
  <c r="I1" i="140"/>
  <c r="E1" i="140"/>
  <c r="J124" i="139"/>
  <c r="H123" i="139"/>
  <c r="H119" i="139"/>
  <c r="H118" i="139"/>
  <c r="P117" i="139"/>
  <c r="K117" i="139" s="1"/>
  <c r="L117" i="139" s="1"/>
  <c r="H117" i="139"/>
  <c r="P116" i="139"/>
  <c r="K116" i="139" s="1"/>
  <c r="L116" i="139" s="1"/>
  <c r="H116" i="139"/>
  <c r="P115" i="139"/>
  <c r="K115" i="139" s="1"/>
  <c r="L115" i="139" s="1"/>
  <c r="H115" i="139"/>
  <c r="P114" i="139"/>
  <c r="K114" i="139"/>
  <c r="L114" i="139" s="1"/>
  <c r="H114" i="139"/>
  <c r="P113" i="139"/>
  <c r="K113" i="139" s="1"/>
  <c r="L113" i="139" s="1"/>
  <c r="H113" i="139"/>
  <c r="P112" i="139"/>
  <c r="K112" i="139"/>
  <c r="H112" i="139"/>
  <c r="J111" i="139"/>
  <c r="H110" i="139"/>
  <c r="H109" i="139"/>
  <c r="H108" i="139"/>
  <c r="H107" i="139"/>
  <c r="H106" i="139"/>
  <c r="P105" i="139"/>
  <c r="K105" i="139" s="1"/>
  <c r="L105" i="139" s="1"/>
  <c r="H105" i="139"/>
  <c r="P104" i="139"/>
  <c r="K104" i="139"/>
  <c r="L104" i="139" s="1"/>
  <c r="H104" i="139"/>
  <c r="P103" i="139"/>
  <c r="K103" i="139" s="1"/>
  <c r="L103" i="139" s="1"/>
  <c r="H103" i="139"/>
  <c r="P102" i="139"/>
  <c r="K102" i="139" s="1"/>
  <c r="L102" i="139" s="1"/>
  <c r="H102" i="139"/>
  <c r="P101" i="139"/>
  <c r="K101" i="139" s="1"/>
  <c r="L101" i="139" s="1"/>
  <c r="H101" i="139"/>
  <c r="J100" i="139"/>
  <c r="H99" i="139"/>
  <c r="H97" i="139"/>
  <c r="H96" i="139"/>
  <c r="P95" i="139"/>
  <c r="K95" i="139" s="1"/>
  <c r="L95" i="139" s="1"/>
  <c r="H95" i="139"/>
  <c r="P94" i="139"/>
  <c r="K94" i="139"/>
  <c r="L94" i="139" s="1"/>
  <c r="H94" i="139"/>
  <c r="P93" i="139"/>
  <c r="K93" i="139" s="1"/>
  <c r="L93" i="139" s="1"/>
  <c r="H93" i="139"/>
  <c r="P92" i="139"/>
  <c r="K92" i="139" s="1"/>
  <c r="H92" i="139"/>
  <c r="H90" i="139"/>
  <c r="H89" i="139"/>
  <c r="H88" i="139"/>
  <c r="H87" i="139"/>
  <c r="H86" i="139"/>
  <c r="H85" i="139"/>
  <c r="H84" i="139"/>
  <c r="H83" i="139"/>
  <c r="H82" i="139"/>
  <c r="L81" i="139"/>
  <c r="K81" i="139"/>
  <c r="J81" i="139"/>
  <c r="H80" i="139"/>
  <c r="H79" i="139"/>
  <c r="H78" i="139"/>
  <c r="H77" i="139"/>
  <c r="H76" i="139"/>
  <c r="J75" i="139"/>
  <c r="H74" i="139"/>
  <c r="H73" i="139"/>
  <c r="H72" i="139"/>
  <c r="H71" i="139"/>
  <c r="H70" i="139"/>
  <c r="P69" i="139"/>
  <c r="K69" i="139" s="1"/>
  <c r="L69" i="139"/>
  <c r="H69" i="139"/>
  <c r="P68" i="139"/>
  <c r="K68" i="139" s="1"/>
  <c r="L68" i="139" s="1"/>
  <c r="H68" i="139"/>
  <c r="P67" i="139"/>
  <c r="K67" i="139" s="1"/>
  <c r="L67" i="139" s="1"/>
  <c r="H67" i="139"/>
  <c r="P66" i="139"/>
  <c r="K66" i="139"/>
  <c r="L66" i="139" s="1"/>
  <c r="H66" i="139"/>
  <c r="P65" i="139"/>
  <c r="K65" i="139" s="1"/>
  <c r="L65" i="139"/>
  <c r="H65" i="139"/>
  <c r="J64" i="139"/>
  <c r="H63" i="139"/>
  <c r="H62" i="139"/>
  <c r="H61" i="139"/>
  <c r="H60" i="139"/>
  <c r="H59" i="139"/>
  <c r="H58" i="139"/>
  <c r="H57" i="139"/>
  <c r="P56" i="139"/>
  <c r="K56" i="139" s="1"/>
  <c r="L56" i="139" s="1"/>
  <c r="H56" i="139"/>
  <c r="P55" i="139"/>
  <c r="K55" i="139"/>
  <c r="L55" i="139" s="1"/>
  <c r="H55" i="139"/>
  <c r="P54" i="139"/>
  <c r="K54" i="139"/>
  <c r="L54" i="139" s="1"/>
  <c r="H54" i="139"/>
  <c r="P53" i="139"/>
  <c r="K53" i="139"/>
  <c r="L53" i="139" s="1"/>
  <c r="H53" i="139"/>
  <c r="P52" i="139"/>
  <c r="K52" i="139" s="1"/>
  <c r="H52" i="139"/>
  <c r="H50" i="139"/>
  <c r="H49" i="139"/>
  <c r="H47" i="139"/>
  <c r="H46" i="139"/>
  <c r="H45" i="139"/>
  <c r="H44" i="139"/>
  <c r="H43" i="139"/>
  <c r="H42" i="139"/>
  <c r="H41" i="139"/>
  <c r="H40" i="139"/>
  <c r="H39" i="139"/>
  <c r="J38" i="139"/>
  <c r="H37" i="139"/>
  <c r="H36" i="139"/>
  <c r="H35" i="139"/>
  <c r="H34" i="139"/>
  <c r="H33" i="139"/>
  <c r="H32" i="139"/>
  <c r="P27" i="139"/>
  <c r="K27" i="139" s="1"/>
  <c r="L27" i="139" s="1"/>
  <c r="H27" i="139"/>
  <c r="P26" i="139"/>
  <c r="K26" i="139" s="1"/>
  <c r="L26" i="139" s="1"/>
  <c r="H26" i="139"/>
  <c r="P25" i="139"/>
  <c r="L25" i="139"/>
  <c r="K25" i="139"/>
  <c r="H25" i="139"/>
  <c r="J24" i="139"/>
  <c r="H23" i="139"/>
  <c r="H22" i="139"/>
  <c r="H21" i="139"/>
  <c r="H20" i="139"/>
  <c r="H19" i="139"/>
  <c r="P18" i="139"/>
  <c r="K18" i="139" s="1"/>
  <c r="L18" i="139" s="1"/>
  <c r="H18" i="139"/>
  <c r="P17" i="139"/>
  <c r="K17" i="139"/>
  <c r="H17" i="139"/>
  <c r="J16" i="139"/>
  <c r="H15" i="139"/>
  <c r="P12" i="139"/>
  <c r="K12" i="139" s="1"/>
  <c r="L12" i="139" s="1"/>
  <c r="H12" i="139"/>
  <c r="P11" i="139"/>
  <c r="K11" i="139"/>
  <c r="L11" i="139" s="1"/>
  <c r="H11" i="139"/>
  <c r="P10" i="139"/>
  <c r="K10" i="139" s="1"/>
  <c r="L10" i="139" s="1"/>
  <c r="H10" i="139"/>
  <c r="P9" i="139"/>
  <c r="K9" i="139"/>
  <c r="L9" i="139" s="1"/>
  <c r="H9" i="139"/>
  <c r="P8" i="139"/>
  <c r="K8" i="139" s="1"/>
  <c r="L8" i="139" s="1"/>
  <c r="H8" i="139"/>
  <c r="P7" i="139"/>
  <c r="K7" i="139"/>
  <c r="L7" i="139" s="1"/>
  <c r="H7" i="139"/>
  <c r="P6" i="139"/>
  <c r="K6" i="139" s="1"/>
  <c r="L6" i="139" s="1"/>
  <c r="H6" i="139"/>
  <c r="P5" i="139"/>
  <c r="K5" i="139" s="1"/>
  <c r="K16" i="139" s="1"/>
  <c r="H5" i="139"/>
  <c r="I2" i="139"/>
  <c r="I1" i="139"/>
  <c r="E1" i="139"/>
  <c r="J124" i="138"/>
  <c r="H123" i="138"/>
  <c r="H119" i="138"/>
  <c r="H118" i="138"/>
  <c r="P117" i="138"/>
  <c r="K117" i="138" s="1"/>
  <c r="L117" i="138" s="1"/>
  <c r="H117" i="138"/>
  <c r="P116" i="138"/>
  <c r="K116" i="138" s="1"/>
  <c r="L116" i="138" s="1"/>
  <c r="H116" i="138"/>
  <c r="P115" i="138"/>
  <c r="K115" i="138" s="1"/>
  <c r="L115" i="138" s="1"/>
  <c r="H115" i="138"/>
  <c r="P114" i="138"/>
  <c r="K114" i="138"/>
  <c r="L114" i="138" s="1"/>
  <c r="H114" i="138"/>
  <c r="P113" i="138"/>
  <c r="K113" i="138" s="1"/>
  <c r="L113" i="138" s="1"/>
  <c r="H113" i="138"/>
  <c r="P112" i="138"/>
  <c r="K112" i="138"/>
  <c r="H112" i="138"/>
  <c r="J111" i="138"/>
  <c r="H110" i="138"/>
  <c r="H109" i="138"/>
  <c r="H108" i="138"/>
  <c r="H107" i="138"/>
  <c r="H106" i="138"/>
  <c r="P105" i="138"/>
  <c r="K105" i="138" s="1"/>
  <c r="L105" i="138" s="1"/>
  <c r="H105" i="138"/>
  <c r="P104" i="138"/>
  <c r="K104" i="138"/>
  <c r="L104" i="138" s="1"/>
  <c r="H104" i="138"/>
  <c r="P103" i="138"/>
  <c r="K103" i="138" s="1"/>
  <c r="L103" i="138" s="1"/>
  <c r="H103" i="138"/>
  <c r="P102" i="138"/>
  <c r="K102" i="138" s="1"/>
  <c r="L102" i="138" s="1"/>
  <c r="H102" i="138"/>
  <c r="P101" i="138"/>
  <c r="K101" i="138" s="1"/>
  <c r="H101" i="138"/>
  <c r="J100" i="138"/>
  <c r="H99" i="138"/>
  <c r="H97" i="138"/>
  <c r="H96" i="138"/>
  <c r="P95" i="138"/>
  <c r="K95" i="138" s="1"/>
  <c r="L95" i="138" s="1"/>
  <c r="H95" i="138"/>
  <c r="P94" i="138"/>
  <c r="K94" i="138"/>
  <c r="L94" i="138" s="1"/>
  <c r="H94" i="138"/>
  <c r="P93" i="138"/>
  <c r="K93" i="138" s="1"/>
  <c r="L93" i="138" s="1"/>
  <c r="H93" i="138"/>
  <c r="P92" i="138"/>
  <c r="K92" i="138" s="1"/>
  <c r="H92" i="138"/>
  <c r="H90" i="138"/>
  <c r="H89" i="138"/>
  <c r="H88" i="138"/>
  <c r="H87" i="138"/>
  <c r="H86" i="138"/>
  <c r="H85" i="138"/>
  <c r="H84" i="138"/>
  <c r="H83" i="138"/>
  <c r="H82" i="138"/>
  <c r="L81" i="138"/>
  <c r="K81" i="138"/>
  <c r="J81" i="138"/>
  <c r="H80" i="138"/>
  <c r="H79" i="138"/>
  <c r="H78" i="138"/>
  <c r="H77" i="138"/>
  <c r="H76" i="138"/>
  <c r="J75" i="138"/>
  <c r="H74" i="138"/>
  <c r="H73" i="138"/>
  <c r="H72" i="138"/>
  <c r="H71" i="138"/>
  <c r="H70" i="138"/>
  <c r="P69" i="138"/>
  <c r="K69" i="138" s="1"/>
  <c r="L69" i="138" s="1"/>
  <c r="H69" i="138"/>
  <c r="P68" i="138"/>
  <c r="K68" i="138" s="1"/>
  <c r="L68" i="138" s="1"/>
  <c r="H68" i="138"/>
  <c r="P67" i="138"/>
  <c r="K67" i="138" s="1"/>
  <c r="L67" i="138" s="1"/>
  <c r="H67" i="138"/>
  <c r="P66" i="138"/>
  <c r="K66" i="138"/>
  <c r="L66" i="138" s="1"/>
  <c r="H66" i="138"/>
  <c r="P65" i="138"/>
  <c r="K65" i="138" s="1"/>
  <c r="H65" i="138"/>
  <c r="J64" i="138"/>
  <c r="H63" i="138"/>
  <c r="H62" i="138"/>
  <c r="H61" i="138"/>
  <c r="H60" i="138"/>
  <c r="H59" i="138"/>
  <c r="H58" i="138"/>
  <c r="H57" i="138"/>
  <c r="P56" i="138"/>
  <c r="K56" i="138" s="1"/>
  <c r="L56" i="138"/>
  <c r="H56" i="138"/>
  <c r="P55" i="138"/>
  <c r="K55" i="138"/>
  <c r="L55" i="138" s="1"/>
  <c r="H55" i="138"/>
  <c r="P54" i="138"/>
  <c r="K54" i="138" s="1"/>
  <c r="L54" i="138" s="1"/>
  <c r="H54" i="138"/>
  <c r="P53" i="138"/>
  <c r="K53" i="138" s="1"/>
  <c r="L53" i="138" s="1"/>
  <c r="H53" i="138"/>
  <c r="P52" i="138"/>
  <c r="K52" i="138" s="1"/>
  <c r="L52" i="138" s="1"/>
  <c r="L64" i="138" s="1"/>
  <c r="H52" i="138"/>
  <c r="H50" i="138"/>
  <c r="H49" i="138"/>
  <c r="H47" i="138"/>
  <c r="H46" i="138"/>
  <c r="H45" i="138"/>
  <c r="H44" i="138"/>
  <c r="H43" i="138"/>
  <c r="H42" i="138"/>
  <c r="H41" i="138"/>
  <c r="H40" i="138"/>
  <c r="H39" i="138"/>
  <c r="J38" i="138"/>
  <c r="H37" i="138"/>
  <c r="H36" i="138"/>
  <c r="H35" i="138"/>
  <c r="H34" i="138"/>
  <c r="H33" i="138"/>
  <c r="H32" i="138"/>
  <c r="P27" i="138"/>
  <c r="K27" i="138" s="1"/>
  <c r="L27" i="138" s="1"/>
  <c r="H27" i="138"/>
  <c r="P26" i="138"/>
  <c r="K26" i="138" s="1"/>
  <c r="L26" i="138" s="1"/>
  <c r="H26" i="138"/>
  <c r="P25" i="138"/>
  <c r="K25" i="138"/>
  <c r="H25" i="138"/>
  <c r="J24" i="138"/>
  <c r="H23" i="138"/>
  <c r="H22" i="138"/>
  <c r="H21" i="138"/>
  <c r="H20" i="138"/>
  <c r="H19" i="138"/>
  <c r="P18" i="138"/>
  <c r="K18" i="138" s="1"/>
  <c r="L18" i="138"/>
  <c r="H18" i="138"/>
  <c r="P17" i="138"/>
  <c r="L17" i="138"/>
  <c r="K17" i="138"/>
  <c r="H17" i="138"/>
  <c r="J16" i="138"/>
  <c r="H15" i="138"/>
  <c r="P12" i="138"/>
  <c r="K12" i="138" s="1"/>
  <c r="L12" i="138" s="1"/>
  <c r="H12" i="138"/>
  <c r="P11" i="138"/>
  <c r="K11" i="138"/>
  <c r="L11" i="138" s="1"/>
  <c r="H11" i="138"/>
  <c r="P10" i="138"/>
  <c r="K10" i="138" s="1"/>
  <c r="L10" i="138" s="1"/>
  <c r="H10" i="138"/>
  <c r="P9" i="138"/>
  <c r="K9" i="138" s="1"/>
  <c r="L9" i="138" s="1"/>
  <c r="H9" i="138"/>
  <c r="P8" i="138"/>
  <c r="K8" i="138" s="1"/>
  <c r="L8" i="138" s="1"/>
  <c r="H8" i="138"/>
  <c r="P7" i="138"/>
  <c r="K7" i="138" s="1"/>
  <c r="L7" i="138" s="1"/>
  <c r="H7" i="138"/>
  <c r="P6" i="138"/>
  <c r="K6" i="138" s="1"/>
  <c r="L6" i="138" s="1"/>
  <c r="H6" i="138"/>
  <c r="P5" i="138"/>
  <c r="K5" i="138" s="1"/>
  <c r="L5" i="138" s="1"/>
  <c r="H5" i="138"/>
  <c r="I2" i="138"/>
  <c r="E1" i="138"/>
  <c r="K100" i="140" l="1"/>
  <c r="K24" i="139"/>
  <c r="L24" i="138"/>
  <c r="K64" i="138"/>
  <c r="K111" i="138"/>
  <c r="L111" i="139"/>
  <c r="K124" i="138"/>
  <c r="L75" i="139"/>
  <c r="L16" i="138"/>
  <c r="G1" i="138"/>
  <c r="G2" i="138" s="1"/>
  <c r="I1" i="138"/>
  <c r="K100" i="138"/>
  <c r="G1" i="139"/>
  <c r="G2" i="139" s="1"/>
  <c r="K38" i="139"/>
  <c r="L101" i="138"/>
  <c r="L111" i="138" s="1"/>
  <c r="L38" i="139"/>
  <c r="K16" i="138"/>
  <c r="K38" i="138"/>
  <c r="L52" i="139"/>
  <c r="L64" i="139" s="1"/>
  <c r="K64" i="139"/>
  <c r="K24" i="138"/>
  <c r="L25" i="138"/>
  <c r="L38" i="138" s="1"/>
  <c r="L65" i="138"/>
  <c r="L75" i="138" s="1"/>
  <c r="K75" i="138"/>
  <c r="K100" i="139"/>
  <c r="L92" i="139"/>
  <c r="L100" i="139" s="1"/>
  <c r="L112" i="138"/>
  <c r="L124" i="138" s="1"/>
  <c r="L17" i="139"/>
  <c r="L24" i="139" s="1"/>
  <c r="G1" i="140"/>
  <c r="G2" i="140" s="1"/>
  <c r="K38" i="140"/>
  <c r="L92" i="138"/>
  <c r="L100" i="138" s="1"/>
  <c r="L5" i="139"/>
  <c r="L16" i="139" s="1"/>
  <c r="K124" i="139"/>
  <c r="L112" i="139"/>
  <c r="L124" i="139" s="1"/>
  <c r="L38" i="140"/>
  <c r="L65" i="140"/>
  <c r="L75" i="140" s="1"/>
  <c r="K75" i="140"/>
  <c r="K111" i="140"/>
  <c r="L101" i="140"/>
  <c r="L111" i="140" s="1"/>
  <c r="K75" i="139"/>
  <c r="K111" i="139"/>
  <c r="K64" i="140"/>
  <c r="L52" i="140"/>
  <c r="L64" i="140" s="1"/>
  <c r="L17" i="140"/>
  <c r="L24" i="140" s="1"/>
  <c r="L112" i="140"/>
  <c r="L124" i="140" s="1"/>
  <c r="L5" i="140"/>
  <c r="L16" i="140" s="1"/>
  <c r="L92" i="140"/>
  <c r="L100" i="140" s="1"/>
  <c r="E2" i="140" l="1"/>
  <c r="E2" i="139"/>
  <c r="E2" i="138"/>
  <c r="AE173" i="137" l="1"/>
  <c r="AD173" i="137"/>
  <c r="AA173" i="137"/>
  <c r="Z173" i="137"/>
  <c r="M173" i="137"/>
  <c r="W172" i="137"/>
  <c r="H172" i="137"/>
  <c r="W171" i="137"/>
  <c r="H171" i="137"/>
  <c r="AG170" i="137"/>
  <c r="AF170" i="137"/>
  <c r="W170" i="137"/>
  <c r="H170" i="137"/>
  <c r="AG169" i="137"/>
  <c r="AF169" i="137"/>
  <c r="W169" i="137"/>
  <c r="H169" i="137"/>
  <c r="AG168" i="137"/>
  <c r="AF168" i="137"/>
  <c r="W168" i="137"/>
  <c r="H168" i="137"/>
  <c r="AG167" i="137"/>
  <c r="AF167" i="137"/>
  <c r="W167" i="137"/>
  <c r="H167" i="137"/>
  <c r="AG166" i="137"/>
  <c r="AF166" i="137"/>
  <c r="W166" i="137"/>
  <c r="H166" i="137"/>
  <c r="AG165" i="137"/>
  <c r="AF165" i="137"/>
  <c r="W165" i="137"/>
  <c r="H165" i="137"/>
  <c r="W164" i="137"/>
  <c r="N164" i="137"/>
  <c r="AG164" i="137" s="1"/>
  <c r="P164" i="137"/>
  <c r="H164" i="137"/>
  <c r="W163" i="137"/>
  <c r="P163" i="137"/>
  <c r="N163" i="137"/>
  <c r="O163" i="137" s="1"/>
  <c r="H163" i="137"/>
  <c r="W162" i="137"/>
  <c r="N162" i="137"/>
  <c r="AG162" i="137" s="1"/>
  <c r="P162" i="137"/>
  <c r="H162" i="137"/>
  <c r="W161" i="137"/>
  <c r="P161" i="137"/>
  <c r="N161" i="137"/>
  <c r="AF161" i="137" s="1"/>
  <c r="P173" i="137"/>
  <c r="H161" i="137"/>
  <c r="AE160" i="137"/>
  <c r="AD160" i="137"/>
  <c r="AA160" i="137"/>
  <c r="Z160" i="137"/>
  <c r="M160" i="137"/>
  <c r="W159" i="137"/>
  <c r="H159" i="137"/>
  <c r="W158" i="137"/>
  <c r="H158" i="137"/>
  <c r="W157" i="137"/>
  <c r="H157" i="137"/>
  <c r="W156" i="137"/>
  <c r="H156" i="137"/>
  <c r="W155" i="137"/>
  <c r="H155" i="137"/>
  <c r="AG154" i="137"/>
  <c r="AF154" i="137"/>
  <c r="W154" i="137"/>
  <c r="H154" i="137"/>
  <c r="AG153" i="137"/>
  <c r="AF153" i="137"/>
  <c r="W153" i="137"/>
  <c r="H153" i="137"/>
  <c r="W152" i="137"/>
  <c r="P152" i="137"/>
  <c r="N152" i="137"/>
  <c r="O152" i="137" s="1"/>
  <c r="H152" i="137"/>
  <c r="W151" i="137"/>
  <c r="P151" i="137"/>
  <c r="N151" i="137"/>
  <c r="AG151" i="137" s="1"/>
  <c r="H151" i="137"/>
  <c r="W150" i="137"/>
  <c r="N150" i="137"/>
  <c r="O150" i="137" s="1"/>
  <c r="P150" i="137"/>
  <c r="H150" i="137"/>
  <c r="W149" i="137"/>
  <c r="P149" i="137"/>
  <c r="N149" i="137"/>
  <c r="AG149" i="137" s="1"/>
  <c r="H149" i="137"/>
  <c r="W148" i="137"/>
  <c r="N148" i="137" s="1"/>
  <c r="P148" i="137"/>
  <c r="H148" i="137"/>
  <c r="AE147" i="137"/>
  <c r="AD147" i="137"/>
  <c r="AA147" i="137"/>
  <c r="Z147" i="137"/>
  <c r="W147" i="137"/>
  <c r="M147" i="137"/>
  <c r="P147" i="137" s="1"/>
  <c r="W146" i="137"/>
  <c r="H146" i="137"/>
  <c r="AG145" i="137"/>
  <c r="AF145" i="137"/>
  <c r="W145" i="137"/>
  <c r="H145" i="137"/>
  <c r="AG144" i="137"/>
  <c r="AF144" i="137"/>
  <c r="W144" i="137"/>
  <c r="H144" i="137"/>
  <c r="AG143" i="137"/>
  <c r="AF143" i="137"/>
  <c r="W143" i="137"/>
  <c r="H143" i="137"/>
  <c r="W142" i="137"/>
  <c r="P142" i="137"/>
  <c r="N142" i="137"/>
  <c r="O142" i="137" s="1"/>
  <c r="AF142" i="137"/>
  <c r="H142" i="137"/>
  <c r="W141" i="137"/>
  <c r="N141" i="137" s="1"/>
  <c r="P141" i="137"/>
  <c r="H141" i="137"/>
  <c r="W140" i="137"/>
  <c r="N140" i="137" s="1"/>
  <c r="P140" i="137"/>
  <c r="H140" i="137"/>
  <c r="W139" i="137"/>
  <c r="N139" i="137" s="1"/>
  <c r="P139" i="137"/>
  <c r="H139" i="137"/>
  <c r="W138" i="137"/>
  <c r="N138" i="137" s="1"/>
  <c r="P138" i="137"/>
  <c r="H138" i="137"/>
  <c r="W137" i="137"/>
  <c r="N137" i="137" s="1"/>
  <c r="P137" i="137"/>
  <c r="H137" i="137"/>
  <c r="W136" i="137"/>
  <c r="N136" i="137" s="1"/>
  <c r="P136" i="137"/>
  <c r="H136" i="137"/>
  <c r="W135" i="137"/>
  <c r="N135" i="137" s="1"/>
  <c r="P135" i="137"/>
  <c r="H135" i="137"/>
  <c r="AE134" i="137"/>
  <c r="AD134" i="137"/>
  <c r="AA134" i="137"/>
  <c r="Z134" i="137"/>
  <c r="M134" i="137"/>
  <c r="W133" i="137"/>
  <c r="H133" i="137"/>
  <c r="W132" i="137"/>
  <c r="H132" i="137"/>
  <c r="H131" i="137"/>
  <c r="H130" i="137"/>
  <c r="W129" i="137"/>
  <c r="N129" i="137"/>
  <c r="O129" i="137" s="1"/>
  <c r="P129" i="137"/>
  <c r="H129" i="137"/>
  <c r="W128" i="137"/>
  <c r="N128" i="137" s="1"/>
  <c r="P128" i="137"/>
  <c r="H128" i="137"/>
  <c r="W127" i="137"/>
  <c r="N127" i="137"/>
  <c r="P127" i="137"/>
  <c r="H127" i="137"/>
  <c r="W126" i="137"/>
  <c r="N126" i="137" s="1"/>
  <c r="AF126" i="137" s="1"/>
  <c r="P126" i="137"/>
  <c r="H126" i="137"/>
  <c r="W125" i="137"/>
  <c r="N125" i="137" s="1"/>
  <c r="H125" i="137"/>
  <c r="AG124" i="137"/>
  <c r="W124" i="137"/>
  <c r="N124" i="137" s="1"/>
  <c r="O124" i="137" s="1"/>
  <c r="P124" i="137"/>
  <c r="Q124" i="137"/>
  <c r="H124" i="137"/>
  <c r="W123" i="137"/>
  <c r="N123" i="137" s="1"/>
  <c r="P123" i="137"/>
  <c r="H123" i="137"/>
  <c r="AG122" i="137"/>
  <c r="W122" i="137"/>
  <c r="N122" i="137"/>
  <c r="O122" i="137" s="1"/>
  <c r="H122" i="137"/>
  <c r="AE121" i="137"/>
  <c r="AD121" i="137"/>
  <c r="AA121" i="137"/>
  <c r="Z121" i="137"/>
  <c r="W121" i="137"/>
  <c r="M121" i="137"/>
  <c r="AG120" i="137"/>
  <c r="AF120" i="137"/>
  <c r="W120" i="137"/>
  <c r="H120" i="137"/>
  <c r="AG119" i="137"/>
  <c r="AF119" i="137"/>
  <c r="W119" i="137"/>
  <c r="H119" i="137"/>
  <c r="AG118" i="137"/>
  <c r="AF118" i="137"/>
  <c r="W118" i="137"/>
  <c r="H118" i="137"/>
  <c r="AG117" i="137"/>
  <c r="AF117" i="137"/>
  <c r="W117" i="137"/>
  <c r="H117" i="137"/>
  <c r="W116" i="137"/>
  <c r="N116" i="137" s="1"/>
  <c r="O116" i="137" s="1"/>
  <c r="P116" i="137"/>
  <c r="H116" i="137"/>
  <c r="W115" i="137"/>
  <c r="N115" i="137"/>
  <c r="AG115" i="137" s="1"/>
  <c r="P115" i="137"/>
  <c r="H115" i="137"/>
  <c r="W114" i="137"/>
  <c r="N114" i="137" s="1"/>
  <c r="P114" i="137"/>
  <c r="H114" i="137"/>
  <c r="W113" i="137"/>
  <c r="N113" i="137"/>
  <c r="P113" i="137"/>
  <c r="H113" i="137"/>
  <c r="W112" i="137"/>
  <c r="N112" i="137" s="1"/>
  <c r="P112" i="137"/>
  <c r="H112" i="137"/>
  <c r="W111" i="137"/>
  <c r="N111" i="137"/>
  <c r="AF111" i="137" s="1"/>
  <c r="P111" i="137"/>
  <c r="H111" i="137"/>
  <c r="W110" i="137"/>
  <c r="N110" i="137" s="1"/>
  <c r="O110" i="137"/>
  <c r="P110" i="137"/>
  <c r="H110" i="137"/>
  <c r="W109" i="137"/>
  <c r="N109" i="137" s="1"/>
  <c r="O109" i="137"/>
  <c r="H109" i="137"/>
  <c r="AE108" i="137"/>
  <c r="AD108" i="137"/>
  <c r="AA108" i="137"/>
  <c r="Z108" i="137"/>
  <c r="W108" i="137"/>
  <c r="M108" i="137"/>
  <c r="W107" i="137"/>
  <c r="H107" i="137"/>
  <c r="W106" i="137"/>
  <c r="H106" i="137"/>
  <c r="AG105" i="137"/>
  <c r="AF105" i="137"/>
  <c r="W105" i="137"/>
  <c r="H105" i="137"/>
  <c r="AG104" i="137"/>
  <c r="AF104" i="137"/>
  <c r="W104" i="137"/>
  <c r="H104" i="137"/>
  <c r="AG103" i="137"/>
  <c r="AF103" i="137"/>
  <c r="W103" i="137"/>
  <c r="H103" i="137"/>
  <c r="W102" i="137"/>
  <c r="N102" i="137" s="1"/>
  <c r="O102" i="137" s="1"/>
  <c r="P102" i="137"/>
  <c r="H102" i="137"/>
  <c r="W101" i="137"/>
  <c r="N101" i="137" s="1"/>
  <c r="P101" i="137"/>
  <c r="H101" i="137"/>
  <c r="W100" i="137"/>
  <c r="N100" i="137" s="1"/>
  <c r="O100" i="137" s="1"/>
  <c r="P100" i="137"/>
  <c r="H100" i="137"/>
  <c r="W99" i="137"/>
  <c r="N99" i="137" s="1"/>
  <c r="P99" i="137"/>
  <c r="H99" i="137"/>
  <c r="W98" i="137"/>
  <c r="N98" i="137" s="1"/>
  <c r="O98" i="137" s="1"/>
  <c r="P98" i="137"/>
  <c r="H98" i="137"/>
  <c r="W97" i="137"/>
  <c r="N97" i="137" s="1"/>
  <c r="P97" i="137"/>
  <c r="H97" i="137"/>
  <c r="W96" i="137"/>
  <c r="N96" i="137"/>
  <c r="P96" i="137"/>
  <c r="H96" i="137"/>
  <c r="AE95" i="137"/>
  <c r="AD95" i="137"/>
  <c r="AA95" i="137"/>
  <c r="Z95" i="137"/>
  <c r="M95" i="137"/>
  <c r="AG94" i="137"/>
  <c r="AF94" i="137"/>
  <c r="W94" i="137"/>
  <c r="H94" i="137"/>
  <c r="AG93" i="137"/>
  <c r="AF93" i="137"/>
  <c r="W93" i="137"/>
  <c r="H93" i="137"/>
  <c r="AG92" i="137"/>
  <c r="AF92" i="137"/>
  <c r="W92" i="137"/>
  <c r="H92" i="137"/>
  <c r="AG91" i="137"/>
  <c r="AF91" i="137"/>
  <c r="W91" i="137"/>
  <c r="H91" i="137"/>
  <c r="AG90" i="137"/>
  <c r="AF90" i="137"/>
  <c r="W90" i="137"/>
  <c r="H90" i="137"/>
  <c r="AG89" i="137"/>
  <c r="AF89" i="137"/>
  <c r="W89" i="137"/>
  <c r="H89" i="137"/>
  <c r="W88" i="137"/>
  <c r="N88" i="137" s="1"/>
  <c r="P88" i="137"/>
  <c r="H88" i="137"/>
  <c r="W87" i="137"/>
  <c r="N87" i="137"/>
  <c r="O87" i="137" s="1"/>
  <c r="P87" i="137"/>
  <c r="H87" i="137"/>
  <c r="AG86" i="137"/>
  <c r="W86" i="137"/>
  <c r="P86" i="137"/>
  <c r="N86" i="137"/>
  <c r="O86" i="137" s="1"/>
  <c r="R86" i="137" s="1"/>
  <c r="H86" i="137"/>
  <c r="W85" i="137"/>
  <c r="N85" i="137"/>
  <c r="O85" i="137" s="1"/>
  <c r="P85" i="137"/>
  <c r="H85" i="137"/>
  <c r="W84" i="137"/>
  <c r="N84" i="137" s="1"/>
  <c r="P84" i="137"/>
  <c r="H84" i="137"/>
  <c r="W83" i="137"/>
  <c r="N83" i="137" s="1"/>
  <c r="P83" i="137"/>
  <c r="H83" i="137"/>
  <c r="AE82" i="137"/>
  <c r="AD82" i="137"/>
  <c r="AA82" i="137"/>
  <c r="Z82" i="137"/>
  <c r="M82" i="137"/>
  <c r="W81" i="137"/>
  <c r="AG80" i="137"/>
  <c r="AF80" i="137"/>
  <c r="W80" i="137"/>
  <c r="H80" i="137"/>
  <c r="AG79" i="137"/>
  <c r="AF79" i="137"/>
  <c r="W79" i="137"/>
  <c r="H79" i="137"/>
  <c r="AG78" i="137"/>
  <c r="AF78" i="137"/>
  <c r="W78" i="137"/>
  <c r="H78" i="137"/>
  <c r="AG77" i="137"/>
  <c r="AF77" i="137"/>
  <c r="W77" i="137"/>
  <c r="H77" i="137"/>
  <c r="AG76" i="137"/>
  <c r="AF76" i="137"/>
  <c r="W76" i="137"/>
  <c r="H76" i="137"/>
  <c r="W75" i="137"/>
  <c r="N75" i="137"/>
  <c r="P75" i="137"/>
  <c r="H75" i="137"/>
  <c r="W74" i="137"/>
  <c r="N74" i="137" s="1"/>
  <c r="P74" i="137"/>
  <c r="O74" i="137"/>
  <c r="H74" i="137"/>
  <c r="W73" i="137"/>
  <c r="N73" i="137"/>
  <c r="P73" i="137"/>
  <c r="H73" i="137"/>
  <c r="W72" i="137"/>
  <c r="N72" i="137" s="1"/>
  <c r="O72" i="137" s="1"/>
  <c r="P72" i="137"/>
  <c r="H72" i="137"/>
  <c r="W71" i="137"/>
  <c r="N71" i="137"/>
  <c r="P71" i="137"/>
  <c r="H71" i="137"/>
  <c r="W70" i="137"/>
  <c r="N70" i="137"/>
  <c r="O70" i="137" s="1"/>
  <c r="R70" i="137" s="1"/>
  <c r="P70" i="137"/>
  <c r="H70" i="137"/>
  <c r="AE69" i="137"/>
  <c r="AD69" i="137"/>
  <c r="AA69" i="137"/>
  <c r="Z69" i="137"/>
  <c r="W69" i="137"/>
  <c r="M69" i="137"/>
  <c r="I1" i="137" s="1"/>
  <c r="W68" i="137"/>
  <c r="H68" i="137"/>
  <c r="AG67" i="137"/>
  <c r="AF67" i="137"/>
  <c r="W67" i="137"/>
  <c r="H67" i="137"/>
  <c r="AG66" i="137"/>
  <c r="AF66" i="137"/>
  <c r="W66" i="137"/>
  <c r="H66" i="137"/>
  <c r="AG65" i="137"/>
  <c r="AF65" i="137"/>
  <c r="W65" i="137"/>
  <c r="H65" i="137"/>
  <c r="AG64" i="137"/>
  <c r="AF64" i="137"/>
  <c r="W64" i="137"/>
  <c r="H64" i="137"/>
  <c r="AG63" i="137"/>
  <c r="AF63" i="137"/>
  <c r="W63" i="137"/>
  <c r="H63" i="137"/>
  <c r="AG62" i="137"/>
  <c r="AF62" i="137"/>
  <c r="W62" i="137"/>
  <c r="H62" i="137"/>
  <c r="W61" i="137"/>
  <c r="N61" i="137" s="1"/>
  <c r="O61" i="137" s="1"/>
  <c r="P61" i="137"/>
  <c r="H61" i="137"/>
  <c r="W60" i="137"/>
  <c r="N60" i="137" s="1"/>
  <c r="P60" i="137"/>
  <c r="H60" i="137"/>
  <c r="W59" i="137"/>
  <c r="N59" i="137" s="1"/>
  <c r="O59" i="137" s="1"/>
  <c r="P59" i="137"/>
  <c r="H59" i="137"/>
  <c r="W58" i="137"/>
  <c r="N58" i="137" s="1"/>
  <c r="P58" i="137"/>
  <c r="H58" i="137"/>
  <c r="W57" i="137"/>
  <c r="N57" i="137"/>
  <c r="H57" i="137"/>
  <c r="AE56" i="137"/>
  <c r="AD56" i="137"/>
  <c r="AA56" i="137"/>
  <c r="Z56" i="137"/>
  <c r="W56" i="137"/>
  <c r="M56" i="137"/>
  <c r="W55" i="137"/>
  <c r="H55" i="137"/>
  <c r="AG54" i="137"/>
  <c r="AF54" i="137"/>
  <c r="W54" i="137"/>
  <c r="H54" i="137"/>
  <c r="AG53" i="137"/>
  <c r="AF53" i="137"/>
  <c r="W53" i="137"/>
  <c r="H53" i="137"/>
  <c r="AG52" i="137"/>
  <c r="AF52" i="137"/>
  <c r="W52" i="137"/>
  <c r="H52" i="137"/>
  <c r="AG51" i="137"/>
  <c r="AF51" i="137"/>
  <c r="W51" i="137"/>
  <c r="AG50" i="137"/>
  <c r="AF50" i="137"/>
  <c r="W50" i="137"/>
  <c r="H50" i="137"/>
  <c r="AF49" i="137"/>
  <c r="W49" i="137"/>
  <c r="N49" i="137"/>
  <c r="AG49" i="137" s="1"/>
  <c r="P49" i="137"/>
  <c r="H49" i="137"/>
  <c r="W48" i="137"/>
  <c r="P48" i="137"/>
  <c r="N48" i="137"/>
  <c r="O48" i="137" s="1"/>
  <c r="H48" i="137"/>
  <c r="W47" i="137"/>
  <c r="N47" i="137" s="1"/>
  <c r="P47" i="137"/>
  <c r="H47" i="137"/>
  <c r="W46" i="137"/>
  <c r="P46" i="137"/>
  <c r="N46" i="137"/>
  <c r="O46" i="137" s="1"/>
  <c r="H46" i="137"/>
  <c r="W45" i="137"/>
  <c r="N45" i="137" s="1"/>
  <c r="P45" i="137"/>
  <c r="H45" i="137"/>
  <c r="W44" i="137"/>
  <c r="P44" i="137"/>
  <c r="N44" i="137"/>
  <c r="H44" i="137"/>
  <c r="AE43" i="137"/>
  <c r="AD43" i="137"/>
  <c r="AA43" i="137"/>
  <c r="Z43" i="137"/>
  <c r="M43" i="137"/>
  <c r="W42" i="137"/>
  <c r="H42" i="137"/>
  <c r="W41" i="137"/>
  <c r="AG40" i="137"/>
  <c r="AF40" i="137"/>
  <c r="W40" i="137"/>
  <c r="H40" i="137"/>
  <c r="AG39" i="137"/>
  <c r="AF39" i="137"/>
  <c r="W39" i="137"/>
  <c r="H39" i="137"/>
  <c r="AG38" i="137"/>
  <c r="AF38" i="137"/>
  <c r="W38" i="137"/>
  <c r="H38" i="137"/>
  <c r="W37" i="137"/>
  <c r="N37" i="137" s="1"/>
  <c r="P37" i="137"/>
  <c r="H37" i="137"/>
  <c r="W36" i="137"/>
  <c r="N36" i="137" s="1"/>
  <c r="O36" i="137"/>
  <c r="H36" i="137"/>
  <c r="W35" i="137"/>
  <c r="N35" i="137" s="1"/>
  <c r="P35" i="137"/>
  <c r="H35" i="137"/>
  <c r="W34" i="137"/>
  <c r="N34" i="137" s="1"/>
  <c r="O34" i="137"/>
  <c r="H34" i="137"/>
  <c r="W33" i="137"/>
  <c r="N33" i="137" s="1"/>
  <c r="P33" i="137"/>
  <c r="H33" i="137"/>
  <c r="W32" i="137"/>
  <c r="N32" i="137" s="1"/>
  <c r="O32" i="137"/>
  <c r="H32" i="137"/>
  <c r="AF31" i="137"/>
  <c r="W31" i="137"/>
  <c r="N31" i="137"/>
  <c r="N43" i="137" s="1"/>
  <c r="AF43" i="137" s="1"/>
  <c r="H31" i="137"/>
  <c r="AE30" i="137"/>
  <c r="AD30" i="137"/>
  <c r="AA30" i="137"/>
  <c r="Z30" i="137"/>
  <c r="M30" i="137"/>
  <c r="AF29" i="137"/>
  <c r="W29" i="137"/>
  <c r="H29" i="137"/>
  <c r="AG28" i="137"/>
  <c r="AF28" i="137"/>
  <c r="W28" i="137"/>
  <c r="H28" i="137"/>
  <c r="AG27" i="137"/>
  <c r="AF27" i="137"/>
  <c r="W27" i="137"/>
  <c r="H27" i="137"/>
  <c r="AG26" i="137"/>
  <c r="AF26" i="137"/>
  <c r="W26" i="137"/>
  <c r="H26" i="137"/>
  <c r="AG25" i="137"/>
  <c r="AF25" i="137"/>
  <c r="W25" i="137"/>
  <c r="H25" i="137"/>
  <c r="AG24" i="137"/>
  <c r="AF24" i="137"/>
  <c r="W24" i="137"/>
  <c r="H24" i="137"/>
  <c r="W23" i="137"/>
  <c r="P23" i="137"/>
  <c r="N23" i="137"/>
  <c r="O23" i="137" s="1"/>
  <c r="H23" i="137"/>
  <c r="W22" i="137"/>
  <c r="N22" i="137" s="1"/>
  <c r="P22" i="137"/>
  <c r="H22" i="137"/>
  <c r="W21" i="137"/>
  <c r="P21" i="137"/>
  <c r="N21" i="137"/>
  <c r="O21" i="137" s="1"/>
  <c r="H21" i="137"/>
  <c r="W20" i="137"/>
  <c r="N20" i="137"/>
  <c r="P20" i="137"/>
  <c r="H20" i="137"/>
  <c r="W19" i="137"/>
  <c r="P19" i="137"/>
  <c r="N19" i="137"/>
  <c r="O19" i="137" s="1"/>
  <c r="H19" i="137"/>
  <c r="W18" i="137"/>
  <c r="N18" i="137" s="1"/>
  <c r="P18" i="137"/>
  <c r="P30" i="137"/>
  <c r="H18" i="137"/>
  <c r="AE17" i="137"/>
  <c r="AD17" i="137"/>
  <c r="AA17" i="137"/>
  <c r="Z17" i="137"/>
  <c r="W17" i="137"/>
  <c r="M17" i="137"/>
  <c r="W16" i="137"/>
  <c r="H16" i="137"/>
  <c r="W15" i="137"/>
  <c r="H15" i="137"/>
  <c r="W14" i="137"/>
  <c r="H14" i="137"/>
  <c r="AG13" i="137"/>
  <c r="AF13" i="137"/>
  <c r="W13" i="137"/>
  <c r="H13" i="137"/>
  <c r="AG12" i="137"/>
  <c r="AF12" i="137"/>
  <c r="W12" i="137"/>
  <c r="H12" i="137"/>
  <c r="AG11" i="137"/>
  <c r="AF11" i="137"/>
  <c r="W11" i="137"/>
  <c r="H11" i="137"/>
  <c r="W10" i="137"/>
  <c r="N10" i="137" s="1"/>
  <c r="P10" i="137"/>
  <c r="H10" i="137"/>
  <c r="W9" i="137"/>
  <c r="N9" i="137" s="1"/>
  <c r="P9" i="137"/>
  <c r="H9" i="137"/>
  <c r="W8" i="137"/>
  <c r="N8" i="137" s="1"/>
  <c r="P8" i="137"/>
  <c r="H8" i="137"/>
  <c r="W7" i="137"/>
  <c r="N7" i="137" s="1"/>
  <c r="P7" i="137"/>
  <c r="H7" i="137"/>
  <c r="W6" i="137"/>
  <c r="N6" i="137" s="1"/>
  <c r="P6" i="137"/>
  <c r="H6" i="137"/>
  <c r="AF5" i="137"/>
  <c r="W5" i="137"/>
  <c r="N5" i="137"/>
  <c r="O5" i="137" s="1"/>
  <c r="P17" i="137"/>
  <c r="H5" i="137"/>
  <c r="AE2" i="137"/>
  <c r="AA2" i="137"/>
  <c r="Z2" i="137"/>
  <c r="I2" i="137"/>
  <c r="E1" i="137"/>
  <c r="AE173" i="135"/>
  <c r="AD173" i="135"/>
  <c r="AA173" i="135"/>
  <c r="Z173" i="135"/>
  <c r="M173" i="135"/>
  <c r="P173" i="135" s="1"/>
  <c r="W172" i="135"/>
  <c r="H172" i="135"/>
  <c r="W171" i="135"/>
  <c r="H171" i="135"/>
  <c r="AG170" i="135"/>
  <c r="AF170" i="135"/>
  <c r="W170" i="135"/>
  <c r="H170" i="135"/>
  <c r="AG169" i="135"/>
  <c r="AF169" i="135"/>
  <c r="W169" i="135"/>
  <c r="H169" i="135"/>
  <c r="AG168" i="135"/>
  <c r="AF168" i="135"/>
  <c r="W168" i="135"/>
  <c r="H168" i="135"/>
  <c r="AG167" i="135"/>
  <c r="AF167" i="135"/>
  <c r="W167" i="135"/>
  <c r="H167" i="135"/>
  <c r="AG166" i="135"/>
  <c r="AF166" i="135"/>
  <c r="W166" i="135"/>
  <c r="H166" i="135"/>
  <c r="AG165" i="135"/>
  <c r="AF165" i="135"/>
  <c r="W165" i="135"/>
  <c r="H165" i="135"/>
  <c r="W164" i="135"/>
  <c r="N164" i="135" s="1"/>
  <c r="P164" i="135"/>
  <c r="H164" i="135"/>
  <c r="W163" i="135"/>
  <c r="N163" i="135" s="1"/>
  <c r="H163" i="135"/>
  <c r="W162" i="135"/>
  <c r="N162" i="135" s="1"/>
  <c r="AF162" i="135" s="1"/>
  <c r="P162" i="135"/>
  <c r="H162" i="135"/>
  <c r="W161" i="135"/>
  <c r="N161" i="135" s="1"/>
  <c r="P161" i="135"/>
  <c r="H161" i="135"/>
  <c r="AE160" i="135"/>
  <c r="AD160" i="135"/>
  <c r="AA160" i="135"/>
  <c r="Z160" i="135"/>
  <c r="M160" i="135"/>
  <c r="W159" i="135"/>
  <c r="H159" i="135"/>
  <c r="W158" i="135"/>
  <c r="H158" i="135"/>
  <c r="W157" i="135"/>
  <c r="H157" i="135"/>
  <c r="W156" i="135"/>
  <c r="H156" i="135"/>
  <c r="W155" i="135"/>
  <c r="H155" i="135"/>
  <c r="AG154" i="135"/>
  <c r="AF154" i="135"/>
  <c r="W154" i="135"/>
  <c r="H154" i="135"/>
  <c r="AG153" i="135"/>
  <c r="AF153" i="135"/>
  <c r="W153" i="135"/>
  <c r="H153" i="135"/>
  <c r="W152" i="135"/>
  <c r="N152" i="135"/>
  <c r="H152" i="135"/>
  <c r="W151" i="135"/>
  <c r="N151" i="135" s="1"/>
  <c r="P151" i="135"/>
  <c r="H151" i="135"/>
  <c r="W150" i="135"/>
  <c r="N150" i="135" s="1"/>
  <c r="H150" i="135"/>
  <c r="W149" i="135"/>
  <c r="N149" i="135" s="1"/>
  <c r="P149" i="135"/>
  <c r="H149" i="135"/>
  <c r="W148" i="135"/>
  <c r="N148" i="135" s="1"/>
  <c r="P148" i="135"/>
  <c r="H148" i="135"/>
  <c r="AE147" i="135"/>
  <c r="AD147" i="135"/>
  <c r="AA147" i="135"/>
  <c r="Z147" i="135"/>
  <c r="W147" i="135"/>
  <c r="M147" i="135"/>
  <c r="W146" i="135"/>
  <c r="H146" i="135"/>
  <c r="AG145" i="135"/>
  <c r="AF145" i="135"/>
  <c r="W145" i="135"/>
  <c r="H145" i="135"/>
  <c r="AG144" i="135"/>
  <c r="AF144" i="135"/>
  <c r="W144" i="135"/>
  <c r="H144" i="135"/>
  <c r="AG143" i="135"/>
  <c r="AF143" i="135"/>
  <c r="W143" i="135"/>
  <c r="H143" i="135"/>
  <c r="W142" i="135"/>
  <c r="P142" i="135"/>
  <c r="N142" i="135"/>
  <c r="AF142" i="135" s="1"/>
  <c r="H142" i="135"/>
  <c r="W141" i="135"/>
  <c r="N141" i="135" s="1"/>
  <c r="O141" i="135"/>
  <c r="P141" i="135"/>
  <c r="H141" i="135"/>
  <c r="W140" i="135"/>
  <c r="N140" i="135" s="1"/>
  <c r="P140" i="135"/>
  <c r="H140" i="135"/>
  <c r="W139" i="135"/>
  <c r="N139" i="135" s="1"/>
  <c r="O139" i="135" s="1"/>
  <c r="P139" i="135"/>
  <c r="H139" i="135"/>
  <c r="W138" i="135"/>
  <c r="Q138" i="135"/>
  <c r="P138" i="135"/>
  <c r="N138" i="135"/>
  <c r="O138" i="135" s="1"/>
  <c r="H138" i="135"/>
  <c r="W137" i="135"/>
  <c r="N137" i="135" s="1"/>
  <c r="P137" i="135"/>
  <c r="H137" i="135"/>
  <c r="W136" i="135"/>
  <c r="N136" i="135" s="1"/>
  <c r="P136" i="135"/>
  <c r="H136" i="135"/>
  <c r="W135" i="135"/>
  <c r="N135" i="135" s="1"/>
  <c r="AF135" i="135" s="1"/>
  <c r="P135" i="135"/>
  <c r="H135" i="135"/>
  <c r="AE134" i="135"/>
  <c r="AD134" i="135"/>
  <c r="AA134" i="135"/>
  <c r="Z134" i="135"/>
  <c r="M134" i="135"/>
  <c r="W133" i="135"/>
  <c r="H133" i="135"/>
  <c r="W132" i="135"/>
  <c r="H132" i="135"/>
  <c r="H131" i="135"/>
  <c r="H130" i="135"/>
  <c r="W129" i="135"/>
  <c r="N129" i="135" s="1"/>
  <c r="O129" i="135"/>
  <c r="P129" i="135"/>
  <c r="H129" i="135"/>
  <c r="W128" i="135"/>
  <c r="N128" i="135" s="1"/>
  <c r="P128" i="135"/>
  <c r="H128" i="135"/>
  <c r="W127" i="135"/>
  <c r="N127" i="135" s="1"/>
  <c r="O127" i="135" s="1"/>
  <c r="P127" i="135"/>
  <c r="H127" i="135"/>
  <c r="AG126" i="135"/>
  <c r="W126" i="135"/>
  <c r="P126" i="135"/>
  <c r="N126" i="135"/>
  <c r="O126" i="135" s="1"/>
  <c r="Q126" i="135" s="1"/>
  <c r="H126" i="135"/>
  <c r="W125" i="135"/>
  <c r="N125" i="135" s="1"/>
  <c r="P125" i="135"/>
  <c r="H125" i="135"/>
  <c r="W124" i="135"/>
  <c r="N124" i="135" s="1"/>
  <c r="P124" i="135"/>
  <c r="H124" i="135"/>
  <c r="W123" i="135"/>
  <c r="N123" i="135" s="1"/>
  <c r="O123" i="135" s="1"/>
  <c r="P123" i="135"/>
  <c r="H123" i="135"/>
  <c r="W122" i="135"/>
  <c r="N122" i="135" s="1"/>
  <c r="P122" i="135"/>
  <c r="H122" i="135"/>
  <c r="AE121" i="135"/>
  <c r="AD121" i="135"/>
  <c r="AA121" i="135"/>
  <c r="Z121" i="135"/>
  <c r="W121" i="135"/>
  <c r="M121" i="135"/>
  <c r="AG120" i="135"/>
  <c r="AF120" i="135"/>
  <c r="W120" i="135"/>
  <c r="H120" i="135"/>
  <c r="AG119" i="135"/>
  <c r="AF119" i="135"/>
  <c r="W119" i="135"/>
  <c r="AG118" i="135"/>
  <c r="AF118" i="135"/>
  <c r="W118" i="135"/>
  <c r="H118" i="135"/>
  <c r="AG117" i="135"/>
  <c r="AF117" i="135"/>
  <c r="W117" i="135"/>
  <c r="H117" i="135"/>
  <c r="AF116" i="135"/>
  <c r="W116" i="135"/>
  <c r="N116" i="135" s="1"/>
  <c r="P116" i="135"/>
  <c r="H116" i="135"/>
  <c r="W115" i="135"/>
  <c r="N115" i="135"/>
  <c r="P115" i="135"/>
  <c r="H115" i="135"/>
  <c r="W114" i="135"/>
  <c r="N114" i="135" s="1"/>
  <c r="AF114" i="135" s="1"/>
  <c r="P114" i="135"/>
  <c r="H114" i="135"/>
  <c r="W113" i="135"/>
  <c r="N113" i="135"/>
  <c r="P113" i="135"/>
  <c r="H113" i="135"/>
  <c r="W112" i="135"/>
  <c r="N112" i="135" s="1"/>
  <c r="AF112" i="135" s="1"/>
  <c r="P112" i="135"/>
  <c r="H112" i="135"/>
  <c r="W111" i="135"/>
  <c r="N111" i="135"/>
  <c r="P111" i="135"/>
  <c r="H111" i="135"/>
  <c r="W110" i="135"/>
  <c r="N110" i="135" s="1"/>
  <c r="AF110" i="135" s="1"/>
  <c r="P110" i="135"/>
  <c r="H110" i="135"/>
  <c r="W109" i="135"/>
  <c r="N109" i="135" s="1"/>
  <c r="P109" i="135"/>
  <c r="H109" i="135"/>
  <c r="AE108" i="135"/>
  <c r="AD108" i="135"/>
  <c r="AA108" i="135"/>
  <c r="Z108" i="135"/>
  <c r="W108" i="135"/>
  <c r="M108" i="135"/>
  <c r="W107" i="135"/>
  <c r="H107" i="135"/>
  <c r="W106" i="135"/>
  <c r="H106" i="135"/>
  <c r="AG105" i="135"/>
  <c r="AF105" i="135"/>
  <c r="W105" i="135"/>
  <c r="H105" i="135"/>
  <c r="AG104" i="135"/>
  <c r="AF104" i="135"/>
  <c r="W104" i="135"/>
  <c r="H104" i="135"/>
  <c r="AG103" i="135"/>
  <c r="AF103" i="135"/>
  <c r="W103" i="135"/>
  <c r="H103" i="135"/>
  <c r="W102" i="135"/>
  <c r="N102" i="135" s="1"/>
  <c r="P102" i="135"/>
  <c r="H102" i="135"/>
  <c r="W101" i="135"/>
  <c r="N101" i="135" s="1"/>
  <c r="P101" i="135"/>
  <c r="H101" i="135"/>
  <c r="AG100" i="135"/>
  <c r="W100" i="135"/>
  <c r="P100" i="135"/>
  <c r="N100" i="135"/>
  <c r="O100" i="135" s="1"/>
  <c r="AF100" i="135"/>
  <c r="H100" i="135"/>
  <c r="W99" i="135"/>
  <c r="N99" i="135" s="1"/>
  <c r="O99" i="135" s="1"/>
  <c r="P99" i="135"/>
  <c r="H99" i="135"/>
  <c r="W98" i="135"/>
  <c r="N98" i="135" s="1"/>
  <c r="P98" i="135"/>
  <c r="H98" i="135"/>
  <c r="W97" i="135"/>
  <c r="N97" i="135" s="1"/>
  <c r="P97" i="135"/>
  <c r="H97" i="135"/>
  <c r="W96" i="135"/>
  <c r="N96" i="135" s="1"/>
  <c r="P96" i="135"/>
  <c r="H96" i="135"/>
  <c r="AE95" i="135"/>
  <c r="AD95" i="135"/>
  <c r="AA95" i="135"/>
  <c r="Z95" i="135"/>
  <c r="M95" i="135"/>
  <c r="P95" i="135" s="1"/>
  <c r="AG94" i="135"/>
  <c r="AF94" i="135"/>
  <c r="W94" i="135"/>
  <c r="H94" i="135"/>
  <c r="AG93" i="135"/>
  <c r="AF93" i="135"/>
  <c r="W93" i="135"/>
  <c r="H93" i="135"/>
  <c r="AG92" i="135"/>
  <c r="AF92" i="135"/>
  <c r="W92" i="135"/>
  <c r="H92" i="135"/>
  <c r="AG91" i="135"/>
  <c r="AF91" i="135"/>
  <c r="W91" i="135"/>
  <c r="H91" i="135"/>
  <c r="AG90" i="135"/>
  <c r="AF90" i="135"/>
  <c r="W90" i="135"/>
  <c r="H90" i="135"/>
  <c r="AG89" i="135"/>
  <c r="AF89" i="135"/>
  <c r="H89" i="135"/>
  <c r="AF88" i="135"/>
  <c r="W88" i="135"/>
  <c r="N88" i="135" s="1"/>
  <c r="P88" i="135"/>
  <c r="H88" i="135"/>
  <c r="W87" i="135"/>
  <c r="N87" i="135" s="1"/>
  <c r="P87" i="135"/>
  <c r="H87" i="135"/>
  <c r="AF86" i="135"/>
  <c r="W86" i="135"/>
  <c r="N86" i="135" s="1"/>
  <c r="P86" i="135"/>
  <c r="H86" i="135"/>
  <c r="W85" i="135"/>
  <c r="N85" i="135" s="1"/>
  <c r="P85" i="135"/>
  <c r="H85" i="135"/>
  <c r="W84" i="135"/>
  <c r="N84" i="135" s="1"/>
  <c r="O84" i="135" s="1"/>
  <c r="P84" i="135"/>
  <c r="H84" i="135"/>
  <c r="W83" i="135"/>
  <c r="N83" i="135" s="1"/>
  <c r="O83" i="135" s="1"/>
  <c r="H83" i="135"/>
  <c r="AE82" i="135"/>
  <c r="AE2" i="135" s="1"/>
  <c r="AD82" i="135"/>
  <c r="AA82" i="135"/>
  <c r="Z82" i="135"/>
  <c r="M82" i="135"/>
  <c r="W81" i="135"/>
  <c r="AG80" i="135"/>
  <c r="AF80" i="135"/>
  <c r="W80" i="135"/>
  <c r="H80" i="135"/>
  <c r="AG79" i="135"/>
  <c r="AF79" i="135"/>
  <c r="W79" i="135"/>
  <c r="H79" i="135"/>
  <c r="AG78" i="135"/>
  <c r="AF78" i="135"/>
  <c r="W78" i="135"/>
  <c r="H78" i="135"/>
  <c r="AG77" i="135"/>
  <c r="AF77" i="135"/>
  <c r="W77" i="135"/>
  <c r="H77" i="135"/>
  <c r="W76" i="135"/>
  <c r="N76" i="135" s="1"/>
  <c r="AG76" i="135" s="1"/>
  <c r="P76" i="135"/>
  <c r="H76" i="135"/>
  <c r="W75" i="135"/>
  <c r="P75" i="135"/>
  <c r="N75" i="135"/>
  <c r="O75" i="135" s="1"/>
  <c r="H75" i="135"/>
  <c r="W74" i="135"/>
  <c r="N74" i="135"/>
  <c r="P74" i="135"/>
  <c r="H74" i="135"/>
  <c r="W73" i="135"/>
  <c r="N73" i="135" s="1"/>
  <c r="P73" i="135"/>
  <c r="H73" i="135"/>
  <c r="W72" i="135"/>
  <c r="N72" i="135" s="1"/>
  <c r="H72" i="135"/>
  <c r="W71" i="135"/>
  <c r="N71" i="135" s="1"/>
  <c r="O71" i="135" s="1"/>
  <c r="P71" i="135"/>
  <c r="H71" i="135"/>
  <c r="W70" i="135"/>
  <c r="N70" i="135" s="1"/>
  <c r="O70" i="135" s="1"/>
  <c r="P70" i="135"/>
  <c r="H70" i="135"/>
  <c r="AE69" i="135"/>
  <c r="AD69" i="135"/>
  <c r="AA69" i="135"/>
  <c r="Z69" i="135"/>
  <c r="W69" i="135"/>
  <c r="M69" i="135"/>
  <c r="W68" i="135"/>
  <c r="H68" i="135"/>
  <c r="AG67" i="135"/>
  <c r="AF67" i="135"/>
  <c r="W67" i="135"/>
  <c r="H67" i="135"/>
  <c r="AG66" i="135"/>
  <c r="AF66" i="135"/>
  <c r="W66" i="135"/>
  <c r="H66" i="135"/>
  <c r="AG65" i="135"/>
  <c r="AF65" i="135"/>
  <c r="W65" i="135"/>
  <c r="H65" i="135"/>
  <c r="AG64" i="135"/>
  <c r="AF64" i="135"/>
  <c r="W64" i="135"/>
  <c r="H64" i="135"/>
  <c r="AG63" i="135"/>
  <c r="AF63" i="135"/>
  <c r="W63" i="135"/>
  <c r="H63" i="135"/>
  <c r="AG62" i="135"/>
  <c r="AF62" i="135"/>
  <c r="W62" i="135"/>
  <c r="H62" i="135"/>
  <c r="W61" i="135"/>
  <c r="N61" i="135" s="1"/>
  <c r="AG61" i="135" s="1"/>
  <c r="P61" i="135"/>
  <c r="H61" i="135"/>
  <c r="W60" i="135"/>
  <c r="N60" i="135" s="1"/>
  <c r="AF60" i="135" s="1"/>
  <c r="P60" i="135"/>
  <c r="H60" i="135"/>
  <c r="W59" i="135"/>
  <c r="N59" i="135"/>
  <c r="AG59" i="135" s="1"/>
  <c r="P59" i="135"/>
  <c r="H59" i="135"/>
  <c r="W58" i="135"/>
  <c r="P58" i="135"/>
  <c r="N58" i="135"/>
  <c r="O58" i="135" s="1"/>
  <c r="H58" i="135"/>
  <c r="W57" i="135"/>
  <c r="N57" i="135" s="1"/>
  <c r="P57" i="135"/>
  <c r="H57" i="135"/>
  <c r="AE56" i="135"/>
  <c r="AD56" i="135"/>
  <c r="AA56" i="135"/>
  <c r="AA2" i="135" s="1"/>
  <c r="Z56" i="135"/>
  <c r="W56" i="135"/>
  <c r="M56" i="135"/>
  <c r="P56" i="135" s="1"/>
  <c r="W55" i="135"/>
  <c r="H55" i="135"/>
  <c r="AG54" i="135"/>
  <c r="AF54" i="135"/>
  <c r="W54" i="135"/>
  <c r="H54" i="135"/>
  <c r="AG53" i="135"/>
  <c r="AF53" i="135"/>
  <c r="W53" i="135"/>
  <c r="H53" i="135"/>
  <c r="AG52" i="135"/>
  <c r="AF52" i="135"/>
  <c r="W52" i="135"/>
  <c r="H52" i="135"/>
  <c r="AG51" i="135"/>
  <c r="AF51" i="135"/>
  <c r="W51" i="135"/>
  <c r="AG50" i="135"/>
  <c r="AF50" i="135"/>
  <c r="W50" i="135"/>
  <c r="H50" i="135"/>
  <c r="W49" i="135"/>
  <c r="P49" i="135"/>
  <c r="N49" i="135"/>
  <c r="O49" i="135" s="1"/>
  <c r="H49" i="135"/>
  <c r="W48" i="135"/>
  <c r="N48" i="135"/>
  <c r="AG48" i="135" s="1"/>
  <c r="P48" i="135"/>
  <c r="H48" i="135"/>
  <c r="W47" i="135"/>
  <c r="N47" i="135" s="1"/>
  <c r="P47" i="135"/>
  <c r="H47" i="135"/>
  <c r="W46" i="135"/>
  <c r="N46" i="135" s="1"/>
  <c r="AG46" i="135" s="1"/>
  <c r="P46" i="135"/>
  <c r="H46" i="135"/>
  <c r="W45" i="135"/>
  <c r="N45" i="135" s="1"/>
  <c r="P45" i="135"/>
  <c r="H45" i="135"/>
  <c r="W44" i="135"/>
  <c r="N44" i="135" s="1"/>
  <c r="P44" i="135"/>
  <c r="H44" i="135"/>
  <c r="AE43" i="135"/>
  <c r="AD43" i="135"/>
  <c r="AA43" i="135"/>
  <c r="Z43" i="135"/>
  <c r="M43" i="135"/>
  <c r="W42" i="135"/>
  <c r="H42" i="135"/>
  <c r="W41" i="135"/>
  <c r="AG40" i="135"/>
  <c r="AF40" i="135"/>
  <c r="W40" i="135"/>
  <c r="H40" i="135"/>
  <c r="AG39" i="135"/>
  <c r="AF39" i="135"/>
  <c r="W39" i="135"/>
  <c r="H39" i="135"/>
  <c r="AG38" i="135"/>
  <c r="AF38" i="135"/>
  <c r="W38" i="135"/>
  <c r="H38" i="135"/>
  <c r="W37" i="135"/>
  <c r="N37" i="135" s="1"/>
  <c r="P37" i="135"/>
  <c r="H37" i="135"/>
  <c r="W36" i="135"/>
  <c r="N36" i="135" s="1"/>
  <c r="P36" i="135"/>
  <c r="H36" i="135"/>
  <c r="W35" i="135"/>
  <c r="N35" i="135" s="1"/>
  <c r="P35" i="135"/>
  <c r="H35" i="135"/>
  <c r="W34" i="135"/>
  <c r="N34" i="135" s="1"/>
  <c r="P34" i="135"/>
  <c r="H34" i="135"/>
  <c r="W33" i="135"/>
  <c r="N33" i="135" s="1"/>
  <c r="H33" i="135"/>
  <c r="W32" i="135"/>
  <c r="N32" i="135" s="1"/>
  <c r="P32" i="135"/>
  <c r="H32" i="135"/>
  <c r="W31" i="135"/>
  <c r="N31" i="135" s="1"/>
  <c r="P31" i="135"/>
  <c r="H31" i="135"/>
  <c r="AE30" i="135"/>
  <c r="AD30" i="135"/>
  <c r="AA30" i="135"/>
  <c r="Z30" i="135"/>
  <c r="M30" i="135"/>
  <c r="P30" i="135" s="1"/>
  <c r="AF29" i="135"/>
  <c r="W29" i="135"/>
  <c r="H29" i="135"/>
  <c r="AG28" i="135"/>
  <c r="AF28" i="135"/>
  <c r="W28" i="135"/>
  <c r="H28" i="135"/>
  <c r="AG27" i="135"/>
  <c r="AF27" i="135"/>
  <c r="W27" i="135"/>
  <c r="H27" i="135"/>
  <c r="AG26" i="135"/>
  <c r="AF26" i="135"/>
  <c r="W26" i="135"/>
  <c r="H26" i="135"/>
  <c r="AG25" i="135"/>
  <c r="AF25" i="135"/>
  <c r="W25" i="135"/>
  <c r="H25" i="135"/>
  <c r="AG24" i="135"/>
  <c r="AF24" i="135"/>
  <c r="W24" i="135"/>
  <c r="H24" i="135"/>
  <c r="W23" i="135"/>
  <c r="N23" i="135"/>
  <c r="AG23" i="135" s="1"/>
  <c r="H23" i="135"/>
  <c r="W22" i="135"/>
  <c r="N22" i="135" s="1"/>
  <c r="P22" i="135"/>
  <c r="H22" i="135"/>
  <c r="W21" i="135"/>
  <c r="N21" i="135"/>
  <c r="AG21" i="135" s="1"/>
  <c r="H21" i="135"/>
  <c r="W20" i="135"/>
  <c r="N20" i="135" s="1"/>
  <c r="P20" i="135"/>
  <c r="H20" i="135"/>
  <c r="W19" i="135"/>
  <c r="N19" i="135" s="1"/>
  <c r="AG19" i="135" s="1"/>
  <c r="H19" i="135"/>
  <c r="W18" i="135"/>
  <c r="N18" i="135" s="1"/>
  <c r="AF18" i="135" s="1"/>
  <c r="H18" i="135"/>
  <c r="AE17" i="135"/>
  <c r="AD17" i="135"/>
  <c r="AA17" i="135"/>
  <c r="Z17" i="135"/>
  <c r="Z2" i="135" s="1"/>
  <c r="W17" i="135"/>
  <c r="M17" i="135"/>
  <c r="W16" i="135"/>
  <c r="H16" i="135"/>
  <c r="W15" i="135"/>
  <c r="H15" i="135"/>
  <c r="W14" i="135"/>
  <c r="H14" i="135"/>
  <c r="AG13" i="135"/>
  <c r="AF13" i="135"/>
  <c r="W13" i="135"/>
  <c r="H13" i="135"/>
  <c r="AG12" i="135"/>
  <c r="AF12" i="135"/>
  <c r="W12" i="135"/>
  <c r="H12" i="135"/>
  <c r="AG11" i="135"/>
  <c r="AF11" i="135"/>
  <c r="W11" i="135"/>
  <c r="H11" i="135"/>
  <c r="W10" i="135"/>
  <c r="N10" i="135" s="1"/>
  <c r="P10" i="135"/>
  <c r="H10" i="135"/>
  <c r="W9" i="135"/>
  <c r="N9" i="135"/>
  <c r="AF9" i="135" s="1"/>
  <c r="P9" i="135"/>
  <c r="H9" i="135"/>
  <c r="W8" i="135"/>
  <c r="N8" i="135" s="1"/>
  <c r="P8" i="135"/>
  <c r="H8" i="135"/>
  <c r="W7" i="135"/>
  <c r="N7" i="135"/>
  <c r="AF7" i="135" s="1"/>
  <c r="P7" i="135"/>
  <c r="H7" i="135"/>
  <c r="W6" i="135"/>
  <c r="N6" i="135" s="1"/>
  <c r="P6" i="135"/>
  <c r="H6" i="135"/>
  <c r="W5" i="135"/>
  <c r="N5" i="135" s="1"/>
  <c r="P5" i="135"/>
  <c r="H5" i="135"/>
  <c r="I2" i="135"/>
  <c r="E1" i="135"/>
  <c r="O47" i="135" l="1"/>
  <c r="AF47" i="135"/>
  <c r="AG122" i="135"/>
  <c r="O122" i="135"/>
  <c r="AG96" i="135"/>
  <c r="O96" i="135"/>
  <c r="O136" i="135"/>
  <c r="Q136" i="135" s="1"/>
  <c r="AF136" i="135"/>
  <c r="AG136" i="135"/>
  <c r="O98" i="135"/>
  <c r="R98" i="135" s="1"/>
  <c r="AF98" i="135"/>
  <c r="AG98" i="135"/>
  <c r="O84" i="137"/>
  <c r="R84" i="137" s="1"/>
  <c r="AG84" i="137"/>
  <c r="AF84" i="137"/>
  <c r="O88" i="137"/>
  <c r="R88" i="137" s="1"/>
  <c r="AF88" i="137"/>
  <c r="AG88" i="137"/>
  <c r="O140" i="135"/>
  <c r="AF140" i="135"/>
  <c r="AG140" i="135"/>
  <c r="O45" i="135"/>
  <c r="AF45" i="135"/>
  <c r="O128" i="135"/>
  <c r="AF128" i="135"/>
  <c r="AG128" i="135"/>
  <c r="AF32" i="135"/>
  <c r="AG32" i="135"/>
  <c r="AF36" i="135"/>
  <c r="AG36" i="135"/>
  <c r="O31" i="135"/>
  <c r="AF31" i="135"/>
  <c r="AF34" i="135"/>
  <c r="AG34" i="135"/>
  <c r="O73" i="135"/>
  <c r="AG73" i="135"/>
  <c r="O102" i="135"/>
  <c r="AG102" i="135"/>
  <c r="AF102" i="135"/>
  <c r="O124" i="135"/>
  <c r="Q124" i="135" s="1"/>
  <c r="AG124" i="135"/>
  <c r="AF124" i="135"/>
  <c r="Q70" i="137"/>
  <c r="AG9" i="135"/>
  <c r="AF138" i="135"/>
  <c r="AG7" i="135"/>
  <c r="AD2" i="135"/>
  <c r="AF49" i="135"/>
  <c r="AG75" i="135"/>
  <c r="AF126" i="135"/>
  <c r="AG142" i="135"/>
  <c r="AG70" i="137"/>
  <c r="AG111" i="137"/>
  <c r="N108" i="135"/>
  <c r="AF86" i="137"/>
  <c r="P69" i="137"/>
  <c r="N56" i="137"/>
  <c r="AD2" i="137"/>
  <c r="O31" i="137"/>
  <c r="O49" i="137"/>
  <c r="AF58" i="135"/>
  <c r="AG138" i="135"/>
  <c r="AG142" i="137"/>
  <c r="G1" i="135"/>
  <c r="G2" i="135" s="1"/>
  <c r="O6" i="135"/>
  <c r="AG6" i="135"/>
  <c r="AF6" i="135"/>
  <c r="O37" i="135"/>
  <c r="AG37" i="135"/>
  <c r="AF37" i="135"/>
  <c r="Q58" i="135"/>
  <c r="P82" i="135"/>
  <c r="O44" i="135"/>
  <c r="AG44" i="135"/>
  <c r="AF44" i="135"/>
  <c r="N56" i="135"/>
  <c r="AG5" i="135"/>
  <c r="O5" i="135"/>
  <c r="N17" i="135"/>
  <c r="AF5" i="135"/>
  <c r="AG8" i="135"/>
  <c r="AF8" i="135"/>
  <c r="O8" i="135"/>
  <c r="O20" i="135"/>
  <c r="AG20" i="135"/>
  <c r="AF20" i="135"/>
  <c r="AG33" i="135"/>
  <c r="AF33" i="135"/>
  <c r="O33" i="135"/>
  <c r="R45" i="135"/>
  <c r="Q45" i="135"/>
  <c r="R123" i="135"/>
  <c r="Q123" i="135"/>
  <c r="AG10" i="135"/>
  <c r="AF10" i="135"/>
  <c r="O10" i="135"/>
  <c r="O22" i="135"/>
  <c r="AF22" i="135"/>
  <c r="AG22" i="135"/>
  <c r="R31" i="135"/>
  <c r="Q31" i="135"/>
  <c r="AG35" i="135"/>
  <c r="AF35" i="135"/>
  <c r="O35" i="135"/>
  <c r="P43" i="135"/>
  <c r="O57" i="135"/>
  <c r="AG57" i="135"/>
  <c r="N69" i="135"/>
  <c r="AF57" i="135"/>
  <c r="R71" i="135"/>
  <c r="Q71" i="135"/>
  <c r="AG18" i="135"/>
  <c r="AG71" i="135"/>
  <c r="P72" i="135"/>
  <c r="R96" i="135"/>
  <c r="Q96" i="135"/>
  <c r="I1" i="135"/>
  <c r="O18" i="135"/>
  <c r="O19" i="135"/>
  <c r="O21" i="135"/>
  <c r="O23" i="135"/>
  <c r="AG31" i="135"/>
  <c r="P33" i="135"/>
  <c r="N43" i="135"/>
  <c r="AG45" i="135"/>
  <c r="O46" i="135"/>
  <c r="R47" i="135"/>
  <c r="AG47" i="135"/>
  <c r="O48" i="135"/>
  <c r="R49" i="135"/>
  <c r="AG49" i="135"/>
  <c r="R58" i="135"/>
  <c r="AG58" i="135"/>
  <c r="O59" i="135"/>
  <c r="O61" i="135"/>
  <c r="AF61" i="135"/>
  <c r="P69" i="135"/>
  <c r="Q75" i="135"/>
  <c r="N82" i="135"/>
  <c r="R84" i="135"/>
  <c r="Q84" i="135"/>
  <c r="O97" i="135"/>
  <c r="Q99" i="135"/>
  <c r="R100" i="135"/>
  <c r="O109" i="135"/>
  <c r="AG109" i="135"/>
  <c r="N121" i="135"/>
  <c r="AF109" i="135"/>
  <c r="R122" i="135"/>
  <c r="Q122" i="135"/>
  <c r="AG127" i="135"/>
  <c r="AF127" i="135"/>
  <c r="R129" i="135"/>
  <c r="Q129" i="135"/>
  <c r="N134" i="135"/>
  <c r="R136" i="135"/>
  <c r="AG139" i="135"/>
  <c r="AF139" i="135"/>
  <c r="R141" i="135"/>
  <c r="Q141" i="135"/>
  <c r="AG150" i="135"/>
  <c r="AF150" i="135"/>
  <c r="O150" i="135"/>
  <c r="O151" i="135"/>
  <c r="AG151" i="135"/>
  <c r="N173" i="135"/>
  <c r="O161" i="135"/>
  <c r="AG161" i="135"/>
  <c r="AF161" i="135"/>
  <c r="AG125" i="135"/>
  <c r="AF125" i="135"/>
  <c r="R127" i="135"/>
  <c r="Q127" i="135"/>
  <c r="AG152" i="135"/>
  <c r="AF152" i="135"/>
  <c r="O152" i="135"/>
  <c r="O7" i="135"/>
  <c r="O9" i="135"/>
  <c r="P17" i="135"/>
  <c r="P18" i="135"/>
  <c r="P19" i="135"/>
  <c r="AF19" i="135"/>
  <c r="P21" i="135"/>
  <c r="AF21" i="135"/>
  <c r="P23" i="135"/>
  <c r="AF23" i="135"/>
  <c r="O32" i="135"/>
  <c r="O34" i="135"/>
  <c r="O36" i="135"/>
  <c r="AF46" i="135"/>
  <c r="AF48" i="135"/>
  <c r="AF59" i="135"/>
  <c r="AF70" i="135"/>
  <c r="AG72" i="135"/>
  <c r="AG74" i="135"/>
  <c r="AG97" i="135"/>
  <c r="AF97" i="135"/>
  <c r="Q98" i="135"/>
  <c r="R126" i="135"/>
  <c r="O135" i="135"/>
  <c r="AG135" i="135"/>
  <c r="R138" i="135"/>
  <c r="AG141" i="135"/>
  <c r="AF141" i="135"/>
  <c r="P147" i="135"/>
  <c r="O149" i="135"/>
  <c r="AG149" i="135"/>
  <c r="AF151" i="135"/>
  <c r="P160" i="135"/>
  <c r="AG163" i="135"/>
  <c r="AF163" i="135"/>
  <c r="O163" i="135"/>
  <c r="O164" i="135"/>
  <c r="AG164" i="135"/>
  <c r="N30" i="135"/>
  <c r="R70" i="135"/>
  <c r="P83" i="135"/>
  <c r="AF84" i="135"/>
  <c r="AG101" i="135"/>
  <c r="AF101" i="135"/>
  <c r="AG137" i="135"/>
  <c r="AF137" i="135"/>
  <c r="R139" i="135"/>
  <c r="Q139" i="135"/>
  <c r="N147" i="135"/>
  <c r="O148" i="135"/>
  <c r="AG148" i="135"/>
  <c r="N160" i="135"/>
  <c r="AF148" i="135"/>
  <c r="O60" i="135"/>
  <c r="AG60" i="135"/>
  <c r="Q70" i="135"/>
  <c r="AG70" i="135"/>
  <c r="AF71" i="135"/>
  <c r="O72" i="135"/>
  <c r="AF72" i="135"/>
  <c r="AF73" i="135"/>
  <c r="O74" i="135"/>
  <c r="AF74" i="135"/>
  <c r="AF75" i="135"/>
  <c r="O76" i="135"/>
  <c r="AF76" i="135"/>
  <c r="R83" i="135"/>
  <c r="N95" i="135"/>
  <c r="AG83" i="135"/>
  <c r="AF83" i="135"/>
  <c r="AG84" i="135"/>
  <c r="AG85" i="135"/>
  <c r="AF85" i="135"/>
  <c r="O85" i="135"/>
  <c r="O86" i="135"/>
  <c r="AG86" i="135"/>
  <c r="AG87" i="135"/>
  <c r="AF87" i="135"/>
  <c r="O87" i="135"/>
  <c r="O88" i="135"/>
  <c r="AG88" i="135"/>
  <c r="AG99" i="135"/>
  <c r="AF99" i="135"/>
  <c r="Q100" i="135"/>
  <c r="O101" i="135"/>
  <c r="P108" i="135"/>
  <c r="O110" i="135"/>
  <c r="AG110" i="135"/>
  <c r="AG111" i="135"/>
  <c r="AF111" i="135"/>
  <c r="O111" i="135"/>
  <c r="O112" i="135"/>
  <c r="AG112" i="135"/>
  <c r="AG113" i="135"/>
  <c r="AF113" i="135"/>
  <c r="O113" i="135"/>
  <c r="O114" i="135"/>
  <c r="AG114" i="135"/>
  <c r="AG115" i="135"/>
  <c r="AF115" i="135"/>
  <c r="O115" i="135"/>
  <c r="O116" i="135"/>
  <c r="AG116" i="135"/>
  <c r="P121" i="135"/>
  <c r="AG123" i="135"/>
  <c r="AF123" i="135"/>
  <c r="O125" i="135"/>
  <c r="P134" i="135"/>
  <c r="O137" i="135"/>
  <c r="AF149" i="135"/>
  <c r="O162" i="135"/>
  <c r="AG162" i="135"/>
  <c r="AF164" i="135"/>
  <c r="AF8" i="137"/>
  <c r="O8" i="137"/>
  <c r="AG8" i="137"/>
  <c r="AG108" i="135"/>
  <c r="AH96" i="135" s="1"/>
  <c r="AF96" i="135"/>
  <c r="AF122" i="135"/>
  <c r="O142" i="135"/>
  <c r="P150" i="135"/>
  <c r="P152" i="135"/>
  <c r="P163" i="135"/>
  <c r="N17" i="137"/>
  <c r="AF6" i="137"/>
  <c r="O6" i="137"/>
  <c r="AG6" i="137"/>
  <c r="G1" i="137"/>
  <c r="G2" i="137" s="1"/>
  <c r="AG9" i="137"/>
  <c r="AF9" i="137"/>
  <c r="O9" i="137"/>
  <c r="AG7" i="137"/>
  <c r="AF7" i="137"/>
  <c r="O7" i="137"/>
  <c r="AF10" i="137"/>
  <c r="O10" i="137"/>
  <c r="AG10" i="137"/>
  <c r="Q5" i="137"/>
  <c r="AG20" i="137"/>
  <c r="AF20" i="137"/>
  <c r="O20" i="137"/>
  <c r="R21" i="137"/>
  <c r="Q21" i="137"/>
  <c r="P43" i="137"/>
  <c r="P31" i="137"/>
  <c r="Q32" i="137"/>
  <c r="AF33" i="137"/>
  <c r="O33" i="137"/>
  <c r="P34" i="137"/>
  <c r="AF37" i="137"/>
  <c r="O37" i="137"/>
  <c r="AG45" i="137"/>
  <c r="AF45" i="137"/>
  <c r="O45" i="137"/>
  <c r="AF46" i="137"/>
  <c r="N95" i="137"/>
  <c r="O83" i="137"/>
  <c r="AG83" i="137"/>
  <c r="AF83" i="137"/>
  <c r="AG112" i="137"/>
  <c r="AF112" i="137"/>
  <c r="O112" i="137"/>
  <c r="AG114" i="137"/>
  <c r="O114" i="137"/>
  <c r="AF114" i="137"/>
  <c r="AF139" i="137"/>
  <c r="O139" i="137"/>
  <c r="AG139" i="137"/>
  <c r="R152" i="137"/>
  <c r="Q152" i="137"/>
  <c r="P160" i="137"/>
  <c r="AG5" i="137"/>
  <c r="O18" i="137"/>
  <c r="N30" i="137"/>
  <c r="AG18" i="137"/>
  <c r="AF18" i="137"/>
  <c r="AG22" i="137"/>
  <c r="AF22" i="137"/>
  <c r="O22" i="137"/>
  <c r="AF23" i="137"/>
  <c r="AG32" i="137"/>
  <c r="AF32" i="137"/>
  <c r="AG33" i="137"/>
  <c r="AG36" i="137"/>
  <c r="AF36" i="137"/>
  <c r="AG37" i="137"/>
  <c r="R46" i="137"/>
  <c r="Q46" i="137"/>
  <c r="Q49" i="137"/>
  <c r="R49" i="137"/>
  <c r="AG60" i="137"/>
  <c r="AF60" i="137"/>
  <c r="O60" i="137"/>
  <c r="AG61" i="137"/>
  <c r="AF61" i="137"/>
  <c r="Q61" i="137"/>
  <c r="AF96" i="137"/>
  <c r="N108" i="137"/>
  <c r="O96" i="137"/>
  <c r="AG96" i="137"/>
  <c r="P108" i="137"/>
  <c r="AF123" i="137"/>
  <c r="AG123" i="137"/>
  <c r="O123" i="137"/>
  <c r="AF19" i="137"/>
  <c r="R23" i="137"/>
  <c r="Q23" i="137"/>
  <c r="Q43" i="137"/>
  <c r="AG43" i="137"/>
  <c r="AH31" i="137" s="1"/>
  <c r="R32" i="137"/>
  <c r="P32" i="137"/>
  <c r="R34" i="137"/>
  <c r="Q34" i="137"/>
  <c r="AF35" i="137"/>
  <c r="O35" i="137"/>
  <c r="R36" i="137"/>
  <c r="P36" i="137"/>
  <c r="AF44" i="137"/>
  <c r="O44" i="137"/>
  <c r="AG44" i="137"/>
  <c r="AG47" i="137"/>
  <c r="AF47" i="137"/>
  <c r="O47" i="137"/>
  <c r="AF48" i="137"/>
  <c r="R72" i="137"/>
  <c r="Q72" i="137"/>
  <c r="P5" i="137"/>
  <c r="R19" i="137"/>
  <c r="Q19" i="137"/>
  <c r="AF21" i="137"/>
  <c r="R31" i="137"/>
  <c r="Q31" i="137"/>
  <c r="AG34" i="137"/>
  <c r="AF34" i="137"/>
  <c r="AG35" i="137"/>
  <c r="R48" i="137"/>
  <c r="Q48" i="137"/>
  <c r="P56" i="137"/>
  <c r="N69" i="137"/>
  <c r="AF57" i="137"/>
  <c r="AG57" i="137"/>
  <c r="O57" i="137"/>
  <c r="AG58" i="137"/>
  <c r="AF58" i="137"/>
  <c r="O58" i="137"/>
  <c r="AG59" i="137"/>
  <c r="AF59" i="137"/>
  <c r="Q59" i="137"/>
  <c r="R109" i="137"/>
  <c r="AG19" i="137"/>
  <c r="AG21" i="137"/>
  <c r="AG23" i="137"/>
  <c r="AG46" i="137"/>
  <c r="AG48" i="137"/>
  <c r="AG74" i="137"/>
  <c r="AF75" i="137"/>
  <c r="O75" i="137"/>
  <c r="AG75" i="137"/>
  <c r="P82" i="137"/>
  <c r="Q84" i="137"/>
  <c r="R85" i="137"/>
  <c r="Q86" i="137"/>
  <c r="R87" i="137"/>
  <c r="AG97" i="137"/>
  <c r="AF97" i="137"/>
  <c r="O97" i="137"/>
  <c r="AG99" i="137"/>
  <c r="AF99" i="137"/>
  <c r="O99" i="137"/>
  <c r="AG101" i="137"/>
  <c r="AF101" i="137"/>
  <c r="O101" i="137"/>
  <c r="AG110" i="137"/>
  <c r="AF110" i="137"/>
  <c r="AF116" i="137"/>
  <c r="AF56" i="137"/>
  <c r="P57" i="137"/>
  <c r="R59" i="137"/>
  <c r="R61" i="137"/>
  <c r="AG72" i="137"/>
  <c r="AF73" i="137"/>
  <c r="O73" i="137"/>
  <c r="AG73" i="137"/>
  <c r="AF74" i="137"/>
  <c r="N82" i="137"/>
  <c r="AG85" i="137"/>
  <c r="AF85" i="137"/>
  <c r="AG87" i="137"/>
  <c r="AF87" i="137"/>
  <c r="P109" i="137"/>
  <c r="N121" i="137"/>
  <c r="AG109" i="137"/>
  <c r="AF109" i="137"/>
  <c r="P121" i="137"/>
  <c r="AF125" i="137"/>
  <c r="AG125" i="137"/>
  <c r="O125" i="137"/>
  <c r="AG31" i="137"/>
  <c r="AF70" i="137"/>
  <c r="AF71" i="137"/>
  <c r="O71" i="137"/>
  <c r="O82" i="137" s="1"/>
  <c r="R82" i="137" s="1"/>
  <c r="S70" i="137" s="1"/>
  <c r="AG71" i="137"/>
  <c r="AF72" i="137"/>
  <c r="R74" i="137"/>
  <c r="Q74" i="137"/>
  <c r="P95" i="137"/>
  <c r="Q85" i="137"/>
  <c r="AG98" i="137"/>
  <c r="Q98" i="137"/>
  <c r="AF98" i="137"/>
  <c r="AG100" i="137"/>
  <c r="R100" i="137"/>
  <c r="AF100" i="137"/>
  <c r="AG102" i="137"/>
  <c r="R102" i="137"/>
  <c r="AF102" i="137"/>
  <c r="R110" i="137"/>
  <c r="O115" i="137"/>
  <c r="AF115" i="137"/>
  <c r="P125" i="137"/>
  <c r="O113" i="137"/>
  <c r="AF113" i="137"/>
  <c r="AG113" i="137"/>
  <c r="Q116" i="137"/>
  <c r="R116" i="137"/>
  <c r="P122" i="137"/>
  <c r="P134" i="137"/>
  <c r="AG136" i="137"/>
  <c r="AF136" i="137"/>
  <c r="O136" i="137"/>
  <c r="AF141" i="137"/>
  <c r="O141" i="137"/>
  <c r="AG141" i="137"/>
  <c r="R150" i="137"/>
  <c r="Q150" i="137"/>
  <c r="R163" i="137"/>
  <c r="Q163" i="137"/>
  <c r="O111" i="137"/>
  <c r="R124" i="137"/>
  <c r="AF127" i="137"/>
  <c r="O127" i="137"/>
  <c r="AG127" i="137"/>
  <c r="AG128" i="137"/>
  <c r="AF128" i="137"/>
  <c r="O128" i="137"/>
  <c r="AG135" i="137"/>
  <c r="N147" i="137"/>
  <c r="AF135" i="137"/>
  <c r="O135" i="137"/>
  <c r="AG138" i="137"/>
  <c r="AF138" i="137"/>
  <c r="O138" i="137"/>
  <c r="AG116" i="137"/>
  <c r="N134" i="137"/>
  <c r="AF122" i="137"/>
  <c r="AF124" i="137"/>
  <c r="AG126" i="137"/>
  <c r="O126" i="137"/>
  <c r="AF137" i="137"/>
  <c r="O137" i="137"/>
  <c r="AG137" i="137"/>
  <c r="AG140" i="137"/>
  <c r="AF140" i="137"/>
  <c r="O140" i="137"/>
  <c r="R142" i="137"/>
  <c r="Q142" i="137"/>
  <c r="N160" i="137"/>
  <c r="AF148" i="137"/>
  <c r="O148" i="137"/>
  <c r="AG148" i="137"/>
  <c r="R129" i="137"/>
  <c r="AF150" i="137"/>
  <c r="AF152" i="137"/>
  <c r="AG161" i="137"/>
  <c r="AF163" i="137"/>
  <c r="O149" i="137"/>
  <c r="AG150" i="137"/>
  <c r="O151" i="137"/>
  <c r="AG152" i="137"/>
  <c r="O161" i="137"/>
  <c r="O162" i="137"/>
  <c r="AG163" i="137"/>
  <c r="O164" i="137"/>
  <c r="N173" i="137"/>
  <c r="AF149" i="137"/>
  <c r="AF151" i="137"/>
  <c r="AF162" i="137"/>
  <c r="AF164" i="137"/>
  <c r="R128" i="135" l="1"/>
  <c r="Q128" i="135"/>
  <c r="R124" i="135"/>
  <c r="R102" i="135"/>
  <c r="Q102" i="135"/>
  <c r="R140" i="135"/>
  <c r="Q140" i="135"/>
  <c r="Q88" i="137"/>
  <c r="O43" i="137"/>
  <c r="R126" i="137"/>
  <c r="Q126" i="137"/>
  <c r="Q162" i="137"/>
  <c r="R162" i="137"/>
  <c r="AG160" i="137"/>
  <c r="AH148" i="137" s="1"/>
  <c r="AF160" i="137"/>
  <c r="R138" i="137"/>
  <c r="Q138" i="137"/>
  <c r="R111" i="137"/>
  <c r="Q111" i="137"/>
  <c r="R136" i="137"/>
  <c r="Q136" i="137"/>
  <c r="Q122" i="137"/>
  <c r="Q125" i="137"/>
  <c r="R125" i="137"/>
  <c r="Q73" i="137"/>
  <c r="R73" i="137"/>
  <c r="Q101" i="137"/>
  <c r="R101" i="137"/>
  <c r="R75" i="137"/>
  <c r="Q75" i="137"/>
  <c r="R98" i="137"/>
  <c r="R35" i="137"/>
  <c r="Q35" i="137"/>
  <c r="Q110" i="137"/>
  <c r="Q96" i="137"/>
  <c r="O108" i="137"/>
  <c r="R96" i="137"/>
  <c r="Q22" i="137"/>
  <c r="R22" i="137"/>
  <c r="Q129" i="137"/>
  <c r="Q100" i="137"/>
  <c r="R83" i="137"/>
  <c r="Q83" i="137"/>
  <c r="O95" i="137"/>
  <c r="Q36" i="137"/>
  <c r="R33" i="137"/>
  <c r="Q33" i="137"/>
  <c r="R7" i="137"/>
  <c r="Q7" i="137"/>
  <c r="AG17" i="137"/>
  <c r="AH5" i="137" s="1"/>
  <c r="AF17" i="137"/>
  <c r="R142" i="135"/>
  <c r="Q142" i="135"/>
  <c r="Q56" i="137"/>
  <c r="R125" i="135"/>
  <c r="Q125" i="135"/>
  <c r="Q115" i="135"/>
  <c r="R115" i="135"/>
  <c r="R114" i="135"/>
  <c r="Q114" i="135"/>
  <c r="Q87" i="135"/>
  <c r="R87" i="135"/>
  <c r="R86" i="135"/>
  <c r="Q86" i="135"/>
  <c r="AG147" i="135"/>
  <c r="AH135" i="135" s="1"/>
  <c r="AF147" i="135"/>
  <c r="R164" i="135"/>
  <c r="Q164" i="135"/>
  <c r="O147" i="135"/>
  <c r="R135" i="135"/>
  <c r="Q135" i="135"/>
  <c r="R99" i="135"/>
  <c r="R36" i="135"/>
  <c r="Q36" i="135"/>
  <c r="R7" i="135"/>
  <c r="Q7" i="135"/>
  <c r="AG173" i="135"/>
  <c r="AH161" i="135" s="1"/>
  <c r="AF173" i="135"/>
  <c r="O121" i="135"/>
  <c r="R109" i="135"/>
  <c r="Q109" i="135"/>
  <c r="R61" i="135"/>
  <c r="Q61" i="135"/>
  <c r="Q19" i="135"/>
  <c r="R19" i="135"/>
  <c r="O69" i="135"/>
  <c r="R57" i="135"/>
  <c r="Q57" i="135"/>
  <c r="Q49" i="135"/>
  <c r="R33" i="135"/>
  <c r="Q33" i="135"/>
  <c r="R8" i="135"/>
  <c r="Q8" i="135"/>
  <c r="AG17" i="135"/>
  <c r="AH5" i="135" s="1"/>
  <c r="AF17" i="135"/>
  <c r="R75" i="135"/>
  <c r="Q47" i="135"/>
  <c r="R37" i="135"/>
  <c r="Q37" i="135"/>
  <c r="AF134" i="137"/>
  <c r="AG134" i="137"/>
  <c r="AH122" i="137" s="1"/>
  <c r="AG173" i="137"/>
  <c r="AH161" i="137" s="1"/>
  <c r="AF173" i="137"/>
  <c r="Q161" i="137"/>
  <c r="O173" i="137"/>
  <c r="R161" i="137"/>
  <c r="Q149" i="137"/>
  <c r="R149" i="137"/>
  <c r="AG147" i="137"/>
  <c r="AH135" i="137" s="1"/>
  <c r="AF147" i="137"/>
  <c r="O134" i="137"/>
  <c r="AG82" i="137"/>
  <c r="AH70" i="137" s="1"/>
  <c r="AF82" i="137"/>
  <c r="Q82" i="137"/>
  <c r="Q109" i="137"/>
  <c r="AG69" i="137"/>
  <c r="AH57" i="137" s="1"/>
  <c r="Q69" i="137"/>
  <c r="AF69" i="137"/>
  <c r="Q102" i="137"/>
  <c r="Q123" i="137"/>
  <c r="R123" i="137"/>
  <c r="AF108" i="137"/>
  <c r="AG108" i="137"/>
  <c r="AH96" i="137" s="1"/>
  <c r="AF30" i="137"/>
  <c r="AG30" i="137"/>
  <c r="AH18" i="137" s="1"/>
  <c r="R139" i="137"/>
  <c r="Q139" i="137"/>
  <c r="R112" i="137"/>
  <c r="Q112" i="137"/>
  <c r="AG95" i="137"/>
  <c r="AH83" i="137" s="1"/>
  <c r="AF95" i="137"/>
  <c r="R43" i="137"/>
  <c r="S31" i="137" s="1"/>
  <c r="Q20" i="137"/>
  <c r="R20" i="137"/>
  <c r="R5" i="137"/>
  <c r="AG56" i="137"/>
  <c r="AH44" i="137" s="1"/>
  <c r="R162" i="135"/>
  <c r="Q162" i="135"/>
  <c r="R137" i="135"/>
  <c r="Q137" i="135"/>
  <c r="Q113" i="135"/>
  <c r="R113" i="135"/>
  <c r="R112" i="135"/>
  <c r="Q112" i="135"/>
  <c r="Q85" i="135"/>
  <c r="R85" i="135"/>
  <c r="O95" i="135"/>
  <c r="Q72" i="135"/>
  <c r="R72" i="135"/>
  <c r="AG160" i="135"/>
  <c r="AH148" i="135" s="1"/>
  <c r="AF160" i="135"/>
  <c r="Q163" i="135"/>
  <c r="R163" i="135"/>
  <c r="Q83" i="135"/>
  <c r="Q34" i="135"/>
  <c r="R34" i="135"/>
  <c r="O82" i="135"/>
  <c r="R82" i="135" s="1"/>
  <c r="S70" i="135" s="1"/>
  <c r="Q59" i="135"/>
  <c r="R59" i="135"/>
  <c r="Q23" i="135"/>
  <c r="R23" i="135"/>
  <c r="Q18" i="135"/>
  <c r="O30" i="135"/>
  <c r="R18" i="135"/>
  <c r="AF108" i="135"/>
  <c r="O17" i="135"/>
  <c r="R5" i="135"/>
  <c r="Q5" i="135"/>
  <c r="R141" i="137"/>
  <c r="Q141" i="137"/>
  <c r="R113" i="137"/>
  <c r="Q113" i="137"/>
  <c r="R71" i="137"/>
  <c r="Q71" i="137"/>
  <c r="AG121" i="137"/>
  <c r="AH109" i="137" s="1"/>
  <c r="AF121" i="137"/>
  <c r="Q97" i="137"/>
  <c r="R97" i="137"/>
  <c r="Q57" i="137"/>
  <c r="R57" i="137"/>
  <c r="O69" i="137"/>
  <c r="R69" i="137" s="1"/>
  <c r="S57" i="137" s="1"/>
  <c r="Q60" i="137"/>
  <c r="R60" i="137"/>
  <c r="O30" i="137"/>
  <c r="R18" i="137"/>
  <c r="Q18" i="137"/>
  <c r="R37" i="137"/>
  <c r="Q37" i="137"/>
  <c r="R10" i="137"/>
  <c r="Q10" i="137"/>
  <c r="R9" i="137"/>
  <c r="Q9" i="137"/>
  <c r="R6" i="137"/>
  <c r="Q6" i="137"/>
  <c r="Q111" i="135"/>
  <c r="R111" i="135"/>
  <c r="R110" i="135"/>
  <c r="Q110" i="135"/>
  <c r="R101" i="135"/>
  <c r="Q101" i="135"/>
  <c r="Q74" i="135"/>
  <c r="R74" i="135"/>
  <c r="R32" i="135"/>
  <c r="Q32" i="135"/>
  <c r="Q152" i="135"/>
  <c r="R152" i="135"/>
  <c r="R151" i="135"/>
  <c r="Q151" i="135"/>
  <c r="O134" i="135"/>
  <c r="AF121" i="135"/>
  <c r="AG121" i="135"/>
  <c r="AH109" i="135" s="1"/>
  <c r="Q46" i="135"/>
  <c r="R46" i="135"/>
  <c r="AG43" i="135"/>
  <c r="AH31" i="135" s="1"/>
  <c r="AF43" i="135"/>
  <c r="Q43" i="135"/>
  <c r="Q21" i="135"/>
  <c r="R21" i="135"/>
  <c r="AG69" i="135"/>
  <c r="AH57" i="135" s="1"/>
  <c r="Q69" i="135"/>
  <c r="AF69" i="135"/>
  <c r="R35" i="135"/>
  <c r="Q35" i="135"/>
  <c r="R22" i="135"/>
  <c r="Q22" i="135"/>
  <c r="R20" i="135"/>
  <c r="Q20" i="135"/>
  <c r="R44" i="135"/>
  <c r="O56" i="135"/>
  <c r="R56" i="135" s="1"/>
  <c r="S44" i="135" s="1"/>
  <c r="Q44" i="135"/>
  <c r="Q164" i="137"/>
  <c r="R164" i="137"/>
  <c r="Q148" i="137"/>
  <c r="O160" i="137"/>
  <c r="R148" i="137"/>
  <c r="Q151" i="137"/>
  <c r="R151" i="137"/>
  <c r="R140" i="137"/>
  <c r="Q140" i="137"/>
  <c r="R137" i="137"/>
  <c r="Q137" i="137"/>
  <c r="O147" i="137"/>
  <c r="R135" i="137"/>
  <c r="Q135" i="137"/>
  <c r="R128" i="137"/>
  <c r="Q128" i="137"/>
  <c r="Q127" i="137"/>
  <c r="R127" i="137"/>
  <c r="R122" i="137"/>
  <c r="R115" i="137"/>
  <c r="Q115" i="137"/>
  <c r="Q87" i="137"/>
  <c r="Q99" i="137"/>
  <c r="R99" i="137"/>
  <c r="O121" i="137"/>
  <c r="Q58" i="137"/>
  <c r="R58" i="137"/>
  <c r="Q47" i="137"/>
  <c r="R47" i="137"/>
  <c r="O56" i="137"/>
  <c r="R56" i="137" s="1"/>
  <c r="S44" i="137" s="1"/>
  <c r="Q44" i="137"/>
  <c r="R44" i="137"/>
  <c r="O17" i="137"/>
  <c r="Q114" i="137"/>
  <c r="R114" i="137"/>
  <c r="Q45" i="137"/>
  <c r="R45" i="137"/>
  <c r="R8" i="137"/>
  <c r="Q8" i="137"/>
  <c r="R116" i="135"/>
  <c r="Q116" i="135"/>
  <c r="R88" i="135"/>
  <c r="Q88" i="135"/>
  <c r="AF95" i="135"/>
  <c r="AG95" i="135"/>
  <c r="AH83" i="135" s="1"/>
  <c r="Q76" i="135"/>
  <c r="R76" i="135"/>
  <c r="Q60" i="135"/>
  <c r="R60" i="135"/>
  <c r="O160" i="135"/>
  <c r="R148" i="135"/>
  <c r="Q148" i="135"/>
  <c r="AG30" i="135"/>
  <c r="AH18" i="135" s="1"/>
  <c r="AF30" i="135"/>
  <c r="R149" i="135"/>
  <c r="Q149" i="135"/>
  <c r="R9" i="135"/>
  <c r="Q9" i="135"/>
  <c r="R161" i="135"/>
  <c r="Q161" i="135"/>
  <c r="O173" i="135"/>
  <c r="Q150" i="135"/>
  <c r="R150" i="135"/>
  <c r="AG134" i="135"/>
  <c r="AH122" i="135" s="1"/>
  <c r="AF134" i="135"/>
  <c r="R97" i="135"/>
  <c r="Q97" i="135"/>
  <c r="AF82" i="135"/>
  <c r="Q82" i="135"/>
  <c r="AG82" i="135"/>
  <c r="AH70" i="135" s="1"/>
  <c r="Q73" i="135"/>
  <c r="R73" i="135"/>
  <c r="Q48" i="135"/>
  <c r="R48" i="135"/>
  <c r="O108" i="135"/>
  <c r="O43" i="135"/>
  <c r="R43" i="135" s="1"/>
  <c r="S31" i="135" s="1"/>
  <c r="R10" i="135"/>
  <c r="Q10" i="135"/>
  <c r="AG56" i="135"/>
  <c r="AH44" i="135" s="1"/>
  <c r="Q56" i="135"/>
  <c r="AF56" i="135"/>
  <c r="R6" i="135"/>
  <c r="Q6" i="135"/>
  <c r="R160" i="135" l="1"/>
  <c r="S148" i="135" s="1"/>
  <c r="Q160" i="135"/>
  <c r="Q17" i="137"/>
  <c r="R17" i="137"/>
  <c r="S5" i="137" s="1"/>
  <c r="E2" i="137"/>
  <c r="R121" i="137"/>
  <c r="S109" i="137" s="1"/>
  <c r="Q121" i="137"/>
  <c r="R30" i="137"/>
  <c r="S18" i="137" s="1"/>
  <c r="Q30" i="137"/>
  <c r="R69" i="135"/>
  <c r="S57" i="135" s="1"/>
  <c r="R121" i="135"/>
  <c r="S109" i="135" s="1"/>
  <c r="Q121" i="135"/>
  <c r="R173" i="135"/>
  <c r="S161" i="135" s="1"/>
  <c r="Q173" i="135"/>
  <c r="R147" i="137"/>
  <c r="S135" i="137" s="1"/>
  <c r="Q147" i="137"/>
  <c r="R160" i="137"/>
  <c r="S148" i="137" s="1"/>
  <c r="Q160" i="137"/>
  <c r="R95" i="135"/>
  <c r="S83" i="135" s="1"/>
  <c r="Q95" i="135"/>
  <c r="R173" i="137"/>
  <c r="S161" i="137" s="1"/>
  <c r="Q173" i="137"/>
  <c r="R108" i="137"/>
  <c r="S96" i="137" s="1"/>
  <c r="Q108" i="137"/>
  <c r="Q134" i="135"/>
  <c r="R134" i="135"/>
  <c r="S122" i="135" s="1"/>
  <c r="Q30" i="135"/>
  <c r="R30" i="135"/>
  <c r="S18" i="135" s="1"/>
  <c r="R134" i="137"/>
  <c r="S122" i="137" s="1"/>
  <c r="Q134" i="137"/>
  <c r="Q108" i="135"/>
  <c r="R108" i="135"/>
  <c r="S96" i="135" s="1"/>
  <c r="E2" i="135"/>
  <c r="R17" i="135"/>
  <c r="S5" i="135" s="1"/>
  <c r="Q17" i="135"/>
  <c r="Q147" i="135"/>
  <c r="R147" i="135"/>
  <c r="S135" i="135" s="1"/>
  <c r="R95" i="137"/>
  <c r="S83" i="137" s="1"/>
  <c r="Q95" i="137"/>
  <c r="L7" i="132" l="1"/>
  <c r="J7" i="132"/>
  <c r="H7" i="132"/>
  <c r="L6" i="132"/>
  <c r="J6" i="132"/>
  <c r="H6" i="132"/>
  <c r="M32" i="134"/>
  <c r="L32" i="134"/>
  <c r="K32" i="134"/>
  <c r="J32" i="134"/>
  <c r="I32" i="134"/>
  <c r="H32" i="134"/>
  <c r="G32" i="134"/>
  <c r="F32" i="134"/>
  <c r="E32" i="134"/>
  <c r="D32" i="134"/>
  <c r="Q15" i="134"/>
  <c r="P15" i="134"/>
  <c r="O15" i="134"/>
  <c r="N15" i="134"/>
  <c r="M15" i="134"/>
  <c r="L15" i="134"/>
  <c r="K15" i="134"/>
  <c r="J15" i="134"/>
  <c r="I15" i="134"/>
  <c r="H15" i="134"/>
  <c r="G15" i="134"/>
  <c r="F15" i="134"/>
  <c r="E15" i="134"/>
  <c r="D15" i="134"/>
  <c r="L7" i="134"/>
  <c r="J7" i="134"/>
  <c r="H7" i="134"/>
  <c r="L6" i="134"/>
  <c r="J6" i="134"/>
  <c r="H6" i="134"/>
  <c r="M32" i="133"/>
  <c r="L32" i="133"/>
  <c r="K32" i="133"/>
  <c r="J32" i="133"/>
  <c r="I32" i="133"/>
  <c r="H32" i="133"/>
  <c r="G32" i="133"/>
  <c r="F32" i="133"/>
  <c r="E32" i="133"/>
  <c r="D32" i="133"/>
  <c r="Q15" i="133"/>
  <c r="P15" i="133"/>
  <c r="O15" i="133"/>
  <c r="N15" i="133"/>
  <c r="M15" i="133"/>
  <c r="L15" i="133"/>
  <c r="K15" i="133"/>
  <c r="J15" i="133"/>
  <c r="I15" i="133"/>
  <c r="H15" i="133"/>
  <c r="G15" i="133"/>
  <c r="F15" i="133"/>
  <c r="E15" i="133"/>
  <c r="D15" i="133"/>
  <c r="J8" i="133"/>
  <c r="L7" i="133"/>
  <c r="J7" i="133"/>
  <c r="H7" i="133"/>
  <c r="L6" i="133"/>
  <c r="J6" i="133"/>
  <c r="H6" i="133"/>
  <c r="M32" i="132"/>
  <c r="L32" i="132"/>
  <c r="K32" i="132"/>
  <c r="L8" i="132" s="1"/>
  <c r="J32" i="132"/>
  <c r="I32" i="132"/>
  <c r="H32" i="132"/>
  <c r="G32" i="132"/>
  <c r="F32" i="132"/>
  <c r="E32" i="132"/>
  <c r="D32" i="132"/>
  <c r="Q15" i="132"/>
  <c r="P15" i="132"/>
  <c r="O15" i="132"/>
  <c r="N15" i="132"/>
  <c r="M15" i="132"/>
  <c r="L15" i="132"/>
  <c r="K15" i="132"/>
  <c r="J15" i="132"/>
  <c r="I15" i="132"/>
  <c r="H15" i="132"/>
  <c r="G15" i="132"/>
  <c r="F15" i="132"/>
  <c r="E15" i="132"/>
  <c r="D15" i="132"/>
  <c r="F8" i="134" l="1"/>
  <c r="J8" i="132"/>
  <c r="F8" i="132"/>
  <c r="J8" i="134"/>
  <c r="L8" i="134"/>
  <c r="H8" i="132"/>
  <c r="H8" i="134"/>
  <c r="L8" i="133"/>
  <c r="H8" i="133"/>
  <c r="J124" i="131"/>
  <c r="H123" i="131"/>
  <c r="H119" i="131"/>
  <c r="H118" i="131"/>
  <c r="P117" i="131"/>
  <c r="K117" i="131" s="1"/>
  <c r="L117" i="131" s="1"/>
  <c r="H117" i="131"/>
  <c r="P116" i="131"/>
  <c r="K116" i="131"/>
  <c r="L116" i="131" s="1"/>
  <c r="H116" i="131"/>
  <c r="P115" i="131"/>
  <c r="K115" i="131" s="1"/>
  <c r="L115" i="131" s="1"/>
  <c r="H115" i="131"/>
  <c r="P114" i="131"/>
  <c r="K114" i="131" s="1"/>
  <c r="L114" i="131" s="1"/>
  <c r="H114" i="131"/>
  <c r="P113" i="131"/>
  <c r="K113" i="131" s="1"/>
  <c r="L113" i="131" s="1"/>
  <c r="H113" i="131"/>
  <c r="P112" i="131"/>
  <c r="K112" i="131"/>
  <c r="H112" i="131"/>
  <c r="J111" i="131"/>
  <c r="H110" i="131"/>
  <c r="H109" i="131"/>
  <c r="H108" i="131"/>
  <c r="H107" i="131"/>
  <c r="H106" i="131"/>
  <c r="P105" i="131"/>
  <c r="K105" i="131" s="1"/>
  <c r="L105" i="131" s="1"/>
  <c r="H105" i="131"/>
  <c r="P104" i="131"/>
  <c r="K104" i="131" s="1"/>
  <c r="L104" i="131" s="1"/>
  <c r="H104" i="131"/>
  <c r="P103" i="131"/>
  <c r="K103" i="131" s="1"/>
  <c r="L103" i="131" s="1"/>
  <c r="H103" i="131"/>
  <c r="P102" i="131"/>
  <c r="K102" i="131"/>
  <c r="L102" i="131" s="1"/>
  <c r="H102" i="131"/>
  <c r="P101" i="131"/>
  <c r="K101" i="131" s="1"/>
  <c r="H101" i="131"/>
  <c r="J100" i="131"/>
  <c r="H99" i="131"/>
  <c r="H97" i="131"/>
  <c r="H96" i="131"/>
  <c r="P95" i="131"/>
  <c r="K95" i="131" s="1"/>
  <c r="L95" i="131" s="1"/>
  <c r="H95" i="131"/>
  <c r="P94" i="131"/>
  <c r="K94" i="131" s="1"/>
  <c r="L94" i="131" s="1"/>
  <c r="H94" i="131"/>
  <c r="P93" i="131"/>
  <c r="K93" i="131" s="1"/>
  <c r="L93" i="131" s="1"/>
  <c r="H93" i="131"/>
  <c r="P92" i="131"/>
  <c r="K92" i="131"/>
  <c r="H92" i="131"/>
  <c r="H90" i="131"/>
  <c r="H89" i="131"/>
  <c r="H88" i="131"/>
  <c r="H87" i="131"/>
  <c r="H86" i="131"/>
  <c r="H85" i="131"/>
  <c r="H84" i="131"/>
  <c r="H83" i="131"/>
  <c r="H82" i="131"/>
  <c r="L81" i="131"/>
  <c r="K81" i="131"/>
  <c r="J81" i="131"/>
  <c r="H80" i="131"/>
  <c r="H79" i="131"/>
  <c r="H78" i="131"/>
  <c r="H77" i="131"/>
  <c r="H76" i="131"/>
  <c r="J75" i="131"/>
  <c r="H74" i="131"/>
  <c r="H73" i="131"/>
  <c r="H72" i="131"/>
  <c r="H71" i="131"/>
  <c r="H70" i="131"/>
  <c r="P69" i="131"/>
  <c r="K69" i="131" s="1"/>
  <c r="L69" i="131" s="1"/>
  <c r="H69" i="131"/>
  <c r="P68" i="131"/>
  <c r="K68" i="131"/>
  <c r="L68" i="131" s="1"/>
  <c r="H68" i="131"/>
  <c r="P67" i="131"/>
  <c r="K67" i="131" s="1"/>
  <c r="L67" i="131" s="1"/>
  <c r="H67" i="131"/>
  <c r="P66" i="131"/>
  <c r="K66" i="131" s="1"/>
  <c r="L66" i="131" s="1"/>
  <c r="H66" i="131"/>
  <c r="P65" i="131"/>
  <c r="K65" i="131" s="1"/>
  <c r="H65" i="131"/>
  <c r="J64" i="131"/>
  <c r="H63" i="131"/>
  <c r="H62" i="131"/>
  <c r="H61" i="131"/>
  <c r="H60" i="131"/>
  <c r="H59" i="131"/>
  <c r="H58" i="131"/>
  <c r="H57" i="131"/>
  <c r="P56" i="131"/>
  <c r="K56" i="131" s="1"/>
  <c r="L56" i="131" s="1"/>
  <c r="H56" i="131"/>
  <c r="P55" i="131"/>
  <c r="K55" i="131"/>
  <c r="L55" i="131" s="1"/>
  <c r="H55" i="131"/>
  <c r="P54" i="131"/>
  <c r="K54" i="131" s="1"/>
  <c r="L54" i="131" s="1"/>
  <c r="H54" i="131"/>
  <c r="P53" i="131"/>
  <c r="K53" i="131" s="1"/>
  <c r="L53" i="131" s="1"/>
  <c r="H53" i="131"/>
  <c r="P52" i="131"/>
  <c r="K52" i="131" s="1"/>
  <c r="H52" i="131"/>
  <c r="H50" i="131"/>
  <c r="H49" i="131"/>
  <c r="H47" i="131"/>
  <c r="H46" i="131"/>
  <c r="H45" i="131"/>
  <c r="H44" i="131"/>
  <c r="H43" i="131"/>
  <c r="H42" i="131"/>
  <c r="H41" i="131"/>
  <c r="H40" i="131"/>
  <c r="H39" i="131"/>
  <c r="J38" i="131"/>
  <c r="H37" i="131"/>
  <c r="H36" i="131"/>
  <c r="H35" i="131"/>
  <c r="H34" i="131"/>
  <c r="H33" i="131"/>
  <c r="H32" i="131"/>
  <c r="P27" i="131"/>
  <c r="K27" i="131" s="1"/>
  <c r="L27" i="131" s="1"/>
  <c r="H27" i="131"/>
  <c r="P26" i="131"/>
  <c r="K26" i="131" s="1"/>
  <c r="L26" i="131" s="1"/>
  <c r="H26" i="131"/>
  <c r="P25" i="131"/>
  <c r="L25" i="131"/>
  <c r="K25" i="131"/>
  <c r="H25" i="131"/>
  <c r="J24" i="131"/>
  <c r="H23" i="131"/>
  <c r="H22" i="131"/>
  <c r="H21" i="131"/>
  <c r="H20" i="131"/>
  <c r="H19" i="131"/>
  <c r="P18" i="131"/>
  <c r="K18" i="131" s="1"/>
  <c r="L18" i="131" s="1"/>
  <c r="H18" i="131"/>
  <c r="P17" i="131"/>
  <c r="K17" i="131" s="1"/>
  <c r="K24" i="131" s="1"/>
  <c r="H17" i="131"/>
  <c r="J16" i="131"/>
  <c r="H15" i="131"/>
  <c r="P12" i="131"/>
  <c r="K12" i="131" s="1"/>
  <c r="L12" i="131" s="1"/>
  <c r="H12" i="131"/>
  <c r="P11" i="131"/>
  <c r="K11" i="131" s="1"/>
  <c r="L11" i="131" s="1"/>
  <c r="H11" i="131"/>
  <c r="P10" i="131"/>
  <c r="K10" i="131" s="1"/>
  <c r="L10" i="131" s="1"/>
  <c r="H10" i="131"/>
  <c r="P9" i="131"/>
  <c r="K9" i="131"/>
  <c r="L9" i="131" s="1"/>
  <c r="H9" i="131"/>
  <c r="P8" i="131"/>
  <c r="K8" i="131" s="1"/>
  <c r="L8" i="131" s="1"/>
  <c r="H8" i="131"/>
  <c r="P7" i="131"/>
  <c r="K7" i="131"/>
  <c r="L7" i="131" s="1"/>
  <c r="H7" i="131"/>
  <c r="P6" i="131"/>
  <c r="K6" i="131" s="1"/>
  <c r="L6" i="131"/>
  <c r="H6" i="131"/>
  <c r="P5" i="131"/>
  <c r="K5" i="131" s="1"/>
  <c r="H5" i="131"/>
  <c r="I2" i="131"/>
  <c r="E1" i="131"/>
  <c r="J124" i="130"/>
  <c r="H123" i="130"/>
  <c r="H119" i="130"/>
  <c r="H118" i="130"/>
  <c r="P117" i="130"/>
  <c r="K117" i="130" s="1"/>
  <c r="L117" i="130" s="1"/>
  <c r="H117" i="130"/>
  <c r="P116" i="130"/>
  <c r="K116" i="130" s="1"/>
  <c r="L116" i="130" s="1"/>
  <c r="H116" i="130"/>
  <c r="P115" i="130"/>
  <c r="K115" i="130" s="1"/>
  <c r="L115" i="130" s="1"/>
  <c r="H115" i="130"/>
  <c r="P114" i="130"/>
  <c r="K114" i="130" s="1"/>
  <c r="L114" i="130" s="1"/>
  <c r="H114" i="130"/>
  <c r="P113" i="130"/>
  <c r="K113" i="130" s="1"/>
  <c r="L113" i="130" s="1"/>
  <c r="H113" i="130"/>
  <c r="P112" i="130"/>
  <c r="L112" i="130"/>
  <c r="K112" i="130"/>
  <c r="H112" i="130"/>
  <c r="J111" i="130"/>
  <c r="H110" i="130"/>
  <c r="H109" i="130"/>
  <c r="H108" i="130"/>
  <c r="H107" i="130"/>
  <c r="H106" i="130"/>
  <c r="P105" i="130"/>
  <c r="K105" i="130" s="1"/>
  <c r="L105" i="130" s="1"/>
  <c r="H105" i="130"/>
  <c r="P104" i="130"/>
  <c r="K104" i="130" s="1"/>
  <c r="L104" i="130" s="1"/>
  <c r="H104" i="130"/>
  <c r="P103" i="130"/>
  <c r="K103" i="130" s="1"/>
  <c r="L103" i="130" s="1"/>
  <c r="H103" i="130"/>
  <c r="P102" i="130"/>
  <c r="K102" i="130" s="1"/>
  <c r="L102" i="130" s="1"/>
  <c r="H102" i="130"/>
  <c r="P101" i="130"/>
  <c r="K101" i="130" s="1"/>
  <c r="L101" i="130" s="1"/>
  <c r="H101" i="130"/>
  <c r="J100" i="130"/>
  <c r="H99" i="130"/>
  <c r="H97" i="130"/>
  <c r="H96" i="130"/>
  <c r="P95" i="130"/>
  <c r="K95" i="130" s="1"/>
  <c r="L95" i="130" s="1"/>
  <c r="H95" i="130"/>
  <c r="P94" i="130"/>
  <c r="K94" i="130" s="1"/>
  <c r="L94" i="130" s="1"/>
  <c r="H94" i="130"/>
  <c r="P93" i="130"/>
  <c r="K93" i="130"/>
  <c r="L93" i="130" s="1"/>
  <c r="H93" i="130"/>
  <c r="P92" i="130"/>
  <c r="K92" i="130" s="1"/>
  <c r="H92" i="130"/>
  <c r="H90" i="130"/>
  <c r="H89" i="130"/>
  <c r="H88" i="130"/>
  <c r="H87" i="130"/>
  <c r="H86" i="130"/>
  <c r="H85" i="130"/>
  <c r="H84" i="130"/>
  <c r="H83" i="130"/>
  <c r="H82" i="130"/>
  <c r="L81" i="130"/>
  <c r="K81" i="130"/>
  <c r="J81" i="130"/>
  <c r="H80" i="130"/>
  <c r="H79" i="130"/>
  <c r="H78" i="130"/>
  <c r="H77" i="130"/>
  <c r="H76" i="130"/>
  <c r="J75" i="130"/>
  <c r="H74" i="130"/>
  <c r="H73" i="130"/>
  <c r="H72" i="130"/>
  <c r="H71" i="130"/>
  <c r="H70" i="130"/>
  <c r="P69" i="130"/>
  <c r="K69" i="130" s="1"/>
  <c r="L69" i="130" s="1"/>
  <c r="H69" i="130"/>
  <c r="P68" i="130"/>
  <c r="K68" i="130"/>
  <c r="L68" i="130" s="1"/>
  <c r="H68" i="130"/>
  <c r="P67" i="130"/>
  <c r="K67" i="130" s="1"/>
  <c r="L67" i="130" s="1"/>
  <c r="H67" i="130"/>
  <c r="P66" i="130"/>
  <c r="K66" i="130" s="1"/>
  <c r="L66" i="130" s="1"/>
  <c r="H66" i="130"/>
  <c r="P65" i="130"/>
  <c r="K65" i="130" s="1"/>
  <c r="H65" i="130"/>
  <c r="J64" i="130"/>
  <c r="H63" i="130"/>
  <c r="H62" i="130"/>
  <c r="H61" i="130"/>
  <c r="H60" i="130"/>
  <c r="H59" i="130"/>
  <c r="H58" i="130"/>
  <c r="H57" i="130"/>
  <c r="P56" i="130"/>
  <c r="K56" i="130" s="1"/>
  <c r="L56" i="130" s="1"/>
  <c r="H56" i="130"/>
  <c r="P55" i="130"/>
  <c r="K55" i="130" s="1"/>
  <c r="L55" i="130" s="1"/>
  <c r="H55" i="130"/>
  <c r="P54" i="130"/>
  <c r="K54" i="130"/>
  <c r="L54" i="130" s="1"/>
  <c r="H54" i="130"/>
  <c r="P53" i="130"/>
  <c r="K53" i="130" s="1"/>
  <c r="L53" i="130" s="1"/>
  <c r="H53" i="130"/>
  <c r="P52" i="130"/>
  <c r="K52" i="130" s="1"/>
  <c r="H52" i="130"/>
  <c r="H50" i="130"/>
  <c r="H49" i="130"/>
  <c r="H47" i="130"/>
  <c r="H46" i="130"/>
  <c r="H45" i="130"/>
  <c r="H44" i="130"/>
  <c r="H43" i="130"/>
  <c r="H42" i="130"/>
  <c r="H41" i="130"/>
  <c r="H40" i="130"/>
  <c r="H39" i="130"/>
  <c r="J38" i="130"/>
  <c r="H37" i="130"/>
  <c r="H36" i="130"/>
  <c r="H35" i="130"/>
  <c r="H34" i="130"/>
  <c r="H33" i="130"/>
  <c r="H32" i="130"/>
  <c r="P27" i="130"/>
  <c r="K27" i="130" s="1"/>
  <c r="L27" i="130" s="1"/>
  <c r="H27" i="130"/>
  <c r="P26" i="130"/>
  <c r="L26" i="130"/>
  <c r="K26" i="130"/>
  <c r="H26" i="130"/>
  <c r="P25" i="130"/>
  <c r="K25" i="130" s="1"/>
  <c r="H25" i="130"/>
  <c r="J24" i="130"/>
  <c r="H23" i="130"/>
  <c r="H22" i="130"/>
  <c r="H21" i="130"/>
  <c r="H20" i="130"/>
  <c r="H19" i="130"/>
  <c r="P18" i="130"/>
  <c r="K18" i="130" s="1"/>
  <c r="L18" i="130" s="1"/>
  <c r="H18" i="130"/>
  <c r="P17" i="130"/>
  <c r="K17" i="130" s="1"/>
  <c r="H17" i="130"/>
  <c r="J16" i="130"/>
  <c r="H15" i="130"/>
  <c r="H14" i="130"/>
  <c r="P12" i="130"/>
  <c r="K12" i="130" s="1"/>
  <c r="L12" i="130" s="1"/>
  <c r="H12" i="130"/>
  <c r="P11" i="130"/>
  <c r="K11" i="130" s="1"/>
  <c r="L11" i="130" s="1"/>
  <c r="H11" i="130"/>
  <c r="P10" i="130"/>
  <c r="K10" i="130" s="1"/>
  <c r="L10" i="130" s="1"/>
  <c r="H10" i="130"/>
  <c r="P9" i="130"/>
  <c r="K9" i="130"/>
  <c r="L9" i="130" s="1"/>
  <c r="H9" i="130"/>
  <c r="P8" i="130"/>
  <c r="K8" i="130" s="1"/>
  <c r="L8" i="130" s="1"/>
  <c r="H8" i="130"/>
  <c r="P7" i="130"/>
  <c r="K7" i="130"/>
  <c r="L7" i="130" s="1"/>
  <c r="H7" i="130"/>
  <c r="P6" i="130"/>
  <c r="K6" i="130" s="1"/>
  <c r="L6" i="130" s="1"/>
  <c r="H6" i="130"/>
  <c r="P5" i="130"/>
  <c r="K5" i="130"/>
  <c r="H5" i="130"/>
  <c r="I2" i="130"/>
  <c r="E1" i="130"/>
  <c r="L111" i="130" l="1"/>
  <c r="K16" i="130"/>
  <c r="K75" i="130"/>
  <c r="K124" i="130"/>
  <c r="K38" i="131"/>
  <c r="K100" i="131"/>
  <c r="L38" i="131"/>
  <c r="I1" i="130"/>
  <c r="L124" i="130"/>
  <c r="I1" i="131"/>
  <c r="G1" i="130"/>
  <c r="G2" i="130" s="1"/>
  <c r="L25" i="130"/>
  <c r="L38" i="130" s="1"/>
  <c r="K38" i="130"/>
  <c r="K64" i="130"/>
  <c r="L52" i="130"/>
  <c r="L64" i="130" s="1"/>
  <c r="K100" i="130"/>
  <c r="L92" i="130"/>
  <c r="L100" i="130" s="1"/>
  <c r="L17" i="130"/>
  <c r="L24" i="130" s="1"/>
  <c r="K24" i="130"/>
  <c r="K111" i="130"/>
  <c r="L5" i="130"/>
  <c r="L16" i="130" s="1"/>
  <c r="L65" i="131"/>
  <c r="L75" i="131" s="1"/>
  <c r="K75" i="131"/>
  <c r="K111" i="131"/>
  <c r="L101" i="131"/>
  <c r="L111" i="131" s="1"/>
  <c r="L65" i="130"/>
  <c r="L75" i="130" s="1"/>
  <c r="G1" i="131"/>
  <c r="G2" i="131" s="1"/>
  <c r="K64" i="131"/>
  <c r="L52" i="131"/>
  <c r="L64" i="131" s="1"/>
  <c r="K16" i="131"/>
  <c r="K124" i="131"/>
  <c r="L17" i="131"/>
  <c r="L24" i="131" s="1"/>
  <c r="L112" i="131"/>
  <c r="L124" i="131" s="1"/>
  <c r="L5" i="131"/>
  <c r="L16" i="131" s="1"/>
  <c r="L92" i="131"/>
  <c r="L100" i="131" s="1"/>
  <c r="E2" i="130" l="1"/>
  <c r="E2" i="131"/>
  <c r="AE173" i="129" l="1"/>
  <c r="AD173" i="129"/>
  <c r="AA173" i="129"/>
  <c r="Z173" i="129"/>
  <c r="M173" i="129"/>
  <c r="W172" i="129"/>
  <c r="H172" i="129"/>
  <c r="W171" i="129"/>
  <c r="H171" i="129"/>
  <c r="AG170" i="129"/>
  <c r="AF170" i="129"/>
  <c r="W170" i="129"/>
  <c r="H170" i="129"/>
  <c r="AG169" i="129"/>
  <c r="AF169" i="129"/>
  <c r="W169" i="129"/>
  <c r="H169" i="129"/>
  <c r="AG168" i="129"/>
  <c r="AF168" i="129"/>
  <c r="W168" i="129"/>
  <c r="H168" i="129"/>
  <c r="AG167" i="129"/>
  <c r="AF167" i="129"/>
  <c r="W167" i="129"/>
  <c r="H167" i="129"/>
  <c r="AG166" i="129"/>
  <c r="AF166" i="129"/>
  <c r="W166" i="129"/>
  <c r="H166" i="129"/>
  <c r="AG165" i="129"/>
  <c r="AF165" i="129"/>
  <c r="W165" i="129"/>
  <c r="H165" i="129"/>
  <c r="W164" i="129"/>
  <c r="N164" i="129" s="1"/>
  <c r="AG164" i="129" s="1"/>
  <c r="P164" i="129"/>
  <c r="H164" i="129"/>
  <c r="W163" i="129"/>
  <c r="P163" i="129"/>
  <c r="N163" i="129"/>
  <c r="O163" i="129" s="1"/>
  <c r="H163" i="129"/>
  <c r="W162" i="129"/>
  <c r="N162" i="129" s="1"/>
  <c r="AG162" i="129" s="1"/>
  <c r="P162" i="129"/>
  <c r="H162" i="129"/>
  <c r="W161" i="129"/>
  <c r="N161" i="129"/>
  <c r="AF161" i="129" s="1"/>
  <c r="P161" i="129"/>
  <c r="H161" i="129"/>
  <c r="AE160" i="129"/>
  <c r="AD160" i="129"/>
  <c r="AA160" i="129"/>
  <c r="Z160" i="129"/>
  <c r="M160" i="129"/>
  <c r="W159" i="129"/>
  <c r="H159" i="129"/>
  <c r="W158" i="129"/>
  <c r="H158" i="129"/>
  <c r="W157" i="129"/>
  <c r="H157" i="129"/>
  <c r="W156" i="129"/>
  <c r="H156" i="129"/>
  <c r="W155" i="129"/>
  <c r="H155" i="129"/>
  <c r="AG154" i="129"/>
  <c r="AF154" i="129"/>
  <c r="W154" i="129"/>
  <c r="H154" i="129"/>
  <c r="AG153" i="129"/>
  <c r="AF153" i="129"/>
  <c r="W153" i="129"/>
  <c r="H153" i="129"/>
  <c r="AG152" i="129"/>
  <c r="AF152" i="129"/>
  <c r="W152" i="129"/>
  <c r="H152" i="129"/>
  <c r="W151" i="129"/>
  <c r="N151" i="129" s="1"/>
  <c r="AG151" i="129" s="1"/>
  <c r="P151" i="129"/>
  <c r="H151" i="129"/>
  <c r="W150" i="129"/>
  <c r="N150" i="129"/>
  <c r="O150" i="129" s="1"/>
  <c r="P150" i="129"/>
  <c r="H150" i="129"/>
  <c r="W149" i="129"/>
  <c r="P149" i="129"/>
  <c r="N149" i="129"/>
  <c r="AG149" i="129" s="1"/>
  <c r="H149" i="129"/>
  <c r="W148" i="129"/>
  <c r="N148" i="129" s="1"/>
  <c r="P148" i="129"/>
  <c r="H148" i="129"/>
  <c r="AE147" i="129"/>
  <c r="AD147" i="129"/>
  <c r="AA147" i="129"/>
  <c r="Z147" i="129"/>
  <c r="W147" i="129"/>
  <c r="M147" i="129"/>
  <c r="W146" i="129"/>
  <c r="H146" i="129"/>
  <c r="AG145" i="129"/>
  <c r="AF145" i="129"/>
  <c r="W145" i="129"/>
  <c r="H145" i="129"/>
  <c r="AG144" i="129"/>
  <c r="AF144" i="129"/>
  <c r="W144" i="129"/>
  <c r="H144" i="129"/>
  <c r="AG143" i="129"/>
  <c r="AF143" i="129"/>
  <c r="W143" i="129"/>
  <c r="H143" i="129"/>
  <c r="W142" i="129"/>
  <c r="N142" i="129" s="1"/>
  <c r="P142" i="129"/>
  <c r="H142" i="129"/>
  <c r="W141" i="129"/>
  <c r="N141" i="129" s="1"/>
  <c r="P141" i="129"/>
  <c r="H141" i="129"/>
  <c r="W140" i="129"/>
  <c r="N140" i="129" s="1"/>
  <c r="P140" i="129"/>
  <c r="H140" i="129"/>
  <c r="W139" i="129"/>
  <c r="N139" i="129" s="1"/>
  <c r="P139" i="129"/>
  <c r="H139" i="129"/>
  <c r="W138" i="129"/>
  <c r="N138" i="129" s="1"/>
  <c r="P138" i="129"/>
  <c r="H138" i="129"/>
  <c r="W137" i="129"/>
  <c r="N137" i="129" s="1"/>
  <c r="P137" i="129"/>
  <c r="H137" i="129"/>
  <c r="W136" i="129"/>
  <c r="N136" i="129" s="1"/>
  <c r="P136" i="129"/>
  <c r="H136" i="129"/>
  <c r="W135" i="129"/>
  <c r="N135" i="129" s="1"/>
  <c r="P135" i="129"/>
  <c r="P147" i="129"/>
  <c r="H135" i="129"/>
  <c r="AE134" i="129"/>
  <c r="AD134" i="129"/>
  <c r="AA134" i="129"/>
  <c r="Z134" i="129"/>
  <c r="M134" i="129"/>
  <c r="W133" i="129"/>
  <c r="H133" i="129"/>
  <c r="W132" i="129"/>
  <c r="H132" i="129"/>
  <c r="H131" i="129"/>
  <c r="H130" i="129"/>
  <c r="W129" i="129"/>
  <c r="N129" i="129" s="1"/>
  <c r="O129" i="129" s="1"/>
  <c r="P129" i="129"/>
  <c r="H129" i="129"/>
  <c r="W128" i="129"/>
  <c r="N128" i="129" s="1"/>
  <c r="P128" i="129"/>
  <c r="H128" i="129"/>
  <c r="W127" i="129"/>
  <c r="N127" i="129"/>
  <c r="P127" i="129"/>
  <c r="H127" i="129"/>
  <c r="W126" i="129"/>
  <c r="N126" i="129" s="1"/>
  <c r="O126" i="129" s="1"/>
  <c r="Q126" i="129" s="1"/>
  <c r="P126" i="129"/>
  <c r="H126" i="129"/>
  <c r="W125" i="129"/>
  <c r="N125" i="129"/>
  <c r="H125" i="129"/>
  <c r="W124" i="129"/>
  <c r="N124" i="129" s="1"/>
  <c r="P124" i="129"/>
  <c r="H124" i="129"/>
  <c r="W123" i="129"/>
  <c r="N123" i="129" s="1"/>
  <c r="H123" i="129"/>
  <c r="W122" i="129"/>
  <c r="N122" i="129" s="1"/>
  <c r="H122" i="129"/>
  <c r="AE121" i="129"/>
  <c r="AD121" i="129"/>
  <c r="AA121" i="129"/>
  <c r="Z121" i="129"/>
  <c r="W121" i="129"/>
  <c r="M121" i="129"/>
  <c r="AG120" i="129"/>
  <c r="AF120" i="129"/>
  <c r="W120" i="129"/>
  <c r="H120" i="129"/>
  <c r="AG119" i="129"/>
  <c r="AF119" i="129"/>
  <c r="W119" i="129"/>
  <c r="AG118" i="129"/>
  <c r="AF118" i="129"/>
  <c r="W118" i="129"/>
  <c r="AG117" i="129"/>
  <c r="AF117" i="129"/>
  <c r="W117" i="129"/>
  <c r="W116" i="129"/>
  <c r="N116" i="129" s="1"/>
  <c r="P116" i="129"/>
  <c r="H116" i="129"/>
  <c r="W115" i="129"/>
  <c r="N115" i="129"/>
  <c r="P115" i="129"/>
  <c r="H115" i="129"/>
  <c r="W114" i="129"/>
  <c r="N114" i="129" s="1"/>
  <c r="P114" i="129"/>
  <c r="O114" i="129"/>
  <c r="H114" i="129"/>
  <c r="W113" i="129"/>
  <c r="N113" i="129"/>
  <c r="P113" i="129"/>
  <c r="H113" i="129"/>
  <c r="W112" i="129"/>
  <c r="N112" i="129"/>
  <c r="P112" i="129"/>
  <c r="H112" i="129"/>
  <c r="W111" i="129"/>
  <c r="N111" i="129" s="1"/>
  <c r="O111" i="129" s="1"/>
  <c r="P111" i="129"/>
  <c r="H111" i="129"/>
  <c r="W110" i="129"/>
  <c r="N110" i="129"/>
  <c r="P110" i="129"/>
  <c r="H110" i="129"/>
  <c r="W109" i="129"/>
  <c r="P109" i="129"/>
  <c r="N109" i="129"/>
  <c r="H109" i="129"/>
  <c r="AE108" i="129"/>
  <c r="AD108" i="129"/>
  <c r="AA108" i="129"/>
  <c r="Z108" i="129"/>
  <c r="W108" i="129"/>
  <c r="M108" i="129"/>
  <c r="W107" i="129"/>
  <c r="H107" i="129"/>
  <c r="W106" i="129"/>
  <c r="H106" i="129"/>
  <c r="AG105" i="129"/>
  <c r="AF105" i="129"/>
  <c r="W105" i="129"/>
  <c r="H105" i="129"/>
  <c r="AG104" i="129"/>
  <c r="AF104" i="129"/>
  <c r="W104" i="129"/>
  <c r="H104" i="129"/>
  <c r="W103" i="129"/>
  <c r="N103" i="129" s="1"/>
  <c r="P103" i="129"/>
  <c r="H103" i="129"/>
  <c r="W102" i="129"/>
  <c r="N102" i="129" s="1"/>
  <c r="O102" i="129" s="1"/>
  <c r="P102" i="129"/>
  <c r="H102" i="129"/>
  <c r="W101" i="129"/>
  <c r="N101" i="129" s="1"/>
  <c r="P101" i="129"/>
  <c r="H101" i="129"/>
  <c r="W100" i="129"/>
  <c r="N100" i="129" s="1"/>
  <c r="O100" i="129" s="1"/>
  <c r="P100" i="129"/>
  <c r="H100" i="129"/>
  <c r="W99" i="129"/>
  <c r="N99" i="129" s="1"/>
  <c r="P99" i="129"/>
  <c r="H99" i="129"/>
  <c r="W98" i="129"/>
  <c r="N98" i="129" s="1"/>
  <c r="P98" i="129"/>
  <c r="H98" i="129"/>
  <c r="W97" i="129"/>
  <c r="N97" i="129" s="1"/>
  <c r="P97" i="129"/>
  <c r="H97" i="129"/>
  <c r="W96" i="129"/>
  <c r="N96" i="129" s="1"/>
  <c r="AF96" i="129" s="1"/>
  <c r="P96" i="129"/>
  <c r="H96" i="129"/>
  <c r="AE95" i="129"/>
  <c r="AD95" i="129"/>
  <c r="AA95" i="129"/>
  <c r="Z95" i="129"/>
  <c r="M95" i="129"/>
  <c r="AG94" i="129"/>
  <c r="AF94" i="129"/>
  <c r="W94" i="129"/>
  <c r="H94" i="129"/>
  <c r="AG93" i="129"/>
  <c r="AF93" i="129"/>
  <c r="W93" i="129"/>
  <c r="H93" i="129"/>
  <c r="AG92" i="129"/>
  <c r="AF92" i="129"/>
  <c r="W92" i="129"/>
  <c r="H92" i="129"/>
  <c r="AG91" i="129"/>
  <c r="AF91" i="129"/>
  <c r="W91" i="129"/>
  <c r="H91" i="129"/>
  <c r="AG90" i="129"/>
  <c r="AF90" i="129"/>
  <c r="W90" i="129"/>
  <c r="H90" i="129"/>
  <c r="AG89" i="129"/>
  <c r="AF89" i="129"/>
  <c r="H89" i="129"/>
  <c r="W88" i="129"/>
  <c r="N88" i="129" s="1"/>
  <c r="P88" i="129"/>
  <c r="H88" i="129"/>
  <c r="W87" i="129"/>
  <c r="N87" i="129" s="1"/>
  <c r="P87" i="129"/>
  <c r="H87" i="129"/>
  <c r="W86" i="129"/>
  <c r="N86" i="129" s="1"/>
  <c r="P86" i="129"/>
  <c r="H86" i="129"/>
  <c r="W85" i="129"/>
  <c r="N85" i="129" s="1"/>
  <c r="P85" i="129"/>
  <c r="H85" i="129"/>
  <c r="W84" i="129"/>
  <c r="N84" i="129" s="1"/>
  <c r="P84" i="129"/>
  <c r="H84" i="129"/>
  <c r="W83" i="129"/>
  <c r="N83" i="129" s="1"/>
  <c r="P83" i="129"/>
  <c r="H83" i="129"/>
  <c r="AE82" i="129"/>
  <c r="AD82" i="129"/>
  <c r="AA82" i="129"/>
  <c r="Z82" i="129"/>
  <c r="M82" i="129"/>
  <c r="W81" i="129"/>
  <c r="AG80" i="129"/>
  <c r="AF80" i="129"/>
  <c r="W80" i="129"/>
  <c r="H80" i="129"/>
  <c r="AG79" i="129"/>
  <c r="AF79" i="129"/>
  <c r="W79" i="129"/>
  <c r="H79" i="129"/>
  <c r="AG78" i="129"/>
  <c r="AF78" i="129"/>
  <c r="W78" i="129"/>
  <c r="H78" i="129"/>
  <c r="AG77" i="129"/>
  <c r="AF77" i="129"/>
  <c r="W77" i="129"/>
  <c r="H77" i="129"/>
  <c r="AG76" i="129"/>
  <c r="W76" i="129"/>
  <c r="N76" i="129" s="1"/>
  <c r="P76" i="129"/>
  <c r="H76" i="129"/>
  <c r="W75" i="129"/>
  <c r="N75" i="129" s="1"/>
  <c r="H75" i="129"/>
  <c r="W74" i="129"/>
  <c r="N74" i="129" s="1"/>
  <c r="P74" i="129"/>
  <c r="H74" i="129"/>
  <c r="W73" i="129"/>
  <c r="N73" i="129"/>
  <c r="AF73" i="129" s="1"/>
  <c r="P73" i="129"/>
  <c r="H73" i="129"/>
  <c r="W72" i="129"/>
  <c r="N72" i="129" s="1"/>
  <c r="P72" i="129"/>
  <c r="H72" i="129"/>
  <c r="W71" i="129"/>
  <c r="N71" i="129"/>
  <c r="AF71" i="129" s="1"/>
  <c r="P71" i="129"/>
  <c r="H71" i="129"/>
  <c r="W70" i="129"/>
  <c r="O70" i="129"/>
  <c r="N70" i="129"/>
  <c r="AG70" i="129" s="1"/>
  <c r="H70" i="129"/>
  <c r="AE69" i="129"/>
  <c r="AD69" i="129"/>
  <c r="AA69" i="129"/>
  <c r="AA2" i="129" s="1"/>
  <c r="Z69" i="129"/>
  <c r="W69" i="129"/>
  <c r="M69" i="129"/>
  <c r="P69" i="129" s="1"/>
  <c r="W68" i="129"/>
  <c r="H68" i="129"/>
  <c r="AG67" i="129"/>
  <c r="AF67" i="129"/>
  <c r="W67" i="129"/>
  <c r="H67" i="129"/>
  <c r="AG66" i="129"/>
  <c r="AF66" i="129"/>
  <c r="W66" i="129"/>
  <c r="H66" i="129"/>
  <c r="AG65" i="129"/>
  <c r="AF65" i="129"/>
  <c r="W65" i="129"/>
  <c r="H65" i="129"/>
  <c r="AG64" i="129"/>
  <c r="AF64" i="129"/>
  <c r="W64" i="129"/>
  <c r="H64" i="129"/>
  <c r="AG63" i="129"/>
  <c r="AF63" i="129"/>
  <c r="W63" i="129"/>
  <c r="H63" i="129"/>
  <c r="AG62" i="129"/>
  <c r="AF62" i="129"/>
  <c r="W62" i="129"/>
  <c r="H62" i="129"/>
  <c r="W61" i="129"/>
  <c r="N61" i="129" s="1"/>
  <c r="P61" i="129"/>
  <c r="H61" i="129"/>
  <c r="W60" i="129"/>
  <c r="N60" i="129" s="1"/>
  <c r="H60" i="129"/>
  <c r="W59" i="129"/>
  <c r="N59" i="129" s="1"/>
  <c r="AF59" i="129" s="1"/>
  <c r="P59" i="129"/>
  <c r="H59" i="129"/>
  <c r="W58" i="129"/>
  <c r="N58" i="129" s="1"/>
  <c r="H58" i="129"/>
  <c r="W57" i="129"/>
  <c r="N57" i="129" s="1"/>
  <c r="AG57" i="129" s="1"/>
  <c r="H57" i="129"/>
  <c r="AE56" i="129"/>
  <c r="AD56" i="129"/>
  <c r="AA56" i="129"/>
  <c r="Z56" i="129"/>
  <c r="W56" i="129"/>
  <c r="M56" i="129"/>
  <c r="P56" i="129" s="1"/>
  <c r="W55" i="129"/>
  <c r="H55" i="129"/>
  <c r="AG54" i="129"/>
  <c r="AF54" i="129"/>
  <c r="W54" i="129"/>
  <c r="H54" i="129"/>
  <c r="AG53" i="129"/>
  <c r="AF53" i="129"/>
  <c r="W53" i="129"/>
  <c r="H53" i="129"/>
  <c r="AG52" i="129"/>
  <c r="AF52" i="129"/>
  <c r="W52" i="129"/>
  <c r="H52" i="129"/>
  <c r="AG51" i="129"/>
  <c r="AF51" i="129"/>
  <c r="W51" i="129"/>
  <c r="AG50" i="129"/>
  <c r="AF50" i="129"/>
  <c r="W50" i="129"/>
  <c r="H50" i="129"/>
  <c r="W49" i="129"/>
  <c r="N49" i="129" s="1"/>
  <c r="P49" i="129"/>
  <c r="H49" i="129"/>
  <c r="W48" i="129"/>
  <c r="N48" i="129" s="1"/>
  <c r="O48" i="129" s="1"/>
  <c r="P48" i="129"/>
  <c r="H48" i="129"/>
  <c r="W47" i="129"/>
  <c r="N47" i="129" s="1"/>
  <c r="P47" i="129"/>
  <c r="H47" i="129"/>
  <c r="W46" i="129"/>
  <c r="N46" i="129" s="1"/>
  <c r="O46" i="129" s="1"/>
  <c r="P46" i="129"/>
  <c r="H46" i="129"/>
  <c r="W45" i="129"/>
  <c r="N45" i="129" s="1"/>
  <c r="P45" i="129"/>
  <c r="H45" i="129"/>
  <c r="W44" i="129"/>
  <c r="N44" i="129" s="1"/>
  <c r="AG44" i="129" s="1"/>
  <c r="H44" i="129"/>
  <c r="AE43" i="129"/>
  <c r="AD43" i="129"/>
  <c r="AA43" i="129"/>
  <c r="Z43" i="129"/>
  <c r="M43" i="129"/>
  <c r="W42" i="129"/>
  <c r="H42" i="129"/>
  <c r="W41" i="129"/>
  <c r="AG40" i="129"/>
  <c r="AF40" i="129"/>
  <c r="W40" i="129"/>
  <c r="H40" i="129"/>
  <c r="AG39" i="129"/>
  <c r="AF39" i="129"/>
  <c r="W39" i="129"/>
  <c r="H39" i="129"/>
  <c r="AG38" i="129"/>
  <c r="AF38" i="129"/>
  <c r="W38" i="129"/>
  <c r="H38" i="129"/>
  <c r="W37" i="129"/>
  <c r="N37" i="129" s="1"/>
  <c r="P37" i="129"/>
  <c r="H37" i="129"/>
  <c r="W36" i="129"/>
  <c r="N36" i="129" s="1"/>
  <c r="O36" i="129" s="1"/>
  <c r="P36" i="129"/>
  <c r="H36" i="129"/>
  <c r="AG35" i="129"/>
  <c r="W35" i="129"/>
  <c r="N35" i="129"/>
  <c r="AF35" i="129" s="1"/>
  <c r="P35" i="129"/>
  <c r="H35" i="129"/>
  <c r="W34" i="129"/>
  <c r="N34" i="129" s="1"/>
  <c r="P34" i="129"/>
  <c r="H34" i="129"/>
  <c r="AG33" i="129"/>
  <c r="W33" i="129"/>
  <c r="N33" i="129"/>
  <c r="AF33" i="129" s="1"/>
  <c r="P33" i="129"/>
  <c r="H33" i="129"/>
  <c r="W32" i="129"/>
  <c r="N32" i="129" s="1"/>
  <c r="O32" i="129" s="1"/>
  <c r="P32" i="129"/>
  <c r="H32" i="129"/>
  <c r="W31" i="129"/>
  <c r="N31" i="129" s="1"/>
  <c r="O31" i="129"/>
  <c r="H31" i="129"/>
  <c r="AE30" i="129"/>
  <c r="AD30" i="129"/>
  <c r="AA30" i="129"/>
  <c r="Z30" i="129"/>
  <c r="M30" i="129"/>
  <c r="I1" i="129" s="1"/>
  <c r="AF29" i="129"/>
  <c r="W29" i="129"/>
  <c r="H29" i="129"/>
  <c r="AG28" i="129"/>
  <c r="AF28" i="129"/>
  <c r="W28" i="129"/>
  <c r="H28" i="129"/>
  <c r="AG27" i="129"/>
  <c r="AF27" i="129"/>
  <c r="W27" i="129"/>
  <c r="H27" i="129"/>
  <c r="AG26" i="129"/>
  <c r="AF26" i="129"/>
  <c r="W26" i="129"/>
  <c r="H26" i="129"/>
  <c r="AG25" i="129"/>
  <c r="AF25" i="129"/>
  <c r="W25" i="129"/>
  <c r="H25" i="129"/>
  <c r="AG24" i="129"/>
  <c r="AF24" i="129"/>
  <c r="W24" i="129"/>
  <c r="H24" i="129"/>
  <c r="W23" i="129"/>
  <c r="N23" i="129" s="1"/>
  <c r="O23" i="129" s="1"/>
  <c r="Q23" i="129" s="1"/>
  <c r="P23" i="129"/>
  <c r="H23" i="129"/>
  <c r="W22" i="129"/>
  <c r="N22" i="129" s="1"/>
  <c r="P22" i="129"/>
  <c r="H22" i="129"/>
  <c r="W21" i="129"/>
  <c r="N21" i="129" s="1"/>
  <c r="O21" i="129" s="1"/>
  <c r="P21" i="129"/>
  <c r="H21" i="129"/>
  <c r="W20" i="129"/>
  <c r="N20" i="129"/>
  <c r="AG20" i="129" s="1"/>
  <c r="P20" i="129"/>
  <c r="H20" i="129"/>
  <c r="W19" i="129"/>
  <c r="N19" i="129" s="1"/>
  <c r="P19" i="129"/>
  <c r="H19" i="129"/>
  <c r="W18" i="129"/>
  <c r="N18" i="129" s="1"/>
  <c r="H18" i="129"/>
  <c r="AE17" i="129"/>
  <c r="AD17" i="129"/>
  <c r="AA17" i="129"/>
  <c r="Z17" i="129"/>
  <c r="Z2" i="129" s="1"/>
  <c r="W17" i="129"/>
  <c r="M17" i="129"/>
  <c r="W16" i="129"/>
  <c r="H16" i="129"/>
  <c r="W15" i="129"/>
  <c r="H15" i="129"/>
  <c r="W14" i="129"/>
  <c r="H14" i="129"/>
  <c r="AG13" i="129"/>
  <c r="AF13" i="129"/>
  <c r="W13" i="129"/>
  <c r="H13" i="129"/>
  <c r="AG12" i="129"/>
  <c r="AF12" i="129"/>
  <c r="W12" i="129"/>
  <c r="H12" i="129"/>
  <c r="AG11" i="129"/>
  <c r="AF11" i="129"/>
  <c r="W11" i="129"/>
  <c r="H11" i="129"/>
  <c r="W10" i="129"/>
  <c r="N10" i="129" s="1"/>
  <c r="O10" i="129" s="1"/>
  <c r="P10" i="129"/>
  <c r="H10" i="129"/>
  <c r="W9" i="129"/>
  <c r="P9" i="129"/>
  <c r="N9" i="129"/>
  <c r="AG9" i="129" s="1"/>
  <c r="H9" i="129"/>
  <c r="W8" i="129"/>
  <c r="N8" i="129" s="1"/>
  <c r="O8" i="129" s="1"/>
  <c r="P8" i="129"/>
  <c r="H8" i="129"/>
  <c r="W7" i="129"/>
  <c r="P7" i="129"/>
  <c r="N7" i="129"/>
  <c r="AG7" i="129" s="1"/>
  <c r="H7" i="129"/>
  <c r="W6" i="129"/>
  <c r="N6" i="129" s="1"/>
  <c r="O6" i="129" s="1"/>
  <c r="P6" i="129"/>
  <c r="H6" i="129"/>
  <c r="W5" i="129"/>
  <c r="P5" i="129"/>
  <c r="N5" i="129"/>
  <c r="O5" i="129" s="1"/>
  <c r="H5" i="129"/>
  <c r="AD2" i="129"/>
  <c r="I2" i="129"/>
  <c r="E1" i="129"/>
  <c r="AE173" i="128"/>
  <c r="AD173" i="128"/>
  <c r="AA173" i="128"/>
  <c r="Z173" i="128"/>
  <c r="M173" i="128"/>
  <c r="W172" i="128"/>
  <c r="H172" i="128"/>
  <c r="W171" i="128"/>
  <c r="H171" i="128"/>
  <c r="AG170" i="128"/>
  <c r="AF170" i="128"/>
  <c r="W170" i="128"/>
  <c r="H170" i="128"/>
  <c r="AG169" i="128"/>
  <c r="AF169" i="128"/>
  <c r="W169" i="128"/>
  <c r="H169" i="128"/>
  <c r="AG168" i="128"/>
  <c r="AF168" i="128"/>
  <c r="W168" i="128"/>
  <c r="H168" i="128"/>
  <c r="AG167" i="128"/>
  <c r="AF167" i="128"/>
  <c r="W167" i="128"/>
  <c r="H167" i="128"/>
  <c r="AG166" i="128"/>
  <c r="AF166" i="128"/>
  <c r="W166" i="128"/>
  <c r="H166" i="128"/>
  <c r="AG165" i="128"/>
  <c r="AF165" i="128"/>
  <c r="H165" i="128"/>
  <c r="W164" i="128"/>
  <c r="N164" i="128" s="1"/>
  <c r="P164" i="128"/>
  <c r="H164" i="128"/>
  <c r="W163" i="128"/>
  <c r="N163" i="128" s="1"/>
  <c r="P163" i="128"/>
  <c r="H163" i="128"/>
  <c r="W162" i="128"/>
  <c r="N162" i="128" s="1"/>
  <c r="P162" i="128"/>
  <c r="H162" i="128"/>
  <c r="W161" i="128"/>
  <c r="N161" i="128" s="1"/>
  <c r="H161" i="128"/>
  <c r="AE160" i="128"/>
  <c r="AD160" i="128"/>
  <c r="AA160" i="128"/>
  <c r="Z160" i="128"/>
  <c r="M160" i="128"/>
  <c r="W159" i="128"/>
  <c r="H159" i="128"/>
  <c r="W158" i="128"/>
  <c r="H158" i="128"/>
  <c r="W157" i="128"/>
  <c r="H157" i="128"/>
  <c r="W156" i="128"/>
  <c r="H156" i="128"/>
  <c r="W155" i="128"/>
  <c r="H155" i="128"/>
  <c r="AG154" i="128"/>
  <c r="AF154" i="128"/>
  <c r="W154" i="128"/>
  <c r="H154" i="128"/>
  <c r="AG153" i="128"/>
  <c r="AF153" i="128"/>
  <c r="W153" i="128"/>
  <c r="H153" i="128"/>
  <c r="AG152" i="128"/>
  <c r="AF152" i="128"/>
  <c r="W152" i="128"/>
  <c r="H152" i="128"/>
  <c r="W151" i="128"/>
  <c r="N151" i="128" s="1"/>
  <c r="P151" i="128"/>
  <c r="H151" i="128"/>
  <c r="W150" i="128"/>
  <c r="N150" i="128" s="1"/>
  <c r="P150" i="128"/>
  <c r="H150" i="128"/>
  <c r="W149" i="128"/>
  <c r="N149" i="128" s="1"/>
  <c r="P149" i="128"/>
  <c r="H149" i="128"/>
  <c r="W148" i="128"/>
  <c r="N148" i="128" s="1"/>
  <c r="P160" i="128"/>
  <c r="H148" i="128"/>
  <c r="AE147" i="128"/>
  <c r="AD147" i="128"/>
  <c r="AA147" i="128"/>
  <c r="Z147" i="128"/>
  <c r="W147" i="128"/>
  <c r="M147" i="128"/>
  <c r="W146" i="128"/>
  <c r="H146" i="128"/>
  <c r="AG145" i="128"/>
  <c r="AF145" i="128"/>
  <c r="W145" i="128"/>
  <c r="H145" i="128"/>
  <c r="AG144" i="128"/>
  <c r="AF144" i="128"/>
  <c r="W144" i="128"/>
  <c r="H144" i="128"/>
  <c r="AG143" i="128"/>
  <c r="AF143" i="128"/>
  <c r="W143" i="128"/>
  <c r="H143" i="128"/>
  <c r="W142" i="128"/>
  <c r="P142" i="128"/>
  <c r="N142" i="128"/>
  <c r="O142" i="128" s="1"/>
  <c r="H142" i="128"/>
  <c r="W141" i="128"/>
  <c r="N141" i="128" s="1"/>
  <c r="AG141" i="128" s="1"/>
  <c r="P141" i="128"/>
  <c r="H141" i="128"/>
  <c r="W140" i="128"/>
  <c r="P140" i="128"/>
  <c r="N140" i="128"/>
  <c r="O140" i="128" s="1"/>
  <c r="H140" i="128"/>
  <c r="W139" i="128"/>
  <c r="N139" i="128" s="1"/>
  <c r="AG139" i="128" s="1"/>
  <c r="P139" i="128"/>
  <c r="H139" i="128"/>
  <c r="W138" i="128"/>
  <c r="P138" i="128"/>
  <c r="N138" i="128"/>
  <c r="O138" i="128" s="1"/>
  <c r="H138" i="128"/>
  <c r="W137" i="128"/>
  <c r="N137" i="128" s="1"/>
  <c r="AG137" i="128" s="1"/>
  <c r="P137" i="128"/>
  <c r="H137" i="128"/>
  <c r="W136" i="128"/>
  <c r="N136" i="128" s="1"/>
  <c r="P136" i="128"/>
  <c r="H136" i="128"/>
  <c r="W135" i="128"/>
  <c r="N135" i="128" s="1"/>
  <c r="P135" i="128"/>
  <c r="H135" i="128"/>
  <c r="AE134" i="128"/>
  <c r="AD134" i="128"/>
  <c r="AA134" i="128"/>
  <c r="Z134" i="128"/>
  <c r="M134" i="128"/>
  <c r="W133" i="128"/>
  <c r="H133" i="128"/>
  <c r="W132" i="128"/>
  <c r="H132" i="128"/>
  <c r="W131" i="128"/>
  <c r="N131" i="128" s="1"/>
  <c r="O131" i="128" s="1"/>
  <c r="P131" i="128"/>
  <c r="H131" i="128"/>
  <c r="W130" i="128"/>
  <c r="N130" i="128" s="1"/>
  <c r="O130" i="128" s="1"/>
  <c r="P130" i="128"/>
  <c r="H130" i="128"/>
  <c r="W129" i="128"/>
  <c r="N129" i="128" s="1"/>
  <c r="O129" i="128" s="1"/>
  <c r="P129" i="128"/>
  <c r="H129" i="128"/>
  <c r="W128" i="128"/>
  <c r="N128" i="128"/>
  <c r="AG128" i="128" s="1"/>
  <c r="P128" i="128"/>
  <c r="H128" i="128"/>
  <c r="W127" i="128"/>
  <c r="N127" i="128" s="1"/>
  <c r="P127" i="128"/>
  <c r="H127" i="128"/>
  <c r="W126" i="128"/>
  <c r="N126" i="128" s="1"/>
  <c r="AG126" i="128" s="1"/>
  <c r="P126" i="128"/>
  <c r="H126" i="128"/>
  <c r="W125" i="128"/>
  <c r="P125" i="128"/>
  <c r="N125" i="128"/>
  <c r="O125" i="128" s="1"/>
  <c r="H125" i="128"/>
  <c r="W124" i="128"/>
  <c r="N124" i="128"/>
  <c r="P124" i="128"/>
  <c r="H124" i="128"/>
  <c r="W123" i="128"/>
  <c r="N123" i="128" s="1"/>
  <c r="O123" i="128" s="1"/>
  <c r="P123" i="128"/>
  <c r="H123" i="128"/>
  <c r="W122" i="128"/>
  <c r="N122" i="128" s="1"/>
  <c r="P122" i="128"/>
  <c r="H122" i="128"/>
  <c r="AE121" i="128"/>
  <c r="AD121" i="128"/>
  <c r="AA121" i="128"/>
  <c r="Z121" i="128"/>
  <c r="W121" i="128"/>
  <c r="M121" i="128"/>
  <c r="AG120" i="128"/>
  <c r="AF120" i="128"/>
  <c r="W120" i="128"/>
  <c r="H120" i="128"/>
  <c r="AG119" i="128"/>
  <c r="AF119" i="128"/>
  <c r="W119" i="128"/>
  <c r="H119" i="128"/>
  <c r="AG118" i="128"/>
  <c r="AF118" i="128"/>
  <c r="W118" i="128"/>
  <c r="H118" i="128"/>
  <c r="AG117" i="128"/>
  <c r="AF117" i="128"/>
  <c r="W117" i="128"/>
  <c r="H117" i="128"/>
  <c r="W116" i="128"/>
  <c r="N116" i="128" s="1"/>
  <c r="O116" i="128"/>
  <c r="P116" i="128"/>
  <c r="H116" i="128"/>
  <c r="W115" i="128"/>
  <c r="N115" i="128"/>
  <c r="AF115" i="128" s="1"/>
  <c r="P115" i="128"/>
  <c r="H115" i="128"/>
  <c r="W114" i="128"/>
  <c r="N114" i="128" s="1"/>
  <c r="O114" i="128" s="1"/>
  <c r="P114" i="128"/>
  <c r="H114" i="128"/>
  <c r="W113" i="128"/>
  <c r="N113" i="128"/>
  <c r="P113" i="128"/>
  <c r="H113" i="128"/>
  <c r="W112" i="128"/>
  <c r="N112" i="128" s="1"/>
  <c r="AG112" i="128" s="1"/>
  <c r="P112" i="128"/>
  <c r="H112" i="128"/>
  <c r="W111" i="128"/>
  <c r="N111" i="128" s="1"/>
  <c r="P111" i="128"/>
  <c r="H111" i="128"/>
  <c r="W110" i="128"/>
  <c r="N110" i="128" s="1"/>
  <c r="AG110" i="128" s="1"/>
  <c r="P110" i="128"/>
  <c r="H110" i="128"/>
  <c r="W109" i="128"/>
  <c r="N109" i="128" s="1"/>
  <c r="P121" i="128"/>
  <c r="H109" i="128"/>
  <c r="AE108" i="128"/>
  <c r="AD108" i="128"/>
  <c r="AA108" i="128"/>
  <c r="Z108" i="128"/>
  <c r="W108" i="128"/>
  <c r="M108" i="128"/>
  <c r="W107" i="128"/>
  <c r="H107" i="128"/>
  <c r="W106" i="128"/>
  <c r="H106" i="128"/>
  <c r="AG105" i="128"/>
  <c r="AF105" i="128"/>
  <c r="W105" i="128"/>
  <c r="H105" i="128"/>
  <c r="W104" i="128"/>
  <c r="P104" i="128"/>
  <c r="N104" i="128"/>
  <c r="O104" i="128" s="1"/>
  <c r="R104" i="128" s="1"/>
  <c r="H104" i="128"/>
  <c r="W103" i="128"/>
  <c r="N103" i="128" s="1"/>
  <c r="O103" i="128" s="1"/>
  <c r="P103" i="128"/>
  <c r="H103" i="128"/>
  <c r="W102" i="128"/>
  <c r="N102" i="128" s="1"/>
  <c r="P102" i="128"/>
  <c r="H102" i="128"/>
  <c r="W101" i="128"/>
  <c r="N101" i="128"/>
  <c r="AF101" i="128" s="1"/>
  <c r="P101" i="128"/>
  <c r="H101" i="128"/>
  <c r="W100" i="128"/>
  <c r="N100" i="128" s="1"/>
  <c r="P100" i="128"/>
  <c r="H100" i="128"/>
  <c r="AF99" i="128"/>
  <c r="W99" i="128"/>
  <c r="O99" i="128"/>
  <c r="N99" i="128"/>
  <c r="P99" i="128"/>
  <c r="H99" i="128"/>
  <c r="W98" i="128"/>
  <c r="N98" i="128" s="1"/>
  <c r="P98" i="128"/>
  <c r="H98" i="128"/>
  <c r="W97" i="128"/>
  <c r="N97" i="128" s="1"/>
  <c r="P97" i="128"/>
  <c r="H97" i="128"/>
  <c r="W96" i="128"/>
  <c r="N96" i="128" s="1"/>
  <c r="H96" i="128"/>
  <c r="AE95" i="128"/>
  <c r="AD95" i="128"/>
  <c r="AA95" i="128"/>
  <c r="Z95" i="128"/>
  <c r="M95" i="128"/>
  <c r="AG94" i="128"/>
  <c r="AF94" i="128"/>
  <c r="W94" i="128"/>
  <c r="H94" i="128"/>
  <c r="AG93" i="128"/>
  <c r="AF93" i="128"/>
  <c r="W93" i="128"/>
  <c r="H93" i="128"/>
  <c r="AG92" i="128"/>
  <c r="AF92" i="128"/>
  <c r="W92" i="128"/>
  <c r="H92" i="128"/>
  <c r="AG91" i="128"/>
  <c r="AF91" i="128"/>
  <c r="W91" i="128"/>
  <c r="H91" i="128"/>
  <c r="AG90" i="128"/>
  <c r="AF90" i="128"/>
  <c r="W90" i="128"/>
  <c r="H90" i="128"/>
  <c r="W89" i="128"/>
  <c r="N89" i="128" s="1"/>
  <c r="P89" i="128"/>
  <c r="H89" i="128"/>
  <c r="W88" i="128"/>
  <c r="N88" i="128" s="1"/>
  <c r="P88" i="128"/>
  <c r="H88" i="128"/>
  <c r="W87" i="128"/>
  <c r="N87" i="128" s="1"/>
  <c r="P87" i="128"/>
  <c r="H87" i="128"/>
  <c r="W86" i="128"/>
  <c r="N86" i="128" s="1"/>
  <c r="P86" i="128"/>
  <c r="H86" i="128"/>
  <c r="W85" i="128"/>
  <c r="N85" i="128" s="1"/>
  <c r="P85" i="128"/>
  <c r="H85" i="128"/>
  <c r="W84" i="128"/>
  <c r="N84" i="128" s="1"/>
  <c r="P84" i="128"/>
  <c r="H84" i="128"/>
  <c r="W83" i="128"/>
  <c r="N83" i="128"/>
  <c r="AF83" i="128" s="1"/>
  <c r="P83" i="128"/>
  <c r="H83" i="128"/>
  <c r="AE82" i="128"/>
  <c r="AD82" i="128"/>
  <c r="AA82" i="128"/>
  <c r="Z82" i="128"/>
  <c r="M82" i="128"/>
  <c r="P82" i="128"/>
  <c r="W81" i="128"/>
  <c r="AG80" i="128"/>
  <c r="AF80" i="128"/>
  <c r="W80" i="128"/>
  <c r="H80" i="128"/>
  <c r="AG79" i="128"/>
  <c r="AF79" i="128"/>
  <c r="W79" i="128"/>
  <c r="H79" i="128"/>
  <c r="AG78" i="128"/>
  <c r="AF78" i="128"/>
  <c r="W78" i="128"/>
  <c r="H78" i="128"/>
  <c r="AG77" i="128"/>
  <c r="AF77" i="128"/>
  <c r="H77" i="128"/>
  <c r="AG76" i="128"/>
  <c r="AF76" i="128"/>
  <c r="H76" i="128"/>
  <c r="W75" i="128"/>
  <c r="N75" i="128" s="1"/>
  <c r="P75" i="128"/>
  <c r="H75" i="128"/>
  <c r="W74" i="128"/>
  <c r="N74" i="128"/>
  <c r="AG74" i="128" s="1"/>
  <c r="P74" i="128"/>
  <c r="H74" i="128"/>
  <c r="W73" i="128"/>
  <c r="N73" i="128" s="1"/>
  <c r="P73" i="128"/>
  <c r="H73" i="128"/>
  <c r="W72" i="128"/>
  <c r="N72" i="128" s="1"/>
  <c r="AG72" i="128" s="1"/>
  <c r="P72" i="128"/>
  <c r="H72" i="128"/>
  <c r="W71" i="128"/>
  <c r="P71" i="128"/>
  <c r="N71" i="128"/>
  <c r="O71" i="128" s="1"/>
  <c r="H71" i="128"/>
  <c r="W70" i="128"/>
  <c r="N70" i="128" s="1"/>
  <c r="P70" i="128"/>
  <c r="H70" i="128"/>
  <c r="AE69" i="128"/>
  <c r="AD69" i="128"/>
  <c r="AA69" i="128"/>
  <c r="AA2" i="128" s="1"/>
  <c r="Z69" i="128"/>
  <c r="W69" i="128"/>
  <c r="M69" i="128"/>
  <c r="W68" i="128"/>
  <c r="H68" i="128"/>
  <c r="AG67" i="128"/>
  <c r="AF67" i="128"/>
  <c r="W67" i="128"/>
  <c r="H67" i="128"/>
  <c r="AG66" i="128"/>
  <c r="AF66" i="128"/>
  <c r="W66" i="128"/>
  <c r="H66" i="128"/>
  <c r="AG65" i="128"/>
  <c r="AF65" i="128"/>
  <c r="W65" i="128"/>
  <c r="H65" i="128"/>
  <c r="AG64" i="128"/>
  <c r="AF64" i="128"/>
  <c r="W64" i="128"/>
  <c r="H64" i="128"/>
  <c r="AG63" i="128"/>
  <c r="AF63" i="128"/>
  <c r="W63" i="128"/>
  <c r="H63" i="128"/>
  <c r="AG62" i="128"/>
  <c r="AF62" i="128"/>
  <c r="W62" i="128"/>
  <c r="H62" i="128"/>
  <c r="W61" i="128"/>
  <c r="N61" i="128" s="1"/>
  <c r="O61" i="128"/>
  <c r="P61" i="128"/>
  <c r="H61" i="128"/>
  <c r="W60" i="128"/>
  <c r="N60" i="128" s="1"/>
  <c r="P60" i="128"/>
  <c r="H60" i="128"/>
  <c r="W59" i="128"/>
  <c r="N59" i="128" s="1"/>
  <c r="O59" i="128"/>
  <c r="H59" i="128"/>
  <c r="W58" i="128"/>
  <c r="N58" i="128" s="1"/>
  <c r="P58" i="128"/>
  <c r="H58" i="128"/>
  <c r="W57" i="128"/>
  <c r="N57" i="128" s="1"/>
  <c r="P57" i="128"/>
  <c r="H57" i="128"/>
  <c r="AE56" i="128"/>
  <c r="AD56" i="128"/>
  <c r="AA56" i="128"/>
  <c r="Z56" i="128"/>
  <c r="W56" i="128"/>
  <c r="M56" i="128"/>
  <c r="W55" i="128"/>
  <c r="H55" i="128"/>
  <c r="AG54" i="128"/>
  <c r="AF54" i="128"/>
  <c r="W54" i="128"/>
  <c r="H54" i="128"/>
  <c r="AG53" i="128"/>
  <c r="AF53" i="128"/>
  <c r="W53" i="128"/>
  <c r="H53" i="128"/>
  <c r="AG52" i="128"/>
  <c r="AF52" i="128"/>
  <c r="W52" i="128"/>
  <c r="H52" i="128"/>
  <c r="AG51" i="128"/>
  <c r="AF51" i="128"/>
  <c r="W51" i="128"/>
  <c r="AG50" i="128"/>
  <c r="AF50" i="128"/>
  <c r="W50" i="128"/>
  <c r="H50" i="128"/>
  <c r="AG49" i="128"/>
  <c r="W49" i="128"/>
  <c r="N49" i="128"/>
  <c r="AF49" i="128" s="1"/>
  <c r="P49" i="128"/>
  <c r="H49" i="128"/>
  <c r="W48" i="128"/>
  <c r="N48" i="128" s="1"/>
  <c r="O48" i="128" s="1"/>
  <c r="P48" i="128"/>
  <c r="H48" i="128"/>
  <c r="W47" i="128"/>
  <c r="N47" i="128" s="1"/>
  <c r="P47" i="128"/>
  <c r="H47" i="128"/>
  <c r="W46" i="128"/>
  <c r="N46" i="128" s="1"/>
  <c r="O46" i="128" s="1"/>
  <c r="P46" i="128"/>
  <c r="H46" i="128"/>
  <c r="W45" i="128"/>
  <c r="N45" i="128" s="1"/>
  <c r="P45" i="128"/>
  <c r="H45" i="128"/>
  <c r="W44" i="128"/>
  <c r="N44" i="128" s="1"/>
  <c r="AF44" i="128" s="1"/>
  <c r="P44" i="128"/>
  <c r="P56" i="128"/>
  <c r="H44" i="128"/>
  <c r="AE43" i="128"/>
  <c r="AD43" i="128"/>
  <c r="AA43" i="128"/>
  <c r="Z43" i="128"/>
  <c r="M43" i="128"/>
  <c r="W42" i="128"/>
  <c r="H42" i="128"/>
  <c r="W41" i="128"/>
  <c r="AG40" i="128"/>
  <c r="AF40" i="128"/>
  <c r="W40" i="128"/>
  <c r="H40" i="128"/>
  <c r="AG39" i="128"/>
  <c r="AF39" i="128"/>
  <c r="W39" i="128"/>
  <c r="H39" i="128"/>
  <c r="AG38" i="128"/>
  <c r="AF38" i="128"/>
  <c r="W38" i="128"/>
  <c r="H38" i="128"/>
  <c r="W37" i="128"/>
  <c r="N37" i="128" s="1"/>
  <c r="AF37" i="128" s="1"/>
  <c r="P37" i="128"/>
  <c r="H37" i="128"/>
  <c r="W36" i="128"/>
  <c r="N36" i="128" s="1"/>
  <c r="H36" i="128"/>
  <c r="W35" i="128"/>
  <c r="N35" i="128" s="1"/>
  <c r="AF35" i="128" s="1"/>
  <c r="P35" i="128"/>
  <c r="H35" i="128"/>
  <c r="W34" i="128"/>
  <c r="N34" i="128" s="1"/>
  <c r="H34" i="128"/>
  <c r="W33" i="128"/>
  <c r="N33" i="128" s="1"/>
  <c r="P33" i="128"/>
  <c r="H33" i="128"/>
  <c r="W32" i="128"/>
  <c r="N32" i="128" s="1"/>
  <c r="H32" i="128"/>
  <c r="W31" i="128"/>
  <c r="N31" i="128"/>
  <c r="AG31" i="128" s="1"/>
  <c r="H31" i="128"/>
  <c r="AE30" i="128"/>
  <c r="AD30" i="128"/>
  <c r="AA30" i="128"/>
  <c r="Z30" i="128"/>
  <c r="M30" i="128"/>
  <c r="AF29" i="128"/>
  <c r="W29" i="128"/>
  <c r="H29" i="128"/>
  <c r="AG28" i="128"/>
  <c r="AF28" i="128"/>
  <c r="W28" i="128"/>
  <c r="H28" i="128"/>
  <c r="AG27" i="128"/>
  <c r="AF27" i="128"/>
  <c r="W27" i="128"/>
  <c r="H27" i="128"/>
  <c r="AG26" i="128"/>
  <c r="AF26" i="128"/>
  <c r="W26" i="128"/>
  <c r="H26" i="128"/>
  <c r="AG25" i="128"/>
  <c r="AF25" i="128"/>
  <c r="W25" i="128"/>
  <c r="H25" i="128"/>
  <c r="AG24" i="128"/>
  <c r="AF24" i="128"/>
  <c r="W24" i="128"/>
  <c r="H24" i="128"/>
  <c r="W23" i="128"/>
  <c r="N23" i="128" s="1"/>
  <c r="O23" i="128" s="1"/>
  <c r="P23" i="128"/>
  <c r="H23" i="128"/>
  <c r="W22" i="128"/>
  <c r="N22" i="128" s="1"/>
  <c r="P22" i="128"/>
  <c r="H22" i="128"/>
  <c r="W21" i="128"/>
  <c r="N21" i="128" s="1"/>
  <c r="O21" i="128" s="1"/>
  <c r="P21" i="128"/>
  <c r="H21" i="128"/>
  <c r="W20" i="128"/>
  <c r="N20" i="128" s="1"/>
  <c r="P20" i="128"/>
  <c r="H20" i="128"/>
  <c r="W19" i="128"/>
  <c r="N19" i="128" s="1"/>
  <c r="O19" i="128"/>
  <c r="P19" i="128"/>
  <c r="H19" i="128"/>
  <c r="W18" i="128"/>
  <c r="N18" i="128" s="1"/>
  <c r="H18" i="128"/>
  <c r="AE17" i="128"/>
  <c r="AD17" i="128"/>
  <c r="AA17" i="128"/>
  <c r="Z17" i="128"/>
  <c r="W17" i="128"/>
  <c r="M17" i="128"/>
  <c r="W16" i="128"/>
  <c r="H16" i="128"/>
  <c r="W15" i="128"/>
  <c r="H15" i="128"/>
  <c r="W14" i="128"/>
  <c r="H14" i="128"/>
  <c r="AG13" i="128"/>
  <c r="AF13" i="128"/>
  <c r="H13" i="128"/>
  <c r="AG12" i="128"/>
  <c r="AF12" i="128"/>
  <c r="H12" i="128"/>
  <c r="AG11" i="128"/>
  <c r="AF11" i="128"/>
  <c r="H11" i="128"/>
  <c r="W10" i="128"/>
  <c r="N10" i="128" s="1"/>
  <c r="P10" i="128"/>
  <c r="H10" i="128"/>
  <c r="W9" i="128"/>
  <c r="N9" i="128" s="1"/>
  <c r="O9" i="128"/>
  <c r="P9" i="128"/>
  <c r="H9" i="128"/>
  <c r="AG8" i="128"/>
  <c r="W8" i="128"/>
  <c r="N8" i="128"/>
  <c r="AF8" i="128" s="1"/>
  <c r="P8" i="128"/>
  <c r="H8" i="128"/>
  <c r="W7" i="128"/>
  <c r="N7" i="128" s="1"/>
  <c r="O7" i="128" s="1"/>
  <c r="H7" i="128"/>
  <c r="AG6" i="128"/>
  <c r="W6" i="128"/>
  <c r="N6" i="128"/>
  <c r="AF6" i="128" s="1"/>
  <c r="P6" i="128"/>
  <c r="H6" i="128"/>
  <c r="AF5" i="128"/>
  <c r="W5" i="128"/>
  <c r="N5" i="128"/>
  <c r="O5" i="128" s="1"/>
  <c r="Q5" i="128" s="1"/>
  <c r="P5" i="128"/>
  <c r="H5" i="128"/>
  <c r="I2" i="128"/>
  <c r="E1" i="128"/>
  <c r="AF88" i="128" l="1"/>
  <c r="AG88" i="128"/>
  <c r="AF99" i="129"/>
  <c r="AG99" i="129"/>
  <c r="AF45" i="128"/>
  <c r="AG45" i="128"/>
  <c r="AF97" i="128"/>
  <c r="O97" i="128"/>
  <c r="Q97" i="128" s="1"/>
  <c r="AG122" i="129"/>
  <c r="O122" i="129"/>
  <c r="AF86" i="128"/>
  <c r="AG86" i="128"/>
  <c r="O136" i="128"/>
  <c r="AG136" i="128"/>
  <c r="AF97" i="129"/>
  <c r="AG97" i="129"/>
  <c r="AF22" i="128"/>
  <c r="AG22" i="128"/>
  <c r="O57" i="128"/>
  <c r="Q57" i="128" s="1"/>
  <c r="AF57" i="128"/>
  <c r="AF60" i="128"/>
  <c r="AG60" i="128"/>
  <c r="O75" i="128"/>
  <c r="AG75" i="128"/>
  <c r="AF84" i="128"/>
  <c r="AG84" i="128"/>
  <c r="O98" i="128"/>
  <c r="AF98" i="128"/>
  <c r="O102" i="128"/>
  <c r="Q102" i="128" s="1"/>
  <c r="AF102" i="128"/>
  <c r="AF37" i="129"/>
  <c r="AG37" i="129"/>
  <c r="AF10" i="128"/>
  <c r="AG10" i="128"/>
  <c r="AF20" i="128"/>
  <c r="AG20" i="128"/>
  <c r="O73" i="128"/>
  <c r="AF73" i="128"/>
  <c r="O100" i="128"/>
  <c r="AF100" i="128"/>
  <c r="AF47" i="128"/>
  <c r="AG47" i="128"/>
  <c r="AF58" i="128"/>
  <c r="AG58" i="128"/>
  <c r="AG96" i="128"/>
  <c r="N108" i="128"/>
  <c r="O127" i="128"/>
  <c r="AG127" i="128"/>
  <c r="AF101" i="129"/>
  <c r="AG101" i="129"/>
  <c r="AD2" i="128"/>
  <c r="O101" i="128"/>
  <c r="AF126" i="129"/>
  <c r="AF70" i="129"/>
  <c r="AG71" i="129"/>
  <c r="AF104" i="128"/>
  <c r="AG104" i="128"/>
  <c r="AG125" i="128"/>
  <c r="AG115" i="128"/>
  <c r="Z2" i="128"/>
  <c r="AE2" i="129"/>
  <c r="AF71" i="128"/>
  <c r="AG138" i="128"/>
  <c r="O71" i="129"/>
  <c r="R21" i="128"/>
  <c r="Q21" i="128"/>
  <c r="R46" i="128"/>
  <c r="Q46" i="128"/>
  <c r="AG23" i="128"/>
  <c r="AF23" i="128"/>
  <c r="AF31" i="128"/>
  <c r="O31" i="128"/>
  <c r="AG34" i="128"/>
  <c r="AF34" i="128"/>
  <c r="O34" i="128"/>
  <c r="O35" i="128"/>
  <c r="AG35" i="128"/>
  <c r="AE2" i="128"/>
  <c r="AG48" i="128"/>
  <c r="AF48" i="128"/>
  <c r="I1" i="128"/>
  <c r="R19" i="128"/>
  <c r="Q19" i="128"/>
  <c r="AG32" i="128"/>
  <c r="AF32" i="128"/>
  <c r="O32" i="128"/>
  <c r="O33" i="128"/>
  <c r="AG33" i="128"/>
  <c r="R59" i="128"/>
  <c r="Q59" i="128"/>
  <c r="R61" i="128"/>
  <c r="Q61" i="128"/>
  <c r="O85" i="128"/>
  <c r="AG85" i="128"/>
  <c r="AF85" i="128"/>
  <c r="P30" i="128"/>
  <c r="P18" i="128"/>
  <c r="N30" i="128"/>
  <c r="AG18" i="128"/>
  <c r="AF18" i="128"/>
  <c r="R7" i="128"/>
  <c r="Q7" i="128"/>
  <c r="AG9" i="128"/>
  <c r="AF9" i="128"/>
  <c r="AG7" i="128"/>
  <c r="AF7" i="128"/>
  <c r="O18" i="128"/>
  <c r="AG21" i="128"/>
  <c r="AF21" i="128"/>
  <c r="P17" i="128"/>
  <c r="P7" i="128"/>
  <c r="AG19" i="128"/>
  <c r="AF19" i="128"/>
  <c r="R23" i="128"/>
  <c r="AF33" i="128"/>
  <c r="P43" i="128"/>
  <c r="N56" i="128"/>
  <c r="AG59" i="128"/>
  <c r="AF59" i="128"/>
  <c r="N69" i="128"/>
  <c r="AG61" i="128"/>
  <c r="AF61" i="128"/>
  <c r="R73" i="128"/>
  <c r="N95" i="128"/>
  <c r="O87" i="128"/>
  <c r="AG87" i="128"/>
  <c r="AF87" i="128"/>
  <c r="R98" i="128"/>
  <c r="Q98" i="128"/>
  <c r="R102" i="128"/>
  <c r="G1" i="128"/>
  <c r="G2" i="128" s="1"/>
  <c r="R5" i="128"/>
  <c r="R9" i="128"/>
  <c r="Q9" i="128"/>
  <c r="Q23" i="128"/>
  <c r="AG36" i="128"/>
  <c r="AF36" i="128"/>
  <c r="O36" i="128"/>
  <c r="O37" i="128"/>
  <c r="AG37" i="128"/>
  <c r="N43" i="128"/>
  <c r="AG46" i="128"/>
  <c r="AF46" i="128"/>
  <c r="R48" i="128"/>
  <c r="Q48" i="128"/>
  <c r="R57" i="128"/>
  <c r="P69" i="128"/>
  <c r="P59" i="128"/>
  <c r="O70" i="128"/>
  <c r="AG70" i="128"/>
  <c r="AF70" i="128"/>
  <c r="N82" i="128"/>
  <c r="AG89" i="128"/>
  <c r="AF89" i="128"/>
  <c r="O89" i="128"/>
  <c r="R100" i="128"/>
  <c r="Q100" i="128"/>
  <c r="AF75" i="128"/>
  <c r="P108" i="128"/>
  <c r="AF113" i="128"/>
  <c r="O113" i="128"/>
  <c r="AG113" i="128"/>
  <c r="R116" i="128"/>
  <c r="Q116" i="128"/>
  <c r="R131" i="128"/>
  <c r="Q131" i="128"/>
  <c r="O135" i="128"/>
  <c r="AG135" i="128"/>
  <c r="N147" i="128"/>
  <c r="AF135" i="128"/>
  <c r="AG148" i="128"/>
  <c r="N160" i="128"/>
  <c r="AF148" i="128"/>
  <c r="O148" i="128"/>
  <c r="AG164" i="128"/>
  <c r="AF164" i="128"/>
  <c r="O164" i="128"/>
  <c r="AG19" i="129"/>
  <c r="AF19" i="129"/>
  <c r="O19" i="129"/>
  <c r="AG5" i="128"/>
  <c r="AG44" i="128"/>
  <c r="AG57" i="128"/>
  <c r="R71" i="128"/>
  <c r="AG71" i="128"/>
  <c r="O72" i="128"/>
  <c r="Q73" i="128"/>
  <c r="AG73" i="128"/>
  <c r="O74" i="128"/>
  <c r="R75" i="128"/>
  <c r="AG83" i="128"/>
  <c r="AG98" i="128"/>
  <c r="AG100" i="128"/>
  <c r="AG102" i="128"/>
  <c r="AF108" i="128"/>
  <c r="AG108" i="128"/>
  <c r="AH96" i="128" s="1"/>
  <c r="AG109" i="128"/>
  <c r="AF109" i="128"/>
  <c r="AF111" i="128"/>
  <c r="O111" i="128"/>
  <c r="AG111" i="128"/>
  <c r="AF112" i="128"/>
  <c r="R114" i="128"/>
  <c r="Q114" i="128"/>
  <c r="AG116" i="128"/>
  <c r="AF116" i="128"/>
  <c r="N121" i="128"/>
  <c r="O122" i="128"/>
  <c r="AG122" i="128"/>
  <c r="N134" i="128"/>
  <c r="AF122" i="128"/>
  <c r="AG123" i="128"/>
  <c r="Q123" i="128"/>
  <c r="AF123" i="128"/>
  <c r="R130" i="128"/>
  <c r="Q130" i="128"/>
  <c r="R140" i="128"/>
  <c r="Q140" i="128"/>
  <c r="AG151" i="128"/>
  <c r="AF151" i="128"/>
  <c r="O151" i="128"/>
  <c r="AG162" i="128"/>
  <c r="AF162" i="128"/>
  <c r="O162" i="128"/>
  <c r="P173" i="128"/>
  <c r="R6" i="129"/>
  <c r="Q6" i="129"/>
  <c r="R8" i="129"/>
  <c r="Q8" i="129"/>
  <c r="R10" i="129"/>
  <c r="Q10" i="129"/>
  <c r="AG22" i="129"/>
  <c r="AF22" i="129"/>
  <c r="O22" i="129"/>
  <c r="N17" i="128"/>
  <c r="O8" i="128"/>
  <c r="O10" i="128"/>
  <c r="O20" i="128"/>
  <c r="O22" i="128"/>
  <c r="P31" i="128"/>
  <c r="P32" i="128"/>
  <c r="P34" i="128"/>
  <c r="P36" i="128"/>
  <c r="O44" i="128"/>
  <c r="O45" i="128"/>
  <c r="O47" i="128"/>
  <c r="O49" i="128"/>
  <c r="O58" i="128"/>
  <c r="O69" i="128" s="1"/>
  <c r="R69" i="128" s="1"/>
  <c r="S57" i="128" s="1"/>
  <c r="O60" i="128"/>
  <c r="AF72" i="128"/>
  <c r="AF74" i="128"/>
  <c r="O83" i="128"/>
  <c r="O84" i="128"/>
  <c r="O86" i="128"/>
  <c r="O88" i="128"/>
  <c r="P95" i="128"/>
  <c r="AF96" i="128"/>
  <c r="R99" i="128"/>
  <c r="Q101" i="128"/>
  <c r="R103" i="128"/>
  <c r="Q104" i="128"/>
  <c r="O109" i="128"/>
  <c r="AF110" i="128"/>
  <c r="O112" i="128"/>
  <c r="AG114" i="128"/>
  <c r="AF114" i="128"/>
  <c r="R129" i="128"/>
  <c r="Q129" i="128"/>
  <c r="AG149" i="128"/>
  <c r="AF149" i="128"/>
  <c r="O149" i="128"/>
  <c r="AF163" i="128"/>
  <c r="O163" i="128"/>
  <c r="AG163" i="128"/>
  <c r="G1" i="129"/>
  <c r="G2" i="129" s="1"/>
  <c r="N30" i="129"/>
  <c r="AG18" i="129"/>
  <c r="AF18" i="129"/>
  <c r="O18" i="129"/>
  <c r="P30" i="129"/>
  <c r="P96" i="128"/>
  <c r="Q103" i="128"/>
  <c r="O6" i="128"/>
  <c r="O96" i="128"/>
  <c r="AG97" i="128"/>
  <c r="AG99" i="128"/>
  <c r="AG101" i="128"/>
  <c r="AG103" i="128"/>
  <c r="AF103" i="128"/>
  <c r="P109" i="128"/>
  <c r="O110" i="128"/>
  <c r="AG124" i="128"/>
  <c r="AF124" i="128"/>
  <c r="O124" i="128"/>
  <c r="R142" i="128"/>
  <c r="Q142" i="128"/>
  <c r="AF150" i="128"/>
  <c r="O150" i="128"/>
  <c r="AG150" i="128"/>
  <c r="N173" i="128"/>
  <c r="AG161" i="128"/>
  <c r="AF161" i="128"/>
  <c r="O161" i="128"/>
  <c r="P17" i="129"/>
  <c r="AF125" i="128"/>
  <c r="AF127" i="128"/>
  <c r="AF136" i="128"/>
  <c r="AF138" i="128"/>
  <c r="AF140" i="128"/>
  <c r="AF142" i="128"/>
  <c r="AF6" i="129"/>
  <c r="AF8" i="129"/>
  <c r="AF10" i="129"/>
  <c r="R21" i="129"/>
  <c r="AF21" i="129"/>
  <c r="R23" i="129"/>
  <c r="AF23" i="129"/>
  <c r="AG34" i="129"/>
  <c r="AF34" i="129"/>
  <c r="AG46" i="129"/>
  <c r="AF46" i="129"/>
  <c r="AG48" i="129"/>
  <c r="AF48" i="129"/>
  <c r="R111" i="129"/>
  <c r="Q111" i="129"/>
  <c r="AF123" i="129"/>
  <c r="AG123" i="129"/>
  <c r="O123" i="129"/>
  <c r="AF125" i="129"/>
  <c r="AG125" i="129"/>
  <c r="O125" i="129"/>
  <c r="AF137" i="129"/>
  <c r="O137" i="129"/>
  <c r="AG137" i="129"/>
  <c r="AG140" i="129"/>
  <c r="AF140" i="129"/>
  <c r="O140" i="129"/>
  <c r="R125" i="128"/>
  <c r="O126" i="128"/>
  <c r="Q127" i="128"/>
  <c r="O128" i="128"/>
  <c r="P134" i="128"/>
  <c r="R136" i="128"/>
  <c r="O137" i="128"/>
  <c r="R138" i="128"/>
  <c r="O139" i="128"/>
  <c r="AG140" i="128"/>
  <c r="O141" i="128"/>
  <c r="AG142" i="128"/>
  <c r="P147" i="128"/>
  <c r="P148" i="128"/>
  <c r="P161" i="128"/>
  <c r="AF5" i="129"/>
  <c r="AG6" i="129"/>
  <c r="O7" i="129"/>
  <c r="AG8" i="129"/>
  <c r="O9" i="129"/>
  <c r="AG10" i="129"/>
  <c r="N17" i="129"/>
  <c r="P18" i="129"/>
  <c r="O20" i="129"/>
  <c r="AF20" i="129"/>
  <c r="AG21" i="129"/>
  <c r="AG23" i="129"/>
  <c r="AG32" i="129"/>
  <c r="AF32" i="129"/>
  <c r="R36" i="129"/>
  <c r="AF44" i="129"/>
  <c r="N56" i="129"/>
  <c r="O44" i="129"/>
  <c r="R46" i="129"/>
  <c r="Q46" i="129"/>
  <c r="R48" i="129"/>
  <c r="Q48" i="129"/>
  <c r="Q70" i="129"/>
  <c r="AG110" i="129"/>
  <c r="AF110" i="129"/>
  <c r="O110" i="129"/>
  <c r="O115" i="128"/>
  <c r="AF126" i="128"/>
  <c r="AF128" i="128"/>
  <c r="AF137" i="128"/>
  <c r="AF139" i="128"/>
  <c r="AF141" i="128"/>
  <c r="AG5" i="129"/>
  <c r="AF7" i="129"/>
  <c r="AF9" i="129"/>
  <c r="Q21" i="129"/>
  <c r="P43" i="129"/>
  <c r="P31" i="129"/>
  <c r="N43" i="129"/>
  <c r="AG31" i="129"/>
  <c r="AF31" i="129"/>
  <c r="AG45" i="129"/>
  <c r="AF45" i="129"/>
  <c r="O45" i="129"/>
  <c r="AG47" i="129"/>
  <c r="AF47" i="129"/>
  <c r="O47" i="129"/>
  <c r="AG49" i="129"/>
  <c r="AF49" i="129"/>
  <c r="O49" i="129"/>
  <c r="N69" i="129"/>
  <c r="AF57" i="129"/>
  <c r="O57" i="129"/>
  <c r="AG60" i="129"/>
  <c r="AF60" i="129"/>
  <c r="O60" i="129"/>
  <c r="O61" i="129"/>
  <c r="AG61" i="129"/>
  <c r="P70" i="129"/>
  <c r="Q31" i="129"/>
  <c r="Q32" i="129"/>
  <c r="O34" i="129"/>
  <c r="AG36" i="129"/>
  <c r="AF36" i="129"/>
  <c r="AG58" i="129"/>
  <c r="AF58" i="129"/>
  <c r="O58" i="129"/>
  <c r="O59" i="129"/>
  <c r="AG59" i="129"/>
  <c r="AF61" i="129"/>
  <c r="AG72" i="129"/>
  <c r="AF72" i="129"/>
  <c r="O72" i="129"/>
  <c r="AG75" i="129"/>
  <c r="AF75" i="129"/>
  <c r="O75" i="129"/>
  <c r="AG98" i="129"/>
  <c r="AF98" i="129"/>
  <c r="O98" i="129"/>
  <c r="AF74" i="129"/>
  <c r="O74" i="129"/>
  <c r="P75" i="129"/>
  <c r="P82" i="129"/>
  <c r="AG84" i="129"/>
  <c r="AF84" i="129"/>
  <c r="O84" i="129"/>
  <c r="O85" i="129"/>
  <c r="AG85" i="129"/>
  <c r="AG86" i="129"/>
  <c r="AF86" i="129"/>
  <c r="O86" i="129"/>
  <c r="O87" i="129"/>
  <c r="AG87" i="129"/>
  <c r="AG88" i="129"/>
  <c r="AF88" i="129"/>
  <c r="O88" i="129"/>
  <c r="R100" i="129"/>
  <c r="R102" i="129"/>
  <c r="Q102" i="129"/>
  <c r="AF103" i="129"/>
  <c r="O103" i="129"/>
  <c r="AG112" i="129"/>
  <c r="AF112" i="129"/>
  <c r="O112" i="129"/>
  <c r="O33" i="129"/>
  <c r="O35" i="129"/>
  <c r="O37" i="129"/>
  <c r="P44" i="129"/>
  <c r="P57" i="129"/>
  <c r="P58" i="129"/>
  <c r="P60" i="129"/>
  <c r="O73" i="129"/>
  <c r="AG73" i="129"/>
  <c r="AG74" i="129"/>
  <c r="AF83" i="129"/>
  <c r="O83" i="129"/>
  <c r="AG83" i="129"/>
  <c r="AF85" i="129"/>
  <c r="AF87" i="129"/>
  <c r="P95" i="129"/>
  <c r="N108" i="129"/>
  <c r="AG102" i="129"/>
  <c r="AF102" i="129"/>
  <c r="AG103" i="129"/>
  <c r="N121" i="129"/>
  <c r="AF109" i="129"/>
  <c r="O109" i="129"/>
  <c r="AG109" i="129"/>
  <c r="AG116" i="129"/>
  <c r="O116" i="129"/>
  <c r="AF116" i="129"/>
  <c r="O124" i="129"/>
  <c r="AG124" i="129"/>
  <c r="AF124" i="129"/>
  <c r="N82" i="129"/>
  <c r="AF76" i="129"/>
  <c r="O76" i="129"/>
  <c r="N95" i="129"/>
  <c r="AG100" i="129"/>
  <c r="AF100" i="129"/>
  <c r="AF111" i="129"/>
  <c r="AG96" i="129"/>
  <c r="P121" i="129"/>
  <c r="AG111" i="129"/>
  <c r="AG114" i="129"/>
  <c r="O115" i="129"/>
  <c r="AF115" i="129"/>
  <c r="AG115" i="129"/>
  <c r="N134" i="129"/>
  <c r="AF122" i="129"/>
  <c r="AG126" i="129"/>
  <c r="AF139" i="129"/>
  <c r="O139" i="129"/>
  <c r="AG139" i="129"/>
  <c r="AG142" i="129"/>
  <c r="AF142" i="129"/>
  <c r="O142" i="129"/>
  <c r="R150" i="129"/>
  <c r="Q150" i="129"/>
  <c r="R163" i="129"/>
  <c r="Q163" i="129"/>
  <c r="O96" i="129"/>
  <c r="O97" i="129"/>
  <c r="O99" i="129"/>
  <c r="O101" i="129"/>
  <c r="P108" i="129"/>
  <c r="O113" i="129"/>
  <c r="AF113" i="129"/>
  <c r="AG113" i="129"/>
  <c r="AF114" i="129"/>
  <c r="P125" i="129"/>
  <c r="AG136" i="129"/>
  <c r="AF136" i="129"/>
  <c r="O136" i="129"/>
  <c r="AF141" i="129"/>
  <c r="O141" i="129"/>
  <c r="AG141" i="129"/>
  <c r="P160" i="129"/>
  <c r="Q114" i="129"/>
  <c r="R114" i="129"/>
  <c r="P122" i="129"/>
  <c r="P134" i="129"/>
  <c r="P123" i="129"/>
  <c r="R126" i="129"/>
  <c r="AF127" i="129"/>
  <c r="O127" i="129"/>
  <c r="AG127" i="129"/>
  <c r="AG128" i="129"/>
  <c r="AF128" i="129"/>
  <c r="O128" i="129"/>
  <c r="AG135" i="129"/>
  <c r="N147" i="129"/>
  <c r="AF135" i="129"/>
  <c r="O135" i="129"/>
  <c r="AG138" i="129"/>
  <c r="AF138" i="129"/>
  <c r="O138" i="129"/>
  <c r="N160" i="129"/>
  <c r="AF148" i="129"/>
  <c r="O148" i="129"/>
  <c r="AG148" i="129"/>
  <c r="R129" i="129"/>
  <c r="AF150" i="129"/>
  <c r="AG161" i="129"/>
  <c r="AF163" i="129"/>
  <c r="O149" i="129"/>
  <c r="AG150" i="129"/>
  <c r="O151" i="129"/>
  <c r="O161" i="129"/>
  <c r="O162" i="129"/>
  <c r="AG163" i="129"/>
  <c r="O164" i="129"/>
  <c r="P173" i="129"/>
  <c r="N173" i="129"/>
  <c r="AF149" i="129"/>
  <c r="AF151" i="129"/>
  <c r="AF162" i="129"/>
  <c r="AF164" i="129"/>
  <c r="Q71" i="129" l="1"/>
  <c r="R71" i="129"/>
  <c r="O17" i="129"/>
  <c r="O43" i="129"/>
  <c r="R17" i="129"/>
  <c r="S5" i="129" s="1"/>
  <c r="Q17" i="129"/>
  <c r="Q164" i="129"/>
  <c r="R164" i="129"/>
  <c r="O147" i="129"/>
  <c r="R135" i="129"/>
  <c r="Q135" i="129"/>
  <c r="AG173" i="129"/>
  <c r="AH161" i="129" s="1"/>
  <c r="AF173" i="129"/>
  <c r="Q162" i="129"/>
  <c r="R162" i="129"/>
  <c r="R138" i="129"/>
  <c r="Q138" i="129"/>
  <c r="Q161" i="129"/>
  <c r="O173" i="129"/>
  <c r="R161" i="129"/>
  <c r="Q148" i="129"/>
  <c r="O160" i="129"/>
  <c r="R148" i="129"/>
  <c r="AG147" i="129"/>
  <c r="AH135" i="129" s="1"/>
  <c r="AF147" i="129"/>
  <c r="R97" i="129"/>
  <c r="Q97" i="129"/>
  <c r="R76" i="129"/>
  <c r="Q76" i="129"/>
  <c r="O121" i="129"/>
  <c r="Q109" i="129"/>
  <c r="R109" i="129"/>
  <c r="Q83" i="129"/>
  <c r="O95" i="129"/>
  <c r="R83" i="129"/>
  <c r="Q73" i="129"/>
  <c r="R73" i="129"/>
  <c r="R103" i="129"/>
  <c r="Q103" i="129"/>
  <c r="R34" i="129"/>
  <c r="Q34" i="129"/>
  <c r="Q49" i="129"/>
  <c r="R49" i="129"/>
  <c r="Q110" i="129"/>
  <c r="R110" i="129"/>
  <c r="R70" i="129"/>
  <c r="Q9" i="129"/>
  <c r="R9" i="129"/>
  <c r="Q139" i="128"/>
  <c r="R139" i="128"/>
  <c r="Q126" i="128"/>
  <c r="R126" i="128"/>
  <c r="Q123" i="129"/>
  <c r="R123" i="129"/>
  <c r="R32" i="129"/>
  <c r="R161" i="128"/>
  <c r="Q161" i="128"/>
  <c r="O173" i="128"/>
  <c r="Q124" i="128"/>
  <c r="R124" i="128"/>
  <c r="Q96" i="128"/>
  <c r="O108" i="128"/>
  <c r="R96" i="128"/>
  <c r="R163" i="128"/>
  <c r="Q163" i="128"/>
  <c r="R123" i="128"/>
  <c r="R97" i="128"/>
  <c r="R88" i="128"/>
  <c r="Q88" i="128"/>
  <c r="R49" i="128"/>
  <c r="Q49" i="128"/>
  <c r="R22" i="128"/>
  <c r="Q22" i="128"/>
  <c r="AF17" i="128"/>
  <c r="AG17" i="128"/>
  <c r="AH5" i="128" s="1"/>
  <c r="R5" i="129"/>
  <c r="Q136" i="128"/>
  <c r="AG134" i="128"/>
  <c r="AH122" i="128" s="1"/>
  <c r="AF134" i="128"/>
  <c r="O147" i="128"/>
  <c r="R135" i="128"/>
  <c r="Q135" i="128"/>
  <c r="R127" i="128"/>
  <c r="R113" i="128"/>
  <c r="Q113" i="128"/>
  <c r="R70" i="128"/>
  <c r="O82" i="128"/>
  <c r="R82" i="128" s="1"/>
  <c r="S70" i="128" s="1"/>
  <c r="Q70" i="128"/>
  <c r="Q36" i="128"/>
  <c r="R36" i="128"/>
  <c r="AG69" i="128"/>
  <c r="AH57" i="128" s="1"/>
  <c r="Q69" i="128"/>
  <c r="AF69" i="128"/>
  <c r="AG30" i="128"/>
  <c r="AH18" i="128" s="1"/>
  <c r="AF30" i="128"/>
  <c r="R33" i="128"/>
  <c r="Q33" i="128"/>
  <c r="Q71" i="128"/>
  <c r="R35" i="128"/>
  <c r="Q35" i="128"/>
  <c r="Q31" i="128"/>
  <c r="O43" i="128"/>
  <c r="R43" i="128" s="1"/>
  <c r="S31" i="128" s="1"/>
  <c r="R31" i="128"/>
  <c r="R136" i="129"/>
  <c r="Q136" i="129"/>
  <c r="O108" i="129"/>
  <c r="R96" i="129"/>
  <c r="Q96" i="129"/>
  <c r="Q116" i="129"/>
  <c r="R116" i="129"/>
  <c r="R37" i="129"/>
  <c r="Q37" i="129"/>
  <c r="Q112" i="129"/>
  <c r="R112" i="129"/>
  <c r="Q88" i="129"/>
  <c r="R88" i="129"/>
  <c r="R87" i="129"/>
  <c r="Q87" i="129"/>
  <c r="R74" i="129"/>
  <c r="Q74" i="129"/>
  <c r="R72" i="129"/>
  <c r="Q72" i="129"/>
  <c r="R61" i="129"/>
  <c r="Q61" i="129"/>
  <c r="O69" i="129"/>
  <c r="R69" i="129" s="1"/>
  <c r="S57" i="129" s="1"/>
  <c r="Q57" i="129"/>
  <c r="R57" i="129"/>
  <c r="O82" i="129"/>
  <c r="R82" i="129" s="1"/>
  <c r="S70" i="129" s="1"/>
  <c r="Q125" i="129"/>
  <c r="R125" i="129"/>
  <c r="Q100" i="129"/>
  <c r="R150" i="128"/>
  <c r="Q150" i="128"/>
  <c r="R110" i="128"/>
  <c r="Q110" i="128"/>
  <c r="R6" i="128"/>
  <c r="Q6" i="128"/>
  <c r="AF30" i="129"/>
  <c r="AG30" i="129"/>
  <c r="AH18" i="129" s="1"/>
  <c r="Q125" i="128"/>
  <c r="R86" i="128"/>
  <c r="Q86" i="128"/>
  <c r="R47" i="128"/>
  <c r="Q47" i="128"/>
  <c r="R20" i="128"/>
  <c r="Q20" i="128"/>
  <c r="Q22" i="129"/>
  <c r="R22" i="129"/>
  <c r="Q72" i="128"/>
  <c r="R72" i="128"/>
  <c r="Q99" i="128"/>
  <c r="O160" i="128"/>
  <c r="R148" i="128"/>
  <c r="Q148" i="128"/>
  <c r="Q82" i="128"/>
  <c r="AG82" i="128"/>
  <c r="AH70" i="128" s="1"/>
  <c r="AF82" i="128"/>
  <c r="Q43" i="128"/>
  <c r="AG43" i="128"/>
  <c r="AH31" i="128" s="1"/>
  <c r="AF43" i="128"/>
  <c r="R101" i="128"/>
  <c r="AG56" i="128"/>
  <c r="AH44" i="128" s="1"/>
  <c r="Q56" i="128"/>
  <c r="AF56" i="128"/>
  <c r="R85" i="128"/>
  <c r="Q85" i="128"/>
  <c r="Q32" i="128"/>
  <c r="R32" i="128"/>
  <c r="Q34" i="128"/>
  <c r="R34" i="128"/>
  <c r="Q151" i="129"/>
  <c r="R151" i="129"/>
  <c r="AG160" i="129"/>
  <c r="AH148" i="129" s="1"/>
  <c r="AF160" i="129"/>
  <c r="R128" i="129"/>
  <c r="Q128" i="129"/>
  <c r="Q127" i="129"/>
  <c r="R127" i="129"/>
  <c r="Q122" i="129"/>
  <c r="R101" i="129"/>
  <c r="Q101" i="129"/>
  <c r="Q129" i="129"/>
  <c r="AF134" i="129"/>
  <c r="AG134" i="129"/>
  <c r="AH122" i="129" s="1"/>
  <c r="R115" i="129"/>
  <c r="Q115" i="129"/>
  <c r="Q82" i="129"/>
  <c r="AG82" i="129"/>
  <c r="AH70" i="129" s="1"/>
  <c r="AF82" i="129"/>
  <c r="AG121" i="129"/>
  <c r="AH109" i="129" s="1"/>
  <c r="AF121" i="129"/>
  <c r="R35" i="129"/>
  <c r="Q35" i="129"/>
  <c r="Q86" i="129"/>
  <c r="R86" i="129"/>
  <c r="R85" i="129"/>
  <c r="Q85" i="129"/>
  <c r="R75" i="129"/>
  <c r="Q75" i="129"/>
  <c r="R59" i="129"/>
  <c r="Q59" i="129"/>
  <c r="R43" i="129"/>
  <c r="S31" i="129" s="1"/>
  <c r="Q60" i="129"/>
  <c r="R60" i="129"/>
  <c r="Q45" i="129"/>
  <c r="R45" i="129"/>
  <c r="Q36" i="129"/>
  <c r="O56" i="129"/>
  <c r="R56" i="129" s="1"/>
  <c r="S44" i="129" s="1"/>
  <c r="Q44" i="129"/>
  <c r="R44" i="129"/>
  <c r="AF17" i="129"/>
  <c r="AG17" i="129"/>
  <c r="AH5" i="129" s="1"/>
  <c r="Q7" i="129"/>
  <c r="R7" i="129"/>
  <c r="Q141" i="128"/>
  <c r="R141" i="128"/>
  <c r="Q137" i="128"/>
  <c r="R137" i="128"/>
  <c r="Q128" i="128"/>
  <c r="R128" i="128"/>
  <c r="R140" i="129"/>
  <c r="Q140" i="129"/>
  <c r="R137" i="129"/>
  <c r="Q137" i="129"/>
  <c r="R31" i="129"/>
  <c r="Q138" i="128"/>
  <c r="O30" i="129"/>
  <c r="R18" i="129"/>
  <c r="Q18" i="129"/>
  <c r="R109" i="128"/>
  <c r="Q109" i="128"/>
  <c r="O121" i="128"/>
  <c r="Q84" i="128"/>
  <c r="R84" i="128"/>
  <c r="R60" i="128"/>
  <c r="Q60" i="128"/>
  <c r="R45" i="128"/>
  <c r="Q45" i="128"/>
  <c r="R10" i="128"/>
  <c r="Q10" i="128"/>
  <c r="R151" i="128"/>
  <c r="Q151" i="128"/>
  <c r="O134" i="128"/>
  <c r="R122" i="128"/>
  <c r="Q122" i="128"/>
  <c r="Q74" i="128"/>
  <c r="R74" i="128"/>
  <c r="R164" i="128"/>
  <c r="Q164" i="128"/>
  <c r="AF147" i="128"/>
  <c r="AG147" i="128"/>
  <c r="AH135" i="128" s="1"/>
  <c r="R89" i="128"/>
  <c r="Q89" i="128"/>
  <c r="O17" i="128"/>
  <c r="R87" i="128"/>
  <c r="Q87" i="128"/>
  <c r="R18" i="128"/>
  <c r="Q18" i="128"/>
  <c r="O30" i="128"/>
  <c r="Q75" i="128"/>
  <c r="Q149" i="129"/>
  <c r="R149" i="129"/>
  <c r="R122" i="129"/>
  <c r="R141" i="129"/>
  <c r="Q141" i="129"/>
  <c r="O134" i="129"/>
  <c r="Q113" i="129"/>
  <c r="R113" i="129"/>
  <c r="R99" i="129"/>
  <c r="Q99" i="129"/>
  <c r="R142" i="129"/>
  <c r="Q142" i="129"/>
  <c r="R139" i="129"/>
  <c r="Q139" i="129"/>
  <c r="AG95" i="129"/>
  <c r="AH83" i="129" s="1"/>
  <c r="AF95" i="129"/>
  <c r="R124" i="129"/>
  <c r="Q124" i="129"/>
  <c r="AG108" i="129"/>
  <c r="AH96" i="129" s="1"/>
  <c r="AF108" i="129"/>
  <c r="R33" i="129"/>
  <c r="Q33" i="129"/>
  <c r="Q84" i="129"/>
  <c r="R84" i="129"/>
  <c r="R98" i="129"/>
  <c r="Q98" i="129"/>
  <c r="Q58" i="129"/>
  <c r="R58" i="129"/>
  <c r="AF69" i="129"/>
  <c r="Q69" i="129"/>
  <c r="AG69" i="129"/>
  <c r="AH57" i="129" s="1"/>
  <c r="Q47" i="129"/>
  <c r="R47" i="129"/>
  <c r="Q43" i="129"/>
  <c r="AG43" i="129"/>
  <c r="AH31" i="129" s="1"/>
  <c r="AF43" i="129"/>
  <c r="R115" i="128"/>
  <c r="Q115" i="128"/>
  <c r="AG56" i="129"/>
  <c r="AH44" i="129" s="1"/>
  <c r="Q56" i="129"/>
  <c r="AF56" i="129"/>
  <c r="Q20" i="129"/>
  <c r="R20" i="129"/>
  <c r="AG173" i="128"/>
  <c r="AH161" i="128" s="1"/>
  <c r="AF173" i="128"/>
  <c r="R149" i="128"/>
  <c r="Q149" i="128"/>
  <c r="R112" i="128"/>
  <c r="Q112" i="128"/>
  <c r="O95" i="128"/>
  <c r="R83" i="128"/>
  <c r="Q83" i="128"/>
  <c r="R58" i="128"/>
  <c r="Q58" i="128"/>
  <c r="R44" i="128"/>
  <c r="O56" i="128"/>
  <c r="R56" i="128" s="1"/>
  <c r="S44" i="128" s="1"/>
  <c r="Q44" i="128"/>
  <c r="R8" i="128"/>
  <c r="Q8" i="128"/>
  <c r="Q5" i="129"/>
  <c r="R162" i="128"/>
  <c r="Q162" i="128"/>
  <c r="AG121" i="128"/>
  <c r="AH109" i="128" s="1"/>
  <c r="AF121" i="128"/>
  <c r="R111" i="128"/>
  <c r="Q111" i="128"/>
  <c r="R19" i="129"/>
  <c r="Q19" i="129"/>
  <c r="AF160" i="128"/>
  <c r="AG160" i="128"/>
  <c r="AH148" i="128" s="1"/>
  <c r="R37" i="128"/>
  <c r="Q37" i="128"/>
  <c r="AF95" i="128"/>
  <c r="AG95" i="128"/>
  <c r="AH83" i="128" s="1"/>
  <c r="R30" i="129" l="1"/>
  <c r="S18" i="129" s="1"/>
  <c r="Q30" i="129"/>
  <c r="Q121" i="128"/>
  <c r="R121" i="128"/>
  <c r="S109" i="128" s="1"/>
  <c r="R160" i="129"/>
  <c r="S148" i="129" s="1"/>
  <c r="Q160" i="129"/>
  <c r="R95" i="128"/>
  <c r="S83" i="128" s="1"/>
  <c r="Q95" i="128"/>
  <c r="R147" i="128"/>
  <c r="S135" i="128" s="1"/>
  <c r="Q147" i="128"/>
  <c r="R108" i="128"/>
  <c r="S96" i="128" s="1"/>
  <c r="Q108" i="128"/>
  <c r="R173" i="128"/>
  <c r="S161" i="128" s="1"/>
  <c r="Q173" i="128"/>
  <c r="R147" i="129"/>
  <c r="S135" i="129" s="1"/>
  <c r="Q147" i="129"/>
  <c r="R134" i="128"/>
  <c r="S122" i="128" s="1"/>
  <c r="Q134" i="128"/>
  <c r="R160" i="128"/>
  <c r="S148" i="128" s="1"/>
  <c r="Q160" i="128"/>
  <c r="R134" i="129"/>
  <c r="S122" i="129" s="1"/>
  <c r="Q134" i="129"/>
  <c r="R17" i="128"/>
  <c r="S5" i="128" s="1"/>
  <c r="Q17" i="128"/>
  <c r="E2" i="128"/>
  <c r="E2" i="129"/>
  <c r="R30" i="128"/>
  <c r="S18" i="128" s="1"/>
  <c r="Q30" i="128"/>
  <c r="R108" i="129"/>
  <c r="S96" i="129" s="1"/>
  <c r="Q108" i="129"/>
  <c r="Q95" i="129"/>
  <c r="R95" i="129"/>
  <c r="S83" i="129" s="1"/>
  <c r="R121" i="129"/>
  <c r="S109" i="129" s="1"/>
  <c r="Q121" i="129"/>
  <c r="R173" i="129"/>
  <c r="S161" i="129" s="1"/>
  <c r="Q173" i="129"/>
  <c r="L7" i="122" l="1"/>
  <c r="J7" i="122"/>
  <c r="H7" i="122"/>
  <c r="Q6" i="122"/>
  <c r="P6" i="122"/>
  <c r="O6" i="122"/>
  <c r="N6" i="122"/>
  <c r="L6" i="122"/>
  <c r="J6" i="122"/>
  <c r="H6" i="122"/>
  <c r="J7" i="127"/>
  <c r="J6" i="127"/>
  <c r="H7" i="127"/>
  <c r="H6" i="127"/>
  <c r="L7" i="127"/>
  <c r="L6" i="127"/>
  <c r="M32" i="127" l="1"/>
  <c r="L32" i="127"/>
  <c r="K32" i="127"/>
  <c r="L8" i="127" s="1"/>
  <c r="J32" i="127"/>
  <c r="I32" i="127"/>
  <c r="H32" i="127"/>
  <c r="G32" i="127"/>
  <c r="F32" i="127"/>
  <c r="E32" i="127"/>
  <c r="D32" i="127"/>
  <c r="Q15" i="127"/>
  <c r="P15" i="127"/>
  <c r="O15" i="127"/>
  <c r="N15" i="127"/>
  <c r="M15" i="127"/>
  <c r="L15" i="127"/>
  <c r="K15" i="127"/>
  <c r="J15" i="127"/>
  <c r="I15" i="127"/>
  <c r="H15" i="127"/>
  <c r="G15" i="127"/>
  <c r="F15" i="127"/>
  <c r="E15" i="127"/>
  <c r="D15" i="127"/>
  <c r="F8" i="127" l="1"/>
  <c r="H8" i="127"/>
  <c r="J8" i="127"/>
  <c r="M32" i="122"/>
  <c r="L32" i="122"/>
  <c r="K32" i="122"/>
  <c r="J32" i="122"/>
  <c r="I32" i="122"/>
  <c r="H32" i="122"/>
  <c r="G32" i="122"/>
  <c r="F32" i="122"/>
  <c r="E32" i="122"/>
  <c r="D32" i="122"/>
  <c r="Q15" i="122"/>
  <c r="P15" i="122"/>
  <c r="O15" i="122"/>
  <c r="N15" i="122"/>
  <c r="M15" i="122"/>
  <c r="L15" i="122"/>
  <c r="K15" i="122"/>
  <c r="J15" i="122"/>
  <c r="I15" i="122"/>
  <c r="H15" i="122"/>
  <c r="G15" i="122"/>
  <c r="F15" i="122"/>
  <c r="E15" i="122"/>
  <c r="D15" i="122"/>
  <c r="F8" i="122" l="1"/>
  <c r="L8" i="122"/>
  <c r="J8" i="122"/>
  <c r="H8" i="122"/>
  <c r="AE173" i="121"/>
  <c r="AD173" i="121"/>
  <c r="AA173" i="121"/>
  <c r="Z173" i="121"/>
  <c r="M173" i="121"/>
  <c r="W172" i="121"/>
  <c r="H172" i="121"/>
  <c r="W171" i="121"/>
  <c r="H171" i="121"/>
  <c r="AG170" i="121"/>
  <c r="AF170" i="121"/>
  <c r="W170" i="121"/>
  <c r="H170" i="121"/>
  <c r="AG169" i="121"/>
  <c r="AF169" i="121"/>
  <c r="W169" i="121"/>
  <c r="H169" i="121"/>
  <c r="AG168" i="121"/>
  <c r="AF168" i="121"/>
  <c r="W168" i="121"/>
  <c r="H168" i="121"/>
  <c r="AG167" i="121"/>
  <c r="AF167" i="121"/>
  <c r="W167" i="121"/>
  <c r="H167" i="121"/>
  <c r="AG166" i="121"/>
  <c r="AF166" i="121"/>
  <c r="W166" i="121"/>
  <c r="H166" i="121"/>
  <c r="W165" i="121"/>
  <c r="N165" i="121" s="1"/>
  <c r="P165" i="121"/>
  <c r="H165" i="121"/>
  <c r="W164" i="121"/>
  <c r="N164" i="121" s="1"/>
  <c r="P164" i="121"/>
  <c r="H164" i="121"/>
  <c r="W163" i="121"/>
  <c r="N163" i="121" s="1"/>
  <c r="O163" i="121" s="1"/>
  <c r="P163" i="121"/>
  <c r="H163" i="121"/>
  <c r="W162" i="121"/>
  <c r="N162" i="121"/>
  <c r="P162" i="121"/>
  <c r="H162" i="121"/>
  <c r="W161" i="121"/>
  <c r="N161" i="121" s="1"/>
  <c r="AG161" i="121" s="1"/>
  <c r="P161" i="121"/>
  <c r="H161" i="121"/>
  <c r="AE160" i="121"/>
  <c r="AD160" i="121"/>
  <c r="AA160" i="121"/>
  <c r="Z160" i="121"/>
  <c r="M160" i="121"/>
  <c r="W159" i="121"/>
  <c r="H159" i="121"/>
  <c r="W158" i="121"/>
  <c r="H158" i="121"/>
  <c r="W157" i="121"/>
  <c r="H157" i="121"/>
  <c r="W156" i="121"/>
  <c r="H156" i="121"/>
  <c r="W155" i="121"/>
  <c r="H155" i="121"/>
  <c r="AG154" i="121"/>
  <c r="AF154" i="121"/>
  <c r="W154" i="121"/>
  <c r="H154" i="121"/>
  <c r="AG153" i="121"/>
  <c r="AF153" i="121"/>
  <c r="W153" i="121"/>
  <c r="H153" i="121"/>
  <c r="W152" i="121"/>
  <c r="N152" i="121" s="1"/>
  <c r="O152" i="121" s="1"/>
  <c r="P152" i="121"/>
  <c r="H152" i="121"/>
  <c r="W151" i="121"/>
  <c r="N151" i="121" s="1"/>
  <c r="P151" i="121"/>
  <c r="H151" i="121"/>
  <c r="W150" i="121"/>
  <c r="N150" i="121" s="1"/>
  <c r="O150" i="121" s="1"/>
  <c r="P150" i="121"/>
  <c r="H150" i="121"/>
  <c r="W149" i="121"/>
  <c r="N149" i="121" s="1"/>
  <c r="P149" i="121"/>
  <c r="H149" i="121"/>
  <c r="W148" i="121"/>
  <c r="N148" i="121" s="1"/>
  <c r="P148" i="121"/>
  <c r="H148" i="121"/>
  <c r="AE147" i="121"/>
  <c r="AD147" i="121"/>
  <c r="AA147" i="121"/>
  <c r="Z147" i="121"/>
  <c r="W147" i="121"/>
  <c r="M147" i="121"/>
  <c r="W146" i="121"/>
  <c r="H146" i="121"/>
  <c r="AG145" i="121"/>
  <c r="AF145" i="121"/>
  <c r="W145" i="121"/>
  <c r="H145" i="121"/>
  <c r="AG144" i="121"/>
  <c r="AF144" i="121"/>
  <c r="W144" i="121"/>
  <c r="H144" i="121"/>
  <c r="AG143" i="121"/>
  <c r="AF143" i="121"/>
  <c r="W143" i="121"/>
  <c r="H143" i="121"/>
  <c r="W142" i="121"/>
  <c r="N142" i="121" s="1"/>
  <c r="O142" i="121" s="1"/>
  <c r="H142" i="121"/>
  <c r="W141" i="121"/>
  <c r="N141" i="121" s="1"/>
  <c r="AG141" i="121" s="1"/>
  <c r="P141" i="121"/>
  <c r="H141" i="121"/>
  <c r="W140" i="121"/>
  <c r="N140" i="121" s="1"/>
  <c r="H140" i="121"/>
  <c r="W139" i="121"/>
  <c r="N139" i="121" s="1"/>
  <c r="P139" i="121"/>
  <c r="H139" i="121"/>
  <c r="W138" i="121"/>
  <c r="N138" i="121" s="1"/>
  <c r="O138" i="121" s="1"/>
  <c r="H138" i="121"/>
  <c r="W137" i="121"/>
  <c r="N137" i="121" s="1"/>
  <c r="AG137" i="121" s="1"/>
  <c r="P137" i="121"/>
  <c r="H137" i="121"/>
  <c r="W136" i="121"/>
  <c r="N136" i="121" s="1"/>
  <c r="H136" i="121"/>
  <c r="W135" i="121"/>
  <c r="N135" i="121" s="1"/>
  <c r="H135" i="121"/>
  <c r="AE134" i="121"/>
  <c r="AD134" i="121"/>
  <c r="AA134" i="121"/>
  <c r="Z134" i="121"/>
  <c r="M134" i="121"/>
  <c r="W133" i="121"/>
  <c r="H133" i="121"/>
  <c r="W132" i="121"/>
  <c r="H132" i="121"/>
  <c r="H131" i="121"/>
  <c r="W130" i="121"/>
  <c r="N130" i="121"/>
  <c r="O130" i="121" s="1"/>
  <c r="P130" i="121"/>
  <c r="H130" i="121"/>
  <c r="W129" i="121"/>
  <c r="P129" i="121"/>
  <c r="N129" i="121"/>
  <c r="O129" i="121" s="1"/>
  <c r="H129" i="121"/>
  <c r="W128" i="121"/>
  <c r="P128" i="121"/>
  <c r="N128" i="121"/>
  <c r="O128" i="121" s="1"/>
  <c r="H128" i="121"/>
  <c r="W127" i="121"/>
  <c r="N127" i="121" s="1"/>
  <c r="P127" i="121"/>
  <c r="H127" i="121"/>
  <c r="W126" i="121"/>
  <c r="P126" i="121"/>
  <c r="N126" i="121"/>
  <c r="O126" i="121" s="1"/>
  <c r="H126" i="121"/>
  <c r="W125" i="121"/>
  <c r="N125" i="121"/>
  <c r="P125" i="121"/>
  <c r="H125" i="121"/>
  <c r="W124" i="121"/>
  <c r="P124" i="121"/>
  <c r="N124" i="121"/>
  <c r="O124" i="121" s="1"/>
  <c r="H124" i="121"/>
  <c r="W123" i="121"/>
  <c r="N123" i="121" s="1"/>
  <c r="P123" i="121"/>
  <c r="H123" i="121"/>
  <c r="W122" i="121"/>
  <c r="N122" i="121" s="1"/>
  <c r="P134" i="121"/>
  <c r="H122" i="121"/>
  <c r="AE121" i="121"/>
  <c r="AD121" i="121"/>
  <c r="AA121" i="121"/>
  <c r="Z121" i="121"/>
  <c r="W121" i="121"/>
  <c r="M121" i="121"/>
  <c r="AG120" i="121"/>
  <c r="AF120" i="121"/>
  <c r="W120" i="121"/>
  <c r="H120" i="121"/>
  <c r="AG119" i="121"/>
  <c r="AF119" i="121"/>
  <c r="W119" i="121"/>
  <c r="H119" i="121"/>
  <c r="AG118" i="121"/>
  <c r="AF118" i="121"/>
  <c r="W118" i="121"/>
  <c r="H118" i="121"/>
  <c r="AG117" i="121"/>
  <c r="AF117" i="121"/>
  <c r="H117" i="121"/>
  <c r="W116" i="121"/>
  <c r="N116" i="121" s="1"/>
  <c r="P116" i="121"/>
  <c r="H116" i="121"/>
  <c r="W115" i="121"/>
  <c r="N115" i="121"/>
  <c r="AF115" i="121" s="1"/>
  <c r="P115" i="121"/>
  <c r="H115" i="121"/>
  <c r="W114" i="121"/>
  <c r="N114" i="121" s="1"/>
  <c r="P114" i="121"/>
  <c r="H114" i="121"/>
  <c r="W113" i="121"/>
  <c r="N113" i="121" s="1"/>
  <c r="O113" i="121" s="1"/>
  <c r="P113" i="121"/>
  <c r="H113" i="121"/>
  <c r="W112" i="121"/>
  <c r="P112" i="121"/>
  <c r="N112" i="121"/>
  <c r="O112" i="121" s="1"/>
  <c r="R112" i="121" s="1"/>
  <c r="H112" i="121"/>
  <c r="W111" i="121"/>
  <c r="N111" i="121" s="1"/>
  <c r="H111" i="121"/>
  <c r="W110" i="121"/>
  <c r="P110" i="121"/>
  <c r="N110" i="121"/>
  <c r="O110" i="121" s="1"/>
  <c r="H110" i="121"/>
  <c r="W109" i="121"/>
  <c r="N109" i="121" s="1"/>
  <c r="P109" i="121"/>
  <c r="H109" i="121"/>
  <c r="AE108" i="121"/>
  <c r="AD108" i="121"/>
  <c r="AA108" i="121"/>
  <c r="Z108" i="121"/>
  <c r="W108" i="121"/>
  <c r="M108" i="121"/>
  <c r="P108" i="121" s="1"/>
  <c r="W107" i="121"/>
  <c r="H107" i="121"/>
  <c r="W106" i="121"/>
  <c r="H106" i="121"/>
  <c r="AG105" i="121"/>
  <c r="AF105" i="121"/>
  <c r="W105" i="121"/>
  <c r="H105" i="121"/>
  <c r="AG104" i="121"/>
  <c r="AF104" i="121"/>
  <c r="W104" i="121"/>
  <c r="H104" i="121"/>
  <c r="AG103" i="121"/>
  <c r="AF103" i="121"/>
  <c r="H103" i="121"/>
  <c r="AG102" i="121"/>
  <c r="AF102" i="121"/>
  <c r="H102" i="121"/>
  <c r="W101" i="121"/>
  <c r="N101" i="121" s="1"/>
  <c r="P101" i="121"/>
  <c r="H101" i="121"/>
  <c r="W100" i="121"/>
  <c r="N100" i="121" s="1"/>
  <c r="P100" i="121"/>
  <c r="H100" i="121"/>
  <c r="W99" i="121"/>
  <c r="P99" i="121"/>
  <c r="N99" i="121"/>
  <c r="H99" i="121"/>
  <c r="W98" i="121"/>
  <c r="N98" i="121" s="1"/>
  <c r="P98" i="121"/>
  <c r="H98" i="121"/>
  <c r="W97" i="121"/>
  <c r="N97" i="121" s="1"/>
  <c r="P97" i="121"/>
  <c r="H97" i="121"/>
  <c r="W96" i="121"/>
  <c r="P96" i="121"/>
  <c r="N96" i="121"/>
  <c r="H96" i="121"/>
  <c r="AE95" i="121"/>
  <c r="AD95" i="121"/>
  <c r="AA95" i="121"/>
  <c r="Z95" i="121"/>
  <c r="M95" i="121"/>
  <c r="P95" i="121" s="1"/>
  <c r="AG94" i="121"/>
  <c r="AF94" i="121"/>
  <c r="W94" i="121"/>
  <c r="H94" i="121"/>
  <c r="AG93" i="121"/>
  <c r="AF93" i="121"/>
  <c r="W93" i="121"/>
  <c r="H93" i="121"/>
  <c r="AG92" i="121"/>
  <c r="AF92" i="121"/>
  <c r="H92" i="121"/>
  <c r="AG91" i="121"/>
  <c r="AF91" i="121"/>
  <c r="W91" i="121"/>
  <c r="H91" i="121"/>
  <c r="AG90" i="121"/>
  <c r="AF90" i="121"/>
  <c r="H90" i="121"/>
  <c r="AG89" i="121"/>
  <c r="AF89" i="121"/>
  <c r="H89" i="121"/>
  <c r="AG88" i="121"/>
  <c r="AF88" i="121"/>
  <c r="H88" i="121"/>
  <c r="W87" i="121"/>
  <c r="P87" i="121"/>
  <c r="N87" i="121"/>
  <c r="H87" i="121"/>
  <c r="W86" i="121"/>
  <c r="N86" i="121" s="1"/>
  <c r="O86" i="121" s="1"/>
  <c r="P86" i="121"/>
  <c r="H86" i="121"/>
  <c r="W85" i="121"/>
  <c r="P85" i="121"/>
  <c r="N85" i="121"/>
  <c r="H85" i="121"/>
  <c r="W84" i="121"/>
  <c r="N84" i="121" s="1"/>
  <c r="O84" i="121" s="1"/>
  <c r="P84" i="121"/>
  <c r="H84" i="121"/>
  <c r="W83" i="121"/>
  <c r="N83" i="121" s="1"/>
  <c r="P83" i="121"/>
  <c r="H83" i="121"/>
  <c r="AE82" i="121"/>
  <c r="AD82" i="121"/>
  <c r="AA82" i="121"/>
  <c r="Z82" i="121"/>
  <c r="M82" i="121"/>
  <c r="W81" i="121"/>
  <c r="AG80" i="121"/>
  <c r="AF80" i="121"/>
  <c r="W80" i="121"/>
  <c r="H80" i="121"/>
  <c r="AG79" i="121"/>
  <c r="AF79" i="121"/>
  <c r="W79" i="121"/>
  <c r="H79" i="121"/>
  <c r="AG78" i="121"/>
  <c r="AF78" i="121"/>
  <c r="W78" i="121"/>
  <c r="H78" i="121"/>
  <c r="AG77" i="121"/>
  <c r="AF77" i="121"/>
  <c r="H77" i="121"/>
  <c r="AG76" i="121"/>
  <c r="AF76" i="121"/>
  <c r="H76" i="121"/>
  <c r="W75" i="121"/>
  <c r="N75" i="121" s="1"/>
  <c r="O75" i="121" s="1"/>
  <c r="H75" i="121"/>
  <c r="W74" i="121"/>
  <c r="N74" i="121" s="1"/>
  <c r="AF74" i="121" s="1"/>
  <c r="P74" i="121"/>
  <c r="H74" i="121"/>
  <c r="W73" i="121"/>
  <c r="N73" i="121" s="1"/>
  <c r="AF73" i="121" s="1"/>
  <c r="P73" i="121"/>
  <c r="H73" i="121"/>
  <c r="W72" i="121"/>
  <c r="N72" i="121" s="1"/>
  <c r="AG72" i="121" s="1"/>
  <c r="P72" i="121"/>
  <c r="H72" i="121"/>
  <c r="W71" i="121"/>
  <c r="N71" i="121" s="1"/>
  <c r="H71" i="121"/>
  <c r="W70" i="121"/>
  <c r="N70" i="121" s="1"/>
  <c r="H70" i="121"/>
  <c r="AE69" i="121"/>
  <c r="AD69" i="121"/>
  <c r="AA69" i="121"/>
  <c r="Z69" i="121"/>
  <c r="W69" i="121"/>
  <c r="M69" i="121"/>
  <c r="W68" i="121"/>
  <c r="H68" i="121"/>
  <c r="AG67" i="121"/>
  <c r="AF67" i="121"/>
  <c r="W67" i="121"/>
  <c r="H67" i="121"/>
  <c r="AG66" i="121"/>
  <c r="AF66" i="121"/>
  <c r="W66" i="121"/>
  <c r="H66" i="121"/>
  <c r="AG65" i="121"/>
  <c r="AF65" i="121"/>
  <c r="W65" i="121"/>
  <c r="H65" i="121"/>
  <c r="AG64" i="121"/>
  <c r="AF64" i="121"/>
  <c r="W64" i="121"/>
  <c r="H64" i="121"/>
  <c r="AG63" i="121"/>
  <c r="AF63" i="121"/>
  <c r="W63" i="121"/>
  <c r="H63" i="121"/>
  <c r="AG62" i="121"/>
  <c r="AF62" i="121"/>
  <c r="W62" i="121"/>
  <c r="H62" i="121"/>
  <c r="W61" i="121"/>
  <c r="N61" i="121" s="1"/>
  <c r="O61" i="121" s="1"/>
  <c r="R61" i="121" s="1"/>
  <c r="P61" i="121"/>
  <c r="H61" i="121"/>
  <c r="W60" i="121"/>
  <c r="N60" i="121" s="1"/>
  <c r="P60" i="121"/>
  <c r="H60" i="121"/>
  <c r="W59" i="121"/>
  <c r="N59" i="121" s="1"/>
  <c r="P59" i="121"/>
  <c r="H59" i="121"/>
  <c r="W58" i="121"/>
  <c r="N58" i="121" s="1"/>
  <c r="O58" i="121" s="1"/>
  <c r="P58" i="121"/>
  <c r="H58" i="121"/>
  <c r="W57" i="121"/>
  <c r="N57" i="121" s="1"/>
  <c r="H57" i="121"/>
  <c r="AE56" i="121"/>
  <c r="AD56" i="121"/>
  <c r="AA56" i="121"/>
  <c r="Z56" i="121"/>
  <c r="W56" i="121"/>
  <c r="M56" i="121"/>
  <c r="W55" i="121"/>
  <c r="H55" i="121"/>
  <c r="AG54" i="121"/>
  <c r="AF54" i="121"/>
  <c r="W54" i="121"/>
  <c r="H54" i="121"/>
  <c r="AG53" i="121"/>
  <c r="AF53" i="121"/>
  <c r="W53" i="121"/>
  <c r="H53" i="121"/>
  <c r="AG52" i="121"/>
  <c r="AF52" i="121"/>
  <c r="W52" i="121"/>
  <c r="H52" i="121"/>
  <c r="AG51" i="121"/>
  <c r="AF51" i="121"/>
  <c r="AG50" i="121"/>
  <c r="AF50" i="121"/>
  <c r="H50" i="121"/>
  <c r="W49" i="121"/>
  <c r="N49" i="121" s="1"/>
  <c r="P49" i="121"/>
  <c r="H49" i="121"/>
  <c r="W48" i="121"/>
  <c r="N48" i="121" s="1"/>
  <c r="P48" i="121"/>
  <c r="H48" i="121"/>
  <c r="W47" i="121"/>
  <c r="N47" i="121" s="1"/>
  <c r="P47" i="121"/>
  <c r="H47" i="121"/>
  <c r="W46" i="121"/>
  <c r="N46" i="121" s="1"/>
  <c r="O46" i="121" s="1"/>
  <c r="P46" i="121"/>
  <c r="H46" i="121"/>
  <c r="W45" i="121"/>
  <c r="N45" i="121"/>
  <c r="AF45" i="121" s="1"/>
  <c r="P45" i="121"/>
  <c r="H45" i="121"/>
  <c r="W44" i="121"/>
  <c r="N44" i="121" s="1"/>
  <c r="P44" i="121"/>
  <c r="H44" i="121"/>
  <c r="AE43" i="121"/>
  <c r="AE2" i="121" s="1"/>
  <c r="AD43" i="121"/>
  <c r="AA43" i="121"/>
  <c r="Z43" i="121"/>
  <c r="M43" i="121"/>
  <c r="W42" i="121"/>
  <c r="H42" i="121"/>
  <c r="W41" i="121"/>
  <c r="AG40" i="121"/>
  <c r="AF40" i="121"/>
  <c r="W40" i="121"/>
  <c r="H40" i="121"/>
  <c r="AG39" i="121"/>
  <c r="AF39" i="121"/>
  <c r="W39" i="121"/>
  <c r="H39" i="121"/>
  <c r="AG38" i="121"/>
  <c r="AF38" i="121"/>
  <c r="W38" i="121"/>
  <c r="H38" i="121"/>
  <c r="AG37" i="121"/>
  <c r="AF37" i="121"/>
  <c r="W37" i="121"/>
  <c r="H37" i="121"/>
  <c r="AG36" i="121"/>
  <c r="AF36" i="121"/>
  <c r="W36" i="121"/>
  <c r="H36" i="121"/>
  <c r="AG35" i="121"/>
  <c r="AF35" i="121"/>
  <c r="H35" i="121"/>
  <c r="W34" i="121"/>
  <c r="N34" i="121" s="1"/>
  <c r="P34" i="121"/>
  <c r="H34" i="121"/>
  <c r="W33" i="121"/>
  <c r="N33" i="121" s="1"/>
  <c r="P33" i="121"/>
  <c r="H33" i="121"/>
  <c r="W32" i="121"/>
  <c r="P32" i="121"/>
  <c r="N32" i="121"/>
  <c r="O32" i="121" s="1"/>
  <c r="H32" i="121"/>
  <c r="W31" i="121"/>
  <c r="N31" i="121" s="1"/>
  <c r="P31" i="121"/>
  <c r="H31" i="121"/>
  <c r="AE30" i="121"/>
  <c r="AD30" i="121"/>
  <c r="AA30" i="121"/>
  <c r="AA2" i="121" s="1"/>
  <c r="Z30" i="121"/>
  <c r="M30" i="121"/>
  <c r="AF29" i="121"/>
  <c r="W29" i="121"/>
  <c r="H29" i="121"/>
  <c r="AG28" i="121"/>
  <c r="AF28" i="121"/>
  <c r="W28" i="121"/>
  <c r="H28" i="121"/>
  <c r="AG27" i="121"/>
  <c r="AF27" i="121"/>
  <c r="W27" i="121"/>
  <c r="H27" i="121"/>
  <c r="AG26" i="121"/>
  <c r="AF26" i="121"/>
  <c r="W26" i="121"/>
  <c r="H26" i="121"/>
  <c r="AG25" i="121"/>
  <c r="AF25" i="121"/>
  <c r="W25" i="121"/>
  <c r="H25" i="121"/>
  <c r="AG24" i="121"/>
  <c r="AF24" i="121"/>
  <c r="H24" i="121"/>
  <c r="W23" i="121"/>
  <c r="N23" i="121" s="1"/>
  <c r="P23" i="121"/>
  <c r="H23" i="121"/>
  <c r="W22" i="121"/>
  <c r="N22" i="121" s="1"/>
  <c r="O22" i="121" s="1"/>
  <c r="H22" i="121"/>
  <c r="W21" i="121"/>
  <c r="N21" i="121" s="1"/>
  <c r="P21" i="121"/>
  <c r="H21" i="121"/>
  <c r="W20" i="121"/>
  <c r="N20" i="121" s="1"/>
  <c r="O20" i="121" s="1"/>
  <c r="H20" i="121"/>
  <c r="W19" i="121"/>
  <c r="N19" i="121" s="1"/>
  <c r="P19" i="121"/>
  <c r="H19" i="121"/>
  <c r="W18" i="121"/>
  <c r="N18" i="121" s="1"/>
  <c r="AF18" i="121" s="1"/>
  <c r="P18" i="121"/>
  <c r="H18" i="121"/>
  <c r="AE17" i="121"/>
  <c r="AD17" i="121"/>
  <c r="AD2" i="121" s="1"/>
  <c r="AA17" i="121"/>
  <c r="Z17" i="121"/>
  <c r="W17" i="121"/>
  <c r="M17" i="121"/>
  <c r="W16" i="121"/>
  <c r="H16" i="121"/>
  <c r="W15" i="121"/>
  <c r="H15" i="121"/>
  <c r="W14" i="121"/>
  <c r="H14" i="121"/>
  <c r="AG13" i="121"/>
  <c r="AF13" i="121"/>
  <c r="H13" i="121"/>
  <c r="AG12" i="121"/>
  <c r="AF12" i="121"/>
  <c r="H12" i="121"/>
  <c r="AG11" i="121"/>
  <c r="AF11" i="121"/>
  <c r="H11" i="121"/>
  <c r="W10" i="121"/>
  <c r="N10" i="121"/>
  <c r="H10" i="121"/>
  <c r="W9" i="121"/>
  <c r="N9" i="121" s="1"/>
  <c r="P9" i="121"/>
  <c r="H9" i="121"/>
  <c r="W8" i="121"/>
  <c r="N8" i="121" s="1"/>
  <c r="H8" i="121"/>
  <c r="W7" i="121"/>
  <c r="N7" i="121" s="1"/>
  <c r="O7" i="121" s="1"/>
  <c r="Q7" i="121" s="1"/>
  <c r="P7" i="121"/>
  <c r="H7" i="121"/>
  <c r="W6" i="121"/>
  <c r="N6" i="121" s="1"/>
  <c r="H6" i="121"/>
  <c r="W5" i="121"/>
  <c r="N5" i="121"/>
  <c r="P5" i="121"/>
  <c r="H5" i="121"/>
  <c r="I2" i="121"/>
  <c r="E1" i="121"/>
  <c r="AE173" i="120"/>
  <c r="AD173" i="120"/>
  <c r="AA173" i="120"/>
  <c r="Z173" i="120"/>
  <c r="M173" i="120"/>
  <c r="W172" i="120"/>
  <c r="H172" i="120"/>
  <c r="W171" i="120"/>
  <c r="H171" i="120"/>
  <c r="AG170" i="120"/>
  <c r="AF170" i="120"/>
  <c r="W170" i="120"/>
  <c r="H170" i="120"/>
  <c r="AG169" i="120"/>
  <c r="AF169" i="120"/>
  <c r="W169" i="120"/>
  <c r="H169" i="120"/>
  <c r="AG168" i="120"/>
  <c r="AF168" i="120"/>
  <c r="W168" i="120"/>
  <c r="H168" i="120"/>
  <c r="AG167" i="120"/>
  <c r="AF167" i="120"/>
  <c r="W167" i="120"/>
  <c r="H167" i="120"/>
  <c r="AG166" i="120"/>
  <c r="AF166" i="120"/>
  <c r="W166" i="120"/>
  <c r="H166" i="120"/>
  <c r="W165" i="120"/>
  <c r="P165" i="120"/>
  <c r="N165" i="120"/>
  <c r="O165" i="120" s="1"/>
  <c r="H165" i="120"/>
  <c r="W164" i="120"/>
  <c r="N164" i="120" s="1"/>
  <c r="P164" i="120"/>
  <c r="H164" i="120"/>
  <c r="W163" i="120"/>
  <c r="P163" i="120"/>
  <c r="N163" i="120"/>
  <c r="O163" i="120" s="1"/>
  <c r="H163" i="120"/>
  <c r="W162" i="120"/>
  <c r="N162" i="120" s="1"/>
  <c r="P162" i="120"/>
  <c r="H162" i="120"/>
  <c r="W161" i="120"/>
  <c r="P161" i="120"/>
  <c r="N161" i="120"/>
  <c r="H161" i="120"/>
  <c r="AE160" i="120"/>
  <c r="AD160" i="120"/>
  <c r="AA160" i="120"/>
  <c r="Z160" i="120"/>
  <c r="M160" i="120"/>
  <c r="W159" i="120"/>
  <c r="H159" i="120"/>
  <c r="W158" i="120"/>
  <c r="H158" i="120"/>
  <c r="W157" i="120"/>
  <c r="H157" i="120"/>
  <c r="W156" i="120"/>
  <c r="H156" i="120"/>
  <c r="W155" i="120"/>
  <c r="H155" i="120"/>
  <c r="AG154" i="120"/>
  <c r="AF154" i="120"/>
  <c r="W154" i="120"/>
  <c r="H154" i="120"/>
  <c r="W153" i="120"/>
  <c r="N153" i="120" s="1"/>
  <c r="P153" i="120"/>
  <c r="H153" i="120"/>
  <c r="W152" i="120"/>
  <c r="N152" i="120" s="1"/>
  <c r="O152" i="120" s="1"/>
  <c r="P152" i="120"/>
  <c r="H152" i="120"/>
  <c r="W151" i="120"/>
  <c r="N151" i="120" s="1"/>
  <c r="P151" i="120"/>
  <c r="H151" i="120"/>
  <c r="W150" i="120"/>
  <c r="N150" i="120" s="1"/>
  <c r="O150" i="120" s="1"/>
  <c r="P150" i="120"/>
  <c r="H150" i="120"/>
  <c r="W149" i="120"/>
  <c r="N149" i="120" s="1"/>
  <c r="P149" i="120"/>
  <c r="H149" i="120"/>
  <c r="W148" i="120"/>
  <c r="N148" i="120" s="1"/>
  <c r="P148" i="120"/>
  <c r="H148" i="120"/>
  <c r="AE147" i="120"/>
  <c r="AD147" i="120"/>
  <c r="AA147" i="120"/>
  <c r="Z147" i="120"/>
  <c r="W147" i="120"/>
  <c r="M147" i="120"/>
  <c r="W146" i="120"/>
  <c r="H146" i="120"/>
  <c r="AG145" i="120"/>
  <c r="AF145" i="120"/>
  <c r="W145" i="120"/>
  <c r="H145" i="120"/>
  <c r="AG144" i="120"/>
  <c r="AF144" i="120"/>
  <c r="W144" i="120"/>
  <c r="H144" i="120"/>
  <c r="AG143" i="120"/>
  <c r="AF143" i="120"/>
  <c r="W143" i="120"/>
  <c r="H143" i="120"/>
  <c r="W142" i="120"/>
  <c r="N142" i="120" s="1"/>
  <c r="O142" i="120" s="1"/>
  <c r="H142" i="120"/>
  <c r="W141" i="120"/>
  <c r="N141" i="120" s="1"/>
  <c r="AG141" i="120" s="1"/>
  <c r="P141" i="120"/>
  <c r="H141" i="120"/>
  <c r="W140" i="120"/>
  <c r="N140" i="120" s="1"/>
  <c r="O140" i="120" s="1"/>
  <c r="H140" i="120"/>
  <c r="W139" i="120"/>
  <c r="N139" i="120" s="1"/>
  <c r="AG139" i="120" s="1"/>
  <c r="P139" i="120"/>
  <c r="H139" i="120"/>
  <c r="W138" i="120"/>
  <c r="N138" i="120" s="1"/>
  <c r="O138" i="120" s="1"/>
  <c r="H138" i="120"/>
  <c r="W137" i="120"/>
  <c r="N137" i="120" s="1"/>
  <c r="AG137" i="120" s="1"/>
  <c r="P137" i="120"/>
  <c r="H137" i="120"/>
  <c r="W136" i="120"/>
  <c r="N136" i="120" s="1"/>
  <c r="O136" i="120" s="1"/>
  <c r="H136" i="120"/>
  <c r="W135" i="120"/>
  <c r="N135" i="120" s="1"/>
  <c r="O135" i="120"/>
  <c r="H135" i="120"/>
  <c r="AE134" i="120"/>
  <c r="AD134" i="120"/>
  <c r="AA134" i="120"/>
  <c r="Z134" i="120"/>
  <c r="M134" i="120"/>
  <c r="W133" i="120"/>
  <c r="H133" i="120"/>
  <c r="W132" i="120"/>
  <c r="H132" i="120"/>
  <c r="H131" i="120"/>
  <c r="H130" i="120"/>
  <c r="W129" i="120"/>
  <c r="N129" i="120" s="1"/>
  <c r="O129" i="120" s="1"/>
  <c r="Q129" i="120" s="1"/>
  <c r="P129" i="120"/>
  <c r="H129" i="120"/>
  <c r="W128" i="120"/>
  <c r="N128" i="120" s="1"/>
  <c r="O128" i="120" s="1"/>
  <c r="H128" i="120"/>
  <c r="W127" i="120"/>
  <c r="N127" i="120" s="1"/>
  <c r="P127" i="120"/>
  <c r="H127" i="120"/>
  <c r="W126" i="120"/>
  <c r="N126" i="120" s="1"/>
  <c r="O126" i="120" s="1"/>
  <c r="H126" i="120"/>
  <c r="W125" i="120"/>
  <c r="N125" i="120" s="1"/>
  <c r="AG125" i="120" s="1"/>
  <c r="P125" i="120"/>
  <c r="H125" i="120"/>
  <c r="W124" i="120"/>
  <c r="N124" i="120" s="1"/>
  <c r="O124" i="120" s="1"/>
  <c r="H124" i="120"/>
  <c r="W123" i="120"/>
  <c r="N123" i="120" s="1"/>
  <c r="P123" i="120"/>
  <c r="H123" i="120"/>
  <c r="W122" i="120"/>
  <c r="N122" i="120" s="1"/>
  <c r="P122" i="120"/>
  <c r="H122" i="120"/>
  <c r="AE121" i="120"/>
  <c r="AD121" i="120"/>
  <c r="AA121" i="120"/>
  <c r="Z121" i="120"/>
  <c r="W121" i="120"/>
  <c r="M121" i="120"/>
  <c r="AG120" i="120"/>
  <c r="AF120" i="120"/>
  <c r="W120" i="120"/>
  <c r="H120" i="120"/>
  <c r="AG119" i="120"/>
  <c r="AF119" i="120"/>
  <c r="W119" i="120"/>
  <c r="H119" i="120"/>
  <c r="AG118" i="120"/>
  <c r="AF118" i="120"/>
  <c r="W118" i="120"/>
  <c r="H118" i="120"/>
  <c r="AG117" i="120"/>
  <c r="AF117" i="120"/>
  <c r="H117" i="120"/>
  <c r="W116" i="120"/>
  <c r="N116" i="120" s="1"/>
  <c r="O116" i="120" s="1"/>
  <c r="H116" i="120"/>
  <c r="W115" i="120"/>
  <c r="N115" i="120" s="1"/>
  <c r="AG115" i="120" s="1"/>
  <c r="P115" i="120"/>
  <c r="H115" i="120"/>
  <c r="W114" i="120"/>
  <c r="N114" i="120" s="1"/>
  <c r="O114" i="120" s="1"/>
  <c r="H114" i="120"/>
  <c r="W113" i="120"/>
  <c r="N113" i="120" s="1"/>
  <c r="AG113" i="120" s="1"/>
  <c r="P113" i="120"/>
  <c r="H113" i="120"/>
  <c r="W112" i="120"/>
  <c r="N112" i="120" s="1"/>
  <c r="O112" i="120" s="1"/>
  <c r="H112" i="120"/>
  <c r="W111" i="120"/>
  <c r="N111" i="120" s="1"/>
  <c r="AG111" i="120" s="1"/>
  <c r="P111" i="120"/>
  <c r="H111" i="120"/>
  <c r="W110" i="120"/>
  <c r="N110" i="120" s="1"/>
  <c r="O110" i="120" s="1"/>
  <c r="H110" i="120"/>
  <c r="W109" i="120"/>
  <c r="N109" i="120" s="1"/>
  <c r="O109" i="120"/>
  <c r="H109" i="120"/>
  <c r="AE108" i="120"/>
  <c r="AD108" i="120"/>
  <c r="AA108" i="120"/>
  <c r="Z108" i="120"/>
  <c r="W108" i="120"/>
  <c r="M108" i="120"/>
  <c r="W107" i="120"/>
  <c r="H107" i="120"/>
  <c r="W106" i="120"/>
  <c r="H106" i="120"/>
  <c r="AG105" i="120"/>
  <c r="AF105" i="120"/>
  <c r="W105" i="120"/>
  <c r="H105" i="120"/>
  <c r="AG104" i="120"/>
  <c r="AF104" i="120"/>
  <c r="W104" i="120"/>
  <c r="H104" i="120"/>
  <c r="AG103" i="120"/>
  <c r="AF103" i="120"/>
  <c r="H103" i="120"/>
  <c r="AG102" i="120"/>
  <c r="AF102" i="120"/>
  <c r="H102" i="120"/>
  <c r="W101" i="120"/>
  <c r="N101" i="120" s="1"/>
  <c r="P101" i="120"/>
  <c r="H101" i="120"/>
  <c r="W100" i="120"/>
  <c r="N100" i="120" s="1"/>
  <c r="P100" i="120"/>
  <c r="H100" i="120"/>
  <c r="W99" i="120"/>
  <c r="N99" i="120" s="1"/>
  <c r="P99" i="120"/>
  <c r="H99" i="120"/>
  <c r="W98" i="120"/>
  <c r="N98" i="120" s="1"/>
  <c r="P98" i="120"/>
  <c r="H98" i="120"/>
  <c r="W97" i="120"/>
  <c r="N97" i="120" s="1"/>
  <c r="O97" i="120" s="1"/>
  <c r="R97" i="120" s="1"/>
  <c r="P97" i="120"/>
  <c r="H97" i="120"/>
  <c r="W96" i="120"/>
  <c r="N96" i="120" s="1"/>
  <c r="AG96" i="120" s="1"/>
  <c r="P96" i="120"/>
  <c r="H96" i="120"/>
  <c r="AE95" i="120"/>
  <c r="AD95" i="120"/>
  <c r="AA95" i="120"/>
  <c r="Z95" i="120"/>
  <c r="M95" i="120"/>
  <c r="AG94" i="120"/>
  <c r="AF94" i="120"/>
  <c r="W94" i="120"/>
  <c r="H94" i="120"/>
  <c r="AG93" i="120"/>
  <c r="AF93" i="120"/>
  <c r="W93" i="120"/>
  <c r="H93" i="120"/>
  <c r="AG92" i="120"/>
  <c r="AF92" i="120"/>
  <c r="H92" i="120"/>
  <c r="AG91" i="120"/>
  <c r="AF91" i="120"/>
  <c r="W91" i="120"/>
  <c r="H91" i="120"/>
  <c r="AG90" i="120"/>
  <c r="AF90" i="120"/>
  <c r="H90" i="120"/>
  <c r="AG89" i="120"/>
  <c r="AF89" i="120"/>
  <c r="H89" i="120"/>
  <c r="AG88" i="120"/>
  <c r="AF88" i="120"/>
  <c r="H88" i="120"/>
  <c r="W87" i="120"/>
  <c r="P87" i="120"/>
  <c r="N87" i="120"/>
  <c r="O87" i="120" s="1"/>
  <c r="H87" i="120"/>
  <c r="W86" i="120"/>
  <c r="N86" i="120"/>
  <c r="AF86" i="120" s="1"/>
  <c r="P86" i="120"/>
  <c r="H86" i="120"/>
  <c r="W85" i="120"/>
  <c r="P85" i="120"/>
  <c r="N85" i="120"/>
  <c r="O85" i="120" s="1"/>
  <c r="H85" i="120"/>
  <c r="W84" i="120"/>
  <c r="N84" i="120"/>
  <c r="AF84" i="120" s="1"/>
  <c r="P84" i="120"/>
  <c r="H84" i="120"/>
  <c r="W83" i="120"/>
  <c r="N83" i="120" s="1"/>
  <c r="AG83" i="120" s="1"/>
  <c r="H83" i="120"/>
  <c r="AE82" i="120"/>
  <c r="AD82" i="120"/>
  <c r="AA82" i="120"/>
  <c r="Z82" i="120"/>
  <c r="M82" i="120"/>
  <c r="W81" i="120"/>
  <c r="AG80" i="120"/>
  <c r="AF80" i="120"/>
  <c r="W80" i="120"/>
  <c r="H80" i="120"/>
  <c r="AG79" i="120"/>
  <c r="AF79" i="120"/>
  <c r="W79" i="120"/>
  <c r="H79" i="120"/>
  <c r="AG78" i="120"/>
  <c r="AF78" i="120"/>
  <c r="W78" i="120"/>
  <c r="H78" i="120"/>
  <c r="AG77" i="120"/>
  <c r="AF77" i="120"/>
  <c r="H77" i="120"/>
  <c r="AG76" i="120"/>
  <c r="AF76" i="120"/>
  <c r="H76" i="120"/>
  <c r="W75" i="120"/>
  <c r="N75" i="120" s="1"/>
  <c r="P75" i="120"/>
  <c r="H75" i="120"/>
  <c r="W74" i="120"/>
  <c r="N74" i="120" s="1"/>
  <c r="P74" i="120"/>
  <c r="H74" i="120"/>
  <c r="W73" i="120"/>
  <c r="N73" i="120" s="1"/>
  <c r="P73" i="120"/>
  <c r="H73" i="120"/>
  <c r="W72" i="120"/>
  <c r="N72" i="120" s="1"/>
  <c r="P72" i="120"/>
  <c r="H72" i="120"/>
  <c r="W71" i="120"/>
  <c r="N71" i="120" s="1"/>
  <c r="P71" i="120"/>
  <c r="H71" i="120"/>
  <c r="W70" i="120"/>
  <c r="N70" i="120" s="1"/>
  <c r="P82" i="120"/>
  <c r="H70" i="120"/>
  <c r="AE69" i="120"/>
  <c r="AD69" i="120"/>
  <c r="AA69" i="120"/>
  <c r="Z69" i="120"/>
  <c r="W69" i="120"/>
  <c r="M69" i="120"/>
  <c r="W68" i="120"/>
  <c r="H68" i="120"/>
  <c r="AG67" i="120"/>
  <c r="AF67" i="120"/>
  <c r="W67" i="120"/>
  <c r="H67" i="120"/>
  <c r="AG66" i="120"/>
  <c r="AF66" i="120"/>
  <c r="W66" i="120"/>
  <c r="H66" i="120"/>
  <c r="AG65" i="120"/>
  <c r="AF65" i="120"/>
  <c r="W65" i="120"/>
  <c r="H65" i="120"/>
  <c r="AG64" i="120"/>
  <c r="AF64" i="120"/>
  <c r="W64" i="120"/>
  <c r="H64" i="120"/>
  <c r="AG63" i="120"/>
  <c r="AF63" i="120"/>
  <c r="W63" i="120"/>
  <c r="H63" i="120"/>
  <c r="AG62" i="120"/>
  <c r="AF62" i="120"/>
  <c r="W62" i="120"/>
  <c r="H62" i="120"/>
  <c r="W61" i="120"/>
  <c r="N61" i="120" s="1"/>
  <c r="AF61" i="120" s="1"/>
  <c r="P61" i="120"/>
  <c r="H61" i="120"/>
  <c r="W60" i="120"/>
  <c r="N60" i="120" s="1"/>
  <c r="P60" i="120"/>
  <c r="H60" i="120"/>
  <c r="W59" i="120"/>
  <c r="N59" i="120"/>
  <c r="AF59" i="120" s="1"/>
  <c r="P59" i="120"/>
  <c r="H59" i="120"/>
  <c r="W58" i="120"/>
  <c r="N58" i="120" s="1"/>
  <c r="P58" i="120"/>
  <c r="H58" i="120"/>
  <c r="W57" i="120"/>
  <c r="N57" i="120" s="1"/>
  <c r="P57" i="120"/>
  <c r="H57" i="120"/>
  <c r="AE56" i="120"/>
  <c r="AD56" i="120"/>
  <c r="AA56" i="120"/>
  <c r="Z56" i="120"/>
  <c r="W56" i="120"/>
  <c r="M56" i="120"/>
  <c r="P56" i="120" s="1"/>
  <c r="W55" i="120"/>
  <c r="H55" i="120"/>
  <c r="AG54" i="120"/>
  <c r="AF54" i="120"/>
  <c r="W54" i="120"/>
  <c r="H54" i="120"/>
  <c r="AG53" i="120"/>
  <c r="AF53" i="120"/>
  <c r="W53" i="120"/>
  <c r="H53" i="120"/>
  <c r="AG52" i="120"/>
  <c r="AF52" i="120"/>
  <c r="W52" i="120"/>
  <c r="H52" i="120"/>
  <c r="AG51" i="120"/>
  <c r="AF51" i="120"/>
  <c r="AG50" i="120"/>
  <c r="AF50" i="120"/>
  <c r="H50" i="120"/>
  <c r="W49" i="120"/>
  <c r="N49" i="120" s="1"/>
  <c r="O49" i="120" s="1"/>
  <c r="H49" i="120"/>
  <c r="W48" i="120"/>
  <c r="N48" i="120" s="1"/>
  <c r="O48" i="120" s="1"/>
  <c r="P48" i="120"/>
  <c r="H48" i="120"/>
  <c r="W47" i="120"/>
  <c r="N47" i="120" s="1"/>
  <c r="O47" i="120" s="1"/>
  <c r="H47" i="120"/>
  <c r="W46" i="120"/>
  <c r="N46" i="120" s="1"/>
  <c r="O46" i="120" s="1"/>
  <c r="P46" i="120"/>
  <c r="H46" i="120"/>
  <c r="W45" i="120"/>
  <c r="N45" i="120" s="1"/>
  <c r="P45" i="120"/>
  <c r="H45" i="120"/>
  <c r="W44" i="120"/>
  <c r="N44" i="120" s="1"/>
  <c r="P44" i="120"/>
  <c r="H44" i="120"/>
  <c r="AE43" i="120"/>
  <c r="AD43" i="120"/>
  <c r="AA43" i="120"/>
  <c r="Z43" i="120"/>
  <c r="Z2" i="120" s="1"/>
  <c r="M43" i="120"/>
  <c r="W42" i="120"/>
  <c r="H42" i="120"/>
  <c r="W41" i="120"/>
  <c r="AG40" i="120"/>
  <c r="AF40" i="120"/>
  <c r="W40" i="120"/>
  <c r="H40" i="120"/>
  <c r="AG39" i="120"/>
  <c r="AF39" i="120"/>
  <c r="W39" i="120"/>
  <c r="H39" i="120"/>
  <c r="AG38" i="120"/>
  <c r="AF38" i="120"/>
  <c r="W38" i="120"/>
  <c r="H38" i="120"/>
  <c r="AG37" i="120"/>
  <c r="AF37" i="120"/>
  <c r="W37" i="120"/>
  <c r="H37" i="120"/>
  <c r="AG36" i="120"/>
  <c r="AF36" i="120"/>
  <c r="W36" i="120"/>
  <c r="H36" i="120"/>
  <c r="AG35" i="120"/>
  <c r="AF35" i="120"/>
  <c r="H35" i="120"/>
  <c r="W34" i="120"/>
  <c r="N34" i="120" s="1"/>
  <c r="P34" i="120"/>
  <c r="H34" i="120"/>
  <c r="W33" i="120"/>
  <c r="N33" i="120"/>
  <c r="AF33" i="120" s="1"/>
  <c r="P33" i="120"/>
  <c r="H33" i="120"/>
  <c r="W32" i="120"/>
  <c r="N32" i="120" s="1"/>
  <c r="P32" i="120"/>
  <c r="H32" i="120"/>
  <c r="W31" i="120"/>
  <c r="N31" i="120" s="1"/>
  <c r="P31" i="120"/>
  <c r="H31" i="120"/>
  <c r="AE30" i="120"/>
  <c r="AD30" i="120"/>
  <c r="AD2" i="120" s="1"/>
  <c r="AA30" i="120"/>
  <c r="Z30" i="120"/>
  <c r="M30" i="120"/>
  <c r="P30" i="120" s="1"/>
  <c r="AF29" i="120"/>
  <c r="W29" i="120"/>
  <c r="H29" i="120"/>
  <c r="AG28" i="120"/>
  <c r="AF28" i="120"/>
  <c r="W28" i="120"/>
  <c r="H28" i="120"/>
  <c r="AG27" i="120"/>
  <c r="AF27" i="120"/>
  <c r="W27" i="120"/>
  <c r="H27" i="120"/>
  <c r="AG26" i="120"/>
  <c r="AF26" i="120"/>
  <c r="W26" i="120"/>
  <c r="H26" i="120"/>
  <c r="AG25" i="120"/>
  <c r="AF25" i="120"/>
  <c r="W25" i="120"/>
  <c r="H25" i="120"/>
  <c r="AG24" i="120"/>
  <c r="AF24" i="120"/>
  <c r="H24" i="120"/>
  <c r="W23" i="120"/>
  <c r="N23" i="120" s="1"/>
  <c r="P23" i="120"/>
  <c r="H23" i="120"/>
  <c r="W22" i="120"/>
  <c r="N22" i="120"/>
  <c r="AF22" i="120" s="1"/>
  <c r="P22" i="120"/>
  <c r="H22" i="120"/>
  <c r="W21" i="120"/>
  <c r="N21" i="120" s="1"/>
  <c r="P21" i="120"/>
  <c r="H21" i="120"/>
  <c r="W20" i="120"/>
  <c r="N20" i="120" s="1"/>
  <c r="AF20" i="120" s="1"/>
  <c r="P20" i="120"/>
  <c r="H20" i="120"/>
  <c r="W19" i="120"/>
  <c r="N19" i="120" s="1"/>
  <c r="P19" i="120"/>
  <c r="H19" i="120"/>
  <c r="W18" i="120"/>
  <c r="N18" i="120" s="1"/>
  <c r="P18" i="120"/>
  <c r="H18" i="120"/>
  <c r="AE17" i="120"/>
  <c r="AE2" i="120" s="1"/>
  <c r="AD17" i="120"/>
  <c r="AA17" i="120"/>
  <c r="AA2" i="120" s="1"/>
  <c r="Z17" i="120"/>
  <c r="W17" i="120"/>
  <c r="M17" i="120"/>
  <c r="P17" i="120" s="1"/>
  <c r="W16" i="120"/>
  <c r="H16" i="120"/>
  <c r="W15" i="120"/>
  <c r="H15" i="120"/>
  <c r="W14" i="120"/>
  <c r="H14" i="120"/>
  <c r="AG13" i="120"/>
  <c r="AF13" i="120"/>
  <c r="H13" i="120"/>
  <c r="AG12" i="120"/>
  <c r="AF12" i="120"/>
  <c r="H12" i="120"/>
  <c r="AG11" i="120"/>
  <c r="AF11" i="120"/>
  <c r="H11" i="120"/>
  <c r="W10" i="120"/>
  <c r="N10" i="120" s="1"/>
  <c r="AF10" i="120" s="1"/>
  <c r="P10" i="120"/>
  <c r="H10" i="120"/>
  <c r="W9" i="120"/>
  <c r="N9" i="120" s="1"/>
  <c r="P9" i="120"/>
  <c r="H9" i="120"/>
  <c r="W8" i="120"/>
  <c r="N8" i="120" s="1"/>
  <c r="AF8" i="120" s="1"/>
  <c r="P8" i="120"/>
  <c r="H8" i="120"/>
  <c r="W7" i="120"/>
  <c r="N7" i="120" s="1"/>
  <c r="P7" i="120"/>
  <c r="H7" i="120"/>
  <c r="W6" i="120"/>
  <c r="N6" i="120" s="1"/>
  <c r="AF6" i="120" s="1"/>
  <c r="P6" i="120"/>
  <c r="H6" i="120"/>
  <c r="W5" i="120"/>
  <c r="N5" i="120"/>
  <c r="O5" i="120" s="1"/>
  <c r="P5" i="120"/>
  <c r="H5" i="120"/>
  <c r="I2" i="120"/>
  <c r="I1" i="120"/>
  <c r="E1" i="120"/>
  <c r="AF71" i="121" l="1"/>
  <c r="O71" i="121"/>
  <c r="AG71" i="121"/>
  <c r="AF114" i="121"/>
  <c r="AG114" i="121"/>
  <c r="AF47" i="121"/>
  <c r="AG47" i="121"/>
  <c r="O74" i="120"/>
  <c r="Q74" i="120" s="1"/>
  <c r="AG74" i="120"/>
  <c r="O122" i="120"/>
  <c r="AF122" i="120"/>
  <c r="AF59" i="121"/>
  <c r="AG59" i="121"/>
  <c r="O116" i="121"/>
  <c r="AF116" i="121"/>
  <c r="O60" i="120"/>
  <c r="R60" i="120" s="1"/>
  <c r="AG60" i="120"/>
  <c r="O72" i="120"/>
  <c r="AG72" i="120"/>
  <c r="AF45" i="120"/>
  <c r="AG45" i="120"/>
  <c r="O45" i="120"/>
  <c r="O58" i="120"/>
  <c r="R58" i="120" s="1"/>
  <c r="AG58" i="120"/>
  <c r="O44" i="121"/>
  <c r="Q44" i="121" s="1"/>
  <c r="AF44" i="121"/>
  <c r="AF49" i="121"/>
  <c r="AG49" i="121"/>
  <c r="AF46" i="120"/>
  <c r="AG48" i="120"/>
  <c r="AF7" i="121"/>
  <c r="O74" i="121"/>
  <c r="R74" i="121" s="1"/>
  <c r="AF110" i="121"/>
  <c r="AF112" i="121"/>
  <c r="AG32" i="121"/>
  <c r="AG45" i="121"/>
  <c r="AG74" i="121"/>
  <c r="O115" i="121"/>
  <c r="Z2" i="121"/>
  <c r="Q112" i="121"/>
  <c r="AG110" i="121"/>
  <c r="AF32" i="121"/>
  <c r="AG112" i="121"/>
  <c r="G1" i="120"/>
  <c r="G2" i="120" s="1"/>
  <c r="AF19" i="120"/>
  <c r="AG19" i="120"/>
  <c r="O19" i="120"/>
  <c r="AG32" i="120"/>
  <c r="AF32" i="120"/>
  <c r="O32" i="120"/>
  <c r="AG21" i="120"/>
  <c r="AF21" i="120"/>
  <c r="O21" i="120"/>
  <c r="Q49" i="120"/>
  <c r="AF9" i="120"/>
  <c r="AG9" i="120"/>
  <c r="O9" i="120"/>
  <c r="AG18" i="120"/>
  <c r="N30" i="120"/>
  <c r="AF18" i="120"/>
  <c r="O18" i="120"/>
  <c r="AG31" i="120"/>
  <c r="N43" i="120"/>
  <c r="AF31" i="120"/>
  <c r="O31" i="120"/>
  <c r="AG34" i="120"/>
  <c r="AF34" i="120"/>
  <c r="O34" i="120"/>
  <c r="P43" i="120"/>
  <c r="Q48" i="120"/>
  <c r="R5" i="120"/>
  <c r="O17" i="120"/>
  <c r="Q5" i="120"/>
  <c r="AF7" i="120"/>
  <c r="AG7" i="120"/>
  <c r="O7" i="120"/>
  <c r="AG23" i="120"/>
  <c r="AF23" i="120"/>
  <c r="O23" i="120"/>
  <c r="AG44" i="120"/>
  <c r="AF44" i="120"/>
  <c r="N56" i="120"/>
  <c r="O44" i="120"/>
  <c r="AF5" i="120"/>
  <c r="AG6" i="120"/>
  <c r="AG8" i="120"/>
  <c r="AG10" i="120"/>
  <c r="AG20" i="120"/>
  <c r="AG22" i="120"/>
  <c r="AG33" i="120"/>
  <c r="R46" i="120"/>
  <c r="AF47" i="120"/>
  <c r="AG47" i="120"/>
  <c r="AF48" i="120"/>
  <c r="P69" i="120"/>
  <c r="AG73" i="120"/>
  <c r="AF73" i="120"/>
  <c r="O73" i="120"/>
  <c r="P49" i="120"/>
  <c r="R49" i="120"/>
  <c r="R72" i="120"/>
  <c r="Q72" i="120"/>
  <c r="AG75" i="120"/>
  <c r="AF75" i="120"/>
  <c r="O75" i="120"/>
  <c r="R110" i="120"/>
  <c r="Q110" i="120"/>
  <c r="R114" i="120"/>
  <c r="O8" i="120"/>
  <c r="O10" i="120"/>
  <c r="O20" i="120"/>
  <c r="O22" i="120"/>
  <c r="O33" i="120"/>
  <c r="Q45" i="120"/>
  <c r="AG46" i="120"/>
  <c r="P47" i="120"/>
  <c r="Q47" i="120"/>
  <c r="AG57" i="120"/>
  <c r="N69" i="120"/>
  <c r="AF57" i="120"/>
  <c r="O57" i="120"/>
  <c r="N82" i="120"/>
  <c r="AF70" i="120"/>
  <c r="O70" i="120"/>
  <c r="AG70" i="120"/>
  <c r="R136" i="120"/>
  <c r="Q136" i="120"/>
  <c r="R140" i="120"/>
  <c r="Q140" i="120"/>
  <c r="AG5" i="120"/>
  <c r="N17" i="120"/>
  <c r="O6" i="120"/>
  <c r="Q46" i="120"/>
  <c r="R48" i="120"/>
  <c r="AF49" i="120"/>
  <c r="AG49" i="120"/>
  <c r="AG71" i="120"/>
  <c r="AF71" i="120"/>
  <c r="O71" i="120"/>
  <c r="R85" i="120"/>
  <c r="Q85" i="120"/>
  <c r="R87" i="120"/>
  <c r="AG59" i="120"/>
  <c r="AG61" i="120"/>
  <c r="AF72" i="120"/>
  <c r="AF74" i="120"/>
  <c r="P83" i="120"/>
  <c r="O84" i="120"/>
  <c r="AF85" i="120"/>
  <c r="O86" i="120"/>
  <c r="AF87" i="120"/>
  <c r="AF97" i="120"/>
  <c r="P121" i="120"/>
  <c r="P109" i="120"/>
  <c r="N121" i="120"/>
  <c r="AG109" i="120"/>
  <c r="AF109" i="120"/>
  <c r="P110" i="120"/>
  <c r="AF113" i="120"/>
  <c r="O113" i="120"/>
  <c r="Q114" i="120"/>
  <c r="P114" i="120"/>
  <c r="Q122" i="120"/>
  <c r="AG124" i="120"/>
  <c r="AF124" i="120"/>
  <c r="AG128" i="120"/>
  <c r="AF128" i="120"/>
  <c r="Q135" i="120"/>
  <c r="AF137" i="120"/>
  <c r="O137" i="120"/>
  <c r="R138" i="120"/>
  <c r="P138" i="120"/>
  <c r="AF141" i="120"/>
  <c r="O141" i="120"/>
  <c r="R142" i="120"/>
  <c r="P142" i="120"/>
  <c r="R150" i="120"/>
  <c r="Q150" i="120"/>
  <c r="R165" i="120"/>
  <c r="Q165" i="120"/>
  <c r="AG5" i="121"/>
  <c r="N17" i="121"/>
  <c r="AF5" i="121"/>
  <c r="O5" i="121"/>
  <c r="AF34" i="121"/>
  <c r="O34" i="121"/>
  <c r="AG34" i="121"/>
  <c r="Q46" i="121"/>
  <c r="O100" i="121"/>
  <c r="AG100" i="121"/>
  <c r="AF100" i="121"/>
  <c r="AG111" i="121"/>
  <c r="AF111" i="121"/>
  <c r="O111" i="121"/>
  <c r="R113" i="121"/>
  <c r="AF58" i="120"/>
  <c r="AF60" i="120"/>
  <c r="AG85" i="120"/>
  <c r="Q87" i="120"/>
  <c r="AG87" i="120"/>
  <c r="Q97" i="120"/>
  <c r="AG97" i="120"/>
  <c r="O99" i="120"/>
  <c r="AG99" i="120"/>
  <c r="AF99" i="120"/>
  <c r="O101" i="120"/>
  <c r="AG101" i="120"/>
  <c r="AF101" i="120"/>
  <c r="P108" i="120"/>
  <c r="AG112" i="120"/>
  <c r="AF112" i="120"/>
  <c r="AG116" i="120"/>
  <c r="AF116" i="120"/>
  <c r="AF123" i="120"/>
  <c r="O123" i="120"/>
  <c r="P124" i="120"/>
  <c r="R126" i="120"/>
  <c r="AF127" i="120"/>
  <c r="O127" i="120"/>
  <c r="P128" i="120"/>
  <c r="AG136" i="120"/>
  <c r="AF136" i="120"/>
  <c r="AG140" i="120"/>
  <c r="AF140" i="120"/>
  <c r="N160" i="120"/>
  <c r="AF148" i="120"/>
  <c r="O148" i="120"/>
  <c r="AG148" i="120"/>
  <c r="AG151" i="120"/>
  <c r="AF151" i="120"/>
  <c r="O151" i="120"/>
  <c r="AF152" i="120"/>
  <c r="AG162" i="120"/>
  <c r="AF162" i="120"/>
  <c r="O162" i="120"/>
  <c r="AF163" i="120"/>
  <c r="G1" i="121"/>
  <c r="G2" i="121" s="1"/>
  <c r="AG8" i="121"/>
  <c r="AF8" i="121"/>
  <c r="O8" i="121"/>
  <c r="AG10" i="121"/>
  <c r="AF10" i="121"/>
  <c r="O10" i="121"/>
  <c r="AG33" i="121"/>
  <c r="AF33" i="121"/>
  <c r="O33" i="121"/>
  <c r="O59" i="120"/>
  <c r="O61" i="120"/>
  <c r="P70" i="120"/>
  <c r="AF83" i="120"/>
  <c r="P95" i="120"/>
  <c r="O96" i="120"/>
  <c r="N108" i="120"/>
  <c r="R109" i="120"/>
  <c r="Q109" i="120"/>
  <c r="AF111" i="120"/>
  <c r="O111" i="120"/>
  <c r="Q112" i="120"/>
  <c r="P112" i="120"/>
  <c r="AF115" i="120"/>
  <c r="O115" i="120"/>
  <c r="Q116" i="120"/>
  <c r="P116" i="120"/>
  <c r="N134" i="120"/>
  <c r="AG123" i="120"/>
  <c r="AG126" i="120"/>
  <c r="AF126" i="120"/>
  <c r="AG127" i="120"/>
  <c r="P147" i="120"/>
  <c r="P135" i="120"/>
  <c r="AG135" i="120"/>
  <c r="N147" i="120"/>
  <c r="AF135" i="120"/>
  <c r="P136" i="120"/>
  <c r="AF139" i="120"/>
  <c r="O139" i="120"/>
  <c r="P140" i="120"/>
  <c r="R152" i="120"/>
  <c r="Q152" i="120"/>
  <c r="R163" i="120"/>
  <c r="Q163" i="120"/>
  <c r="P6" i="121"/>
  <c r="N43" i="121"/>
  <c r="AG60" i="121"/>
  <c r="AF60" i="121"/>
  <c r="O60" i="121"/>
  <c r="R71" i="121"/>
  <c r="O83" i="120"/>
  <c r="AG84" i="120"/>
  <c r="AG86" i="120"/>
  <c r="N95" i="120"/>
  <c r="AF96" i="120"/>
  <c r="AG98" i="120"/>
  <c r="O98" i="120"/>
  <c r="AF98" i="120"/>
  <c r="AG100" i="120"/>
  <c r="O100" i="120"/>
  <c r="AF100" i="120"/>
  <c r="AG110" i="120"/>
  <c r="AF110" i="120"/>
  <c r="AG114" i="120"/>
  <c r="AF114" i="120"/>
  <c r="R124" i="120"/>
  <c r="Q124" i="120"/>
  <c r="AF125" i="120"/>
  <c r="O125" i="120"/>
  <c r="Q126" i="120"/>
  <c r="P126" i="120"/>
  <c r="R128" i="120"/>
  <c r="Q128" i="120"/>
  <c r="R129" i="120"/>
  <c r="AG138" i="120"/>
  <c r="AF138" i="120"/>
  <c r="AG142" i="120"/>
  <c r="AF142" i="120"/>
  <c r="AG149" i="120"/>
  <c r="AF149" i="120"/>
  <c r="O149" i="120"/>
  <c r="AF150" i="120"/>
  <c r="AG153" i="120"/>
  <c r="AF153" i="120"/>
  <c r="O153" i="120"/>
  <c r="P160" i="120"/>
  <c r="AF161" i="120"/>
  <c r="N173" i="120"/>
  <c r="O161" i="120"/>
  <c r="AG161" i="120"/>
  <c r="AG164" i="120"/>
  <c r="AF164" i="120"/>
  <c r="O164" i="120"/>
  <c r="AF165" i="120"/>
  <c r="P173" i="120"/>
  <c r="O9" i="121"/>
  <c r="AG9" i="121"/>
  <c r="AF9" i="121"/>
  <c r="R20" i="121"/>
  <c r="Q20" i="121"/>
  <c r="AG48" i="121"/>
  <c r="AF48" i="121"/>
  <c r="O48" i="121"/>
  <c r="R58" i="121"/>
  <c r="Q58" i="121"/>
  <c r="R122" i="120"/>
  <c r="AG122" i="120"/>
  <c r="AG150" i="120"/>
  <c r="AG152" i="120"/>
  <c r="AG163" i="120"/>
  <c r="AG165" i="120"/>
  <c r="R7" i="121"/>
  <c r="O18" i="121"/>
  <c r="AG18" i="121"/>
  <c r="N30" i="121"/>
  <c r="R32" i="121"/>
  <c r="AG46" i="121"/>
  <c r="AF46" i="121"/>
  <c r="P69" i="121"/>
  <c r="P57" i="121"/>
  <c r="N69" i="121"/>
  <c r="AG57" i="121"/>
  <c r="AF57" i="121"/>
  <c r="AG58" i="121"/>
  <c r="AF58" i="121"/>
  <c r="P71" i="121"/>
  <c r="Q71" i="121"/>
  <c r="P134" i="120"/>
  <c r="AG6" i="121"/>
  <c r="AF6" i="121"/>
  <c r="P10" i="121"/>
  <c r="AF19" i="121"/>
  <c r="O19" i="121"/>
  <c r="AG20" i="121"/>
  <c r="AF20" i="121"/>
  <c r="AF21" i="121"/>
  <c r="O21" i="121"/>
  <c r="AG22" i="121"/>
  <c r="AF22" i="121"/>
  <c r="AF23" i="121"/>
  <c r="O23" i="121"/>
  <c r="O31" i="121"/>
  <c r="AG31" i="121"/>
  <c r="P43" i="121"/>
  <c r="Q61" i="121"/>
  <c r="AG97" i="121"/>
  <c r="AF97" i="121"/>
  <c r="O97" i="121"/>
  <c r="O6" i="121"/>
  <c r="AG7" i="121"/>
  <c r="P8" i="121"/>
  <c r="P17" i="121"/>
  <c r="AG19" i="121"/>
  <c r="P20" i="121"/>
  <c r="AG21" i="121"/>
  <c r="R22" i="121"/>
  <c r="P22" i="121"/>
  <c r="AG23" i="121"/>
  <c r="P30" i="121"/>
  <c r="AF31" i="121"/>
  <c r="Q32" i="121"/>
  <c r="R44" i="121"/>
  <c r="R46" i="121"/>
  <c r="P56" i="121"/>
  <c r="I1" i="121"/>
  <c r="O57" i="121"/>
  <c r="N82" i="121"/>
  <c r="AG70" i="121"/>
  <c r="AF70" i="121"/>
  <c r="O70" i="121"/>
  <c r="R84" i="121"/>
  <c r="Q84" i="121"/>
  <c r="AG101" i="121"/>
  <c r="AF101" i="121"/>
  <c r="O101" i="121"/>
  <c r="AG44" i="121"/>
  <c r="N56" i="121"/>
  <c r="P70" i="121"/>
  <c r="AG85" i="121"/>
  <c r="AF85" i="121"/>
  <c r="O85" i="121"/>
  <c r="AF86" i="121"/>
  <c r="N108" i="121"/>
  <c r="AF96" i="121"/>
  <c r="O96" i="121"/>
  <c r="AG96" i="121"/>
  <c r="R110" i="121"/>
  <c r="P111" i="121"/>
  <c r="P121" i="121"/>
  <c r="AG113" i="121"/>
  <c r="AF113" i="121"/>
  <c r="AF122" i="121"/>
  <c r="N134" i="121"/>
  <c r="AG122" i="121"/>
  <c r="O122" i="121"/>
  <c r="O45" i="121"/>
  <c r="O47" i="121"/>
  <c r="O49" i="121"/>
  <c r="O59" i="121"/>
  <c r="AF61" i="121"/>
  <c r="O72" i="121"/>
  <c r="AF72" i="121"/>
  <c r="AG75" i="121"/>
  <c r="AF75" i="121"/>
  <c r="P82" i="121"/>
  <c r="N95" i="121"/>
  <c r="O83" i="121"/>
  <c r="AG83" i="121"/>
  <c r="AF83" i="121"/>
  <c r="R86" i="121"/>
  <c r="Q86" i="121"/>
  <c r="O98" i="121"/>
  <c r="AG98" i="121"/>
  <c r="AG99" i="121"/>
  <c r="AF99" i="121"/>
  <c r="O99" i="121"/>
  <c r="N121" i="121"/>
  <c r="O109" i="121"/>
  <c r="AG109" i="121"/>
  <c r="AG61" i="121"/>
  <c r="O73" i="121"/>
  <c r="AG73" i="121"/>
  <c r="Q75" i="121"/>
  <c r="P75" i="121"/>
  <c r="AF84" i="121"/>
  <c r="AG87" i="121"/>
  <c r="AF87" i="121"/>
  <c r="O87" i="121"/>
  <c r="AF98" i="121"/>
  <c r="AF109" i="121"/>
  <c r="Q110" i="121"/>
  <c r="Q113" i="121"/>
  <c r="AG116" i="121"/>
  <c r="AG123" i="121"/>
  <c r="AF123" i="121"/>
  <c r="O123" i="121"/>
  <c r="AG125" i="121"/>
  <c r="AF125" i="121"/>
  <c r="O125" i="121"/>
  <c r="AG127" i="121"/>
  <c r="AF127" i="121"/>
  <c r="O127" i="121"/>
  <c r="R128" i="121"/>
  <c r="Q128" i="121"/>
  <c r="AG136" i="121"/>
  <c r="AF136" i="121"/>
  <c r="AG140" i="121"/>
  <c r="AF140" i="121"/>
  <c r="N160" i="121"/>
  <c r="AF148" i="121"/>
  <c r="O148" i="121"/>
  <c r="AG148" i="121"/>
  <c r="AG151" i="121"/>
  <c r="AF151" i="121"/>
  <c r="O151" i="121"/>
  <c r="AF152" i="121"/>
  <c r="AG162" i="121"/>
  <c r="AF162" i="121"/>
  <c r="O162" i="121"/>
  <c r="R163" i="121"/>
  <c r="Q163" i="121"/>
  <c r="AG84" i="121"/>
  <c r="AG86" i="121"/>
  <c r="R115" i="121"/>
  <c r="Q116" i="121"/>
  <c r="P122" i="121"/>
  <c r="Q129" i="121"/>
  <c r="P147" i="121"/>
  <c r="P135" i="121"/>
  <c r="AG135" i="121"/>
  <c r="N147" i="121"/>
  <c r="AF135" i="121"/>
  <c r="P136" i="121"/>
  <c r="Q138" i="121"/>
  <c r="AF139" i="121"/>
  <c r="O139" i="121"/>
  <c r="P140" i="121"/>
  <c r="R142" i="121"/>
  <c r="Q142" i="121"/>
  <c r="R152" i="121"/>
  <c r="Q152" i="121"/>
  <c r="AG164" i="121"/>
  <c r="AF164" i="121"/>
  <c r="O164" i="121"/>
  <c r="O165" i="121"/>
  <c r="AG165" i="121"/>
  <c r="O114" i="121"/>
  <c r="AG115" i="121"/>
  <c r="AF124" i="121"/>
  <c r="AF126" i="121"/>
  <c r="Q130" i="121"/>
  <c r="AG138" i="121"/>
  <c r="AF138" i="121"/>
  <c r="AG139" i="121"/>
  <c r="AG142" i="121"/>
  <c r="AF142" i="121"/>
  <c r="AG149" i="121"/>
  <c r="AF149" i="121"/>
  <c r="O149" i="121"/>
  <c r="AF150" i="121"/>
  <c r="AF165" i="121"/>
  <c r="P173" i="121"/>
  <c r="Q115" i="121"/>
  <c r="R124" i="121"/>
  <c r="Q124" i="121"/>
  <c r="R126" i="121"/>
  <c r="Q126" i="121"/>
  <c r="AF128" i="121"/>
  <c r="R129" i="121"/>
  <c r="R130" i="121"/>
  <c r="O135" i="121"/>
  <c r="O136" i="121"/>
  <c r="AF137" i="121"/>
  <c r="O137" i="121"/>
  <c r="R138" i="121"/>
  <c r="P138" i="121"/>
  <c r="O140" i="121"/>
  <c r="AF141" i="121"/>
  <c r="O141" i="121"/>
  <c r="P142" i="121"/>
  <c r="R150" i="121"/>
  <c r="Q150" i="121"/>
  <c r="P160" i="121"/>
  <c r="AF161" i="121"/>
  <c r="N173" i="121"/>
  <c r="O161" i="121"/>
  <c r="AF163" i="121"/>
  <c r="AG124" i="121"/>
  <c r="AG126" i="121"/>
  <c r="AG128" i="121"/>
  <c r="AG150" i="121"/>
  <c r="AG152" i="121"/>
  <c r="AG163" i="121"/>
  <c r="R74" i="120" l="1"/>
  <c r="Q74" i="121"/>
  <c r="Q60" i="120"/>
  <c r="Q58" i="120"/>
  <c r="R72" i="121"/>
  <c r="Q72" i="121"/>
  <c r="R47" i="121"/>
  <c r="Q47" i="121"/>
  <c r="Q96" i="121"/>
  <c r="R96" i="121"/>
  <c r="O108" i="121"/>
  <c r="Q85" i="121"/>
  <c r="R85" i="121"/>
  <c r="R75" i="121"/>
  <c r="Q101" i="121"/>
  <c r="R101" i="121"/>
  <c r="Q6" i="121"/>
  <c r="R6" i="121"/>
  <c r="R21" i="121"/>
  <c r="Q21" i="121"/>
  <c r="Q149" i="121"/>
  <c r="R149" i="121"/>
  <c r="R165" i="121"/>
  <c r="Q165" i="121"/>
  <c r="AG160" i="121"/>
  <c r="AH148" i="121" s="1"/>
  <c r="AF160" i="121"/>
  <c r="R83" i="121"/>
  <c r="Q83" i="121"/>
  <c r="O95" i="121"/>
  <c r="R45" i="121"/>
  <c r="Q45" i="121"/>
  <c r="AF56" i="121"/>
  <c r="AG56" i="121"/>
  <c r="AH44" i="121" s="1"/>
  <c r="Q56" i="121"/>
  <c r="Q69" i="121"/>
  <c r="AG69" i="121"/>
  <c r="AH57" i="121" s="1"/>
  <c r="AF69" i="121"/>
  <c r="O30" i="121"/>
  <c r="R18" i="121"/>
  <c r="Q18" i="121"/>
  <c r="Q100" i="120"/>
  <c r="R100" i="120"/>
  <c r="R60" i="121"/>
  <c r="Q60" i="121"/>
  <c r="AF134" i="120"/>
  <c r="AG134" i="120"/>
  <c r="AH122" i="120" s="1"/>
  <c r="R115" i="120"/>
  <c r="Q115" i="120"/>
  <c r="R111" i="120"/>
  <c r="Q111" i="120"/>
  <c r="AF108" i="120"/>
  <c r="AG108" i="120"/>
  <c r="AH96" i="120" s="1"/>
  <c r="AG160" i="120"/>
  <c r="AH148" i="120" s="1"/>
  <c r="AF160" i="120"/>
  <c r="R116" i="121"/>
  <c r="R111" i="121"/>
  <c r="Q111" i="121"/>
  <c r="Q22" i="121"/>
  <c r="AG17" i="121"/>
  <c r="AH5" i="121" s="1"/>
  <c r="AF17" i="121"/>
  <c r="R135" i="120"/>
  <c r="Q71" i="120"/>
  <c r="R71" i="120"/>
  <c r="Q142" i="120"/>
  <c r="Q138" i="120"/>
  <c r="AG69" i="120"/>
  <c r="AH57" i="120" s="1"/>
  <c r="Q69" i="120"/>
  <c r="AF69" i="120"/>
  <c r="R33" i="120"/>
  <c r="Q33" i="120"/>
  <c r="R116" i="120"/>
  <c r="R112" i="120"/>
  <c r="Q75" i="120"/>
  <c r="R75" i="120"/>
  <c r="Q73" i="120"/>
  <c r="R73" i="120"/>
  <c r="AF43" i="120"/>
  <c r="Q43" i="120"/>
  <c r="AG43" i="120"/>
  <c r="AH31" i="120" s="1"/>
  <c r="AF30" i="120"/>
  <c r="AG30" i="120"/>
  <c r="AH18" i="120" s="1"/>
  <c r="Q127" i="121"/>
  <c r="R127" i="121"/>
  <c r="R98" i="121"/>
  <c r="Q98" i="121"/>
  <c r="R23" i="121"/>
  <c r="Q23" i="121"/>
  <c r="R19" i="121"/>
  <c r="Q19" i="121"/>
  <c r="Q161" i="121"/>
  <c r="O173" i="121"/>
  <c r="R161" i="121"/>
  <c r="R136" i="121"/>
  <c r="Q136" i="121"/>
  <c r="AG173" i="121"/>
  <c r="AH161" i="121" s="1"/>
  <c r="AF173" i="121"/>
  <c r="R141" i="121"/>
  <c r="Q141" i="121"/>
  <c r="O147" i="121"/>
  <c r="R135" i="121"/>
  <c r="Q135" i="121"/>
  <c r="Q164" i="121"/>
  <c r="R164" i="121"/>
  <c r="AG147" i="121"/>
  <c r="AH135" i="121" s="1"/>
  <c r="AF147" i="121"/>
  <c r="Q123" i="121"/>
  <c r="R123" i="121"/>
  <c r="R73" i="121"/>
  <c r="Q73" i="121"/>
  <c r="O121" i="121"/>
  <c r="R109" i="121"/>
  <c r="Q109" i="121"/>
  <c r="AG95" i="121"/>
  <c r="AH83" i="121" s="1"/>
  <c r="AF95" i="121"/>
  <c r="R59" i="121"/>
  <c r="Q59" i="121"/>
  <c r="O134" i="121"/>
  <c r="Q122" i="121"/>
  <c r="R122" i="121"/>
  <c r="AG108" i="121"/>
  <c r="AH96" i="121" s="1"/>
  <c r="AF108" i="121"/>
  <c r="AG82" i="121"/>
  <c r="AH70" i="121" s="1"/>
  <c r="AF82" i="121"/>
  <c r="Q82" i="121"/>
  <c r="Q83" i="120"/>
  <c r="R83" i="120"/>
  <c r="O95" i="120"/>
  <c r="O108" i="120"/>
  <c r="R96" i="120"/>
  <c r="Q96" i="120"/>
  <c r="R59" i="120"/>
  <c r="Q59" i="120"/>
  <c r="Q8" i="121"/>
  <c r="R8" i="121"/>
  <c r="R123" i="120"/>
  <c r="Q123" i="120"/>
  <c r="Q99" i="120"/>
  <c r="R99" i="120"/>
  <c r="R100" i="121"/>
  <c r="Q100" i="121"/>
  <c r="R141" i="120"/>
  <c r="Q141" i="120"/>
  <c r="R137" i="120"/>
  <c r="Q137" i="120"/>
  <c r="O147" i="120"/>
  <c r="R113" i="120"/>
  <c r="Q113" i="120"/>
  <c r="Q86" i="120"/>
  <c r="R86" i="120"/>
  <c r="R6" i="120"/>
  <c r="Q6" i="120"/>
  <c r="AF82" i="120"/>
  <c r="Q82" i="120"/>
  <c r="AG82" i="120"/>
  <c r="AH70" i="120" s="1"/>
  <c r="R10" i="120"/>
  <c r="Q10" i="120"/>
  <c r="O121" i="120"/>
  <c r="R19" i="120"/>
  <c r="Q19" i="120"/>
  <c r="R137" i="121"/>
  <c r="Q137" i="121"/>
  <c r="R114" i="121"/>
  <c r="Q114" i="121"/>
  <c r="R139" i="121"/>
  <c r="Q139" i="121"/>
  <c r="Q162" i="121"/>
  <c r="R162" i="121"/>
  <c r="Q151" i="121"/>
  <c r="R151" i="121"/>
  <c r="Q148" i="121"/>
  <c r="R148" i="121"/>
  <c r="O160" i="121"/>
  <c r="Q125" i="121"/>
  <c r="R125" i="121"/>
  <c r="Q87" i="121"/>
  <c r="R87" i="121"/>
  <c r="AG121" i="121"/>
  <c r="AH109" i="121" s="1"/>
  <c r="AF121" i="121"/>
  <c r="R49" i="121"/>
  <c r="Q49" i="121"/>
  <c r="O82" i="121"/>
  <c r="R70" i="121"/>
  <c r="Q70" i="121"/>
  <c r="R57" i="121"/>
  <c r="Q57" i="121"/>
  <c r="O69" i="121"/>
  <c r="R69" i="121" s="1"/>
  <c r="S57" i="121" s="1"/>
  <c r="Q97" i="121"/>
  <c r="R97" i="121"/>
  <c r="O43" i="121"/>
  <c r="R43" i="121" s="1"/>
  <c r="S31" i="121" s="1"/>
  <c r="R31" i="121"/>
  <c r="Q31" i="121"/>
  <c r="AG30" i="121"/>
  <c r="AH18" i="121" s="1"/>
  <c r="AF30" i="121"/>
  <c r="Q164" i="120"/>
  <c r="R164" i="120"/>
  <c r="O173" i="120"/>
  <c r="Q161" i="120"/>
  <c r="R161" i="120"/>
  <c r="Q153" i="120"/>
  <c r="R153" i="120"/>
  <c r="Q149" i="120"/>
  <c r="R149" i="120"/>
  <c r="R125" i="120"/>
  <c r="Q125" i="120"/>
  <c r="O134" i="120"/>
  <c r="AG95" i="120"/>
  <c r="AH83" i="120" s="1"/>
  <c r="AF95" i="120"/>
  <c r="R139" i="120"/>
  <c r="Q139" i="120"/>
  <c r="Q10" i="121"/>
  <c r="R10" i="121"/>
  <c r="Q162" i="120"/>
  <c r="R162" i="120"/>
  <c r="Q151" i="120"/>
  <c r="R151" i="120"/>
  <c r="Q148" i="120"/>
  <c r="R148" i="120"/>
  <c r="O160" i="120"/>
  <c r="Q101" i="120"/>
  <c r="R101" i="120"/>
  <c r="R34" i="121"/>
  <c r="Q34" i="121"/>
  <c r="O17" i="121"/>
  <c r="R5" i="121"/>
  <c r="Q5" i="121"/>
  <c r="AF17" i="120"/>
  <c r="AG17" i="120"/>
  <c r="AH5" i="120" s="1"/>
  <c r="O69" i="120"/>
  <c r="R69" i="120" s="1"/>
  <c r="S57" i="120" s="1"/>
  <c r="R57" i="120"/>
  <c r="Q57" i="120"/>
  <c r="R47" i="120"/>
  <c r="R22" i="120"/>
  <c r="Q22" i="120"/>
  <c r="R8" i="120"/>
  <c r="Q8" i="120"/>
  <c r="R44" i="120"/>
  <c r="O56" i="120"/>
  <c r="Q44" i="120"/>
  <c r="R45" i="120"/>
  <c r="R7" i="120"/>
  <c r="Q7" i="120"/>
  <c r="O43" i="120"/>
  <c r="R43" i="120" s="1"/>
  <c r="S31" i="120" s="1"/>
  <c r="R31" i="120"/>
  <c r="Q31" i="120"/>
  <c r="O30" i="120"/>
  <c r="R18" i="120"/>
  <c r="Q18" i="120"/>
  <c r="R9" i="120"/>
  <c r="Q9" i="120"/>
  <c r="R32" i="120"/>
  <c r="Q32" i="120"/>
  <c r="R140" i="121"/>
  <c r="Q140" i="121"/>
  <c r="Q99" i="121"/>
  <c r="R99" i="121"/>
  <c r="AF134" i="121"/>
  <c r="AG134" i="121"/>
  <c r="AH122" i="121" s="1"/>
  <c r="O56" i="121"/>
  <c r="R56" i="121" s="1"/>
  <c r="S44" i="121" s="1"/>
  <c r="R48" i="121"/>
  <c r="Q48" i="121"/>
  <c r="R9" i="121"/>
  <c r="Q9" i="121"/>
  <c r="AF173" i="120"/>
  <c r="AG173" i="120"/>
  <c r="AH161" i="120" s="1"/>
  <c r="Q98" i="120"/>
  <c r="R98" i="120"/>
  <c r="Q43" i="121"/>
  <c r="AG43" i="121"/>
  <c r="AH31" i="121" s="1"/>
  <c r="AF43" i="121"/>
  <c r="AG147" i="120"/>
  <c r="AH135" i="120" s="1"/>
  <c r="AF147" i="120"/>
  <c r="R61" i="120"/>
  <c r="Q61" i="120"/>
  <c r="R33" i="121"/>
  <c r="Q33" i="121"/>
  <c r="R127" i="120"/>
  <c r="Q127" i="120"/>
  <c r="AG121" i="120"/>
  <c r="AH109" i="120" s="1"/>
  <c r="AF121" i="120"/>
  <c r="Q84" i="120"/>
  <c r="R84" i="120"/>
  <c r="Q70" i="120"/>
  <c r="O82" i="120"/>
  <c r="R82" i="120" s="1"/>
  <c r="S70" i="120" s="1"/>
  <c r="R70" i="120"/>
  <c r="R20" i="120"/>
  <c r="Q20" i="120"/>
  <c r="AF56" i="120"/>
  <c r="AG56" i="120"/>
  <c r="AH44" i="120" s="1"/>
  <c r="Q56" i="120"/>
  <c r="R23" i="120"/>
  <c r="Q23" i="120"/>
  <c r="R17" i="120"/>
  <c r="S5" i="120" s="1"/>
  <c r="Q17" i="120"/>
  <c r="R34" i="120"/>
  <c r="Q34" i="120"/>
  <c r="R21" i="120"/>
  <c r="Q21" i="120"/>
  <c r="R30" i="120" l="1"/>
  <c r="S18" i="120" s="1"/>
  <c r="Q30" i="120"/>
  <c r="R56" i="120"/>
  <c r="S44" i="120" s="1"/>
  <c r="R134" i="120"/>
  <c r="S122" i="120" s="1"/>
  <c r="Q134" i="120"/>
  <c r="R82" i="121"/>
  <c r="S70" i="121" s="1"/>
  <c r="R95" i="120"/>
  <c r="S83" i="120" s="1"/>
  <c r="Q95" i="120"/>
  <c r="E2" i="120"/>
  <c r="Q173" i="120"/>
  <c r="R173" i="120"/>
  <c r="S161" i="120" s="1"/>
  <c r="R121" i="120"/>
  <c r="S109" i="120" s="1"/>
  <c r="Q121" i="120"/>
  <c r="R147" i="121"/>
  <c r="S135" i="121" s="1"/>
  <c r="Q147" i="121"/>
  <c r="R173" i="121"/>
  <c r="S161" i="121" s="1"/>
  <c r="Q173" i="121"/>
  <c r="R95" i="121"/>
  <c r="S83" i="121" s="1"/>
  <c r="Q95" i="121"/>
  <c r="R108" i="121"/>
  <c r="S96" i="121" s="1"/>
  <c r="Q108" i="121"/>
  <c r="Q17" i="121"/>
  <c r="E2" i="121"/>
  <c r="R17" i="121"/>
  <c r="S5" i="121" s="1"/>
  <c r="R160" i="121"/>
  <c r="S148" i="121" s="1"/>
  <c r="Q160" i="121"/>
  <c r="R147" i="120"/>
  <c r="S135" i="120" s="1"/>
  <c r="Q147" i="120"/>
  <c r="R121" i="121"/>
  <c r="S109" i="121" s="1"/>
  <c r="Q121" i="121"/>
  <c r="R160" i="120"/>
  <c r="S148" i="120" s="1"/>
  <c r="Q160" i="120"/>
  <c r="R108" i="120"/>
  <c r="S96" i="120" s="1"/>
  <c r="Q108" i="120"/>
  <c r="R134" i="121"/>
  <c r="S122" i="121" s="1"/>
  <c r="Q134" i="121"/>
  <c r="Q30" i="121"/>
  <c r="R30" i="121"/>
  <c r="S18" i="121" s="1"/>
  <c r="J124" i="119" l="1"/>
  <c r="H123" i="119"/>
  <c r="H119" i="119"/>
  <c r="H118" i="119"/>
  <c r="P117" i="119"/>
  <c r="K117" i="119" s="1"/>
  <c r="L117" i="119" s="1"/>
  <c r="H117" i="119"/>
  <c r="P116" i="119"/>
  <c r="K116" i="119"/>
  <c r="L116" i="119" s="1"/>
  <c r="H116" i="119"/>
  <c r="P115" i="119"/>
  <c r="K115" i="119" s="1"/>
  <c r="L115" i="119" s="1"/>
  <c r="H115" i="119"/>
  <c r="P114" i="119"/>
  <c r="K114" i="119" s="1"/>
  <c r="L114" i="119" s="1"/>
  <c r="H114" i="119"/>
  <c r="P113" i="119"/>
  <c r="K113" i="119" s="1"/>
  <c r="L113" i="119" s="1"/>
  <c r="H113" i="119"/>
  <c r="P112" i="119"/>
  <c r="K112" i="119"/>
  <c r="H112" i="119"/>
  <c r="J111" i="119"/>
  <c r="H110" i="119"/>
  <c r="H109" i="119"/>
  <c r="H108" i="119"/>
  <c r="H107" i="119"/>
  <c r="H106" i="119"/>
  <c r="P105" i="119"/>
  <c r="K105" i="119" s="1"/>
  <c r="L105" i="119" s="1"/>
  <c r="H105" i="119"/>
  <c r="P104" i="119"/>
  <c r="K104" i="119" s="1"/>
  <c r="L104" i="119" s="1"/>
  <c r="H104" i="119"/>
  <c r="P103" i="119"/>
  <c r="K103" i="119" s="1"/>
  <c r="L103" i="119" s="1"/>
  <c r="H103" i="119"/>
  <c r="P102" i="119"/>
  <c r="K102" i="119"/>
  <c r="L102" i="119" s="1"/>
  <c r="H102" i="119"/>
  <c r="P101" i="119"/>
  <c r="K101" i="119" s="1"/>
  <c r="H101" i="119"/>
  <c r="J100" i="119"/>
  <c r="H99" i="119"/>
  <c r="H97" i="119"/>
  <c r="H96" i="119"/>
  <c r="P95" i="119"/>
  <c r="K95" i="119" s="1"/>
  <c r="L95" i="119" s="1"/>
  <c r="H95" i="119"/>
  <c r="P94" i="119"/>
  <c r="K94" i="119" s="1"/>
  <c r="L94" i="119" s="1"/>
  <c r="H94" i="119"/>
  <c r="P93" i="119"/>
  <c r="K93" i="119" s="1"/>
  <c r="L93" i="119" s="1"/>
  <c r="H93" i="119"/>
  <c r="P92" i="119"/>
  <c r="K92" i="119"/>
  <c r="H92" i="119"/>
  <c r="H90" i="119"/>
  <c r="H89" i="119"/>
  <c r="H88" i="119"/>
  <c r="H87" i="119"/>
  <c r="H86" i="119"/>
  <c r="H85" i="119"/>
  <c r="H84" i="119"/>
  <c r="H83" i="119"/>
  <c r="H82" i="119"/>
  <c r="L81" i="119"/>
  <c r="K81" i="119"/>
  <c r="J81" i="119"/>
  <c r="H80" i="119"/>
  <c r="H79" i="119"/>
  <c r="H78" i="119"/>
  <c r="H77" i="119"/>
  <c r="H76" i="119"/>
  <c r="J75" i="119"/>
  <c r="H74" i="119"/>
  <c r="H73" i="119"/>
  <c r="H72" i="119"/>
  <c r="H71" i="119"/>
  <c r="H70" i="119"/>
  <c r="P69" i="119"/>
  <c r="K69" i="119" s="1"/>
  <c r="L69" i="119" s="1"/>
  <c r="H69" i="119"/>
  <c r="P68" i="119"/>
  <c r="K68" i="119" s="1"/>
  <c r="L68" i="119" s="1"/>
  <c r="H68" i="119"/>
  <c r="P67" i="119"/>
  <c r="K67" i="119" s="1"/>
  <c r="L67" i="119" s="1"/>
  <c r="H67" i="119"/>
  <c r="P66" i="119"/>
  <c r="K66" i="119"/>
  <c r="L66" i="119" s="1"/>
  <c r="H66" i="119"/>
  <c r="P65" i="119"/>
  <c r="K65" i="119" s="1"/>
  <c r="H65" i="119"/>
  <c r="J64" i="119"/>
  <c r="H63" i="119"/>
  <c r="H62" i="119"/>
  <c r="H61" i="119"/>
  <c r="H60" i="119"/>
  <c r="H59" i="119"/>
  <c r="H58" i="119"/>
  <c r="H57" i="119"/>
  <c r="P56" i="119"/>
  <c r="L56" i="119"/>
  <c r="K56" i="119"/>
  <c r="H56" i="119"/>
  <c r="P55" i="119"/>
  <c r="K55" i="119" s="1"/>
  <c r="L55" i="119" s="1"/>
  <c r="H55" i="119"/>
  <c r="P54" i="119"/>
  <c r="K54" i="119"/>
  <c r="L54" i="119" s="1"/>
  <c r="H54" i="119"/>
  <c r="P53" i="119"/>
  <c r="K53" i="119" s="1"/>
  <c r="L53" i="119" s="1"/>
  <c r="H53" i="119"/>
  <c r="P52" i="119"/>
  <c r="K52" i="119" s="1"/>
  <c r="L52" i="119" s="1"/>
  <c r="H52" i="119"/>
  <c r="H50" i="119"/>
  <c r="H49" i="119"/>
  <c r="H47" i="119"/>
  <c r="H46" i="119"/>
  <c r="H45" i="119"/>
  <c r="H44" i="119"/>
  <c r="H43" i="119"/>
  <c r="H42" i="119"/>
  <c r="H41" i="119"/>
  <c r="H40" i="119"/>
  <c r="H39" i="119"/>
  <c r="J38" i="119"/>
  <c r="H37" i="119"/>
  <c r="H36" i="119"/>
  <c r="H35" i="119"/>
  <c r="H34" i="119"/>
  <c r="H33" i="119"/>
  <c r="H32" i="119"/>
  <c r="P27" i="119"/>
  <c r="L27" i="119"/>
  <c r="K27" i="119"/>
  <c r="H27" i="119"/>
  <c r="P26" i="119"/>
  <c r="K26" i="119" s="1"/>
  <c r="L26" i="119" s="1"/>
  <c r="H26" i="119"/>
  <c r="P25" i="119"/>
  <c r="L25" i="119"/>
  <c r="K25" i="119"/>
  <c r="H25" i="119"/>
  <c r="J24" i="119"/>
  <c r="H23" i="119"/>
  <c r="H22" i="119"/>
  <c r="H21" i="119"/>
  <c r="H20" i="119"/>
  <c r="H19" i="119"/>
  <c r="P18" i="119"/>
  <c r="K18" i="119" s="1"/>
  <c r="L18" i="119" s="1"/>
  <c r="H18" i="119"/>
  <c r="P17" i="119"/>
  <c r="K17" i="119"/>
  <c r="K24" i="119" s="1"/>
  <c r="H17" i="119"/>
  <c r="J16" i="119"/>
  <c r="H15" i="119"/>
  <c r="P14" i="119"/>
  <c r="K14" i="119" s="1"/>
  <c r="L14" i="119" s="1"/>
  <c r="H14" i="119"/>
  <c r="P13" i="119"/>
  <c r="K13" i="119"/>
  <c r="L13" i="119" s="1"/>
  <c r="H13" i="119"/>
  <c r="P12" i="119"/>
  <c r="K12" i="119" s="1"/>
  <c r="L12" i="119" s="1"/>
  <c r="H12" i="119"/>
  <c r="P11" i="119"/>
  <c r="K11" i="119"/>
  <c r="L11" i="119" s="1"/>
  <c r="H11" i="119"/>
  <c r="P10" i="119"/>
  <c r="K10" i="119" s="1"/>
  <c r="L10" i="119" s="1"/>
  <c r="H10" i="119"/>
  <c r="P9" i="119"/>
  <c r="K9" i="119" s="1"/>
  <c r="L9" i="119" s="1"/>
  <c r="H9" i="119"/>
  <c r="P8" i="119"/>
  <c r="L8" i="119"/>
  <c r="K8" i="119"/>
  <c r="H8" i="119"/>
  <c r="P7" i="119"/>
  <c r="K7" i="119"/>
  <c r="L7" i="119" s="1"/>
  <c r="H7" i="119"/>
  <c r="P6" i="119"/>
  <c r="K6" i="119"/>
  <c r="L6" i="119" s="1"/>
  <c r="H6" i="119"/>
  <c r="P5" i="119"/>
  <c r="K5" i="119"/>
  <c r="H5" i="119"/>
  <c r="I2" i="119"/>
  <c r="I1" i="119"/>
  <c r="E1" i="119"/>
  <c r="J124" i="118"/>
  <c r="I1" i="118" s="1"/>
  <c r="H123" i="118"/>
  <c r="H119" i="118"/>
  <c r="H118" i="118"/>
  <c r="P117" i="118"/>
  <c r="K117" i="118" s="1"/>
  <c r="L117" i="118" s="1"/>
  <c r="H117" i="118"/>
  <c r="P116" i="118"/>
  <c r="K116" i="118" s="1"/>
  <c r="L116" i="118" s="1"/>
  <c r="H116" i="118"/>
  <c r="P115" i="118"/>
  <c r="K115" i="118" s="1"/>
  <c r="L115" i="118" s="1"/>
  <c r="H115" i="118"/>
  <c r="P114" i="118"/>
  <c r="K114" i="118"/>
  <c r="L114" i="118" s="1"/>
  <c r="H114" i="118"/>
  <c r="P113" i="118"/>
  <c r="K113" i="118" s="1"/>
  <c r="L113" i="118" s="1"/>
  <c r="H113" i="118"/>
  <c r="P112" i="118"/>
  <c r="K112" i="118" s="1"/>
  <c r="H112" i="118"/>
  <c r="J111" i="118"/>
  <c r="H110" i="118"/>
  <c r="H109" i="118"/>
  <c r="H108" i="118"/>
  <c r="H107" i="118"/>
  <c r="H106" i="118"/>
  <c r="P105" i="118"/>
  <c r="K105" i="118" s="1"/>
  <c r="L105" i="118" s="1"/>
  <c r="H105" i="118"/>
  <c r="P104" i="118"/>
  <c r="K104" i="118"/>
  <c r="L104" i="118" s="1"/>
  <c r="H104" i="118"/>
  <c r="P103" i="118"/>
  <c r="K103" i="118" s="1"/>
  <c r="L103" i="118" s="1"/>
  <c r="H103" i="118"/>
  <c r="P102" i="118"/>
  <c r="K102" i="118" s="1"/>
  <c r="L102" i="118" s="1"/>
  <c r="H102" i="118"/>
  <c r="P101" i="118"/>
  <c r="K101" i="118" s="1"/>
  <c r="H101" i="118"/>
  <c r="J100" i="118"/>
  <c r="H99" i="118"/>
  <c r="H97" i="118"/>
  <c r="H96" i="118"/>
  <c r="H95" i="118"/>
  <c r="P94" i="118"/>
  <c r="K94" i="118"/>
  <c r="L94" i="118" s="1"/>
  <c r="H94" i="118"/>
  <c r="P93" i="118"/>
  <c r="K93" i="118" s="1"/>
  <c r="L93" i="118" s="1"/>
  <c r="H93" i="118"/>
  <c r="P92" i="118"/>
  <c r="K92" i="118"/>
  <c r="K100" i="118" s="1"/>
  <c r="H92" i="118"/>
  <c r="J91" i="118"/>
  <c r="H90" i="118"/>
  <c r="H89" i="118"/>
  <c r="H88" i="118"/>
  <c r="H87" i="118"/>
  <c r="H86" i="118"/>
  <c r="H85" i="118"/>
  <c r="H84" i="118"/>
  <c r="H83" i="118"/>
  <c r="P82" i="118"/>
  <c r="K82" i="118" s="1"/>
  <c r="H82" i="118"/>
  <c r="L81" i="118"/>
  <c r="K81" i="118"/>
  <c r="J81" i="118"/>
  <c r="H80" i="118"/>
  <c r="H79" i="118"/>
  <c r="H78" i="118"/>
  <c r="H77" i="118"/>
  <c r="H76" i="118"/>
  <c r="J75" i="118"/>
  <c r="H74" i="118"/>
  <c r="H73" i="118"/>
  <c r="H72" i="118"/>
  <c r="H71" i="118"/>
  <c r="H70" i="118"/>
  <c r="P69" i="118"/>
  <c r="K69" i="118" s="1"/>
  <c r="L69" i="118" s="1"/>
  <c r="H69" i="118"/>
  <c r="P68" i="118"/>
  <c r="K68" i="118" s="1"/>
  <c r="L68" i="118" s="1"/>
  <c r="H68" i="118"/>
  <c r="P67" i="118"/>
  <c r="K67" i="118" s="1"/>
  <c r="L67" i="118" s="1"/>
  <c r="H67" i="118"/>
  <c r="P66" i="118"/>
  <c r="K66" i="118"/>
  <c r="L66" i="118" s="1"/>
  <c r="H66" i="118"/>
  <c r="P65" i="118"/>
  <c r="K65" i="118" s="1"/>
  <c r="L65" i="118"/>
  <c r="H65" i="118"/>
  <c r="J64" i="118"/>
  <c r="H63" i="118"/>
  <c r="H62" i="118"/>
  <c r="H61" i="118"/>
  <c r="H60" i="118"/>
  <c r="H59" i="118"/>
  <c r="H58" i="118"/>
  <c r="H57" i="118"/>
  <c r="P56" i="118"/>
  <c r="K56" i="118" s="1"/>
  <c r="L56" i="118" s="1"/>
  <c r="H56" i="118"/>
  <c r="P55" i="118"/>
  <c r="K55" i="118" s="1"/>
  <c r="L55" i="118" s="1"/>
  <c r="H55" i="118"/>
  <c r="P54" i="118"/>
  <c r="K54" i="118" s="1"/>
  <c r="L54" i="118" s="1"/>
  <c r="H54" i="118"/>
  <c r="P53" i="118"/>
  <c r="K53" i="118" s="1"/>
  <c r="L53" i="118" s="1"/>
  <c r="H53" i="118"/>
  <c r="P52" i="118"/>
  <c r="K52" i="118"/>
  <c r="H52" i="118"/>
  <c r="H50" i="118"/>
  <c r="H49" i="118"/>
  <c r="H47" i="118"/>
  <c r="H46" i="118"/>
  <c r="H45" i="118"/>
  <c r="H44" i="118"/>
  <c r="H43" i="118"/>
  <c r="H42" i="118"/>
  <c r="H41" i="118"/>
  <c r="H40" i="118"/>
  <c r="H39" i="118"/>
  <c r="J38" i="118"/>
  <c r="H37" i="118"/>
  <c r="H36" i="118"/>
  <c r="H35" i="118"/>
  <c r="H34" i="118"/>
  <c r="H33" i="118"/>
  <c r="H32" i="118"/>
  <c r="P27" i="118"/>
  <c r="K27" i="118"/>
  <c r="L27" i="118" s="1"/>
  <c r="H27" i="118"/>
  <c r="P26" i="118"/>
  <c r="K26" i="118" s="1"/>
  <c r="L26" i="118" s="1"/>
  <c r="H26" i="118"/>
  <c r="P25" i="118"/>
  <c r="K25" i="118"/>
  <c r="K38" i="118" s="1"/>
  <c r="H25" i="118"/>
  <c r="J24" i="118"/>
  <c r="H23" i="118"/>
  <c r="H22" i="118"/>
  <c r="H21" i="118"/>
  <c r="H20" i="118"/>
  <c r="H19" i="118"/>
  <c r="P18" i="118"/>
  <c r="K18" i="118" s="1"/>
  <c r="L18" i="118" s="1"/>
  <c r="H18" i="118"/>
  <c r="P17" i="118"/>
  <c r="K17" i="118" s="1"/>
  <c r="H17" i="118"/>
  <c r="J16" i="118"/>
  <c r="H15" i="118"/>
  <c r="P14" i="118"/>
  <c r="K14" i="118"/>
  <c r="L14" i="118" s="1"/>
  <c r="H14" i="118"/>
  <c r="P13" i="118"/>
  <c r="K13" i="118" s="1"/>
  <c r="L13" i="118" s="1"/>
  <c r="H13" i="118"/>
  <c r="P12" i="118"/>
  <c r="K12" i="118"/>
  <c r="L12" i="118" s="1"/>
  <c r="H12" i="118"/>
  <c r="P11" i="118"/>
  <c r="K11" i="118" s="1"/>
  <c r="L11" i="118" s="1"/>
  <c r="H11" i="118"/>
  <c r="P10" i="118"/>
  <c r="K10" i="118"/>
  <c r="L10" i="118" s="1"/>
  <c r="H10" i="118"/>
  <c r="P9" i="118"/>
  <c r="K9" i="118" s="1"/>
  <c r="L9" i="118" s="1"/>
  <c r="H9" i="118"/>
  <c r="P8" i="118"/>
  <c r="K8" i="118"/>
  <c r="L8" i="118" s="1"/>
  <c r="H8" i="118"/>
  <c r="P7" i="118"/>
  <c r="K7" i="118" s="1"/>
  <c r="L7" i="118" s="1"/>
  <c r="H7" i="118"/>
  <c r="P6" i="118"/>
  <c r="K6" i="118"/>
  <c r="L6" i="118" s="1"/>
  <c r="H6" i="118"/>
  <c r="P5" i="118"/>
  <c r="K5" i="118" s="1"/>
  <c r="H5" i="118"/>
  <c r="I2" i="118"/>
  <c r="E1" i="118"/>
  <c r="M32" i="117"/>
  <c r="L32" i="117"/>
  <c r="K32" i="117"/>
  <c r="J32" i="117"/>
  <c r="I32" i="117"/>
  <c r="H32" i="117"/>
  <c r="G32" i="117"/>
  <c r="F32" i="117"/>
  <c r="E32" i="117"/>
  <c r="D32" i="117"/>
  <c r="Q15" i="117"/>
  <c r="P15" i="117"/>
  <c r="O15" i="117"/>
  <c r="N15" i="117"/>
  <c r="M15" i="117"/>
  <c r="L15" i="117"/>
  <c r="K15" i="117"/>
  <c r="J15" i="117"/>
  <c r="I15" i="117"/>
  <c r="H15" i="117"/>
  <c r="G15" i="117"/>
  <c r="F15" i="117"/>
  <c r="E15" i="117"/>
  <c r="D15" i="117"/>
  <c r="L7" i="117"/>
  <c r="J7" i="117"/>
  <c r="H7" i="117"/>
  <c r="L6" i="117"/>
  <c r="J6" i="117"/>
  <c r="H6" i="117"/>
  <c r="M32" i="116"/>
  <c r="L32" i="116"/>
  <c r="K32" i="116"/>
  <c r="J32" i="116"/>
  <c r="L8" i="116" s="1"/>
  <c r="I32" i="116"/>
  <c r="H32" i="116"/>
  <c r="G32" i="116"/>
  <c r="F32" i="116"/>
  <c r="E32" i="116"/>
  <c r="D32" i="116"/>
  <c r="Q15" i="116"/>
  <c r="P15" i="116"/>
  <c r="O15" i="116"/>
  <c r="N15" i="116"/>
  <c r="M15" i="116"/>
  <c r="L15" i="116"/>
  <c r="K15" i="116"/>
  <c r="J15" i="116"/>
  <c r="I15" i="116"/>
  <c r="H15" i="116"/>
  <c r="G15" i="116"/>
  <c r="F15" i="116"/>
  <c r="E15" i="116"/>
  <c r="D15" i="116"/>
  <c r="F8" i="116" s="1"/>
  <c r="L7" i="116"/>
  <c r="J7" i="116"/>
  <c r="H7" i="116"/>
  <c r="L6" i="116"/>
  <c r="J6" i="116"/>
  <c r="H6" i="116"/>
  <c r="K124" i="118" l="1"/>
  <c r="K75" i="118"/>
  <c r="K64" i="118"/>
  <c r="L8" i="117"/>
  <c r="K16" i="119"/>
  <c r="H8" i="116"/>
  <c r="F8" i="117"/>
  <c r="K100" i="119"/>
  <c r="K124" i="119"/>
  <c r="L75" i="118"/>
  <c r="J8" i="116"/>
  <c r="J8" i="117"/>
  <c r="H8" i="117"/>
  <c r="G1" i="118"/>
  <c r="G2" i="118" s="1"/>
  <c r="K16" i="118"/>
  <c r="L5" i="118"/>
  <c r="L16" i="118" s="1"/>
  <c r="K24" i="118"/>
  <c r="L17" i="118"/>
  <c r="L24" i="118" s="1"/>
  <c r="L38" i="119"/>
  <c r="L64" i="119"/>
  <c r="K111" i="119"/>
  <c r="L101" i="119"/>
  <c r="L111" i="119" s="1"/>
  <c r="K91" i="118"/>
  <c r="L82" i="118"/>
  <c r="L91" i="118" s="1"/>
  <c r="L52" i="118"/>
  <c r="L64" i="118" s="1"/>
  <c r="K111" i="118"/>
  <c r="L101" i="118"/>
  <c r="L111" i="118" s="1"/>
  <c r="L65" i="119"/>
  <c r="L75" i="119" s="1"/>
  <c r="K75" i="119"/>
  <c r="L25" i="118"/>
  <c r="L38" i="118" s="1"/>
  <c r="G1" i="119"/>
  <c r="G2" i="119" s="1"/>
  <c r="K38" i="119"/>
  <c r="K64" i="119"/>
  <c r="L92" i="118"/>
  <c r="L100" i="118" s="1"/>
  <c r="L112" i="118"/>
  <c r="L124" i="118" s="1"/>
  <c r="L17" i="119"/>
  <c r="L24" i="119" s="1"/>
  <c r="L112" i="119"/>
  <c r="L124" i="119" s="1"/>
  <c r="L5" i="119"/>
  <c r="L16" i="119" s="1"/>
  <c r="L92" i="119"/>
  <c r="L100" i="119" s="1"/>
  <c r="AE173" i="115"/>
  <c r="AD173" i="115"/>
  <c r="AA173" i="115"/>
  <c r="Z173" i="115"/>
  <c r="M173" i="115"/>
  <c r="W172" i="115"/>
  <c r="H172" i="115"/>
  <c r="W171" i="115"/>
  <c r="H171" i="115"/>
  <c r="AG170" i="115"/>
  <c r="AF170" i="115"/>
  <c r="W170" i="115"/>
  <c r="H170" i="115"/>
  <c r="AG169" i="115"/>
  <c r="AF169" i="115"/>
  <c r="W169" i="115"/>
  <c r="H169" i="115"/>
  <c r="AG168" i="115"/>
  <c r="AF168" i="115"/>
  <c r="W168" i="115"/>
  <c r="H168" i="115"/>
  <c r="AG167" i="115"/>
  <c r="AF167" i="115"/>
  <c r="W167" i="115"/>
  <c r="H167" i="115"/>
  <c r="AG166" i="115"/>
  <c r="AF166" i="115"/>
  <c r="W166" i="115"/>
  <c r="H166" i="115"/>
  <c r="W165" i="115"/>
  <c r="N165" i="115" s="1"/>
  <c r="P165" i="115"/>
  <c r="H165" i="115"/>
  <c r="W164" i="115"/>
  <c r="N164" i="115" s="1"/>
  <c r="AG164" i="115" s="1"/>
  <c r="P164" i="115"/>
  <c r="H164" i="115"/>
  <c r="W163" i="115"/>
  <c r="P163" i="115"/>
  <c r="N163" i="115"/>
  <c r="O163" i="115" s="1"/>
  <c r="H163" i="115"/>
  <c r="W162" i="115"/>
  <c r="N162" i="115" s="1"/>
  <c r="AG162" i="115" s="1"/>
  <c r="P162" i="115"/>
  <c r="H162" i="115"/>
  <c r="W161" i="115"/>
  <c r="N161" i="115"/>
  <c r="AF161" i="115" s="1"/>
  <c r="P161" i="115"/>
  <c r="H161" i="115"/>
  <c r="AE160" i="115"/>
  <c r="AD160" i="115"/>
  <c r="AA160" i="115"/>
  <c r="Z160" i="115"/>
  <c r="M160" i="115"/>
  <c r="W159" i="115"/>
  <c r="H159" i="115"/>
  <c r="W158" i="115"/>
  <c r="H158" i="115"/>
  <c r="W157" i="115"/>
  <c r="H157" i="115"/>
  <c r="W156" i="115"/>
  <c r="H156" i="115"/>
  <c r="W155" i="115"/>
  <c r="H155" i="115"/>
  <c r="AG154" i="115"/>
  <c r="AF154" i="115"/>
  <c r="W154" i="115"/>
  <c r="H154" i="115"/>
  <c r="W153" i="115"/>
  <c r="P153" i="115"/>
  <c r="N153" i="115"/>
  <c r="AG153" i="115" s="1"/>
  <c r="H153" i="115"/>
  <c r="W152" i="115"/>
  <c r="N152" i="115"/>
  <c r="O152" i="115" s="1"/>
  <c r="P152" i="115"/>
  <c r="H152" i="115"/>
  <c r="W151" i="115"/>
  <c r="P151" i="115"/>
  <c r="N151" i="115"/>
  <c r="AG151" i="115" s="1"/>
  <c r="H151" i="115"/>
  <c r="W150" i="115"/>
  <c r="N150" i="115"/>
  <c r="O150" i="115" s="1"/>
  <c r="P150" i="115"/>
  <c r="H150" i="115"/>
  <c r="W149" i="115"/>
  <c r="P149" i="115"/>
  <c r="N149" i="115"/>
  <c r="AG149" i="115" s="1"/>
  <c r="H149" i="115"/>
  <c r="W148" i="115"/>
  <c r="N148" i="115" s="1"/>
  <c r="P148" i="115"/>
  <c r="H148" i="115"/>
  <c r="AE147" i="115"/>
  <c r="AD147" i="115"/>
  <c r="AA147" i="115"/>
  <c r="Z147" i="115"/>
  <c r="W147" i="115"/>
  <c r="M147" i="115"/>
  <c r="W146" i="115"/>
  <c r="H146" i="115"/>
  <c r="AG145" i="115"/>
  <c r="AF145" i="115"/>
  <c r="W145" i="115"/>
  <c r="H145" i="115"/>
  <c r="AG144" i="115"/>
  <c r="AF144" i="115"/>
  <c r="W144" i="115"/>
  <c r="H144" i="115"/>
  <c r="AG143" i="115"/>
  <c r="AF143" i="115"/>
  <c r="W143" i="115"/>
  <c r="H143" i="115"/>
  <c r="W142" i="115"/>
  <c r="N142" i="115" s="1"/>
  <c r="P142" i="115"/>
  <c r="H142" i="115"/>
  <c r="W141" i="115"/>
  <c r="N141" i="115" s="1"/>
  <c r="P141" i="115"/>
  <c r="H141" i="115"/>
  <c r="W140" i="115"/>
  <c r="N140" i="115" s="1"/>
  <c r="P140" i="115"/>
  <c r="H140" i="115"/>
  <c r="W139" i="115"/>
  <c r="N139" i="115" s="1"/>
  <c r="P139" i="115"/>
  <c r="H139" i="115"/>
  <c r="AG138" i="115"/>
  <c r="W138" i="115"/>
  <c r="P138" i="115"/>
  <c r="N138" i="115"/>
  <c r="AF138" i="115" s="1"/>
  <c r="H138" i="115"/>
  <c r="W137" i="115"/>
  <c r="N137" i="115" s="1"/>
  <c r="P137" i="115"/>
  <c r="H137" i="115"/>
  <c r="AG136" i="115"/>
  <c r="W136" i="115"/>
  <c r="P136" i="115"/>
  <c r="N136" i="115"/>
  <c r="AF136" i="115" s="1"/>
  <c r="H136" i="115"/>
  <c r="W135" i="115"/>
  <c r="N135" i="115" s="1"/>
  <c r="P135" i="115"/>
  <c r="H135" i="115"/>
  <c r="AE134" i="115"/>
  <c r="AD134" i="115"/>
  <c r="AA134" i="115"/>
  <c r="Z134" i="115"/>
  <c r="M134" i="115"/>
  <c r="W133" i="115"/>
  <c r="H133" i="115"/>
  <c r="W132" i="115"/>
  <c r="H132" i="115"/>
  <c r="H131" i="115"/>
  <c r="H130" i="115"/>
  <c r="W129" i="115"/>
  <c r="N129" i="115" s="1"/>
  <c r="O129" i="115" s="1"/>
  <c r="P129" i="115"/>
  <c r="H129" i="115"/>
  <c r="W128" i="115"/>
  <c r="P128" i="115"/>
  <c r="N128" i="115"/>
  <c r="O128" i="115" s="1"/>
  <c r="AF128" i="115"/>
  <c r="H128" i="115"/>
  <c r="W127" i="115"/>
  <c r="N127" i="115" s="1"/>
  <c r="P127" i="115"/>
  <c r="H127" i="115"/>
  <c r="W126" i="115"/>
  <c r="N126" i="115" s="1"/>
  <c r="P126" i="115"/>
  <c r="H126" i="115"/>
  <c r="W125" i="115"/>
  <c r="N125" i="115" s="1"/>
  <c r="P125" i="115"/>
  <c r="H125" i="115"/>
  <c r="AG124" i="115"/>
  <c r="W124" i="115"/>
  <c r="P124" i="115"/>
  <c r="N124" i="115"/>
  <c r="O124" i="115" s="1"/>
  <c r="AF124" i="115"/>
  <c r="H124" i="115"/>
  <c r="W123" i="115"/>
  <c r="N123" i="115" s="1"/>
  <c r="P123" i="115"/>
  <c r="H123" i="115"/>
  <c r="W122" i="115"/>
  <c r="N122" i="115" s="1"/>
  <c r="H122" i="115"/>
  <c r="AE121" i="115"/>
  <c r="AD121" i="115"/>
  <c r="AA121" i="115"/>
  <c r="Z121" i="115"/>
  <c r="W121" i="115"/>
  <c r="M121" i="115"/>
  <c r="AG120" i="115"/>
  <c r="AF120" i="115"/>
  <c r="W120" i="115"/>
  <c r="H120" i="115"/>
  <c r="AG119" i="115"/>
  <c r="AF119" i="115"/>
  <c r="W119" i="115"/>
  <c r="H119" i="115"/>
  <c r="AG118" i="115"/>
  <c r="AF118" i="115"/>
  <c r="W118" i="115"/>
  <c r="H118" i="115"/>
  <c r="AG117" i="115"/>
  <c r="AF117" i="115"/>
  <c r="H117" i="115"/>
  <c r="AG116" i="115"/>
  <c r="W116" i="115"/>
  <c r="P116" i="115"/>
  <c r="N116" i="115"/>
  <c r="O116" i="115" s="1"/>
  <c r="Q116" i="115" s="1"/>
  <c r="H116" i="115"/>
  <c r="W115" i="115"/>
  <c r="N115" i="115"/>
  <c r="P115" i="115"/>
  <c r="H115" i="115"/>
  <c r="W114" i="115"/>
  <c r="P114" i="115"/>
  <c r="N114" i="115"/>
  <c r="O114" i="115" s="1"/>
  <c r="H114" i="115"/>
  <c r="W113" i="115"/>
  <c r="N113" i="115" s="1"/>
  <c r="P113" i="115"/>
  <c r="H113" i="115"/>
  <c r="AF112" i="115"/>
  <c r="W112" i="115"/>
  <c r="P112" i="115"/>
  <c r="N112" i="115"/>
  <c r="O112" i="115" s="1"/>
  <c r="H112" i="115"/>
  <c r="W111" i="115"/>
  <c r="N111" i="115"/>
  <c r="P111" i="115"/>
  <c r="H111" i="115"/>
  <c r="W110" i="115"/>
  <c r="P110" i="115"/>
  <c r="N110" i="115"/>
  <c r="O110" i="115" s="1"/>
  <c r="H110" i="115"/>
  <c r="W109" i="115"/>
  <c r="N109" i="115" s="1"/>
  <c r="P109" i="115"/>
  <c r="H109" i="115"/>
  <c r="AE108" i="115"/>
  <c r="AD108" i="115"/>
  <c r="AA108" i="115"/>
  <c r="Z108" i="115"/>
  <c r="W108" i="115"/>
  <c r="M108" i="115"/>
  <c r="W107" i="115"/>
  <c r="H107" i="115"/>
  <c r="W106" i="115"/>
  <c r="H106" i="115"/>
  <c r="AG105" i="115"/>
  <c r="AF105" i="115"/>
  <c r="W105" i="115"/>
  <c r="H105" i="115"/>
  <c r="AG104" i="115"/>
  <c r="AF104" i="115"/>
  <c r="W104" i="115"/>
  <c r="H104" i="115"/>
  <c r="AG103" i="115"/>
  <c r="AF103" i="115"/>
  <c r="H103" i="115"/>
  <c r="AG102" i="115"/>
  <c r="AF102" i="115"/>
  <c r="H102" i="115"/>
  <c r="W101" i="115"/>
  <c r="N101" i="115" s="1"/>
  <c r="P101" i="115"/>
  <c r="H101" i="115"/>
  <c r="W100" i="115"/>
  <c r="N100" i="115" s="1"/>
  <c r="P100" i="115"/>
  <c r="H100" i="115"/>
  <c r="AG99" i="115"/>
  <c r="W99" i="115"/>
  <c r="P99" i="115"/>
  <c r="N99" i="115"/>
  <c r="AF99" i="115" s="1"/>
  <c r="H99" i="115"/>
  <c r="W98" i="115"/>
  <c r="N98" i="115" s="1"/>
  <c r="P98" i="115"/>
  <c r="H98" i="115"/>
  <c r="AG97" i="115"/>
  <c r="W97" i="115"/>
  <c r="P97" i="115"/>
  <c r="N97" i="115"/>
  <c r="AF97" i="115" s="1"/>
  <c r="H97" i="115"/>
  <c r="W96" i="115"/>
  <c r="N96" i="115" s="1"/>
  <c r="P96" i="115"/>
  <c r="H96" i="115"/>
  <c r="AE95" i="115"/>
  <c r="AD95" i="115"/>
  <c r="AA95" i="115"/>
  <c r="Z95" i="115"/>
  <c r="M95" i="115"/>
  <c r="AG94" i="115"/>
  <c r="AF94" i="115"/>
  <c r="W94" i="115"/>
  <c r="H94" i="115"/>
  <c r="AG93" i="115"/>
  <c r="AF93" i="115"/>
  <c r="W93" i="115"/>
  <c r="H93" i="115"/>
  <c r="AG92" i="115"/>
  <c r="AF92" i="115"/>
  <c r="H92" i="115"/>
  <c r="AG91" i="115"/>
  <c r="AF91" i="115"/>
  <c r="W91" i="115"/>
  <c r="H91" i="115"/>
  <c r="AG90" i="115"/>
  <c r="AF90" i="115"/>
  <c r="H90" i="115"/>
  <c r="AG89" i="115"/>
  <c r="AF89" i="115"/>
  <c r="H89" i="115"/>
  <c r="AG88" i="115"/>
  <c r="AF88" i="115"/>
  <c r="H88" i="115"/>
  <c r="W87" i="115"/>
  <c r="P87" i="115"/>
  <c r="N87" i="115"/>
  <c r="O87" i="115" s="1"/>
  <c r="H87" i="115"/>
  <c r="W86" i="115"/>
  <c r="N86" i="115" s="1"/>
  <c r="P86" i="115"/>
  <c r="H86" i="115"/>
  <c r="W85" i="115"/>
  <c r="P85" i="115"/>
  <c r="N85" i="115"/>
  <c r="O85" i="115" s="1"/>
  <c r="AF85" i="115"/>
  <c r="H85" i="115"/>
  <c r="W84" i="115"/>
  <c r="N84" i="115" s="1"/>
  <c r="P84" i="115"/>
  <c r="H84" i="115"/>
  <c r="W83" i="115"/>
  <c r="O83" i="115"/>
  <c r="R83" i="115" s="1"/>
  <c r="N83" i="115"/>
  <c r="AG83" i="115" s="1"/>
  <c r="P83" i="115"/>
  <c r="H83" i="115"/>
  <c r="AE82" i="115"/>
  <c r="AD82" i="115"/>
  <c r="AA82" i="115"/>
  <c r="Z82" i="115"/>
  <c r="M82" i="115"/>
  <c r="W81" i="115"/>
  <c r="AG80" i="115"/>
  <c r="AF80" i="115"/>
  <c r="W80" i="115"/>
  <c r="H80" i="115"/>
  <c r="AG79" i="115"/>
  <c r="AF79" i="115"/>
  <c r="W79" i="115"/>
  <c r="H79" i="115"/>
  <c r="AG78" i="115"/>
  <c r="AF78" i="115"/>
  <c r="W78" i="115"/>
  <c r="H78" i="115"/>
  <c r="AG77" i="115"/>
  <c r="AF77" i="115"/>
  <c r="H77" i="115"/>
  <c r="AG76" i="115"/>
  <c r="AF76" i="115"/>
  <c r="H76" i="115"/>
  <c r="W75" i="115"/>
  <c r="N75" i="115" s="1"/>
  <c r="AG75" i="115" s="1"/>
  <c r="P75" i="115"/>
  <c r="H75" i="115"/>
  <c r="W74" i="115"/>
  <c r="N74" i="115" s="1"/>
  <c r="P74" i="115"/>
  <c r="H74" i="115"/>
  <c r="W73" i="115"/>
  <c r="N73" i="115"/>
  <c r="AG73" i="115" s="1"/>
  <c r="P73" i="115"/>
  <c r="H73" i="115"/>
  <c r="W72" i="115"/>
  <c r="N72" i="115" s="1"/>
  <c r="P72" i="115"/>
  <c r="H72" i="115"/>
  <c r="W71" i="115"/>
  <c r="N71" i="115" s="1"/>
  <c r="AG71" i="115" s="1"/>
  <c r="P71" i="115"/>
  <c r="H71" i="115"/>
  <c r="W70" i="115"/>
  <c r="N70" i="115" s="1"/>
  <c r="AF70" i="115" s="1"/>
  <c r="P82" i="115"/>
  <c r="H70" i="115"/>
  <c r="AE69" i="115"/>
  <c r="AD69" i="115"/>
  <c r="AA69" i="115"/>
  <c r="Z69" i="115"/>
  <c r="W69" i="115"/>
  <c r="M69" i="115"/>
  <c r="W68" i="115"/>
  <c r="H68" i="115"/>
  <c r="AG67" i="115"/>
  <c r="AF67" i="115"/>
  <c r="W67" i="115"/>
  <c r="H67" i="115"/>
  <c r="AG66" i="115"/>
  <c r="AF66" i="115"/>
  <c r="W66" i="115"/>
  <c r="H66" i="115"/>
  <c r="AG65" i="115"/>
  <c r="AF65" i="115"/>
  <c r="W65" i="115"/>
  <c r="H65" i="115"/>
  <c r="AG64" i="115"/>
  <c r="AF64" i="115"/>
  <c r="W64" i="115"/>
  <c r="H64" i="115"/>
  <c r="AG63" i="115"/>
  <c r="AF63" i="115"/>
  <c r="W63" i="115"/>
  <c r="H63" i="115"/>
  <c r="AG62" i="115"/>
  <c r="AF62" i="115"/>
  <c r="W62" i="115"/>
  <c r="H62" i="115"/>
  <c r="W61" i="115"/>
  <c r="N61" i="115" s="1"/>
  <c r="P61" i="115"/>
  <c r="H61" i="115"/>
  <c r="W60" i="115"/>
  <c r="N60" i="115"/>
  <c r="AG60" i="115" s="1"/>
  <c r="P60" i="115"/>
  <c r="H60" i="115"/>
  <c r="W59" i="115"/>
  <c r="N59" i="115" s="1"/>
  <c r="P59" i="115"/>
  <c r="H59" i="115"/>
  <c r="W58" i="115"/>
  <c r="N58" i="115" s="1"/>
  <c r="AG58" i="115" s="1"/>
  <c r="P58" i="115"/>
  <c r="H58" i="115"/>
  <c r="W57" i="115"/>
  <c r="N57" i="115" s="1"/>
  <c r="AG57" i="115" s="1"/>
  <c r="P69" i="115"/>
  <c r="H57" i="115"/>
  <c r="AE56" i="115"/>
  <c r="AD56" i="115"/>
  <c r="AA56" i="115"/>
  <c r="Z56" i="115"/>
  <c r="W56" i="115"/>
  <c r="M56" i="115"/>
  <c r="W55" i="115"/>
  <c r="H55" i="115"/>
  <c r="AG54" i="115"/>
  <c r="AF54" i="115"/>
  <c r="W54" i="115"/>
  <c r="H54" i="115"/>
  <c r="AG53" i="115"/>
  <c r="AF53" i="115"/>
  <c r="W53" i="115"/>
  <c r="H53" i="115"/>
  <c r="AG52" i="115"/>
  <c r="AF52" i="115"/>
  <c r="W52" i="115"/>
  <c r="H52" i="115"/>
  <c r="AG51" i="115"/>
  <c r="AF51" i="115"/>
  <c r="AG50" i="115"/>
  <c r="AF50" i="115"/>
  <c r="H50" i="115"/>
  <c r="W49" i="115"/>
  <c r="P49" i="115"/>
  <c r="N49" i="115"/>
  <c r="AG49" i="115" s="1"/>
  <c r="H49" i="115"/>
  <c r="W48" i="115"/>
  <c r="N48" i="115"/>
  <c r="O48" i="115" s="1"/>
  <c r="P48" i="115"/>
  <c r="H48" i="115"/>
  <c r="W47" i="115"/>
  <c r="N47" i="115" s="1"/>
  <c r="P47" i="115"/>
  <c r="H47" i="115"/>
  <c r="W46" i="115"/>
  <c r="N46" i="115" s="1"/>
  <c r="AG46" i="115" s="1"/>
  <c r="P46" i="115"/>
  <c r="H46" i="115"/>
  <c r="W45" i="115"/>
  <c r="N45" i="115" s="1"/>
  <c r="P45" i="115"/>
  <c r="H45" i="115"/>
  <c r="W44" i="115"/>
  <c r="N44" i="115" s="1"/>
  <c r="H44" i="115"/>
  <c r="AE43" i="115"/>
  <c r="AD43" i="115"/>
  <c r="AA43" i="115"/>
  <c r="Z43" i="115"/>
  <c r="M43" i="115"/>
  <c r="W42" i="115"/>
  <c r="H42" i="115"/>
  <c r="W41" i="115"/>
  <c r="AG40" i="115"/>
  <c r="AF40" i="115"/>
  <c r="W40" i="115"/>
  <c r="H40" i="115"/>
  <c r="AG39" i="115"/>
  <c r="AF39" i="115"/>
  <c r="W39" i="115"/>
  <c r="H39" i="115"/>
  <c r="AG38" i="115"/>
  <c r="AF38" i="115"/>
  <c r="W38" i="115"/>
  <c r="H38" i="115"/>
  <c r="AG37" i="115"/>
  <c r="AF37" i="115"/>
  <c r="W37" i="115"/>
  <c r="H37" i="115"/>
  <c r="AG36" i="115"/>
  <c r="AF36" i="115"/>
  <c r="W36" i="115"/>
  <c r="H36" i="115"/>
  <c r="AG35" i="115"/>
  <c r="AF35" i="115"/>
  <c r="H35" i="115"/>
  <c r="W34" i="115"/>
  <c r="N34" i="115" s="1"/>
  <c r="P34" i="115"/>
  <c r="H34" i="115"/>
  <c r="W33" i="115"/>
  <c r="N33" i="115"/>
  <c r="AG33" i="115" s="1"/>
  <c r="P33" i="115"/>
  <c r="H33" i="115"/>
  <c r="W32" i="115"/>
  <c r="N32" i="115" s="1"/>
  <c r="P32" i="115"/>
  <c r="H32" i="115"/>
  <c r="W31" i="115"/>
  <c r="N31" i="115" s="1"/>
  <c r="P31" i="115"/>
  <c r="H31" i="115"/>
  <c r="AE30" i="115"/>
  <c r="AD30" i="115"/>
  <c r="AA30" i="115"/>
  <c r="AA2" i="115" s="1"/>
  <c r="Z30" i="115"/>
  <c r="M30" i="115"/>
  <c r="AF29" i="115"/>
  <c r="W29" i="115"/>
  <c r="H29" i="115"/>
  <c r="AG28" i="115"/>
  <c r="AF28" i="115"/>
  <c r="W28" i="115"/>
  <c r="H28" i="115"/>
  <c r="AG27" i="115"/>
  <c r="AF27" i="115"/>
  <c r="W27" i="115"/>
  <c r="H27" i="115"/>
  <c r="AG26" i="115"/>
  <c r="AF26" i="115"/>
  <c r="W26" i="115"/>
  <c r="H26" i="115"/>
  <c r="AG25" i="115"/>
  <c r="AF25" i="115"/>
  <c r="W25" i="115"/>
  <c r="H25" i="115"/>
  <c r="AG24" i="115"/>
  <c r="AF24" i="115"/>
  <c r="H24" i="115"/>
  <c r="W23" i="115"/>
  <c r="N23" i="115" s="1"/>
  <c r="P23" i="115"/>
  <c r="H23" i="115"/>
  <c r="W22" i="115"/>
  <c r="N22" i="115"/>
  <c r="AG22" i="115" s="1"/>
  <c r="P22" i="115"/>
  <c r="H22" i="115"/>
  <c r="W21" i="115"/>
  <c r="N21" i="115" s="1"/>
  <c r="P21" i="115"/>
  <c r="H21" i="115"/>
  <c r="W20" i="115"/>
  <c r="N20" i="115"/>
  <c r="P20" i="115"/>
  <c r="H20" i="115"/>
  <c r="W19" i="115"/>
  <c r="N19" i="115" s="1"/>
  <c r="AF19" i="115" s="1"/>
  <c r="P19" i="115"/>
  <c r="H19" i="115"/>
  <c r="W18" i="115"/>
  <c r="N18" i="115" s="1"/>
  <c r="P18" i="115"/>
  <c r="H18" i="115"/>
  <c r="AE17" i="115"/>
  <c r="AD17" i="115"/>
  <c r="AA17" i="115"/>
  <c r="Z17" i="115"/>
  <c r="Z2" i="115" s="1"/>
  <c r="W17" i="115"/>
  <c r="M17" i="115"/>
  <c r="P17" i="115" s="1"/>
  <c r="W16" i="115"/>
  <c r="H16" i="115"/>
  <c r="W15" i="115"/>
  <c r="H15" i="115"/>
  <c r="W14" i="115"/>
  <c r="H14" i="115"/>
  <c r="AG13" i="115"/>
  <c r="AF13" i="115"/>
  <c r="H13" i="115"/>
  <c r="AG12" i="115"/>
  <c r="AF12" i="115"/>
  <c r="H12" i="115"/>
  <c r="AG11" i="115"/>
  <c r="AF11" i="115"/>
  <c r="H11" i="115"/>
  <c r="W10" i="115"/>
  <c r="N10" i="115" s="1"/>
  <c r="P10" i="115"/>
  <c r="H10" i="115"/>
  <c r="W9" i="115"/>
  <c r="N9" i="115" s="1"/>
  <c r="P9" i="115"/>
  <c r="H9" i="115"/>
  <c r="W8" i="115"/>
  <c r="N8" i="115"/>
  <c r="P8" i="115"/>
  <c r="H8" i="115"/>
  <c r="W7" i="115"/>
  <c r="N7" i="115" s="1"/>
  <c r="P7" i="115"/>
  <c r="H7" i="115"/>
  <c r="W6" i="115"/>
  <c r="N6" i="115" s="1"/>
  <c r="P6" i="115"/>
  <c r="H6" i="115"/>
  <c r="W5" i="115"/>
  <c r="N5" i="115" s="1"/>
  <c r="O5" i="115" s="1"/>
  <c r="P5" i="115"/>
  <c r="H5" i="115"/>
  <c r="AE2" i="115"/>
  <c r="AD2" i="115"/>
  <c r="I2" i="115"/>
  <c r="E1" i="115"/>
  <c r="AE173" i="114"/>
  <c r="AD173" i="114"/>
  <c r="AA173" i="114"/>
  <c r="Z173" i="114"/>
  <c r="M173" i="114"/>
  <c r="W172" i="114"/>
  <c r="H172" i="114"/>
  <c r="W171" i="114"/>
  <c r="H171" i="114"/>
  <c r="AG170" i="114"/>
  <c r="AF170" i="114"/>
  <c r="W170" i="114"/>
  <c r="H170" i="114"/>
  <c r="AG169" i="114"/>
  <c r="AF169" i="114"/>
  <c r="W169" i="114"/>
  <c r="H169" i="114"/>
  <c r="AG168" i="114"/>
  <c r="AF168" i="114"/>
  <c r="W168" i="114"/>
  <c r="H168" i="114"/>
  <c r="AG167" i="114"/>
  <c r="AF167" i="114"/>
  <c r="W167" i="114"/>
  <c r="H167" i="114"/>
  <c r="AG166" i="114"/>
  <c r="AF166" i="114"/>
  <c r="W166" i="114"/>
  <c r="H166" i="114"/>
  <c r="W165" i="114"/>
  <c r="N165" i="114" s="1"/>
  <c r="AG165" i="114" s="1"/>
  <c r="P165" i="114"/>
  <c r="H165" i="114"/>
  <c r="W164" i="114"/>
  <c r="N164" i="114"/>
  <c r="P164" i="114"/>
  <c r="H164" i="114"/>
  <c r="W163" i="114"/>
  <c r="N163" i="114" s="1"/>
  <c r="O163" i="114" s="1"/>
  <c r="P163" i="114"/>
  <c r="H163" i="114"/>
  <c r="W162" i="114"/>
  <c r="N162" i="114"/>
  <c r="P162" i="114"/>
  <c r="H162" i="114"/>
  <c r="AG161" i="114"/>
  <c r="W161" i="114"/>
  <c r="N161" i="114"/>
  <c r="P161" i="114"/>
  <c r="H161" i="114"/>
  <c r="AE160" i="114"/>
  <c r="AD160" i="114"/>
  <c r="AA160" i="114"/>
  <c r="Z160" i="114"/>
  <c r="M160" i="114"/>
  <c r="W159" i="114"/>
  <c r="H159" i="114"/>
  <c r="W158" i="114"/>
  <c r="H158" i="114"/>
  <c r="W157" i="114"/>
  <c r="H157" i="114"/>
  <c r="W156" i="114"/>
  <c r="H156" i="114"/>
  <c r="W155" i="114"/>
  <c r="H155" i="114"/>
  <c r="AG154" i="114"/>
  <c r="AF154" i="114"/>
  <c r="W154" i="114"/>
  <c r="H154" i="114"/>
  <c r="W153" i="114"/>
  <c r="N153" i="114" s="1"/>
  <c r="P153" i="114"/>
  <c r="H153" i="114"/>
  <c r="W152" i="114"/>
  <c r="N152" i="114"/>
  <c r="AG152" i="114" s="1"/>
  <c r="P152" i="114"/>
  <c r="H152" i="114"/>
  <c r="W151" i="114"/>
  <c r="N151" i="114" s="1"/>
  <c r="P151" i="114"/>
  <c r="H151" i="114"/>
  <c r="W150" i="114"/>
  <c r="N150" i="114" s="1"/>
  <c r="AG150" i="114" s="1"/>
  <c r="P150" i="114"/>
  <c r="H150" i="114"/>
  <c r="W149" i="114"/>
  <c r="N149" i="114" s="1"/>
  <c r="P149" i="114"/>
  <c r="H149" i="114"/>
  <c r="W148" i="114"/>
  <c r="N148" i="114" s="1"/>
  <c r="P148" i="114"/>
  <c r="P160" i="114"/>
  <c r="H148" i="114"/>
  <c r="AE147" i="114"/>
  <c r="AD147" i="114"/>
  <c r="AA147" i="114"/>
  <c r="Z147" i="114"/>
  <c r="W147" i="114"/>
  <c r="M147" i="114"/>
  <c r="P147" i="114" s="1"/>
  <c r="W146" i="114"/>
  <c r="H146" i="114"/>
  <c r="AG145" i="114"/>
  <c r="AF145" i="114"/>
  <c r="W145" i="114"/>
  <c r="H145" i="114"/>
  <c r="AG144" i="114"/>
  <c r="AF144" i="114"/>
  <c r="W144" i="114"/>
  <c r="H144" i="114"/>
  <c r="AG143" i="114"/>
  <c r="AF143" i="114"/>
  <c r="W143" i="114"/>
  <c r="H143" i="114"/>
  <c r="W142" i="114"/>
  <c r="N142" i="114" s="1"/>
  <c r="P142" i="114"/>
  <c r="H142" i="114"/>
  <c r="W141" i="114"/>
  <c r="N141" i="114" s="1"/>
  <c r="AG141" i="114" s="1"/>
  <c r="P141" i="114"/>
  <c r="H141" i="114"/>
  <c r="W140" i="114"/>
  <c r="N140" i="114" s="1"/>
  <c r="P140" i="114"/>
  <c r="H140" i="114"/>
  <c r="W139" i="114"/>
  <c r="N139" i="114"/>
  <c r="AG139" i="114" s="1"/>
  <c r="P139" i="114"/>
  <c r="H139" i="114"/>
  <c r="W138" i="114"/>
  <c r="N138" i="114" s="1"/>
  <c r="P138" i="114"/>
  <c r="H138" i="114"/>
  <c r="W137" i="114"/>
  <c r="N137" i="114" s="1"/>
  <c r="AG137" i="114" s="1"/>
  <c r="P137" i="114"/>
  <c r="H137" i="114"/>
  <c r="W136" i="114"/>
  <c r="P136" i="114"/>
  <c r="N136" i="114"/>
  <c r="O136" i="114" s="1"/>
  <c r="H136" i="114"/>
  <c r="W135" i="114"/>
  <c r="N135" i="114" s="1"/>
  <c r="P135" i="114"/>
  <c r="H135" i="114"/>
  <c r="AE134" i="114"/>
  <c r="AD134" i="114"/>
  <c r="AA134" i="114"/>
  <c r="Z134" i="114"/>
  <c r="M134" i="114"/>
  <c r="W133" i="114"/>
  <c r="H133" i="114"/>
  <c r="W132" i="114"/>
  <c r="H132" i="114"/>
  <c r="H131" i="114"/>
  <c r="H130" i="114"/>
  <c r="W129" i="114"/>
  <c r="N129" i="114"/>
  <c r="O129" i="114" s="1"/>
  <c r="P129" i="114"/>
  <c r="H129" i="114"/>
  <c r="W128" i="114"/>
  <c r="P128" i="114"/>
  <c r="N128" i="114"/>
  <c r="O128" i="114" s="1"/>
  <c r="AF128" i="114"/>
  <c r="H128" i="114"/>
  <c r="W127" i="114"/>
  <c r="N127" i="114" s="1"/>
  <c r="AG127" i="114" s="1"/>
  <c r="P127" i="114"/>
  <c r="H127" i="114"/>
  <c r="W126" i="114"/>
  <c r="P126" i="114"/>
  <c r="N126" i="114"/>
  <c r="O126" i="114" s="1"/>
  <c r="H126" i="114"/>
  <c r="W125" i="114"/>
  <c r="N125" i="114" s="1"/>
  <c r="AG125" i="114" s="1"/>
  <c r="P125" i="114"/>
  <c r="H125" i="114"/>
  <c r="W124" i="114"/>
  <c r="N124" i="114" s="1"/>
  <c r="P124" i="114"/>
  <c r="H124" i="114"/>
  <c r="W123" i="114"/>
  <c r="N123" i="114" s="1"/>
  <c r="AG123" i="114" s="1"/>
  <c r="P123" i="114"/>
  <c r="H123" i="114"/>
  <c r="W122" i="114"/>
  <c r="N122" i="114" s="1"/>
  <c r="AG122" i="114" s="1"/>
  <c r="P122" i="114"/>
  <c r="H122" i="114"/>
  <c r="AE121" i="114"/>
  <c r="AD121" i="114"/>
  <c r="AA121" i="114"/>
  <c r="Z121" i="114"/>
  <c r="W121" i="114"/>
  <c r="M121" i="114"/>
  <c r="AG120" i="114"/>
  <c r="AF120" i="114"/>
  <c r="W120" i="114"/>
  <c r="H120" i="114"/>
  <c r="AG119" i="114"/>
  <c r="AF119" i="114"/>
  <c r="W119" i="114"/>
  <c r="H119" i="114"/>
  <c r="AG118" i="114"/>
  <c r="AF118" i="114"/>
  <c r="W118" i="114"/>
  <c r="H118" i="114"/>
  <c r="AG117" i="114"/>
  <c r="AF117" i="114"/>
  <c r="H117" i="114"/>
  <c r="W116" i="114"/>
  <c r="N116" i="114" s="1"/>
  <c r="P116" i="114"/>
  <c r="H116" i="114"/>
  <c r="W115" i="114"/>
  <c r="N115" i="114"/>
  <c r="AG115" i="114" s="1"/>
  <c r="P115" i="114"/>
  <c r="H115" i="114"/>
  <c r="W114" i="114"/>
  <c r="P114" i="114"/>
  <c r="N114" i="114"/>
  <c r="O114" i="114" s="1"/>
  <c r="H114" i="114"/>
  <c r="W113" i="114"/>
  <c r="N113" i="114"/>
  <c r="AG113" i="114" s="1"/>
  <c r="P113" i="114"/>
  <c r="H113" i="114"/>
  <c r="W112" i="114"/>
  <c r="P112" i="114"/>
  <c r="N112" i="114"/>
  <c r="O112" i="114" s="1"/>
  <c r="H112" i="114"/>
  <c r="W111" i="114"/>
  <c r="N111" i="114" s="1"/>
  <c r="AG111" i="114" s="1"/>
  <c r="P111" i="114"/>
  <c r="H111" i="114"/>
  <c r="W110" i="114"/>
  <c r="N110" i="114" s="1"/>
  <c r="P110" i="114"/>
  <c r="H110" i="114"/>
  <c r="W109" i="114"/>
  <c r="N109" i="114" s="1"/>
  <c r="P109" i="114"/>
  <c r="P121" i="114"/>
  <c r="H109" i="114"/>
  <c r="AE108" i="114"/>
  <c r="AD108" i="114"/>
  <c r="AA108" i="114"/>
  <c r="Z108" i="114"/>
  <c r="W108" i="114"/>
  <c r="M108" i="114"/>
  <c r="W107" i="114"/>
  <c r="H107" i="114"/>
  <c r="W106" i="114"/>
  <c r="H106" i="114"/>
  <c r="AG105" i="114"/>
  <c r="AF105" i="114"/>
  <c r="W105" i="114"/>
  <c r="H105" i="114"/>
  <c r="AG104" i="114"/>
  <c r="AF104" i="114"/>
  <c r="W104" i="114"/>
  <c r="H104" i="114"/>
  <c r="AG103" i="114"/>
  <c r="AF103" i="114"/>
  <c r="H103" i="114"/>
  <c r="W102" i="114"/>
  <c r="N102" i="114" s="1"/>
  <c r="O102" i="114" s="1"/>
  <c r="Q102" i="114" s="1"/>
  <c r="P102" i="114"/>
  <c r="H102" i="114"/>
  <c r="W101" i="114"/>
  <c r="N101" i="114"/>
  <c r="H101" i="114"/>
  <c r="W100" i="114"/>
  <c r="N100" i="114" s="1"/>
  <c r="O100" i="114" s="1"/>
  <c r="P100" i="114"/>
  <c r="H100" i="114"/>
  <c r="W99" i="114"/>
  <c r="N99" i="114" s="1"/>
  <c r="H99" i="114"/>
  <c r="W98" i="114"/>
  <c r="N98" i="114" s="1"/>
  <c r="O98" i="114" s="1"/>
  <c r="P98" i="114"/>
  <c r="H98" i="114"/>
  <c r="W97" i="114"/>
  <c r="N97" i="114" s="1"/>
  <c r="H97" i="114"/>
  <c r="W96" i="114"/>
  <c r="N96" i="114" s="1"/>
  <c r="P96" i="114"/>
  <c r="H96" i="114"/>
  <c r="AE95" i="114"/>
  <c r="AD95" i="114"/>
  <c r="AA95" i="114"/>
  <c r="Z95" i="114"/>
  <c r="M95" i="114"/>
  <c r="AG94" i="114"/>
  <c r="AF94" i="114"/>
  <c r="W94" i="114"/>
  <c r="H94" i="114"/>
  <c r="AG93" i="114"/>
  <c r="AF93" i="114"/>
  <c r="W93" i="114"/>
  <c r="H93" i="114"/>
  <c r="AG92" i="114"/>
  <c r="AF92" i="114"/>
  <c r="H92" i="114"/>
  <c r="AG91" i="114"/>
  <c r="AF91" i="114"/>
  <c r="W91" i="114"/>
  <c r="H91" i="114"/>
  <c r="AG90" i="114"/>
  <c r="AF90" i="114"/>
  <c r="H90" i="114"/>
  <c r="AG89" i="114"/>
  <c r="AF89" i="114"/>
  <c r="H89" i="114"/>
  <c r="W88" i="114"/>
  <c r="N88" i="114"/>
  <c r="AG88" i="114" s="1"/>
  <c r="P88" i="114"/>
  <c r="H88" i="114"/>
  <c r="W87" i="114"/>
  <c r="N87" i="114" s="1"/>
  <c r="P87" i="114"/>
  <c r="H87" i="114"/>
  <c r="W86" i="114"/>
  <c r="N86" i="114" s="1"/>
  <c r="AG86" i="114" s="1"/>
  <c r="P86" i="114"/>
  <c r="H86" i="114"/>
  <c r="W85" i="114"/>
  <c r="N85" i="114" s="1"/>
  <c r="P85" i="114"/>
  <c r="H85" i="114"/>
  <c r="W84" i="114"/>
  <c r="N84" i="114" s="1"/>
  <c r="AG84" i="114" s="1"/>
  <c r="P84" i="114"/>
  <c r="H84" i="114"/>
  <c r="W83" i="114"/>
  <c r="N83" i="114" s="1"/>
  <c r="P95" i="114"/>
  <c r="H83" i="114"/>
  <c r="AE82" i="114"/>
  <c r="AD82" i="114"/>
  <c r="AA82" i="114"/>
  <c r="Z82" i="114"/>
  <c r="M82" i="114"/>
  <c r="W81" i="114"/>
  <c r="AG80" i="114"/>
  <c r="AF80" i="114"/>
  <c r="W80" i="114"/>
  <c r="H80" i="114"/>
  <c r="AG79" i="114"/>
  <c r="AF79" i="114"/>
  <c r="W79" i="114"/>
  <c r="H79" i="114"/>
  <c r="AG78" i="114"/>
  <c r="AF78" i="114"/>
  <c r="W78" i="114"/>
  <c r="H78" i="114"/>
  <c r="AG77" i="114"/>
  <c r="AF77" i="114"/>
  <c r="H77" i="114"/>
  <c r="AG76" i="114"/>
  <c r="AF76" i="114"/>
  <c r="H76" i="114"/>
  <c r="W75" i="114"/>
  <c r="N75" i="114" s="1"/>
  <c r="P75" i="114"/>
  <c r="H75" i="114"/>
  <c r="W74" i="114"/>
  <c r="N74" i="114" s="1"/>
  <c r="O74" i="114" s="1"/>
  <c r="P74" i="114"/>
  <c r="H74" i="114"/>
  <c r="W73" i="114"/>
  <c r="N73" i="114" s="1"/>
  <c r="P73" i="114"/>
  <c r="H73" i="114"/>
  <c r="W72" i="114"/>
  <c r="N72" i="114"/>
  <c r="O72" i="114" s="1"/>
  <c r="P72" i="114"/>
  <c r="H72" i="114"/>
  <c r="W71" i="114"/>
  <c r="N71" i="114" s="1"/>
  <c r="P71" i="114"/>
  <c r="H71" i="114"/>
  <c r="W70" i="114"/>
  <c r="N70" i="114" s="1"/>
  <c r="P70" i="114"/>
  <c r="H70" i="114"/>
  <c r="AE69" i="114"/>
  <c r="AD69" i="114"/>
  <c r="AA69" i="114"/>
  <c r="Z69" i="114"/>
  <c r="W69" i="114"/>
  <c r="M69" i="114"/>
  <c r="W68" i="114"/>
  <c r="H68" i="114"/>
  <c r="AG67" i="114"/>
  <c r="AF67" i="114"/>
  <c r="W67" i="114"/>
  <c r="H67" i="114"/>
  <c r="AG66" i="114"/>
  <c r="AF66" i="114"/>
  <c r="W66" i="114"/>
  <c r="H66" i="114"/>
  <c r="AG65" i="114"/>
  <c r="AF65" i="114"/>
  <c r="W65" i="114"/>
  <c r="H65" i="114"/>
  <c r="AG64" i="114"/>
  <c r="AF64" i="114"/>
  <c r="W64" i="114"/>
  <c r="H64" i="114"/>
  <c r="AG63" i="114"/>
  <c r="AF63" i="114"/>
  <c r="W63" i="114"/>
  <c r="H63" i="114"/>
  <c r="AG62" i="114"/>
  <c r="AF62" i="114"/>
  <c r="W62" i="114"/>
  <c r="H62" i="114"/>
  <c r="W61" i="114"/>
  <c r="N61" i="114"/>
  <c r="AF61" i="114" s="1"/>
  <c r="P61" i="114"/>
  <c r="H61" i="114"/>
  <c r="W60" i="114"/>
  <c r="P60" i="114"/>
  <c r="N60" i="114"/>
  <c r="O60" i="114" s="1"/>
  <c r="AG60" i="114"/>
  <c r="H60" i="114"/>
  <c r="W59" i="114"/>
  <c r="N59" i="114"/>
  <c r="AF59" i="114" s="1"/>
  <c r="P59" i="114"/>
  <c r="H59" i="114"/>
  <c r="W58" i="114"/>
  <c r="N58" i="114" s="1"/>
  <c r="P58" i="114"/>
  <c r="H58" i="114"/>
  <c r="W57" i="114"/>
  <c r="N57" i="114" s="1"/>
  <c r="P57" i="114"/>
  <c r="H57" i="114"/>
  <c r="AE56" i="114"/>
  <c r="AD56" i="114"/>
  <c r="AA56" i="114"/>
  <c r="Z56" i="114"/>
  <c r="W56" i="114"/>
  <c r="M56" i="114"/>
  <c r="I1" i="114" s="1"/>
  <c r="W55" i="114"/>
  <c r="H55" i="114"/>
  <c r="AG54" i="114"/>
  <c r="AF54" i="114"/>
  <c r="W54" i="114"/>
  <c r="H54" i="114"/>
  <c r="AG53" i="114"/>
  <c r="AF53" i="114"/>
  <c r="W53" i="114"/>
  <c r="H53" i="114"/>
  <c r="AG52" i="114"/>
  <c r="AF52" i="114"/>
  <c r="W52" i="114"/>
  <c r="H52" i="114"/>
  <c r="AG51" i="114"/>
  <c r="AF51" i="114"/>
  <c r="AG50" i="114"/>
  <c r="AF50" i="114"/>
  <c r="H50" i="114"/>
  <c r="W49" i="114"/>
  <c r="N49" i="114"/>
  <c r="AF49" i="114" s="1"/>
  <c r="P49" i="114"/>
  <c r="H49" i="114"/>
  <c r="W48" i="114"/>
  <c r="N48" i="114" s="1"/>
  <c r="P48" i="114"/>
  <c r="H48" i="114"/>
  <c r="W47" i="114"/>
  <c r="N47" i="114" s="1"/>
  <c r="AF47" i="114" s="1"/>
  <c r="P47" i="114"/>
  <c r="H47" i="114"/>
  <c r="W46" i="114"/>
  <c r="N46" i="114" s="1"/>
  <c r="P46" i="114"/>
  <c r="H46" i="114"/>
  <c r="W45" i="114"/>
  <c r="N45" i="114" s="1"/>
  <c r="AF45" i="114" s="1"/>
  <c r="P45" i="114"/>
  <c r="H45" i="114"/>
  <c r="W44" i="114"/>
  <c r="N44" i="114"/>
  <c r="O44" i="114" s="1"/>
  <c r="P44" i="114"/>
  <c r="H44" i="114"/>
  <c r="AE43" i="114"/>
  <c r="AD43" i="114"/>
  <c r="AA43" i="114"/>
  <c r="AA2" i="114" s="1"/>
  <c r="Z43" i="114"/>
  <c r="M43" i="114"/>
  <c r="W42" i="114"/>
  <c r="H42" i="114"/>
  <c r="W41" i="114"/>
  <c r="AG40" i="114"/>
  <c r="AF40" i="114"/>
  <c r="W40" i="114"/>
  <c r="H40" i="114"/>
  <c r="AG39" i="114"/>
  <c r="AF39" i="114"/>
  <c r="W39" i="114"/>
  <c r="H39" i="114"/>
  <c r="AG38" i="114"/>
  <c r="AF38" i="114"/>
  <c r="W38" i="114"/>
  <c r="H38" i="114"/>
  <c r="AG37" i="114"/>
  <c r="AF37" i="114"/>
  <c r="W37" i="114"/>
  <c r="H37" i="114"/>
  <c r="AG36" i="114"/>
  <c r="AF36" i="114"/>
  <c r="W36" i="114"/>
  <c r="H36" i="114"/>
  <c r="AG35" i="114"/>
  <c r="AF35" i="114"/>
  <c r="W35" i="114"/>
  <c r="H35" i="114"/>
  <c r="W34" i="114"/>
  <c r="N34" i="114" s="1"/>
  <c r="P34" i="114"/>
  <c r="H34" i="114"/>
  <c r="W33" i="114"/>
  <c r="N33" i="114"/>
  <c r="O33" i="114" s="1"/>
  <c r="H33" i="114"/>
  <c r="W32" i="114"/>
  <c r="N32" i="114" s="1"/>
  <c r="P32" i="114"/>
  <c r="H32" i="114"/>
  <c r="W31" i="114"/>
  <c r="N31" i="114" s="1"/>
  <c r="P31" i="114"/>
  <c r="P43" i="114"/>
  <c r="H31" i="114"/>
  <c r="AE30" i="114"/>
  <c r="AD30" i="114"/>
  <c r="AA30" i="114"/>
  <c r="Z30" i="114"/>
  <c r="M30" i="114"/>
  <c r="AF29" i="114"/>
  <c r="W29" i="114"/>
  <c r="H29" i="114"/>
  <c r="AG28" i="114"/>
  <c r="AF28" i="114"/>
  <c r="W28" i="114"/>
  <c r="H28" i="114"/>
  <c r="AG27" i="114"/>
  <c r="AF27" i="114"/>
  <c r="W27" i="114"/>
  <c r="H27" i="114"/>
  <c r="AG26" i="114"/>
  <c r="AF26" i="114"/>
  <c r="W26" i="114"/>
  <c r="H26" i="114"/>
  <c r="AG25" i="114"/>
  <c r="AF25" i="114"/>
  <c r="W25" i="114"/>
  <c r="H25" i="114"/>
  <c r="W24" i="114"/>
  <c r="N24" i="114" s="1"/>
  <c r="P24" i="114"/>
  <c r="H24" i="114"/>
  <c r="W23" i="114"/>
  <c r="P23" i="114"/>
  <c r="N23" i="114"/>
  <c r="AF23" i="114" s="1"/>
  <c r="H23" i="114"/>
  <c r="W22" i="114"/>
  <c r="N22" i="114" s="1"/>
  <c r="P22" i="114"/>
  <c r="H22" i="114"/>
  <c r="W21" i="114"/>
  <c r="P21" i="114"/>
  <c r="N21" i="114"/>
  <c r="AF21" i="114" s="1"/>
  <c r="H21" i="114"/>
  <c r="W20" i="114"/>
  <c r="N20" i="114" s="1"/>
  <c r="H20" i="114"/>
  <c r="W19" i="114"/>
  <c r="P19" i="114"/>
  <c r="N19" i="114"/>
  <c r="AF19" i="114" s="1"/>
  <c r="H19" i="114"/>
  <c r="W18" i="114"/>
  <c r="N18" i="114" s="1"/>
  <c r="AF18" i="114" s="1"/>
  <c r="P18" i="114"/>
  <c r="H18" i="114"/>
  <c r="AE17" i="114"/>
  <c r="AD17" i="114"/>
  <c r="AD2" i="114" s="1"/>
  <c r="AA17" i="114"/>
  <c r="Z17" i="114"/>
  <c r="Z2" i="114" s="1"/>
  <c r="W17" i="114"/>
  <c r="M17" i="114"/>
  <c r="W16" i="114"/>
  <c r="H16" i="114"/>
  <c r="W15" i="114"/>
  <c r="H15" i="114"/>
  <c r="W14" i="114"/>
  <c r="H14" i="114"/>
  <c r="AG13" i="114"/>
  <c r="AF13" i="114"/>
  <c r="H13" i="114"/>
  <c r="AG12" i="114"/>
  <c r="AF12" i="114"/>
  <c r="H12" i="114"/>
  <c r="AG11" i="114"/>
  <c r="AF11" i="114"/>
  <c r="H11" i="114"/>
  <c r="W10" i="114"/>
  <c r="N10" i="114" s="1"/>
  <c r="P10" i="114"/>
  <c r="H10" i="114"/>
  <c r="W9" i="114"/>
  <c r="N9" i="114" s="1"/>
  <c r="P9" i="114"/>
  <c r="H9" i="114"/>
  <c r="W8" i="114"/>
  <c r="N8" i="114" s="1"/>
  <c r="P8" i="114"/>
  <c r="H8" i="114"/>
  <c r="W7" i="114"/>
  <c r="N7" i="114" s="1"/>
  <c r="P7" i="114"/>
  <c r="H7" i="114"/>
  <c r="W6" i="114"/>
  <c r="N6" i="114" s="1"/>
  <c r="P6" i="114"/>
  <c r="H6" i="114"/>
  <c r="W5" i="114"/>
  <c r="N5" i="114" s="1"/>
  <c r="P5" i="114"/>
  <c r="H5" i="114"/>
  <c r="AE2" i="114"/>
  <c r="I2" i="114"/>
  <c r="E1" i="114"/>
  <c r="AE173" i="113"/>
  <c r="AD173" i="113"/>
  <c r="AA173" i="113"/>
  <c r="Z173" i="113"/>
  <c r="M173" i="113"/>
  <c r="W172" i="113"/>
  <c r="H172" i="113"/>
  <c r="W171" i="113"/>
  <c r="H171" i="113"/>
  <c r="AG170" i="113"/>
  <c r="AF170" i="113"/>
  <c r="W170" i="113"/>
  <c r="H170" i="113"/>
  <c r="AG169" i="113"/>
  <c r="AF169" i="113"/>
  <c r="W169" i="113"/>
  <c r="H169" i="113"/>
  <c r="AG168" i="113"/>
  <c r="AF168" i="113"/>
  <c r="W168" i="113"/>
  <c r="H168" i="113"/>
  <c r="AG167" i="113"/>
  <c r="AF167" i="113"/>
  <c r="W167" i="113"/>
  <c r="H167" i="113"/>
  <c r="AG166" i="113"/>
  <c r="AF166" i="113"/>
  <c r="W166" i="113"/>
  <c r="H166" i="113"/>
  <c r="W165" i="113"/>
  <c r="P165" i="113"/>
  <c r="N165" i="113"/>
  <c r="O165" i="113" s="1"/>
  <c r="AF165" i="113"/>
  <c r="H165" i="113"/>
  <c r="W164" i="113"/>
  <c r="N164" i="113" s="1"/>
  <c r="P164" i="113"/>
  <c r="H164" i="113"/>
  <c r="W163" i="113"/>
  <c r="N163" i="113" s="1"/>
  <c r="P163" i="113"/>
  <c r="H163" i="113"/>
  <c r="W162" i="113"/>
  <c r="N162" i="113" s="1"/>
  <c r="P162" i="113"/>
  <c r="H162" i="113"/>
  <c r="W161" i="113"/>
  <c r="N161" i="113" s="1"/>
  <c r="O161" i="113" s="1"/>
  <c r="P161" i="113"/>
  <c r="H161" i="113"/>
  <c r="AE160" i="113"/>
  <c r="AD160" i="113"/>
  <c r="AA160" i="113"/>
  <c r="Z160" i="113"/>
  <c r="M160" i="113"/>
  <c r="W159" i="113"/>
  <c r="H159" i="113"/>
  <c r="W158" i="113"/>
  <c r="H158" i="113"/>
  <c r="W157" i="113"/>
  <c r="H157" i="113"/>
  <c r="W156" i="113"/>
  <c r="H156" i="113"/>
  <c r="W155" i="113"/>
  <c r="H155" i="113"/>
  <c r="AG154" i="113"/>
  <c r="AF154" i="113"/>
  <c r="W154" i="113"/>
  <c r="H154" i="113"/>
  <c r="W153" i="113"/>
  <c r="N153" i="113" s="1"/>
  <c r="AG153" i="113" s="1"/>
  <c r="P153" i="113"/>
  <c r="H153" i="113"/>
  <c r="W152" i="113"/>
  <c r="N152" i="113" s="1"/>
  <c r="AG152" i="113" s="1"/>
  <c r="P152" i="113"/>
  <c r="H152" i="113"/>
  <c r="W151" i="113"/>
  <c r="N151" i="113" s="1"/>
  <c r="O151" i="113" s="1"/>
  <c r="P151" i="113"/>
  <c r="H151" i="113"/>
  <c r="W150" i="113"/>
  <c r="N150" i="113" s="1"/>
  <c r="P150" i="113"/>
  <c r="H150" i="113"/>
  <c r="W149" i="113"/>
  <c r="N149" i="113" s="1"/>
  <c r="AG149" i="113" s="1"/>
  <c r="P149" i="113"/>
  <c r="H149" i="113"/>
  <c r="W148" i="113"/>
  <c r="N148" i="113" s="1"/>
  <c r="O148" i="113" s="1"/>
  <c r="P160" i="113"/>
  <c r="H148" i="113"/>
  <c r="AE147" i="113"/>
  <c r="AD147" i="113"/>
  <c r="AA147" i="113"/>
  <c r="Z147" i="113"/>
  <c r="W147" i="113"/>
  <c r="M147" i="113"/>
  <c r="W146" i="113"/>
  <c r="H146" i="113"/>
  <c r="AG145" i="113"/>
  <c r="AF145" i="113"/>
  <c r="W145" i="113"/>
  <c r="H145" i="113"/>
  <c r="AG144" i="113"/>
  <c r="AF144" i="113"/>
  <c r="W144" i="113"/>
  <c r="H144" i="113"/>
  <c r="AG143" i="113"/>
  <c r="AF143" i="113"/>
  <c r="W143" i="113"/>
  <c r="H143" i="113"/>
  <c r="W142" i="113"/>
  <c r="N142" i="113" s="1"/>
  <c r="AG142" i="113" s="1"/>
  <c r="O142" i="113"/>
  <c r="P142" i="113"/>
  <c r="H142" i="113"/>
  <c r="W141" i="113"/>
  <c r="N141" i="113" s="1"/>
  <c r="AG141" i="113" s="1"/>
  <c r="P141" i="113"/>
  <c r="H141" i="113"/>
  <c r="W140" i="113"/>
  <c r="N140" i="113" s="1"/>
  <c r="P140" i="113"/>
  <c r="H140" i="113"/>
  <c r="W139" i="113"/>
  <c r="N139" i="113"/>
  <c r="AG139" i="113" s="1"/>
  <c r="P139" i="113"/>
  <c r="H139" i="113"/>
  <c r="W138" i="113"/>
  <c r="N138" i="113" s="1"/>
  <c r="P138" i="113"/>
  <c r="H138" i="113"/>
  <c r="W137" i="113"/>
  <c r="P137" i="113"/>
  <c r="N137" i="113"/>
  <c r="AG137" i="113" s="1"/>
  <c r="H137" i="113"/>
  <c r="W136" i="113"/>
  <c r="N136" i="113" s="1"/>
  <c r="P136" i="113"/>
  <c r="H136" i="113"/>
  <c r="W135" i="113"/>
  <c r="N135" i="113" s="1"/>
  <c r="P135" i="113"/>
  <c r="H135" i="113"/>
  <c r="AE134" i="113"/>
  <c r="AD134" i="113"/>
  <c r="AA134" i="113"/>
  <c r="Z134" i="113"/>
  <c r="M134" i="113"/>
  <c r="W133" i="113"/>
  <c r="H133" i="113"/>
  <c r="W132" i="113"/>
  <c r="H132" i="113"/>
  <c r="H131" i="113"/>
  <c r="H130" i="113"/>
  <c r="W129" i="113"/>
  <c r="N129" i="113"/>
  <c r="O129" i="113" s="1"/>
  <c r="P129" i="113"/>
  <c r="H129" i="113"/>
  <c r="W128" i="113"/>
  <c r="N128" i="113" s="1"/>
  <c r="P128" i="113"/>
  <c r="H128" i="113"/>
  <c r="W127" i="113"/>
  <c r="N127" i="113" s="1"/>
  <c r="AG127" i="113" s="1"/>
  <c r="P127" i="113"/>
  <c r="H127" i="113"/>
  <c r="W126" i="113"/>
  <c r="N126" i="113" s="1"/>
  <c r="P126" i="113"/>
  <c r="H126" i="113"/>
  <c r="W125" i="113"/>
  <c r="N125" i="113" s="1"/>
  <c r="AG125" i="113" s="1"/>
  <c r="P125" i="113"/>
  <c r="H125" i="113"/>
  <c r="W124" i="113"/>
  <c r="N124" i="113" s="1"/>
  <c r="P124" i="113"/>
  <c r="H124" i="113"/>
  <c r="W123" i="113"/>
  <c r="N123" i="113" s="1"/>
  <c r="AG123" i="113" s="1"/>
  <c r="P123" i="113"/>
  <c r="H123" i="113"/>
  <c r="W122" i="113"/>
  <c r="N122" i="113" s="1"/>
  <c r="AG122" i="113" s="1"/>
  <c r="P122" i="113"/>
  <c r="H122" i="113"/>
  <c r="AE121" i="113"/>
  <c r="AE2" i="113" s="1"/>
  <c r="AD121" i="113"/>
  <c r="AA121" i="113"/>
  <c r="Z121" i="113"/>
  <c r="W121" i="113"/>
  <c r="M121" i="113"/>
  <c r="AG120" i="113"/>
  <c r="AF120" i="113"/>
  <c r="W120" i="113"/>
  <c r="H120" i="113"/>
  <c r="AG119" i="113"/>
  <c r="AF119" i="113"/>
  <c r="W119" i="113"/>
  <c r="H119" i="113"/>
  <c r="AG118" i="113"/>
  <c r="AF118" i="113"/>
  <c r="W118" i="113"/>
  <c r="H118" i="113"/>
  <c r="AG117" i="113"/>
  <c r="AF117" i="113"/>
  <c r="H117" i="113"/>
  <c r="W116" i="113"/>
  <c r="N116" i="113" s="1"/>
  <c r="P116" i="113"/>
  <c r="H116" i="113"/>
  <c r="W115" i="113"/>
  <c r="N115" i="113" s="1"/>
  <c r="AG115" i="113" s="1"/>
  <c r="P115" i="113"/>
  <c r="H115" i="113"/>
  <c r="W114" i="113"/>
  <c r="N114" i="113" s="1"/>
  <c r="P114" i="113"/>
  <c r="H114" i="113"/>
  <c r="W113" i="113"/>
  <c r="N113" i="113"/>
  <c r="AG113" i="113" s="1"/>
  <c r="P113" i="113"/>
  <c r="H113" i="113"/>
  <c r="W112" i="113"/>
  <c r="N112" i="113" s="1"/>
  <c r="P112" i="113"/>
  <c r="H112" i="113"/>
  <c r="W111" i="113"/>
  <c r="N111" i="113"/>
  <c r="AG111" i="113" s="1"/>
  <c r="P111" i="113"/>
  <c r="H111" i="113"/>
  <c r="W110" i="113"/>
  <c r="N110" i="113" s="1"/>
  <c r="P110" i="113"/>
  <c r="H110" i="113"/>
  <c r="W109" i="113"/>
  <c r="N109" i="113" s="1"/>
  <c r="P109" i="113"/>
  <c r="P121" i="113"/>
  <c r="H109" i="113"/>
  <c r="AE108" i="113"/>
  <c r="AD108" i="113"/>
  <c r="AA108" i="113"/>
  <c r="Z108" i="113"/>
  <c r="W108" i="113"/>
  <c r="M108" i="113"/>
  <c r="P108" i="113" s="1"/>
  <c r="W107" i="113"/>
  <c r="H107" i="113"/>
  <c r="W106" i="113"/>
  <c r="H106" i="113"/>
  <c r="AG105" i="113"/>
  <c r="AF105" i="113"/>
  <c r="W105" i="113"/>
  <c r="H105" i="113"/>
  <c r="AG104" i="113"/>
  <c r="AF104" i="113"/>
  <c r="W104" i="113"/>
  <c r="H104" i="113"/>
  <c r="AG103" i="113"/>
  <c r="AF103" i="113"/>
  <c r="H103" i="113"/>
  <c r="AG102" i="113"/>
  <c r="AF102" i="113"/>
  <c r="H102" i="113"/>
  <c r="AG101" i="113"/>
  <c r="AF101" i="113"/>
  <c r="H101" i="113"/>
  <c r="W100" i="113"/>
  <c r="N100" i="113"/>
  <c r="AG100" i="113" s="1"/>
  <c r="P100" i="113"/>
  <c r="H100" i="113"/>
  <c r="W99" i="113"/>
  <c r="N99" i="113" s="1"/>
  <c r="P99" i="113"/>
  <c r="H99" i="113"/>
  <c r="W98" i="113"/>
  <c r="N98" i="113" s="1"/>
  <c r="AG98" i="113" s="1"/>
  <c r="P98" i="113"/>
  <c r="H98" i="113"/>
  <c r="W97" i="113"/>
  <c r="N97" i="113" s="1"/>
  <c r="P97" i="113"/>
  <c r="H97" i="113"/>
  <c r="W96" i="113"/>
  <c r="N96" i="113" s="1"/>
  <c r="P96" i="113"/>
  <c r="H96" i="113"/>
  <c r="AE95" i="113"/>
  <c r="AD95" i="113"/>
  <c r="AA95" i="113"/>
  <c r="Z95" i="113"/>
  <c r="Z2" i="113" s="1"/>
  <c r="M95" i="113"/>
  <c r="P95" i="113" s="1"/>
  <c r="AG94" i="113"/>
  <c r="AF94" i="113"/>
  <c r="W94" i="113"/>
  <c r="H94" i="113"/>
  <c r="AG93" i="113"/>
  <c r="AF93" i="113"/>
  <c r="W93" i="113"/>
  <c r="H93" i="113"/>
  <c r="AG92" i="113"/>
  <c r="AF92" i="113"/>
  <c r="H92" i="113"/>
  <c r="AG91" i="113"/>
  <c r="AF91" i="113"/>
  <c r="W91" i="113"/>
  <c r="H91" i="113"/>
  <c r="AG90" i="113"/>
  <c r="AF90" i="113"/>
  <c r="H90" i="113"/>
  <c r="AG89" i="113"/>
  <c r="AF89" i="113"/>
  <c r="H89" i="113"/>
  <c r="W88" i="113"/>
  <c r="N88" i="113" s="1"/>
  <c r="P88" i="113"/>
  <c r="H88" i="113"/>
  <c r="W87" i="113"/>
  <c r="N87" i="113" s="1"/>
  <c r="P87" i="113"/>
  <c r="H87" i="113"/>
  <c r="W86" i="113"/>
  <c r="N86" i="113" s="1"/>
  <c r="P86" i="113"/>
  <c r="H86" i="113"/>
  <c r="W85" i="113"/>
  <c r="P85" i="113"/>
  <c r="N85" i="113"/>
  <c r="AF85" i="113" s="1"/>
  <c r="H85" i="113"/>
  <c r="W84" i="113"/>
  <c r="N84" i="113" s="1"/>
  <c r="P84" i="113"/>
  <c r="H84" i="113"/>
  <c r="W83" i="113"/>
  <c r="N83" i="113" s="1"/>
  <c r="H83" i="113"/>
  <c r="AE82" i="113"/>
  <c r="AD82" i="113"/>
  <c r="AA82" i="113"/>
  <c r="Z82" i="113"/>
  <c r="M82" i="113"/>
  <c r="I1" i="113" s="1"/>
  <c r="W81" i="113"/>
  <c r="AG80" i="113"/>
  <c r="AF80" i="113"/>
  <c r="W80" i="113"/>
  <c r="H80" i="113"/>
  <c r="AG79" i="113"/>
  <c r="AF79" i="113"/>
  <c r="W79" i="113"/>
  <c r="H79" i="113"/>
  <c r="AG78" i="113"/>
  <c r="AF78" i="113"/>
  <c r="W78" i="113"/>
  <c r="H78" i="113"/>
  <c r="AG77" i="113"/>
  <c r="AF77" i="113"/>
  <c r="H77" i="113"/>
  <c r="AG76" i="113"/>
  <c r="AF76" i="113"/>
  <c r="H76" i="113"/>
  <c r="W75" i="113"/>
  <c r="N75" i="113"/>
  <c r="AG75" i="113" s="1"/>
  <c r="H75" i="113"/>
  <c r="W74" i="113"/>
  <c r="N74" i="113" s="1"/>
  <c r="P74" i="113"/>
  <c r="H74" i="113"/>
  <c r="W73" i="113"/>
  <c r="N73" i="113" s="1"/>
  <c r="AG73" i="113" s="1"/>
  <c r="H73" i="113"/>
  <c r="W72" i="113"/>
  <c r="N72" i="113" s="1"/>
  <c r="P72" i="113"/>
  <c r="H72" i="113"/>
  <c r="W71" i="113"/>
  <c r="N71" i="113" s="1"/>
  <c r="AG71" i="113" s="1"/>
  <c r="H71" i="113"/>
  <c r="W70" i="113"/>
  <c r="N70" i="113" s="1"/>
  <c r="AG70" i="113" s="1"/>
  <c r="H70" i="113"/>
  <c r="AE69" i="113"/>
  <c r="AD69" i="113"/>
  <c r="AA69" i="113"/>
  <c r="AA2" i="113" s="1"/>
  <c r="Z69" i="113"/>
  <c r="W69" i="113"/>
  <c r="M69" i="113"/>
  <c r="W68" i="113"/>
  <c r="H68" i="113"/>
  <c r="AG67" i="113"/>
  <c r="AF67" i="113"/>
  <c r="W67" i="113"/>
  <c r="H67" i="113"/>
  <c r="AG66" i="113"/>
  <c r="AF66" i="113"/>
  <c r="W66" i="113"/>
  <c r="H66" i="113"/>
  <c r="AG65" i="113"/>
  <c r="AF65" i="113"/>
  <c r="W65" i="113"/>
  <c r="H65" i="113"/>
  <c r="AG64" i="113"/>
  <c r="AF64" i="113"/>
  <c r="W64" i="113"/>
  <c r="H64" i="113"/>
  <c r="AG63" i="113"/>
  <c r="AF63" i="113"/>
  <c r="W63" i="113"/>
  <c r="H63" i="113"/>
  <c r="AG62" i="113"/>
  <c r="AF62" i="113"/>
  <c r="W62" i="113"/>
  <c r="H62" i="113"/>
  <c r="W61" i="113"/>
  <c r="P61" i="113"/>
  <c r="N61" i="113"/>
  <c r="AF61" i="113" s="1"/>
  <c r="H61" i="113"/>
  <c r="W60" i="113"/>
  <c r="N60" i="113" s="1"/>
  <c r="P60" i="113"/>
  <c r="H60" i="113"/>
  <c r="W59" i="113"/>
  <c r="P59" i="113"/>
  <c r="N59" i="113"/>
  <c r="AF59" i="113" s="1"/>
  <c r="H59" i="113"/>
  <c r="W58" i="113"/>
  <c r="N58" i="113" s="1"/>
  <c r="O58" i="113" s="1"/>
  <c r="P58" i="113"/>
  <c r="H58" i="113"/>
  <c r="W57" i="113"/>
  <c r="N57" i="113" s="1"/>
  <c r="O57" i="113"/>
  <c r="H57" i="113"/>
  <c r="AE56" i="113"/>
  <c r="AD56" i="113"/>
  <c r="AA56" i="113"/>
  <c r="Z56" i="113"/>
  <c r="W56" i="113"/>
  <c r="M56" i="113"/>
  <c r="W55" i="113"/>
  <c r="H55" i="113"/>
  <c r="AG54" i="113"/>
  <c r="AF54" i="113"/>
  <c r="W54" i="113"/>
  <c r="H54" i="113"/>
  <c r="AG53" i="113"/>
  <c r="AF53" i="113"/>
  <c r="W53" i="113"/>
  <c r="H53" i="113"/>
  <c r="AG52" i="113"/>
  <c r="AF52" i="113"/>
  <c r="W52" i="113"/>
  <c r="H52" i="113"/>
  <c r="AG51" i="113"/>
  <c r="AF51" i="113"/>
  <c r="AG50" i="113"/>
  <c r="AF50" i="113"/>
  <c r="H50" i="113"/>
  <c r="W49" i="113"/>
  <c r="N49" i="113" s="1"/>
  <c r="P49" i="113"/>
  <c r="H49" i="113"/>
  <c r="W48" i="113"/>
  <c r="N48" i="113" s="1"/>
  <c r="AG48" i="113" s="1"/>
  <c r="P48" i="113"/>
  <c r="H48" i="113"/>
  <c r="W47" i="113"/>
  <c r="N47" i="113"/>
  <c r="P47" i="113"/>
  <c r="H47" i="113"/>
  <c r="W46" i="113"/>
  <c r="N46" i="113" s="1"/>
  <c r="O46" i="113" s="1"/>
  <c r="P46" i="113"/>
  <c r="H46" i="113"/>
  <c r="W45" i="113"/>
  <c r="P45" i="113"/>
  <c r="N45" i="113"/>
  <c r="AG45" i="113" s="1"/>
  <c r="H45" i="113"/>
  <c r="W44" i="113"/>
  <c r="N44" i="113" s="1"/>
  <c r="O44" i="113" s="1"/>
  <c r="Q44" i="113" s="1"/>
  <c r="P44" i="113"/>
  <c r="H44" i="113"/>
  <c r="AE43" i="113"/>
  <c r="AD43" i="113"/>
  <c r="AA43" i="113"/>
  <c r="Z43" i="113"/>
  <c r="M43" i="113"/>
  <c r="W42" i="113"/>
  <c r="H42" i="113"/>
  <c r="W41" i="113"/>
  <c r="AG40" i="113"/>
  <c r="AF40" i="113"/>
  <c r="W40" i="113"/>
  <c r="H40" i="113"/>
  <c r="AG39" i="113"/>
  <c r="AF39" i="113"/>
  <c r="W39" i="113"/>
  <c r="H39" i="113"/>
  <c r="AG38" i="113"/>
  <c r="AF38" i="113"/>
  <c r="W38" i="113"/>
  <c r="H38" i="113"/>
  <c r="AG37" i="113"/>
  <c r="AF37" i="113"/>
  <c r="W37" i="113"/>
  <c r="H37" i="113"/>
  <c r="AG36" i="113"/>
  <c r="AF36" i="113"/>
  <c r="W36" i="113"/>
  <c r="H36" i="113"/>
  <c r="W35" i="113"/>
  <c r="N35" i="113" s="1"/>
  <c r="AG35" i="113" s="1"/>
  <c r="P35" i="113"/>
  <c r="H35" i="113"/>
  <c r="W34" i="113"/>
  <c r="P34" i="113"/>
  <c r="N34" i="113"/>
  <c r="AG34" i="113" s="1"/>
  <c r="H34" i="113"/>
  <c r="W33" i="113"/>
  <c r="N33" i="113" s="1"/>
  <c r="AF33" i="113" s="1"/>
  <c r="P33" i="113"/>
  <c r="H33" i="113"/>
  <c r="W32" i="113"/>
  <c r="P32" i="113"/>
  <c r="N32" i="113"/>
  <c r="AG32" i="113" s="1"/>
  <c r="H32" i="113"/>
  <c r="W31" i="113"/>
  <c r="N31" i="113" s="1"/>
  <c r="P31" i="113"/>
  <c r="H31" i="113"/>
  <c r="AE30" i="113"/>
  <c r="AD30" i="113"/>
  <c r="AA30" i="113"/>
  <c r="Z30" i="113"/>
  <c r="M30" i="113"/>
  <c r="AF29" i="113"/>
  <c r="W29" i="113"/>
  <c r="H29" i="113"/>
  <c r="AG28" i="113"/>
  <c r="AF28" i="113"/>
  <c r="W28" i="113"/>
  <c r="H28" i="113"/>
  <c r="AG27" i="113"/>
  <c r="AF27" i="113"/>
  <c r="W27" i="113"/>
  <c r="H27" i="113"/>
  <c r="AG26" i="113"/>
  <c r="AF26" i="113"/>
  <c r="W26" i="113"/>
  <c r="H26" i="113"/>
  <c r="AG25" i="113"/>
  <c r="AF25" i="113"/>
  <c r="W25" i="113"/>
  <c r="H25" i="113"/>
  <c r="W24" i="113"/>
  <c r="N24" i="113" s="1"/>
  <c r="H24" i="113"/>
  <c r="W23" i="113"/>
  <c r="N23" i="113" s="1"/>
  <c r="P23" i="113"/>
  <c r="H23" i="113"/>
  <c r="W22" i="113"/>
  <c r="N22" i="113" s="1"/>
  <c r="H22" i="113"/>
  <c r="W21" i="113"/>
  <c r="N21" i="113" s="1"/>
  <c r="P21" i="113"/>
  <c r="H21" i="113"/>
  <c r="W20" i="113"/>
  <c r="N20" i="113" s="1"/>
  <c r="H20" i="113"/>
  <c r="W19" i="113"/>
  <c r="N19" i="113" s="1"/>
  <c r="P19" i="113"/>
  <c r="H19" i="113"/>
  <c r="W18" i="113"/>
  <c r="N18" i="113"/>
  <c r="N30" i="113" s="1"/>
  <c r="H18" i="113"/>
  <c r="AE17" i="113"/>
  <c r="AD17" i="113"/>
  <c r="AD2" i="113" s="1"/>
  <c r="AA17" i="113"/>
  <c r="Z17" i="113"/>
  <c r="W17" i="113"/>
  <c r="M17" i="113"/>
  <c r="W16" i="113"/>
  <c r="H16" i="113"/>
  <c r="W15" i="113"/>
  <c r="H15" i="113"/>
  <c r="W14" i="113"/>
  <c r="H14" i="113"/>
  <c r="AG13" i="113"/>
  <c r="AF13" i="113"/>
  <c r="H13" i="113"/>
  <c r="AG12" i="113"/>
  <c r="AF12" i="113"/>
  <c r="H12" i="113"/>
  <c r="AG11" i="113"/>
  <c r="AF11" i="113"/>
  <c r="H11" i="113"/>
  <c r="W10" i="113"/>
  <c r="N10" i="113" s="1"/>
  <c r="H10" i="113"/>
  <c r="W9" i="113"/>
  <c r="N9" i="113" s="1"/>
  <c r="P9" i="113"/>
  <c r="H9" i="113"/>
  <c r="W8" i="113"/>
  <c r="N8" i="113" s="1"/>
  <c r="H8" i="113"/>
  <c r="W7" i="113"/>
  <c r="N7" i="113" s="1"/>
  <c r="P7" i="113"/>
  <c r="H7" i="113"/>
  <c r="W6" i="113"/>
  <c r="N6" i="113" s="1"/>
  <c r="H6" i="113"/>
  <c r="W5" i="113"/>
  <c r="N5" i="113" s="1"/>
  <c r="H5" i="113"/>
  <c r="I2" i="113"/>
  <c r="E1" i="113"/>
  <c r="AE173" i="112"/>
  <c r="AD173" i="112"/>
  <c r="AA173" i="112"/>
  <c r="Z173" i="112"/>
  <c r="M173" i="112"/>
  <c r="W172" i="112"/>
  <c r="H172" i="112"/>
  <c r="W171" i="112"/>
  <c r="H171" i="112"/>
  <c r="AG170" i="112"/>
  <c r="AF170" i="112"/>
  <c r="W170" i="112"/>
  <c r="H170" i="112"/>
  <c r="AG169" i="112"/>
  <c r="AF169" i="112"/>
  <c r="W169" i="112"/>
  <c r="H169" i="112"/>
  <c r="AG168" i="112"/>
  <c r="AF168" i="112"/>
  <c r="W168" i="112"/>
  <c r="H168" i="112"/>
  <c r="AG167" i="112"/>
  <c r="AF167" i="112"/>
  <c r="W167" i="112"/>
  <c r="H167" i="112"/>
  <c r="AG166" i="112"/>
  <c r="AF166" i="112"/>
  <c r="W166" i="112"/>
  <c r="H166" i="112"/>
  <c r="W165" i="112"/>
  <c r="N165" i="112" s="1"/>
  <c r="H165" i="112"/>
  <c r="W164" i="112"/>
  <c r="N164" i="112" s="1"/>
  <c r="H164" i="112"/>
  <c r="W163" i="112"/>
  <c r="N163" i="112" s="1"/>
  <c r="H163" i="112"/>
  <c r="W162" i="112"/>
  <c r="N162" i="112" s="1"/>
  <c r="H162" i="112"/>
  <c r="W161" i="112"/>
  <c r="N161" i="112" s="1"/>
  <c r="H161" i="112"/>
  <c r="AE160" i="112"/>
  <c r="AD160" i="112"/>
  <c r="AA160" i="112"/>
  <c r="Z160" i="112"/>
  <c r="M160" i="112"/>
  <c r="W159" i="112"/>
  <c r="H159" i="112"/>
  <c r="W158" i="112"/>
  <c r="H158" i="112"/>
  <c r="W157" i="112"/>
  <c r="H157" i="112"/>
  <c r="W156" i="112"/>
  <c r="H156" i="112"/>
  <c r="W155" i="112"/>
  <c r="H155" i="112"/>
  <c r="AG154" i="112"/>
  <c r="AF154" i="112"/>
  <c r="W154" i="112"/>
  <c r="H154" i="112"/>
  <c r="W153" i="112"/>
  <c r="N153" i="112" s="1"/>
  <c r="P153" i="112"/>
  <c r="H153" i="112"/>
  <c r="W152" i="112"/>
  <c r="N152" i="112"/>
  <c r="O152" i="112" s="1"/>
  <c r="H152" i="112"/>
  <c r="W151" i="112"/>
  <c r="N151" i="112" s="1"/>
  <c r="P151" i="112"/>
  <c r="H151" i="112"/>
  <c r="W150" i="112"/>
  <c r="N150" i="112" s="1"/>
  <c r="O150" i="112" s="1"/>
  <c r="H150" i="112"/>
  <c r="W149" i="112"/>
  <c r="N149" i="112" s="1"/>
  <c r="P149" i="112"/>
  <c r="H149" i="112"/>
  <c r="W148" i="112"/>
  <c r="N148" i="112" s="1"/>
  <c r="P148" i="112"/>
  <c r="P160" i="112"/>
  <c r="H148" i="112"/>
  <c r="AE147" i="112"/>
  <c r="AD147" i="112"/>
  <c r="AA147" i="112"/>
  <c r="Z147" i="112"/>
  <c r="W147" i="112"/>
  <c r="M147" i="112"/>
  <c r="W146" i="112"/>
  <c r="H146" i="112"/>
  <c r="AG145" i="112"/>
  <c r="AF145" i="112"/>
  <c r="W145" i="112"/>
  <c r="H145" i="112"/>
  <c r="AG144" i="112"/>
  <c r="AF144" i="112"/>
  <c r="W144" i="112"/>
  <c r="H144" i="112"/>
  <c r="AG143" i="112"/>
  <c r="AF143" i="112"/>
  <c r="W143" i="112"/>
  <c r="H143" i="112"/>
  <c r="W142" i="112"/>
  <c r="N142" i="112" s="1"/>
  <c r="P142" i="112"/>
  <c r="H142" i="112"/>
  <c r="W141" i="112"/>
  <c r="N141" i="112"/>
  <c r="AF141" i="112" s="1"/>
  <c r="P141" i="112"/>
  <c r="H141" i="112"/>
  <c r="W140" i="112"/>
  <c r="P140" i="112"/>
  <c r="N140" i="112"/>
  <c r="O140" i="112" s="1"/>
  <c r="H140" i="112"/>
  <c r="W139" i="112"/>
  <c r="N139" i="112" s="1"/>
  <c r="AF139" i="112" s="1"/>
  <c r="P139" i="112"/>
  <c r="H139" i="112"/>
  <c r="W138" i="112"/>
  <c r="N138" i="112" s="1"/>
  <c r="AG138" i="112" s="1"/>
  <c r="P138" i="112"/>
  <c r="H138" i="112"/>
  <c r="W137" i="112"/>
  <c r="N137" i="112" s="1"/>
  <c r="AF137" i="112" s="1"/>
  <c r="P137" i="112"/>
  <c r="H137" i="112"/>
  <c r="W136" i="112"/>
  <c r="N136" i="112" s="1"/>
  <c r="AG136" i="112" s="1"/>
  <c r="P136" i="112"/>
  <c r="H136" i="112"/>
  <c r="W135" i="112"/>
  <c r="N135" i="112" s="1"/>
  <c r="P135" i="112"/>
  <c r="H135" i="112"/>
  <c r="AE134" i="112"/>
  <c r="AD134" i="112"/>
  <c r="AA134" i="112"/>
  <c r="Z134" i="112"/>
  <c r="M134" i="112"/>
  <c r="W133" i="112"/>
  <c r="H133" i="112"/>
  <c r="W132" i="112"/>
  <c r="H132" i="112"/>
  <c r="H131" i="112"/>
  <c r="H130" i="112"/>
  <c r="W129" i="112"/>
  <c r="N129" i="112"/>
  <c r="O129" i="112" s="1"/>
  <c r="P129" i="112"/>
  <c r="H129" i="112"/>
  <c r="W128" i="112"/>
  <c r="N128" i="112" s="1"/>
  <c r="P128" i="112"/>
  <c r="H128" i="112"/>
  <c r="W127" i="112"/>
  <c r="N127" i="112"/>
  <c r="AF127" i="112" s="1"/>
  <c r="P127" i="112"/>
  <c r="H127" i="112"/>
  <c r="W126" i="112"/>
  <c r="P126" i="112"/>
  <c r="N126" i="112"/>
  <c r="O126" i="112" s="1"/>
  <c r="H126" i="112"/>
  <c r="W125" i="112"/>
  <c r="N125" i="112" s="1"/>
  <c r="AF125" i="112" s="1"/>
  <c r="P125" i="112"/>
  <c r="H125" i="112"/>
  <c r="W124" i="112"/>
  <c r="N124" i="112" s="1"/>
  <c r="P124" i="112"/>
  <c r="H124" i="112"/>
  <c r="W123" i="112"/>
  <c r="N123" i="112"/>
  <c r="AF123" i="112" s="1"/>
  <c r="P123" i="112"/>
  <c r="H123" i="112"/>
  <c r="W122" i="112"/>
  <c r="N122" i="112" s="1"/>
  <c r="P122" i="112"/>
  <c r="H122" i="112"/>
  <c r="AE121" i="112"/>
  <c r="AD121" i="112"/>
  <c r="AA121" i="112"/>
  <c r="Z121" i="112"/>
  <c r="W121" i="112"/>
  <c r="M121" i="112"/>
  <c r="AG120" i="112"/>
  <c r="AF120" i="112"/>
  <c r="W120" i="112"/>
  <c r="H120" i="112"/>
  <c r="AG119" i="112"/>
  <c r="AF119" i="112"/>
  <c r="W119" i="112"/>
  <c r="H119" i="112"/>
  <c r="AG118" i="112"/>
  <c r="AF118" i="112"/>
  <c r="W118" i="112"/>
  <c r="H118" i="112"/>
  <c r="W117" i="112"/>
  <c r="N117" i="112" s="1"/>
  <c r="P117" i="112"/>
  <c r="H117" i="112"/>
  <c r="W116" i="112"/>
  <c r="N116" i="112"/>
  <c r="O116" i="112" s="1"/>
  <c r="P116" i="112"/>
  <c r="H116" i="112"/>
  <c r="W115" i="112"/>
  <c r="N115" i="112" s="1"/>
  <c r="P115" i="112"/>
  <c r="H115" i="112"/>
  <c r="W114" i="112"/>
  <c r="N114" i="112" s="1"/>
  <c r="O114" i="112" s="1"/>
  <c r="P114" i="112"/>
  <c r="H114" i="112"/>
  <c r="W113" i="112"/>
  <c r="N113" i="112" s="1"/>
  <c r="P113" i="112"/>
  <c r="H113" i="112"/>
  <c r="W112" i="112"/>
  <c r="N112" i="112" s="1"/>
  <c r="O112" i="112" s="1"/>
  <c r="P112" i="112"/>
  <c r="H112" i="112"/>
  <c r="W111" i="112"/>
  <c r="N111" i="112" s="1"/>
  <c r="P111" i="112"/>
  <c r="H111" i="112"/>
  <c r="W110" i="112"/>
  <c r="N110" i="112" s="1"/>
  <c r="O110" i="112" s="1"/>
  <c r="H110" i="112"/>
  <c r="W109" i="112"/>
  <c r="N109" i="112"/>
  <c r="P121" i="112"/>
  <c r="H109" i="112"/>
  <c r="AE108" i="112"/>
  <c r="AD108" i="112"/>
  <c r="AA108" i="112"/>
  <c r="Z108" i="112"/>
  <c r="W108" i="112"/>
  <c r="M108" i="112"/>
  <c r="W107" i="112"/>
  <c r="H107" i="112"/>
  <c r="W106" i="112"/>
  <c r="H106" i="112"/>
  <c r="AG105" i="112"/>
  <c r="AF105" i="112"/>
  <c r="W105" i="112"/>
  <c r="H105" i="112"/>
  <c r="AG104" i="112"/>
  <c r="AF104" i="112"/>
  <c r="W104" i="112"/>
  <c r="H104" i="112"/>
  <c r="AG103" i="112"/>
  <c r="AF103" i="112"/>
  <c r="H103" i="112"/>
  <c r="AG102" i="112"/>
  <c r="AF102" i="112"/>
  <c r="H102" i="112"/>
  <c r="AG101" i="112"/>
  <c r="AF101" i="112"/>
  <c r="H101" i="112"/>
  <c r="W100" i="112"/>
  <c r="N100" i="112" s="1"/>
  <c r="P100" i="112"/>
  <c r="H100" i="112"/>
  <c r="W99" i="112"/>
  <c r="N99" i="112" s="1"/>
  <c r="O99" i="112" s="1"/>
  <c r="H99" i="112"/>
  <c r="W98" i="112"/>
  <c r="N98" i="112" s="1"/>
  <c r="P98" i="112"/>
  <c r="H98" i="112"/>
  <c r="W97" i="112"/>
  <c r="N97" i="112"/>
  <c r="O97" i="112" s="1"/>
  <c r="H97" i="112"/>
  <c r="W96" i="112"/>
  <c r="N96" i="112"/>
  <c r="O96" i="112" s="1"/>
  <c r="H96" i="112"/>
  <c r="AE95" i="112"/>
  <c r="AD95" i="112"/>
  <c r="AA95" i="112"/>
  <c r="Z95" i="112"/>
  <c r="M95" i="112"/>
  <c r="P95" i="112" s="1"/>
  <c r="AG94" i="112"/>
  <c r="AF94" i="112"/>
  <c r="W94" i="112"/>
  <c r="H94" i="112"/>
  <c r="AG93" i="112"/>
  <c r="AF93" i="112"/>
  <c r="W93" i="112"/>
  <c r="H93" i="112"/>
  <c r="AG92" i="112"/>
  <c r="AF92" i="112"/>
  <c r="H92" i="112"/>
  <c r="AG91" i="112"/>
  <c r="AF91" i="112"/>
  <c r="W91" i="112"/>
  <c r="H91" i="112"/>
  <c r="AG90" i="112"/>
  <c r="AF90" i="112"/>
  <c r="H90" i="112"/>
  <c r="AG89" i="112"/>
  <c r="AF89" i="112"/>
  <c r="H89" i="112"/>
  <c r="AG88" i="112"/>
  <c r="AF88" i="112"/>
  <c r="H88" i="112"/>
  <c r="W87" i="112"/>
  <c r="N87" i="112" s="1"/>
  <c r="H87" i="112"/>
  <c r="W86" i="112"/>
  <c r="N86" i="112" s="1"/>
  <c r="O86" i="112" s="1"/>
  <c r="H86" i="112"/>
  <c r="W85" i="112"/>
  <c r="N85" i="112" s="1"/>
  <c r="P85" i="112"/>
  <c r="H85" i="112"/>
  <c r="W84" i="112"/>
  <c r="N84" i="112" s="1"/>
  <c r="AF84" i="112" s="1"/>
  <c r="P84" i="112"/>
  <c r="H84" i="112"/>
  <c r="W83" i="112"/>
  <c r="N83" i="112" s="1"/>
  <c r="O83" i="112" s="1"/>
  <c r="H83" i="112"/>
  <c r="AE82" i="112"/>
  <c r="AD82" i="112"/>
  <c r="AA82" i="112"/>
  <c r="Z82" i="112"/>
  <c r="M82" i="112"/>
  <c r="W81" i="112"/>
  <c r="AG80" i="112"/>
  <c r="AF80" i="112"/>
  <c r="W80" i="112"/>
  <c r="H80" i="112"/>
  <c r="AG79" i="112"/>
  <c r="AF79" i="112"/>
  <c r="W79" i="112"/>
  <c r="H79" i="112"/>
  <c r="AG78" i="112"/>
  <c r="AF78" i="112"/>
  <c r="W78" i="112"/>
  <c r="H78" i="112"/>
  <c r="AG77" i="112"/>
  <c r="AF77" i="112"/>
  <c r="H77" i="112"/>
  <c r="AG76" i="112"/>
  <c r="AF76" i="112"/>
  <c r="H76" i="112"/>
  <c r="AG75" i="112"/>
  <c r="AF75" i="112"/>
  <c r="H75" i="112"/>
  <c r="W74" i="112"/>
  <c r="N74" i="112" s="1"/>
  <c r="AF74" i="112" s="1"/>
  <c r="P74" i="112"/>
  <c r="H74" i="112"/>
  <c r="W73" i="112"/>
  <c r="N73" i="112"/>
  <c r="AF73" i="112" s="1"/>
  <c r="P73" i="112"/>
  <c r="H73" i="112"/>
  <c r="W72" i="112"/>
  <c r="N72" i="112" s="1"/>
  <c r="AG72" i="112" s="1"/>
  <c r="P72" i="112"/>
  <c r="H72" i="112"/>
  <c r="W71" i="112"/>
  <c r="N71" i="112" s="1"/>
  <c r="P71" i="112"/>
  <c r="H71" i="112"/>
  <c r="W70" i="112"/>
  <c r="N70" i="112" s="1"/>
  <c r="H70" i="112"/>
  <c r="AE69" i="112"/>
  <c r="AD69" i="112"/>
  <c r="AA69" i="112"/>
  <c r="Z69" i="112"/>
  <c r="W69" i="112"/>
  <c r="M69" i="112"/>
  <c r="W68" i="112"/>
  <c r="H68" i="112"/>
  <c r="AG67" i="112"/>
  <c r="AF67" i="112"/>
  <c r="W67" i="112"/>
  <c r="H67" i="112"/>
  <c r="AG66" i="112"/>
  <c r="AF66" i="112"/>
  <c r="W66" i="112"/>
  <c r="H66" i="112"/>
  <c r="AG65" i="112"/>
  <c r="AF65" i="112"/>
  <c r="W65" i="112"/>
  <c r="H65" i="112"/>
  <c r="AG64" i="112"/>
  <c r="AF64" i="112"/>
  <c r="W64" i="112"/>
  <c r="H64" i="112"/>
  <c r="AG63" i="112"/>
  <c r="AF63" i="112"/>
  <c r="W63" i="112"/>
  <c r="H63" i="112"/>
  <c r="AG62" i="112"/>
  <c r="AF62" i="112"/>
  <c r="W62" i="112"/>
  <c r="H62" i="112"/>
  <c r="W61" i="112"/>
  <c r="N61" i="112" s="1"/>
  <c r="O61" i="112" s="1"/>
  <c r="P61" i="112"/>
  <c r="H61" i="112"/>
  <c r="W60" i="112"/>
  <c r="N60" i="112" s="1"/>
  <c r="AG60" i="112" s="1"/>
  <c r="P60" i="112"/>
  <c r="H60" i="112"/>
  <c r="W59" i="112"/>
  <c r="N59" i="112"/>
  <c r="O59" i="112" s="1"/>
  <c r="P59" i="112"/>
  <c r="H59" i="112"/>
  <c r="W58" i="112"/>
  <c r="N58" i="112" s="1"/>
  <c r="AG58" i="112" s="1"/>
  <c r="P58" i="112"/>
  <c r="H58" i="112"/>
  <c r="W57" i="112"/>
  <c r="N57" i="112" s="1"/>
  <c r="P57" i="112"/>
  <c r="H57" i="112"/>
  <c r="AE56" i="112"/>
  <c r="AD56" i="112"/>
  <c r="AD2" i="112" s="1"/>
  <c r="AA56" i="112"/>
  <c r="Z56" i="112"/>
  <c r="W56" i="112"/>
  <c r="M56" i="112"/>
  <c r="P56" i="112" s="1"/>
  <c r="W55" i="112"/>
  <c r="H55" i="112"/>
  <c r="AG54" i="112"/>
  <c r="AF54" i="112"/>
  <c r="W54" i="112"/>
  <c r="H54" i="112"/>
  <c r="AG53" i="112"/>
  <c r="AF53" i="112"/>
  <c r="W53" i="112"/>
  <c r="H53" i="112"/>
  <c r="AG52" i="112"/>
  <c r="AF52" i="112"/>
  <c r="W52" i="112"/>
  <c r="H52" i="112"/>
  <c r="AG51" i="112"/>
  <c r="AF51" i="112"/>
  <c r="AG50" i="112"/>
  <c r="AF50" i="112"/>
  <c r="H50" i="112"/>
  <c r="W49" i="112"/>
  <c r="N49" i="112" s="1"/>
  <c r="O49" i="112" s="1"/>
  <c r="P49" i="112"/>
  <c r="H49" i="112"/>
  <c r="W48" i="112"/>
  <c r="N48" i="112" s="1"/>
  <c r="P48" i="112"/>
  <c r="H48" i="112"/>
  <c r="W47" i="112"/>
  <c r="N47" i="112"/>
  <c r="O47" i="112" s="1"/>
  <c r="H47" i="112"/>
  <c r="W46" i="112"/>
  <c r="N46" i="112" s="1"/>
  <c r="P46" i="112"/>
  <c r="H46" i="112"/>
  <c r="W45" i="112"/>
  <c r="N45" i="112"/>
  <c r="O45" i="112" s="1"/>
  <c r="P45" i="112"/>
  <c r="H45" i="112"/>
  <c r="W44" i="112"/>
  <c r="N44" i="112" s="1"/>
  <c r="O44" i="112" s="1"/>
  <c r="H44" i="112"/>
  <c r="AE43" i="112"/>
  <c r="AD43" i="112"/>
  <c r="AA43" i="112"/>
  <c r="AA2" i="112" s="1"/>
  <c r="Z43" i="112"/>
  <c r="M43" i="112"/>
  <c r="W42" i="112"/>
  <c r="H42" i="112"/>
  <c r="W41" i="112"/>
  <c r="AG40" i="112"/>
  <c r="AF40" i="112"/>
  <c r="W40" i="112"/>
  <c r="H40" i="112"/>
  <c r="AG39" i="112"/>
  <c r="AF39" i="112"/>
  <c r="W39" i="112"/>
  <c r="H39" i="112"/>
  <c r="AG38" i="112"/>
  <c r="AF38" i="112"/>
  <c r="W38" i="112"/>
  <c r="H38" i="112"/>
  <c r="AG37" i="112"/>
  <c r="AF37" i="112"/>
  <c r="W37" i="112"/>
  <c r="H37" i="112"/>
  <c r="AG36" i="112"/>
  <c r="AF36" i="112"/>
  <c r="W36" i="112"/>
  <c r="H36" i="112"/>
  <c r="W35" i="112"/>
  <c r="N35" i="112" s="1"/>
  <c r="H35" i="112"/>
  <c r="W34" i="112"/>
  <c r="N34" i="112" s="1"/>
  <c r="P34" i="112"/>
  <c r="H34" i="112"/>
  <c r="W33" i="112"/>
  <c r="N33" i="112" s="1"/>
  <c r="H33" i="112"/>
  <c r="W32" i="112"/>
  <c r="N32" i="112"/>
  <c r="AF32" i="112" s="1"/>
  <c r="P32" i="112"/>
  <c r="H32" i="112"/>
  <c r="W31" i="112"/>
  <c r="N31" i="112" s="1"/>
  <c r="P31" i="112"/>
  <c r="H31" i="112"/>
  <c r="AE30" i="112"/>
  <c r="AD30" i="112"/>
  <c r="AA30" i="112"/>
  <c r="Z30" i="112"/>
  <c r="M30" i="112"/>
  <c r="P30" i="112" s="1"/>
  <c r="AF29" i="112"/>
  <c r="W29" i="112"/>
  <c r="H29" i="112"/>
  <c r="AG28" i="112"/>
  <c r="AF28" i="112"/>
  <c r="W28" i="112"/>
  <c r="H28" i="112"/>
  <c r="AG27" i="112"/>
  <c r="AF27" i="112"/>
  <c r="W27" i="112"/>
  <c r="H27" i="112"/>
  <c r="AG26" i="112"/>
  <c r="AF26" i="112"/>
  <c r="W26" i="112"/>
  <c r="H26" i="112"/>
  <c r="AG25" i="112"/>
  <c r="AF25" i="112"/>
  <c r="W25" i="112"/>
  <c r="H25" i="112"/>
  <c r="W24" i="112"/>
  <c r="N24" i="112" s="1"/>
  <c r="P24" i="112"/>
  <c r="H24" i="112"/>
  <c r="W23" i="112"/>
  <c r="N23" i="112" s="1"/>
  <c r="AG23" i="112" s="1"/>
  <c r="P23" i="112"/>
  <c r="H23" i="112"/>
  <c r="W22" i="112"/>
  <c r="N22" i="112" s="1"/>
  <c r="P22" i="112"/>
  <c r="H22" i="112"/>
  <c r="W21" i="112"/>
  <c r="N21" i="112" s="1"/>
  <c r="AG21" i="112" s="1"/>
  <c r="P21" i="112"/>
  <c r="H21" i="112"/>
  <c r="W20" i="112"/>
  <c r="N20" i="112" s="1"/>
  <c r="P20" i="112"/>
  <c r="H20" i="112"/>
  <c r="W19" i="112"/>
  <c r="N19" i="112"/>
  <c r="AG19" i="112" s="1"/>
  <c r="P19" i="112"/>
  <c r="H19" i="112"/>
  <c r="AF18" i="112"/>
  <c r="W18" i="112"/>
  <c r="P18" i="112"/>
  <c r="N18" i="112"/>
  <c r="O18" i="112" s="1"/>
  <c r="H18" i="112"/>
  <c r="AE17" i="112"/>
  <c r="AE2" i="112" s="1"/>
  <c r="AD17" i="112"/>
  <c r="AA17" i="112"/>
  <c r="Z17" i="112"/>
  <c r="Z2" i="112" s="1"/>
  <c r="W17" i="112"/>
  <c r="M17" i="112"/>
  <c r="P17" i="112" s="1"/>
  <c r="W16" i="112"/>
  <c r="H16" i="112"/>
  <c r="W15" i="112"/>
  <c r="H15" i="112"/>
  <c r="W14" i="112"/>
  <c r="H14" i="112"/>
  <c r="AG13" i="112"/>
  <c r="AF13" i="112"/>
  <c r="H13" i="112"/>
  <c r="AG12" i="112"/>
  <c r="AF12" i="112"/>
  <c r="H12" i="112"/>
  <c r="AG11" i="112"/>
  <c r="AF11" i="112"/>
  <c r="H11" i="112"/>
  <c r="W10" i="112"/>
  <c r="N10" i="112" s="1"/>
  <c r="H10" i="112"/>
  <c r="W9" i="112"/>
  <c r="N9" i="112" s="1"/>
  <c r="H9" i="112"/>
  <c r="W8" i="112"/>
  <c r="N8" i="112" s="1"/>
  <c r="H8" i="112"/>
  <c r="AG7" i="112"/>
  <c r="W7" i="112"/>
  <c r="N7" i="112"/>
  <c r="AF7" i="112" s="1"/>
  <c r="P7" i="112"/>
  <c r="H7" i="112"/>
  <c r="W6" i="112"/>
  <c r="N6" i="112" s="1"/>
  <c r="P6" i="112"/>
  <c r="H6" i="112"/>
  <c r="W5" i="112"/>
  <c r="N5" i="112" s="1"/>
  <c r="H5" i="112"/>
  <c r="I2" i="112"/>
  <c r="I1" i="112"/>
  <c r="E1" i="112"/>
  <c r="J124" i="111"/>
  <c r="H123" i="111"/>
  <c r="H119" i="111"/>
  <c r="H118" i="111"/>
  <c r="P117" i="111"/>
  <c r="K117" i="111" s="1"/>
  <c r="L117" i="111" s="1"/>
  <c r="H117" i="111"/>
  <c r="P116" i="111"/>
  <c r="K116" i="111" s="1"/>
  <c r="L116" i="111" s="1"/>
  <c r="H116" i="111"/>
  <c r="P115" i="111"/>
  <c r="K115" i="111" s="1"/>
  <c r="L115" i="111" s="1"/>
  <c r="H115" i="111"/>
  <c r="P114" i="111"/>
  <c r="K114" i="111" s="1"/>
  <c r="L114" i="111" s="1"/>
  <c r="H114" i="111"/>
  <c r="P113" i="111"/>
  <c r="K113" i="111" s="1"/>
  <c r="L113" i="111" s="1"/>
  <c r="H113" i="111"/>
  <c r="P112" i="111"/>
  <c r="K112" i="111" s="1"/>
  <c r="K124" i="111" s="1"/>
  <c r="H112" i="111"/>
  <c r="J111" i="111"/>
  <c r="H110" i="111"/>
  <c r="H109" i="111"/>
  <c r="H108" i="111"/>
  <c r="H107" i="111"/>
  <c r="H106" i="111"/>
  <c r="P105" i="111"/>
  <c r="K105" i="111" s="1"/>
  <c r="L105" i="111" s="1"/>
  <c r="H105" i="111"/>
  <c r="P104" i="111"/>
  <c r="K104" i="111" s="1"/>
  <c r="L104" i="111" s="1"/>
  <c r="H104" i="111"/>
  <c r="P103" i="111"/>
  <c r="K103" i="111" s="1"/>
  <c r="L103" i="111" s="1"/>
  <c r="H103" i="111"/>
  <c r="P102" i="111"/>
  <c r="K102" i="111" s="1"/>
  <c r="L102" i="111" s="1"/>
  <c r="H102" i="111"/>
  <c r="P101" i="111"/>
  <c r="K101" i="111" s="1"/>
  <c r="H101" i="111"/>
  <c r="J100" i="111"/>
  <c r="H99" i="111"/>
  <c r="H97" i="111"/>
  <c r="H96" i="111"/>
  <c r="H95" i="111"/>
  <c r="P94" i="111"/>
  <c r="K94" i="111"/>
  <c r="L94" i="111" s="1"/>
  <c r="H94" i="111"/>
  <c r="P93" i="111"/>
  <c r="K93" i="111" s="1"/>
  <c r="L93" i="111" s="1"/>
  <c r="H93" i="111"/>
  <c r="P92" i="111"/>
  <c r="K92" i="111"/>
  <c r="K100" i="111" s="1"/>
  <c r="H92" i="111"/>
  <c r="J91" i="111"/>
  <c r="H90" i="111"/>
  <c r="H89" i="111"/>
  <c r="H88" i="111"/>
  <c r="H87" i="111"/>
  <c r="H86" i="111"/>
  <c r="H85" i="111"/>
  <c r="H84" i="111"/>
  <c r="H83" i="111"/>
  <c r="P82" i="111"/>
  <c r="K82" i="111" s="1"/>
  <c r="H82" i="111"/>
  <c r="L81" i="111"/>
  <c r="K81" i="111"/>
  <c r="J81" i="111"/>
  <c r="H80" i="111"/>
  <c r="H79" i="111"/>
  <c r="H78" i="111"/>
  <c r="H77" i="111"/>
  <c r="H76" i="111"/>
  <c r="J75" i="111"/>
  <c r="H74" i="111"/>
  <c r="H73" i="111"/>
  <c r="H72" i="111"/>
  <c r="H71" i="111"/>
  <c r="H70" i="111"/>
  <c r="P69" i="111"/>
  <c r="K69" i="111" s="1"/>
  <c r="L69" i="111" s="1"/>
  <c r="H69" i="111"/>
  <c r="P68" i="111"/>
  <c r="K68" i="111"/>
  <c r="L68" i="111" s="1"/>
  <c r="H68" i="111"/>
  <c r="P67" i="111"/>
  <c r="K67" i="111" s="1"/>
  <c r="L67" i="111" s="1"/>
  <c r="H67" i="111"/>
  <c r="P66" i="111"/>
  <c r="K66" i="111"/>
  <c r="L66" i="111" s="1"/>
  <c r="H66" i="111"/>
  <c r="P65" i="111"/>
  <c r="K65" i="111" s="1"/>
  <c r="H65" i="111"/>
  <c r="J64" i="111"/>
  <c r="H63" i="111"/>
  <c r="H62" i="111"/>
  <c r="H61" i="111"/>
  <c r="H60" i="111"/>
  <c r="H59" i="111"/>
  <c r="H58" i="111"/>
  <c r="H57" i="111"/>
  <c r="P56" i="111"/>
  <c r="K56" i="111"/>
  <c r="L56" i="111" s="1"/>
  <c r="H56" i="111"/>
  <c r="P55" i="111"/>
  <c r="K55" i="111" s="1"/>
  <c r="L55" i="111" s="1"/>
  <c r="H55" i="111"/>
  <c r="P54" i="111"/>
  <c r="K54" i="111"/>
  <c r="L54" i="111" s="1"/>
  <c r="H54" i="111"/>
  <c r="P53" i="111"/>
  <c r="K53" i="111" s="1"/>
  <c r="L53" i="111" s="1"/>
  <c r="H53" i="111"/>
  <c r="P52" i="111"/>
  <c r="K52" i="111" s="1"/>
  <c r="K64" i="111" s="1"/>
  <c r="H52" i="111"/>
  <c r="H50" i="111"/>
  <c r="H49" i="111"/>
  <c r="H47" i="111"/>
  <c r="H46" i="111"/>
  <c r="H45" i="111"/>
  <c r="H44" i="111"/>
  <c r="H43" i="111"/>
  <c r="H42" i="111"/>
  <c r="H41" i="111"/>
  <c r="H40" i="111"/>
  <c r="H39" i="111"/>
  <c r="J38" i="111"/>
  <c r="H37" i="111"/>
  <c r="H36" i="111"/>
  <c r="H35" i="111"/>
  <c r="H34" i="111"/>
  <c r="H33" i="111"/>
  <c r="H32" i="111"/>
  <c r="P27" i="111"/>
  <c r="K27" i="111" s="1"/>
  <c r="L27" i="111" s="1"/>
  <c r="H27" i="111"/>
  <c r="P26" i="111"/>
  <c r="K26" i="111" s="1"/>
  <c r="L26" i="111" s="1"/>
  <c r="H26" i="111"/>
  <c r="P25" i="111"/>
  <c r="K25" i="111" s="1"/>
  <c r="H25" i="111"/>
  <c r="J24" i="111"/>
  <c r="I1" i="111" s="1"/>
  <c r="H23" i="111"/>
  <c r="H22" i="111"/>
  <c r="H21" i="111"/>
  <c r="H20" i="111"/>
  <c r="H19" i="111"/>
  <c r="P18" i="111"/>
  <c r="K18" i="111" s="1"/>
  <c r="L18" i="111" s="1"/>
  <c r="H18" i="111"/>
  <c r="P17" i="111"/>
  <c r="K17" i="111" s="1"/>
  <c r="K24" i="111" s="1"/>
  <c r="H17" i="111"/>
  <c r="J16" i="111"/>
  <c r="H15" i="111"/>
  <c r="P14" i="111"/>
  <c r="K14" i="111" s="1"/>
  <c r="L14" i="111" s="1"/>
  <c r="H14" i="111"/>
  <c r="P13" i="111"/>
  <c r="K13" i="111" s="1"/>
  <c r="L13" i="111" s="1"/>
  <c r="H13" i="111"/>
  <c r="P12" i="111"/>
  <c r="K12" i="111"/>
  <c r="L12" i="111" s="1"/>
  <c r="H12" i="111"/>
  <c r="P11" i="111"/>
  <c r="K11" i="111" s="1"/>
  <c r="L11" i="111" s="1"/>
  <c r="H11" i="111"/>
  <c r="P10" i="111"/>
  <c r="L10" i="111"/>
  <c r="K10" i="111"/>
  <c r="H10" i="111"/>
  <c r="P9" i="111"/>
  <c r="K9" i="111" s="1"/>
  <c r="L9" i="111" s="1"/>
  <c r="H9" i="111"/>
  <c r="P8" i="111"/>
  <c r="K8" i="111"/>
  <c r="L8" i="111" s="1"/>
  <c r="H8" i="111"/>
  <c r="P7" i="111"/>
  <c r="K7" i="111" s="1"/>
  <c r="L7" i="111" s="1"/>
  <c r="H7" i="111"/>
  <c r="P6" i="111"/>
  <c r="K6" i="111"/>
  <c r="L6" i="111" s="1"/>
  <c r="H6" i="111"/>
  <c r="P5" i="111"/>
  <c r="K5" i="111" s="1"/>
  <c r="H5" i="111"/>
  <c r="I2" i="111"/>
  <c r="E1" i="111"/>
  <c r="J124" i="110"/>
  <c r="H123" i="110"/>
  <c r="H119" i="110"/>
  <c r="H118" i="110"/>
  <c r="P117" i="110"/>
  <c r="K117" i="110" s="1"/>
  <c r="L117" i="110" s="1"/>
  <c r="H117" i="110"/>
  <c r="P116" i="110"/>
  <c r="K116" i="110" s="1"/>
  <c r="L116" i="110" s="1"/>
  <c r="H116" i="110"/>
  <c r="P115" i="110"/>
  <c r="K115" i="110" s="1"/>
  <c r="L115" i="110" s="1"/>
  <c r="H115" i="110"/>
  <c r="P114" i="110"/>
  <c r="K114" i="110" s="1"/>
  <c r="L114" i="110" s="1"/>
  <c r="H114" i="110"/>
  <c r="P113" i="110"/>
  <c r="K113" i="110" s="1"/>
  <c r="L113" i="110" s="1"/>
  <c r="H113" i="110"/>
  <c r="P112" i="110"/>
  <c r="K112" i="110"/>
  <c r="H112" i="110"/>
  <c r="J111" i="110"/>
  <c r="H110" i="110"/>
  <c r="H109" i="110"/>
  <c r="H108" i="110"/>
  <c r="H107" i="110"/>
  <c r="H106" i="110"/>
  <c r="P105" i="110"/>
  <c r="K105" i="110" s="1"/>
  <c r="L105" i="110" s="1"/>
  <c r="H105" i="110"/>
  <c r="P104" i="110"/>
  <c r="K104" i="110" s="1"/>
  <c r="L104" i="110" s="1"/>
  <c r="H104" i="110"/>
  <c r="P103" i="110"/>
  <c r="K103" i="110" s="1"/>
  <c r="L103" i="110" s="1"/>
  <c r="H103" i="110"/>
  <c r="P102" i="110"/>
  <c r="K102" i="110" s="1"/>
  <c r="L102" i="110" s="1"/>
  <c r="H102" i="110"/>
  <c r="P101" i="110"/>
  <c r="K101" i="110" s="1"/>
  <c r="H101" i="110"/>
  <c r="J100" i="110"/>
  <c r="H99" i="110"/>
  <c r="H97" i="110"/>
  <c r="H96" i="110"/>
  <c r="H95" i="110"/>
  <c r="P94" i="110"/>
  <c r="K94" i="110" s="1"/>
  <c r="L94" i="110" s="1"/>
  <c r="H94" i="110"/>
  <c r="P93" i="110"/>
  <c r="K93" i="110" s="1"/>
  <c r="L93" i="110" s="1"/>
  <c r="H93" i="110"/>
  <c r="P92" i="110"/>
  <c r="K92" i="110" s="1"/>
  <c r="L92" i="110" s="1"/>
  <c r="H92" i="110"/>
  <c r="J91" i="110"/>
  <c r="H90" i="110"/>
  <c r="H89" i="110"/>
  <c r="H88" i="110"/>
  <c r="H87" i="110"/>
  <c r="H86" i="110"/>
  <c r="H85" i="110"/>
  <c r="H84" i="110"/>
  <c r="H83" i="110"/>
  <c r="P82" i="110"/>
  <c r="K82" i="110"/>
  <c r="K91" i="110" s="1"/>
  <c r="H82" i="110"/>
  <c r="L81" i="110"/>
  <c r="K81" i="110"/>
  <c r="J81" i="110"/>
  <c r="H80" i="110"/>
  <c r="H79" i="110"/>
  <c r="H78" i="110"/>
  <c r="H77" i="110"/>
  <c r="H76" i="110"/>
  <c r="J75" i="110"/>
  <c r="H74" i="110"/>
  <c r="H73" i="110"/>
  <c r="H72" i="110"/>
  <c r="H71" i="110"/>
  <c r="H70" i="110"/>
  <c r="P69" i="110"/>
  <c r="K69" i="110" s="1"/>
  <c r="L69" i="110" s="1"/>
  <c r="H69" i="110"/>
  <c r="P68" i="110"/>
  <c r="K68" i="110" s="1"/>
  <c r="L68" i="110" s="1"/>
  <c r="H68" i="110"/>
  <c r="P67" i="110"/>
  <c r="K67" i="110" s="1"/>
  <c r="L67" i="110" s="1"/>
  <c r="H67" i="110"/>
  <c r="P66" i="110"/>
  <c r="K66" i="110" s="1"/>
  <c r="H66" i="110"/>
  <c r="P65" i="110"/>
  <c r="K65" i="110" s="1"/>
  <c r="L65" i="110" s="1"/>
  <c r="H65" i="110"/>
  <c r="J64" i="110"/>
  <c r="H63" i="110"/>
  <c r="H62" i="110"/>
  <c r="H61" i="110"/>
  <c r="H60" i="110"/>
  <c r="H59" i="110"/>
  <c r="H58" i="110"/>
  <c r="H57" i="110"/>
  <c r="P56" i="110"/>
  <c r="K56" i="110" s="1"/>
  <c r="L56" i="110" s="1"/>
  <c r="H56" i="110"/>
  <c r="P55" i="110"/>
  <c r="K55" i="110" s="1"/>
  <c r="L55" i="110" s="1"/>
  <c r="H55" i="110"/>
  <c r="P54" i="110"/>
  <c r="K54" i="110" s="1"/>
  <c r="L54" i="110" s="1"/>
  <c r="H54" i="110"/>
  <c r="P53" i="110"/>
  <c r="K53" i="110" s="1"/>
  <c r="L53" i="110" s="1"/>
  <c r="H53" i="110"/>
  <c r="P52" i="110"/>
  <c r="K52" i="110" s="1"/>
  <c r="H52" i="110"/>
  <c r="H50" i="110"/>
  <c r="H49" i="110"/>
  <c r="H47" i="110"/>
  <c r="H46" i="110"/>
  <c r="H45" i="110"/>
  <c r="H44" i="110"/>
  <c r="H43" i="110"/>
  <c r="H42" i="110"/>
  <c r="H41" i="110"/>
  <c r="H40" i="110"/>
  <c r="H39" i="110"/>
  <c r="J38" i="110"/>
  <c r="H37" i="110"/>
  <c r="H36" i="110"/>
  <c r="H35" i="110"/>
  <c r="H34" i="110"/>
  <c r="H33" i="110"/>
  <c r="H32" i="110"/>
  <c r="P27" i="110"/>
  <c r="K27" i="110" s="1"/>
  <c r="L27" i="110" s="1"/>
  <c r="H27" i="110"/>
  <c r="P26" i="110"/>
  <c r="K26" i="110" s="1"/>
  <c r="L26" i="110" s="1"/>
  <c r="H26" i="110"/>
  <c r="P25" i="110"/>
  <c r="K25" i="110"/>
  <c r="L25" i="110" s="1"/>
  <c r="H25" i="110"/>
  <c r="J24" i="110"/>
  <c r="I1" i="110" s="1"/>
  <c r="H23" i="110"/>
  <c r="H22" i="110"/>
  <c r="H21" i="110"/>
  <c r="H20" i="110"/>
  <c r="H19" i="110"/>
  <c r="P18" i="110"/>
  <c r="K18" i="110" s="1"/>
  <c r="L18" i="110" s="1"/>
  <c r="H18" i="110"/>
  <c r="P17" i="110"/>
  <c r="K17" i="110" s="1"/>
  <c r="H17" i="110"/>
  <c r="J16" i="110"/>
  <c r="H15" i="110"/>
  <c r="P14" i="110"/>
  <c r="K14" i="110" s="1"/>
  <c r="L14" i="110" s="1"/>
  <c r="H14" i="110"/>
  <c r="P13" i="110"/>
  <c r="K13" i="110" s="1"/>
  <c r="L13" i="110" s="1"/>
  <c r="H13" i="110"/>
  <c r="P12" i="110"/>
  <c r="K12" i="110" s="1"/>
  <c r="L12" i="110" s="1"/>
  <c r="H12" i="110"/>
  <c r="P11" i="110"/>
  <c r="K11" i="110" s="1"/>
  <c r="L11" i="110" s="1"/>
  <c r="H11" i="110"/>
  <c r="P10" i="110"/>
  <c r="K10" i="110" s="1"/>
  <c r="L10" i="110" s="1"/>
  <c r="H10" i="110"/>
  <c r="P9" i="110"/>
  <c r="K9" i="110" s="1"/>
  <c r="L9" i="110" s="1"/>
  <c r="H9" i="110"/>
  <c r="P8" i="110"/>
  <c r="K8" i="110"/>
  <c r="L8" i="110" s="1"/>
  <c r="H8" i="110"/>
  <c r="P7" i="110"/>
  <c r="K7" i="110" s="1"/>
  <c r="L7" i="110" s="1"/>
  <c r="H7" i="110"/>
  <c r="P6" i="110"/>
  <c r="K6" i="110"/>
  <c r="L6" i="110" s="1"/>
  <c r="H6" i="110"/>
  <c r="P5" i="110"/>
  <c r="K5" i="110" s="1"/>
  <c r="H5" i="110"/>
  <c r="I2" i="110"/>
  <c r="E1" i="110"/>
  <c r="J124" i="109"/>
  <c r="H123" i="109"/>
  <c r="H119" i="109"/>
  <c r="H118" i="109"/>
  <c r="P117" i="109"/>
  <c r="K117" i="109" s="1"/>
  <c r="L117" i="109" s="1"/>
  <c r="H117" i="109"/>
  <c r="P116" i="109"/>
  <c r="L116" i="109"/>
  <c r="K116" i="109"/>
  <c r="H116" i="109"/>
  <c r="P115" i="109"/>
  <c r="K115" i="109" s="1"/>
  <c r="L115" i="109" s="1"/>
  <c r="H115" i="109"/>
  <c r="P114" i="109"/>
  <c r="L114" i="109"/>
  <c r="K114" i="109"/>
  <c r="H114" i="109"/>
  <c r="P113" i="109"/>
  <c r="K113" i="109" s="1"/>
  <c r="L113" i="109" s="1"/>
  <c r="H113" i="109"/>
  <c r="P112" i="109"/>
  <c r="K112" i="109" s="1"/>
  <c r="L112" i="109" s="1"/>
  <c r="H112" i="109"/>
  <c r="J111" i="109"/>
  <c r="H110" i="109"/>
  <c r="H109" i="109"/>
  <c r="H108" i="109"/>
  <c r="H107" i="109"/>
  <c r="H106" i="109"/>
  <c r="P105" i="109"/>
  <c r="K105" i="109" s="1"/>
  <c r="L105" i="109" s="1"/>
  <c r="H105" i="109"/>
  <c r="P104" i="109"/>
  <c r="K104" i="109"/>
  <c r="L104" i="109" s="1"/>
  <c r="H104" i="109"/>
  <c r="P103" i="109"/>
  <c r="K103" i="109" s="1"/>
  <c r="L103" i="109" s="1"/>
  <c r="H103" i="109"/>
  <c r="P102" i="109"/>
  <c r="K102" i="109"/>
  <c r="L102" i="109" s="1"/>
  <c r="H102" i="109"/>
  <c r="P101" i="109"/>
  <c r="K101" i="109" s="1"/>
  <c r="H101" i="109"/>
  <c r="J100" i="109"/>
  <c r="H99" i="109"/>
  <c r="H97" i="109"/>
  <c r="H96" i="109"/>
  <c r="H95" i="109"/>
  <c r="P94" i="109"/>
  <c r="K94" i="109" s="1"/>
  <c r="L94" i="109" s="1"/>
  <c r="H94" i="109"/>
  <c r="P93" i="109"/>
  <c r="K93" i="109" s="1"/>
  <c r="L93" i="109" s="1"/>
  <c r="H93" i="109"/>
  <c r="P92" i="109"/>
  <c r="K92" i="109"/>
  <c r="L92" i="109" s="1"/>
  <c r="L100" i="109" s="1"/>
  <c r="H92" i="109"/>
  <c r="J91" i="109"/>
  <c r="H90" i="109"/>
  <c r="H89" i="109"/>
  <c r="H88" i="109"/>
  <c r="H87" i="109"/>
  <c r="H86" i="109"/>
  <c r="H85" i="109"/>
  <c r="H84" i="109"/>
  <c r="H83" i="109"/>
  <c r="P82" i="109"/>
  <c r="K82" i="109" s="1"/>
  <c r="H82" i="109"/>
  <c r="L81" i="109"/>
  <c r="K81" i="109"/>
  <c r="J81" i="109"/>
  <c r="H80" i="109"/>
  <c r="H79" i="109"/>
  <c r="H78" i="109"/>
  <c r="H77" i="109"/>
  <c r="H76" i="109"/>
  <c r="J75" i="109"/>
  <c r="H74" i="109"/>
  <c r="H73" i="109"/>
  <c r="H72" i="109"/>
  <c r="H71" i="109"/>
  <c r="H70" i="109"/>
  <c r="P69" i="109"/>
  <c r="K69" i="109" s="1"/>
  <c r="L69" i="109" s="1"/>
  <c r="H69" i="109"/>
  <c r="P68" i="109"/>
  <c r="K68" i="109" s="1"/>
  <c r="L68" i="109" s="1"/>
  <c r="H68" i="109"/>
  <c r="P67" i="109"/>
  <c r="K67" i="109" s="1"/>
  <c r="L67" i="109" s="1"/>
  <c r="H67" i="109"/>
  <c r="P66" i="109"/>
  <c r="K66" i="109" s="1"/>
  <c r="L66" i="109" s="1"/>
  <c r="H66" i="109"/>
  <c r="P65" i="109"/>
  <c r="K65" i="109" s="1"/>
  <c r="H65" i="109"/>
  <c r="J64" i="109"/>
  <c r="H63" i="109"/>
  <c r="H62" i="109"/>
  <c r="H61" i="109"/>
  <c r="H60" i="109"/>
  <c r="H59" i="109"/>
  <c r="H58" i="109"/>
  <c r="H57" i="109"/>
  <c r="P56" i="109"/>
  <c r="K56" i="109"/>
  <c r="L56" i="109" s="1"/>
  <c r="H56" i="109"/>
  <c r="P55" i="109"/>
  <c r="K55" i="109" s="1"/>
  <c r="L55" i="109" s="1"/>
  <c r="H55" i="109"/>
  <c r="P54" i="109"/>
  <c r="K54" i="109" s="1"/>
  <c r="L54" i="109" s="1"/>
  <c r="H54" i="109"/>
  <c r="P53" i="109"/>
  <c r="K53" i="109" s="1"/>
  <c r="L53" i="109" s="1"/>
  <c r="H53" i="109"/>
  <c r="P52" i="109"/>
  <c r="K52" i="109" s="1"/>
  <c r="H52" i="109"/>
  <c r="H50" i="109"/>
  <c r="H49" i="109"/>
  <c r="H47" i="109"/>
  <c r="H46" i="109"/>
  <c r="H45" i="109"/>
  <c r="H44" i="109"/>
  <c r="H43" i="109"/>
  <c r="H42" i="109"/>
  <c r="H41" i="109"/>
  <c r="H40" i="109"/>
  <c r="H39" i="109"/>
  <c r="J38" i="109"/>
  <c r="H37" i="109"/>
  <c r="H36" i="109"/>
  <c r="H35" i="109"/>
  <c r="H34" i="109"/>
  <c r="H33" i="109"/>
  <c r="H32" i="109"/>
  <c r="P27" i="109"/>
  <c r="K27" i="109"/>
  <c r="L27" i="109" s="1"/>
  <c r="H27" i="109"/>
  <c r="P26" i="109"/>
  <c r="K26" i="109" s="1"/>
  <c r="L26" i="109" s="1"/>
  <c r="H26" i="109"/>
  <c r="P25" i="109"/>
  <c r="K25" i="109" s="1"/>
  <c r="L25" i="109" s="1"/>
  <c r="L38" i="109" s="1"/>
  <c r="H25" i="109"/>
  <c r="J24" i="109"/>
  <c r="I1" i="109" s="1"/>
  <c r="H23" i="109"/>
  <c r="H22" i="109"/>
  <c r="H21" i="109"/>
  <c r="H20" i="109"/>
  <c r="H19" i="109"/>
  <c r="P18" i="109"/>
  <c r="K18" i="109" s="1"/>
  <c r="L18" i="109" s="1"/>
  <c r="H18" i="109"/>
  <c r="P17" i="109"/>
  <c r="K17" i="109"/>
  <c r="H17" i="109"/>
  <c r="J16" i="109"/>
  <c r="H15" i="109"/>
  <c r="P14" i="109"/>
  <c r="K14" i="109"/>
  <c r="L14" i="109" s="1"/>
  <c r="H14" i="109"/>
  <c r="P13" i="109"/>
  <c r="K13" i="109" s="1"/>
  <c r="L13" i="109" s="1"/>
  <c r="H13" i="109"/>
  <c r="P12" i="109"/>
  <c r="K12" i="109"/>
  <c r="L12" i="109" s="1"/>
  <c r="H12" i="109"/>
  <c r="P11" i="109"/>
  <c r="K11" i="109" s="1"/>
  <c r="L11" i="109" s="1"/>
  <c r="H11" i="109"/>
  <c r="P10" i="109"/>
  <c r="L10" i="109"/>
  <c r="K10" i="109"/>
  <c r="H10" i="109"/>
  <c r="P9" i="109"/>
  <c r="K9" i="109" s="1"/>
  <c r="L9" i="109" s="1"/>
  <c r="H9" i="109"/>
  <c r="P8" i="109"/>
  <c r="K8" i="109"/>
  <c r="L8" i="109" s="1"/>
  <c r="H8" i="109"/>
  <c r="P7" i="109"/>
  <c r="K7" i="109" s="1"/>
  <c r="L7" i="109" s="1"/>
  <c r="H7" i="109"/>
  <c r="P6" i="109"/>
  <c r="K6" i="109" s="1"/>
  <c r="L6" i="109" s="1"/>
  <c r="H6" i="109"/>
  <c r="P5" i="109"/>
  <c r="K5" i="109" s="1"/>
  <c r="L5" i="109"/>
  <c r="H5" i="109"/>
  <c r="I2" i="109"/>
  <c r="E1" i="109"/>
  <c r="J124" i="108"/>
  <c r="H123" i="108"/>
  <c r="H119" i="108"/>
  <c r="H118" i="108"/>
  <c r="P117" i="108"/>
  <c r="K117" i="108" s="1"/>
  <c r="L117" i="108" s="1"/>
  <c r="H117" i="108"/>
  <c r="P116" i="108"/>
  <c r="K116" i="108" s="1"/>
  <c r="L116" i="108" s="1"/>
  <c r="H116" i="108"/>
  <c r="P115" i="108"/>
  <c r="K115" i="108"/>
  <c r="L115" i="108" s="1"/>
  <c r="H115" i="108"/>
  <c r="P114" i="108"/>
  <c r="K114" i="108" s="1"/>
  <c r="L114" i="108" s="1"/>
  <c r="H114" i="108"/>
  <c r="P113" i="108"/>
  <c r="K113" i="108" s="1"/>
  <c r="L113" i="108" s="1"/>
  <c r="H113" i="108"/>
  <c r="P112" i="108"/>
  <c r="K112" i="108" s="1"/>
  <c r="H112" i="108"/>
  <c r="P111" i="108"/>
  <c r="J111" i="108"/>
  <c r="P110" i="108"/>
  <c r="H110" i="108"/>
  <c r="P109" i="108"/>
  <c r="H109" i="108"/>
  <c r="P108" i="108"/>
  <c r="H108" i="108"/>
  <c r="P107" i="108"/>
  <c r="H107" i="108"/>
  <c r="P106" i="108"/>
  <c r="H106" i="108"/>
  <c r="P105" i="108"/>
  <c r="K105" i="108" s="1"/>
  <c r="L105" i="108" s="1"/>
  <c r="H105" i="108"/>
  <c r="P104" i="108"/>
  <c r="K104" i="108" s="1"/>
  <c r="L104" i="108" s="1"/>
  <c r="H104" i="108"/>
  <c r="P103" i="108"/>
  <c r="K103" i="108" s="1"/>
  <c r="L103" i="108" s="1"/>
  <c r="H103" i="108"/>
  <c r="P102" i="108"/>
  <c r="K102" i="108" s="1"/>
  <c r="L102" i="108" s="1"/>
  <c r="H102" i="108"/>
  <c r="P101" i="108"/>
  <c r="K101" i="108"/>
  <c r="H101" i="108"/>
  <c r="J100" i="108"/>
  <c r="H99" i="108"/>
  <c r="H97" i="108"/>
  <c r="H96" i="108"/>
  <c r="H95" i="108"/>
  <c r="P94" i="108"/>
  <c r="K94" i="108"/>
  <c r="L94" i="108" s="1"/>
  <c r="H94" i="108"/>
  <c r="P93" i="108"/>
  <c r="K93" i="108" s="1"/>
  <c r="L93" i="108" s="1"/>
  <c r="H93" i="108"/>
  <c r="P92" i="108"/>
  <c r="K92" i="108"/>
  <c r="H92" i="108"/>
  <c r="J91" i="108"/>
  <c r="H90" i="108"/>
  <c r="H89" i="108"/>
  <c r="H88" i="108"/>
  <c r="H87" i="108"/>
  <c r="H86" i="108"/>
  <c r="H85" i="108"/>
  <c r="H84" i="108"/>
  <c r="H83" i="108"/>
  <c r="P82" i="108"/>
  <c r="K82" i="108" s="1"/>
  <c r="L82" i="108" s="1"/>
  <c r="L91" i="108" s="1"/>
  <c r="H82" i="108"/>
  <c r="L81" i="108"/>
  <c r="K81" i="108"/>
  <c r="J81" i="108"/>
  <c r="H80" i="108"/>
  <c r="H79" i="108"/>
  <c r="H78" i="108"/>
  <c r="H77" i="108"/>
  <c r="H76" i="108"/>
  <c r="J75" i="108"/>
  <c r="H74" i="108"/>
  <c r="H73" i="108"/>
  <c r="H72" i="108"/>
  <c r="H71" i="108"/>
  <c r="H70" i="108"/>
  <c r="P69" i="108"/>
  <c r="L69" i="108"/>
  <c r="K69" i="108"/>
  <c r="H69" i="108"/>
  <c r="P68" i="108"/>
  <c r="K68" i="108" s="1"/>
  <c r="L68" i="108" s="1"/>
  <c r="H68" i="108"/>
  <c r="P67" i="108"/>
  <c r="K67" i="108" s="1"/>
  <c r="L67" i="108" s="1"/>
  <c r="H67" i="108"/>
  <c r="P66" i="108"/>
  <c r="K66" i="108" s="1"/>
  <c r="L66" i="108" s="1"/>
  <c r="H66" i="108"/>
  <c r="P65" i="108"/>
  <c r="K65" i="108" s="1"/>
  <c r="L65" i="108" s="1"/>
  <c r="H65" i="108"/>
  <c r="J64" i="108"/>
  <c r="H63" i="108"/>
  <c r="H62" i="108"/>
  <c r="H61" i="108"/>
  <c r="H60" i="108"/>
  <c r="H59" i="108"/>
  <c r="H58" i="108"/>
  <c r="H57" i="108"/>
  <c r="P56" i="108"/>
  <c r="K56" i="108"/>
  <c r="L56" i="108" s="1"/>
  <c r="H56" i="108"/>
  <c r="P55" i="108"/>
  <c r="K55" i="108" s="1"/>
  <c r="L55" i="108" s="1"/>
  <c r="H55" i="108"/>
  <c r="P54" i="108"/>
  <c r="K54" i="108"/>
  <c r="L54" i="108" s="1"/>
  <c r="H54" i="108"/>
  <c r="P53" i="108"/>
  <c r="K53" i="108" s="1"/>
  <c r="L53" i="108" s="1"/>
  <c r="H53" i="108"/>
  <c r="P52" i="108"/>
  <c r="K52" i="108" s="1"/>
  <c r="K64" i="108" s="1"/>
  <c r="H52" i="108"/>
  <c r="H50" i="108"/>
  <c r="H49" i="108"/>
  <c r="H47" i="108"/>
  <c r="H46" i="108"/>
  <c r="H45" i="108"/>
  <c r="H44" i="108"/>
  <c r="H43" i="108"/>
  <c r="H42" i="108"/>
  <c r="H41" i="108"/>
  <c r="H40" i="108"/>
  <c r="H39" i="108"/>
  <c r="J38" i="108"/>
  <c r="H37" i="108"/>
  <c r="H36" i="108"/>
  <c r="H35" i="108"/>
  <c r="H34" i="108"/>
  <c r="H33" i="108"/>
  <c r="H32" i="108"/>
  <c r="P27" i="108"/>
  <c r="K27" i="108" s="1"/>
  <c r="L27" i="108" s="1"/>
  <c r="H27" i="108"/>
  <c r="P26" i="108"/>
  <c r="K26" i="108" s="1"/>
  <c r="L26" i="108" s="1"/>
  <c r="H26" i="108"/>
  <c r="P25" i="108"/>
  <c r="K25" i="108" s="1"/>
  <c r="H25" i="108"/>
  <c r="J24" i="108"/>
  <c r="H23" i="108"/>
  <c r="H22" i="108"/>
  <c r="H21" i="108"/>
  <c r="H20" i="108"/>
  <c r="H19" i="108"/>
  <c r="P18" i="108"/>
  <c r="K18" i="108" s="1"/>
  <c r="L18" i="108" s="1"/>
  <c r="H18" i="108"/>
  <c r="P17" i="108"/>
  <c r="K17" i="108" s="1"/>
  <c r="K24" i="108" s="1"/>
  <c r="H17" i="108"/>
  <c r="J16" i="108"/>
  <c r="I1" i="108" s="1"/>
  <c r="H15" i="108"/>
  <c r="P14" i="108"/>
  <c r="K14" i="108" s="1"/>
  <c r="L14" i="108" s="1"/>
  <c r="H14" i="108"/>
  <c r="P13" i="108"/>
  <c r="K13" i="108" s="1"/>
  <c r="L13" i="108" s="1"/>
  <c r="H13" i="108"/>
  <c r="P12" i="108"/>
  <c r="K12" i="108" s="1"/>
  <c r="L12" i="108" s="1"/>
  <c r="H12" i="108"/>
  <c r="P11" i="108"/>
  <c r="K11" i="108" s="1"/>
  <c r="L11" i="108" s="1"/>
  <c r="H11" i="108"/>
  <c r="P10" i="108"/>
  <c r="K10" i="108"/>
  <c r="L10" i="108" s="1"/>
  <c r="H10" i="108"/>
  <c r="P9" i="108"/>
  <c r="K9" i="108" s="1"/>
  <c r="L9" i="108" s="1"/>
  <c r="H9" i="108"/>
  <c r="P8" i="108"/>
  <c r="K8" i="108"/>
  <c r="L8" i="108" s="1"/>
  <c r="H8" i="108"/>
  <c r="P7" i="108"/>
  <c r="K7" i="108" s="1"/>
  <c r="L7" i="108" s="1"/>
  <c r="H7" i="108"/>
  <c r="P6" i="108"/>
  <c r="K6" i="108"/>
  <c r="L6" i="108" s="1"/>
  <c r="H6" i="108"/>
  <c r="P5" i="108"/>
  <c r="K5" i="108" s="1"/>
  <c r="H5" i="108"/>
  <c r="I2" i="108"/>
  <c r="E1" i="108"/>
  <c r="M32" i="107"/>
  <c r="L32" i="107"/>
  <c r="K32" i="107"/>
  <c r="J32" i="107"/>
  <c r="I32" i="107"/>
  <c r="H32" i="107"/>
  <c r="G32" i="107"/>
  <c r="F32" i="107"/>
  <c r="E32" i="107"/>
  <c r="D32" i="107"/>
  <c r="Q15" i="107"/>
  <c r="P15" i="107"/>
  <c r="O15" i="107"/>
  <c r="N15" i="107"/>
  <c r="M15" i="107"/>
  <c r="L15" i="107"/>
  <c r="K15" i="107"/>
  <c r="J15" i="107"/>
  <c r="I15" i="107"/>
  <c r="H15" i="107"/>
  <c r="G15" i="107"/>
  <c r="F15" i="107"/>
  <c r="E15" i="107"/>
  <c r="D15" i="107"/>
  <c r="H8" i="107" s="1"/>
  <c r="L7" i="107"/>
  <c r="J7" i="107"/>
  <c r="H7" i="107"/>
  <c r="F7" i="107"/>
  <c r="L6" i="107"/>
  <c r="J6" i="107"/>
  <c r="H6" i="107"/>
  <c r="F6" i="107"/>
  <c r="M32" i="106"/>
  <c r="L32" i="106"/>
  <c r="K32" i="106"/>
  <c r="J32" i="106"/>
  <c r="I32" i="106"/>
  <c r="H32" i="106"/>
  <c r="G32" i="106"/>
  <c r="J8" i="106" s="1"/>
  <c r="F32" i="106"/>
  <c r="E32" i="106"/>
  <c r="D32" i="106"/>
  <c r="Q15" i="106"/>
  <c r="P15" i="106"/>
  <c r="O15" i="106"/>
  <c r="N15" i="106"/>
  <c r="M15" i="106"/>
  <c r="L15" i="106"/>
  <c r="K15" i="106"/>
  <c r="J15" i="106"/>
  <c r="I15" i="106"/>
  <c r="H15" i="106"/>
  <c r="G15" i="106"/>
  <c r="F15" i="106"/>
  <c r="E15" i="106"/>
  <c r="D15" i="106"/>
  <c r="L7" i="106"/>
  <c r="J7" i="106"/>
  <c r="H7" i="106"/>
  <c r="F7" i="106"/>
  <c r="L6" i="106"/>
  <c r="J6" i="106"/>
  <c r="H6" i="106"/>
  <c r="F6" i="106"/>
  <c r="M32" i="105"/>
  <c r="L32" i="105"/>
  <c r="K32" i="105"/>
  <c r="J32" i="105"/>
  <c r="I32" i="105"/>
  <c r="H32" i="105"/>
  <c r="G32" i="105"/>
  <c r="F32" i="105"/>
  <c r="E32" i="105"/>
  <c r="D32" i="105"/>
  <c r="Q15" i="105"/>
  <c r="P15" i="105"/>
  <c r="O15" i="105"/>
  <c r="N15" i="105"/>
  <c r="M15" i="105"/>
  <c r="L15" i="105"/>
  <c r="K15" i="105"/>
  <c r="J15" i="105"/>
  <c r="I15" i="105"/>
  <c r="H15" i="105"/>
  <c r="G15" i="105"/>
  <c r="F15" i="105"/>
  <c r="E15" i="105"/>
  <c r="F8" i="105" s="1"/>
  <c r="D15" i="105"/>
  <c r="L7" i="105"/>
  <c r="J7" i="105"/>
  <c r="H7" i="105"/>
  <c r="F7" i="105"/>
  <c r="L6" i="105"/>
  <c r="J6" i="105"/>
  <c r="H6" i="105"/>
  <c r="F6" i="105"/>
  <c r="M32" i="104"/>
  <c r="L32" i="104"/>
  <c r="K32" i="104"/>
  <c r="J32" i="104"/>
  <c r="I32" i="104"/>
  <c r="H32" i="104"/>
  <c r="G32" i="104"/>
  <c r="F32" i="104"/>
  <c r="E32" i="104"/>
  <c r="D32" i="104"/>
  <c r="Q15" i="104"/>
  <c r="P15" i="104"/>
  <c r="O15" i="104"/>
  <c r="N15" i="104"/>
  <c r="M15" i="104"/>
  <c r="L15" i="104"/>
  <c r="K15" i="104"/>
  <c r="J15" i="104"/>
  <c r="I15" i="104"/>
  <c r="H15" i="104"/>
  <c r="G15" i="104"/>
  <c r="F15" i="104"/>
  <c r="E15" i="104"/>
  <c r="D15" i="104"/>
  <c r="H8" i="104" s="1"/>
  <c r="L7" i="104"/>
  <c r="J7" i="104"/>
  <c r="H7" i="104"/>
  <c r="F7" i="104"/>
  <c r="L6" i="104"/>
  <c r="J6" i="104"/>
  <c r="H6" i="104"/>
  <c r="F6" i="104"/>
  <c r="L16" i="109" l="1"/>
  <c r="O46" i="112"/>
  <c r="AG46" i="112"/>
  <c r="O87" i="112"/>
  <c r="AG87" i="112"/>
  <c r="O110" i="114"/>
  <c r="AF110" i="114"/>
  <c r="K38" i="111"/>
  <c r="O48" i="114"/>
  <c r="AG48" i="114"/>
  <c r="O47" i="115"/>
  <c r="Q47" i="115" s="1"/>
  <c r="AG47" i="115"/>
  <c r="O61" i="115"/>
  <c r="AF61" i="115"/>
  <c r="O126" i="115"/>
  <c r="AF126" i="115"/>
  <c r="AG126" i="115"/>
  <c r="K38" i="108"/>
  <c r="K64" i="109"/>
  <c r="O46" i="114"/>
  <c r="AG46" i="114"/>
  <c r="O59" i="115"/>
  <c r="AF59" i="115"/>
  <c r="N134" i="115"/>
  <c r="O122" i="115"/>
  <c r="O128" i="112"/>
  <c r="AG128" i="112"/>
  <c r="O58" i="114"/>
  <c r="AG58" i="114"/>
  <c r="N108" i="114"/>
  <c r="O96" i="114"/>
  <c r="O124" i="114"/>
  <c r="AF124" i="114"/>
  <c r="O142" i="114"/>
  <c r="AF142" i="114"/>
  <c r="AF101" i="115"/>
  <c r="AG101" i="115"/>
  <c r="O142" i="115"/>
  <c r="AF142" i="115"/>
  <c r="AG142" i="115"/>
  <c r="O142" i="112"/>
  <c r="AG142" i="112"/>
  <c r="AF87" i="113"/>
  <c r="AG87" i="113"/>
  <c r="AF9" i="114"/>
  <c r="AG9" i="114"/>
  <c r="K24" i="110"/>
  <c r="L17" i="110"/>
  <c r="O124" i="112"/>
  <c r="AG124" i="112"/>
  <c r="O163" i="113"/>
  <c r="AF163" i="113"/>
  <c r="AG163" i="113"/>
  <c r="O116" i="114"/>
  <c r="AF116" i="114"/>
  <c r="O140" i="114"/>
  <c r="AF140" i="114"/>
  <c r="O140" i="115"/>
  <c r="AF140" i="115"/>
  <c r="AG140" i="115"/>
  <c r="AF71" i="112"/>
  <c r="AG71" i="112"/>
  <c r="O71" i="112"/>
  <c r="N134" i="112"/>
  <c r="AF7" i="114"/>
  <c r="AG7" i="114"/>
  <c r="AG83" i="114"/>
  <c r="AF83" i="114"/>
  <c r="O138" i="114"/>
  <c r="AF138" i="114"/>
  <c r="H8" i="106"/>
  <c r="F8" i="107"/>
  <c r="J8" i="107"/>
  <c r="N121" i="112"/>
  <c r="AG121" i="112" s="1"/>
  <c r="AH109" i="112" s="1"/>
  <c r="AG112" i="115"/>
  <c r="AF116" i="115"/>
  <c r="L38" i="110"/>
  <c r="AG126" i="112"/>
  <c r="AG140" i="112"/>
  <c r="AG59" i="113"/>
  <c r="AG61" i="113"/>
  <c r="AG165" i="113"/>
  <c r="AG21" i="114"/>
  <c r="AG23" i="114"/>
  <c r="AF112" i="114"/>
  <c r="AG85" i="115"/>
  <c r="AG128" i="115"/>
  <c r="L8" i="104"/>
  <c r="L8" i="105"/>
  <c r="K100" i="108"/>
  <c r="AG19" i="114"/>
  <c r="AF114" i="114"/>
  <c r="AG87" i="115"/>
  <c r="AG114" i="115"/>
  <c r="L8" i="106"/>
  <c r="F8" i="106"/>
  <c r="L24" i="110"/>
  <c r="L8" i="107"/>
  <c r="L124" i="109"/>
  <c r="AG32" i="112"/>
  <c r="O18" i="113"/>
  <c r="Q18" i="113" s="1"/>
  <c r="G1" i="114"/>
  <c r="G2" i="114" s="1"/>
  <c r="AF102" i="114"/>
  <c r="K16" i="109"/>
  <c r="AG85" i="113"/>
  <c r="O149" i="113"/>
  <c r="AG102" i="114"/>
  <c r="K111" i="108"/>
  <c r="K100" i="109"/>
  <c r="J8" i="105"/>
  <c r="F8" i="104"/>
  <c r="J8" i="104"/>
  <c r="H8" i="105"/>
  <c r="G1" i="113"/>
  <c r="G2" i="113" s="1"/>
  <c r="AF18" i="113"/>
  <c r="O48" i="113"/>
  <c r="AF126" i="114"/>
  <c r="AF136" i="114"/>
  <c r="AF87" i="115"/>
  <c r="AF114" i="115"/>
  <c r="E2" i="119"/>
  <c r="E2" i="118"/>
  <c r="G1" i="115"/>
  <c r="G2" i="115" s="1"/>
  <c r="O8" i="112"/>
  <c r="AG8" i="112"/>
  <c r="AF8" i="112"/>
  <c r="Q18" i="112"/>
  <c r="R18" i="112"/>
  <c r="AF34" i="112"/>
  <c r="O34" i="112"/>
  <c r="AG34" i="112"/>
  <c r="R45" i="112"/>
  <c r="Q45" i="112"/>
  <c r="P82" i="112"/>
  <c r="O5" i="112"/>
  <c r="N17" i="112"/>
  <c r="AG5" i="112"/>
  <c r="AF5" i="112"/>
  <c r="AG9" i="112"/>
  <c r="AF9" i="112"/>
  <c r="O9" i="112"/>
  <c r="O31" i="112"/>
  <c r="N43" i="112"/>
  <c r="AG31" i="112"/>
  <c r="AF31" i="112"/>
  <c r="AG35" i="112"/>
  <c r="AF35" i="112"/>
  <c r="O35" i="112"/>
  <c r="Q44" i="112"/>
  <c r="AG48" i="112"/>
  <c r="AF48" i="112"/>
  <c r="O48" i="112"/>
  <c r="O56" i="112" s="1"/>
  <c r="R56" i="112" s="1"/>
  <c r="S44" i="112" s="1"/>
  <c r="N69" i="112"/>
  <c r="AF57" i="112"/>
  <c r="O57" i="112"/>
  <c r="AG57" i="112"/>
  <c r="P69" i="112"/>
  <c r="O10" i="112"/>
  <c r="AG10" i="112"/>
  <c r="AF10" i="112"/>
  <c r="AG33" i="112"/>
  <c r="AF33" i="112"/>
  <c r="O33" i="112"/>
  <c r="R47" i="112"/>
  <c r="Q47" i="112"/>
  <c r="R61" i="112"/>
  <c r="Q61" i="112"/>
  <c r="G1" i="112"/>
  <c r="G2" i="112" s="1"/>
  <c r="O6" i="112"/>
  <c r="AG6" i="112"/>
  <c r="AF6" i="112"/>
  <c r="O20" i="112"/>
  <c r="AG20" i="112"/>
  <c r="AF20" i="112"/>
  <c r="O22" i="112"/>
  <c r="AG22" i="112"/>
  <c r="AF22" i="112"/>
  <c r="O24" i="112"/>
  <c r="AG24" i="112"/>
  <c r="AF24" i="112"/>
  <c r="R49" i="112"/>
  <c r="Q49" i="112"/>
  <c r="R59" i="112"/>
  <c r="Q59" i="112"/>
  <c r="N82" i="112"/>
  <c r="O70" i="112"/>
  <c r="AG70" i="112"/>
  <c r="AF70" i="112"/>
  <c r="P5" i="112"/>
  <c r="P8" i="112"/>
  <c r="P10" i="112"/>
  <c r="AG18" i="112"/>
  <c r="N30" i="112"/>
  <c r="P44" i="112"/>
  <c r="AF45" i="112"/>
  <c r="P47" i="112"/>
  <c r="AF47" i="112"/>
  <c r="AF49" i="112"/>
  <c r="AF59" i="112"/>
  <c r="AF61" i="112"/>
  <c r="Q71" i="112"/>
  <c r="R71" i="112"/>
  <c r="O72" i="112"/>
  <c r="AF72" i="112"/>
  <c r="AG74" i="112"/>
  <c r="R83" i="112"/>
  <c r="N95" i="112"/>
  <c r="AG83" i="112"/>
  <c r="O84" i="112"/>
  <c r="R96" i="112"/>
  <c r="Q96" i="112"/>
  <c r="R99" i="112"/>
  <c r="Q99" i="112"/>
  <c r="AG113" i="112"/>
  <c r="AF113" i="112"/>
  <c r="O113" i="112"/>
  <c r="AG117" i="112"/>
  <c r="AF117" i="112"/>
  <c r="O117" i="112"/>
  <c r="O163" i="112"/>
  <c r="AG163" i="112"/>
  <c r="AF163" i="112"/>
  <c r="AG6" i="113"/>
  <c r="AF6" i="113"/>
  <c r="O6" i="113"/>
  <c r="O23" i="113"/>
  <c r="AG23" i="113"/>
  <c r="AF23" i="113"/>
  <c r="O7" i="112"/>
  <c r="O19" i="112"/>
  <c r="O21" i="112"/>
  <c r="O23" i="112"/>
  <c r="P33" i="112"/>
  <c r="P35" i="112"/>
  <c r="P43" i="112"/>
  <c r="AF44" i="112"/>
  <c r="AG45" i="112"/>
  <c r="AG47" i="112"/>
  <c r="AG49" i="112"/>
  <c r="O58" i="112"/>
  <c r="AG59" i="112"/>
  <c r="O60" i="112"/>
  <c r="AG61" i="112"/>
  <c r="O73" i="112"/>
  <c r="AG73" i="112"/>
  <c r="P83" i="112"/>
  <c r="AF83" i="112"/>
  <c r="AG86" i="112"/>
  <c r="AF86" i="112"/>
  <c r="R112" i="112"/>
  <c r="Q112" i="112"/>
  <c r="R116" i="112"/>
  <c r="Q116" i="112"/>
  <c r="R150" i="112"/>
  <c r="Q150" i="112"/>
  <c r="R152" i="112"/>
  <c r="Q152" i="112"/>
  <c r="AG164" i="112"/>
  <c r="AF164" i="112"/>
  <c r="O164" i="112"/>
  <c r="O9" i="113"/>
  <c r="AG9" i="113"/>
  <c r="AF9" i="113"/>
  <c r="AF30" i="113"/>
  <c r="AG30" i="113"/>
  <c r="AH18" i="113" s="1"/>
  <c r="O21" i="113"/>
  <c r="AG21" i="113"/>
  <c r="AF21" i="113"/>
  <c r="AG24" i="113"/>
  <c r="AF24" i="113"/>
  <c r="O24" i="113"/>
  <c r="P9" i="112"/>
  <c r="AF19" i="112"/>
  <c r="AF21" i="112"/>
  <c r="AF23" i="112"/>
  <c r="O32" i="112"/>
  <c r="AG44" i="112"/>
  <c r="AF46" i="112"/>
  <c r="N56" i="112"/>
  <c r="AF58" i="112"/>
  <c r="AF60" i="112"/>
  <c r="O85" i="112"/>
  <c r="AF85" i="112"/>
  <c r="R86" i="112"/>
  <c r="P86" i="112"/>
  <c r="R87" i="112"/>
  <c r="Q87" i="112"/>
  <c r="AG98" i="112"/>
  <c r="AF98" i="112"/>
  <c r="O98" i="112"/>
  <c r="AG111" i="112"/>
  <c r="AF111" i="112"/>
  <c r="O111" i="112"/>
  <c r="AG115" i="112"/>
  <c r="AF115" i="112"/>
  <c r="O115" i="112"/>
  <c r="AF134" i="112"/>
  <c r="AG134" i="112"/>
  <c r="AH122" i="112" s="1"/>
  <c r="N160" i="112"/>
  <c r="AF148" i="112"/>
  <c r="O148" i="112"/>
  <c r="AG148" i="112"/>
  <c r="AF161" i="112"/>
  <c r="N173" i="112"/>
  <c r="O161" i="112"/>
  <c r="AG161" i="112"/>
  <c r="O165" i="112"/>
  <c r="AG165" i="112"/>
  <c r="AF165" i="112"/>
  <c r="O7" i="113"/>
  <c r="AG7" i="113"/>
  <c r="AF7" i="113"/>
  <c r="AG10" i="113"/>
  <c r="AF10" i="113"/>
  <c r="O10" i="113"/>
  <c r="O19" i="113"/>
  <c r="AG19" i="113"/>
  <c r="AF19" i="113"/>
  <c r="AG22" i="113"/>
  <c r="AF22" i="113"/>
  <c r="O22" i="113"/>
  <c r="N43" i="113"/>
  <c r="AG31" i="113"/>
  <c r="AF31" i="113"/>
  <c r="O31" i="113"/>
  <c r="R46" i="112"/>
  <c r="P70" i="112"/>
  <c r="O74" i="112"/>
  <c r="AG84" i="112"/>
  <c r="AG85" i="112"/>
  <c r="R97" i="112"/>
  <c r="Q97" i="112"/>
  <c r="AG100" i="112"/>
  <c r="AF100" i="112"/>
  <c r="O100" i="112"/>
  <c r="R110" i="112"/>
  <c r="Q110" i="112"/>
  <c r="R114" i="112"/>
  <c r="Q114" i="112"/>
  <c r="Q124" i="112"/>
  <c r="R129" i="112"/>
  <c r="Q129" i="112"/>
  <c r="AG135" i="112"/>
  <c r="N147" i="112"/>
  <c r="AF135" i="112"/>
  <c r="O135" i="112"/>
  <c r="AG149" i="112"/>
  <c r="AF149" i="112"/>
  <c r="O149" i="112"/>
  <c r="AG151" i="112"/>
  <c r="AF151" i="112"/>
  <c r="O151" i="112"/>
  <c r="AG153" i="112"/>
  <c r="AF153" i="112"/>
  <c r="O153" i="112"/>
  <c r="AG162" i="112"/>
  <c r="AF162" i="112"/>
  <c r="O162" i="112"/>
  <c r="AF5" i="113"/>
  <c r="O5" i="113"/>
  <c r="N17" i="113"/>
  <c r="AG5" i="113"/>
  <c r="AG8" i="113"/>
  <c r="AF8" i="113"/>
  <c r="O8" i="113"/>
  <c r="AG20" i="113"/>
  <c r="AF20" i="113"/>
  <c r="O20" i="113"/>
  <c r="P30" i="113"/>
  <c r="P87" i="112"/>
  <c r="AF87" i="112"/>
  <c r="P96" i="112"/>
  <c r="P97" i="112"/>
  <c r="AF97" i="112"/>
  <c r="P99" i="112"/>
  <c r="AF99" i="112"/>
  <c r="P108" i="112"/>
  <c r="N108" i="112"/>
  <c r="P109" i="112"/>
  <c r="P110" i="112"/>
  <c r="AF110" i="112"/>
  <c r="AF112" i="112"/>
  <c r="AF114" i="112"/>
  <c r="AF116" i="112"/>
  <c r="AF122" i="112"/>
  <c r="AG123" i="112"/>
  <c r="AG125" i="112"/>
  <c r="AG127" i="112"/>
  <c r="O136" i="112"/>
  <c r="AG137" i="112"/>
  <c r="O138" i="112"/>
  <c r="AG139" i="112"/>
  <c r="AG141" i="112"/>
  <c r="P150" i="112"/>
  <c r="AF150" i="112"/>
  <c r="P152" i="112"/>
  <c r="AF152" i="112"/>
  <c r="P163" i="112"/>
  <c r="P165" i="112"/>
  <c r="P17" i="113"/>
  <c r="P18" i="113"/>
  <c r="O32" i="113"/>
  <c r="AG33" i="113"/>
  <c r="O34" i="113"/>
  <c r="AG44" i="113"/>
  <c r="AG46" i="113"/>
  <c r="AF47" i="113"/>
  <c r="O47" i="113"/>
  <c r="AG47" i="113"/>
  <c r="R48" i="113"/>
  <c r="AF48" i="113"/>
  <c r="N56" i="113"/>
  <c r="P69" i="113"/>
  <c r="P57" i="113"/>
  <c r="AG57" i="113"/>
  <c r="N69" i="113"/>
  <c r="AF57" i="113"/>
  <c r="AG58" i="113"/>
  <c r="AF58" i="113"/>
  <c r="AF72" i="113"/>
  <c r="O72" i="113"/>
  <c r="AG72" i="113"/>
  <c r="O86" i="113"/>
  <c r="AG86" i="113"/>
  <c r="AF86" i="113"/>
  <c r="N108" i="113"/>
  <c r="O96" i="113"/>
  <c r="AG96" i="113"/>
  <c r="AF96" i="113"/>
  <c r="AF99" i="113"/>
  <c r="O99" i="113"/>
  <c r="AG99" i="113"/>
  <c r="AF96" i="112"/>
  <c r="AG97" i="112"/>
  <c r="AG99" i="112"/>
  <c r="AF109" i="112"/>
  <c r="AG110" i="112"/>
  <c r="AG112" i="112"/>
  <c r="AG114" i="112"/>
  <c r="AG116" i="112"/>
  <c r="AG122" i="112"/>
  <c r="AF124" i="112"/>
  <c r="AF126" i="112"/>
  <c r="AF128" i="112"/>
  <c r="AF136" i="112"/>
  <c r="AF138" i="112"/>
  <c r="AF140" i="112"/>
  <c r="AF142" i="112"/>
  <c r="AG150" i="112"/>
  <c r="AG152" i="112"/>
  <c r="P173" i="112"/>
  <c r="AF32" i="113"/>
  <c r="AF34" i="113"/>
  <c r="R44" i="113"/>
  <c r="AF46" i="113"/>
  <c r="AF74" i="113"/>
  <c r="O74" i="113"/>
  <c r="AG74" i="113"/>
  <c r="O84" i="113"/>
  <c r="AG84" i="113"/>
  <c r="AF84" i="113"/>
  <c r="O109" i="113"/>
  <c r="N121" i="113"/>
  <c r="AG109" i="113"/>
  <c r="AF109" i="113"/>
  <c r="AF112" i="113"/>
  <c r="O112" i="113"/>
  <c r="AG112" i="113"/>
  <c r="AF116" i="113"/>
  <c r="O116" i="113"/>
  <c r="AG116" i="113"/>
  <c r="AF126" i="113"/>
  <c r="O126" i="113"/>
  <c r="AG126" i="113"/>
  <c r="AF140" i="113"/>
  <c r="O140" i="113"/>
  <c r="AG140" i="113"/>
  <c r="AG96" i="112"/>
  <c r="AG109" i="112"/>
  <c r="O122" i="112"/>
  <c r="O123" i="112"/>
  <c r="R124" i="112"/>
  <c r="O125" i="112"/>
  <c r="Q126" i="112"/>
  <c r="O127" i="112"/>
  <c r="R128" i="112"/>
  <c r="P134" i="112"/>
  <c r="O137" i="112"/>
  <c r="O139" i="112"/>
  <c r="R140" i="112"/>
  <c r="O141" i="112"/>
  <c r="R142" i="112"/>
  <c r="P147" i="112"/>
  <c r="P161" i="112"/>
  <c r="P162" i="112"/>
  <c r="P164" i="112"/>
  <c r="P5" i="113"/>
  <c r="P6" i="113"/>
  <c r="P8" i="113"/>
  <c r="P10" i="113"/>
  <c r="R18" i="113"/>
  <c r="AG18" i="113"/>
  <c r="P20" i="113"/>
  <c r="P22" i="113"/>
  <c r="P24" i="113"/>
  <c r="O33" i="113"/>
  <c r="O35" i="113"/>
  <c r="AF35" i="113"/>
  <c r="P43" i="113"/>
  <c r="R46" i="113"/>
  <c r="Q46" i="113"/>
  <c r="Q57" i="113"/>
  <c r="AF97" i="113"/>
  <c r="O97" i="113"/>
  <c r="AG97" i="113"/>
  <c r="R129" i="113"/>
  <c r="Q129" i="113"/>
  <c r="AF136" i="113"/>
  <c r="O136" i="113"/>
  <c r="AG136" i="113"/>
  <c r="AF138" i="113"/>
  <c r="O138" i="113"/>
  <c r="AG138" i="113"/>
  <c r="O109" i="112"/>
  <c r="AF44" i="113"/>
  <c r="AF45" i="113"/>
  <c r="O45" i="113"/>
  <c r="AF49" i="113"/>
  <c r="O49" i="113"/>
  <c r="AG49" i="113"/>
  <c r="P56" i="113"/>
  <c r="R58" i="113"/>
  <c r="Q58" i="113"/>
  <c r="O60" i="113"/>
  <c r="AG60" i="113"/>
  <c r="AF60" i="113"/>
  <c r="O83" i="113"/>
  <c r="AG83" i="113"/>
  <c r="AF83" i="113"/>
  <c r="N95" i="113"/>
  <c r="O88" i="113"/>
  <c r="AG88" i="113"/>
  <c r="AF88" i="113"/>
  <c r="AF110" i="113"/>
  <c r="O110" i="113"/>
  <c r="AG110" i="113"/>
  <c r="AF114" i="113"/>
  <c r="O114" i="113"/>
  <c r="AG114" i="113"/>
  <c r="AF124" i="113"/>
  <c r="O124" i="113"/>
  <c r="AG124" i="113"/>
  <c r="AF128" i="113"/>
  <c r="O128" i="113"/>
  <c r="AG128" i="113"/>
  <c r="N147" i="113"/>
  <c r="O135" i="113"/>
  <c r="AG135" i="113"/>
  <c r="AF135" i="113"/>
  <c r="O70" i="113"/>
  <c r="O71" i="113"/>
  <c r="O73" i="113"/>
  <c r="O75" i="113"/>
  <c r="P83" i="113"/>
  <c r="O98" i="113"/>
  <c r="O100" i="113"/>
  <c r="O111" i="113"/>
  <c r="O113" i="113"/>
  <c r="O115" i="113"/>
  <c r="O122" i="113"/>
  <c r="O123" i="113"/>
  <c r="O125" i="113"/>
  <c r="O127" i="113"/>
  <c r="P134" i="113"/>
  <c r="N134" i="113"/>
  <c r="O137" i="113"/>
  <c r="O139" i="113"/>
  <c r="O141" i="113"/>
  <c r="Q142" i="113"/>
  <c r="AF150" i="113"/>
  <c r="O150" i="113"/>
  <c r="O153" i="113"/>
  <c r="AF164" i="113"/>
  <c r="O164" i="113"/>
  <c r="AG164" i="113"/>
  <c r="AF6" i="114"/>
  <c r="O6" i="114"/>
  <c r="AG6" i="114"/>
  <c r="N30" i="114"/>
  <c r="AF24" i="114"/>
  <c r="O24" i="114"/>
  <c r="AG24" i="114"/>
  <c r="P30" i="114"/>
  <c r="AG32" i="114"/>
  <c r="AF32" i="114"/>
  <c r="O32" i="114"/>
  <c r="AG34" i="114"/>
  <c r="AF34" i="114"/>
  <c r="O34" i="114"/>
  <c r="AF70" i="114"/>
  <c r="N82" i="114"/>
  <c r="O70" i="114"/>
  <c r="AG70" i="114"/>
  <c r="P82" i="114"/>
  <c r="AF85" i="114"/>
  <c r="O85" i="114"/>
  <c r="AG85" i="114"/>
  <c r="Q100" i="114"/>
  <c r="O59" i="113"/>
  <c r="O61" i="113"/>
  <c r="P70" i="113"/>
  <c r="P71" i="113"/>
  <c r="AF71" i="113"/>
  <c r="P73" i="113"/>
  <c r="AF73" i="113"/>
  <c r="P75" i="113"/>
  <c r="AF75" i="113"/>
  <c r="P82" i="113"/>
  <c r="N82" i="113"/>
  <c r="O85" i="113"/>
  <c r="O87" i="113"/>
  <c r="AF98" i="113"/>
  <c r="AF100" i="113"/>
  <c r="AF111" i="113"/>
  <c r="AF113" i="113"/>
  <c r="AF115" i="113"/>
  <c r="AF123" i="113"/>
  <c r="AF125" i="113"/>
  <c r="AF127" i="113"/>
  <c r="AF137" i="113"/>
  <c r="AF139" i="113"/>
  <c r="AF141" i="113"/>
  <c r="R142" i="113"/>
  <c r="AF142" i="113"/>
  <c r="P147" i="113"/>
  <c r="P148" i="113"/>
  <c r="Q149" i="113"/>
  <c r="AF149" i="113"/>
  <c r="AG150" i="113"/>
  <c r="AG151" i="113"/>
  <c r="AF152" i="113"/>
  <c r="O152" i="113"/>
  <c r="N173" i="113"/>
  <c r="AF162" i="113"/>
  <c r="O162" i="113"/>
  <c r="AG162" i="113"/>
  <c r="AF22" i="114"/>
  <c r="O22" i="114"/>
  <c r="AG22" i="114"/>
  <c r="P69" i="114"/>
  <c r="AG71" i="114"/>
  <c r="AF71" i="114"/>
  <c r="O71" i="114"/>
  <c r="AG73" i="114"/>
  <c r="AF73" i="114"/>
  <c r="O73" i="114"/>
  <c r="AG75" i="114"/>
  <c r="AF75" i="114"/>
  <c r="O75" i="114"/>
  <c r="AF87" i="114"/>
  <c r="O87" i="114"/>
  <c r="AG87" i="114"/>
  <c r="AF70" i="113"/>
  <c r="AF122" i="113"/>
  <c r="R149" i="113"/>
  <c r="AF151" i="113"/>
  <c r="R165" i="113"/>
  <c r="Q165" i="113"/>
  <c r="O5" i="114"/>
  <c r="N17" i="114"/>
  <c r="AG5" i="114"/>
  <c r="AF5" i="114"/>
  <c r="AF10" i="114"/>
  <c r="O10" i="114"/>
  <c r="AG10" i="114"/>
  <c r="AF20" i="114"/>
  <c r="O20" i="114"/>
  <c r="AG20" i="114"/>
  <c r="AF31" i="114"/>
  <c r="O31" i="114"/>
  <c r="N43" i="114"/>
  <c r="AG31" i="114"/>
  <c r="R33" i="114"/>
  <c r="Q33" i="114"/>
  <c r="AG108" i="114"/>
  <c r="AH96" i="114" s="1"/>
  <c r="AF108" i="114"/>
  <c r="AG97" i="114"/>
  <c r="AF97" i="114"/>
  <c r="O97" i="114"/>
  <c r="AG99" i="114"/>
  <c r="AF99" i="114"/>
  <c r="O99" i="114"/>
  <c r="AG148" i="113"/>
  <c r="N160" i="113"/>
  <c r="AF148" i="113"/>
  <c r="R151" i="113"/>
  <c r="Q151" i="113"/>
  <c r="AF153" i="113"/>
  <c r="R163" i="113"/>
  <c r="Q163" i="113"/>
  <c r="AF8" i="114"/>
  <c r="O8" i="114"/>
  <c r="AG8" i="114"/>
  <c r="AG57" i="114"/>
  <c r="N69" i="114"/>
  <c r="AF57" i="114"/>
  <c r="O57" i="114"/>
  <c r="R72" i="114"/>
  <c r="Q72" i="114"/>
  <c r="R74" i="114"/>
  <c r="Q74" i="114"/>
  <c r="R96" i="114"/>
  <c r="Q161" i="113"/>
  <c r="AF161" i="113"/>
  <c r="O7" i="114"/>
  <c r="O9" i="114"/>
  <c r="O18" i="114"/>
  <c r="O19" i="114"/>
  <c r="O21" i="114"/>
  <c r="O23" i="114"/>
  <c r="P33" i="114"/>
  <c r="AF33" i="114"/>
  <c r="Q44" i="114"/>
  <c r="AF44" i="114"/>
  <c r="AG45" i="114"/>
  <c r="AG47" i="114"/>
  <c r="AG49" i="114"/>
  <c r="AG59" i="114"/>
  <c r="AG61" i="114"/>
  <c r="AF72" i="114"/>
  <c r="AF74" i="114"/>
  <c r="O83" i="114"/>
  <c r="O84" i="114"/>
  <c r="O86" i="114"/>
  <c r="O88" i="114"/>
  <c r="AF96" i="114"/>
  <c r="Q98" i="114"/>
  <c r="AF98" i="114"/>
  <c r="AG100" i="114"/>
  <c r="P101" i="114"/>
  <c r="Q114" i="114"/>
  <c r="Q128" i="114"/>
  <c r="R129" i="114"/>
  <c r="Q129" i="114"/>
  <c r="O135" i="114"/>
  <c r="AG135" i="114"/>
  <c r="N147" i="114"/>
  <c r="AF135" i="114"/>
  <c r="O151" i="114"/>
  <c r="AG151" i="114"/>
  <c r="AF151" i="114"/>
  <c r="R161" i="113"/>
  <c r="AG161" i="113"/>
  <c r="P17" i="114"/>
  <c r="AG33" i="114"/>
  <c r="AG44" i="114"/>
  <c r="AF46" i="114"/>
  <c r="AF48" i="114"/>
  <c r="P56" i="114"/>
  <c r="N56" i="114"/>
  <c r="AF58" i="114"/>
  <c r="AF60" i="114"/>
  <c r="AG72" i="114"/>
  <c r="AG74" i="114"/>
  <c r="P83" i="114"/>
  <c r="AF84" i="114"/>
  <c r="AF86" i="114"/>
  <c r="AF88" i="114"/>
  <c r="N95" i="114"/>
  <c r="Q96" i="114"/>
  <c r="AG96" i="114"/>
  <c r="AG98" i="114"/>
  <c r="P99" i="114"/>
  <c r="R102" i="114"/>
  <c r="P108" i="114"/>
  <c r="R136" i="114"/>
  <c r="O153" i="114"/>
  <c r="AG153" i="114"/>
  <c r="AF153" i="114"/>
  <c r="P173" i="113"/>
  <c r="O45" i="114"/>
  <c r="Q46" i="114"/>
  <c r="O47" i="114"/>
  <c r="Q48" i="114"/>
  <c r="O49" i="114"/>
  <c r="R58" i="114"/>
  <c r="O59" i="114"/>
  <c r="Q60" i="114"/>
  <c r="O61" i="114"/>
  <c r="P97" i="114"/>
  <c r="R100" i="114"/>
  <c r="AG101" i="114"/>
  <c r="AF101" i="114"/>
  <c r="Q112" i="114"/>
  <c r="R126" i="114"/>
  <c r="O148" i="114"/>
  <c r="AG148" i="114"/>
  <c r="AF148" i="114"/>
  <c r="N160" i="114"/>
  <c r="AG18" i="114"/>
  <c r="P20" i="114"/>
  <c r="AF100" i="114"/>
  <c r="O101" i="114"/>
  <c r="O109" i="114"/>
  <c r="N121" i="114"/>
  <c r="AG109" i="114"/>
  <c r="AF109" i="114"/>
  <c r="O149" i="114"/>
  <c r="AG149" i="114"/>
  <c r="AF149" i="114"/>
  <c r="R110" i="114"/>
  <c r="AG110" i="114"/>
  <c r="O111" i="114"/>
  <c r="R112" i="114"/>
  <c r="AG112" i="114"/>
  <c r="O113" i="114"/>
  <c r="R114" i="114"/>
  <c r="AG114" i="114"/>
  <c r="O115" i="114"/>
  <c r="R116" i="114"/>
  <c r="AG116" i="114"/>
  <c r="O122" i="114"/>
  <c r="O123" i="114"/>
  <c r="AG124" i="114"/>
  <c r="O125" i="114"/>
  <c r="Q126" i="114"/>
  <c r="AG126" i="114"/>
  <c r="O127" i="114"/>
  <c r="R128" i="114"/>
  <c r="AG128" i="114"/>
  <c r="P134" i="114"/>
  <c r="N134" i="114"/>
  <c r="Q136" i="114"/>
  <c r="AG136" i="114"/>
  <c r="O137" i="114"/>
  <c r="Q138" i="114"/>
  <c r="AG138" i="114"/>
  <c r="O139" i="114"/>
  <c r="Q140" i="114"/>
  <c r="AG140" i="114"/>
  <c r="O141" i="114"/>
  <c r="R142" i="114"/>
  <c r="AG142" i="114"/>
  <c r="AF5" i="115"/>
  <c r="AG6" i="115"/>
  <c r="AF6" i="115"/>
  <c r="O6" i="115"/>
  <c r="O7" i="115"/>
  <c r="AG7" i="115"/>
  <c r="AG8" i="115"/>
  <c r="AF8" i="115"/>
  <c r="O8" i="115"/>
  <c r="O9" i="115"/>
  <c r="AG9" i="115"/>
  <c r="AG10" i="115"/>
  <c r="AF10" i="115"/>
  <c r="O10" i="115"/>
  <c r="O31" i="115"/>
  <c r="AG31" i="115"/>
  <c r="N43" i="115"/>
  <c r="AF31" i="115"/>
  <c r="O34" i="115"/>
  <c r="AG34" i="115"/>
  <c r="AF34" i="115"/>
  <c r="AF111" i="114"/>
  <c r="AF113" i="114"/>
  <c r="AF115" i="114"/>
  <c r="AF123" i="114"/>
  <c r="AF125" i="114"/>
  <c r="AF127" i="114"/>
  <c r="AF137" i="114"/>
  <c r="AF139" i="114"/>
  <c r="AF141" i="114"/>
  <c r="O150" i="114"/>
  <c r="O152" i="114"/>
  <c r="AG163" i="114"/>
  <c r="AF164" i="114"/>
  <c r="O164" i="114"/>
  <c r="AG164" i="114"/>
  <c r="AF165" i="114"/>
  <c r="Q5" i="115"/>
  <c r="AG5" i="115"/>
  <c r="AF7" i="115"/>
  <c r="AF9" i="115"/>
  <c r="N17" i="115"/>
  <c r="O18" i="115"/>
  <c r="AG18" i="115"/>
  <c r="N30" i="115"/>
  <c r="AF18" i="115"/>
  <c r="O23" i="115"/>
  <c r="AG23" i="115"/>
  <c r="AF23" i="115"/>
  <c r="P43" i="115"/>
  <c r="O45" i="115"/>
  <c r="AG45" i="115"/>
  <c r="AF45" i="115"/>
  <c r="AF122" i="114"/>
  <c r="AF150" i="114"/>
  <c r="AF152" i="114"/>
  <c r="N173" i="114"/>
  <c r="O161" i="114"/>
  <c r="AF161" i="114"/>
  <c r="AF162" i="114"/>
  <c r="O162" i="114"/>
  <c r="AG162" i="114"/>
  <c r="AF163" i="114"/>
  <c r="O165" i="114"/>
  <c r="R5" i="115"/>
  <c r="P30" i="115"/>
  <c r="O32" i="115"/>
  <c r="AG32" i="115"/>
  <c r="AF32" i="115"/>
  <c r="R163" i="114"/>
  <c r="Q163" i="114"/>
  <c r="O19" i="115"/>
  <c r="AG19" i="115"/>
  <c r="AG20" i="115"/>
  <c r="AF20" i="115"/>
  <c r="O20" i="115"/>
  <c r="O21" i="115"/>
  <c r="AG21" i="115"/>
  <c r="AF21" i="115"/>
  <c r="N56" i="115"/>
  <c r="O44" i="115"/>
  <c r="AG44" i="115"/>
  <c r="AF44" i="115"/>
  <c r="P44" i="115"/>
  <c r="R47" i="115"/>
  <c r="R48" i="115"/>
  <c r="R85" i="115"/>
  <c r="Q85" i="115"/>
  <c r="AG100" i="115"/>
  <c r="AF100" i="115"/>
  <c r="O100" i="115"/>
  <c r="P173" i="114"/>
  <c r="O22" i="115"/>
  <c r="O33" i="115"/>
  <c r="O46" i="115"/>
  <c r="AG48" i="115"/>
  <c r="AF49" i="115"/>
  <c r="O49" i="115"/>
  <c r="AG86" i="115"/>
  <c r="AF86" i="115"/>
  <c r="O86" i="115"/>
  <c r="AG98" i="115"/>
  <c r="AF98" i="115"/>
  <c r="O98" i="115"/>
  <c r="N121" i="115"/>
  <c r="O109" i="115"/>
  <c r="AG109" i="115"/>
  <c r="AF109" i="115"/>
  <c r="R110" i="115"/>
  <c r="Q110" i="115"/>
  <c r="I1" i="115"/>
  <c r="AF22" i="115"/>
  <c r="AF33" i="115"/>
  <c r="AF46" i="115"/>
  <c r="AF47" i="115"/>
  <c r="Q48" i="115"/>
  <c r="AF48" i="115"/>
  <c r="P56" i="115"/>
  <c r="O72" i="115"/>
  <c r="AG72" i="115"/>
  <c r="AF72" i="115"/>
  <c r="AG84" i="115"/>
  <c r="AF84" i="115"/>
  <c r="O84" i="115"/>
  <c r="O96" i="115"/>
  <c r="AG96" i="115"/>
  <c r="N108" i="115"/>
  <c r="AF96" i="115"/>
  <c r="O74" i="115"/>
  <c r="AG74" i="115"/>
  <c r="AF74" i="115"/>
  <c r="R87" i="115"/>
  <c r="Q87" i="115"/>
  <c r="O57" i="115"/>
  <c r="O58" i="115"/>
  <c r="Q59" i="115"/>
  <c r="AG59" i="115"/>
  <c r="O60" i="115"/>
  <c r="R61" i="115"/>
  <c r="AG61" i="115"/>
  <c r="AG70" i="115"/>
  <c r="P95" i="115"/>
  <c r="N95" i="115"/>
  <c r="P108" i="115"/>
  <c r="AG110" i="115"/>
  <c r="AF113" i="115"/>
  <c r="AG113" i="115"/>
  <c r="AF115" i="115"/>
  <c r="AG115" i="115"/>
  <c r="P122" i="115"/>
  <c r="P134" i="115"/>
  <c r="AF123" i="115"/>
  <c r="O123" i="115"/>
  <c r="AG123" i="115"/>
  <c r="R128" i="115"/>
  <c r="Q128" i="115"/>
  <c r="AF137" i="115"/>
  <c r="O137" i="115"/>
  <c r="AG137" i="115"/>
  <c r="R142" i="115"/>
  <c r="Q142" i="115"/>
  <c r="N160" i="115"/>
  <c r="AF148" i="115"/>
  <c r="O148" i="115"/>
  <c r="AG148" i="115"/>
  <c r="R152" i="115"/>
  <c r="Q152" i="115"/>
  <c r="P160" i="115"/>
  <c r="R163" i="115"/>
  <c r="Q163" i="115"/>
  <c r="P57" i="115"/>
  <c r="AF58" i="115"/>
  <c r="AF60" i="115"/>
  <c r="O70" i="115"/>
  <c r="O71" i="115"/>
  <c r="O73" i="115"/>
  <c r="O75" i="115"/>
  <c r="R112" i="115"/>
  <c r="O113" i="115"/>
  <c r="R114" i="115"/>
  <c r="O115" i="115"/>
  <c r="R116" i="115"/>
  <c r="R126" i="115"/>
  <c r="Q126" i="115"/>
  <c r="R129" i="115"/>
  <c r="Q129" i="115"/>
  <c r="AG135" i="115"/>
  <c r="N147" i="115"/>
  <c r="AF135" i="115"/>
  <c r="O135" i="115"/>
  <c r="R140" i="115"/>
  <c r="Q140" i="115"/>
  <c r="P147" i="115"/>
  <c r="AF57" i="115"/>
  <c r="N69" i="115"/>
  <c r="P70" i="115"/>
  <c r="AF71" i="115"/>
  <c r="AF73" i="115"/>
  <c r="AF75" i="115"/>
  <c r="N82" i="115"/>
  <c r="Q83" i="115"/>
  <c r="AF83" i="115"/>
  <c r="O97" i="115"/>
  <c r="O99" i="115"/>
  <c r="O101" i="115"/>
  <c r="AG111" i="115"/>
  <c r="AF134" i="115"/>
  <c r="AG134" i="115"/>
  <c r="AH122" i="115" s="1"/>
  <c r="R124" i="115"/>
  <c r="Q124" i="115"/>
  <c r="AF127" i="115"/>
  <c r="O127" i="115"/>
  <c r="AG127" i="115"/>
  <c r="AF141" i="115"/>
  <c r="O141" i="115"/>
  <c r="AG141" i="115"/>
  <c r="R150" i="115"/>
  <c r="Q150" i="115"/>
  <c r="P121" i="115"/>
  <c r="AF110" i="115"/>
  <c r="O111" i="115"/>
  <c r="AF111" i="115"/>
  <c r="Q112" i="115"/>
  <c r="Q114" i="115"/>
  <c r="AF125" i="115"/>
  <c r="O125" i="115"/>
  <c r="AG125" i="115"/>
  <c r="AF139" i="115"/>
  <c r="O139" i="115"/>
  <c r="AG139" i="115"/>
  <c r="O165" i="115"/>
  <c r="AG165" i="115"/>
  <c r="AF165" i="115"/>
  <c r="AF122" i="115"/>
  <c r="O136" i="115"/>
  <c r="O138" i="115"/>
  <c r="AF150" i="115"/>
  <c r="AF152" i="115"/>
  <c r="AG161" i="115"/>
  <c r="AF163" i="115"/>
  <c r="AG122" i="115"/>
  <c r="O149" i="115"/>
  <c r="AG150" i="115"/>
  <c r="O151" i="115"/>
  <c r="AG152" i="115"/>
  <c r="O153" i="115"/>
  <c r="O161" i="115"/>
  <c r="O162" i="115"/>
  <c r="AG163" i="115"/>
  <c r="O164" i="115"/>
  <c r="P173" i="115"/>
  <c r="N173" i="115"/>
  <c r="AF149" i="115"/>
  <c r="AF151" i="115"/>
  <c r="AF153" i="115"/>
  <c r="AF162" i="115"/>
  <c r="AF164" i="115"/>
  <c r="G1" i="108"/>
  <c r="G2" i="108" s="1"/>
  <c r="L75" i="108"/>
  <c r="L5" i="108"/>
  <c r="L16" i="108" s="1"/>
  <c r="K16" i="108"/>
  <c r="L112" i="108"/>
  <c r="L124" i="108" s="1"/>
  <c r="K124" i="108"/>
  <c r="K75" i="108"/>
  <c r="L25" i="108"/>
  <c r="L38" i="108" s="1"/>
  <c r="L52" i="108"/>
  <c r="L64" i="108" s="1"/>
  <c r="L92" i="108"/>
  <c r="L100" i="108" s="1"/>
  <c r="K38" i="109"/>
  <c r="L100" i="110"/>
  <c r="L17" i="108"/>
  <c r="L24" i="108" s="1"/>
  <c r="L65" i="109"/>
  <c r="L75" i="109" s="1"/>
  <c r="K75" i="109"/>
  <c r="G1" i="110"/>
  <c r="G2" i="110" s="1"/>
  <c r="K91" i="108"/>
  <c r="G1" i="109"/>
  <c r="G2" i="109" s="1"/>
  <c r="K24" i="109"/>
  <c r="L17" i="109"/>
  <c r="L24" i="109" s="1"/>
  <c r="L82" i="109"/>
  <c r="L91" i="109" s="1"/>
  <c r="K91" i="109"/>
  <c r="K16" i="110"/>
  <c r="L5" i="110"/>
  <c r="L16" i="110" s="1"/>
  <c r="L75" i="110"/>
  <c r="L101" i="108"/>
  <c r="L111" i="108" s="1"/>
  <c r="L52" i="109"/>
  <c r="L64" i="109" s="1"/>
  <c r="L101" i="109"/>
  <c r="L111" i="109" s="1"/>
  <c r="K111" i="109"/>
  <c r="K124" i="109"/>
  <c r="L66" i="110"/>
  <c r="K75" i="110"/>
  <c r="L101" i="110"/>
  <c r="L111" i="110" s="1"/>
  <c r="K111" i="110"/>
  <c r="K38" i="110"/>
  <c r="L82" i="110"/>
  <c r="L91" i="110" s="1"/>
  <c r="K64" i="110"/>
  <c r="K124" i="110"/>
  <c r="L112" i="110"/>
  <c r="L124" i="110" s="1"/>
  <c r="G1" i="111"/>
  <c r="G2" i="111" s="1"/>
  <c r="K75" i="111"/>
  <c r="L65" i="111"/>
  <c r="L75" i="111" s="1"/>
  <c r="K111" i="111"/>
  <c r="L101" i="111"/>
  <c r="L111" i="111" s="1"/>
  <c r="L52" i="110"/>
  <c r="L64" i="110" s="1"/>
  <c r="K100" i="110"/>
  <c r="L5" i="111"/>
  <c r="L16" i="111" s="1"/>
  <c r="K16" i="111"/>
  <c r="K91" i="111"/>
  <c r="L82" i="111"/>
  <c r="L91" i="111" s="1"/>
  <c r="L25" i="111"/>
  <c r="L38" i="111" s="1"/>
  <c r="L52" i="111"/>
  <c r="L64" i="111" s="1"/>
  <c r="L92" i="111"/>
  <c r="L100" i="111" s="1"/>
  <c r="L112" i="111"/>
  <c r="L124" i="111" s="1"/>
  <c r="L17" i="111"/>
  <c r="L24" i="111" s="1"/>
  <c r="E1" i="103"/>
  <c r="I2" i="103"/>
  <c r="H5" i="103"/>
  <c r="P5" i="103"/>
  <c r="K5" i="103" s="1"/>
  <c r="H6" i="103"/>
  <c r="P6" i="103"/>
  <c r="K6" i="103" s="1"/>
  <c r="L6" i="103" s="1"/>
  <c r="H7" i="103"/>
  <c r="P7" i="103"/>
  <c r="K7" i="103" s="1"/>
  <c r="L7" i="103" s="1"/>
  <c r="H8" i="103"/>
  <c r="K8" i="103"/>
  <c r="L8" i="103" s="1"/>
  <c r="P8" i="103"/>
  <c r="H9" i="103"/>
  <c r="P9" i="103"/>
  <c r="K9" i="103" s="1"/>
  <c r="L9" i="103" s="1"/>
  <c r="H10" i="103"/>
  <c r="P10" i="103"/>
  <c r="K10" i="103" s="1"/>
  <c r="L10" i="103" s="1"/>
  <c r="H11" i="103"/>
  <c r="P11" i="103"/>
  <c r="K11" i="103" s="1"/>
  <c r="L11" i="103" s="1"/>
  <c r="H12" i="103"/>
  <c r="P12" i="103"/>
  <c r="K12" i="103" s="1"/>
  <c r="L12" i="103" s="1"/>
  <c r="H13" i="103"/>
  <c r="P13" i="103"/>
  <c r="K13" i="103" s="1"/>
  <c r="L13" i="103" s="1"/>
  <c r="H14" i="103"/>
  <c r="P14" i="103"/>
  <c r="K14" i="103" s="1"/>
  <c r="L14" i="103" s="1"/>
  <c r="H15" i="103"/>
  <c r="J16" i="103"/>
  <c r="H17" i="103"/>
  <c r="P17" i="103"/>
  <c r="K17" i="103" s="1"/>
  <c r="H18" i="103"/>
  <c r="K18" i="103"/>
  <c r="L18" i="103" s="1"/>
  <c r="P18" i="103"/>
  <c r="H19" i="103"/>
  <c r="H20" i="103"/>
  <c r="H21" i="103"/>
  <c r="H22" i="103"/>
  <c r="H23" i="103"/>
  <c r="J24" i="103"/>
  <c r="H25" i="103"/>
  <c r="P25" i="103"/>
  <c r="K25" i="103" s="1"/>
  <c r="H26" i="103"/>
  <c r="P26" i="103"/>
  <c r="K26" i="103" s="1"/>
  <c r="L26" i="103" s="1"/>
  <c r="H27" i="103"/>
  <c r="P27" i="103"/>
  <c r="K27" i="103" s="1"/>
  <c r="L27" i="103" s="1"/>
  <c r="H32" i="103"/>
  <c r="H33" i="103"/>
  <c r="H34" i="103"/>
  <c r="H35" i="103"/>
  <c r="H36" i="103"/>
  <c r="H37" i="103"/>
  <c r="J38" i="103"/>
  <c r="H39" i="103"/>
  <c r="H40" i="103"/>
  <c r="H41" i="103"/>
  <c r="H42" i="103"/>
  <c r="H43" i="103"/>
  <c r="H44" i="103"/>
  <c r="H45" i="103"/>
  <c r="H46" i="103"/>
  <c r="H47" i="103"/>
  <c r="H49" i="103"/>
  <c r="H50" i="103"/>
  <c r="H52" i="103"/>
  <c r="P52" i="103"/>
  <c r="K52" i="103" s="1"/>
  <c r="H53" i="103"/>
  <c r="P53" i="103"/>
  <c r="K53" i="103" s="1"/>
  <c r="L53" i="103" s="1"/>
  <c r="H54" i="103"/>
  <c r="P54" i="103"/>
  <c r="K54" i="103" s="1"/>
  <c r="L54" i="103" s="1"/>
  <c r="H55" i="103"/>
  <c r="P55" i="103"/>
  <c r="K55" i="103" s="1"/>
  <c r="L55" i="103" s="1"/>
  <c r="H56" i="103"/>
  <c r="P56" i="103"/>
  <c r="K56" i="103" s="1"/>
  <c r="L56" i="103" s="1"/>
  <c r="H57" i="103"/>
  <c r="H58" i="103"/>
  <c r="H59" i="103"/>
  <c r="H60" i="103"/>
  <c r="H61" i="103"/>
  <c r="H62" i="103"/>
  <c r="H63" i="103"/>
  <c r="J64" i="103"/>
  <c r="H65" i="103"/>
  <c r="P65" i="103"/>
  <c r="K65" i="103" s="1"/>
  <c r="H66" i="103"/>
  <c r="P66" i="103"/>
  <c r="K66" i="103" s="1"/>
  <c r="L66" i="103" s="1"/>
  <c r="H67" i="103"/>
  <c r="P67" i="103"/>
  <c r="K67" i="103" s="1"/>
  <c r="L67" i="103" s="1"/>
  <c r="H68" i="103"/>
  <c r="P68" i="103"/>
  <c r="K68" i="103" s="1"/>
  <c r="L68" i="103" s="1"/>
  <c r="H69" i="103"/>
  <c r="P69" i="103"/>
  <c r="K69" i="103" s="1"/>
  <c r="L69" i="103" s="1"/>
  <c r="H70" i="103"/>
  <c r="H71" i="103"/>
  <c r="H72" i="103"/>
  <c r="H73" i="103"/>
  <c r="H74" i="103"/>
  <c r="J75" i="103"/>
  <c r="H76" i="103"/>
  <c r="H77" i="103"/>
  <c r="H78" i="103"/>
  <c r="H79" i="103"/>
  <c r="H80" i="103"/>
  <c r="J81" i="103"/>
  <c r="K81" i="103"/>
  <c r="L81" i="103"/>
  <c r="H82" i="103"/>
  <c r="P82" i="103"/>
  <c r="K82" i="103" s="1"/>
  <c r="H83" i="103"/>
  <c r="H84" i="103"/>
  <c r="H85" i="103"/>
  <c r="H86" i="103"/>
  <c r="H87" i="103"/>
  <c r="H88" i="103"/>
  <c r="H89" i="103"/>
  <c r="H90" i="103"/>
  <c r="J91" i="103"/>
  <c r="H92" i="103"/>
  <c r="P92" i="103"/>
  <c r="K92" i="103" s="1"/>
  <c r="L92" i="103" s="1"/>
  <c r="H93" i="103"/>
  <c r="P93" i="103"/>
  <c r="K93" i="103" s="1"/>
  <c r="L93" i="103" s="1"/>
  <c r="H94" i="103"/>
  <c r="P94" i="103"/>
  <c r="K94" i="103" s="1"/>
  <c r="L94" i="103" s="1"/>
  <c r="H95" i="103"/>
  <c r="H96" i="103"/>
  <c r="H97" i="103"/>
  <c r="H99" i="103"/>
  <c r="J100" i="103"/>
  <c r="H101" i="103"/>
  <c r="P101" i="103"/>
  <c r="K101" i="103" s="1"/>
  <c r="H102" i="103"/>
  <c r="P102" i="103"/>
  <c r="K102" i="103" s="1"/>
  <c r="L102" i="103" s="1"/>
  <c r="H103" i="103"/>
  <c r="P103" i="103"/>
  <c r="K103" i="103" s="1"/>
  <c r="L103" i="103" s="1"/>
  <c r="H104" i="103"/>
  <c r="P104" i="103"/>
  <c r="K104" i="103" s="1"/>
  <c r="L104" i="103" s="1"/>
  <c r="H105" i="103"/>
  <c r="P105" i="103"/>
  <c r="K105" i="103" s="1"/>
  <c r="L105" i="103" s="1"/>
  <c r="H106" i="103"/>
  <c r="H107" i="103"/>
  <c r="H108" i="103"/>
  <c r="H109" i="103"/>
  <c r="H110" i="103"/>
  <c r="J111" i="103"/>
  <c r="H112" i="103"/>
  <c r="K112" i="103"/>
  <c r="L112" i="103"/>
  <c r="P112" i="103"/>
  <c r="H113" i="103"/>
  <c r="P113" i="103"/>
  <c r="K113" i="103" s="1"/>
  <c r="L113" i="103" s="1"/>
  <c r="H114" i="103"/>
  <c r="K114" i="103"/>
  <c r="L114" i="103" s="1"/>
  <c r="P114" i="103"/>
  <c r="H115" i="103"/>
  <c r="P115" i="103"/>
  <c r="K115" i="103" s="1"/>
  <c r="L115" i="103" s="1"/>
  <c r="H116" i="103"/>
  <c r="P116" i="103"/>
  <c r="K116" i="103" s="1"/>
  <c r="L116" i="103" s="1"/>
  <c r="H117" i="103"/>
  <c r="P117" i="103"/>
  <c r="K117" i="103" s="1"/>
  <c r="L117" i="103" s="1"/>
  <c r="H118" i="103"/>
  <c r="H119" i="103"/>
  <c r="H123" i="103"/>
  <c r="J124" i="103"/>
  <c r="AF121" i="112" l="1"/>
  <c r="O30" i="113"/>
  <c r="O108" i="112"/>
  <c r="E2" i="109"/>
  <c r="O108" i="114"/>
  <c r="O69" i="113"/>
  <c r="R69" i="113" s="1"/>
  <c r="S57" i="113" s="1"/>
  <c r="O95" i="115"/>
  <c r="R95" i="115" s="1"/>
  <c r="S83" i="115" s="1"/>
  <c r="R30" i="113"/>
  <c r="S18" i="113" s="1"/>
  <c r="Q30" i="113"/>
  <c r="Q108" i="112"/>
  <c r="R108" i="112"/>
  <c r="S96" i="112" s="1"/>
  <c r="Q161" i="115"/>
  <c r="O173" i="115"/>
  <c r="R161" i="115"/>
  <c r="R138" i="115"/>
  <c r="Q138" i="115"/>
  <c r="R122" i="115"/>
  <c r="R101" i="115"/>
  <c r="Q101" i="115"/>
  <c r="Q73" i="115"/>
  <c r="R73" i="115"/>
  <c r="R123" i="115"/>
  <c r="Q123" i="115"/>
  <c r="AF121" i="115"/>
  <c r="AG121" i="115"/>
  <c r="AH109" i="115" s="1"/>
  <c r="R86" i="115"/>
  <c r="Q86" i="115"/>
  <c r="Q49" i="115"/>
  <c r="R49" i="115"/>
  <c r="R59" i="115"/>
  <c r="Q162" i="114"/>
  <c r="R162" i="114"/>
  <c r="AF173" i="114"/>
  <c r="AG173" i="114"/>
  <c r="AH161" i="114" s="1"/>
  <c r="AG30" i="115"/>
  <c r="AH18" i="115" s="1"/>
  <c r="AF30" i="115"/>
  <c r="Q6" i="115"/>
  <c r="R6" i="115"/>
  <c r="O17" i="115"/>
  <c r="R125" i="114"/>
  <c r="Q125" i="114"/>
  <c r="R122" i="114"/>
  <c r="Q122" i="114"/>
  <c r="O134" i="114"/>
  <c r="R149" i="114"/>
  <c r="Q149" i="114"/>
  <c r="R138" i="114"/>
  <c r="O121" i="114"/>
  <c r="R109" i="114"/>
  <c r="Q109" i="114"/>
  <c r="AG160" i="114"/>
  <c r="AH148" i="114" s="1"/>
  <c r="AF160" i="114"/>
  <c r="Q116" i="114"/>
  <c r="R47" i="114"/>
  <c r="Q47" i="114"/>
  <c r="R140" i="114"/>
  <c r="Q124" i="114"/>
  <c r="Q110" i="114"/>
  <c r="R83" i="114"/>
  <c r="O95" i="114"/>
  <c r="Q83" i="114"/>
  <c r="R23" i="114"/>
  <c r="Q23" i="114"/>
  <c r="R9" i="114"/>
  <c r="Q9" i="114"/>
  <c r="R48" i="114"/>
  <c r="R60" i="114"/>
  <c r="Q43" i="114"/>
  <c r="AG43" i="114"/>
  <c r="AH31" i="114" s="1"/>
  <c r="AF43" i="114"/>
  <c r="R20" i="114"/>
  <c r="Q20" i="114"/>
  <c r="O17" i="114"/>
  <c r="R5" i="114"/>
  <c r="Q5" i="114"/>
  <c r="Q73" i="114"/>
  <c r="R73" i="114"/>
  <c r="R46" i="114"/>
  <c r="AF173" i="113"/>
  <c r="AG173" i="113"/>
  <c r="AH161" i="113" s="1"/>
  <c r="AF82" i="114"/>
  <c r="Q82" i="114"/>
  <c r="AG82" i="114"/>
  <c r="AH70" i="114" s="1"/>
  <c r="R24" i="114"/>
  <c r="Q24" i="114"/>
  <c r="R6" i="114"/>
  <c r="Q6" i="114"/>
  <c r="R125" i="113"/>
  <c r="Q125" i="113"/>
  <c r="R113" i="113"/>
  <c r="Q113" i="113"/>
  <c r="R98" i="113"/>
  <c r="Q98" i="113"/>
  <c r="R73" i="113"/>
  <c r="Q73" i="113"/>
  <c r="R128" i="113"/>
  <c r="Q128" i="113"/>
  <c r="R60" i="113"/>
  <c r="Q60" i="113"/>
  <c r="R138" i="113"/>
  <c r="Q138" i="113"/>
  <c r="R97" i="113"/>
  <c r="Q97" i="113"/>
  <c r="R139" i="112"/>
  <c r="Q139" i="112"/>
  <c r="R112" i="113"/>
  <c r="Q112" i="113"/>
  <c r="AF121" i="113"/>
  <c r="AG121" i="113"/>
  <c r="AH109" i="113" s="1"/>
  <c r="R84" i="113"/>
  <c r="Q84" i="113"/>
  <c r="Q48" i="113"/>
  <c r="R32" i="113"/>
  <c r="Q32" i="113"/>
  <c r="Q8" i="113"/>
  <c r="R8" i="113"/>
  <c r="AG17" i="113"/>
  <c r="AH5" i="113" s="1"/>
  <c r="AF17" i="113"/>
  <c r="Q149" i="112"/>
  <c r="R149" i="112"/>
  <c r="Q142" i="112"/>
  <c r="AG147" i="112"/>
  <c r="AH135" i="112" s="1"/>
  <c r="AF147" i="112"/>
  <c r="Q128" i="112"/>
  <c r="Q100" i="112"/>
  <c r="R100" i="112"/>
  <c r="Q83" i="112"/>
  <c r="Q161" i="112"/>
  <c r="O173" i="112"/>
  <c r="R161" i="112"/>
  <c r="Q148" i="112"/>
  <c r="O160" i="112"/>
  <c r="R148" i="112"/>
  <c r="Q111" i="112"/>
  <c r="R111" i="112"/>
  <c r="R9" i="113"/>
  <c r="Q9" i="113"/>
  <c r="Q140" i="112"/>
  <c r="R126" i="112"/>
  <c r="Q60" i="112"/>
  <c r="R60" i="112"/>
  <c r="Q21" i="112"/>
  <c r="R21" i="112"/>
  <c r="R163" i="112"/>
  <c r="Q163" i="112"/>
  <c r="Q113" i="112"/>
  <c r="R113" i="112"/>
  <c r="Q46" i="112"/>
  <c r="Q86" i="112"/>
  <c r="Q57" i="112"/>
  <c r="O69" i="112"/>
  <c r="R69" i="112" s="1"/>
  <c r="S57" i="112" s="1"/>
  <c r="R57" i="112"/>
  <c r="Q9" i="112"/>
  <c r="R9" i="112"/>
  <c r="Q164" i="115"/>
  <c r="R164" i="115"/>
  <c r="Q153" i="115"/>
  <c r="R153" i="115"/>
  <c r="Q149" i="115"/>
  <c r="R149" i="115"/>
  <c r="R136" i="115"/>
  <c r="Q136" i="115"/>
  <c r="R139" i="115"/>
  <c r="Q139" i="115"/>
  <c r="R125" i="115"/>
  <c r="Q125" i="115"/>
  <c r="O134" i="115"/>
  <c r="R141" i="115"/>
  <c r="Q141" i="115"/>
  <c r="R127" i="115"/>
  <c r="Q127" i="115"/>
  <c r="R99" i="115"/>
  <c r="Q99" i="115"/>
  <c r="AF82" i="115"/>
  <c r="Q82" i="115"/>
  <c r="AG82" i="115"/>
  <c r="AH70" i="115" s="1"/>
  <c r="O147" i="115"/>
  <c r="R135" i="115"/>
  <c r="Q135" i="115"/>
  <c r="Q113" i="115"/>
  <c r="R113" i="115"/>
  <c r="Q148" i="115"/>
  <c r="O160" i="115"/>
  <c r="R148" i="115"/>
  <c r="R74" i="115"/>
  <c r="Q74" i="115"/>
  <c r="O108" i="115"/>
  <c r="R96" i="115"/>
  <c r="Q96" i="115"/>
  <c r="Q61" i="115"/>
  <c r="R98" i="115"/>
  <c r="Q98" i="115"/>
  <c r="Q33" i="115"/>
  <c r="R33" i="115"/>
  <c r="R100" i="115"/>
  <c r="Q100" i="115"/>
  <c r="R165" i="114"/>
  <c r="Q165" i="114"/>
  <c r="R34" i="115"/>
  <c r="Q34" i="115"/>
  <c r="O43" i="115"/>
  <c r="R43" i="115" s="1"/>
  <c r="S31" i="115" s="1"/>
  <c r="R31" i="115"/>
  <c r="Q31" i="115"/>
  <c r="R137" i="114"/>
  <c r="Q137" i="114"/>
  <c r="AG134" i="114"/>
  <c r="AH122" i="114" s="1"/>
  <c r="AF134" i="114"/>
  <c r="R127" i="114"/>
  <c r="Q127" i="114"/>
  <c r="R111" i="114"/>
  <c r="Q111" i="114"/>
  <c r="Q142" i="114"/>
  <c r="Q101" i="114"/>
  <c r="R101" i="114"/>
  <c r="R61" i="114"/>
  <c r="Q61" i="114"/>
  <c r="Q108" i="114"/>
  <c r="AG147" i="114"/>
  <c r="AH135" i="114" s="1"/>
  <c r="AF147" i="114"/>
  <c r="R124" i="114"/>
  <c r="R88" i="114"/>
  <c r="Q88" i="114"/>
  <c r="R21" i="114"/>
  <c r="Q21" i="114"/>
  <c r="R7" i="114"/>
  <c r="Q7" i="114"/>
  <c r="AG69" i="114"/>
  <c r="AH57" i="114" s="1"/>
  <c r="Q69" i="114"/>
  <c r="AF69" i="114"/>
  <c r="Q31" i="114"/>
  <c r="O43" i="114"/>
  <c r="R43" i="114" s="1"/>
  <c r="S31" i="114" s="1"/>
  <c r="R31" i="114"/>
  <c r="Q75" i="114"/>
  <c r="R75" i="114"/>
  <c r="Q152" i="113"/>
  <c r="R152" i="113"/>
  <c r="AG82" i="113"/>
  <c r="AH70" i="113" s="1"/>
  <c r="AF82" i="113"/>
  <c r="Q82" i="113"/>
  <c r="R44" i="114"/>
  <c r="R153" i="113"/>
  <c r="Q153" i="113"/>
  <c r="R141" i="113"/>
  <c r="Q141" i="113"/>
  <c r="AG134" i="113"/>
  <c r="AH122" i="113" s="1"/>
  <c r="AF134" i="113"/>
  <c r="R123" i="113"/>
  <c r="Q123" i="113"/>
  <c r="R111" i="113"/>
  <c r="Q111" i="113"/>
  <c r="R71" i="113"/>
  <c r="Q71" i="113"/>
  <c r="O147" i="113"/>
  <c r="R135" i="113"/>
  <c r="Q135" i="113"/>
  <c r="R110" i="113"/>
  <c r="Q110" i="113"/>
  <c r="R88" i="113"/>
  <c r="Q88" i="113"/>
  <c r="R83" i="113"/>
  <c r="O95" i="113"/>
  <c r="Q83" i="113"/>
  <c r="R49" i="113"/>
  <c r="Q49" i="113"/>
  <c r="R137" i="112"/>
  <c r="Q137" i="112"/>
  <c r="R127" i="112"/>
  <c r="Q127" i="112"/>
  <c r="R123" i="112"/>
  <c r="Q123" i="112"/>
  <c r="R116" i="113"/>
  <c r="Q116" i="113"/>
  <c r="O121" i="113"/>
  <c r="R109" i="113"/>
  <c r="Q109" i="113"/>
  <c r="Q148" i="113"/>
  <c r="R99" i="113"/>
  <c r="Q99" i="113"/>
  <c r="R96" i="113"/>
  <c r="O108" i="113"/>
  <c r="Q96" i="113"/>
  <c r="R86" i="113"/>
  <c r="Q86" i="113"/>
  <c r="AF69" i="113"/>
  <c r="AG69" i="113"/>
  <c r="AH57" i="113" s="1"/>
  <c r="Q69" i="113"/>
  <c r="AF56" i="113"/>
  <c r="Q56" i="113"/>
  <c r="AG56" i="113"/>
  <c r="AH44" i="113" s="1"/>
  <c r="R47" i="113"/>
  <c r="Q47" i="113"/>
  <c r="R138" i="112"/>
  <c r="Q138" i="112"/>
  <c r="Q20" i="113"/>
  <c r="R20" i="113"/>
  <c r="Q5" i="113"/>
  <c r="O17" i="113"/>
  <c r="R5" i="113"/>
  <c r="Q151" i="112"/>
  <c r="R151" i="112"/>
  <c r="R74" i="112"/>
  <c r="Q74" i="112"/>
  <c r="AG43" i="113"/>
  <c r="AH31" i="113" s="1"/>
  <c r="AF43" i="113"/>
  <c r="Q43" i="113"/>
  <c r="AG173" i="112"/>
  <c r="AH161" i="112" s="1"/>
  <c r="AF173" i="112"/>
  <c r="Q115" i="112"/>
  <c r="R115" i="112"/>
  <c r="R32" i="112"/>
  <c r="Q32" i="112"/>
  <c r="Q164" i="112"/>
  <c r="R164" i="112"/>
  <c r="Q19" i="112"/>
  <c r="R19" i="112"/>
  <c r="Q117" i="112"/>
  <c r="R117" i="112"/>
  <c r="AG95" i="112"/>
  <c r="AH83" i="112" s="1"/>
  <c r="AF95" i="112"/>
  <c r="O82" i="112"/>
  <c r="R82" i="112" s="1"/>
  <c r="S70" i="112" s="1"/>
  <c r="R70" i="112"/>
  <c r="Q70" i="112"/>
  <c r="R20" i="112"/>
  <c r="Q20" i="112"/>
  <c r="R6" i="112"/>
  <c r="Q6" i="112"/>
  <c r="R33" i="112"/>
  <c r="Q33" i="112"/>
  <c r="R35" i="112"/>
  <c r="Q35" i="112"/>
  <c r="AG17" i="112"/>
  <c r="AH5" i="112" s="1"/>
  <c r="AF17" i="112"/>
  <c r="R97" i="115"/>
  <c r="Q97" i="115"/>
  <c r="AG69" i="115"/>
  <c r="AH57" i="115" s="1"/>
  <c r="Q69" i="115"/>
  <c r="AF69" i="115"/>
  <c r="Q71" i="115"/>
  <c r="R71" i="115"/>
  <c r="AG95" i="115"/>
  <c r="AH83" i="115" s="1"/>
  <c r="AF95" i="115"/>
  <c r="R58" i="115"/>
  <c r="Q58" i="115"/>
  <c r="R84" i="115"/>
  <c r="Q84" i="115"/>
  <c r="O56" i="115"/>
  <c r="R56" i="115" s="1"/>
  <c r="S44" i="115" s="1"/>
  <c r="R44" i="115"/>
  <c r="Q44" i="115"/>
  <c r="R21" i="115"/>
  <c r="Q21" i="115"/>
  <c r="R32" i="115"/>
  <c r="Q32" i="115"/>
  <c r="R45" i="115"/>
  <c r="Q45" i="115"/>
  <c r="R23" i="115"/>
  <c r="Q23" i="115"/>
  <c r="O30" i="115"/>
  <c r="R18" i="115"/>
  <c r="Q18" i="115"/>
  <c r="Q152" i="114"/>
  <c r="R152" i="114"/>
  <c r="Q10" i="115"/>
  <c r="R10" i="115"/>
  <c r="R9" i="115"/>
  <c r="Q9" i="115"/>
  <c r="R139" i="114"/>
  <c r="Q139" i="114"/>
  <c r="R113" i="114"/>
  <c r="Q113" i="114"/>
  <c r="R49" i="114"/>
  <c r="Q49" i="114"/>
  <c r="R45" i="114"/>
  <c r="Q45" i="114"/>
  <c r="R153" i="114"/>
  <c r="Q153" i="114"/>
  <c r="AG95" i="114"/>
  <c r="AH83" i="114" s="1"/>
  <c r="AF95" i="114"/>
  <c r="R86" i="114"/>
  <c r="Q86" i="114"/>
  <c r="R19" i="114"/>
  <c r="Q19" i="114"/>
  <c r="R8" i="114"/>
  <c r="Q8" i="114"/>
  <c r="Q97" i="114"/>
  <c r="R97" i="114"/>
  <c r="R87" i="114"/>
  <c r="Q87" i="114"/>
  <c r="R22" i="114"/>
  <c r="Q22" i="114"/>
  <c r="R162" i="113"/>
  <c r="Q162" i="113"/>
  <c r="Q87" i="113"/>
  <c r="R87" i="113"/>
  <c r="Q61" i="113"/>
  <c r="R61" i="113"/>
  <c r="Q58" i="114"/>
  <c r="O56" i="114"/>
  <c r="R56" i="114" s="1"/>
  <c r="S44" i="114" s="1"/>
  <c r="Q32" i="114"/>
  <c r="R32" i="114"/>
  <c r="AG30" i="114"/>
  <c r="AH18" i="114" s="1"/>
  <c r="AF30" i="114"/>
  <c r="R150" i="113"/>
  <c r="Q150" i="113"/>
  <c r="R139" i="113"/>
  <c r="Q139" i="113"/>
  <c r="R122" i="113"/>
  <c r="Q122" i="113"/>
  <c r="O134" i="113"/>
  <c r="R70" i="113"/>
  <c r="O82" i="113"/>
  <c r="R82" i="113" s="1"/>
  <c r="S70" i="113" s="1"/>
  <c r="Q70" i="113"/>
  <c r="AF147" i="113"/>
  <c r="AG147" i="113"/>
  <c r="AH135" i="113" s="1"/>
  <c r="R114" i="113"/>
  <c r="Q114" i="113"/>
  <c r="AG95" i="113"/>
  <c r="AH83" i="113" s="1"/>
  <c r="AF95" i="113"/>
  <c r="R109" i="112"/>
  <c r="Q109" i="112"/>
  <c r="O121" i="112"/>
  <c r="R35" i="113"/>
  <c r="Q35" i="113"/>
  <c r="R141" i="112"/>
  <c r="Q141" i="112"/>
  <c r="O134" i="112"/>
  <c r="R122" i="112"/>
  <c r="Q122" i="112"/>
  <c r="R140" i="113"/>
  <c r="Q140" i="113"/>
  <c r="R126" i="113"/>
  <c r="Q126" i="113"/>
  <c r="R74" i="113"/>
  <c r="Q74" i="113"/>
  <c r="R148" i="113"/>
  <c r="AG108" i="113"/>
  <c r="AH96" i="113" s="1"/>
  <c r="AF108" i="113"/>
  <c r="R34" i="113"/>
  <c r="Q34" i="113"/>
  <c r="Q153" i="112"/>
  <c r="R153" i="112"/>
  <c r="O147" i="112"/>
  <c r="R135" i="112"/>
  <c r="Q135" i="112"/>
  <c r="R31" i="113"/>
  <c r="Q31" i="113"/>
  <c r="O43" i="113"/>
  <c r="R43" i="113" s="1"/>
  <c r="S31" i="113" s="1"/>
  <c r="Q22" i="113"/>
  <c r="R22" i="113"/>
  <c r="Q10" i="113"/>
  <c r="R10" i="113"/>
  <c r="R165" i="112"/>
  <c r="Q165" i="112"/>
  <c r="AG160" i="112"/>
  <c r="AH148" i="112" s="1"/>
  <c r="AF160" i="112"/>
  <c r="AG56" i="112"/>
  <c r="AH44" i="112" s="1"/>
  <c r="Q56" i="112"/>
  <c r="AF56" i="112"/>
  <c r="Q24" i="113"/>
  <c r="R24" i="113"/>
  <c r="R73" i="112"/>
  <c r="Q73" i="112"/>
  <c r="Q58" i="112"/>
  <c r="R58" i="112"/>
  <c r="Q7" i="112"/>
  <c r="R7" i="112"/>
  <c r="R23" i="113"/>
  <c r="Q23" i="113"/>
  <c r="R72" i="112"/>
  <c r="Q72" i="112"/>
  <c r="AG30" i="112"/>
  <c r="AH18" i="112" s="1"/>
  <c r="AF30" i="112"/>
  <c r="AF82" i="112"/>
  <c r="AG82" i="112"/>
  <c r="AH70" i="112" s="1"/>
  <c r="Q82" i="112"/>
  <c r="R22" i="112"/>
  <c r="Q22" i="112"/>
  <c r="R10" i="112"/>
  <c r="Q10" i="112"/>
  <c r="AG69" i="112"/>
  <c r="AH57" i="112" s="1"/>
  <c r="Q69" i="112"/>
  <c r="AF69" i="112"/>
  <c r="AG43" i="112"/>
  <c r="AH31" i="112" s="1"/>
  <c r="AF43" i="112"/>
  <c r="Q43" i="112"/>
  <c r="O17" i="112"/>
  <c r="R5" i="112"/>
  <c r="Q5" i="112"/>
  <c r="AG173" i="115"/>
  <c r="AH161" i="115" s="1"/>
  <c r="AF173" i="115"/>
  <c r="Q162" i="115"/>
  <c r="R162" i="115"/>
  <c r="Q151" i="115"/>
  <c r="R151" i="115"/>
  <c r="R165" i="115"/>
  <c r="Q165" i="115"/>
  <c r="Q122" i="115"/>
  <c r="Q111" i="115"/>
  <c r="R111" i="115"/>
  <c r="AG147" i="115"/>
  <c r="AH135" i="115" s="1"/>
  <c r="AF147" i="115"/>
  <c r="Q115" i="115"/>
  <c r="R115" i="115"/>
  <c r="Q75" i="115"/>
  <c r="R75" i="115"/>
  <c r="O82" i="115"/>
  <c r="R82" i="115" s="1"/>
  <c r="S70" i="115" s="1"/>
  <c r="Q70" i="115"/>
  <c r="R70" i="115"/>
  <c r="AG160" i="115"/>
  <c r="AH148" i="115" s="1"/>
  <c r="AF160" i="115"/>
  <c r="R137" i="115"/>
  <c r="Q137" i="115"/>
  <c r="R60" i="115"/>
  <c r="Q60" i="115"/>
  <c r="O69" i="115"/>
  <c r="R69" i="115" s="1"/>
  <c r="S57" i="115" s="1"/>
  <c r="R57" i="115"/>
  <c r="Q57" i="115"/>
  <c r="AG108" i="115"/>
  <c r="AH96" i="115" s="1"/>
  <c r="AF108" i="115"/>
  <c r="R72" i="115"/>
  <c r="Q72" i="115"/>
  <c r="O121" i="115"/>
  <c r="R109" i="115"/>
  <c r="Q109" i="115"/>
  <c r="Q46" i="115"/>
  <c r="R46" i="115"/>
  <c r="Q22" i="115"/>
  <c r="R22" i="115"/>
  <c r="AF56" i="115"/>
  <c r="AG56" i="115"/>
  <c r="AH44" i="115" s="1"/>
  <c r="Q56" i="115"/>
  <c r="Q20" i="115"/>
  <c r="R20" i="115"/>
  <c r="R19" i="115"/>
  <c r="Q19" i="115"/>
  <c r="O173" i="114"/>
  <c r="Q161" i="114"/>
  <c r="R161" i="114"/>
  <c r="AG17" i="115"/>
  <c r="AH5" i="115" s="1"/>
  <c r="AF17" i="115"/>
  <c r="R164" i="114"/>
  <c r="Q164" i="114"/>
  <c r="Q150" i="114"/>
  <c r="R150" i="114"/>
  <c r="AG43" i="115"/>
  <c r="AH31" i="115" s="1"/>
  <c r="AF43" i="115"/>
  <c r="Q43" i="115"/>
  <c r="Q8" i="115"/>
  <c r="R8" i="115"/>
  <c r="R7" i="115"/>
  <c r="Q7" i="115"/>
  <c r="R141" i="114"/>
  <c r="Q141" i="114"/>
  <c r="R123" i="114"/>
  <c r="Q123" i="114"/>
  <c r="R115" i="114"/>
  <c r="Q115" i="114"/>
  <c r="AF121" i="114"/>
  <c r="AG121" i="114"/>
  <c r="AH109" i="114" s="1"/>
  <c r="R98" i="114"/>
  <c r="R148" i="114"/>
  <c r="O160" i="114"/>
  <c r="Q148" i="114"/>
  <c r="R59" i="114"/>
  <c r="Q59" i="114"/>
  <c r="AF56" i="114"/>
  <c r="AG56" i="114"/>
  <c r="AH44" i="114" s="1"/>
  <c r="Q56" i="114"/>
  <c r="R151" i="114"/>
  <c r="Q151" i="114"/>
  <c r="O147" i="114"/>
  <c r="R135" i="114"/>
  <c r="Q135" i="114"/>
  <c r="R84" i="114"/>
  <c r="Q84" i="114"/>
  <c r="R18" i="114"/>
  <c r="Q18" i="114"/>
  <c r="O30" i="114"/>
  <c r="O69" i="114"/>
  <c r="R57" i="114"/>
  <c r="Q57" i="114"/>
  <c r="AG160" i="113"/>
  <c r="AH148" i="113" s="1"/>
  <c r="AF160" i="113"/>
  <c r="Q99" i="114"/>
  <c r="R99" i="114"/>
  <c r="R10" i="114"/>
  <c r="Q10" i="114"/>
  <c r="AF17" i="114"/>
  <c r="AG17" i="114"/>
  <c r="AH5" i="114" s="1"/>
  <c r="O173" i="113"/>
  <c r="Q71" i="114"/>
  <c r="R71" i="114"/>
  <c r="Q85" i="113"/>
  <c r="R85" i="113"/>
  <c r="Q59" i="113"/>
  <c r="R59" i="113"/>
  <c r="R85" i="114"/>
  <c r="Q85" i="114"/>
  <c r="O82" i="114"/>
  <c r="R82" i="114" s="1"/>
  <c r="S70" i="114" s="1"/>
  <c r="Q70" i="114"/>
  <c r="R70" i="114"/>
  <c r="Q34" i="114"/>
  <c r="R34" i="114"/>
  <c r="R164" i="113"/>
  <c r="Q164" i="113"/>
  <c r="R137" i="113"/>
  <c r="Q137" i="113"/>
  <c r="R127" i="113"/>
  <c r="Q127" i="113"/>
  <c r="R115" i="113"/>
  <c r="Q115" i="113"/>
  <c r="R100" i="113"/>
  <c r="Q100" i="113"/>
  <c r="R75" i="113"/>
  <c r="Q75" i="113"/>
  <c r="R124" i="113"/>
  <c r="Q124" i="113"/>
  <c r="R45" i="113"/>
  <c r="Q45" i="113"/>
  <c r="R136" i="113"/>
  <c r="Q136" i="113"/>
  <c r="R57" i="113"/>
  <c r="O56" i="113"/>
  <c r="R56" i="113" s="1"/>
  <c r="S44" i="113" s="1"/>
  <c r="R33" i="113"/>
  <c r="Q33" i="113"/>
  <c r="R125" i="112"/>
  <c r="Q125" i="112"/>
  <c r="O160" i="113"/>
  <c r="R72" i="113"/>
  <c r="Q72" i="113"/>
  <c r="R136" i="112"/>
  <c r="Q136" i="112"/>
  <c r="AG108" i="112"/>
  <c r="AH96" i="112" s="1"/>
  <c r="AF108" i="112"/>
  <c r="Q162" i="112"/>
  <c r="R162" i="112"/>
  <c r="R19" i="113"/>
  <c r="Q19" i="113"/>
  <c r="R7" i="113"/>
  <c r="Q7" i="113"/>
  <c r="Q98" i="112"/>
  <c r="R98" i="112"/>
  <c r="R85" i="112"/>
  <c r="Q85" i="112"/>
  <c r="R21" i="113"/>
  <c r="Q21" i="113"/>
  <c r="Q23" i="112"/>
  <c r="R23" i="112"/>
  <c r="Q6" i="113"/>
  <c r="R6" i="113"/>
  <c r="R84" i="112"/>
  <c r="Q84" i="112"/>
  <c r="O95" i="112"/>
  <c r="R24" i="112"/>
  <c r="Q24" i="112"/>
  <c r="Q48" i="112"/>
  <c r="R48" i="112"/>
  <c r="R44" i="112"/>
  <c r="O43" i="112"/>
  <c r="R43" i="112" s="1"/>
  <c r="S31" i="112" s="1"/>
  <c r="R31" i="112"/>
  <c r="Q31" i="112"/>
  <c r="R34" i="112"/>
  <c r="Q34" i="112"/>
  <c r="O30" i="112"/>
  <c r="R8" i="112"/>
  <c r="Q8" i="112"/>
  <c r="E2" i="110"/>
  <c r="E2" i="111"/>
  <c r="E2" i="108"/>
  <c r="I1" i="103"/>
  <c r="G1" i="103"/>
  <c r="G2" i="103" s="1"/>
  <c r="K124" i="103"/>
  <c r="L100" i="103"/>
  <c r="K111" i="103"/>
  <c r="L101" i="103"/>
  <c r="L111" i="103" s="1"/>
  <c r="K75" i="103"/>
  <c r="L65" i="103"/>
  <c r="L75" i="103" s="1"/>
  <c r="L124" i="103"/>
  <c r="K100" i="103"/>
  <c r="K91" i="103"/>
  <c r="L82" i="103"/>
  <c r="L91" i="103" s="1"/>
  <c r="L52" i="103"/>
  <c r="L64" i="103" s="1"/>
  <c r="K64" i="103"/>
  <c r="L25" i="103"/>
  <c r="L38" i="103" s="1"/>
  <c r="K38" i="103"/>
  <c r="L17" i="103"/>
  <c r="L24" i="103" s="1"/>
  <c r="K24" i="103"/>
  <c r="L5" i="103"/>
  <c r="L16" i="103" s="1"/>
  <c r="K16" i="103"/>
  <c r="Q95" i="115" l="1"/>
  <c r="R30" i="114"/>
  <c r="S18" i="114" s="1"/>
  <c r="Q30" i="114"/>
  <c r="Q30" i="112"/>
  <c r="R30" i="112"/>
  <c r="S18" i="112" s="1"/>
  <c r="R173" i="114"/>
  <c r="S161" i="114" s="1"/>
  <c r="Q173" i="114"/>
  <c r="R108" i="113"/>
  <c r="S96" i="113" s="1"/>
  <c r="Q108" i="113"/>
  <c r="Q108" i="115"/>
  <c r="R108" i="115"/>
  <c r="S96" i="115" s="1"/>
  <c r="R160" i="115"/>
  <c r="S148" i="115" s="1"/>
  <c r="Q160" i="115"/>
  <c r="R134" i="115"/>
  <c r="S122" i="115" s="1"/>
  <c r="Q134" i="115"/>
  <c r="Q134" i="114"/>
  <c r="R134" i="114"/>
  <c r="S122" i="114" s="1"/>
  <c r="R108" i="114"/>
  <c r="S96" i="114" s="1"/>
  <c r="R95" i="112"/>
  <c r="S83" i="112" s="1"/>
  <c r="Q95" i="112"/>
  <c r="R121" i="112"/>
  <c r="S109" i="112" s="1"/>
  <c r="Q121" i="112"/>
  <c r="Q160" i="113"/>
  <c r="R160" i="113"/>
  <c r="S148" i="113" s="1"/>
  <c r="R69" i="114"/>
  <c r="S57" i="114" s="1"/>
  <c r="Q147" i="114"/>
  <c r="R147" i="114"/>
  <c r="S135" i="114" s="1"/>
  <c r="R173" i="113"/>
  <c r="S161" i="113" s="1"/>
  <c r="Q173" i="113"/>
  <c r="Q160" i="114"/>
  <c r="R160" i="114"/>
  <c r="S148" i="114" s="1"/>
  <c r="R17" i="112"/>
  <c r="S5" i="112" s="1"/>
  <c r="Q17" i="112"/>
  <c r="E2" i="112"/>
  <c r="R147" i="112"/>
  <c r="S135" i="112" s="1"/>
  <c r="Q147" i="112"/>
  <c r="R134" i="112"/>
  <c r="S122" i="112" s="1"/>
  <c r="Q134" i="112"/>
  <c r="R30" i="115"/>
  <c r="S18" i="115" s="1"/>
  <c r="Q30" i="115"/>
  <c r="R147" i="115"/>
  <c r="S135" i="115" s="1"/>
  <c r="Q147" i="115"/>
  <c r="R173" i="112"/>
  <c r="S161" i="112" s="1"/>
  <c r="Q173" i="112"/>
  <c r="R17" i="114"/>
  <c r="S5" i="114" s="1"/>
  <c r="Q17" i="114"/>
  <c r="E2" i="114"/>
  <c r="Q17" i="115"/>
  <c r="E2" i="115"/>
  <c r="R17" i="115"/>
  <c r="S5" i="115" s="1"/>
  <c r="R173" i="115"/>
  <c r="S161" i="115" s="1"/>
  <c r="Q173" i="115"/>
  <c r="R121" i="115"/>
  <c r="S109" i="115" s="1"/>
  <c r="Q121" i="115"/>
  <c r="Q134" i="113"/>
  <c r="R134" i="113"/>
  <c r="S122" i="113" s="1"/>
  <c r="Q17" i="113"/>
  <c r="E2" i="113"/>
  <c r="R17" i="113"/>
  <c r="S5" i="113" s="1"/>
  <c r="R121" i="113"/>
  <c r="S109" i="113" s="1"/>
  <c r="Q121" i="113"/>
  <c r="Q95" i="113"/>
  <c r="R95" i="113"/>
  <c r="S83" i="113" s="1"/>
  <c r="Q147" i="113"/>
  <c r="R147" i="113"/>
  <c r="S135" i="113" s="1"/>
  <c r="R160" i="112"/>
  <c r="S148" i="112" s="1"/>
  <c r="Q160" i="112"/>
  <c r="R95" i="114"/>
  <c r="S83" i="114" s="1"/>
  <c r="Q95" i="114"/>
  <c r="R121" i="114"/>
  <c r="S109" i="114" s="1"/>
  <c r="Q121" i="114"/>
  <c r="E2" i="103"/>
  <c r="AE173" i="102" l="1"/>
  <c r="AD173" i="102"/>
  <c r="AA173" i="102"/>
  <c r="Z173" i="102"/>
  <c r="M173" i="102"/>
  <c r="W172" i="102"/>
  <c r="H172" i="102"/>
  <c r="W171" i="102"/>
  <c r="H171" i="102"/>
  <c r="AG170" i="102"/>
  <c r="AF170" i="102"/>
  <c r="W170" i="102"/>
  <c r="H170" i="102"/>
  <c r="AG169" i="102"/>
  <c r="AF169" i="102"/>
  <c r="W169" i="102"/>
  <c r="H169" i="102"/>
  <c r="AG168" i="102"/>
  <c r="AF168" i="102"/>
  <c r="W168" i="102"/>
  <c r="H168" i="102"/>
  <c r="AG167" i="102"/>
  <c r="AF167" i="102"/>
  <c r="W167" i="102"/>
  <c r="H167" i="102"/>
  <c r="AG166" i="102"/>
  <c r="AF166" i="102"/>
  <c r="W166" i="102"/>
  <c r="H166" i="102"/>
  <c r="W165" i="102"/>
  <c r="N165" i="102" s="1"/>
  <c r="O165" i="102" s="1"/>
  <c r="P165" i="102"/>
  <c r="H165" i="102"/>
  <c r="W164" i="102"/>
  <c r="N164" i="102" s="1"/>
  <c r="AG164" i="102" s="1"/>
  <c r="P164" i="102"/>
  <c r="H164" i="102"/>
  <c r="W163" i="102"/>
  <c r="N163" i="102" s="1"/>
  <c r="O163" i="102" s="1"/>
  <c r="P163" i="102"/>
  <c r="H163" i="102"/>
  <c r="W162" i="102"/>
  <c r="N162" i="102" s="1"/>
  <c r="AG162" i="102" s="1"/>
  <c r="P162" i="102"/>
  <c r="H162" i="102"/>
  <c r="W161" i="102"/>
  <c r="N161" i="102" s="1"/>
  <c r="AF161" i="102" s="1"/>
  <c r="P161" i="102"/>
  <c r="H161" i="102"/>
  <c r="AE160" i="102"/>
  <c r="AD160" i="102"/>
  <c r="AA160" i="102"/>
  <c r="Z160" i="102"/>
  <c r="M160" i="102"/>
  <c r="W159" i="102"/>
  <c r="H159" i="102"/>
  <c r="W158" i="102"/>
  <c r="H158" i="102"/>
  <c r="W157" i="102"/>
  <c r="H157" i="102"/>
  <c r="W156" i="102"/>
  <c r="H156" i="102"/>
  <c r="W155" i="102"/>
  <c r="H155" i="102"/>
  <c r="AG154" i="102"/>
  <c r="AF154" i="102"/>
  <c r="W154" i="102"/>
  <c r="H154" i="102"/>
  <c r="AG153" i="102"/>
  <c r="AF153" i="102"/>
  <c r="W153" i="102"/>
  <c r="H153" i="102"/>
  <c r="W152" i="102"/>
  <c r="N152" i="102"/>
  <c r="O152" i="102" s="1"/>
  <c r="P152" i="102"/>
  <c r="H152" i="102"/>
  <c r="W151" i="102"/>
  <c r="N151" i="102" s="1"/>
  <c r="AG151" i="102" s="1"/>
  <c r="P151" i="102"/>
  <c r="H151" i="102"/>
  <c r="W150" i="102"/>
  <c r="N150" i="102" s="1"/>
  <c r="O150" i="102" s="1"/>
  <c r="P150" i="102"/>
  <c r="H150" i="102"/>
  <c r="W149" i="102"/>
  <c r="N149" i="102" s="1"/>
  <c r="AG149" i="102" s="1"/>
  <c r="P149" i="102"/>
  <c r="H149" i="102"/>
  <c r="W148" i="102"/>
  <c r="N148" i="102" s="1"/>
  <c r="P148" i="102"/>
  <c r="H148" i="102"/>
  <c r="AE147" i="102"/>
  <c r="AD147" i="102"/>
  <c r="AA147" i="102"/>
  <c r="Z147" i="102"/>
  <c r="W147" i="102"/>
  <c r="M147" i="102"/>
  <c r="W146" i="102"/>
  <c r="H146" i="102"/>
  <c r="AG145" i="102"/>
  <c r="AF145" i="102"/>
  <c r="W145" i="102"/>
  <c r="H145" i="102"/>
  <c r="AG144" i="102"/>
  <c r="AF144" i="102"/>
  <c r="W144" i="102"/>
  <c r="H144" i="102"/>
  <c r="AG143" i="102"/>
  <c r="AF143" i="102"/>
  <c r="W143" i="102"/>
  <c r="H143" i="102"/>
  <c r="W142" i="102"/>
  <c r="N142" i="102" s="1"/>
  <c r="P142" i="102"/>
  <c r="H142" i="102"/>
  <c r="W141" i="102"/>
  <c r="N141" i="102" s="1"/>
  <c r="P141" i="102"/>
  <c r="H141" i="102"/>
  <c r="W140" i="102"/>
  <c r="N140" i="102" s="1"/>
  <c r="P140" i="102"/>
  <c r="H140" i="102"/>
  <c r="W139" i="102"/>
  <c r="N139" i="102" s="1"/>
  <c r="P139" i="102"/>
  <c r="H139" i="102"/>
  <c r="W138" i="102"/>
  <c r="N138" i="102" s="1"/>
  <c r="AF138" i="102" s="1"/>
  <c r="P138" i="102"/>
  <c r="H138" i="102"/>
  <c r="W137" i="102"/>
  <c r="N137" i="102" s="1"/>
  <c r="P137" i="102"/>
  <c r="H137" i="102"/>
  <c r="W136" i="102"/>
  <c r="N136" i="102"/>
  <c r="AF136" i="102" s="1"/>
  <c r="P136" i="102"/>
  <c r="H136" i="102"/>
  <c r="W135" i="102"/>
  <c r="N135" i="102" s="1"/>
  <c r="P135" i="102"/>
  <c r="P147" i="102"/>
  <c r="H135" i="102"/>
  <c r="AE134" i="102"/>
  <c r="AD134" i="102"/>
  <c r="AA134" i="102"/>
  <c r="Z134" i="102"/>
  <c r="M134" i="102"/>
  <c r="W133" i="102"/>
  <c r="H133" i="102"/>
  <c r="W132" i="102"/>
  <c r="H132" i="102"/>
  <c r="H131" i="102"/>
  <c r="H130" i="102"/>
  <c r="W129" i="102"/>
  <c r="N129" i="102" s="1"/>
  <c r="O129" i="102" s="1"/>
  <c r="P129" i="102"/>
  <c r="H129" i="102"/>
  <c r="W128" i="102"/>
  <c r="N128" i="102" s="1"/>
  <c r="P128" i="102"/>
  <c r="H128" i="102"/>
  <c r="W127" i="102"/>
  <c r="N127" i="102" s="1"/>
  <c r="P127" i="102"/>
  <c r="H127" i="102"/>
  <c r="W126" i="102"/>
  <c r="N126" i="102" s="1"/>
  <c r="P126" i="102"/>
  <c r="H126" i="102"/>
  <c r="W125" i="102"/>
  <c r="N125" i="102" s="1"/>
  <c r="P125" i="102"/>
  <c r="H125" i="102"/>
  <c r="W124" i="102"/>
  <c r="N124" i="102" s="1"/>
  <c r="O124" i="102" s="1"/>
  <c r="P124" i="102"/>
  <c r="H124" i="102"/>
  <c r="W123" i="102"/>
  <c r="N123" i="102" s="1"/>
  <c r="P123" i="102"/>
  <c r="H123" i="102"/>
  <c r="W122" i="102"/>
  <c r="N122" i="102"/>
  <c r="O122" i="102" s="1"/>
  <c r="P122" i="102"/>
  <c r="H122" i="102"/>
  <c r="AE121" i="102"/>
  <c r="AD121" i="102"/>
  <c r="AA121" i="102"/>
  <c r="Z121" i="102"/>
  <c r="W121" i="102"/>
  <c r="M121" i="102"/>
  <c r="AG120" i="102"/>
  <c r="AF120" i="102"/>
  <c r="W120" i="102"/>
  <c r="H120" i="102"/>
  <c r="AG119" i="102"/>
  <c r="AF119" i="102"/>
  <c r="W119" i="102"/>
  <c r="H119" i="102"/>
  <c r="AG118" i="102"/>
  <c r="AF118" i="102"/>
  <c r="W118" i="102"/>
  <c r="H118" i="102"/>
  <c r="AG117" i="102"/>
  <c r="AF117" i="102"/>
  <c r="H117" i="102"/>
  <c r="W116" i="102"/>
  <c r="N116" i="102" s="1"/>
  <c r="P116" i="102"/>
  <c r="H116" i="102"/>
  <c r="W115" i="102"/>
  <c r="N115" i="102" s="1"/>
  <c r="O115" i="102" s="1"/>
  <c r="P115" i="102"/>
  <c r="H115" i="102"/>
  <c r="W114" i="102"/>
  <c r="P114" i="102"/>
  <c r="N114" i="102"/>
  <c r="O114" i="102" s="1"/>
  <c r="Q114" i="102" s="1"/>
  <c r="AF114" i="102"/>
  <c r="H114" i="102"/>
  <c r="W113" i="102"/>
  <c r="N113" i="102" s="1"/>
  <c r="O113" i="102" s="1"/>
  <c r="P113" i="102"/>
  <c r="H113" i="102"/>
  <c r="W112" i="102"/>
  <c r="N112" i="102" s="1"/>
  <c r="P112" i="102"/>
  <c r="H112" i="102"/>
  <c r="W111" i="102"/>
  <c r="N111" i="102" s="1"/>
  <c r="P111" i="102"/>
  <c r="H111" i="102"/>
  <c r="W110" i="102"/>
  <c r="N110" i="102" s="1"/>
  <c r="O110" i="102" s="1"/>
  <c r="Q110" i="102" s="1"/>
  <c r="P110" i="102"/>
  <c r="H110" i="102"/>
  <c r="W109" i="102"/>
  <c r="N109" i="102" s="1"/>
  <c r="AG109" i="102" s="1"/>
  <c r="P109" i="102"/>
  <c r="H109" i="102"/>
  <c r="AE108" i="102"/>
  <c r="AD108" i="102"/>
  <c r="AA108" i="102"/>
  <c r="Z108" i="102"/>
  <c r="W108" i="102"/>
  <c r="M108" i="102"/>
  <c r="W107" i="102"/>
  <c r="H107" i="102"/>
  <c r="W106" i="102"/>
  <c r="H106" i="102"/>
  <c r="AG105" i="102"/>
  <c r="AF105" i="102"/>
  <c r="W105" i="102"/>
  <c r="H105" i="102"/>
  <c r="AG104" i="102"/>
  <c r="AF104" i="102"/>
  <c r="W104" i="102"/>
  <c r="H104" i="102"/>
  <c r="W103" i="102"/>
  <c r="N103" i="102" s="1"/>
  <c r="AF103" i="102" s="1"/>
  <c r="P103" i="102"/>
  <c r="H103" i="102"/>
  <c r="W102" i="102"/>
  <c r="N102" i="102" s="1"/>
  <c r="AG102" i="102" s="1"/>
  <c r="P102" i="102"/>
  <c r="H102" i="102"/>
  <c r="W101" i="102"/>
  <c r="N101" i="102" s="1"/>
  <c r="AF101" i="102" s="1"/>
  <c r="P101" i="102"/>
  <c r="H101" i="102"/>
  <c r="W100" i="102"/>
  <c r="N100" i="102" s="1"/>
  <c r="AG100" i="102" s="1"/>
  <c r="P100" i="102"/>
  <c r="H100" i="102"/>
  <c r="W99" i="102"/>
  <c r="N99" i="102" s="1"/>
  <c r="AF99" i="102" s="1"/>
  <c r="P99" i="102"/>
  <c r="H99" i="102"/>
  <c r="W98" i="102"/>
  <c r="N98" i="102" s="1"/>
  <c r="AG98" i="102" s="1"/>
  <c r="P98" i="102"/>
  <c r="H98" i="102"/>
  <c r="W97" i="102"/>
  <c r="N97" i="102" s="1"/>
  <c r="AF97" i="102" s="1"/>
  <c r="P97" i="102"/>
  <c r="H97" i="102"/>
  <c r="W96" i="102"/>
  <c r="N96" i="102" s="1"/>
  <c r="P96" i="102"/>
  <c r="P108" i="102"/>
  <c r="H96" i="102"/>
  <c r="AE95" i="102"/>
  <c r="AD95" i="102"/>
  <c r="AA95" i="102"/>
  <c r="Z95" i="102"/>
  <c r="M95" i="102"/>
  <c r="AG94" i="102"/>
  <c r="AF94" i="102"/>
  <c r="W94" i="102"/>
  <c r="H94" i="102"/>
  <c r="AG93" i="102"/>
  <c r="AF93" i="102"/>
  <c r="W93" i="102"/>
  <c r="H93" i="102"/>
  <c r="AG92" i="102"/>
  <c r="AF92" i="102"/>
  <c r="H92" i="102"/>
  <c r="AG91" i="102"/>
  <c r="AF91" i="102"/>
  <c r="W91" i="102"/>
  <c r="H91" i="102"/>
  <c r="AG90" i="102"/>
  <c r="AF90" i="102"/>
  <c r="H90" i="102"/>
  <c r="AG89" i="102"/>
  <c r="AF89" i="102"/>
  <c r="H89" i="102"/>
  <c r="W88" i="102"/>
  <c r="N88" i="102" s="1"/>
  <c r="P88" i="102"/>
  <c r="H88" i="102"/>
  <c r="W87" i="102"/>
  <c r="N87" i="102" s="1"/>
  <c r="P87" i="102"/>
  <c r="H87" i="102"/>
  <c r="W86" i="102"/>
  <c r="N86" i="102" s="1"/>
  <c r="P86" i="102"/>
  <c r="H86" i="102"/>
  <c r="W85" i="102"/>
  <c r="N85" i="102" s="1"/>
  <c r="P85" i="102"/>
  <c r="H85" i="102"/>
  <c r="W84" i="102"/>
  <c r="N84" i="102" s="1"/>
  <c r="P84" i="102"/>
  <c r="H84" i="102"/>
  <c r="W83" i="102"/>
  <c r="N83" i="102" s="1"/>
  <c r="H83" i="102"/>
  <c r="AE82" i="102"/>
  <c r="AD82" i="102"/>
  <c r="AA82" i="102"/>
  <c r="Z82" i="102"/>
  <c r="M82" i="102"/>
  <c r="W81" i="102"/>
  <c r="AG80" i="102"/>
  <c r="AF80" i="102"/>
  <c r="W80" i="102"/>
  <c r="H80" i="102"/>
  <c r="AG79" i="102"/>
  <c r="AF79" i="102"/>
  <c r="W79" i="102"/>
  <c r="H79" i="102"/>
  <c r="AG78" i="102"/>
  <c r="AF78" i="102"/>
  <c r="W78" i="102"/>
  <c r="H78" i="102"/>
  <c r="AG77" i="102"/>
  <c r="AF77" i="102"/>
  <c r="H77" i="102"/>
  <c r="W76" i="102"/>
  <c r="N76" i="102" s="1"/>
  <c r="AG76" i="102" s="1"/>
  <c r="P76" i="102"/>
  <c r="H76" i="102"/>
  <c r="W75" i="102"/>
  <c r="N75" i="102" s="1"/>
  <c r="P75" i="102"/>
  <c r="H75" i="102"/>
  <c r="W74" i="102"/>
  <c r="N74" i="102"/>
  <c r="P74" i="102"/>
  <c r="H74" i="102"/>
  <c r="W73" i="102"/>
  <c r="N73" i="102" s="1"/>
  <c r="O73" i="102"/>
  <c r="P73" i="102"/>
  <c r="H73" i="102"/>
  <c r="W72" i="102"/>
  <c r="N72" i="102"/>
  <c r="P72" i="102"/>
  <c r="H72" i="102"/>
  <c r="W71" i="102"/>
  <c r="N71" i="102" s="1"/>
  <c r="O71" i="102" s="1"/>
  <c r="P71" i="102"/>
  <c r="H71" i="102"/>
  <c r="W70" i="102"/>
  <c r="N70" i="102" s="1"/>
  <c r="O70" i="102"/>
  <c r="P70" i="102"/>
  <c r="H70" i="102"/>
  <c r="AE69" i="102"/>
  <c r="AD69" i="102"/>
  <c r="AA69" i="102"/>
  <c r="Z69" i="102"/>
  <c r="W69" i="102"/>
  <c r="M69" i="102"/>
  <c r="W68" i="102"/>
  <c r="H68" i="102"/>
  <c r="AG67" i="102"/>
  <c r="AF67" i="102"/>
  <c r="W67" i="102"/>
  <c r="H67" i="102"/>
  <c r="AG66" i="102"/>
  <c r="AF66" i="102"/>
  <c r="W66" i="102"/>
  <c r="H66" i="102"/>
  <c r="AG65" i="102"/>
  <c r="AF65" i="102"/>
  <c r="W65" i="102"/>
  <c r="H65" i="102"/>
  <c r="AG64" i="102"/>
  <c r="AF64" i="102"/>
  <c r="W64" i="102"/>
  <c r="H64" i="102"/>
  <c r="AG63" i="102"/>
  <c r="AF63" i="102"/>
  <c r="W63" i="102"/>
  <c r="H63" i="102"/>
  <c r="AG62" i="102"/>
  <c r="AF62" i="102"/>
  <c r="W62" i="102"/>
  <c r="H62" i="102"/>
  <c r="AG61" i="102"/>
  <c r="AF61" i="102"/>
  <c r="W61" i="102"/>
  <c r="H61" i="102"/>
  <c r="W60" i="102"/>
  <c r="P60" i="102"/>
  <c r="N60" i="102"/>
  <c r="O60" i="102" s="1"/>
  <c r="H60" i="102"/>
  <c r="W59" i="102"/>
  <c r="N59" i="102"/>
  <c r="O59" i="102" s="1"/>
  <c r="Q59" i="102" s="1"/>
  <c r="P59" i="102"/>
  <c r="H59" i="102"/>
  <c r="W58" i="102"/>
  <c r="N58" i="102" s="1"/>
  <c r="P58" i="102"/>
  <c r="H58" i="102"/>
  <c r="W57" i="102"/>
  <c r="N57" i="102" s="1"/>
  <c r="O57" i="102" s="1"/>
  <c r="P57" i="102"/>
  <c r="H57" i="102"/>
  <c r="AE56" i="102"/>
  <c r="AD56" i="102"/>
  <c r="AA56" i="102"/>
  <c r="Z56" i="102"/>
  <c r="W56" i="102"/>
  <c r="M56" i="102"/>
  <c r="W55" i="102"/>
  <c r="H55" i="102"/>
  <c r="AG54" i="102"/>
  <c r="AF54" i="102"/>
  <c r="W54" i="102"/>
  <c r="H54" i="102"/>
  <c r="AG53" i="102"/>
  <c r="AF53" i="102"/>
  <c r="W53" i="102"/>
  <c r="H53" i="102"/>
  <c r="AG52" i="102"/>
  <c r="AF52" i="102"/>
  <c r="W52" i="102"/>
  <c r="H52" i="102"/>
  <c r="AG51" i="102"/>
  <c r="AF51" i="102"/>
  <c r="AG50" i="102"/>
  <c r="AF50" i="102"/>
  <c r="H50" i="102"/>
  <c r="AG49" i="102"/>
  <c r="AF49" i="102"/>
  <c r="H49" i="102"/>
  <c r="W48" i="102"/>
  <c r="N48" i="102" s="1"/>
  <c r="AG48" i="102" s="1"/>
  <c r="P48" i="102"/>
  <c r="H48" i="102"/>
  <c r="W47" i="102"/>
  <c r="N47" i="102" s="1"/>
  <c r="P47" i="102"/>
  <c r="H47" i="102"/>
  <c r="W46" i="102"/>
  <c r="N46" i="102"/>
  <c r="AG46" i="102" s="1"/>
  <c r="P46" i="102"/>
  <c r="H46" i="102"/>
  <c r="W45" i="102"/>
  <c r="N45" i="102" s="1"/>
  <c r="P45" i="102"/>
  <c r="H45" i="102"/>
  <c r="W44" i="102"/>
  <c r="N44" i="102" s="1"/>
  <c r="P44" i="102"/>
  <c r="P56" i="102"/>
  <c r="H44" i="102"/>
  <c r="AE43" i="102"/>
  <c r="AD43" i="102"/>
  <c r="AA43" i="102"/>
  <c r="Z43" i="102"/>
  <c r="M43" i="102"/>
  <c r="W42" i="102"/>
  <c r="H42" i="102"/>
  <c r="W41" i="102"/>
  <c r="AG40" i="102"/>
  <c r="AF40" i="102"/>
  <c r="W40" i="102"/>
  <c r="H40" i="102"/>
  <c r="AG39" i="102"/>
  <c r="AF39" i="102"/>
  <c r="W39" i="102"/>
  <c r="H39" i="102"/>
  <c r="AG38" i="102"/>
  <c r="AF38" i="102"/>
  <c r="W38" i="102"/>
  <c r="H38" i="102"/>
  <c r="AG37" i="102"/>
  <c r="AF37" i="102"/>
  <c r="W37" i="102"/>
  <c r="H37" i="102"/>
  <c r="AG36" i="102"/>
  <c r="AF36" i="102"/>
  <c r="W36" i="102"/>
  <c r="H36" i="102"/>
  <c r="W35" i="102"/>
  <c r="N35" i="102" s="1"/>
  <c r="P35" i="102"/>
  <c r="H35" i="102"/>
  <c r="AG34" i="102"/>
  <c r="W34" i="102"/>
  <c r="N34" i="102"/>
  <c r="AF34" i="102" s="1"/>
  <c r="P34" i="102"/>
  <c r="H34" i="102"/>
  <c r="W33" i="102"/>
  <c r="N33" i="102" s="1"/>
  <c r="P33" i="102"/>
  <c r="H33" i="102"/>
  <c r="AG32" i="102"/>
  <c r="W32" i="102"/>
  <c r="N32" i="102"/>
  <c r="AF32" i="102" s="1"/>
  <c r="P32" i="102"/>
  <c r="H32" i="102"/>
  <c r="W31" i="102"/>
  <c r="N31" i="102"/>
  <c r="O31" i="102" s="1"/>
  <c r="P31" i="102"/>
  <c r="H31" i="102"/>
  <c r="AE30" i="102"/>
  <c r="AD30" i="102"/>
  <c r="AA30" i="102"/>
  <c r="Z30" i="102"/>
  <c r="M30" i="102"/>
  <c r="P30" i="102" s="1"/>
  <c r="AF29" i="102"/>
  <c r="W29" i="102"/>
  <c r="H29" i="102"/>
  <c r="AG28" i="102"/>
  <c r="AF28" i="102"/>
  <c r="W28" i="102"/>
  <c r="H28" i="102"/>
  <c r="AG27" i="102"/>
  <c r="AF27" i="102"/>
  <c r="W27" i="102"/>
  <c r="H27" i="102"/>
  <c r="AG26" i="102"/>
  <c r="AF26" i="102"/>
  <c r="W26" i="102"/>
  <c r="H26" i="102"/>
  <c r="AG25" i="102"/>
  <c r="AF25" i="102"/>
  <c r="W25" i="102"/>
  <c r="H25" i="102"/>
  <c r="AG24" i="102"/>
  <c r="AF24" i="102"/>
  <c r="W24" i="102"/>
  <c r="H24" i="102"/>
  <c r="W23" i="102"/>
  <c r="N23" i="102"/>
  <c r="AG23" i="102" s="1"/>
  <c r="P23" i="102"/>
  <c r="H23" i="102"/>
  <c r="W22" i="102"/>
  <c r="N22" i="102" s="1"/>
  <c r="P22" i="102"/>
  <c r="H22" i="102"/>
  <c r="W21" i="102"/>
  <c r="N21" i="102" s="1"/>
  <c r="AG21" i="102" s="1"/>
  <c r="P21" i="102"/>
  <c r="H21" i="102"/>
  <c r="W20" i="102"/>
  <c r="N20" i="102" s="1"/>
  <c r="P20" i="102"/>
  <c r="H20" i="102"/>
  <c r="W19" i="102"/>
  <c r="N19" i="102"/>
  <c r="AG19" i="102" s="1"/>
  <c r="P19" i="102"/>
  <c r="H19" i="102"/>
  <c r="W18" i="102"/>
  <c r="N18" i="102" s="1"/>
  <c r="P18" i="102"/>
  <c r="H18" i="102"/>
  <c r="AE17" i="102"/>
  <c r="AD17" i="102"/>
  <c r="AD2" i="102" s="1"/>
  <c r="AA17" i="102"/>
  <c r="AA2" i="102" s="1"/>
  <c r="Z17" i="102"/>
  <c r="Z2" i="102" s="1"/>
  <c r="W17" i="102"/>
  <c r="M17" i="102"/>
  <c r="P17" i="102" s="1"/>
  <c r="W16" i="102"/>
  <c r="H16" i="102"/>
  <c r="W15" i="102"/>
  <c r="H15" i="102"/>
  <c r="W14" i="102"/>
  <c r="H14" i="102"/>
  <c r="AG13" i="102"/>
  <c r="AF13" i="102"/>
  <c r="H13" i="102"/>
  <c r="AG12" i="102"/>
  <c r="AF12" i="102"/>
  <c r="H12" i="102"/>
  <c r="W11" i="102"/>
  <c r="N11" i="102" s="1"/>
  <c r="H11" i="102"/>
  <c r="W10" i="102"/>
  <c r="N10" i="102" s="1"/>
  <c r="P10" i="102"/>
  <c r="H10" i="102"/>
  <c r="W9" i="102"/>
  <c r="N9" i="102" s="1"/>
  <c r="H9" i="102"/>
  <c r="W8" i="102"/>
  <c r="N8" i="102" s="1"/>
  <c r="P8" i="102"/>
  <c r="H8" i="102"/>
  <c r="W7" i="102"/>
  <c r="N7" i="102" s="1"/>
  <c r="H7" i="102"/>
  <c r="W6" i="102"/>
  <c r="N6" i="102" s="1"/>
  <c r="P6" i="102"/>
  <c r="H6" i="102"/>
  <c r="W5" i="102"/>
  <c r="N5" i="102" s="1"/>
  <c r="AF5" i="102" s="1"/>
  <c r="P5" i="102"/>
  <c r="H5" i="102"/>
  <c r="I2" i="102"/>
  <c r="E1" i="102"/>
  <c r="O128" i="102" l="1"/>
  <c r="AF128" i="102"/>
  <c r="O126" i="102"/>
  <c r="AF126" i="102"/>
  <c r="O140" i="102"/>
  <c r="AF140" i="102"/>
  <c r="I1" i="102"/>
  <c r="AE2" i="102"/>
  <c r="O47" i="102"/>
  <c r="AF47" i="102"/>
  <c r="O45" i="102"/>
  <c r="AF45" i="102"/>
  <c r="AF85" i="102"/>
  <c r="AG85" i="102"/>
  <c r="O116" i="102"/>
  <c r="R116" i="102" s="1"/>
  <c r="AF116" i="102"/>
  <c r="AG116" i="102"/>
  <c r="O112" i="102"/>
  <c r="AG112" i="102"/>
  <c r="AF112" i="102"/>
  <c r="O58" i="102"/>
  <c r="R58" i="102" s="1"/>
  <c r="AF58" i="102"/>
  <c r="AF87" i="102"/>
  <c r="AG87" i="102"/>
  <c r="O142" i="102"/>
  <c r="AF142" i="102"/>
  <c r="AG142" i="102"/>
  <c r="AG114" i="102"/>
  <c r="AF124" i="102"/>
  <c r="AF60" i="102"/>
  <c r="AG124" i="102"/>
  <c r="AF109" i="102"/>
  <c r="AG126" i="102"/>
  <c r="AG136" i="102"/>
  <c r="AG138" i="102"/>
  <c r="AF31" i="102"/>
  <c r="AG128" i="102"/>
  <c r="AG140" i="102"/>
  <c r="AF6" i="102"/>
  <c r="O6" i="102"/>
  <c r="AG9" i="102"/>
  <c r="O9" i="102"/>
  <c r="AF9" i="102"/>
  <c r="N30" i="102"/>
  <c r="AF20" i="102"/>
  <c r="O20" i="102"/>
  <c r="AG20" i="102"/>
  <c r="G1" i="102"/>
  <c r="G2" i="102" s="1"/>
  <c r="AG6" i="102"/>
  <c r="P7" i="102"/>
  <c r="AG11" i="102"/>
  <c r="AF11" i="102"/>
  <c r="O11" i="102"/>
  <c r="AF8" i="102"/>
  <c r="O8" i="102"/>
  <c r="AG8" i="102"/>
  <c r="AF22" i="102"/>
  <c r="O22" i="102"/>
  <c r="AG22" i="102"/>
  <c r="O33" i="102"/>
  <c r="AG33" i="102"/>
  <c r="AF33" i="102"/>
  <c r="O44" i="102"/>
  <c r="N56" i="102"/>
  <c r="AG44" i="102"/>
  <c r="AF44" i="102"/>
  <c r="R47" i="102"/>
  <c r="Q47" i="102"/>
  <c r="N17" i="102"/>
  <c r="O5" i="102"/>
  <c r="AG5" i="102"/>
  <c r="AG7" i="102"/>
  <c r="AF7" i="102"/>
  <c r="O7" i="102"/>
  <c r="Q31" i="102"/>
  <c r="R31" i="102"/>
  <c r="O35" i="102"/>
  <c r="AG35" i="102"/>
  <c r="AF35" i="102"/>
  <c r="R71" i="102"/>
  <c r="Q71" i="102"/>
  <c r="AG10" i="102"/>
  <c r="AF10" i="102"/>
  <c r="O10" i="102"/>
  <c r="R57" i="102"/>
  <c r="Q60" i="102"/>
  <c r="P9" i="102"/>
  <c r="P11" i="102"/>
  <c r="O18" i="102"/>
  <c r="O19" i="102"/>
  <c r="O21" i="102"/>
  <c r="O23" i="102"/>
  <c r="AG31" i="102"/>
  <c r="P43" i="102"/>
  <c r="N43" i="102"/>
  <c r="R45" i="102"/>
  <c r="AG45" i="102"/>
  <c r="O46" i="102"/>
  <c r="AG47" i="102"/>
  <c r="O48" i="102"/>
  <c r="AF48" i="102"/>
  <c r="Q58" i="102"/>
  <c r="AG58" i="102"/>
  <c r="R59" i="102"/>
  <c r="AG60" i="102"/>
  <c r="P69" i="102"/>
  <c r="O75" i="102"/>
  <c r="AG75" i="102"/>
  <c r="AF75" i="102"/>
  <c r="O88" i="102"/>
  <c r="AG88" i="102"/>
  <c r="AF88" i="102"/>
  <c r="N108" i="102"/>
  <c r="O96" i="102"/>
  <c r="AG96" i="102"/>
  <c r="AF96" i="102"/>
  <c r="AF19" i="102"/>
  <c r="AF21" i="102"/>
  <c r="AF23" i="102"/>
  <c r="O32" i="102"/>
  <c r="O34" i="102"/>
  <c r="AF46" i="102"/>
  <c r="O69" i="102"/>
  <c r="P82" i="102"/>
  <c r="AG73" i="102"/>
  <c r="AG74" i="102"/>
  <c r="AF74" i="102"/>
  <c r="O74" i="102"/>
  <c r="O83" i="102"/>
  <c r="AG83" i="102"/>
  <c r="AF83" i="102"/>
  <c r="N95" i="102"/>
  <c r="AF18" i="102"/>
  <c r="AF57" i="102"/>
  <c r="AG59" i="102"/>
  <c r="AF59" i="102"/>
  <c r="N69" i="102"/>
  <c r="AG70" i="102"/>
  <c r="N82" i="102"/>
  <c r="AF70" i="102"/>
  <c r="AG71" i="102"/>
  <c r="AF72" i="102"/>
  <c r="O72" i="102"/>
  <c r="AG72" i="102"/>
  <c r="AF73" i="102"/>
  <c r="O84" i="102"/>
  <c r="AG84" i="102"/>
  <c r="AF84" i="102"/>
  <c r="P95" i="102"/>
  <c r="AF111" i="102"/>
  <c r="AG111" i="102"/>
  <c r="O111" i="102"/>
  <c r="AG18" i="102"/>
  <c r="AG57" i="102"/>
  <c r="R60" i="102"/>
  <c r="R70" i="102"/>
  <c r="Q70" i="102"/>
  <c r="AF71" i="102"/>
  <c r="R73" i="102"/>
  <c r="Q73" i="102"/>
  <c r="O86" i="102"/>
  <c r="AG86" i="102"/>
  <c r="AF86" i="102"/>
  <c r="P83" i="102"/>
  <c r="AG97" i="102"/>
  <c r="O98" i="102"/>
  <c r="AG99" i="102"/>
  <c r="O100" i="102"/>
  <c r="AG101" i="102"/>
  <c r="O102" i="102"/>
  <c r="AG103" i="102"/>
  <c r="AG110" i="102"/>
  <c r="R113" i="102"/>
  <c r="R114" i="102"/>
  <c r="N134" i="102"/>
  <c r="AF123" i="102"/>
  <c r="O123" i="102"/>
  <c r="AG123" i="102"/>
  <c r="R128" i="102"/>
  <c r="Q128" i="102"/>
  <c r="R142" i="102"/>
  <c r="Q142" i="102"/>
  <c r="N160" i="102"/>
  <c r="AF148" i="102"/>
  <c r="O148" i="102"/>
  <c r="AG148" i="102"/>
  <c r="O76" i="102"/>
  <c r="O85" i="102"/>
  <c r="O87" i="102"/>
  <c r="AF98" i="102"/>
  <c r="AF100" i="102"/>
  <c r="AF102" i="102"/>
  <c r="P121" i="102"/>
  <c r="R126" i="102"/>
  <c r="Q126" i="102"/>
  <c r="R129" i="102"/>
  <c r="Q129" i="102"/>
  <c r="AG135" i="102"/>
  <c r="N147" i="102"/>
  <c r="AF135" i="102"/>
  <c r="O135" i="102"/>
  <c r="R140" i="102"/>
  <c r="Q140" i="102"/>
  <c r="P160" i="102"/>
  <c r="R165" i="102"/>
  <c r="Q165" i="102"/>
  <c r="AF76" i="102"/>
  <c r="O97" i="102"/>
  <c r="O99" i="102"/>
  <c r="O101" i="102"/>
  <c r="O103" i="102"/>
  <c r="N121" i="102"/>
  <c r="O109" i="102"/>
  <c r="AF113" i="102"/>
  <c r="AG113" i="102"/>
  <c r="R115" i="102"/>
  <c r="Q115" i="102"/>
  <c r="R124" i="102"/>
  <c r="Q124" i="102"/>
  <c r="AF127" i="102"/>
  <c r="O127" i="102"/>
  <c r="AG127" i="102"/>
  <c r="P134" i="102"/>
  <c r="AF137" i="102"/>
  <c r="O137" i="102"/>
  <c r="AG137" i="102"/>
  <c r="AF141" i="102"/>
  <c r="O141" i="102"/>
  <c r="AG141" i="102"/>
  <c r="R150" i="102"/>
  <c r="Q150" i="102"/>
  <c r="R152" i="102"/>
  <c r="Q152" i="102"/>
  <c r="R163" i="102"/>
  <c r="Q163" i="102"/>
  <c r="R110" i="102"/>
  <c r="AF110" i="102"/>
  <c r="AF115" i="102"/>
  <c r="AG115" i="102"/>
  <c r="Q116" i="102"/>
  <c r="AF125" i="102"/>
  <c r="O125" i="102"/>
  <c r="AG125" i="102"/>
  <c r="AF139" i="102"/>
  <c r="O139" i="102"/>
  <c r="AG139" i="102"/>
  <c r="P173" i="102"/>
  <c r="Q122" i="102"/>
  <c r="AF122" i="102"/>
  <c r="O136" i="102"/>
  <c r="O138" i="102"/>
  <c r="AF150" i="102"/>
  <c r="AF152" i="102"/>
  <c r="AG161" i="102"/>
  <c r="AF163" i="102"/>
  <c r="AF165" i="102"/>
  <c r="R122" i="102"/>
  <c r="AG122" i="102"/>
  <c r="O149" i="102"/>
  <c r="AG150" i="102"/>
  <c r="O151" i="102"/>
  <c r="AG152" i="102"/>
  <c r="O161" i="102"/>
  <c r="O162" i="102"/>
  <c r="AG163" i="102"/>
  <c r="O164" i="102"/>
  <c r="AG165" i="102"/>
  <c r="N173" i="102"/>
  <c r="AF149" i="102"/>
  <c r="AF151" i="102"/>
  <c r="AF162" i="102"/>
  <c r="AF164" i="102"/>
  <c r="O82" i="102" l="1"/>
  <c r="R82" i="102" s="1"/>
  <c r="S70" i="102" s="1"/>
  <c r="O134" i="102"/>
  <c r="R134" i="102" s="1"/>
  <c r="S122" i="102" s="1"/>
  <c r="R112" i="102"/>
  <c r="Q112" i="102"/>
  <c r="AG173" i="102"/>
  <c r="AH161" i="102" s="1"/>
  <c r="AF173" i="102"/>
  <c r="R141" i="102"/>
  <c r="Q141" i="102"/>
  <c r="R97" i="102"/>
  <c r="Q97" i="102"/>
  <c r="Q148" i="102"/>
  <c r="O160" i="102"/>
  <c r="R148" i="102"/>
  <c r="Q164" i="102"/>
  <c r="R164" i="102"/>
  <c r="R138" i="102"/>
  <c r="Q138" i="102"/>
  <c r="R137" i="102"/>
  <c r="Q137" i="102"/>
  <c r="R127" i="102"/>
  <c r="Q127" i="102"/>
  <c r="O121" i="102"/>
  <c r="R109" i="102"/>
  <c r="Q109" i="102"/>
  <c r="R99" i="102"/>
  <c r="Q99" i="102"/>
  <c r="O147" i="102"/>
  <c r="R135" i="102"/>
  <c r="Q135" i="102"/>
  <c r="Q87" i="102"/>
  <c r="R87" i="102"/>
  <c r="Q32" i="102"/>
  <c r="R32" i="102"/>
  <c r="R46" i="102"/>
  <c r="Q46" i="102"/>
  <c r="Q43" i="102"/>
  <c r="AG43" i="102"/>
  <c r="AH31" i="102" s="1"/>
  <c r="AF43" i="102"/>
  <c r="R21" i="102"/>
  <c r="Q21" i="102"/>
  <c r="O43" i="102"/>
  <c r="R43" i="102" s="1"/>
  <c r="S31" i="102" s="1"/>
  <c r="AF17" i="102"/>
  <c r="AG17" i="102"/>
  <c r="AH5" i="102" s="1"/>
  <c r="R11" i="102"/>
  <c r="Q11" i="102"/>
  <c r="R20" i="102"/>
  <c r="Q20" i="102"/>
  <c r="R9" i="102"/>
  <c r="Q9" i="102"/>
  <c r="R136" i="102"/>
  <c r="Q136" i="102"/>
  <c r="AG121" i="102"/>
  <c r="AH109" i="102" s="1"/>
  <c r="AF121" i="102"/>
  <c r="R102" i="102"/>
  <c r="Q102" i="102"/>
  <c r="R98" i="102"/>
  <c r="Q98" i="102"/>
  <c r="Q111" i="102"/>
  <c r="R111" i="102"/>
  <c r="R69" i="102"/>
  <c r="S57" i="102" s="1"/>
  <c r="R75" i="102"/>
  <c r="Q75" i="102"/>
  <c r="R48" i="102"/>
  <c r="Q48" i="102"/>
  <c r="R19" i="102"/>
  <c r="Q19" i="102"/>
  <c r="Q10" i="102"/>
  <c r="R10" i="102"/>
  <c r="AG56" i="102"/>
  <c r="AH44" i="102" s="1"/>
  <c r="Q56" i="102"/>
  <c r="AF56" i="102"/>
  <c r="R33" i="102"/>
  <c r="Q33" i="102"/>
  <c r="Q151" i="102"/>
  <c r="R151" i="102"/>
  <c r="Q85" i="102"/>
  <c r="R85" i="102"/>
  <c r="AG147" i="102"/>
  <c r="AH135" i="102" s="1"/>
  <c r="AF147" i="102"/>
  <c r="Q113" i="102"/>
  <c r="Q72" i="102"/>
  <c r="R72" i="102"/>
  <c r="AG82" i="102"/>
  <c r="AH70" i="102" s="1"/>
  <c r="AF82" i="102"/>
  <c r="Q82" i="102"/>
  <c r="AF69" i="102"/>
  <c r="Q69" i="102"/>
  <c r="AG69" i="102"/>
  <c r="AH57" i="102" s="1"/>
  <c r="R83" i="102"/>
  <c r="O95" i="102"/>
  <c r="Q83" i="102"/>
  <c r="O108" i="102"/>
  <c r="R96" i="102"/>
  <c r="Q96" i="102"/>
  <c r="R88" i="102"/>
  <c r="Q88" i="102"/>
  <c r="Q18" i="102"/>
  <c r="O30" i="102"/>
  <c r="R18" i="102"/>
  <c r="Q45" i="102"/>
  <c r="R35" i="102"/>
  <c r="Q35" i="102"/>
  <c r="O56" i="102"/>
  <c r="R44" i="102"/>
  <c r="Q44" i="102"/>
  <c r="Q8" i="102"/>
  <c r="R8" i="102"/>
  <c r="AG30" i="102"/>
  <c r="AH18" i="102" s="1"/>
  <c r="AF30" i="102"/>
  <c r="R6" i="102"/>
  <c r="Q6" i="102"/>
  <c r="R123" i="102"/>
  <c r="Q123" i="102"/>
  <c r="Q162" i="102"/>
  <c r="R162" i="102"/>
  <c r="R103" i="102"/>
  <c r="Q103" i="102"/>
  <c r="Q161" i="102"/>
  <c r="O173" i="102"/>
  <c r="R161" i="102"/>
  <c r="Q149" i="102"/>
  <c r="R149" i="102"/>
  <c r="R139" i="102"/>
  <c r="Q139" i="102"/>
  <c r="R125" i="102"/>
  <c r="Q125" i="102"/>
  <c r="R101" i="102"/>
  <c r="Q101" i="102"/>
  <c r="Q76" i="102"/>
  <c r="R76" i="102"/>
  <c r="AG160" i="102"/>
  <c r="AH148" i="102" s="1"/>
  <c r="AF160" i="102"/>
  <c r="AF134" i="102"/>
  <c r="AG134" i="102"/>
  <c r="AH122" i="102" s="1"/>
  <c r="R100" i="102"/>
  <c r="Q100" i="102"/>
  <c r="R86" i="102"/>
  <c r="Q86" i="102"/>
  <c r="R84" i="102"/>
  <c r="Q84" i="102"/>
  <c r="AG95" i="102"/>
  <c r="AH83" i="102" s="1"/>
  <c r="AF95" i="102"/>
  <c r="Q74" i="102"/>
  <c r="R74" i="102"/>
  <c r="Q34" i="102"/>
  <c r="R34" i="102"/>
  <c r="AG108" i="102"/>
  <c r="AH96" i="102" s="1"/>
  <c r="AF108" i="102"/>
  <c r="Q57" i="102"/>
  <c r="R23" i="102"/>
  <c r="Q23" i="102"/>
  <c r="R7" i="102"/>
  <c r="Q7" i="102"/>
  <c r="O17" i="102"/>
  <c r="R5" i="102"/>
  <c r="Q5" i="102"/>
  <c r="R22" i="102"/>
  <c r="Q22" i="102"/>
  <c r="Q134" i="102" l="1"/>
  <c r="R17" i="102"/>
  <c r="S5" i="102" s="1"/>
  <c r="Q17" i="102"/>
  <c r="E2" i="102"/>
  <c r="R30" i="102"/>
  <c r="S18" i="102" s="1"/>
  <c r="Q30" i="102"/>
  <c r="Q95" i="102"/>
  <c r="R95" i="102"/>
  <c r="S83" i="102" s="1"/>
  <c r="R147" i="102"/>
  <c r="S135" i="102" s="1"/>
  <c r="Q147" i="102"/>
  <c r="R121" i="102"/>
  <c r="S109" i="102" s="1"/>
  <c r="Q121" i="102"/>
  <c r="Q108" i="102"/>
  <c r="R108" i="102"/>
  <c r="S96" i="102" s="1"/>
  <c r="R173" i="102"/>
  <c r="S161" i="102" s="1"/>
  <c r="Q173" i="102"/>
  <c r="R56" i="102"/>
  <c r="S44" i="102" s="1"/>
  <c r="R160" i="102"/>
  <c r="S148" i="102" s="1"/>
  <c r="Q160" i="102"/>
  <c r="M32" i="101" l="1"/>
  <c r="L32" i="101"/>
  <c r="K32" i="101"/>
  <c r="J32" i="101"/>
  <c r="I32" i="101"/>
  <c r="H32" i="101"/>
  <c r="G32" i="101"/>
  <c r="F32" i="101"/>
  <c r="E32" i="101"/>
  <c r="D32" i="101"/>
  <c r="Q15" i="101"/>
  <c r="P15" i="101"/>
  <c r="O15" i="101"/>
  <c r="N15" i="101"/>
  <c r="M15" i="101"/>
  <c r="L15" i="101"/>
  <c r="K15" i="101"/>
  <c r="J15" i="101"/>
  <c r="I15" i="101"/>
  <c r="H15" i="101"/>
  <c r="G15" i="101"/>
  <c r="F15" i="101"/>
  <c r="E15" i="101"/>
  <c r="D15" i="101"/>
  <c r="L7" i="101"/>
  <c r="J7" i="101"/>
  <c r="H7" i="101"/>
  <c r="F7" i="101"/>
  <c r="O6" i="101"/>
  <c r="N6" i="101"/>
  <c r="L6" i="101"/>
  <c r="J6" i="101"/>
  <c r="H6" i="101"/>
  <c r="F6" i="101"/>
  <c r="H8" i="101" l="1"/>
  <c r="J8" i="101"/>
  <c r="L8" i="101"/>
  <c r="F8" i="101"/>
</calcChain>
</file>

<file path=xl/sharedStrings.xml><?xml version="1.0" encoding="utf-8"?>
<sst xmlns="http://schemas.openxmlformats.org/spreadsheetml/2006/main" count="9910" uniqueCount="358">
  <si>
    <t>晉欣廠組合室生產人時性分析</t>
    <phoneticPr fontId="3" type="noConversion"/>
  </si>
  <si>
    <t>日期</t>
  </si>
  <si>
    <t xml:space="preserve">03月31日  星期 二  </t>
  </si>
  <si>
    <t>訂單量</t>
  </si>
  <si>
    <t>營業額</t>
  </si>
  <si>
    <t>項目</t>
  </si>
  <si>
    <t>➀</t>
  </si>
  <si>
    <t>➁</t>
  </si>
  <si>
    <t>➂</t>
  </si>
  <si>
    <t>➃</t>
  </si>
  <si>
    <t>異常停線</t>
    <phoneticPr fontId="7" type="noConversion"/>
  </si>
  <si>
    <t>短暫停線</t>
    <phoneticPr fontId="7" type="noConversion"/>
  </si>
  <si>
    <t>人時性</t>
  </si>
  <si>
    <t>組合室</t>
  </si>
  <si>
    <t>全溫層</t>
  </si>
  <si>
    <t>4度C(含4度飯糰)</t>
  </si>
  <si>
    <t>18度C 一配</t>
  </si>
  <si>
    <t>18度C 二配</t>
  </si>
  <si>
    <t>合計次數</t>
    <phoneticPr fontId="7" type="noConversion"/>
  </si>
  <si>
    <t>時間</t>
    <phoneticPr fontId="3" type="noConversion"/>
  </si>
  <si>
    <t>設備次數</t>
    <phoneticPr fontId="3" type="noConversion"/>
  </si>
  <si>
    <t>排關平均</t>
  </si>
  <si>
    <t>實績平均</t>
  </si>
  <si>
    <t>達成率平均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</si>
  <si>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</si>
  <si>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</si>
  <si>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</si>
  <si>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</si>
  <si>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</si>
  <si>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</si>
  <si>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</si>
  <si>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</si>
  <si>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</si>
  <si>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</si>
  <si>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</si>
  <si>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</si>
  <si>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</si>
  <si>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</si>
  <si>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</si>
  <si>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</si>
  <si>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壽司線</t>
  </si>
  <si>
    <t>排關</t>
  </si>
  <si>
    <t>實績</t>
  </si>
  <si>
    <t>達成率</t>
  </si>
  <si>
    <t>作業
時間</t>
  </si>
  <si>
    <t>開始</t>
  </si>
  <si>
    <t>結束</t>
  </si>
  <si>
    <t>產線異常
(5分鐘以上)</t>
    <phoneticPr fontId="14" type="noConversion"/>
  </si>
  <si>
    <t>次數</t>
    <phoneticPr fontId="14" type="noConversion"/>
  </si>
  <si>
    <t/>
  </si>
  <si>
    <t>時間/分</t>
    <phoneticPr fontId="14" type="noConversion"/>
  </si>
  <si>
    <t>短暫停線
(5分鐘以下)</t>
    <phoneticPr fontId="14" type="noConversion"/>
  </si>
  <si>
    <t>設備次數</t>
    <phoneticPr fontId="14" type="noConversion"/>
  </si>
  <si>
    <t>配置人數</t>
  </si>
  <si>
    <t>主要應用設備</t>
  </si>
  <si>
    <t>ET-600</t>
  </si>
  <si>
    <t>八爪機</t>
  </si>
  <si>
    <t>十爪機</t>
  </si>
  <si>
    <t>ET-55</t>
  </si>
  <si>
    <t>伺服包裝機</t>
  </si>
  <si>
    <t>次要應用設備</t>
  </si>
  <si>
    <t>備註</t>
  </si>
  <si>
    <t>熱麵固定線</t>
  </si>
  <si>
    <t>烤飯糰</t>
    <phoneticPr fontId="3" type="noConversion"/>
  </si>
  <si>
    <t>吸收產線</t>
  </si>
  <si>
    <t>大口固定線</t>
  </si>
  <si>
    <t>➂18度C 一配-各編組展開</t>
  </si>
  <si>
    <t>➃18度C 二配-各編組展開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</si>
  <si>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</si>
  <si>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</si>
  <si>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</si>
  <si>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</si>
  <si>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</si>
  <si>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</si>
  <si>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</si>
  <si>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</si>
  <si>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</si>
  <si>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</si>
  <si>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</si>
  <si>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</si>
  <si>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</si>
  <si>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</si>
  <si>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03月31日  星期二</t>
    <phoneticPr fontId="7" type="noConversion"/>
  </si>
  <si>
    <t>人時性</t>
    <phoneticPr fontId="7" type="noConversion"/>
  </si>
  <si>
    <t>平均廠價</t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</si>
  <si>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</si>
  <si>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</si>
  <si>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</si>
  <si>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</si>
  <si>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廠價</t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</si>
  <si>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</si>
  <si>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</si>
  <si>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</si>
  <si>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</si>
  <si>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</si>
  <si>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生產時間</t>
    <rPh sb="0" eb="4">
      <t>カイシジカン</t>
    </rPh>
    <phoneticPr fontId="4"/>
  </si>
  <si>
    <t>換線/分</t>
    <rPh sb="0" eb="2">
      <t>キリカエ</t>
    </rPh>
    <phoneticPr fontId="4"/>
  </si>
  <si>
    <t>稼動時間/分</t>
    <phoneticPr fontId="7" type="noConversion"/>
  </si>
  <si>
    <t>休息時間</t>
    <phoneticPr fontId="7" type="noConversion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</si>
  <si>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</si>
  <si>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</si>
  <si>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開始</t>
    <phoneticPr fontId="7" type="noConversion"/>
  </si>
  <si>
    <t>結束</t>
    <phoneticPr fontId="7" type="noConversion"/>
  </si>
  <si>
    <t>壽司線</t>
    <phoneticPr fontId="7" type="noConversion"/>
  </si>
  <si>
    <t>雙饗雙手卷(捲)</t>
    <phoneticPr fontId="7" type="noConversion"/>
  </si>
  <si>
    <t>0</t>
  </si>
  <si>
    <t>海饌雙手卷(捲)</t>
    <phoneticPr fontId="7" type="noConversion"/>
  </si>
  <si>
    <t>壽司手卷</t>
  </si>
  <si>
    <t>雙倍德腸飯卷</t>
    <phoneticPr fontId="3" type="noConversion"/>
  </si>
  <si>
    <t>明太子泡菜牛飯卷</t>
    <phoneticPr fontId="3" type="noConversion"/>
  </si>
  <si>
    <t>銀鮭美乃滋脆卷</t>
    <phoneticPr fontId="3" type="noConversion"/>
  </si>
  <si>
    <t>日式鮪魚美乃滋脆卷</t>
    <phoneticPr fontId="3" type="noConversion"/>
  </si>
  <si>
    <t>長野稻荷壽司</t>
    <phoneticPr fontId="3" type="noConversion"/>
  </si>
  <si>
    <t>雙饗雙手卷</t>
    <phoneticPr fontId="3" type="noConversion"/>
  </si>
  <si>
    <t>海饌雙手卷</t>
    <phoneticPr fontId="3" type="noConversion"/>
  </si>
  <si>
    <t>飯糰</t>
  </si>
  <si>
    <t>兩粒飯糰(鮪魚.焦糖鮭魚)</t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</si>
  <si>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</si>
  <si>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</si>
  <si>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</si>
  <si>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雙鬆細卷</t>
    <phoneticPr fontId="7" type="noConversion"/>
  </si>
  <si>
    <t>經典鮪魚沙拉細卷</t>
    <phoneticPr fontId="7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</si>
  <si>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</si>
  <si>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</si>
  <si>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</si>
  <si>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碳烤燒肉飯飯糰(區)</t>
  </si>
  <si>
    <t>鮭魚奶油醬油飯糰</t>
  </si>
  <si>
    <t>平均</t>
  </si>
  <si>
    <t xml:space="preserve"> 3300型B
飯糰機</t>
    <phoneticPr fontId="3" type="noConversion"/>
  </si>
  <si>
    <t>3600型(A)
飯糰機</t>
    <phoneticPr fontId="7" type="noConversion"/>
  </si>
  <si>
    <t>熟成紅鮭飯糰</t>
  </si>
  <si>
    <t>北海道秋鮭親子飯糰</t>
  </si>
  <si>
    <t>贅沢鮭魚肚飯糰</t>
  </si>
  <si>
    <t>經典肉鬆飯糰</t>
  </si>
  <si>
    <t>明太子龍蝦風味沙拉飯糰</t>
  </si>
  <si>
    <t>3600型
飯糰機A</t>
    <phoneticPr fontId="7" type="noConversion"/>
  </si>
  <si>
    <t>3600型(B)
飯糰機</t>
    <phoneticPr fontId="7" type="noConversion"/>
  </si>
  <si>
    <t>雞肉飯飯糰</t>
    <phoneticPr fontId="3" type="noConversion"/>
  </si>
  <si>
    <t>壹號醬炙烤牛飯糰</t>
    <phoneticPr fontId="3" type="noConversion"/>
  </si>
  <si>
    <t>鹽蔥燒肉飯糰</t>
    <phoneticPr fontId="3" type="noConversion"/>
  </si>
  <si>
    <t>蔬食鮪魚飯糰</t>
  </si>
  <si>
    <t>鮪魚飯糰</t>
  </si>
  <si>
    <t>3600型
飯糰機B</t>
    <phoneticPr fontId="7" type="noConversion"/>
  </si>
  <si>
    <t>二配 夾心型
飯糰機</t>
  </si>
  <si>
    <t>二配 3300型A
飯糰機</t>
    <phoneticPr fontId="3" type="noConversion"/>
  </si>
  <si>
    <t>二配油蔥G絲飯糰</t>
  </si>
  <si>
    <t>二配 3300型B
飯糰機</t>
    <phoneticPr fontId="3" type="noConversion"/>
  </si>
  <si>
    <t>二配大飯糰韓式蒜烤豬五花</t>
    <phoneticPr fontId="3" type="noConversion"/>
  </si>
  <si>
    <t>二配大飯糰滷肉飯加蛋</t>
  </si>
  <si>
    <t>二配大飯糰鮪魚昆布</t>
    <phoneticPr fontId="3" type="noConversion"/>
  </si>
  <si>
    <t>3300型
飯糰機B</t>
    <phoneticPr fontId="7" type="noConversion"/>
  </si>
  <si>
    <t>二配 3600型A
飯糰機</t>
    <phoneticPr fontId="3" type="noConversion"/>
  </si>
  <si>
    <t>二配熟成紅鮭飯糰</t>
  </si>
  <si>
    <t>二配北海道秋鮭親子飯糰</t>
  </si>
  <si>
    <t>二配明太子龍蝦風味沙拉飯糰</t>
  </si>
  <si>
    <t>二配經典肉鬆飯糰</t>
    <phoneticPr fontId="3" type="noConversion"/>
  </si>
  <si>
    <t>二配鮪魚飯糰</t>
  </si>
  <si>
    <t>二配 3600型B
飯糰機</t>
    <phoneticPr fontId="3" type="noConversion"/>
  </si>
  <si>
    <t>二配三杯醬爆菇菇飯糰</t>
  </si>
  <si>
    <t>二配芝麻香鬆飯糰</t>
  </si>
  <si>
    <t>二配蔬食鮪魚飯糰</t>
    <phoneticPr fontId="3" type="noConversion"/>
  </si>
  <si>
    <t>二配雞肉飯飯糰</t>
  </si>
  <si>
    <t>二配壹號醬炙烤牛飯糰</t>
  </si>
  <si>
    <t>二配鹽蔥燒肉飯糰</t>
  </si>
  <si>
    <t xml:space="preserve">晉欣廠四度C日報分析                              </t>
    <phoneticPr fontId="7" type="noConversion"/>
  </si>
  <si>
    <t>出勤人數</t>
  </si>
  <si>
    <t>產線配置圖</t>
  </si>
  <si>
    <t>生產實績</t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</si>
  <si>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</si>
  <si>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</si>
  <si>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</si>
  <si>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</si>
  <si>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</si>
  <si>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</si>
  <si>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03月31日  星期 二  </t>
    <phoneticPr fontId="7" type="noConversion"/>
  </si>
  <si>
    <t>多次生產數</t>
  </si>
  <si>
    <t>品類</t>
  </si>
  <si>
    <t>生產量</t>
  </si>
  <si>
    <t>營收</t>
  </si>
  <si>
    <t>人數</t>
  </si>
  <si>
    <t>產能/時</t>
  </si>
  <si>
    <t>達成率</t>
    <phoneticPr fontId="7" type="noConversion"/>
  </si>
  <si>
    <t>達成率平均</t>
    <phoneticPr fontId="7" type="noConversion"/>
  </si>
  <si>
    <t>前置、換線時間/分</t>
    <rPh sb="0" eb="2">
      <t>キリカエ</t>
    </rPh>
    <phoneticPr fontId="4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</si>
  <si>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</si>
  <si>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</si>
  <si>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</si>
  <si>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</si>
  <si>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</si>
  <si>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</si>
  <si>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</si>
  <si>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</si>
  <si>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季節調理麵</t>
  </si>
  <si>
    <t>椒麻香蔥雞涼拌麵</t>
  </si>
  <si>
    <t>台式麻醬涼麵</t>
  </si>
  <si>
    <t>大滿足麻醬涼麵</t>
  </si>
  <si>
    <t>微波主食</t>
  </si>
  <si>
    <t>二配濃起司燻腸紅醬焗烤飯</t>
  </si>
  <si>
    <t>4度一組</t>
    <phoneticPr fontId="3" type="noConversion"/>
  </si>
  <si>
    <t>四度二組A
熱麵
固定線
(ET-55)</t>
    <phoneticPr fontId="7" type="noConversion"/>
  </si>
  <si>
    <t>日式蕎麥沾麵</t>
  </si>
  <si>
    <t>熱食義麵</t>
  </si>
  <si>
    <t>愛恨椒芝麵</t>
  </si>
  <si>
    <t>小菜微波</t>
  </si>
  <si>
    <t>古早味炒炊粉</t>
  </si>
  <si>
    <t>辣腐乳麻醬拌麵</t>
  </si>
  <si>
    <t>大滿足香辣涼麵</t>
  </si>
  <si>
    <t xml:space="preserve">4度二組A
</t>
    <phoneticPr fontId="3" type="noConversion"/>
  </si>
  <si>
    <t>四度二組
(ET-55)</t>
    <phoneticPr fontId="3" type="noConversion"/>
  </si>
  <si>
    <t>大口日式塔塔醬蝦排飯糰</t>
  </si>
  <si>
    <t>大口起司熔岩白醬炸魚飯糰</t>
  </si>
  <si>
    <t>大口義式香草雞腿排飯糰</t>
  </si>
  <si>
    <t>壹號醬壽喜燒牛丼</t>
  </si>
  <si>
    <t>韓式泡菜豬肉豆腐丼飯</t>
  </si>
  <si>
    <t xml:space="preserve">
4度二組B
</t>
    <phoneticPr fontId="3" type="noConversion"/>
  </si>
  <si>
    <t>四度二組
(烤飯糰/八爪機)</t>
    <phoneticPr fontId="7" type="noConversion"/>
  </si>
  <si>
    <t>明太子奶油炸飯糰</t>
  </si>
  <si>
    <t>淡麗清酒蒸蛤蜊烤飯糰</t>
  </si>
  <si>
    <t>糖燻野郎起司炙燒牛烤飯糰</t>
  </si>
  <si>
    <t>媽媽煮藝-鹹酥雞</t>
    <phoneticPr fontId="3" type="noConversion"/>
  </si>
  <si>
    <t>優質池上飯</t>
  </si>
  <si>
    <t xml:space="preserve">
4度二組C1
</t>
    <phoneticPr fontId="3" type="noConversion"/>
  </si>
  <si>
    <t>四度二組
(烤飯糰/十爪機)</t>
    <phoneticPr fontId="3" type="noConversion"/>
  </si>
  <si>
    <t>糖燻豬耳絲</t>
  </si>
  <si>
    <t>燻之味-糖燻雞胗</t>
  </si>
  <si>
    <t>韓式蒜味炸雞</t>
  </si>
  <si>
    <t>媽媽煮藝-Q彈燕麥飯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</si>
  <si>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</si>
  <si>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</si>
  <si>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>蕃茄起司手工千層麵(區2)</t>
  </si>
  <si>
    <t>便當</t>
  </si>
  <si>
    <t>嘉義劉里長雞肉飯</t>
  </si>
  <si>
    <t>日式中濃醬炭火漢堡排飯</t>
  </si>
  <si>
    <t>香腸腿排雙拼便當</t>
  </si>
  <si>
    <t>新招牌腿排便當</t>
  </si>
  <si>
    <t>好吃雞肉便當</t>
  </si>
  <si>
    <t xml:space="preserve">
4度三組
</t>
    <phoneticPr fontId="3" type="noConversion"/>
  </si>
  <si>
    <t>四度四組
(ET-55)</t>
    <phoneticPr fontId="7" type="noConversion"/>
  </si>
  <si>
    <t>蔬活腿排補力餐盒</t>
  </si>
  <si>
    <t>海陸雙拼肉肉餐盒</t>
  </si>
  <si>
    <t>香檸奶油魚排蔬滿盒</t>
    <phoneticPr fontId="3" type="noConversion"/>
  </si>
  <si>
    <t>香檸奶油魚排蔬滿盒</t>
  </si>
  <si>
    <t xml:space="preserve">
4度四組
</t>
    <phoneticPr fontId="3" type="noConversion"/>
  </si>
  <si>
    <t>四度五組
(ET-55)</t>
    <phoneticPr fontId="3" type="noConversion"/>
  </si>
  <si>
    <t>媽媽煮藝-香滷牛肚絲</t>
  </si>
  <si>
    <t>香辣醬粉絲煲</t>
  </si>
  <si>
    <t>嫩烤香料雞胸排蔬滿盒</t>
  </si>
  <si>
    <t>美式雞丁餐盒</t>
  </si>
  <si>
    <t>健身G肉餐盒</t>
  </si>
  <si>
    <t>二配粗飽系雞排炒飯</t>
  </si>
  <si>
    <t xml:space="preserve">
4度五組
</t>
    <phoneticPr fontId="3" type="noConversion"/>
  </si>
  <si>
    <t>綜合一組
(ET-55)</t>
    <phoneticPr fontId="3" type="noConversion"/>
  </si>
  <si>
    <t>蟹味可樂餅風炸飯糰</t>
  </si>
  <si>
    <t>好多蒜燒豚飯</t>
  </si>
  <si>
    <t>壹號醬雞豚雙拼</t>
  </si>
  <si>
    <t>二配鮮蝦旬彩炊飯飯糰</t>
  </si>
  <si>
    <t>二配蒙古風味烤肉飯</t>
  </si>
  <si>
    <t>二配起司控培根白醬焗烤飯</t>
  </si>
  <si>
    <t>二配鐵板豆腐燴蛋蓋飯</t>
  </si>
  <si>
    <t xml:space="preserve">
綜合一組
</t>
    <phoneticPr fontId="3" type="noConversion"/>
  </si>
  <si>
    <t>綜合二組
(ET-55)</t>
    <phoneticPr fontId="7" type="noConversion"/>
  </si>
  <si>
    <t>烤蛋白餐盒</t>
  </si>
  <si>
    <t>二配里肌豬排可可咖哩歐姆蛋飯</t>
  </si>
  <si>
    <t>二配黃金雞排蘑菇白醬歐姆蛋飯</t>
  </si>
  <si>
    <t>二配失控起司薯餅焗飯</t>
  </si>
  <si>
    <t>二配哞哞培根奶香海陸焗飯</t>
  </si>
  <si>
    <t>二配濃蕃茄火腿蛋包飯</t>
  </si>
  <si>
    <t>二配溏心蛋五目飯糰</t>
  </si>
  <si>
    <t xml:space="preserve">
綜合二組
</t>
    <phoneticPr fontId="3" type="noConversion"/>
  </si>
  <si>
    <t>綜合三組
(ET-55)</t>
    <phoneticPr fontId="3" type="noConversion"/>
  </si>
  <si>
    <t>極上炙烤親子丼</t>
  </si>
  <si>
    <t>鐵板滑蛋炸豬排丼</t>
  </si>
  <si>
    <t>二配港式香滑嫩蛋牛肉燴飯</t>
  </si>
  <si>
    <t>二配金咖哩濃厚辛口咖哩飯</t>
  </si>
  <si>
    <t>二配美味蟹煲</t>
  </si>
  <si>
    <t>二配金咖哩果香甘口咖哩飯</t>
  </si>
  <si>
    <t>二配泰式綠咖哩雞</t>
  </si>
  <si>
    <t>二配川味麻婆燒豆腐燴飯</t>
  </si>
  <si>
    <t xml:space="preserve">
綜合三組
</t>
    <phoneticPr fontId="3" type="noConversion"/>
  </si>
  <si>
    <t>綜合四組</t>
    <phoneticPr fontId="3" type="noConversion"/>
  </si>
  <si>
    <t>二配香炒沙茶豬肉飯</t>
  </si>
  <si>
    <t>二配厚香料咖哩雞排飯</t>
  </si>
  <si>
    <t>二配香拌海鮮醬肉絲蛋炒飯</t>
  </si>
  <si>
    <t>二配香辣醬蒜味香腸蛋炒飯</t>
  </si>
  <si>
    <t>二配鮭魚蛋炒飯</t>
  </si>
  <si>
    <t xml:space="preserve">
綜合四組
</t>
    <phoneticPr fontId="3" type="noConversion"/>
  </si>
  <si>
    <t>便當組
大口
固定線
(伺服包裝機)</t>
    <phoneticPr fontId="7" type="noConversion"/>
  </si>
  <si>
    <t>麻油雞飯糰</t>
  </si>
  <si>
    <t>大口歐風焙煎咖哩漢堡排飯糰</t>
  </si>
  <si>
    <t>大口蒜味香腸燒肉雙拼飯糰</t>
  </si>
  <si>
    <t>大口法式蕈菇起司雞排飯糰</t>
  </si>
  <si>
    <t xml:space="preserve">
便當組
</t>
    <phoneticPr fontId="3" type="noConversion"/>
  </si>
  <si>
    <t>1.當日出勤人數較多</t>
  </si>
  <si>
    <t>2.當日出勤人數較少</t>
  </si>
  <si>
    <t>3.當日出勤熟手較少</t>
    <phoneticPr fontId="7" type="noConversion"/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</si>
  <si>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</si>
  <si>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</si>
  <si>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</si>
  <si>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</si>
  <si>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</si>
  <si>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</si>
  <si>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</si>
  <si>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</si>
  <si>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  <phoneticPr fontId="3" type="noConversion"/>
  </si>
  <si>
    <t>13.區域出貨，分段生產</t>
    <phoneticPr fontId="3" type="noConversion"/>
  </si>
  <si>
    <t xml:space="preserve">04月01日  星期 三  </t>
  </si>
  <si>
    <t>烤飯糰</t>
  </si>
  <si>
    <t>04月01日  星期三</t>
    <phoneticPr fontId="7" type="noConversion"/>
  </si>
  <si>
    <t xml:space="preserve">04月01日  星期 三  </t>
    <phoneticPr fontId="7" type="noConversion"/>
  </si>
  <si>
    <t>媽媽煮藝-鹹酥雞</t>
  </si>
  <si>
    <t>Q彈燕麥飯</t>
  </si>
  <si>
    <t xml:space="preserve">04月02日  星期 四  </t>
  </si>
  <si>
    <t>04月02日  星期三</t>
    <phoneticPr fontId="7" type="noConversion"/>
  </si>
  <si>
    <t xml:space="preserve">04月02日  星期 四  </t>
    <phoneticPr fontId="7" type="noConversion"/>
  </si>
  <si>
    <t xml:space="preserve">04月03日  星期 五  </t>
  </si>
  <si>
    <t>04月03日  星期四</t>
    <phoneticPr fontId="7" type="noConversion"/>
  </si>
  <si>
    <t xml:space="preserve">04月03日  星期 五  </t>
    <phoneticPr fontId="7" type="noConversion"/>
  </si>
  <si>
    <t>炸醬炒泡麵</t>
  </si>
  <si>
    <t xml:space="preserve">04月04日  星期 六  </t>
  </si>
  <si>
    <t>04月04日  星期五</t>
    <phoneticPr fontId="7" type="noConversion"/>
  </si>
  <si>
    <t xml:space="preserve">04月04日  星期 六  </t>
    <phoneticPr fontId="7" type="noConversion"/>
  </si>
  <si>
    <t xml:space="preserve">04月05日  星期 日  </t>
  </si>
  <si>
    <t>04月05日  星期日</t>
    <phoneticPr fontId="7" type="noConversion"/>
  </si>
  <si>
    <t xml:space="preserve">04月05日  星期 日  </t>
    <phoneticPr fontId="7" type="noConversion"/>
  </si>
  <si>
    <t xml:space="preserve">04月06日  星期 一  </t>
  </si>
  <si>
    <t>04月06日  星期一</t>
    <phoneticPr fontId="7" type="noConversion"/>
  </si>
  <si>
    <t>二配大飯糰乾燒風味鮮蝦</t>
    <phoneticPr fontId="3" type="noConversion"/>
  </si>
  <si>
    <t xml:space="preserve">04月06日  星期 一  </t>
    <phoneticPr fontId="7" type="noConversion"/>
  </si>
  <si>
    <t xml:space="preserve">04月07日  星期 二  </t>
  </si>
  <si>
    <t>異常停線</t>
  </si>
  <si>
    <t>短暫停線</t>
  </si>
  <si>
    <t>合計次數</t>
  </si>
  <si>
    <t>時間</t>
  </si>
  <si>
    <t>設備次數</t>
  </si>
  <si>
    <t>04月07日  星期二</t>
    <phoneticPr fontId="7" type="noConversion"/>
  </si>
  <si>
    <t xml:space="preserve"> </t>
    <phoneticPr fontId="3" type="noConversion"/>
  </si>
  <si>
    <t xml:space="preserve">04月07日  星期 二  </t>
    <phoneticPr fontId="7" type="noConversion"/>
  </si>
  <si>
    <t>長野稻荷壽司</t>
  </si>
  <si>
    <t>04月08日  星期 三</t>
  </si>
  <si>
    <t>04月08日  星期三</t>
    <phoneticPr fontId="7" type="noConversion"/>
  </si>
  <si>
    <t>04月08日  星期 三</t>
    <phoneticPr fontId="7" type="noConversion"/>
  </si>
  <si>
    <t>04月09日  星期 四</t>
  </si>
  <si>
    <t>04月09日  星期四</t>
    <phoneticPr fontId="7" type="noConversion"/>
  </si>
  <si>
    <t>04月09日  星期 四</t>
    <phoneticPr fontId="7" type="noConversion"/>
  </si>
  <si>
    <t>04月10日  星期 五</t>
  </si>
  <si>
    <t>04月10日  星期 五</t>
    <phoneticPr fontId="7" type="noConversion"/>
  </si>
  <si>
    <t>04月10日  星期五</t>
    <phoneticPr fontId="7" type="noConversion"/>
  </si>
  <si>
    <t>04月11日  星期 六</t>
  </si>
  <si>
    <t>04月11日  星期六</t>
    <phoneticPr fontId="7" type="noConversion"/>
  </si>
  <si>
    <t>04月11日  星期 六</t>
    <phoneticPr fontId="7" type="noConversion"/>
  </si>
  <si>
    <t>04月12日  星期 日</t>
  </si>
  <si>
    <t>04月12日  星期日</t>
    <phoneticPr fontId="7" type="noConversion"/>
  </si>
  <si>
    <t>04月12日  星期 日</t>
    <phoneticPr fontId="7" type="noConversion"/>
  </si>
  <si>
    <t>04月13日  星期 一</t>
  </si>
  <si>
    <t>04月13日  星期一</t>
    <phoneticPr fontId="7" type="noConversion"/>
  </si>
  <si>
    <t>二配鹽水G絲飯糰</t>
    <phoneticPr fontId="3" type="noConversion"/>
  </si>
  <si>
    <t>二配贅沢鮭魚肚飯糰</t>
    <phoneticPr fontId="3" type="noConversion"/>
  </si>
  <si>
    <t>04月13日  星期 一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</si>
</sst>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b/>
      <sz val="12"/>
      <name val="微軟正黑體"/>
      <family val="2"/>
      <charset val="136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653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14" borderId="55" xfId="160" applyFont="1" applyFill="1" applyBorder="1" applyAlignment="1"/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" fontId="30" fillId="4" borderId="7" xfId="197" applyNumberFormat="1" applyFont="1" applyFill="1" applyBorder="1" applyAlignment="1">
      <alignment horizontal="center" vertical="center"/>
    </xf>
    <xf numFmtId="1" fontId="30" fillId="0" borderId="7" xfId="197" applyNumberFormat="1" applyFont="1" applyBorder="1" applyAlignment="1">
      <alignment horizontal="center" vertic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182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" fontId="30" fillId="4" borderId="41" xfId="4" applyNumberFormat="1" applyFont="1" applyFill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5" xfId="97" applyFont="1" applyBorder="1">
      <alignment vertical="center"/>
    </xf>
    <xf numFmtId="0" fontId="11" fillId="0" borderId="66" xfId="97" applyFont="1" applyBorder="1">
      <alignment vertical="center"/>
    </xf>
    <xf numFmtId="0" fontId="11" fillId="0" borderId="2" xfId="97" applyFont="1" applyBorder="1">
      <alignment vertical="center"/>
    </xf>
    <xf numFmtId="0" fontId="11" fillId="0" borderId="67" xfId="97" applyFont="1" applyBorder="1" applyAlignment="1">
      <alignment horizontal="left" vertical="center"/>
    </xf>
    <xf numFmtId="176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/>
    </xf>
    <xf numFmtId="0" fontId="4" fillId="0" borderId="32" xfId="160" applyFont="1" applyBorder="1" applyAlignment="1">
      <alignment vertical="top"/>
    </xf>
    <xf numFmtId="2" fontId="4" fillId="0" borderId="2" xfId="160" applyNumberFormat="1" applyFont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59" xfId="160" applyFont="1" applyBorder="1" applyAlignment="1">
      <alignment vertical="top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44" xfId="97" applyFont="1" applyBorder="1" applyAlignment="1">
      <alignment horizontal="left"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3" xfId="97" applyFont="1" applyBorder="1" applyAlignment="1">
      <alignment horizontal="left" vertical="top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86" xfId="97" applyFont="1" applyBorder="1">
      <alignment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0" fontId="4" fillId="0" borderId="87" xfId="97" applyFont="1" applyBorder="1">
      <alignment vertical="center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Alignment="1">
      <alignment horizontal="left" vertical="top"/>
    </xf>
    <xf numFmtId="0" fontId="4" fillId="0" borderId="43" xfId="97" applyFont="1" applyBorder="1">
      <alignment vertical="center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0" borderId="88" xfId="97" applyFont="1" applyBorder="1">
      <alignment vertic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1" xfId="1" applyNumberFormat="1" applyFont="1" applyBorder="1" applyAlignment="1">
      <alignment horizontal="center" vertical="center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89" xfId="1" applyNumberFormat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20" fontId="43" fillId="0" borderId="34" xfId="160" applyNumberFormat="1" applyFont="1" applyBorder="1" applyAlignment="1">
      <alignment horizontal="center" vertical="center"/>
    </xf>
    <xf numFmtId="0" fontId="31" fillId="0" borderId="34" xfId="4" applyFont="1" applyBorder="1" applyAlignment="1">
      <alignment horizontal="center" vertical="center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13" borderId="34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30" fillId="7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5" borderId="35" xfId="4" applyFont="1" applyFill="1" applyBorder="1" applyAlignment="1"/>
    <xf numFmtId="0" fontId="30" fillId="15" borderId="28" xfId="4" applyFont="1" applyFill="1" applyBorder="1" applyAlignment="1"/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5" borderId="54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180" fontId="30" fillId="0" borderId="28" xfId="341" applyNumberFormat="1" applyFont="1" applyBorder="1" applyAlignment="1">
      <alignment horizontal="center" vertical="center"/>
    </xf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180" fontId="30" fillId="0" borderId="7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41" xfId="97" applyFont="1" applyFill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5" borderId="34" xfId="97" applyFont="1" applyFill="1" applyBorder="1" applyAlignment="1"/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4" fillId="0" borderId="8" xfId="97" applyFont="1" applyBorder="1" applyAlignment="1">
      <alignment horizontal="left" vertical="center"/>
    </xf>
    <xf numFmtId="0" fontId="4" fillId="0" borderId="9" xfId="97" applyFont="1" applyBorder="1" applyAlignment="1">
      <alignment horizontal="left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15" borderId="32" xfId="97" applyFont="1" applyFill="1" applyBorder="1" applyAlignment="1"/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83" xfId="97" applyFont="1" applyFill="1" applyBorder="1" applyAlignment="1"/>
  </cellXfs>
  <cellStyles count="366">
    <cellStyle name="パーセント 2" xfId="7" xr:uid="{00000000-0005-0000-0000-000000000000}"/>
    <cellStyle name="一般" xfId="0" builtinId="0"/>
    <cellStyle name="一般 10" xfId="8" xr:uid="{00000000-0005-0000-0000-000002000000}"/>
    <cellStyle name="一般 10 2" xfId="9" xr:uid="{00000000-0005-0000-0000-000003000000}"/>
    <cellStyle name="一般 11" xfId="10" xr:uid="{00000000-0005-0000-0000-000004000000}"/>
    <cellStyle name="一般 12" xfId="11" xr:uid="{00000000-0005-0000-0000-000005000000}"/>
    <cellStyle name="一般 13" xfId="12" xr:uid="{00000000-0005-0000-0000-000006000000}"/>
    <cellStyle name="一般 14" xfId="13" xr:uid="{00000000-0005-0000-0000-000007000000}"/>
    <cellStyle name="一般 15" xfId="14" xr:uid="{00000000-0005-0000-0000-000008000000}"/>
    <cellStyle name="一般 15 2" xfId="15" xr:uid="{00000000-0005-0000-0000-000009000000}"/>
    <cellStyle name="一般 16" xfId="16" xr:uid="{00000000-0005-0000-0000-00000A000000}"/>
    <cellStyle name="一般 17" xfId="17" xr:uid="{00000000-0005-0000-0000-00000B000000}"/>
    <cellStyle name="一般 18" xfId="18" xr:uid="{00000000-0005-0000-0000-00000C000000}"/>
    <cellStyle name="一般 19" xfId="19" xr:uid="{00000000-0005-0000-0000-00000D000000}"/>
    <cellStyle name="一般 2" xfId="20" xr:uid="{00000000-0005-0000-0000-00000E000000}"/>
    <cellStyle name="一般 2 13" xfId="21" xr:uid="{00000000-0005-0000-0000-00000F000000}"/>
    <cellStyle name="一般 2 17" xfId="22" xr:uid="{00000000-0005-0000-0000-000010000000}"/>
    <cellStyle name="一般 2 17 10" xfId="23" xr:uid="{00000000-0005-0000-0000-000011000000}"/>
    <cellStyle name="一般 2 17 11" xfId="24" xr:uid="{00000000-0005-0000-0000-000012000000}"/>
    <cellStyle name="一般 2 17 12" xfId="25" xr:uid="{00000000-0005-0000-0000-000013000000}"/>
    <cellStyle name="一般 2 17 13" xfId="26" xr:uid="{00000000-0005-0000-0000-000014000000}"/>
    <cellStyle name="一般 2 17 13 2" xfId="27" xr:uid="{00000000-0005-0000-0000-000015000000}"/>
    <cellStyle name="一般 2 17 13 3" xfId="28" xr:uid="{00000000-0005-0000-0000-000016000000}"/>
    <cellStyle name="一般 2 17 14" xfId="29" xr:uid="{00000000-0005-0000-0000-000017000000}"/>
    <cellStyle name="一般 2 17 14 2" xfId="30" xr:uid="{00000000-0005-0000-0000-000018000000}"/>
    <cellStyle name="一般 2 17 15" xfId="31" xr:uid="{00000000-0005-0000-0000-000019000000}"/>
    <cellStyle name="一般 2 17 16" xfId="32" xr:uid="{00000000-0005-0000-0000-00001A000000}"/>
    <cellStyle name="一般 2 17 17" xfId="33" xr:uid="{00000000-0005-0000-0000-00001B000000}"/>
    <cellStyle name="一般 2 17 2" xfId="1" xr:uid="{00000000-0005-0000-0000-00001C000000}"/>
    <cellStyle name="一般 2 17 3" xfId="34" xr:uid="{00000000-0005-0000-0000-00001D000000}"/>
    <cellStyle name="一般 2 17 4" xfId="35" xr:uid="{00000000-0005-0000-0000-00001E000000}"/>
    <cellStyle name="一般 2 17 5" xfId="36" xr:uid="{00000000-0005-0000-0000-00001F000000}"/>
    <cellStyle name="一般 2 17 6" xfId="37" xr:uid="{00000000-0005-0000-0000-000020000000}"/>
    <cellStyle name="一般 2 17 7" xfId="38" xr:uid="{00000000-0005-0000-0000-000021000000}"/>
    <cellStyle name="一般 2 17 8" xfId="39" xr:uid="{00000000-0005-0000-0000-000022000000}"/>
    <cellStyle name="一般 2 17 9" xfId="40" xr:uid="{00000000-0005-0000-0000-000023000000}"/>
    <cellStyle name="一般 2 18" xfId="41" xr:uid="{00000000-0005-0000-0000-000024000000}"/>
    <cellStyle name="一般 2 18 10" xfId="42" xr:uid="{00000000-0005-0000-0000-000025000000}"/>
    <cellStyle name="一般 2 18 11" xfId="43" xr:uid="{00000000-0005-0000-0000-000026000000}"/>
    <cellStyle name="一般 2 18 12" xfId="44" xr:uid="{00000000-0005-0000-0000-000027000000}"/>
    <cellStyle name="一般 2 18 13" xfId="45" xr:uid="{00000000-0005-0000-0000-000028000000}"/>
    <cellStyle name="一般 2 18 13 2" xfId="46" xr:uid="{00000000-0005-0000-0000-000029000000}"/>
    <cellStyle name="一般 2 18 13 3" xfId="47" xr:uid="{00000000-0005-0000-0000-00002A000000}"/>
    <cellStyle name="一般 2 18 14" xfId="48" xr:uid="{00000000-0005-0000-0000-00002B000000}"/>
    <cellStyle name="一般 2 18 14 2" xfId="49" xr:uid="{00000000-0005-0000-0000-00002C000000}"/>
    <cellStyle name="一般 2 18 15" xfId="50" xr:uid="{00000000-0005-0000-0000-00002D000000}"/>
    <cellStyle name="一般 2 18 16" xfId="51" xr:uid="{00000000-0005-0000-0000-00002E000000}"/>
    <cellStyle name="一般 2 18 17" xfId="52" xr:uid="{00000000-0005-0000-0000-00002F000000}"/>
    <cellStyle name="一般 2 18 17 2" xfId="53" xr:uid="{00000000-0005-0000-0000-000030000000}"/>
    <cellStyle name="一般 2 18 19" xfId="54" xr:uid="{00000000-0005-0000-0000-000031000000}"/>
    <cellStyle name="一般 2 18 2" xfId="55" xr:uid="{00000000-0005-0000-0000-000032000000}"/>
    <cellStyle name="一般 2 18 21" xfId="56" xr:uid="{00000000-0005-0000-0000-000033000000}"/>
    <cellStyle name="一般 2 18 22" xfId="57" xr:uid="{00000000-0005-0000-0000-000034000000}"/>
    <cellStyle name="一般 2 18 23" xfId="58" xr:uid="{00000000-0005-0000-0000-000035000000}"/>
    <cellStyle name="一般 2 18 3" xfId="59" xr:uid="{00000000-0005-0000-0000-000036000000}"/>
    <cellStyle name="一般 2 18 4" xfId="60" xr:uid="{00000000-0005-0000-0000-000037000000}"/>
    <cellStyle name="一般 2 18 5" xfId="61" xr:uid="{00000000-0005-0000-0000-000038000000}"/>
    <cellStyle name="一般 2 18 6" xfId="62" xr:uid="{00000000-0005-0000-0000-000039000000}"/>
    <cellStyle name="一般 2 18 7" xfId="63" xr:uid="{00000000-0005-0000-0000-00003A000000}"/>
    <cellStyle name="一般 2 18 8" xfId="64" xr:uid="{00000000-0005-0000-0000-00003B000000}"/>
    <cellStyle name="一般 2 18 9" xfId="65" xr:uid="{00000000-0005-0000-0000-00003C000000}"/>
    <cellStyle name="一般 2 19" xfId="66" xr:uid="{00000000-0005-0000-0000-00003D000000}"/>
    <cellStyle name="一般 2 19 10" xfId="67" xr:uid="{00000000-0005-0000-0000-00003E000000}"/>
    <cellStyle name="一般 2 19 11" xfId="68" xr:uid="{00000000-0005-0000-0000-00003F000000}"/>
    <cellStyle name="一般 2 19 11 2" xfId="69" xr:uid="{00000000-0005-0000-0000-000040000000}"/>
    <cellStyle name="一般 2 19 12" xfId="70" xr:uid="{00000000-0005-0000-0000-000041000000}"/>
    <cellStyle name="一般 2 19 12 2" xfId="71" xr:uid="{00000000-0005-0000-0000-000042000000}"/>
    <cellStyle name="一般 2 19 13" xfId="72" xr:uid="{00000000-0005-0000-0000-000043000000}"/>
    <cellStyle name="一般 2 19 13 2" xfId="73" xr:uid="{00000000-0005-0000-0000-000044000000}"/>
    <cellStyle name="一般 2 19 13 3" xfId="74" xr:uid="{00000000-0005-0000-0000-000045000000}"/>
    <cellStyle name="一般 2 19 14" xfId="75" xr:uid="{00000000-0005-0000-0000-000046000000}"/>
    <cellStyle name="一般 2 19 14 2" xfId="76" xr:uid="{00000000-0005-0000-0000-000047000000}"/>
    <cellStyle name="一般 2 19 15" xfId="77" xr:uid="{00000000-0005-0000-0000-000048000000}"/>
    <cellStyle name="一般 2 19 16" xfId="78" xr:uid="{00000000-0005-0000-0000-000049000000}"/>
    <cellStyle name="一般 2 19 17" xfId="79" xr:uid="{00000000-0005-0000-0000-00004A000000}"/>
    <cellStyle name="一般 2 19 17 2" xfId="80" xr:uid="{00000000-0005-0000-0000-00004B000000}"/>
    <cellStyle name="一般 2 19 18" xfId="81" xr:uid="{00000000-0005-0000-0000-00004C000000}"/>
    <cellStyle name="一般 2 19 19" xfId="82" xr:uid="{00000000-0005-0000-0000-00004D000000}"/>
    <cellStyle name="一般 2 19 2" xfId="83" xr:uid="{00000000-0005-0000-0000-00004E000000}"/>
    <cellStyle name="一般 2 19 20" xfId="84" xr:uid="{00000000-0005-0000-0000-00004F000000}"/>
    <cellStyle name="一般 2 19 21" xfId="85" xr:uid="{00000000-0005-0000-0000-000050000000}"/>
    <cellStyle name="一般 2 19 21 2" xfId="86" xr:uid="{00000000-0005-0000-0000-000051000000}"/>
    <cellStyle name="一般 2 19 22" xfId="87" xr:uid="{00000000-0005-0000-0000-000052000000}"/>
    <cellStyle name="一般 2 19 23" xfId="88" xr:uid="{00000000-0005-0000-0000-000053000000}"/>
    <cellStyle name="一般 2 19 3" xfId="89" xr:uid="{00000000-0005-0000-0000-000054000000}"/>
    <cellStyle name="一般 2 19 4" xfId="90" xr:uid="{00000000-0005-0000-0000-000055000000}"/>
    <cellStyle name="一般 2 19 5" xfId="91" xr:uid="{00000000-0005-0000-0000-000056000000}"/>
    <cellStyle name="一般 2 19 6" xfId="92" xr:uid="{00000000-0005-0000-0000-000057000000}"/>
    <cellStyle name="一般 2 19 7" xfId="93" xr:uid="{00000000-0005-0000-0000-000058000000}"/>
    <cellStyle name="一般 2 19 8" xfId="94" xr:uid="{00000000-0005-0000-0000-000059000000}"/>
    <cellStyle name="一般 2 19 9" xfId="95" xr:uid="{00000000-0005-0000-0000-00005A000000}"/>
    <cellStyle name="一般 2 19 9 2" xfId="96" xr:uid="{00000000-0005-0000-0000-00005B000000}"/>
    <cellStyle name="一般 2 2" xfId="97" xr:uid="{00000000-0005-0000-0000-00005C000000}"/>
    <cellStyle name="一般 2 2 10" xfId="98" xr:uid="{00000000-0005-0000-0000-00005D000000}"/>
    <cellStyle name="一般 2 2 10 2" xfId="99" xr:uid="{00000000-0005-0000-0000-00005E000000}"/>
    <cellStyle name="一般 2 2 11" xfId="100" xr:uid="{00000000-0005-0000-0000-00005F000000}"/>
    <cellStyle name="一般 2 2 11 2" xfId="101" xr:uid="{00000000-0005-0000-0000-000060000000}"/>
    <cellStyle name="一般 2 2 11 3" xfId="102" xr:uid="{00000000-0005-0000-0000-000061000000}"/>
    <cellStyle name="一般 2 2 11 4" xfId="103" xr:uid="{00000000-0005-0000-0000-000062000000}"/>
    <cellStyle name="一般 2 2 12" xfId="104" xr:uid="{00000000-0005-0000-0000-000063000000}"/>
    <cellStyle name="一般 2 2 12 2" xfId="105" xr:uid="{00000000-0005-0000-0000-000064000000}"/>
    <cellStyle name="一般 2 2 12 3" xfId="106" xr:uid="{00000000-0005-0000-0000-000065000000}"/>
    <cellStyle name="一般 2 2 12 4" xfId="107" xr:uid="{00000000-0005-0000-0000-000066000000}"/>
    <cellStyle name="一般 2 2 13" xfId="108" xr:uid="{00000000-0005-0000-0000-000067000000}"/>
    <cellStyle name="一般 2 2 13 2" xfId="109" xr:uid="{00000000-0005-0000-0000-000068000000}"/>
    <cellStyle name="一般 2 2 13 3" xfId="110" xr:uid="{00000000-0005-0000-0000-000069000000}"/>
    <cellStyle name="一般 2 2 13 4" xfId="111" xr:uid="{00000000-0005-0000-0000-00006A000000}"/>
    <cellStyle name="一般 2 2 13 5" xfId="112" xr:uid="{00000000-0005-0000-0000-00006B000000}"/>
    <cellStyle name="一般 2 2 14" xfId="113" xr:uid="{00000000-0005-0000-0000-00006C000000}"/>
    <cellStyle name="一般 2 2 14 2" xfId="114" xr:uid="{00000000-0005-0000-0000-00006D000000}"/>
    <cellStyle name="一般 2 2 14 3" xfId="115" xr:uid="{00000000-0005-0000-0000-00006E000000}"/>
    <cellStyle name="一般 2 2 15" xfId="116" xr:uid="{00000000-0005-0000-0000-00006F000000}"/>
    <cellStyle name="一般 2 2 15 2" xfId="117" xr:uid="{00000000-0005-0000-0000-000070000000}"/>
    <cellStyle name="一般 2 2 16" xfId="118" xr:uid="{00000000-0005-0000-0000-000071000000}"/>
    <cellStyle name="一般 2 2 17" xfId="119" xr:uid="{00000000-0005-0000-0000-000072000000}"/>
    <cellStyle name="一般 2 2 17 2" xfId="120" xr:uid="{00000000-0005-0000-0000-000073000000}"/>
    <cellStyle name="一般 2 2 18" xfId="121" xr:uid="{00000000-0005-0000-0000-000074000000}"/>
    <cellStyle name="一般 2 2 19" xfId="122" xr:uid="{00000000-0005-0000-0000-000075000000}"/>
    <cellStyle name="一般 2 2 2" xfId="123" xr:uid="{00000000-0005-0000-0000-000076000000}"/>
    <cellStyle name="一般 2 2 2 2" xfId="2" xr:uid="{00000000-0005-0000-0000-000077000000}"/>
    <cellStyle name="一般 2 2 2 3" xfId="124" xr:uid="{00000000-0005-0000-0000-000078000000}"/>
    <cellStyle name="一般 2 2 2 4" xfId="125" xr:uid="{00000000-0005-0000-0000-000079000000}"/>
    <cellStyle name="一般 2 2 2 5" xfId="126" xr:uid="{00000000-0005-0000-0000-00007A000000}"/>
    <cellStyle name="一般 2 2 20" xfId="127" xr:uid="{00000000-0005-0000-0000-00007B000000}"/>
    <cellStyle name="一般 2 2 21" xfId="128" xr:uid="{00000000-0005-0000-0000-00007C000000}"/>
    <cellStyle name="一般 2 2 21 2" xfId="129" xr:uid="{00000000-0005-0000-0000-00007D000000}"/>
    <cellStyle name="一般 2 2 22" xfId="130" xr:uid="{00000000-0005-0000-0000-00007E000000}"/>
    <cellStyle name="一般 2 2 23" xfId="131" xr:uid="{00000000-0005-0000-0000-00007F000000}"/>
    <cellStyle name="一般 2 2 3" xfId="132" xr:uid="{00000000-0005-0000-0000-000080000000}"/>
    <cellStyle name="一般 2 2 3 2" xfId="133" xr:uid="{00000000-0005-0000-0000-000081000000}"/>
    <cellStyle name="一般 2 2 3 3" xfId="134" xr:uid="{00000000-0005-0000-0000-000082000000}"/>
    <cellStyle name="一般 2 2 3 4" xfId="135" xr:uid="{00000000-0005-0000-0000-000083000000}"/>
    <cellStyle name="一般 2 2 4" xfId="136" xr:uid="{00000000-0005-0000-0000-000084000000}"/>
    <cellStyle name="一般 2 2 4 2" xfId="137" xr:uid="{00000000-0005-0000-0000-000085000000}"/>
    <cellStyle name="一般 2 2 4 2 2" xfId="138" xr:uid="{00000000-0005-0000-0000-000086000000}"/>
    <cellStyle name="一般 2 2 4 2 3" xfId="139" xr:uid="{00000000-0005-0000-0000-000087000000}"/>
    <cellStyle name="一般 2 2 4 3" xfId="140" xr:uid="{00000000-0005-0000-0000-000088000000}"/>
    <cellStyle name="一般 2 2 4 3 2" xfId="141" xr:uid="{00000000-0005-0000-0000-000089000000}"/>
    <cellStyle name="一般 2 2 4 4" xfId="142" xr:uid="{00000000-0005-0000-0000-00008A000000}"/>
    <cellStyle name="一般 2 2 4 5" xfId="143" xr:uid="{00000000-0005-0000-0000-00008B000000}"/>
    <cellStyle name="一般 2 2 5" xfId="144" xr:uid="{00000000-0005-0000-0000-00008C000000}"/>
    <cellStyle name="一般 2 2 5 2" xfId="145" xr:uid="{00000000-0005-0000-0000-00008D000000}"/>
    <cellStyle name="一般 2 2 5 3" xfId="146" xr:uid="{00000000-0005-0000-0000-00008E000000}"/>
    <cellStyle name="一般 2 2 6" xfId="147" xr:uid="{00000000-0005-0000-0000-00008F000000}"/>
    <cellStyle name="一般 2 2 6 2" xfId="148" xr:uid="{00000000-0005-0000-0000-000090000000}"/>
    <cellStyle name="一般 2 2 6 3" xfId="149" xr:uid="{00000000-0005-0000-0000-000091000000}"/>
    <cellStyle name="一般 2 2 6 4" xfId="150" xr:uid="{00000000-0005-0000-0000-000092000000}"/>
    <cellStyle name="一般 2 2 7" xfId="151" xr:uid="{00000000-0005-0000-0000-000093000000}"/>
    <cellStyle name="一般 2 2 7 2" xfId="152" xr:uid="{00000000-0005-0000-0000-000094000000}"/>
    <cellStyle name="一般 2 2 8" xfId="153" xr:uid="{00000000-0005-0000-0000-000095000000}"/>
    <cellStyle name="一般 2 2 8 2" xfId="154" xr:uid="{00000000-0005-0000-0000-000096000000}"/>
    <cellStyle name="一般 2 2 9" xfId="155" xr:uid="{00000000-0005-0000-0000-000097000000}"/>
    <cellStyle name="一般 2 2 9 2" xfId="156" xr:uid="{00000000-0005-0000-0000-000098000000}"/>
    <cellStyle name="一般 2 2 9 3" xfId="157" xr:uid="{00000000-0005-0000-0000-000099000000}"/>
    <cellStyle name="一般 2 3" xfId="158" xr:uid="{00000000-0005-0000-0000-00009A000000}"/>
    <cellStyle name="一般 2 4" xfId="159" xr:uid="{00000000-0005-0000-0000-00009B000000}"/>
    <cellStyle name="一般 2 4 2" xfId="160" xr:uid="{00000000-0005-0000-0000-00009C000000}"/>
    <cellStyle name="一般 2 5" xfId="161" xr:uid="{00000000-0005-0000-0000-00009D000000}"/>
    <cellStyle name="一般 2 6" xfId="162" xr:uid="{00000000-0005-0000-0000-00009E000000}"/>
    <cellStyle name="一般 2 7" xfId="163" xr:uid="{00000000-0005-0000-0000-00009F000000}"/>
    <cellStyle name="一般 2 8" xfId="4" xr:uid="{00000000-0005-0000-0000-0000A0000000}"/>
    <cellStyle name="一般 2 8 10" xfId="164" xr:uid="{00000000-0005-0000-0000-0000A1000000}"/>
    <cellStyle name="一般 2 8 11" xfId="165" xr:uid="{00000000-0005-0000-0000-0000A2000000}"/>
    <cellStyle name="一般 2 8 11 2" xfId="166" xr:uid="{00000000-0005-0000-0000-0000A3000000}"/>
    <cellStyle name="一般 2 8 12" xfId="167" xr:uid="{00000000-0005-0000-0000-0000A4000000}"/>
    <cellStyle name="一般 2 8 12 2" xfId="168" xr:uid="{00000000-0005-0000-0000-0000A5000000}"/>
    <cellStyle name="一般 2 8 13" xfId="169" xr:uid="{00000000-0005-0000-0000-0000A6000000}"/>
    <cellStyle name="一般 2 8 13 2" xfId="170" xr:uid="{00000000-0005-0000-0000-0000A7000000}"/>
    <cellStyle name="一般 2 8 13 3" xfId="171" xr:uid="{00000000-0005-0000-0000-0000A8000000}"/>
    <cellStyle name="一般 2 8 14" xfId="172" xr:uid="{00000000-0005-0000-0000-0000A9000000}"/>
    <cellStyle name="一般 2 8 14 10" xfId="173" xr:uid="{00000000-0005-0000-0000-0000AA000000}"/>
    <cellStyle name="一般 2 8 14 11" xfId="174" xr:uid="{00000000-0005-0000-0000-0000AB000000}"/>
    <cellStyle name="一般 2 8 14 2" xfId="175" xr:uid="{00000000-0005-0000-0000-0000AC000000}"/>
    <cellStyle name="一般 2 8 14 2 2" xfId="176" xr:uid="{00000000-0005-0000-0000-0000AD000000}"/>
    <cellStyle name="一般 2 8 14 3" xfId="177" xr:uid="{00000000-0005-0000-0000-0000AE000000}"/>
    <cellStyle name="一般 2 8 14 3 2" xfId="178" xr:uid="{00000000-0005-0000-0000-0000AF000000}"/>
    <cellStyle name="一般 2 8 14 4" xfId="179" xr:uid="{00000000-0005-0000-0000-0000B0000000}"/>
    <cellStyle name="一般 2 8 14 5" xfId="180" xr:uid="{00000000-0005-0000-0000-0000B1000000}"/>
    <cellStyle name="一般 2 8 14 6" xfId="181" xr:uid="{00000000-0005-0000-0000-0000B2000000}"/>
    <cellStyle name="一般 2 8 14 7" xfId="182" xr:uid="{00000000-0005-0000-0000-0000B3000000}"/>
    <cellStyle name="一般 2 8 14 7 2" xfId="183" xr:uid="{00000000-0005-0000-0000-0000B4000000}"/>
    <cellStyle name="一般 2 8 14 8" xfId="184" xr:uid="{00000000-0005-0000-0000-0000B5000000}"/>
    <cellStyle name="一般 2 8 14 9" xfId="185" xr:uid="{00000000-0005-0000-0000-0000B6000000}"/>
    <cellStyle name="一般 2 8 15" xfId="186" xr:uid="{00000000-0005-0000-0000-0000B7000000}"/>
    <cellStyle name="一般 2 8 16" xfId="187" xr:uid="{00000000-0005-0000-0000-0000B8000000}"/>
    <cellStyle name="一般 2 8 17" xfId="188" xr:uid="{00000000-0005-0000-0000-0000B9000000}"/>
    <cellStyle name="一般 2 8 18" xfId="189" xr:uid="{00000000-0005-0000-0000-0000BA000000}"/>
    <cellStyle name="一般 2 8 19" xfId="190" xr:uid="{00000000-0005-0000-0000-0000BB000000}"/>
    <cellStyle name="一般 2 8 2" xfId="191" xr:uid="{00000000-0005-0000-0000-0000BC000000}"/>
    <cellStyle name="一般 2 8 2 2" xfId="192" xr:uid="{00000000-0005-0000-0000-0000BD000000}"/>
    <cellStyle name="一般 2 8 2 3" xfId="193" xr:uid="{00000000-0005-0000-0000-0000BE000000}"/>
    <cellStyle name="一般 2 8 20" xfId="194" xr:uid="{00000000-0005-0000-0000-0000BF000000}"/>
    <cellStyle name="一般 2 8 21" xfId="195" xr:uid="{00000000-0005-0000-0000-0000C0000000}"/>
    <cellStyle name="一般 2 8 22" xfId="196" xr:uid="{00000000-0005-0000-0000-0000C1000000}"/>
    <cellStyle name="一般 2 8 23" xfId="197" xr:uid="{00000000-0005-0000-0000-0000C2000000}"/>
    <cellStyle name="一般 2 8 23 2" xfId="198" xr:uid="{00000000-0005-0000-0000-0000C3000000}"/>
    <cellStyle name="一般 2 8 23 3" xfId="199" xr:uid="{00000000-0005-0000-0000-0000C4000000}"/>
    <cellStyle name="一般 2 8 24" xfId="200" xr:uid="{00000000-0005-0000-0000-0000C5000000}"/>
    <cellStyle name="一般 2 8 3" xfId="201" xr:uid="{00000000-0005-0000-0000-0000C6000000}"/>
    <cellStyle name="一般 2 8 3 2" xfId="202" xr:uid="{00000000-0005-0000-0000-0000C7000000}"/>
    <cellStyle name="一般 2 8 4" xfId="203" xr:uid="{00000000-0005-0000-0000-0000C8000000}"/>
    <cellStyle name="一般 2 8 5" xfId="204" xr:uid="{00000000-0005-0000-0000-0000C9000000}"/>
    <cellStyle name="一般 2 8 6" xfId="205" xr:uid="{00000000-0005-0000-0000-0000CA000000}"/>
    <cellStyle name="一般 2 8 7" xfId="206" xr:uid="{00000000-0005-0000-0000-0000CB000000}"/>
    <cellStyle name="一般 2 8 8" xfId="207" xr:uid="{00000000-0005-0000-0000-0000CC000000}"/>
    <cellStyle name="一般 2 8 9" xfId="208" xr:uid="{00000000-0005-0000-0000-0000CD000000}"/>
    <cellStyle name="一般 2 8 9 2" xfId="209" xr:uid="{00000000-0005-0000-0000-0000CE000000}"/>
    <cellStyle name="一般 20" xfId="210" xr:uid="{00000000-0005-0000-0000-0000CF000000}"/>
    <cellStyle name="一般 21" xfId="211" xr:uid="{00000000-0005-0000-0000-0000D0000000}"/>
    <cellStyle name="一般 22" xfId="212" xr:uid="{00000000-0005-0000-0000-0000D1000000}"/>
    <cellStyle name="一般 23" xfId="213" xr:uid="{00000000-0005-0000-0000-0000D2000000}"/>
    <cellStyle name="一般 24" xfId="214" xr:uid="{00000000-0005-0000-0000-0000D3000000}"/>
    <cellStyle name="一般 3" xfId="215" xr:uid="{00000000-0005-0000-0000-0000D4000000}"/>
    <cellStyle name="一般 3 2" xfId="216" xr:uid="{00000000-0005-0000-0000-0000D5000000}"/>
    <cellStyle name="一般 3 2 2" xfId="217" xr:uid="{00000000-0005-0000-0000-0000D6000000}"/>
    <cellStyle name="一般 3 3" xfId="218" xr:uid="{00000000-0005-0000-0000-0000D7000000}"/>
    <cellStyle name="一般 3 4" xfId="219" xr:uid="{00000000-0005-0000-0000-0000D8000000}"/>
    <cellStyle name="一般 3 5" xfId="220" xr:uid="{00000000-0005-0000-0000-0000D9000000}"/>
    <cellStyle name="一般 3 5 2" xfId="221" xr:uid="{00000000-0005-0000-0000-0000DA000000}"/>
    <cellStyle name="一般 3 6" xfId="222" xr:uid="{00000000-0005-0000-0000-0000DB000000}"/>
    <cellStyle name="一般 3 7" xfId="223" xr:uid="{00000000-0005-0000-0000-0000DC000000}"/>
    <cellStyle name="一般 4" xfId="224" xr:uid="{00000000-0005-0000-0000-0000DD000000}"/>
    <cellStyle name="一般 4 2" xfId="225" xr:uid="{00000000-0005-0000-0000-0000DE000000}"/>
    <cellStyle name="一般 4 3" xfId="226" xr:uid="{00000000-0005-0000-0000-0000DF000000}"/>
    <cellStyle name="一般 5" xfId="227" xr:uid="{00000000-0005-0000-0000-0000E0000000}"/>
    <cellStyle name="一般 5 2" xfId="228" xr:uid="{00000000-0005-0000-0000-0000E1000000}"/>
    <cellStyle name="一般 6" xfId="229" xr:uid="{00000000-0005-0000-0000-0000E2000000}"/>
    <cellStyle name="一般 6 2" xfId="230" xr:uid="{00000000-0005-0000-0000-0000E3000000}"/>
    <cellStyle name="一般 7" xfId="231" xr:uid="{00000000-0005-0000-0000-0000E4000000}"/>
    <cellStyle name="一般 8" xfId="232" xr:uid="{00000000-0005-0000-0000-0000E5000000}"/>
    <cellStyle name="一般 8 2" xfId="233" xr:uid="{00000000-0005-0000-0000-0000E6000000}"/>
    <cellStyle name="一般 9" xfId="234" xr:uid="{00000000-0005-0000-0000-0000E7000000}"/>
    <cellStyle name="一般 9 2" xfId="235" xr:uid="{00000000-0005-0000-0000-0000E8000000}"/>
    <cellStyle name="千分位 10" xfId="236" xr:uid="{00000000-0005-0000-0000-0000E9000000}"/>
    <cellStyle name="千分位 2" xfId="237" xr:uid="{00000000-0005-0000-0000-0000EA000000}"/>
    <cellStyle name="千分位 2 10" xfId="238" xr:uid="{00000000-0005-0000-0000-0000EB000000}"/>
    <cellStyle name="千分位 2 10 2" xfId="239" xr:uid="{00000000-0005-0000-0000-0000EC000000}"/>
    <cellStyle name="千分位 2 11" xfId="240" xr:uid="{00000000-0005-0000-0000-0000ED000000}"/>
    <cellStyle name="千分位 2 11 2" xfId="241" xr:uid="{00000000-0005-0000-0000-0000EE000000}"/>
    <cellStyle name="千分位 2 11 3" xfId="242" xr:uid="{00000000-0005-0000-0000-0000EF000000}"/>
    <cellStyle name="千分位 2 11 4" xfId="243" xr:uid="{00000000-0005-0000-0000-0000F0000000}"/>
    <cellStyle name="千分位 2 12" xfId="244" xr:uid="{00000000-0005-0000-0000-0000F1000000}"/>
    <cellStyle name="千分位 2 12 2" xfId="245" xr:uid="{00000000-0005-0000-0000-0000F2000000}"/>
    <cellStyle name="千分位 2 12 3" xfId="246" xr:uid="{00000000-0005-0000-0000-0000F3000000}"/>
    <cellStyle name="千分位 2 12 4" xfId="247" xr:uid="{00000000-0005-0000-0000-0000F4000000}"/>
    <cellStyle name="千分位 2 13" xfId="248" xr:uid="{00000000-0005-0000-0000-0000F5000000}"/>
    <cellStyle name="千分位 2 13 2" xfId="249" xr:uid="{00000000-0005-0000-0000-0000F6000000}"/>
    <cellStyle name="千分位 2 13 3" xfId="250" xr:uid="{00000000-0005-0000-0000-0000F7000000}"/>
    <cellStyle name="千分位 2 13 4" xfId="251" xr:uid="{00000000-0005-0000-0000-0000F8000000}"/>
    <cellStyle name="千分位 2 13 5" xfId="252" xr:uid="{00000000-0005-0000-0000-0000F9000000}"/>
    <cellStyle name="千分位 2 14" xfId="253" xr:uid="{00000000-0005-0000-0000-0000FA000000}"/>
    <cellStyle name="千分位 2 14 2" xfId="254" xr:uid="{00000000-0005-0000-0000-0000FB000000}"/>
    <cellStyle name="千分位 2 14 3" xfId="255" xr:uid="{00000000-0005-0000-0000-0000FC000000}"/>
    <cellStyle name="千分位 2 15" xfId="256" xr:uid="{00000000-0005-0000-0000-0000FD000000}"/>
    <cellStyle name="千分位 2 15 2" xfId="257" xr:uid="{00000000-0005-0000-0000-0000FE000000}"/>
    <cellStyle name="千分位 2 16" xfId="258" xr:uid="{00000000-0005-0000-0000-0000FF000000}"/>
    <cellStyle name="千分位 2 17" xfId="259" xr:uid="{00000000-0005-0000-0000-000000010000}"/>
    <cellStyle name="千分位 2 17 2" xfId="260" xr:uid="{00000000-0005-0000-0000-000001010000}"/>
    <cellStyle name="千分位 2 18" xfId="261" xr:uid="{00000000-0005-0000-0000-000002010000}"/>
    <cellStyle name="千分位 2 19" xfId="262" xr:uid="{00000000-0005-0000-0000-000003010000}"/>
    <cellStyle name="千分位 2 2" xfId="263" xr:uid="{00000000-0005-0000-0000-000004010000}"/>
    <cellStyle name="千分位 2 2 2" xfId="264" xr:uid="{00000000-0005-0000-0000-000005010000}"/>
    <cellStyle name="千分位 2 2 3" xfId="265" xr:uid="{00000000-0005-0000-0000-000006010000}"/>
    <cellStyle name="千分位 2 20" xfId="266" xr:uid="{00000000-0005-0000-0000-000007010000}"/>
    <cellStyle name="千分位 2 21" xfId="267" xr:uid="{00000000-0005-0000-0000-000008010000}"/>
    <cellStyle name="千分位 2 21 2" xfId="268" xr:uid="{00000000-0005-0000-0000-000009010000}"/>
    <cellStyle name="千分位 2 22" xfId="269" xr:uid="{00000000-0005-0000-0000-00000A010000}"/>
    <cellStyle name="千分位 2 23" xfId="270" xr:uid="{00000000-0005-0000-0000-00000B010000}"/>
    <cellStyle name="千分位 2 24" xfId="271" xr:uid="{00000000-0005-0000-0000-00000C010000}"/>
    <cellStyle name="千分位 2 3" xfId="272" xr:uid="{00000000-0005-0000-0000-00000D010000}"/>
    <cellStyle name="千分位 2 3 2" xfId="273" xr:uid="{00000000-0005-0000-0000-00000E010000}"/>
    <cellStyle name="千分位 2 3 3" xfId="274" xr:uid="{00000000-0005-0000-0000-00000F010000}"/>
    <cellStyle name="千分位 2 4" xfId="275" xr:uid="{00000000-0005-0000-0000-000010010000}"/>
    <cellStyle name="千分位 2 4 2" xfId="276" xr:uid="{00000000-0005-0000-0000-000011010000}"/>
    <cellStyle name="千分位 2 5" xfId="277" xr:uid="{00000000-0005-0000-0000-000012010000}"/>
    <cellStyle name="千分位 2 5 2" xfId="278" xr:uid="{00000000-0005-0000-0000-000013010000}"/>
    <cellStyle name="千分位 2 5 3" xfId="279" xr:uid="{00000000-0005-0000-0000-000014010000}"/>
    <cellStyle name="千分位 2 6" xfId="280" xr:uid="{00000000-0005-0000-0000-000015010000}"/>
    <cellStyle name="千分位 2 6 2" xfId="281" xr:uid="{00000000-0005-0000-0000-000016010000}"/>
    <cellStyle name="千分位 2 6 3" xfId="282" xr:uid="{00000000-0005-0000-0000-000017010000}"/>
    <cellStyle name="千分位 2 6 4" xfId="283" xr:uid="{00000000-0005-0000-0000-000018010000}"/>
    <cellStyle name="千分位 2 7" xfId="284" xr:uid="{00000000-0005-0000-0000-000019010000}"/>
    <cellStyle name="千分位 2 7 2" xfId="285" xr:uid="{00000000-0005-0000-0000-00001A010000}"/>
    <cellStyle name="千分位 2 8" xfId="286" xr:uid="{00000000-0005-0000-0000-00001B010000}"/>
    <cellStyle name="千分位 2 8 2" xfId="287" xr:uid="{00000000-0005-0000-0000-00001C010000}"/>
    <cellStyle name="千分位 2 8 2 2" xfId="288" xr:uid="{00000000-0005-0000-0000-00001D010000}"/>
    <cellStyle name="千分位 2 8 3" xfId="289" xr:uid="{00000000-0005-0000-0000-00001E010000}"/>
    <cellStyle name="千分位 2 8 3 2" xfId="290" xr:uid="{00000000-0005-0000-0000-00001F010000}"/>
    <cellStyle name="千分位 2 8 3 3" xfId="291" xr:uid="{00000000-0005-0000-0000-000020010000}"/>
    <cellStyle name="千分位 2 8 4" xfId="292" xr:uid="{00000000-0005-0000-0000-000021010000}"/>
    <cellStyle name="千分位 2 8 5" xfId="293" xr:uid="{00000000-0005-0000-0000-000022010000}"/>
    <cellStyle name="千分位 2 8 6" xfId="294" xr:uid="{00000000-0005-0000-0000-000023010000}"/>
    <cellStyle name="千分位 2 9" xfId="295" xr:uid="{00000000-0005-0000-0000-000024010000}"/>
    <cellStyle name="千分位 2 9 2" xfId="296" xr:uid="{00000000-0005-0000-0000-000025010000}"/>
    <cellStyle name="千分位 2 9 3" xfId="297" xr:uid="{00000000-0005-0000-0000-000026010000}"/>
    <cellStyle name="千分位 3" xfId="298" xr:uid="{00000000-0005-0000-0000-000027010000}"/>
    <cellStyle name="千分位 4" xfId="299" xr:uid="{00000000-0005-0000-0000-000028010000}"/>
    <cellStyle name="千分位 5" xfId="300" xr:uid="{00000000-0005-0000-0000-000029010000}"/>
    <cellStyle name="千分位 5 2" xfId="301" xr:uid="{00000000-0005-0000-0000-00002A010000}"/>
    <cellStyle name="千分位 6" xfId="302" xr:uid="{00000000-0005-0000-0000-00002B010000}"/>
    <cellStyle name="千分位 7" xfId="303" xr:uid="{00000000-0005-0000-0000-00002C010000}"/>
    <cellStyle name="千分位 8" xfId="304" xr:uid="{00000000-0005-0000-0000-00002D010000}"/>
    <cellStyle name="千分位 9" xfId="3" xr:uid="{00000000-0005-0000-0000-00002E010000}"/>
    <cellStyle name="好_1001024-晉欣重要管制流程 (3)" xfId="305" xr:uid="{00000000-0005-0000-0000-00002F010000}"/>
    <cellStyle name="好_Sheet1" xfId="306" xr:uid="{00000000-0005-0000-0000-000030010000}"/>
    <cellStyle name="好_工作日報表---" xfId="307" xr:uid="{00000000-0005-0000-0000-000031010000}"/>
    <cellStyle name="好_晉欣重要管制流程-油炸作業" xfId="308" xr:uid="{00000000-0005-0000-0000-000032010000}"/>
    <cellStyle name="好_晉欣重要管制流程-原物料驗收" xfId="309" xr:uid="{00000000-0005-0000-0000-000033010000}"/>
    <cellStyle name="好_晉欣重要管制流程-烤箱作業" xfId="310" xr:uid="{00000000-0005-0000-0000-000034010000}"/>
    <cellStyle name="好_晉欣重要管制流程-理貨作業" xfId="311" xr:uid="{00000000-0005-0000-0000-000035010000}"/>
    <cellStyle name="好_晉欣重要管制流程-煮麵作業" xfId="312" xr:uid="{00000000-0005-0000-0000-000036010000}"/>
    <cellStyle name="好_晉欣重要管制流程-飯糰機操作&amp;丼飯作業&amp;三明治&amp;標籤&amp;炊飯&amp;美生菜" xfId="313" xr:uid="{00000000-0005-0000-0000-000037010000}"/>
    <cellStyle name="好_晉欣重要管制流程-準備室作業" xfId="314" xr:uid="{00000000-0005-0000-0000-000038010000}"/>
    <cellStyle name="好_晉欣重要管制流程-補料作業" xfId="315" xr:uid="{00000000-0005-0000-0000-000039010000}"/>
    <cellStyle name="好_配料相關一、二--------" xfId="316" xr:uid="{00000000-0005-0000-0000-00003A010000}"/>
    <cellStyle name="百分比 2" xfId="317" xr:uid="{00000000-0005-0000-0000-00003B010000}"/>
    <cellStyle name="百分比 2 2" xfId="318" xr:uid="{00000000-0005-0000-0000-00003C010000}"/>
    <cellStyle name="百分比 2 2 2" xfId="319" xr:uid="{00000000-0005-0000-0000-00003D010000}"/>
    <cellStyle name="百分比 2 2 2 2" xfId="6" xr:uid="{00000000-0005-0000-0000-00003E010000}"/>
    <cellStyle name="百分比 2 3" xfId="320" xr:uid="{00000000-0005-0000-0000-00003F010000}"/>
    <cellStyle name="百分比 2 4" xfId="321" xr:uid="{00000000-0005-0000-0000-000040010000}"/>
    <cellStyle name="百分比 2 5" xfId="5" xr:uid="{00000000-0005-0000-0000-000041010000}"/>
    <cellStyle name="百分比 3" xfId="322" xr:uid="{00000000-0005-0000-0000-000042010000}"/>
    <cellStyle name="百分比 3 2" xfId="323" xr:uid="{00000000-0005-0000-0000-000043010000}"/>
    <cellStyle name="百分比 3 3" xfId="324" xr:uid="{00000000-0005-0000-0000-000044010000}"/>
    <cellStyle name="百分比 4" xfId="325" xr:uid="{00000000-0005-0000-0000-000045010000}"/>
    <cellStyle name="百分比 4 2" xfId="326" xr:uid="{00000000-0005-0000-0000-000046010000}"/>
    <cellStyle name="百分比 4 2 2" xfId="327" xr:uid="{00000000-0005-0000-0000-000047010000}"/>
    <cellStyle name="百分比 4 2 2 2" xfId="328" xr:uid="{00000000-0005-0000-0000-000048010000}"/>
    <cellStyle name="百分比 4 2 3" xfId="329" xr:uid="{00000000-0005-0000-0000-000049010000}"/>
    <cellStyle name="百分比 4 3" xfId="330" xr:uid="{00000000-0005-0000-0000-00004A010000}"/>
    <cellStyle name="百分比 4 3 2" xfId="331" xr:uid="{00000000-0005-0000-0000-00004B010000}"/>
    <cellStyle name="百分比 4 3 2 2" xfId="332" xr:uid="{00000000-0005-0000-0000-00004C010000}"/>
    <cellStyle name="百分比 4 3 2 2 2" xfId="333" xr:uid="{00000000-0005-0000-0000-00004D010000}"/>
    <cellStyle name="百分比 4 3 2 2 2 2" xfId="334" xr:uid="{00000000-0005-0000-0000-00004E010000}"/>
    <cellStyle name="百分比 4 3 2 2 2 2 2" xfId="335" xr:uid="{00000000-0005-0000-0000-00004F010000}"/>
    <cellStyle name="百分比 4 4" xfId="336" xr:uid="{00000000-0005-0000-0000-000050010000}"/>
    <cellStyle name="百分比 5" xfId="337" xr:uid="{00000000-0005-0000-0000-000051010000}"/>
    <cellStyle name="百分比 5 2" xfId="338" xr:uid="{00000000-0005-0000-0000-000052010000}"/>
    <cellStyle name="百分比 5 3" xfId="339" xr:uid="{00000000-0005-0000-0000-000053010000}"/>
    <cellStyle name="百分比 6" xfId="340" xr:uid="{00000000-0005-0000-0000-000054010000}"/>
    <cellStyle name="百分比 7" xfId="341" xr:uid="{00000000-0005-0000-0000-000055010000}"/>
    <cellStyle name="桁区切り 2" xfId="342" xr:uid="{00000000-0005-0000-0000-000056010000}"/>
    <cellStyle name="貨幣 2" xfId="343" xr:uid="{00000000-0005-0000-0000-000057010000}"/>
    <cellStyle name="通貨 2" xfId="344" xr:uid="{00000000-0005-0000-0000-000058010000}"/>
    <cellStyle name="超連結 2" xfId="345" xr:uid="{00000000-0005-0000-0000-000059010000}"/>
    <cellStyle name="標準 2" xfId="346" xr:uid="{00000000-0005-0000-0000-00005A010000}"/>
    <cellStyle name="標準 3" xfId="347" xr:uid="{00000000-0005-0000-0000-00005B010000}"/>
    <cellStyle name="標準 3 2" xfId="348" xr:uid="{00000000-0005-0000-0000-00005C010000}"/>
    <cellStyle name="標準 4" xfId="349" xr:uid="{00000000-0005-0000-0000-00005D010000}"/>
    <cellStyle name="標準 4 2" xfId="350" xr:uid="{00000000-0005-0000-0000-00005E010000}"/>
    <cellStyle name="標準 5" xfId="351" xr:uid="{00000000-0005-0000-0000-00005F010000}"/>
    <cellStyle name="標準 6" xfId="352" xr:uid="{00000000-0005-0000-0000-000060010000}"/>
    <cellStyle name="標準 7" xfId="353" xr:uid="{00000000-0005-0000-0000-000061010000}"/>
    <cellStyle name="壞_1001024-晉欣重要管制流程 (3)" xfId="354" xr:uid="{00000000-0005-0000-0000-000062010000}"/>
    <cellStyle name="壞_Sheet1" xfId="355" xr:uid="{00000000-0005-0000-0000-000063010000}"/>
    <cellStyle name="壞_工作日報表---" xfId="356" xr:uid="{00000000-0005-0000-0000-000064010000}"/>
    <cellStyle name="壞_晉欣重要管制流程-油炸作業" xfId="357" xr:uid="{00000000-0005-0000-0000-000065010000}"/>
    <cellStyle name="壞_晉欣重要管制流程-原物料驗收" xfId="358" xr:uid="{00000000-0005-0000-0000-000066010000}"/>
    <cellStyle name="壞_晉欣重要管制流程-烤箱作業" xfId="359" xr:uid="{00000000-0005-0000-0000-000067010000}"/>
    <cellStyle name="壞_晉欣重要管制流程-理貨作業" xfId="360" xr:uid="{00000000-0005-0000-0000-000068010000}"/>
    <cellStyle name="壞_晉欣重要管制流程-煮麵作業" xfId="361" xr:uid="{00000000-0005-0000-0000-000069010000}"/>
    <cellStyle name="壞_晉欣重要管制流程-飯糰機操作&amp;丼飯作業&amp;三明治&amp;標籤&amp;炊飯&amp;美生菜" xfId="362" xr:uid="{00000000-0005-0000-0000-00006A010000}"/>
    <cellStyle name="壞_晉欣重要管制流程-準備室作業" xfId="363" xr:uid="{00000000-0005-0000-0000-00006B010000}"/>
    <cellStyle name="壞_晉欣重要管制流程-補料作業" xfId="364" xr:uid="{00000000-0005-0000-0000-00006C010000}"/>
    <cellStyle name="壞_配料相關一、二--------" xfId="365" xr:uid="{00000000-0005-0000-0000-00006D010000}"/>
  </cellStyles>
  <dxfs count="39214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-server\&amp;&amp;&#20419;&#37559;&#30456;&#38364;&#36039;&#26009;&amp;&amp;\&#9733;&#27599;&#36913;&#29983;&#29986;&#25490;&#31243;\&#32102;JAPAN&#30340;&#24037;&#20316;&#26085;&#22577;&#34920;\&#12304;&#29983;&#29986;&#22238;&#32102;&#39135;&#30740;&#25152;&#12305;&#26185;&#27427;&#26085;&#22577;&#34920;&#25976;&#20540;&#20998;&#26512;\115&#24180;03&#26376;\4&#24230;\&#26185;&#27427;&#22235;&#24230;&#24037;&#20316;&#26085;&#22577;&#34920;115%2003&#26376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amp;&amp;&#20419;&#37559;&#30456;&#38364;&#36039;&#26009;&amp;&amp;/&#9733;&#27599;&#36913;&#29983;&#29986;&#25490;&#31243;/&#32102;JAPAN&#30340;&#24037;&#20316;&#26085;&#22577;&#34920;/&#12304;&#29983;&#29986;&#22238;&#32102;&#39135;&#30740;&#25152;&#12305;&#26185;&#27427;&#26085;&#22577;&#34920;&#25976;&#20540;&#20998;&#26512;/115&#24180;04&#26376;/4&#24230;/&#26185;&#27427;&#22235;&#24230;&#24037;&#20316;&#26085;&#22577;&#34920;115%2004&#26376;.xlsx" TargetMode="External"/><Relationship Id="rId1" Type="http://schemas.openxmlformats.org/officeDocument/2006/relationships/externalLinkPath" Target="/&amp;&amp;&#20419;&#37559;&#30456;&#38364;&#36039;&#26009;&amp;&amp;/&#9733;&#27599;&#36913;&#29983;&#29986;&#25490;&#31243;/&#32102;JAPAN&#30340;&#24037;&#20316;&#26085;&#22577;&#34920;/&#12304;&#29983;&#29986;&#22238;&#32102;&#39135;&#30740;&#25152;&#12305;&#26185;&#27427;&#26085;&#22577;&#34920;&#25976;&#20540;&#20998;&#26512;/115&#24180;04&#26376;/4&#24230;/&#26185;&#27427;&#22235;&#24230;&#24037;&#20316;&#26085;&#22577;&#34920;115%2004&#26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總表"/>
      <sheetName val="ST總表"/>
      <sheetName val="商品廠價總表"/>
      <sheetName val="全家類別表"/>
      <sheetName val="晉欣4度C0301"/>
      <sheetName val="晉欣4度C0302"/>
      <sheetName val="晉欣4度C0303"/>
      <sheetName val="晉欣4度C0304"/>
      <sheetName val="晉欣4度C0305"/>
      <sheetName val="晉欣4度C0306"/>
      <sheetName val="晉欣4度C0307"/>
      <sheetName val="晉欣4度C0308"/>
      <sheetName val="晉欣4度C0309"/>
      <sheetName val="晉欣4度C0310"/>
      <sheetName val="晉欣4度C0311"/>
      <sheetName val="晉欣4度C0312"/>
      <sheetName val="晉欣4度C0313"/>
      <sheetName val="晉欣4度C0314"/>
      <sheetName val="晉欣4度C0315"/>
      <sheetName val="晉欣4度C0316"/>
      <sheetName val="工作表4"/>
      <sheetName val="晉欣4度C0317"/>
      <sheetName val="晉欣4度C0318"/>
      <sheetName val="晉欣4度C0319"/>
      <sheetName val="晉欣4度C0320"/>
      <sheetName val="晉欣4度C0321"/>
      <sheetName val="晉欣4度C0322"/>
      <sheetName val="晉欣4度C0323"/>
      <sheetName val="晉欣4度C0324"/>
      <sheetName val="晉欣4度C0325"/>
      <sheetName val="晉欣4度C0326"/>
      <sheetName val="晉欣4度C0327"/>
      <sheetName val="晉欣4度C0328"/>
      <sheetName val="晉欣4度C0329"/>
      <sheetName val="晉欣4度C0330"/>
      <sheetName val="晉欣4度C0331"/>
      <sheetName val="晉欣4度C0401"/>
      <sheetName val="晉欣4度C0402"/>
      <sheetName val="晉欣4度C0403"/>
      <sheetName val="晉欣4度C04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Z2">
            <v>0</v>
          </cell>
          <cell r="AA2">
            <v>0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總表"/>
      <sheetName val="ST總表"/>
      <sheetName val="商品廠價總表"/>
      <sheetName val="全家類別表"/>
      <sheetName val="晉欣4度C0331"/>
      <sheetName val="晉欣4度C0401"/>
      <sheetName val="晉欣4度C0402"/>
      <sheetName val="晉欣4度C0403"/>
      <sheetName val="晉欣4度C0404"/>
      <sheetName val="晉欣4度C0405"/>
      <sheetName val="晉欣4度C0406"/>
      <sheetName val="晉欣4度C0407"/>
      <sheetName val="晉欣4度C0408"/>
      <sheetName val="晉欣4度C0409"/>
      <sheetName val="晉欣4度C0410"/>
      <sheetName val="晉欣4度C0411"/>
      <sheetName val="晉欣4度C0412"/>
      <sheetName val="晉欣4度C0413"/>
      <sheetName val="工作表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Z2">
            <v>0</v>
          </cell>
          <cell r="AA2">
            <v>0</v>
          </cell>
          <cell r="AD2">
            <v>6</v>
          </cell>
          <cell r="AE2">
            <v>7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38"/>
  <sheetViews>
    <sheetView zoomScale="40" zoomScaleNormal="40" workbookViewId="0">
      <selection activeCell="P32" sqref="P32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27" customWidth="1"/>
    <col min="4" max="17" width="14.26953125" style="2" customWidth="1"/>
    <col min="18" max="21" width="9.6328125" style="2" customWidth="1"/>
    <col min="22" max="22" width="11.26953125" style="2" customWidth="1"/>
    <col min="23" max="23" width="11.453125" style="2" customWidth="1"/>
    <col min="24" max="16384" width="8.08984375" style="2"/>
  </cols>
  <sheetData>
    <row r="1" spans="2:17" ht="27.75" customHeight="1">
      <c r="B1" s="582" t="s">
        <v>0</v>
      </c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4"/>
      <c r="N1" s="1"/>
      <c r="O1" s="1"/>
    </row>
    <row r="2" spans="2:17" ht="27.75" customHeight="1">
      <c r="B2" s="582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4"/>
      <c r="N2" s="1"/>
      <c r="O2" s="1"/>
    </row>
    <row r="3" spans="2:17" ht="46.5" customHeight="1">
      <c r="B3" s="575" t="s">
        <v>1</v>
      </c>
      <c r="C3" s="536"/>
      <c r="D3" s="585" t="s">
        <v>2</v>
      </c>
      <c r="E3" s="586"/>
      <c r="F3" s="575" t="s">
        <v>3</v>
      </c>
      <c r="G3" s="536"/>
      <c r="H3" s="587">
        <v>260891.4</v>
      </c>
      <c r="I3" s="588"/>
      <c r="J3" s="575" t="s">
        <v>4</v>
      </c>
      <c r="K3" s="536"/>
      <c r="L3" s="580">
        <v>8383382.8540005311</v>
      </c>
      <c r="M3" s="581"/>
      <c r="N3" s="376"/>
      <c r="O3" s="376"/>
      <c r="P3" s="376"/>
      <c r="Q3" s="376"/>
    </row>
    <row r="4" spans="2:17" ht="24" customHeight="1">
      <c r="B4" s="575" t="s">
        <v>5</v>
      </c>
      <c r="C4" s="536"/>
      <c r="D4" s="567" t="s">
        <v>5</v>
      </c>
      <c r="E4" s="568"/>
      <c r="F4" s="578" t="s">
        <v>6</v>
      </c>
      <c r="G4" s="579"/>
      <c r="H4" s="578" t="s">
        <v>7</v>
      </c>
      <c r="I4" s="579"/>
      <c r="J4" s="578" t="s">
        <v>8</v>
      </c>
      <c r="K4" s="579"/>
      <c r="L4" s="580" t="s">
        <v>9</v>
      </c>
      <c r="M4" s="581"/>
      <c r="N4" s="561" t="s">
        <v>10</v>
      </c>
      <c r="O4" s="562"/>
      <c r="P4" s="562" t="s">
        <v>11</v>
      </c>
      <c r="Q4" s="562"/>
    </row>
    <row r="5" spans="2:17" ht="24" customHeight="1">
      <c r="B5" s="563" t="s">
        <v>12</v>
      </c>
      <c r="C5" s="542"/>
      <c r="D5" s="567" t="s">
        <v>13</v>
      </c>
      <c r="E5" s="568"/>
      <c r="F5" s="567" t="s">
        <v>14</v>
      </c>
      <c r="G5" s="568"/>
      <c r="H5" s="569" t="s">
        <v>15</v>
      </c>
      <c r="I5" s="570"/>
      <c r="J5" s="571" t="s">
        <v>16</v>
      </c>
      <c r="K5" s="572"/>
      <c r="L5" s="573" t="s">
        <v>17</v>
      </c>
      <c r="M5" s="574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5" customHeight="1">
      <c r="B6" s="564"/>
      <c r="C6" s="565"/>
      <c r="D6" s="575" t="s">
        <v>21</v>
      </c>
      <c r="E6" s="536"/>
      <c r="F6" s="576">
        <f>AVERAGE(D13:O13,P13:Q13,D30:E30,G30:H30,J30:M30)</f>
        <v>386.82511016012126</v>
      </c>
      <c r="G6" s="577"/>
      <c r="H6" s="555">
        <f>AVERAGE(D13:P13,Q13)</f>
        <v>145.72517310876208</v>
      </c>
      <c r="I6" s="556"/>
      <c r="J6" s="555">
        <f>AVERAGE(D30:E30,G30:H30)</f>
        <v>736.25</v>
      </c>
      <c r="K6" s="556"/>
      <c r="L6" s="557">
        <f>AVERAGE(J30:M30)</f>
        <v>881.25</v>
      </c>
      <c r="M6" s="558"/>
      <c r="N6" s="559">
        <f>[1]晉欣4度C0324!$Z$2</f>
        <v>0</v>
      </c>
      <c r="O6" s="544">
        <f>[1]晉欣4度C0324!$AA$2</f>
        <v>0</v>
      </c>
      <c r="P6" s="560">
        <v>4</v>
      </c>
      <c r="Q6" s="544">
        <v>3</v>
      </c>
    </row>
    <row r="7" spans="2:17" s="5" customFormat="1" ht="39.65" customHeight="1">
      <c r="B7" s="564"/>
      <c r="C7" s="565"/>
      <c r="D7" s="545" t="s">
        <v>22</v>
      </c>
      <c r="E7" s="546"/>
      <c r="F7" s="547">
        <f>AVERAGE(D14:O14,P14:Q14,D31:E31,J31:M31,G31:H31)</f>
        <v>349.19635740662915</v>
      </c>
      <c r="G7" s="548"/>
      <c r="H7" s="549">
        <f>AVERAGE(D14:P14,Q14)</f>
        <v>130.57841150915141</v>
      </c>
      <c r="I7" s="550"/>
      <c r="J7" s="549">
        <f>AVERAGE(D31:E31,G31:H31)</f>
        <v>720.39209221440387</v>
      </c>
      <c r="K7" s="550"/>
      <c r="L7" s="551">
        <f>AVERAGE(J31:M31)</f>
        <v>743.16343324002673</v>
      </c>
      <c r="M7" s="552"/>
      <c r="N7" s="559"/>
      <c r="O7" s="544"/>
      <c r="P7" s="560"/>
      <c r="Q7" s="544"/>
    </row>
    <row r="8" spans="2:17" s="5" customFormat="1" ht="39.65" customHeight="1">
      <c r="B8" s="566"/>
      <c r="C8" s="543"/>
      <c r="D8" s="545" t="s">
        <v>23</v>
      </c>
      <c r="E8" s="546"/>
      <c r="F8" s="553">
        <f>AVERAGE(D15:O15,P15:Q15,D32:E32,G32:H32,J32:K32,L32)</f>
        <v>0.89258027054926425</v>
      </c>
      <c r="G8" s="554"/>
      <c r="H8" s="553">
        <f>AVERAGE(D15:O15,P15:Q15)</f>
        <v>0.8992310275199491</v>
      </c>
      <c r="I8" s="554"/>
      <c r="J8" s="553">
        <f>AVERAGE(D32:E32,G32:H32)</f>
        <v>0.95427064392913519</v>
      </c>
      <c r="K8" s="554"/>
      <c r="L8" s="553">
        <f>AVERAGE(J32:M32)</f>
        <v>0.84040886521619129</v>
      </c>
      <c r="M8" s="554"/>
      <c r="N8" s="559"/>
      <c r="O8" s="544"/>
      <c r="P8" s="560"/>
      <c r="Q8" s="544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532" t="s">
        <v>24</v>
      </c>
      <c r="C10" s="538"/>
      <c r="D10" s="539" t="s">
        <v>25</v>
      </c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1"/>
    </row>
    <row r="11" spans="2:17" ht="17.25" customHeight="1">
      <c r="B11" s="523" t="s">
        <v>26</v>
      </c>
      <c r="C11" s="542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4" customHeight="1">
      <c r="B12" s="525"/>
      <c r="C12" s="543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40" customHeight="1">
      <c r="B13" s="527" t="s">
        <v>12</v>
      </c>
      <c r="C13" s="14" t="s">
        <v>41</v>
      </c>
      <c r="D13" s="19">
        <v>126.55806182121974</v>
      </c>
      <c r="E13" s="19">
        <v>114.93927015250546</v>
      </c>
      <c r="F13" s="19">
        <v>159.31333333333333</v>
      </c>
      <c r="G13" s="19">
        <v>392.85714285714283</v>
      </c>
      <c r="H13" s="19">
        <v>223.21428571428572</v>
      </c>
      <c r="I13" s="19">
        <v>88.487998708255219</v>
      </c>
      <c r="J13" s="19">
        <v>76.174463937621837</v>
      </c>
      <c r="K13" s="19">
        <v>103.33228291316527</v>
      </c>
      <c r="L13" s="19">
        <v>160.43800125313282</v>
      </c>
      <c r="M13" s="19">
        <v>86.784086441594184</v>
      </c>
      <c r="N13" s="19">
        <v>86.762207679124288</v>
      </c>
      <c r="O13" s="19">
        <v>92.438095238095229</v>
      </c>
      <c r="P13" s="19">
        <v>178.85319347319347</v>
      </c>
      <c r="Q13" s="21">
        <v>150</v>
      </c>
    </row>
    <row r="14" spans="2:17" ht="40" customHeight="1">
      <c r="B14" s="528"/>
      <c r="C14" s="14" t="s">
        <v>42</v>
      </c>
      <c r="D14" s="19">
        <v>113.60309770272589</v>
      </c>
      <c r="E14" s="19">
        <v>106.77364613281078</v>
      </c>
      <c r="F14" s="19">
        <v>136.26862423350923</v>
      </c>
      <c r="G14" s="19">
        <v>333.31822190271691</v>
      </c>
      <c r="H14" s="19">
        <v>208.86507890790938</v>
      </c>
      <c r="I14" s="19">
        <v>75.70760288425609</v>
      </c>
      <c r="J14" s="19">
        <v>69.466951549509574</v>
      </c>
      <c r="K14" s="19">
        <v>92.338131446580363</v>
      </c>
      <c r="L14" s="19">
        <v>145.80200183981918</v>
      </c>
      <c r="M14" s="19">
        <v>78.393833078988095</v>
      </c>
      <c r="N14" s="19">
        <v>80.300148471539643</v>
      </c>
      <c r="O14" s="19">
        <v>78.496963345119099</v>
      </c>
      <c r="P14" s="19">
        <v>170.3515755805148</v>
      </c>
      <c r="Q14" s="9">
        <v>138.41188405212057</v>
      </c>
    </row>
    <row r="15" spans="2:17" ht="40" customHeight="1">
      <c r="B15" s="529"/>
      <c r="C15" s="377" t="s">
        <v>43</v>
      </c>
      <c r="D15" s="10">
        <f t="shared" ref="D15:Q15" si="0">D14/D13</f>
        <v>0.89763620008028822</v>
      </c>
      <c r="E15" s="10">
        <f t="shared" si="0"/>
        <v>0.92895705698443853</v>
      </c>
      <c r="F15" s="10">
        <f t="shared" si="0"/>
        <v>0.85534977758824893</v>
      </c>
      <c r="G15" s="10">
        <f t="shared" si="0"/>
        <v>0.84844638302509767</v>
      </c>
      <c r="H15" s="10">
        <f t="shared" si="0"/>
        <v>0.93571555350743396</v>
      </c>
      <c r="I15" s="10">
        <f t="shared" si="0"/>
        <v>0.85556916180084408</v>
      </c>
      <c r="J15" s="10">
        <f t="shared" si="0"/>
        <v>0.91194539427799648</v>
      </c>
      <c r="K15" s="10">
        <f t="shared" si="0"/>
        <v>0.89360390425300307</v>
      </c>
      <c r="L15" s="10">
        <f t="shared" si="0"/>
        <v>0.90877473354818517</v>
      </c>
      <c r="M15" s="10">
        <f t="shared" si="0"/>
        <v>0.90332037005133725</v>
      </c>
      <c r="N15" s="10">
        <f t="shared" si="0"/>
        <v>0.9255198849770685</v>
      </c>
      <c r="O15" s="10">
        <f t="shared" si="0"/>
        <v>0.84918412850170066</v>
      </c>
      <c r="P15" s="379">
        <f t="shared" si="0"/>
        <v>0.95246594300284115</v>
      </c>
      <c r="Q15" s="11">
        <f t="shared" si="0"/>
        <v>0.92274589368080384</v>
      </c>
    </row>
    <row r="16" spans="2:17" ht="22.9" customHeight="1">
      <c r="B16" s="530" t="s">
        <v>44</v>
      </c>
      <c r="C16" s="377" t="s">
        <v>45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531"/>
      <c r="C17" s="377" t="s">
        <v>46</v>
      </c>
      <c r="D17" s="12">
        <v>0.76527777777777783</v>
      </c>
      <c r="E17" s="12">
        <v>0.60624999999999996</v>
      </c>
      <c r="F17" s="12">
        <v>0.56111111111111112</v>
      </c>
      <c r="G17" s="12">
        <v>0.80208333333333326</v>
      </c>
      <c r="H17" s="12">
        <v>0.73958333333333326</v>
      </c>
      <c r="I17" s="12">
        <v>0.78888888888888908</v>
      </c>
      <c r="J17" s="12">
        <v>0.80694444444444424</v>
      </c>
      <c r="K17" s="12">
        <v>0.75833333333333319</v>
      </c>
      <c r="L17" s="12">
        <v>0.89374999999999993</v>
      </c>
      <c r="M17" s="12">
        <v>0.99374999999999991</v>
      </c>
      <c r="N17" s="12">
        <v>0.96805555555555567</v>
      </c>
      <c r="O17" s="22">
        <v>0.85486111111111107</v>
      </c>
      <c r="P17" s="12">
        <v>0.5756944444444444</v>
      </c>
      <c r="Q17" s="380">
        <v>0.58124999999999993</v>
      </c>
    </row>
    <row r="18" spans="2:17" ht="22.9" customHeight="1">
      <c r="B18" s="534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535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534" t="s">
        <v>51</v>
      </c>
      <c r="C20" s="381" t="s">
        <v>48</v>
      </c>
      <c r="D20" s="382">
        <v>1</v>
      </c>
      <c r="E20" s="382" t="s">
        <v>49</v>
      </c>
      <c r="F20" s="382" t="s">
        <v>49</v>
      </c>
      <c r="G20" s="382">
        <v>1</v>
      </c>
      <c r="H20" s="382" t="s">
        <v>49</v>
      </c>
      <c r="I20" s="382" t="s">
        <v>49</v>
      </c>
      <c r="J20" s="382" t="s">
        <v>49</v>
      </c>
      <c r="K20" s="382" t="s">
        <v>49</v>
      </c>
      <c r="L20" s="382">
        <v>1</v>
      </c>
      <c r="M20" s="382" t="s">
        <v>49</v>
      </c>
      <c r="N20" s="382">
        <v>1</v>
      </c>
      <c r="O20" s="382" t="s">
        <v>49</v>
      </c>
      <c r="P20" s="382" t="s">
        <v>49</v>
      </c>
      <c r="Q20" s="383"/>
    </row>
    <row r="21" spans="2:17" ht="22.9" customHeight="1">
      <c r="B21" s="535"/>
      <c r="C21" s="381" t="s">
        <v>52</v>
      </c>
      <c r="D21" s="382" t="s">
        <v>49</v>
      </c>
      <c r="E21" s="382">
        <v>2</v>
      </c>
      <c r="F21" s="382" t="s">
        <v>49</v>
      </c>
      <c r="G21" s="382" t="s">
        <v>49</v>
      </c>
      <c r="H21" s="382" t="s">
        <v>49</v>
      </c>
      <c r="I21" s="382" t="s">
        <v>49</v>
      </c>
      <c r="J21" s="382" t="s">
        <v>49</v>
      </c>
      <c r="K21" s="382" t="s">
        <v>49</v>
      </c>
      <c r="L21" s="382" t="s">
        <v>49</v>
      </c>
      <c r="M21" s="382">
        <v>1</v>
      </c>
      <c r="N21" s="382" t="s">
        <v>49</v>
      </c>
      <c r="O21" s="382" t="s">
        <v>49</v>
      </c>
      <c r="P21" s="382" t="s">
        <v>49</v>
      </c>
      <c r="Q21" s="383"/>
    </row>
    <row r="22" spans="2:17" ht="22.9" customHeight="1">
      <c r="B22" s="513" t="s">
        <v>53</v>
      </c>
      <c r="C22" s="536"/>
      <c r="D22" s="384">
        <v>19.714285714285715</v>
      </c>
      <c r="E22" s="384">
        <v>17.5</v>
      </c>
      <c r="F22" s="384">
        <v>14</v>
      </c>
      <c r="G22" s="384">
        <v>5.8</v>
      </c>
      <c r="H22" s="384">
        <v>7</v>
      </c>
      <c r="I22" s="384">
        <v>17</v>
      </c>
      <c r="J22" s="384">
        <v>18.666666666666668</v>
      </c>
      <c r="K22" s="384">
        <v>17.125</v>
      </c>
      <c r="L22" s="384">
        <v>15.5</v>
      </c>
      <c r="M22" s="384">
        <v>18.5</v>
      </c>
      <c r="N22" s="384">
        <v>17.375</v>
      </c>
      <c r="O22" s="384">
        <v>16.2</v>
      </c>
      <c r="P22" s="384">
        <v>13</v>
      </c>
      <c r="Q22" s="385">
        <v>11.2</v>
      </c>
    </row>
    <row r="23" spans="2:17" ht="22.9" customHeight="1">
      <c r="B23" s="513" t="s">
        <v>54</v>
      </c>
      <c r="C23" s="536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513" t="s">
        <v>60</v>
      </c>
      <c r="C24" s="5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515" t="s">
        <v>61</v>
      </c>
      <c r="C25" s="537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5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532"/>
      <c r="C27" s="533"/>
      <c r="D27" s="517" t="s">
        <v>66</v>
      </c>
      <c r="E27" s="518"/>
      <c r="F27" s="518"/>
      <c r="G27" s="518"/>
      <c r="H27" s="519"/>
      <c r="I27" s="520" t="s">
        <v>67</v>
      </c>
      <c r="J27" s="521"/>
      <c r="K27" s="521"/>
      <c r="L27" s="521"/>
      <c r="M27" s="522"/>
      <c r="N27" s="376"/>
      <c r="O27" s="376"/>
      <c r="P27" s="376"/>
      <c r="Q27" s="376"/>
    </row>
    <row r="28" spans="2:17" ht="17.25" customHeight="1">
      <c r="B28" s="523" t="s">
        <v>26</v>
      </c>
      <c r="C28" s="524"/>
      <c r="D28" s="386">
        <v>1</v>
      </c>
      <c r="E28" s="387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525"/>
      <c r="C29" s="526"/>
      <c r="D29" s="388" t="s">
        <v>68</v>
      </c>
      <c r="E29" s="389" t="s">
        <v>69</v>
      </c>
      <c r="F29" s="14" t="s">
        <v>70</v>
      </c>
      <c r="G29" s="14" t="s">
        <v>71</v>
      </c>
      <c r="H29" s="390" t="s">
        <v>72</v>
      </c>
      <c r="I29" s="388" t="s">
        <v>73</v>
      </c>
      <c r="J29" s="14" t="s">
        <v>69</v>
      </c>
      <c r="K29" s="14" t="s">
        <v>70</v>
      </c>
      <c r="L29" s="14" t="s">
        <v>71</v>
      </c>
      <c r="M29" s="390" t="s">
        <v>72</v>
      </c>
      <c r="N29" s="376"/>
      <c r="O29" s="376"/>
      <c r="P29" s="376"/>
      <c r="Q29" s="376"/>
    </row>
    <row r="30" spans="2:17" ht="40" customHeight="1">
      <c r="B30" s="527" t="s">
        <v>12</v>
      </c>
      <c r="C30" s="391" t="s">
        <v>41</v>
      </c>
      <c r="D30" s="20">
        <v>320</v>
      </c>
      <c r="E30" s="392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40" customHeight="1">
      <c r="B31" s="528"/>
      <c r="C31" s="391" t="s">
        <v>42</v>
      </c>
      <c r="D31" s="394">
        <v>266.8105263157895</v>
      </c>
      <c r="E31" s="8">
        <v>772.33057373892927</v>
      </c>
      <c r="F31" s="8">
        <v>0</v>
      </c>
      <c r="G31" s="8">
        <v>899.60013199142008</v>
      </c>
      <c r="H31" s="395">
        <v>942.82713681147686</v>
      </c>
      <c r="I31" s="394">
        <v>0</v>
      </c>
      <c r="J31" s="8">
        <v>581.00000000000205</v>
      </c>
      <c r="K31" s="8">
        <v>590.09999999999877</v>
      </c>
      <c r="L31" s="8">
        <v>880.1636666666667</v>
      </c>
      <c r="M31" s="395">
        <v>921.3900662934393</v>
      </c>
      <c r="N31" s="376"/>
      <c r="O31" s="376"/>
      <c r="P31" s="376"/>
      <c r="Q31" s="376"/>
    </row>
    <row r="32" spans="2:17" ht="40" customHeight="1">
      <c r="B32" s="529"/>
      <c r="C32" s="396" t="s">
        <v>43</v>
      </c>
      <c r="D32" s="397">
        <f t="shared" ref="D32:M32" si="1">D31/D30</f>
        <v>0.8337828947368422</v>
      </c>
      <c r="E32" s="10">
        <f t="shared" si="1"/>
        <v>0.9361582711987021</v>
      </c>
      <c r="F32" s="10">
        <f t="shared" si="1"/>
        <v>0</v>
      </c>
      <c r="G32" s="10">
        <f t="shared" si="1"/>
        <v>0.99955570221268897</v>
      </c>
      <c r="H32" s="10">
        <f t="shared" si="1"/>
        <v>1.0475857075683077</v>
      </c>
      <c r="I32" s="394">
        <f t="shared" si="1"/>
        <v>0</v>
      </c>
      <c r="J32" s="10">
        <f t="shared" si="1"/>
        <v>0.70424242424242667</v>
      </c>
      <c r="K32" s="10">
        <f t="shared" si="1"/>
        <v>0.65566666666666529</v>
      </c>
      <c r="L32" s="10">
        <f t="shared" si="1"/>
        <v>0.97795962962962968</v>
      </c>
      <c r="M32" s="11">
        <f t="shared" si="1"/>
        <v>1.0237667403260438</v>
      </c>
      <c r="N32" s="376"/>
      <c r="O32" s="376"/>
      <c r="P32" s="376"/>
      <c r="Q32" s="376"/>
    </row>
    <row r="33" spans="2:17" ht="25.9" customHeight="1">
      <c r="B33" s="530" t="s">
        <v>44</v>
      </c>
      <c r="C33" s="396" t="s">
        <v>45</v>
      </c>
      <c r="D33" s="398">
        <v>0.18055555555555555</v>
      </c>
      <c r="E33" s="12">
        <v>0.18055555555555555</v>
      </c>
      <c r="F33" s="12">
        <v>0</v>
      </c>
      <c r="G33" s="12">
        <v>3137.9999999999941</v>
      </c>
      <c r="H33" s="380">
        <v>0.18055555555555555</v>
      </c>
      <c r="I33" s="39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6"/>
      <c r="O33" s="376"/>
      <c r="P33" s="376"/>
      <c r="Q33" s="376"/>
    </row>
    <row r="34" spans="2:17" ht="25.9" customHeight="1">
      <c r="B34" s="531"/>
      <c r="C34" s="396" t="s">
        <v>46</v>
      </c>
      <c r="D34" s="398">
        <v>0.22847222222222222</v>
      </c>
      <c r="E34" s="12">
        <v>0.3263888888888889</v>
      </c>
      <c r="F34" s="12">
        <v>0</v>
      </c>
      <c r="G34" s="12">
        <v>1070.689655172413</v>
      </c>
      <c r="H34" s="380">
        <v>0.42638888888888887</v>
      </c>
      <c r="I34" s="23">
        <v>0</v>
      </c>
      <c r="J34" s="12">
        <v>0.73263888888888884</v>
      </c>
      <c r="K34" s="12">
        <v>0.82291666666666663</v>
      </c>
      <c r="L34" s="12">
        <v>46113.118055555555</v>
      </c>
      <c r="M34" s="13">
        <v>1.0256944444444445</v>
      </c>
      <c r="N34" s="376"/>
      <c r="O34" s="376"/>
      <c r="P34" s="376"/>
      <c r="Q34" s="376"/>
    </row>
    <row r="35" spans="2:17" ht="25.9" customHeight="1">
      <c r="B35" s="513" t="s">
        <v>53</v>
      </c>
      <c r="C35" s="514"/>
      <c r="D35" s="399">
        <v>5.5</v>
      </c>
      <c r="E35" s="400">
        <v>3.6666666666666665</v>
      </c>
      <c r="F35" s="400">
        <v>0</v>
      </c>
      <c r="G35" s="400">
        <v>3.6</v>
      </c>
      <c r="H35" s="401">
        <v>3.4</v>
      </c>
      <c r="I35" s="402">
        <v>0</v>
      </c>
      <c r="J35" s="400">
        <v>4</v>
      </c>
      <c r="K35" s="400">
        <v>3.6666666666666665</v>
      </c>
      <c r="L35" s="400">
        <v>3.4</v>
      </c>
      <c r="M35" s="385">
        <v>3.5</v>
      </c>
      <c r="N35" s="376"/>
      <c r="O35" s="376"/>
      <c r="P35" s="376"/>
      <c r="Q35" s="376"/>
    </row>
    <row r="36" spans="2:17" ht="25.9" customHeight="1">
      <c r="B36" s="513" t="s">
        <v>54</v>
      </c>
      <c r="C36" s="514"/>
      <c r="D36" s="403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4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513" t="s">
        <v>60</v>
      </c>
      <c r="C37" s="514"/>
      <c r="D37" s="405"/>
      <c r="E37" s="406"/>
      <c r="F37" s="407"/>
      <c r="G37" s="407"/>
      <c r="H37" s="408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515" t="s">
        <v>61</v>
      </c>
      <c r="C38" s="516"/>
      <c r="D38" s="26"/>
      <c r="E38" s="409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00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4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A1:R126"/>
  <sheetViews>
    <sheetView zoomScale="70" zoomScaleNormal="70" workbookViewId="0">
      <selection activeCell="O9" sqref="O9"/>
    </sheetView>
  </sheetViews>
  <sheetFormatPr defaultColWidth="7.90625" defaultRowHeight="15.5"/>
  <cols>
    <col min="1" max="1" width="13.6328125" style="289" customWidth="1"/>
    <col min="2" max="2" width="12.7265625" style="289" customWidth="1"/>
    <col min="3" max="3" width="12.7265625" style="358" hidden="1" customWidth="1"/>
    <col min="4" max="5" width="18.36328125" style="289" customWidth="1"/>
    <col min="6" max="6" width="9.7265625" style="356" customWidth="1"/>
    <col min="7" max="7" width="21.08984375" style="289" bestFit="1" customWidth="1"/>
    <col min="8" max="8" width="15.6328125" style="289" customWidth="1"/>
    <col min="9" max="9" width="12.26953125" style="289" bestFit="1" customWidth="1"/>
    <col min="10" max="15" width="9.7265625" style="289" customWidth="1"/>
    <col min="16" max="16" width="9.7265625" style="357" customWidth="1"/>
    <col min="17" max="18" width="9.7265625" style="289" customWidth="1"/>
    <col min="19" max="16384" width="7.9062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80487</v>
      </c>
      <c r="F1" s="285" t="s">
        <v>4</v>
      </c>
      <c r="G1" s="286">
        <f>SUM(H5:H124)</f>
        <v>1497428.9244805193</v>
      </c>
      <c r="H1" s="287" t="s">
        <v>79</v>
      </c>
      <c r="I1" s="288">
        <f>+J16+J64+J24+J38+J51+J81+J100+J91+J57+J124+J111</f>
        <v>38.533333333333331</v>
      </c>
      <c r="J1" s="589" t="s">
        <v>80</v>
      </c>
      <c r="K1" s="590"/>
      <c r="L1" s="591"/>
      <c r="M1" s="589" t="s">
        <v>81</v>
      </c>
      <c r="N1" s="590"/>
      <c r="O1" s="590"/>
      <c r="P1" s="590"/>
      <c r="Q1" s="590"/>
      <c r="R1" s="591"/>
    </row>
    <row r="2" spans="1:18" ht="26.25" customHeight="1" thickBot="1">
      <c r="A2" s="595" t="s">
        <v>82</v>
      </c>
      <c r="B2" s="596"/>
      <c r="C2" s="290"/>
      <c r="D2" s="410" t="s">
        <v>83</v>
      </c>
      <c r="E2" s="291">
        <f>AVERAGE(L16,L24,L38,L51,L100,L111,L91)</f>
        <v>538.13610846225117</v>
      </c>
      <c r="F2" s="292" t="s">
        <v>84</v>
      </c>
      <c r="G2" s="293">
        <f>G1/E1</f>
        <v>18.604606016878741</v>
      </c>
      <c r="H2" s="294" t="s">
        <v>85</v>
      </c>
      <c r="I2" s="295">
        <f>COUNT(I5:I124)</f>
        <v>0</v>
      </c>
      <c r="J2" s="592"/>
      <c r="K2" s="593"/>
      <c r="L2" s="594"/>
      <c r="M2" s="592"/>
      <c r="N2" s="593"/>
      <c r="O2" s="593"/>
      <c r="P2" s="593"/>
      <c r="Q2" s="593"/>
      <c r="R2" s="594"/>
    </row>
    <row r="3" spans="1:18" ht="23.25" customHeight="1">
      <c r="A3" s="597" t="s">
        <v>86</v>
      </c>
      <c r="B3" s="599" t="s">
        <v>87</v>
      </c>
      <c r="C3" s="412"/>
      <c r="D3" s="600" t="s">
        <v>88</v>
      </c>
      <c r="E3" s="600"/>
      <c r="F3" s="601" t="s">
        <v>89</v>
      </c>
      <c r="G3" s="602" t="s">
        <v>90</v>
      </c>
      <c r="H3" s="600" t="s">
        <v>91</v>
      </c>
      <c r="I3" s="603" t="s">
        <v>92</v>
      </c>
      <c r="J3" s="605" t="s">
        <v>93</v>
      </c>
      <c r="K3" s="607" t="s">
        <v>94</v>
      </c>
      <c r="L3" s="609" t="s">
        <v>83</v>
      </c>
      <c r="M3" s="611" t="s">
        <v>95</v>
      </c>
      <c r="N3" s="611"/>
      <c r="O3" s="605" t="s">
        <v>96</v>
      </c>
      <c r="P3" s="612" t="s">
        <v>97</v>
      </c>
      <c r="Q3" s="605" t="s">
        <v>98</v>
      </c>
      <c r="R3" s="605"/>
    </row>
    <row r="4" spans="1:18" ht="15.75" customHeight="1">
      <c r="A4" s="598"/>
      <c r="B4" s="599"/>
      <c r="C4" s="412"/>
      <c r="D4" s="600"/>
      <c r="E4" s="600"/>
      <c r="F4" s="601"/>
      <c r="G4" s="602"/>
      <c r="H4" s="600"/>
      <c r="I4" s="604"/>
      <c r="J4" s="606"/>
      <c r="K4" s="608"/>
      <c r="L4" s="610"/>
      <c r="M4" s="415" t="s">
        <v>99</v>
      </c>
      <c r="N4" s="415" t="s">
        <v>100</v>
      </c>
      <c r="O4" s="606"/>
      <c r="P4" s="613"/>
      <c r="Q4" s="296" t="s">
        <v>101</v>
      </c>
      <c r="R4" s="296" t="s">
        <v>102</v>
      </c>
    </row>
    <row r="5" spans="1:18">
      <c r="A5" s="614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2">
        <v>1258</v>
      </c>
      <c r="H5" s="300">
        <f t="shared" ref="H5:H15" si="0">F5*G5</f>
        <v>0</v>
      </c>
      <c r="I5" s="413"/>
      <c r="J5" s="301">
        <v>9</v>
      </c>
      <c r="K5" s="302">
        <f t="shared" ref="K5:K14" si="1">G5/P5*60</f>
        <v>1509.6000000000004</v>
      </c>
      <c r="L5" s="303">
        <f t="shared" ref="L5:L14" si="2">K5/J5</f>
        <v>167.73333333333338</v>
      </c>
      <c r="M5" s="304">
        <v>0.17361111111111113</v>
      </c>
      <c r="N5" s="304">
        <v>0.20833333333333334</v>
      </c>
      <c r="O5" s="296">
        <v>10</v>
      </c>
      <c r="P5" s="416">
        <f t="shared" ref="P5:P14" si="3">(N5-M5)*24*60</f>
        <v>49.999999999999986</v>
      </c>
      <c r="Q5" s="305"/>
      <c r="R5" s="305"/>
    </row>
    <row r="6" spans="1:18">
      <c r="A6" s="614"/>
      <c r="B6" s="297">
        <v>0</v>
      </c>
      <c r="C6" s="297"/>
      <c r="D6" s="298" t="s">
        <v>106</v>
      </c>
      <c r="E6" s="298"/>
      <c r="F6" s="299" t="s">
        <v>105</v>
      </c>
      <c r="G6" s="412">
        <v>1315</v>
      </c>
      <c r="H6" s="300">
        <f t="shared" si="0"/>
        <v>0</v>
      </c>
      <c r="I6" s="413"/>
      <c r="J6" s="301">
        <v>9</v>
      </c>
      <c r="K6" s="302">
        <f t="shared" si="1"/>
        <v>1577.9999999999993</v>
      </c>
      <c r="L6" s="303">
        <f t="shared" si="2"/>
        <v>175.33333333333326</v>
      </c>
      <c r="M6" s="304">
        <v>0.21180555555555555</v>
      </c>
      <c r="N6" s="304">
        <v>0.24652777777777779</v>
      </c>
      <c r="O6" s="296">
        <v>5</v>
      </c>
      <c r="P6" s="416">
        <f t="shared" si="3"/>
        <v>50.000000000000021</v>
      </c>
      <c r="Q6" s="296"/>
      <c r="R6" s="296"/>
    </row>
    <row r="7" spans="1:18">
      <c r="A7" s="614"/>
      <c r="B7" s="297" t="s">
        <v>107</v>
      </c>
      <c r="C7" s="297"/>
      <c r="D7" s="298" t="s">
        <v>108</v>
      </c>
      <c r="E7" s="298"/>
      <c r="F7" s="299">
        <v>36.450000000000003</v>
      </c>
      <c r="G7" s="412">
        <v>1581</v>
      </c>
      <c r="H7" s="300">
        <f t="shared" si="0"/>
        <v>57627.450000000004</v>
      </c>
      <c r="I7" s="413"/>
      <c r="J7" s="301">
        <v>11</v>
      </c>
      <c r="K7" s="302">
        <f t="shared" si="1"/>
        <v>1459.384615384615</v>
      </c>
      <c r="L7" s="303">
        <f t="shared" si="2"/>
        <v>132.67132867132864</v>
      </c>
      <c r="M7" s="304">
        <v>0.25</v>
      </c>
      <c r="N7" s="304">
        <v>0.2951388888888889</v>
      </c>
      <c r="O7" s="296">
        <v>5</v>
      </c>
      <c r="P7" s="416">
        <f t="shared" si="3"/>
        <v>65.000000000000014</v>
      </c>
      <c r="Q7" s="305"/>
      <c r="R7" s="305"/>
    </row>
    <row r="8" spans="1:18">
      <c r="A8" s="614"/>
      <c r="B8" s="297" t="s">
        <v>107</v>
      </c>
      <c r="C8" s="297"/>
      <c r="D8" s="298" t="s">
        <v>109</v>
      </c>
      <c r="E8" s="298"/>
      <c r="F8" s="299">
        <v>27.05</v>
      </c>
      <c r="G8" s="412">
        <v>415</v>
      </c>
      <c r="H8" s="300">
        <f t="shared" si="0"/>
        <v>11225.75</v>
      </c>
      <c r="I8" s="413"/>
      <c r="J8" s="301">
        <v>13</v>
      </c>
      <c r="K8" s="302">
        <f t="shared" si="1"/>
        <v>1383.3333333333321</v>
      </c>
      <c r="L8" s="303">
        <f t="shared" si="2"/>
        <v>106.41025641025632</v>
      </c>
      <c r="M8" s="304">
        <v>0.2986111111111111</v>
      </c>
      <c r="N8" s="304">
        <v>0.31111111111111112</v>
      </c>
      <c r="O8" s="296">
        <v>5</v>
      </c>
      <c r="P8" s="416">
        <f t="shared" si="3"/>
        <v>18.000000000000014</v>
      </c>
      <c r="Q8" s="305">
        <v>0.31805555555555554</v>
      </c>
      <c r="R8" s="305">
        <v>0.34930555555555554</v>
      </c>
    </row>
    <row r="9" spans="1:18">
      <c r="A9" s="614"/>
      <c r="B9" s="297" t="s">
        <v>107</v>
      </c>
      <c r="C9" s="297"/>
      <c r="D9" s="298" t="s">
        <v>110</v>
      </c>
      <c r="E9" s="298"/>
      <c r="F9" s="299">
        <v>19.7</v>
      </c>
      <c r="G9" s="306">
        <v>1846</v>
      </c>
      <c r="H9" s="300">
        <f t="shared" si="0"/>
        <v>36366.199999999997</v>
      </c>
      <c r="I9" s="413"/>
      <c r="J9" s="301">
        <v>13</v>
      </c>
      <c r="K9" s="302">
        <f t="shared" si="1"/>
        <v>1165.8947368421054</v>
      </c>
      <c r="L9" s="303">
        <f t="shared" si="2"/>
        <v>89.684210526315809</v>
      </c>
      <c r="M9" s="304">
        <v>0.3527777777777778</v>
      </c>
      <c r="N9" s="304">
        <v>0.41875000000000001</v>
      </c>
      <c r="O9" s="296">
        <v>5</v>
      </c>
      <c r="P9" s="416">
        <f t="shared" si="3"/>
        <v>94.999999999999986</v>
      </c>
      <c r="Q9" s="305"/>
      <c r="R9" s="305"/>
    </row>
    <row r="10" spans="1:18">
      <c r="A10" s="614"/>
      <c r="B10" s="297" t="s">
        <v>107</v>
      </c>
      <c r="C10" s="297"/>
      <c r="D10" s="298" t="s">
        <v>111</v>
      </c>
      <c r="E10" s="298"/>
      <c r="F10" s="299">
        <v>17.87</v>
      </c>
      <c r="G10" s="306">
        <v>831</v>
      </c>
      <c r="H10" s="300">
        <f t="shared" si="0"/>
        <v>14849.970000000001</v>
      </c>
      <c r="I10" s="413"/>
      <c r="J10" s="301">
        <v>13</v>
      </c>
      <c r="K10" s="302">
        <f t="shared" si="1"/>
        <v>1246.4999999999995</v>
      </c>
      <c r="L10" s="303">
        <f t="shared" si="2"/>
        <v>95.884615384615344</v>
      </c>
      <c r="M10" s="304">
        <v>0.42222222222222222</v>
      </c>
      <c r="N10" s="304">
        <v>0.45</v>
      </c>
      <c r="O10" s="296">
        <v>5</v>
      </c>
      <c r="P10" s="416">
        <f t="shared" si="3"/>
        <v>40.000000000000014</v>
      </c>
      <c r="Q10" s="305"/>
      <c r="R10" s="305"/>
    </row>
    <row r="11" spans="1:18">
      <c r="A11" s="614"/>
      <c r="B11" s="297" t="s">
        <v>107</v>
      </c>
      <c r="C11" s="297"/>
      <c r="D11" s="298" t="s">
        <v>112</v>
      </c>
      <c r="E11" s="298"/>
      <c r="F11" s="299">
        <v>25.64</v>
      </c>
      <c r="G11" s="306">
        <v>664</v>
      </c>
      <c r="H11" s="300">
        <f t="shared" si="0"/>
        <v>17024.96</v>
      </c>
      <c r="I11" s="413"/>
      <c r="J11" s="301">
        <v>10</v>
      </c>
      <c r="K11" s="302">
        <f t="shared" si="1"/>
        <v>1593.5999999999954</v>
      </c>
      <c r="L11" s="303">
        <f t="shared" si="2"/>
        <v>159.35999999999953</v>
      </c>
      <c r="M11" s="304">
        <v>0.45347222222222222</v>
      </c>
      <c r="N11" s="304">
        <v>0.47083333333333338</v>
      </c>
      <c r="O11" s="296">
        <v>5</v>
      </c>
      <c r="P11" s="416">
        <f t="shared" si="3"/>
        <v>25.000000000000071</v>
      </c>
      <c r="Q11" s="305"/>
      <c r="R11" s="305"/>
    </row>
    <row r="12" spans="1:18">
      <c r="A12" s="615"/>
      <c r="B12" s="297" t="s">
        <v>107</v>
      </c>
      <c r="C12" s="297"/>
      <c r="D12" s="298" t="s">
        <v>113</v>
      </c>
      <c r="E12" s="298"/>
      <c r="F12" s="299">
        <v>29.52</v>
      </c>
      <c r="G12" s="306">
        <v>1258</v>
      </c>
      <c r="H12" s="300">
        <f t="shared" si="0"/>
        <v>37136.159999999996</v>
      </c>
      <c r="I12" s="413"/>
      <c r="J12" s="301">
        <v>12</v>
      </c>
      <c r="K12" s="302">
        <f t="shared" si="1"/>
        <v>1797.1428571428564</v>
      </c>
      <c r="L12" s="303">
        <f t="shared" si="2"/>
        <v>149.7619047619047</v>
      </c>
      <c r="M12" s="304">
        <v>0.47430555555555554</v>
      </c>
      <c r="N12" s="304">
        <v>0.50347222222222221</v>
      </c>
      <c r="O12" s="296">
        <v>5</v>
      </c>
      <c r="P12" s="416">
        <f t="shared" si="3"/>
        <v>42.000000000000014</v>
      </c>
      <c r="Q12" s="305"/>
      <c r="R12" s="305"/>
    </row>
    <row r="13" spans="1:18">
      <c r="A13" s="615"/>
      <c r="B13" s="297" t="s">
        <v>107</v>
      </c>
      <c r="C13" s="412"/>
      <c r="D13" s="298" t="s">
        <v>114</v>
      </c>
      <c r="E13" s="298"/>
      <c r="F13" s="299">
        <v>29.856999999999999</v>
      </c>
      <c r="G13" s="411">
        <v>1315</v>
      </c>
      <c r="H13" s="300">
        <f t="shared" si="0"/>
        <v>39261.955000000002</v>
      </c>
      <c r="I13" s="413"/>
      <c r="J13" s="301">
        <v>12</v>
      </c>
      <c r="K13" s="302">
        <f t="shared" si="1"/>
        <v>1834.8837209302324</v>
      </c>
      <c r="L13" s="303">
        <f t="shared" si="2"/>
        <v>152.90697674418604</v>
      </c>
      <c r="M13" s="304">
        <v>0.50694444444444442</v>
      </c>
      <c r="N13" s="304">
        <v>0.53680555555555554</v>
      </c>
      <c r="O13" s="296">
        <v>5</v>
      </c>
      <c r="P13" s="416">
        <f t="shared" si="3"/>
        <v>43.000000000000007</v>
      </c>
      <c r="Q13" s="305"/>
      <c r="R13" s="296"/>
    </row>
    <row r="14" spans="1:18">
      <c r="A14" s="615"/>
      <c r="B14" s="297" t="s">
        <v>115</v>
      </c>
      <c r="C14" s="297"/>
      <c r="D14" s="417" t="s">
        <v>116</v>
      </c>
      <c r="E14" s="418"/>
      <c r="F14" s="299">
        <v>28.57</v>
      </c>
      <c r="G14" s="306">
        <v>1518</v>
      </c>
      <c r="H14" s="300">
        <f t="shared" si="0"/>
        <v>43369.26</v>
      </c>
      <c r="I14" s="413"/>
      <c r="J14" s="301">
        <v>10</v>
      </c>
      <c r="K14" s="302">
        <f t="shared" si="1"/>
        <v>1543.7288135593233</v>
      </c>
      <c r="L14" s="303">
        <f t="shared" si="2"/>
        <v>154.37288135593232</v>
      </c>
      <c r="M14" s="304">
        <v>0.54027777777777775</v>
      </c>
      <c r="N14" s="304">
        <v>0.58124999999999993</v>
      </c>
      <c r="O14" s="296">
        <v>5</v>
      </c>
      <c r="P14" s="416">
        <f t="shared" si="3"/>
        <v>58.99999999999995</v>
      </c>
      <c r="Q14" s="296"/>
      <c r="R14" s="296"/>
    </row>
    <row r="15" spans="1:18">
      <c r="A15" s="615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0"/>
        <v>0</v>
      </c>
      <c r="I15" s="413"/>
      <c r="J15" s="301"/>
      <c r="K15" s="302"/>
      <c r="L15" s="303"/>
      <c r="M15" s="304"/>
      <c r="N15" s="304"/>
      <c r="O15" s="296"/>
      <c r="P15" s="416"/>
      <c r="Q15" s="296"/>
      <c r="R15" s="296"/>
    </row>
    <row r="16" spans="1:18" ht="15.75" customHeight="1">
      <c r="A16" s="616"/>
      <c r="B16" s="297">
        <v>0</v>
      </c>
      <c r="C16" s="297" t="s">
        <v>117</v>
      </c>
      <c r="D16" s="617" t="s">
        <v>118</v>
      </c>
      <c r="E16" s="617"/>
      <c r="F16" s="308"/>
      <c r="G16" s="309"/>
      <c r="H16" s="310"/>
      <c r="I16" s="311"/>
      <c r="J16" s="312">
        <f>AVERAGE(J5:J15)</f>
        <v>11.2</v>
      </c>
      <c r="K16" s="312">
        <f>AVERAGE(K5:K15)</f>
        <v>1511.2068077192459</v>
      </c>
      <c r="L16" s="313">
        <f>AVERAGE(L5:L15)</f>
        <v>138.41188405212057</v>
      </c>
      <c r="M16" s="304"/>
      <c r="N16" s="304"/>
      <c r="O16" s="302"/>
      <c r="P16" s="302"/>
      <c r="Q16" s="303"/>
      <c r="R16" s="303"/>
    </row>
    <row r="17" spans="1:18" ht="15.75" customHeight="1">
      <c r="A17" s="618" t="s">
        <v>119</v>
      </c>
      <c r="B17" s="297" t="s">
        <v>107</v>
      </c>
      <c r="C17" s="412"/>
      <c r="D17" s="621" t="s">
        <v>120</v>
      </c>
      <c r="E17" s="622"/>
      <c r="F17" s="299">
        <v>14.03</v>
      </c>
      <c r="G17" s="412">
        <v>453</v>
      </c>
      <c r="H17" s="314">
        <f t="shared" ref="H17:H23" si="4">F17*G17</f>
        <v>6355.59</v>
      </c>
      <c r="I17" s="315"/>
      <c r="J17" s="301">
        <v>6</v>
      </c>
      <c r="K17" s="302">
        <f>G17/P17*60</f>
        <v>1430.5263157894726</v>
      </c>
      <c r="L17" s="303">
        <f>K17/J17</f>
        <v>238.42105263157876</v>
      </c>
      <c r="M17" s="304">
        <v>0.18055555555555555</v>
      </c>
      <c r="N17" s="304">
        <v>0.19375000000000001</v>
      </c>
      <c r="O17" s="296">
        <v>20</v>
      </c>
      <c r="P17" s="416">
        <f>(N17-M17)*24*60</f>
        <v>19.000000000000014</v>
      </c>
      <c r="Q17" s="296"/>
      <c r="R17" s="296"/>
    </row>
    <row r="18" spans="1:18" ht="15.75" customHeight="1">
      <c r="A18" s="618"/>
      <c r="B18" s="297" t="s">
        <v>115</v>
      </c>
      <c r="C18" s="412"/>
      <c r="D18" s="623" t="s">
        <v>121</v>
      </c>
      <c r="E18" s="624"/>
      <c r="F18" s="299">
        <v>14.49</v>
      </c>
      <c r="G18" s="411">
        <v>738</v>
      </c>
      <c r="H18" s="300">
        <f t="shared" si="4"/>
        <v>10693.62</v>
      </c>
      <c r="I18" s="413"/>
      <c r="J18" s="301">
        <v>5</v>
      </c>
      <c r="K18" s="302">
        <f>G18/P18*60</f>
        <v>1476.0000000000014</v>
      </c>
      <c r="L18" s="303">
        <f>K18/J18</f>
        <v>295.20000000000027</v>
      </c>
      <c r="M18" s="304">
        <v>0.2076388888888889</v>
      </c>
      <c r="N18" s="304">
        <v>0.22847222222222222</v>
      </c>
      <c r="O18" s="296">
        <v>20</v>
      </c>
      <c r="P18" s="416">
        <f>(N18-M18)*24*60</f>
        <v>29.999999999999972</v>
      </c>
      <c r="Q18" s="305"/>
      <c r="R18" s="305"/>
    </row>
    <row r="19" spans="1:18" ht="15.75" customHeight="1">
      <c r="A19" s="618"/>
      <c r="B19" s="297">
        <v>0</v>
      </c>
      <c r="C19" s="412"/>
      <c r="D19" s="623"/>
      <c r="E19" s="624"/>
      <c r="F19" s="299" t="s">
        <v>105</v>
      </c>
      <c r="G19" s="411"/>
      <c r="H19" s="300">
        <f t="shared" si="4"/>
        <v>0</v>
      </c>
      <c r="I19" s="413"/>
      <c r="J19" s="301"/>
      <c r="K19" s="302"/>
      <c r="L19" s="303"/>
      <c r="M19" s="304"/>
      <c r="N19" s="304"/>
      <c r="O19" s="296"/>
      <c r="P19" s="416"/>
      <c r="Q19" s="305"/>
      <c r="R19" s="305"/>
    </row>
    <row r="20" spans="1:18" ht="15.75" customHeight="1">
      <c r="A20" s="619"/>
      <c r="B20" s="297">
        <v>0</v>
      </c>
      <c r="C20" s="412"/>
      <c r="D20" s="316"/>
      <c r="E20" s="418"/>
      <c r="F20" s="299" t="s">
        <v>105</v>
      </c>
      <c r="G20" s="411"/>
      <c r="H20" s="300">
        <f t="shared" si="4"/>
        <v>0</v>
      </c>
      <c r="I20" s="413"/>
      <c r="J20" s="301"/>
      <c r="K20" s="302"/>
      <c r="L20" s="303"/>
      <c r="M20" s="304"/>
      <c r="N20" s="304"/>
      <c r="O20" s="296"/>
      <c r="P20" s="416"/>
      <c r="Q20" s="296"/>
      <c r="R20" s="296"/>
    </row>
    <row r="21" spans="1:18" ht="15.75" customHeight="1">
      <c r="A21" s="619"/>
      <c r="B21" s="297">
        <v>0</v>
      </c>
      <c r="C21" s="412"/>
      <c r="D21" s="316"/>
      <c r="E21" s="418"/>
      <c r="F21" s="299" t="s">
        <v>105</v>
      </c>
      <c r="G21" s="411"/>
      <c r="H21" s="300">
        <f t="shared" si="4"/>
        <v>0</v>
      </c>
      <c r="I21" s="413"/>
      <c r="J21" s="301"/>
      <c r="K21" s="302"/>
      <c r="L21" s="303"/>
      <c r="M21" s="304"/>
      <c r="N21" s="304"/>
      <c r="O21" s="296"/>
      <c r="P21" s="416"/>
      <c r="Q21" s="296"/>
      <c r="R21" s="296"/>
    </row>
    <row r="22" spans="1:18" ht="15.75" customHeight="1">
      <c r="A22" s="619"/>
      <c r="B22" s="297">
        <v>0</v>
      </c>
      <c r="C22" s="412"/>
      <c r="D22" s="316"/>
      <c r="E22" s="418"/>
      <c r="F22" s="299" t="s">
        <v>105</v>
      </c>
      <c r="G22" s="411"/>
      <c r="H22" s="300">
        <f t="shared" si="4"/>
        <v>0</v>
      </c>
      <c r="I22" s="413"/>
      <c r="J22" s="301"/>
      <c r="K22" s="302"/>
      <c r="L22" s="303"/>
      <c r="M22" s="304"/>
      <c r="N22" s="304"/>
      <c r="O22" s="296"/>
      <c r="P22" s="416"/>
      <c r="Q22" s="296"/>
      <c r="R22" s="296"/>
    </row>
    <row r="23" spans="1:18" ht="15.75" customHeight="1">
      <c r="A23" s="619"/>
      <c r="B23" s="297">
        <v>0</v>
      </c>
      <c r="C23" s="412"/>
      <c r="D23" s="316"/>
      <c r="E23" s="418"/>
      <c r="F23" s="299" t="s">
        <v>105</v>
      </c>
      <c r="G23" s="411"/>
      <c r="H23" s="300">
        <f t="shared" si="4"/>
        <v>0</v>
      </c>
      <c r="I23" s="413"/>
      <c r="J23" s="301"/>
      <c r="K23" s="302"/>
      <c r="L23" s="303"/>
      <c r="M23" s="304"/>
      <c r="N23" s="304"/>
      <c r="O23" s="296"/>
      <c r="P23" s="416"/>
      <c r="Q23" s="296"/>
      <c r="R23" s="296"/>
    </row>
    <row r="24" spans="1:18" ht="17.5" customHeight="1">
      <c r="A24" s="620"/>
      <c r="B24" s="297">
        <v>0</v>
      </c>
      <c r="C24" s="6" t="s">
        <v>122</v>
      </c>
      <c r="D24" s="617" t="s">
        <v>118</v>
      </c>
      <c r="E24" s="617"/>
      <c r="F24" s="308"/>
      <c r="G24" s="317"/>
      <c r="H24" s="310"/>
      <c r="I24" s="311"/>
      <c r="J24" s="312">
        <f>AVERAGE(J17:J23)</f>
        <v>5.5</v>
      </c>
      <c r="K24" s="312">
        <f>AVERAGE(K17:K23)</f>
        <v>1453.2631578947371</v>
      </c>
      <c r="L24" s="313">
        <f>AVERAGE(L17:L23)</f>
        <v>266.8105263157895</v>
      </c>
      <c r="M24" s="304"/>
      <c r="N24" s="304"/>
      <c r="O24" s="296"/>
      <c r="P24" s="296"/>
      <c r="Q24" s="296"/>
      <c r="R24" s="296"/>
    </row>
    <row r="25" spans="1:18">
      <c r="A25" s="629" t="s">
        <v>123</v>
      </c>
      <c r="B25" s="297" t="s">
        <v>115</v>
      </c>
      <c r="C25" s="318"/>
      <c r="D25" s="320" t="s">
        <v>124</v>
      </c>
      <c r="E25" s="319"/>
      <c r="F25" s="299">
        <v>15.03</v>
      </c>
      <c r="G25" s="412">
        <v>2460</v>
      </c>
      <c r="H25" s="300">
        <f>F25*G25</f>
        <v>36973.799999999996</v>
      </c>
      <c r="I25" s="413"/>
      <c r="J25" s="301">
        <v>4</v>
      </c>
      <c r="K25" s="302">
        <f>G25/P25*60</f>
        <v>2784.9056603773574</v>
      </c>
      <c r="L25" s="303">
        <f>K25/J25</f>
        <v>696.22641509433936</v>
      </c>
      <c r="M25" s="304">
        <v>0.18055555555555555</v>
      </c>
      <c r="N25" s="304">
        <v>0.21736111111111112</v>
      </c>
      <c r="O25" s="296">
        <v>20</v>
      </c>
      <c r="P25" s="416">
        <f>(N25-M25)*24*60</f>
        <v>53.000000000000014</v>
      </c>
      <c r="Q25" s="305"/>
      <c r="R25" s="305"/>
    </row>
    <row r="26" spans="1:18">
      <c r="A26" s="629"/>
      <c r="B26" s="297" t="s">
        <v>115</v>
      </c>
      <c r="C26" s="318"/>
      <c r="D26" s="316" t="s">
        <v>125</v>
      </c>
      <c r="E26" s="321"/>
      <c r="F26" s="299">
        <v>18.18</v>
      </c>
      <c r="G26" s="412">
        <v>3162</v>
      </c>
      <c r="H26" s="300">
        <f>F26*G26</f>
        <v>57485.159999999996</v>
      </c>
      <c r="I26" s="413"/>
      <c r="J26" s="301">
        <v>4</v>
      </c>
      <c r="K26" s="302">
        <f>G26/P26*60</f>
        <v>2789.9999999999982</v>
      </c>
      <c r="L26" s="303">
        <f>K26/J26</f>
        <v>697.49999999999955</v>
      </c>
      <c r="M26" s="304">
        <v>0.23124999999999998</v>
      </c>
      <c r="N26" s="304">
        <v>0.27847222222222223</v>
      </c>
      <c r="O26" s="296">
        <v>20</v>
      </c>
      <c r="P26" s="416">
        <f>(N26-M26)*24*60</f>
        <v>68.000000000000043</v>
      </c>
      <c r="Q26" s="305"/>
      <c r="R26" s="305"/>
    </row>
    <row r="27" spans="1:18">
      <c r="A27" s="629"/>
      <c r="B27" s="297" t="s">
        <v>115</v>
      </c>
      <c r="C27" s="318"/>
      <c r="D27" s="320" t="s">
        <v>126</v>
      </c>
      <c r="E27" s="321"/>
      <c r="F27" s="299">
        <v>18.53</v>
      </c>
      <c r="G27" s="412">
        <v>2262</v>
      </c>
      <c r="H27" s="300">
        <f>F27*G27</f>
        <v>41914.86</v>
      </c>
      <c r="I27" s="413"/>
      <c r="J27" s="301">
        <v>3</v>
      </c>
      <c r="K27" s="302">
        <f>G27/P27*60</f>
        <v>2769.7959183673479</v>
      </c>
      <c r="L27" s="303">
        <f>K27/J27</f>
        <v>923.26530612244926</v>
      </c>
      <c r="M27" s="304">
        <v>0.29236111111111113</v>
      </c>
      <c r="N27" s="304">
        <v>0.3263888888888889</v>
      </c>
      <c r="O27" s="296">
        <v>20</v>
      </c>
      <c r="P27" s="416">
        <f>(N27-M27)*24*60</f>
        <v>48.999999999999986</v>
      </c>
      <c r="Q27" s="305"/>
      <c r="R27" s="305"/>
    </row>
    <row r="28" spans="1:18">
      <c r="A28" s="629"/>
      <c r="B28" s="297">
        <v>0</v>
      </c>
      <c r="C28" s="412"/>
      <c r="D28" s="316"/>
      <c r="E28" s="321"/>
      <c r="F28" s="299"/>
      <c r="G28" s="412"/>
      <c r="H28" s="300"/>
      <c r="I28" s="413"/>
      <c r="J28" s="301"/>
      <c r="K28" s="302"/>
      <c r="L28" s="303"/>
      <c r="M28" s="304"/>
      <c r="N28" s="304"/>
      <c r="O28" s="296"/>
      <c r="P28" s="416"/>
      <c r="Q28" s="305"/>
      <c r="R28" s="305"/>
    </row>
    <row r="29" spans="1:18">
      <c r="A29" s="629"/>
      <c r="B29" s="297">
        <v>0</v>
      </c>
      <c r="C29" s="412"/>
      <c r="D29" s="320"/>
      <c r="E29" s="321"/>
      <c r="F29" s="299"/>
      <c r="G29" s="412"/>
      <c r="H29" s="300"/>
      <c r="I29" s="413"/>
      <c r="J29" s="301"/>
      <c r="K29" s="302"/>
      <c r="L29" s="303"/>
      <c r="M29" s="304"/>
      <c r="N29" s="304"/>
      <c r="O29" s="296"/>
      <c r="P29" s="416"/>
      <c r="Q29" s="305"/>
      <c r="R29" s="305"/>
    </row>
    <row r="30" spans="1:18">
      <c r="A30" s="629"/>
      <c r="B30" s="297">
        <v>0</v>
      </c>
      <c r="C30" s="412"/>
      <c r="D30" s="322"/>
      <c r="E30" s="321"/>
      <c r="F30" s="299"/>
      <c r="G30" s="412"/>
      <c r="H30" s="300"/>
      <c r="I30" s="413"/>
      <c r="J30" s="301"/>
      <c r="K30" s="302"/>
      <c r="L30" s="303"/>
      <c r="M30" s="304"/>
      <c r="N30" s="304"/>
      <c r="O30" s="296"/>
      <c r="P30" s="416"/>
      <c r="Q30" s="305"/>
      <c r="R30" s="305"/>
    </row>
    <row r="31" spans="1:18" ht="15.75" customHeight="1">
      <c r="A31" s="629"/>
      <c r="B31" s="297">
        <v>0</v>
      </c>
      <c r="C31" s="412"/>
      <c r="D31" s="316"/>
      <c r="E31" s="321"/>
      <c r="F31" s="299"/>
      <c r="G31" s="412"/>
      <c r="H31" s="300"/>
      <c r="I31" s="413"/>
      <c r="J31" s="301"/>
      <c r="K31" s="302"/>
      <c r="L31" s="303"/>
      <c r="M31" s="304"/>
      <c r="N31" s="304"/>
      <c r="O31" s="296"/>
      <c r="P31" s="416"/>
      <c r="Q31" s="305"/>
      <c r="R31" s="305"/>
    </row>
    <row r="32" spans="1:18">
      <c r="A32" s="629"/>
      <c r="B32" s="297">
        <v>0</v>
      </c>
      <c r="C32" s="412"/>
      <c r="D32" s="316"/>
      <c r="E32" s="418"/>
      <c r="F32" s="299" t="s">
        <v>105</v>
      </c>
      <c r="G32" s="412"/>
      <c r="H32" s="300">
        <f t="shared" ref="H32:H37" si="5">F32*G32</f>
        <v>0</v>
      </c>
      <c r="I32" s="413"/>
      <c r="J32" s="301"/>
      <c r="K32" s="302"/>
      <c r="L32" s="303"/>
      <c r="M32" s="304"/>
      <c r="N32" s="304"/>
      <c r="O32" s="296"/>
      <c r="P32" s="416"/>
      <c r="Q32" s="305"/>
      <c r="R32" s="305"/>
    </row>
    <row r="33" spans="1:18">
      <c r="A33" s="629"/>
      <c r="B33" s="297">
        <v>0</v>
      </c>
      <c r="C33" s="412"/>
      <c r="D33" s="320"/>
      <c r="E33" s="321"/>
      <c r="F33" s="299" t="s">
        <v>105</v>
      </c>
      <c r="G33" s="412"/>
      <c r="H33" s="300">
        <f t="shared" si="5"/>
        <v>0</v>
      </c>
      <c r="I33" s="413"/>
      <c r="J33" s="301"/>
      <c r="K33" s="302"/>
      <c r="L33" s="303"/>
      <c r="M33" s="304"/>
      <c r="N33" s="304"/>
      <c r="O33" s="296"/>
      <c r="P33" s="416"/>
      <c r="Q33" s="305"/>
      <c r="R33" s="305"/>
    </row>
    <row r="34" spans="1:18">
      <c r="A34" s="629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5"/>
        <v>0</v>
      </c>
      <c r="I34" s="413"/>
      <c r="J34" s="301"/>
      <c r="K34" s="302"/>
      <c r="L34" s="303"/>
      <c r="M34" s="304"/>
      <c r="N34" s="304"/>
      <c r="O34" s="296"/>
      <c r="P34" s="416"/>
      <c r="Q34" s="305"/>
      <c r="R34" s="305"/>
    </row>
    <row r="35" spans="1:18">
      <c r="A35" s="629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5"/>
        <v>0</v>
      </c>
      <c r="I35" s="413"/>
      <c r="J35" s="301"/>
      <c r="K35" s="302"/>
      <c r="L35" s="303"/>
      <c r="M35" s="304"/>
      <c r="N35" s="304"/>
      <c r="O35" s="296"/>
      <c r="P35" s="416"/>
      <c r="Q35" s="305"/>
      <c r="R35" s="305"/>
    </row>
    <row r="36" spans="1:18">
      <c r="A36" s="629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5"/>
        <v>0</v>
      </c>
      <c r="I36" s="413"/>
      <c r="J36" s="301"/>
      <c r="K36" s="302"/>
      <c r="L36" s="303"/>
      <c r="M36" s="304"/>
      <c r="N36" s="304"/>
      <c r="O36" s="296"/>
      <c r="P36" s="416"/>
      <c r="Q36" s="305"/>
      <c r="R36" s="305"/>
    </row>
    <row r="37" spans="1:18">
      <c r="A37" s="629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5"/>
        <v>0</v>
      </c>
      <c r="I37" s="413"/>
      <c r="J37" s="301"/>
      <c r="K37" s="302"/>
      <c r="L37" s="303"/>
      <c r="M37" s="304"/>
      <c r="N37" s="304"/>
      <c r="O37" s="296"/>
      <c r="P37" s="416"/>
      <c r="Q37" s="305"/>
      <c r="R37" s="305"/>
    </row>
    <row r="38" spans="1:18" ht="17.5" customHeight="1">
      <c r="A38" s="630"/>
      <c r="B38" s="297">
        <v>0</v>
      </c>
      <c r="C38" s="6" t="s">
        <v>69</v>
      </c>
      <c r="D38" s="628" t="s">
        <v>127</v>
      </c>
      <c r="E38" s="628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2781.5671929149012</v>
      </c>
      <c r="L38" s="313">
        <f>AVERAGE(L25:L37)</f>
        <v>772.33057373892927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631" t="s">
        <v>128</v>
      </c>
      <c r="B39" s="297">
        <v>0</v>
      </c>
      <c r="C39" s="412"/>
      <c r="D39" s="316"/>
      <c r="E39" s="418"/>
      <c r="F39" s="299" t="s">
        <v>105</v>
      </c>
      <c r="G39" s="412"/>
      <c r="H39" s="300">
        <f t="shared" ref="H39:H47" si="6">F39*G39</f>
        <v>0</v>
      </c>
      <c r="I39" s="413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632"/>
      <c r="B40" s="297">
        <v>0</v>
      </c>
      <c r="C40" s="412"/>
      <c r="D40" s="316"/>
      <c r="E40" s="418"/>
      <c r="F40" s="299" t="s">
        <v>105</v>
      </c>
      <c r="G40" s="412"/>
      <c r="H40" s="300">
        <f t="shared" si="6"/>
        <v>0</v>
      </c>
      <c r="I40" s="413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632"/>
      <c r="B41" s="297">
        <v>0</v>
      </c>
      <c r="C41" s="412"/>
      <c r="D41" s="320"/>
      <c r="E41" s="418"/>
      <c r="F41" s="299" t="s">
        <v>105</v>
      </c>
      <c r="G41" s="412"/>
      <c r="H41" s="300">
        <f t="shared" si="6"/>
        <v>0</v>
      </c>
      <c r="I41" s="413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632"/>
      <c r="B42" s="297">
        <v>0</v>
      </c>
      <c r="C42" s="412"/>
      <c r="D42" s="320"/>
      <c r="E42" s="418"/>
      <c r="F42" s="299" t="s">
        <v>105</v>
      </c>
      <c r="G42" s="412"/>
      <c r="H42" s="300">
        <f t="shared" si="6"/>
        <v>0</v>
      </c>
      <c r="I42" s="413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632"/>
      <c r="B43" s="297">
        <v>0</v>
      </c>
      <c r="C43" s="412"/>
      <c r="D43" s="319"/>
      <c r="E43" s="418"/>
      <c r="F43" s="299" t="s">
        <v>105</v>
      </c>
      <c r="G43" s="412"/>
      <c r="H43" s="300">
        <f t="shared" si="6"/>
        <v>0</v>
      </c>
      <c r="I43" s="413"/>
      <c r="J43" s="301"/>
      <c r="K43" s="302"/>
      <c r="L43" s="303"/>
      <c r="M43" s="304"/>
      <c r="N43" s="304"/>
      <c r="O43" s="296"/>
      <c r="P43" s="416"/>
      <c r="Q43" s="305"/>
      <c r="R43" s="305"/>
    </row>
    <row r="44" spans="1:18">
      <c r="A44" s="632"/>
      <c r="B44" s="297">
        <v>0</v>
      </c>
      <c r="C44" s="412"/>
      <c r="D44" s="320"/>
      <c r="E44" s="326"/>
      <c r="F44" s="299" t="s">
        <v>105</v>
      </c>
      <c r="G44" s="327"/>
      <c r="H44" s="328">
        <f t="shared" si="6"/>
        <v>0</v>
      </c>
      <c r="I44" s="414"/>
      <c r="J44" s="301"/>
      <c r="K44" s="302"/>
      <c r="L44" s="303"/>
      <c r="M44" s="304"/>
      <c r="N44" s="304"/>
      <c r="O44" s="296"/>
      <c r="P44" s="416"/>
      <c r="Q44" s="305"/>
      <c r="R44" s="305"/>
    </row>
    <row r="45" spans="1:18">
      <c r="A45" s="632"/>
      <c r="B45" s="297">
        <v>0</v>
      </c>
      <c r="C45" s="412"/>
      <c r="D45" s="336"/>
      <c r="E45" s="321"/>
      <c r="F45" s="299" t="s">
        <v>105</v>
      </c>
      <c r="G45" s="412"/>
      <c r="H45" s="300">
        <f t="shared" si="6"/>
        <v>0</v>
      </c>
      <c r="I45" s="413"/>
      <c r="J45" s="301"/>
      <c r="K45" s="302"/>
      <c r="L45" s="303"/>
      <c r="M45" s="304"/>
      <c r="N45" s="304"/>
      <c r="O45" s="296"/>
      <c r="P45" s="416"/>
      <c r="Q45" s="305"/>
      <c r="R45" s="305"/>
    </row>
    <row r="46" spans="1:18">
      <c r="A46" s="632"/>
      <c r="B46" s="297">
        <v>0</v>
      </c>
      <c r="C46" s="412"/>
      <c r="D46" s="320"/>
      <c r="E46" s="326"/>
      <c r="F46" s="299" t="s">
        <v>105</v>
      </c>
      <c r="G46" s="327"/>
      <c r="H46" s="328">
        <f t="shared" si="6"/>
        <v>0</v>
      </c>
      <c r="I46" s="414"/>
      <c r="J46" s="301"/>
      <c r="K46" s="302"/>
      <c r="L46" s="303"/>
      <c r="M46" s="304"/>
      <c r="N46" s="304"/>
      <c r="O46" s="296"/>
      <c r="P46" s="416"/>
      <c r="Q46" s="305"/>
      <c r="R46" s="305"/>
    </row>
    <row r="47" spans="1:18">
      <c r="A47" s="632"/>
      <c r="B47" s="297">
        <v>0</v>
      </c>
      <c r="C47" s="412"/>
      <c r="D47" s="336"/>
      <c r="E47" s="321"/>
      <c r="F47" s="299" t="s">
        <v>105</v>
      </c>
      <c r="G47" s="412"/>
      <c r="H47" s="300">
        <f t="shared" si="6"/>
        <v>0</v>
      </c>
      <c r="I47" s="413"/>
      <c r="J47" s="301"/>
      <c r="K47" s="302"/>
      <c r="L47" s="303"/>
      <c r="M47" s="304"/>
      <c r="N47" s="304"/>
      <c r="O47" s="296"/>
      <c r="P47" s="416"/>
      <c r="Q47" s="305"/>
      <c r="R47" s="305"/>
    </row>
    <row r="48" spans="1:18">
      <c r="A48" s="633"/>
      <c r="B48" s="297">
        <v>0</v>
      </c>
      <c r="C48" s="412"/>
      <c r="D48" s="320"/>
      <c r="E48" s="374"/>
      <c r="F48" s="299" t="s">
        <v>105</v>
      </c>
      <c r="G48" s="412"/>
      <c r="H48" s="300"/>
      <c r="I48" s="413"/>
      <c r="J48" s="301"/>
      <c r="K48" s="302"/>
      <c r="L48" s="303"/>
      <c r="M48" s="304"/>
      <c r="N48" s="304"/>
      <c r="O48" s="296"/>
      <c r="P48" s="416"/>
      <c r="Q48" s="305"/>
      <c r="R48" s="305"/>
    </row>
    <row r="49" spans="1:18">
      <c r="A49" s="633"/>
      <c r="B49" s="297">
        <v>0</v>
      </c>
      <c r="C49" s="412"/>
      <c r="D49" s="329"/>
      <c r="E49" s="330"/>
      <c r="F49" s="299" t="s">
        <v>105</v>
      </c>
      <c r="G49" s="296"/>
      <c r="H49" s="328">
        <f>F49*G49</f>
        <v>0</v>
      </c>
      <c r="I49" s="416"/>
      <c r="J49" s="301"/>
      <c r="K49" s="302"/>
      <c r="L49" s="303"/>
      <c r="M49" s="304"/>
      <c r="N49" s="304"/>
      <c r="O49" s="296"/>
      <c r="P49" s="416"/>
      <c r="Q49" s="305"/>
      <c r="R49" s="305"/>
    </row>
    <row r="50" spans="1:18">
      <c r="A50" s="633"/>
      <c r="B50" s="297">
        <v>0</v>
      </c>
      <c r="C50" s="412"/>
      <c r="D50" s="329"/>
      <c r="E50" s="330"/>
      <c r="F50" s="299" t="s">
        <v>105</v>
      </c>
      <c r="G50" s="296"/>
      <c r="H50" s="328">
        <f>F50*G50</f>
        <v>0</v>
      </c>
      <c r="I50" s="416"/>
      <c r="J50" s="301"/>
      <c r="K50" s="302"/>
      <c r="L50" s="303"/>
      <c r="M50" s="304"/>
      <c r="N50" s="304"/>
      <c r="O50" s="296"/>
      <c r="P50" s="416"/>
      <c r="Q50" s="305"/>
      <c r="R50" s="305"/>
    </row>
    <row r="51" spans="1:18" ht="15.75" customHeight="1">
      <c r="A51" s="634"/>
      <c r="B51" s="297">
        <v>0</v>
      </c>
      <c r="C51" s="6" t="s">
        <v>70</v>
      </c>
      <c r="D51" s="617" t="s">
        <v>118</v>
      </c>
      <c r="E51" s="617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5" customHeight="1">
      <c r="A52" s="635" t="s">
        <v>129</v>
      </c>
      <c r="B52" s="297" t="s">
        <v>115</v>
      </c>
      <c r="C52" s="412"/>
      <c r="D52" s="319" t="s">
        <v>130</v>
      </c>
      <c r="E52" s="334"/>
      <c r="F52" s="299">
        <v>25.03</v>
      </c>
      <c r="G52" s="412">
        <v>786</v>
      </c>
      <c r="H52" s="300">
        <f t="shared" ref="H52:H63" si="7">F52*G52</f>
        <v>19673.580000000002</v>
      </c>
      <c r="I52" s="413"/>
      <c r="J52" s="301">
        <v>4</v>
      </c>
      <c r="K52" s="302">
        <f>G52/P52*60</f>
        <v>3143.9999999999945</v>
      </c>
      <c r="L52" s="303">
        <f>K52/J52</f>
        <v>785.99999999999864</v>
      </c>
      <c r="M52" s="304">
        <v>0.30555555555555552</v>
      </c>
      <c r="N52" s="304">
        <v>0.31597222222222221</v>
      </c>
      <c r="O52" s="302">
        <v>20</v>
      </c>
      <c r="P52" s="416">
        <f>(N52-M52)*24*60</f>
        <v>15.000000000000027</v>
      </c>
      <c r="Q52" s="305"/>
      <c r="R52" s="305"/>
    </row>
    <row r="53" spans="1:18" ht="15.65" customHeight="1">
      <c r="A53" s="636"/>
      <c r="B53" s="297" t="s">
        <v>115</v>
      </c>
      <c r="C53" s="412"/>
      <c r="D53" s="319" t="s">
        <v>131</v>
      </c>
      <c r="E53" s="335"/>
      <c r="F53" s="299">
        <v>24.82</v>
      </c>
      <c r="G53" s="306">
        <v>1012</v>
      </c>
      <c r="H53" s="300">
        <f t="shared" si="7"/>
        <v>25117.84</v>
      </c>
      <c r="I53" s="413"/>
      <c r="J53" s="301">
        <v>4</v>
      </c>
      <c r="K53" s="302">
        <f>G53/P53*60</f>
        <v>3195.7894736842222</v>
      </c>
      <c r="L53" s="303">
        <f>K53/J53</f>
        <v>798.94736842105556</v>
      </c>
      <c r="M53" s="304">
        <v>0.3298611111111111</v>
      </c>
      <c r="N53" s="304">
        <v>0.3430555555555555</v>
      </c>
      <c r="O53" s="302">
        <v>20</v>
      </c>
      <c r="P53" s="416">
        <f>(N53-M53)*24*60</f>
        <v>18.999999999999932</v>
      </c>
      <c r="Q53" s="305"/>
      <c r="R53" s="305"/>
    </row>
    <row r="54" spans="1:18" ht="15.65" customHeight="1">
      <c r="A54" s="636"/>
      <c r="B54" s="297" t="s">
        <v>115</v>
      </c>
      <c r="C54" s="412"/>
      <c r="D54" s="319" t="s">
        <v>132</v>
      </c>
      <c r="E54" s="418"/>
      <c r="F54" s="299">
        <v>30</v>
      </c>
      <c r="G54" s="306">
        <v>1752</v>
      </c>
      <c r="H54" s="300">
        <f t="shared" si="7"/>
        <v>52560</v>
      </c>
      <c r="I54" s="413"/>
      <c r="J54" s="301">
        <v>4</v>
      </c>
      <c r="K54" s="302">
        <f>G54/P54*60</f>
        <v>3185.4545454545414</v>
      </c>
      <c r="L54" s="303">
        <f>K54/J54</f>
        <v>796.36363636363535</v>
      </c>
      <c r="M54" s="304">
        <v>0.35694444444444445</v>
      </c>
      <c r="N54" s="304">
        <v>0.37986111111111115</v>
      </c>
      <c r="O54" s="302">
        <v>20</v>
      </c>
      <c r="P54" s="416">
        <f>(N54-M54)*24*60</f>
        <v>33.000000000000043</v>
      </c>
      <c r="Q54" s="305">
        <v>0.37986111111111115</v>
      </c>
      <c r="R54" s="305">
        <v>0.42152777777777778</v>
      </c>
    </row>
    <row r="55" spans="1:18" ht="15.65" customHeight="1">
      <c r="A55" s="636"/>
      <c r="B55" s="297" t="s">
        <v>115</v>
      </c>
      <c r="C55" s="412"/>
      <c r="D55" s="337" t="s">
        <v>133</v>
      </c>
      <c r="E55" s="321"/>
      <c r="F55" s="299">
        <v>14.03</v>
      </c>
      <c r="G55" s="306">
        <v>3105</v>
      </c>
      <c r="H55" s="300">
        <f t="shared" si="7"/>
        <v>43563.15</v>
      </c>
      <c r="I55" s="413"/>
      <c r="J55" s="301">
        <v>3</v>
      </c>
      <c r="K55" s="302">
        <f>G55/P55*60</f>
        <v>3212.0689655172391</v>
      </c>
      <c r="L55" s="303">
        <f>K55/J55</f>
        <v>1070.689655172413</v>
      </c>
      <c r="M55" s="304">
        <v>0.43888888888888888</v>
      </c>
      <c r="N55" s="304">
        <v>0.47916666666666669</v>
      </c>
      <c r="O55" s="302">
        <v>20</v>
      </c>
      <c r="P55" s="416">
        <f>(N55-M55)*24*60</f>
        <v>58.000000000000036</v>
      </c>
      <c r="Q55" s="305"/>
      <c r="R55" s="305"/>
    </row>
    <row r="56" spans="1:18" ht="15.65" customHeight="1">
      <c r="A56" s="636"/>
      <c r="B56" s="297" t="s">
        <v>115</v>
      </c>
      <c r="C56" s="412"/>
      <c r="D56" s="320" t="s">
        <v>134</v>
      </c>
      <c r="E56" s="321"/>
      <c r="F56" s="299">
        <v>18.18</v>
      </c>
      <c r="G56" s="306">
        <v>1569</v>
      </c>
      <c r="H56" s="300">
        <f t="shared" si="7"/>
        <v>28524.42</v>
      </c>
      <c r="I56" s="413"/>
      <c r="J56" s="301">
        <v>3</v>
      </c>
      <c r="K56" s="302">
        <f>G56/P56*60</f>
        <v>3137.9999999999941</v>
      </c>
      <c r="L56" s="303">
        <f>K56/J56</f>
        <v>1045.999999999998</v>
      </c>
      <c r="M56" s="304">
        <v>0.49305555555555558</v>
      </c>
      <c r="N56" s="304">
        <v>0.51388888888888895</v>
      </c>
      <c r="O56" s="302">
        <v>20</v>
      </c>
      <c r="P56" s="416">
        <f>(N56-M56)*24*60</f>
        <v>30.000000000000053</v>
      </c>
      <c r="Q56" s="305"/>
      <c r="R56" s="305"/>
    </row>
    <row r="57" spans="1:18" ht="15.75" customHeight="1">
      <c r="A57" s="636"/>
      <c r="B57" s="297">
        <v>0</v>
      </c>
      <c r="C57" s="6" t="s">
        <v>73</v>
      </c>
      <c r="D57" s="337"/>
      <c r="E57" s="321"/>
      <c r="F57" s="299" t="s">
        <v>105</v>
      </c>
      <c r="G57" s="306"/>
      <c r="H57" s="300">
        <f t="shared" si="7"/>
        <v>0</v>
      </c>
      <c r="I57" s="413"/>
      <c r="J57" s="301"/>
      <c r="K57" s="302"/>
      <c r="L57" s="303"/>
      <c r="M57" s="304"/>
      <c r="N57" s="304"/>
      <c r="O57" s="302"/>
      <c r="P57" s="416"/>
      <c r="Q57" s="305"/>
      <c r="R57" s="305"/>
    </row>
    <row r="58" spans="1:18" ht="15.65" customHeight="1">
      <c r="A58" s="636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7"/>
        <v>0</v>
      </c>
      <c r="I58" s="413"/>
      <c r="J58" s="301"/>
      <c r="K58" s="302"/>
      <c r="L58" s="303"/>
      <c r="M58" s="304"/>
      <c r="N58" s="304"/>
      <c r="O58" s="302"/>
      <c r="P58" s="416"/>
      <c r="Q58" s="305"/>
      <c r="R58" s="305"/>
    </row>
    <row r="59" spans="1:18" ht="15.65" customHeight="1">
      <c r="A59" s="636"/>
      <c r="B59" s="297">
        <v>0</v>
      </c>
      <c r="C59" s="412"/>
      <c r="D59" s="336"/>
      <c r="E59" s="321"/>
      <c r="F59" s="299" t="s">
        <v>105</v>
      </c>
      <c r="G59" s="306"/>
      <c r="H59" s="300">
        <f t="shared" si="7"/>
        <v>0</v>
      </c>
      <c r="I59" s="413"/>
      <c r="J59" s="301"/>
      <c r="K59" s="302"/>
      <c r="L59" s="303"/>
      <c r="M59" s="304"/>
      <c r="N59" s="304"/>
      <c r="O59" s="302"/>
      <c r="P59" s="416"/>
      <c r="Q59" s="305"/>
      <c r="R59" s="305"/>
    </row>
    <row r="60" spans="1:18" ht="15.65" customHeight="1">
      <c r="A60" s="636"/>
      <c r="B60" s="297">
        <v>0</v>
      </c>
      <c r="C60" s="412"/>
      <c r="D60" s="337"/>
      <c r="E60" s="339"/>
      <c r="F60" s="299" t="s">
        <v>105</v>
      </c>
      <c r="G60" s="306"/>
      <c r="H60" s="300">
        <f t="shared" si="7"/>
        <v>0</v>
      </c>
      <c r="I60" s="413"/>
      <c r="J60" s="301"/>
      <c r="K60" s="302"/>
      <c r="L60" s="303"/>
      <c r="M60" s="304"/>
      <c r="N60" s="304"/>
      <c r="O60" s="302"/>
      <c r="P60" s="416"/>
      <c r="Q60" s="305"/>
      <c r="R60" s="305"/>
    </row>
    <row r="61" spans="1:18" ht="15.65" customHeight="1">
      <c r="A61" s="636"/>
      <c r="B61" s="297">
        <v>0</v>
      </c>
      <c r="C61" s="412"/>
      <c r="D61" s="319"/>
      <c r="E61" s="321"/>
      <c r="F61" s="299" t="s">
        <v>105</v>
      </c>
      <c r="G61" s="306"/>
      <c r="H61" s="300">
        <f t="shared" si="7"/>
        <v>0</v>
      </c>
      <c r="I61" s="413"/>
      <c r="J61" s="301"/>
      <c r="K61" s="302"/>
      <c r="L61" s="303"/>
      <c r="M61" s="304"/>
      <c r="N61" s="304"/>
      <c r="O61" s="302"/>
      <c r="P61" s="416"/>
      <c r="Q61" s="305"/>
      <c r="R61" s="305"/>
    </row>
    <row r="62" spans="1:18" ht="15.65" customHeight="1">
      <c r="A62" s="636"/>
      <c r="B62" s="297">
        <v>0</v>
      </c>
      <c r="C62" s="412"/>
      <c r="D62" s="336"/>
      <c r="E62" s="340"/>
      <c r="F62" s="299" t="s">
        <v>105</v>
      </c>
      <c r="G62" s="306"/>
      <c r="H62" s="300">
        <f t="shared" si="7"/>
        <v>0</v>
      </c>
      <c r="I62" s="413"/>
      <c r="J62" s="301"/>
      <c r="K62" s="302"/>
      <c r="L62" s="303"/>
      <c r="M62" s="304"/>
      <c r="N62" s="304"/>
      <c r="O62" s="302"/>
      <c r="P62" s="416"/>
      <c r="Q62" s="305"/>
      <c r="R62" s="305"/>
    </row>
    <row r="63" spans="1:18" ht="15.65" customHeight="1">
      <c r="A63" s="636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7"/>
        <v>0</v>
      </c>
      <c r="I63" s="414"/>
      <c r="J63" s="301"/>
      <c r="K63" s="302"/>
      <c r="L63" s="303"/>
      <c r="M63" s="304"/>
      <c r="N63" s="304"/>
      <c r="O63" s="296"/>
      <c r="P63" s="416"/>
      <c r="Q63" s="305"/>
      <c r="R63" s="305"/>
    </row>
    <row r="64" spans="1:18" ht="15.75" customHeight="1">
      <c r="A64" s="637"/>
      <c r="B64" s="297">
        <v>0</v>
      </c>
      <c r="C64" s="6" t="s">
        <v>135</v>
      </c>
      <c r="D64" s="617" t="s">
        <v>118</v>
      </c>
      <c r="E64" s="617"/>
      <c r="F64" s="308"/>
      <c r="G64" s="313"/>
      <c r="H64" s="331"/>
      <c r="I64" s="332"/>
      <c r="J64" s="312">
        <f>AVERAGE(J52:J63)</f>
        <v>3.6</v>
      </c>
      <c r="K64" s="312">
        <f>AVERAGE(K52:K63)</f>
        <v>3175.0625969311982</v>
      </c>
      <c r="L64" s="313">
        <f>AVERAGE(L52:L63)</f>
        <v>899.60013199142008</v>
      </c>
      <c r="M64" s="304"/>
      <c r="N64" s="304"/>
      <c r="O64" s="296"/>
      <c r="P64" s="296"/>
      <c r="Q64" s="296"/>
      <c r="R64" s="296"/>
    </row>
    <row r="65" spans="1:18" ht="15.65" customHeight="1">
      <c r="A65" s="638" t="s">
        <v>136</v>
      </c>
      <c r="B65" s="297" t="s">
        <v>115</v>
      </c>
      <c r="C65" s="412"/>
      <c r="D65" s="320" t="s">
        <v>137</v>
      </c>
      <c r="E65" s="334"/>
      <c r="F65" s="299">
        <v>16.66</v>
      </c>
      <c r="G65" s="412">
        <v>2998</v>
      </c>
      <c r="H65" s="300">
        <f t="shared" ref="H65:H74" si="8">F65*G65</f>
        <v>49946.68</v>
      </c>
      <c r="I65" s="413"/>
      <c r="J65" s="301">
        <v>4</v>
      </c>
      <c r="K65" s="302">
        <f>G65/P65*60</f>
        <v>3155.7894736842109</v>
      </c>
      <c r="L65" s="303">
        <f>K65/J65</f>
        <v>788.94736842105272</v>
      </c>
      <c r="M65" s="304">
        <v>0.18055555555555555</v>
      </c>
      <c r="N65" s="304">
        <v>0.22013888888888888</v>
      </c>
      <c r="O65" s="302">
        <v>20</v>
      </c>
      <c r="P65" s="416">
        <f>(N65-M65)*24*60</f>
        <v>57</v>
      </c>
      <c r="Q65" s="305"/>
      <c r="R65" s="305"/>
    </row>
    <row r="66" spans="1:18" ht="15.65" customHeight="1">
      <c r="A66" s="639"/>
      <c r="B66" s="297" t="s">
        <v>115</v>
      </c>
      <c r="C66" s="412"/>
      <c r="D66" s="320" t="s">
        <v>138</v>
      </c>
      <c r="E66" s="335"/>
      <c r="F66" s="299">
        <v>22.281818181818181</v>
      </c>
      <c r="G66" s="306">
        <v>743</v>
      </c>
      <c r="H66" s="300">
        <f t="shared" si="8"/>
        <v>16555.390909090907</v>
      </c>
      <c r="I66" s="413"/>
      <c r="J66" s="301">
        <v>4</v>
      </c>
      <c r="K66" s="302">
        <f>G66/P66*60</f>
        <v>3184.2857142857256</v>
      </c>
      <c r="L66" s="303">
        <f>K66/J66</f>
        <v>796.0714285714314</v>
      </c>
      <c r="M66" s="304">
        <v>0.23402777777777781</v>
      </c>
      <c r="N66" s="304">
        <v>0.24374999999999999</v>
      </c>
      <c r="O66" s="302">
        <v>20</v>
      </c>
      <c r="P66" s="416">
        <f>(N66-M66)*24*60</f>
        <v>13.99999999999995</v>
      </c>
      <c r="Q66" s="305"/>
      <c r="R66" s="305"/>
    </row>
    <row r="67" spans="1:18" ht="15.65" customHeight="1">
      <c r="A67" s="639"/>
      <c r="B67" s="297" t="s">
        <v>115</v>
      </c>
      <c r="C67" s="412"/>
      <c r="D67" s="336" t="s">
        <v>139</v>
      </c>
      <c r="E67" s="321"/>
      <c r="F67" s="299">
        <v>17.890909090909091</v>
      </c>
      <c r="G67" s="306">
        <v>1773</v>
      </c>
      <c r="H67" s="300">
        <f t="shared" si="8"/>
        <v>31720.581818181818</v>
      </c>
      <c r="I67" s="413"/>
      <c r="J67" s="301">
        <v>3</v>
      </c>
      <c r="K67" s="302">
        <f>G67/P67*60</f>
        <v>3128.8235294117685</v>
      </c>
      <c r="L67" s="303">
        <f>K67/J67</f>
        <v>1042.9411764705894</v>
      </c>
      <c r="M67" s="304">
        <v>0.25763888888888892</v>
      </c>
      <c r="N67" s="304">
        <v>0.28125</v>
      </c>
      <c r="O67" s="302">
        <v>20</v>
      </c>
      <c r="P67" s="416">
        <f>(N67-M67)*24*60</f>
        <v>33.999999999999957</v>
      </c>
      <c r="Q67" s="305">
        <v>0.28125</v>
      </c>
      <c r="R67" s="305">
        <v>0.32291666666666669</v>
      </c>
    </row>
    <row r="68" spans="1:18" ht="15.65" customHeight="1">
      <c r="A68" s="639"/>
      <c r="B68" s="297" t="s">
        <v>115</v>
      </c>
      <c r="C68" s="412"/>
      <c r="D68" s="319" t="s">
        <v>140</v>
      </c>
      <c r="E68" s="321"/>
      <c r="F68" s="299">
        <v>18.18</v>
      </c>
      <c r="G68" s="306">
        <v>920</v>
      </c>
      <c r="H68" s="300">
        <f t="shared" si="8"/>
        <v>16725.599999999999</v>
      </c>
      <c r="I68" s="413"/>
      <c r="J68" s="301">
        <v>3</v>
      </c>
      <c r="K68" s="302">
        <f>G68/P68*60</f>
        <v>3066.6666666666501</v>
      </c>
      <c r="L68" s="303">
        <f>K68/J68</f>
        <v>1022.2222222222167</v>
      </c>
      <c r="M68" s="304">
        <v>0.34027777777777773</v>
      </c>
      <c r="N68" s="304">
        <v>0.3527777777777778</v>
      </c>
      <c r="O68" s="302">
        <v>20</v>
      </c>
      <c r="P68" s="416">
        <f>(N68-M68)*24*60</f>
        <v>18.000000000000096</v>
      </c>
      <c r="Q68" s="305"/>
      <c r="R68" s="305"/>
    </row>
    <row r="69" spans="1:18" ht="15.65" customHeight="1">
      <c r="A69" s="639"/>
      <c r="B69" s="297" t="s">
        <v>115</v>
      </c>
      <c r="C69" s="412"/>
      <c r="D69" s="336" t="s">
        <v>141</v>
      </c>
      <c r="E69" s="321"/>
      <c r="F69" s="299">
        <v>14.285714285714283</v>
      </c>
      <c r="G69" s="306">
        <v>4575</v>
      </c>
      <c r="H69" s="300">
        <f t="shared" si="8"/>
        <v>65357.142857142848</v>
      </c>
      <c r="I69" s="413"/>
      <c r="J69" s="301">
        <v>3</v>
      </c>
      <c r="K69" s="302">
        <f>G69/P69*60</f>
        <v>3191.8604651162818</v>
      </c>
      <c r="L69" s="303">
        <f>K69/J69</f>
        <v>1063.9534883720939</v>
      </c>
      <c r="M69" s="304">
        <v>0.3666666666666667</v>
      </c>
      <c r="N69" s="304">
        <v>0.42638888888888887</v>
      </c>
      <c r="O69" s="302">
        <v>20</v>
      </c>
      <c r="P69" s="416">
        <f>(N69-M69)*24*60</f>
        <v>85.999999999999929</v>
      </c>
      <c r="Q69" s="305"/>
      <c r="R69" s="305"/>
    </row>
    <row r="70" spans="1:18" ht="15.75" customHeight="1">
      <c r="A70" s="639"/>
      <c r="B70" s="297">
        <v>0</v>
      </c>
      <c r="C70" s="6" t="s">
        <v>73</v>
      </c>
      <c r="D70" s="320"/>
      <c r="E70" s="321"/>
      <c r="F70" s="299" t="s">
        <v>105</v>
      </c>
      <c r="G70" s="306"/>
      <c r="H70" s="300">
        <f t="shared" si="8"/>
        <v>0</v>
      </c>
      <c r="I70" s="413"/>
      <c r="J70" s="301"/>
      <c r="K70" s="302"/>
      <c r="L70" s="303"/>
      <c r="M70" s="304"/>
      <c r="N70" s="304"/>
      <c r="O70" s="302"/>
      <c r="P70" s="416"/>
      <c r="Q70" s="305"/>
      <c r="R70" s="305"/>
    </row>
    <row r="71" spans="1:18" ht="15.65" customHeight="1">
      <c r="A71" s="639"/>
      <c r="B71" s="297">
        <v>0</v>
      </c>
      <c r="C71" s="318"/>
      <c r="D71" s="336"/>
      <c r="E71" s="321"/>
      <c r="F71" s="299" t="s">
        <v>105</v>
      </c>
      <c r="G71" s="338"/>
      <c r="H71" s="300">
        <f t="shared" si="8"/>
        <v>0</v>
      </c>
      <c r="I71" s="413"/>
      <c r="J71" s="301"/>
      <c r="K71" s="302"/>
      <c r="L71" s="303"/>
      <c r="M71" s="304"/>
      <c r="N71" s="304"/>
      <c r="O71" s="302"/>
      <c r="P71" s="416"/>
      <c r="Q71" s="305"/>
      <c r="R71" s="305"/>
    </row>
    <row r="72" spans="1:18" ht="15.65" customHeight="1">
      <c r="A72" s="639"/>
      <c r="B72" s="297">
        <v>0</v>
      </c>
      <c r="C72" s="412"/>
      <c r="D72" s="336"/>
      <c r="E72" s="321"/>
      <c r="F72" s="299" t="s">
        <v>105</v>
      </c>
      <c r="G72" s="306"/>
      <c r="H72" s="300">
        <f t="shared" si="8"/>
        <v>0</v>
      </c>
      <c r="I72" s="413"/>
      <c r="J72" s="301"/>
      <c r="K72" s="302"/>
      <c r="L72" s="303"/>
      <c r="M72" s="304"/>
      <c r="N72" s="304"/>
      <c r="O72" s="302"/>
      <c r="P72" s="416"/>
      <c r="Q72" s="305"/>
      <c r="R72" s="305"/>
    </row>
    <row r="73" spans="1:18" ht="15.65" customHeight="1">
      <c r="A73" s="639"/>
      <c r="B73" s="297">
        <v>0</v>
      </c>
      <c r="C73" s="412"/>
      <c r="D73" s="336"/>
      <c r="E73" s="321"/>
      <c r="F73" s="299" t="s">
        <v>105</v>
      </c>
      <c r="G73" s="306"/>
      <c r="H73" s="300">
        <f t="shared" si="8"/>
        <v>0</v>
      </c>
      <c r="I73" s="413"/>
      <c r="J73" s="301"/>
      <c r="K73" s="302"/>
      <c r="L73" s="303"/>
      <c r="M73" s="304"/>
      <c r="N73" s="304"/>
      <c r="O73" s="302"/>
      <c r="P73" s="416"/>
      <c r="Q73" s="305"/>
      <c r="R73" s="305"/>
    </row>
    <row r="74" spans="1:18" ht="15.65" customHeight="1">
      <c r="A74" s="639"/>
      <c r="B74" s="297">
        <v>0</v>
      </c>
      <c r="C74" s="412"/>
      <c r="D74" s="336"/>
      <c r="E74" s="321"/>
      <c r="F74" s="299" t="s">
        <v>105</v>
      </c>
      <c r="G74" s="306"/>
      <c r="H74" s="300">
        <f t="shared" si="8"/>
        <v>0</v>
      </c>
      <c r="I74" s="413"/>
      <c r="J74" s="301"/>
      <c r="K74" s="302"/>
      <c r="L74" s="303"/>
      <c r="M74" s="304"/>
      <c r="N74" s="304"/>
      <c r="O74" s="302"/>
      <c r="P74" s="416"/>
      <c r="Q74" s="305"/>
      <c r="R74" s="305"/>
    </row>
    <row r="75" spans="1:18" ht="15.75" customHeight="1">
      <c r="A75" s="640"/>
      <c r="B75" s="297">
        <v>0</v>
      </c>
      <c r="C75" s="6" t="s">
        <v>142</v>
      </c>
      <c r="D75" s="617" t="s">
        <v>118</v>
      </c>
      <c r="E75" s="617"/>
      <c r="F75" s="308"/>
      <c r="G75" s="313"/>
      <c r="H75" s="331"/>
      <c r="I75" s="332"/>
      <c r="J75" s="312">
        <f>AVERAGE(J65:J74)</f>
        <v>3.4</v>
      </c>
      <c r="K75" s="312">
        <f>AVERAGE(K65:K74)</f>
        <v>3145.4851698329271</v>
      </c>
      <c r="L75" s="313">
        <f>AVERAGE(L65:L74)</f>
        <v>942.82713681147686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625" t="s">
        <v>143</v>
      </c>
      <c r="B76" s="297">
        <v>0</v>
      </c>
      <c r="C76" s="297"/>
      <c r="D76" s="626"/>
      <c r="E76" s="627"/>
      <c r="F76" s="299" t="s">
        <v>105</v>
      </c>
      <c r="G76" s="342"/>
      <c r="H76" s="314">
        <f>F76*G76</f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6"/>
      <c r="Q76" s="305"/>
      <c r="R76" s="305"/>
    </row>
    <row r="77" spans="1:18">
      <c r="A77" s="625"/>
      <c r="B77" s="297">
        <v>0</v>
      </c>
      <c r="C77" s="297"/>
      <c r="D77" s="626"/>
      <c r="E77" s="627"/>
      <c r="F77" s="299" t="s">
        <v>105</v>
      </c>
      <c r="G77" s="412"/>
      <c r="H77" s="300">
        <f>F77*G77</f>
        <v>0</v>
      </c>
      <c r="I77" s="413"/>
      <c r="J77" s="301"/>
      <c r="K77" s="302"/>
      <c r="L77" s="303"/>
      <c r="M77" s="304"/>
      <c r="N77" s="304"/>
      <c r="O77" s="296"/>
      <c r="P77" s="416"/>
      <c r="Q77" s="296"/>
      <c r="R77" s="296"/>
    </row>
    <row r="78" spans="1:18">
      <c r="A78" s="625"/>
      <c r="B78" s="297">
        <v>0</v>
      </c>
      <c r="C78" s="297"/>
      <c r="D78" s="419"/>
      <c r="E78" s="419"/>
      <c r="F78" s="299" t="s">
        <v>105</v>
      </c>
      <c r="G78" s="323"/>
      <c r="H78" s="300">
        <f>F78*G78</f>
        <v>0</v>
      </c>
      <c r="I78" s="413"/>
      <c r="J78" s="301"/>
      <c r="K78" s="302"/>
      <c r="L78" s="303"/>
      <c r="M78" s="304"/>
      <c r="N78" s="304"/>
      <c r="O78" s="296"/>
      <c r="P78" s="416"/>
      <c r="Q78" s="296"/>
      <c r="R78" s="296"/>
    </row>
    <row r="79" spans="1:18">
      <c r="A79" s="625"/>
      <c r="B79" s="297">
        <v>0</v>
      </c>
      <c r="C79" s="297"/>
      <c r="D79" s="419"/>
      <c r="E79" s="419"/>
      <c r="F79" s="299" t="s">
        <v>105</v>
      </c>
      <c r="G79" s="323"/>
      <c r="H79" s="300">
        <f>F79*G79</f>
        <v>0</v>
      </c>
      <c r="I79" s="413"/>
      <c r="J79" s="301"/>
      <c r="K79" s="302"/>
      <c r="L79" s="303"/>
      <c r="M79" s="304"/>
      <c r="N79" s="304"/>
      <c r="O79" s="296"/>
      <c r="P79" s="416"/>
      <c r="Q79" s="296"/>
      <c r="R79" s="296"/>
    </row>
    <row r="80" spans="1:18">
      <c r="A80" s="625"/>
      <c r="B80" s="297">
        <v>0</v>
      </c>
      <c r="C80" s="297"/>
      <c r="D80" s="419"/>
      <c r="E80" s="419"/>
      <c r="F80" s="299" t="s">
        <v>105</v>
      </c>
      <c r="G80" s="323"/>
      <c r="H80" s="300">
        <f>F80*G80</f>
        <v>0</v>
      </c>
      <c r="I80" s="413"/>
      <c r="J80" s="301"/>
      <c r="K80" s="302"/>
      <c r="L80" s="303"/>
      <c r="M80" s="304"/>
      <c r="N80" s="304"/>
      <c r="O80" s="296"/>
      <c r="P80" s="416"/>
      <c r="Q80" s="296"/>
      <c r="R80" s="296"/>
    </row>
    <row r="81" spans="1:18" ht="15.75" customHeight="1">
      <c r="A81" s="625"/>
      <c r="B81" s="297">
        <v>0</v>
      </c>
      <c r="C81" s="6" t="s">
        <v>73</v>
      </c>
      <c r="D81" s="628" t="s">
        <v>118</v>
      </c>
      <c r="E81" s="628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5" customHeight="1">
      <c r="A82" s="643" t="s">
        <v>144</v>
      </c>
      <c r="B82" s="297" t="s">
        <v>115</v>
      </c>
      <c r="C82" s="318"/>
      <c r="D82" s="319" t="s">
        <v>145</v>
      </c>
      <c r="E82" s="344"/>
      <c r="F82" s="299">
        <v>18.18</v>
      </c>
      <c r="G82" s="323">
        <v>581</v>
      </c>
      <c r="H82" s="345">
        <f t="shared" ref="H82:H90" si="9">F82*G82</f>
        <v>10562.58</v>
      </c>
      <c r="I82" s="413"/>
      <c r="J82" s="301">
        <v>4</v>
      </c>
      <c r="K82" s="302">
        <f>G82/P82*60</f>
        <v>2324.0000000000082</v>
      </c>
      <c r="L82" s="303">
        <f>K82/J82</f>
        <v>581.00000000000205</v>
      </c>
      <c r="M82" s="304">
        <v>0.72222222222222221</v>
      </c>
      <c r="N82" s="304">
        <v>0.73263888888888884</v>
      </c>
      <c r="O82" s="302">
        <v>20</v>
      </c>
      <c r="P82" s="416">
        <f>(N82-M82)*24*60</f>
        <v>14.999999999999947</v>
      </c>
      <c r="Q82" s="305"/>
      <c r="R82" s="305"/>
    </row>
    <row r="83" spans="1:18">
      <c r="A83" s="644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9"/>
        <v>0</v>
      </c>
      <c r="I83" s="413"/>
      <c r="J83" s="301"/>
      <c r="K83" s="302"/>
      <c r="L83" s="303"/>
      <c r="M83" s="304"/>
      <c r="N83" s="304"/>
      <c r="O83" s="302"/>
      <c r="P83" s="416"/>
      <c r="Q83" s="305"/>
      <c r="R83" s="305"/>
    </row>
    <row r="84" spans="1:18">
      <c r="A84" s="644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9"/>
        <v>0</v>
      </c>
      <c r="I84" s="413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644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9"/>
        <v>0</v>
      </c>
      <c r="I85" s="413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644"/>
      <c r="B86" s="297">
        <v>0</v>
      </c>
      <c r="C86" s="318"/>
      <c r="D86" s="319"/>
      <c r="E86" s="344"/>
      <c r="F86" s="299" t="s">
        <v>105</v>
      </c>
      <c r="G86" s="412"/>
      <c r="H86" s="346">
        <f t="shared" si="9"/>
        <v>0</v>
      </c>
      <c r="I86" s="413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644"/>
      <c r="B87" s="297"/>
      <c r="C87" s="318"/>
      <c r="D87" s="319"/>
      <c r="E87" s="344"/>
      <c r="F87" s="299" t="s">
        <v>105</v>
      </c>
      <c r="G87" s="412"/>
      <c r="H87" s="346">
        <f t="shared" si="9"/>
        <v>0</v>
      </c>
      <c r="I87" s="413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644"/>
      <c r="B88" s="297">
        <v>0</v>
      </c>
      <c r="C88" s="318"/>
      <c r="D88" s="319"/>
      <c r="E88" s="344"/>
      <c r="F88" s="299" t="s">
        <v>105</v>
      </c>
      <c r="G88" s="412"/>
      <c r="H88" s="346">
        <f t="shared" si="9"/>
        <v>0</v>
      </c>
      <c r="I88" s="413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644"/>
      <c r="B89" s="297">
        <v>0</v>
      </c>
      <c r="C89" s="318"/>
      <c r="D89" s="319"/>
      <c r="E89" s="344"/>
      <c r="F89" s="299" t="s">
        <v>105</v>
      </c>
      <c r="G89" s="412"/>
      <c r="H89" s="346">
        <f t="shared" si="9"/>
        <v>0</v>
      </c>
      <c r="I89" s="413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644"/>
      <c r="B90" s="297">
        <v>0</v>
      </c>
      <c r="C90" s="318"/>
      <c r="D90" s="319"/>
      <c r="E90" s="344"/>
      <c r="F90" s="299" t="s">
        <v>105</v>
      </c>
      <c r="G90" s="412"/>
      <c r="H90" s="346">
        <f t="shared" si="9"/>
        <v>0</v>
      </c>
      <c r="I90" s="413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5" customHeight="1">
      <c r="A91" s="644"/>
      <c r="B91" s="297">
        <v>0</v>
      </c>
      <c r="C91" s="6" t="s">
        <v>123</v>
      </c>
      <c r="D91" s="645" t="s">
        <v>118</v>
      </c>
      <c r="E91" s="645"/>
      <c r="F91" s="308"/>
      <c r="G91" s="348"/>
      <c r="H91" s="349"/>
      <c r="I91" s="311"/>
      <c r="J91" s="312">
        <f>AVERAGE(J82:J90)</f>
        <v>4</v>
      </c>
      <c r="K91" s="312">
        <f>AVERAGE(K82:K90)</f>
        <v>2324.0000000000082</v>
      </c>
      <c r="L91" s="313">
        <f>AVERAGE(L82:L90)</f>
        <v>581.00000000000205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646" t="s">
        <v>146</v>
      </c>
      <c r="B92" s="297" t="s">
        <v>115</v>
      </c>
      <c r="C92" s="297"/>
      <c r="D92" s="350" t="s">
        <v>147</v>
      </c>
      <c r="E92" s="344"/>
      <c r="F92" s="299">
        <v>24.54</v>
      </c>
      <c r="G92" s="412">
        <v>1734</v>
      </c>
      <c r="H92" s="300">
        <f t="shared" ref="H92:H97" si="10">F92*G92</f>
        <v>42552.36</v>
      </c>
      <c r="I92" s="413"/>
      <c r="J92" s="301">
        <v>3</v>
      </c>
      <c r="K92" s="302">
        <f>G92/P92*60</f>
        <v>2080.7999999999938</v>
      </c>
      <c r="L92" s="303">
        <f>K92/J92</f>
        <v>693.59999999999798</v>
      </c>
      <c r="M92" s="304">
        <v>0.72222222222222221</v>
      </c>
      <c r="N92" s="304">
        <v>0.75694444444444453</v>
      </c>
      <c r="O92" s="296">
        <v>20</v>
      </c>
      <c r="P92" s="416">
        <f>(N92-M92)*24*60</f>
        <v>50.000000000000142</v>
      </c>
      <c r="Q92" s="305"/>
      <c r="R92" s="305"/>
    </row>
    <row r="93" spans="1:18">
      <c r="A93" s="647"/>
      <c r="B93" s="297" t="s">
        <v>115</v>
      </c>
      <c r="C93" s="297"/>
      <c r="D93" s="319" t="s">
        <v>148</v>
      </c>
      <c r="E93" s="344"/>
      <c r="F93" s="299">
        <v>22.48</v>
      </c>
      <c r="G93" s="412">
        <v>877</v>
      </c>
      <c r="H93" s="300">
        <f t="shared" si="10"/>
        <v>19714.96</v>
      </c>
      <c r="I93" s="413"/>
      <c r="J93" s="301">
        <v>4</v>
      </c>
      <c r="K93" s="302">
        <f>G93/P93*60</f>
        <v>2104.7999999999938</v>
      </c>
      <c r="L93" s="303">
        <f>K93/J93</f>
        <v>526.19999999999845</v>
      </c>
      <c r="M93" s="304">
        <v>0.77083333333333337</v>
      </c>
      <c r="N93" s="304">
        <v>0.78819444444444453</v>
      </c>
      <c r="O93" s="296">
        <v>20</v>
      </c>
      <c r="P93" s="416">
        <f>(N93-M93)*24*60</f>
        <v>25.000000000000071</v>
      </c>
      <c r="Q93" s="305"/>
      <c r="R93" s="305"/>
    </row>
    <row r="94" spans="1:18">
      <c r="A94" s="647"/>
      <c r="B94" s="297" t="s">
        <v>115</v>
      </c>
      <c r="C94" s="297"/>
      <c r="D94" s="350" t="s">
        <v>149</v>
      </c>
      <c r="E94" s="339"/>
      <c r="F94" s="299">
        <v>22.21</v>
      </c>
      <c r="G94" s="306">
        <v>1468</v>
      </c>
      <c r="H94" s="300">
        <f t="shared" si="10"/>
        <v>32604.280000000002</v>
      </c>
      <c r="I94" s="413"/>
      <c r="J94" s="301">
        <v>4</v>
      </c>
      <c r="K94" s="302">
        <f>G94/P94*60</f>
        <v>2201.9999999999991</v>
      </c>
      <c r="L94" s="303">
        <f>K94/J94</f>
        <v>550.49999999999977</v>
      </c>
      <c r="M94" s="304">
        <v>0.79513888888888884</v>
      </c>
      <c r="N94" s="304">
        <v>0.82291666666666663</v>
      </c>
      <c r="O94" s="296">
        <v>20</v>
      </c>
      <c r="P94" s="416">
        <f>(N94-M94)*24*60</f>
        <v>40.000000000000014</v>
      </c>
      <c r="Q94" s="305"/>
      <c r="R94" s="305"/>
    </row>
    <row r="95" spans="1:18">
      <c r="A95" s="648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10"/>
        <v>0</v>
      </c>
      <c r="I95" s="413"/>
      <c r="J95" s="301"/>
      <c r="K95" s="302"/>
      <c r="L95" s="303"/>
      <c r="M95" s="304"/>
      <c r="N95" s="304"/>
      <c r="O95" s="296"/>
      <c r="P95" s="416"/>
      <c r="Q95" s="305"/>
      <c r="R95" s="305"/>
    </row>
    <row r="96" spans="1:18">
      <c r="A96" s="648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10"/>
        <v>0</v>
      </c>
      <c r="I96" s="413"/>
      <c r="J96" s="301"/>
      <c r="K96" s="302"/>
      <c r="L96" s="303"/>
      <c r="M96" s="304"/>
      <c r="N96" s="304"/>
      <c r="O96" s="296"/>
      <c r="P96" s="416"/>
      <c r="Q96" s="305"/>
      <c r="R96" s="305"/>
    </row>
    <row r="97" spans="1:18">
      <c r="A97" s="648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10"/>
        <v>0</v>
      </c>
      <c r="I97" s="413"/>
      <c r="J97" s="301"/>
      <c r="K97" s="302"/>
      <c r="L97" s="303"/>
      <c r="M97" s="304"/>
      <c r="N97" s="304"/>
      <c r="O97" s="296"/>
      <c r="P97" s="416"/>
      <c r="Q97" s="305"/>
      <c r="R97" s="305"/>
    </row>
    <row r="98" spans="1:18">
      <c r="A98" s="648"/>
      <c r="B98" s="297">
        <v>0</v>
      </c>
      <c r="C98" s="297"/>
      <c r="D98" s="319"/>
      <c r="E98" s="339"/>
      <c r="F98" s="299"/>
      <c r="G98" s="306"/>
      <c r="H98" s="300"/>
      <c r="I98" s="413"/>
      <c r="J98" s="301"/>
      <c r="K98" s="302"/>
      <c r="L98" s="303"/>
      <c r="M98" s="304"/>
      <c r="N98" s="304"/>
      <c r="O98" s="296"/>
      <c r="P98" s="416"/>
      <c r="Q98" s="305"/>
      <c r="R98" s="305"/>
    </row>
    <row r="99" spans="1:18">
      <c r="A99" s="648"/>
      <c r="B99" s="297">
        <v>0</v>
      </c>
      <c r="C99" s="297"/>
      <c r="D99" s="319"/>
      <c r="E99" s="339"/>
      <c r="F99" s="299" t="s">
        <v>105</v>
      </c>
      <c r="G99" s="306"/>
      <c r="H99" s="300">
        <f>F99*G99</f>
        <v>0</v>
      </c>
      <c r="I99" s="413"/>
      <c r="J99" s="301"/>
      <c r="K99" s="302"/>
      <c r="L99" s="303"/>
      <c r="M99" s="304"/>
      <c r="N99" s="304"/>
      <c r="O99" s="296"/>
      <c r="P99" s="416"/>
      <c r="Q99" s="305"/>
      <c r="R99" s="305"/>
    </row>
    <row r="100" spans="1:18" ht="15.75" customHeight="1">
      <c r="A100" s="648"/>
      <c r="B100" s="297">
        <v>0</v>
      </c>
      <c r="C100" s="6" t="s">
        <v>150</v>
      </c>
      <c r="D100" s="649" t="s">
        <v>118</v>
      </c>
      <c r="E100" s="650"/>
      <c r="F100" s="308"/>
      <c r="G100" s="309"/>
      <c r="H100" s="351"/>
      <c r="I100" s="311"/>
      <c r="J100" s="312">
        <f>AVERAGE(J92:J99)</f>
        <v>3.6666666666666665</v>
      </c>
      <c r="K100" s="312">
        <f>AVERAGE(K92:K99)</f>
        <v>2129.1999999999957</v>
      </c>
      <c r="L100" s="313">
        <f>AVERAGE(L92:L99)</f>
        <v>590.09999999999877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651" t="s">
        <v>151</v>
      </c>
      <c r="B101" s="297" t="s">
        <v>115</v>
      </c>
      <c r="C101" s="6"/>
      <c r="D101" s="339" t="s">
        <v>152</v>
      </c>
      <c r="E101" s="352"/>
      <c r="F101" s="299">
        <v>25.03</v>
      </c>
      <c r="G101" s="412">
        <v>1219</v>
      </c>
      <c r="H101" s="300">
        <f t="shared" ref="H101:H110" si="11">F101*G101</f>
        <v>30511.57</v>
      </c>
      <c r="I101" s="413"/>
      <c r="J101" s="301">
        <v>4</v>
      </c>
      <c r="K101" s="302">
        <f>G101/P101*60</f>
        <v>2925.5999999999917</v>
      </c>
      <c r="L101" s="303">
        <f>K101/J101</f>
        <v>731.39999999999793</v>
      </c>
      <c r="M101" s="304">
        <v>0.72222222222222221</v>
      </c>
      <c r="N101" s="304">
        <v>0.73958333333333337</v>
      </c>
      <c r="O101" s="296">
        <v>20</v>
      </c>
      <c r="P101" s="302">
        <f>(N101-M101)*24*60</f>
        <v>25.000000000000071</v>
      </c>
      <c r="Q101" s="303"/>
      <c r="R101" s="305"/>
    </row>
    <row r="102" spans="1:18">
      <c r="A102" s="651"/>
      <c r="B102" s="297" t="s">
        <v>115</v>
      </c>
      <c r="C102" s="6"/>
      <c r="D102" s="319" t="s">
        <v>153</v>
      </c>
      <c r="E102" s="352"/>
      <c r="F102" s="299">
        <v>24.82</v>
      </c>
      <c r="G102" s="412">
        <v>1835</v>
      </c>
      <c r="H102" s="300">
        <f t="shared" si="11"/>
        <v>45544.7</v>
      </c>
      <c r="I102" s="413"/>
      <c r="J102" s="301">
        <v>4</v>
      </c>
      <c r="K102" s="302">
        <f>G102/P102*60</f>
        <v>2752.4999999999991</v>
      </c>
      <c r="L102" s="303">
        <f>K102/J102</f>
        <v>688.12499999999977</v>
      </c>
      <c r="M102" s="304">
        <v>0.75347222222222221</v>
      </c>
      <c r="N102" s="304">
        <v>0.78125</v>
      </c>
      <c r="O102" s="296">
        <v>20</v>
      </c>
      <c r="P102" s="302">
        <f>(N102-M102)*24*60</f>
        <v>40.000000000000014</v>
      </c>
      <c r="Q102" s="305"/>
      <c r="R102" s="305"/>
    </row>
    <row r="103" spans="1:18">
      <c r="A103" s="651"/>
      <c r="B103" s="297" t="s">
        <v>115</v>
      </c>
      <c r="C103" s="6"/>
      <c r="D103" s="336" t="s">
        <v>154</v>
      </c>
      <c r="E103" s="319"/>
      <c r="F103" s="299">
        <v>28.57</v>
      </c>
      <c r="G103" s="412">
        <v>3098</v>
      </c>
      <c r="H103" s="300">
        <f t="shared" si="11"/>
        <v>88509.86</v>
      </c>
      <c r="I103" s="413"/>
      <c r="J103" s="301">
        <v>3</v>
      </c>
      <c r="K103" s="302">
        <f>G103/P103*60</f>
        <v>3098.0000000000027</v>
      </c>
      <c r="L103" s="303">
        <f>K103/J103</f>
        <v>1032.6666666666677</v>
      </c>
      <c r="M103" s="304">
        <v>0.79513888888888884</v>
      </c>
      <c r="N103" s="304">
        <v>0.83680555555555547</v>
      </c>
      <c r="O103" s="296">
        <v>20</v>
      </c>
      <c r="P103" s="302">
        <f>(N103-M103)*24*60</f>
        <v>59.999999999999943</v>
      </c>
      <c r="Q103" s="305"/>
      <c r="R103" s="305"/>
    </row>
    <row r="104" spans="1:18">
      <c r="A104" s="651"/>
      <c r="B104" s="297" t="s">
        <v>115</v>
      </c>
      <c r="C104" s="6"/>
      <c r="D104" s="319" t="s">
        <v>155</v>
      </c>
      <c r="E104" s="339"/>
      <c r="F104" s="299">
        <v>14.03</v>
      </c>
      <c r="G104" s="412">
        <v>6131</v>
      </c>
      <c r="H104" s="300">
        <f t="shared" si="11"/>
        <v>86017.93</v>
      </c>
      <c r="I104" s="413"/>
      <c r="J104" s="301">
        <v>3</v>
      </c>
      <c r="K104" s="302">
        <f>G104/P104*60</f>
        <v>2942.8800000000033</v>
      </c>
      <c r="L104" s="303">
        <f>K104/J104</f>
        <v>980.96000000000106</v>
      </c>
      <c r="M104" s="304">
        <v>0.85069444444444453</v>
      </c>
      <c r="N104" s="304">
        <v>0.9375</v>
      </c>
      <c r="O104" s="296">
        <v>20</v>
      </c>
      <c r="P104" s="302">
        <f>(N104-M104)*24*60</f>
        <v>124.99999999999987</v>
      </c>
      <c r="Q104" s="305">
        <v>0.9375</v>
      </c>
      <c r="R104" s="305">
        <v>0.97916666666666663</v>
      </c>
    </row>
    <row r="105" spans="1:18">
      <c r="A105" s="651"/>
      <c r="B105" s="297" t="s">
        <v>115</v>
      </c>
      <c r="C105" s="6"/>
      <c r="D105" s="319" t="s">
        <v>156</v>
      </c>
      <c r="E105" s="336"/>
      <c r="F105" s="299">
        <v>14.285714285714283</v>
      </c>
      <c r="G105" s="412">
        <v>8709</v>
      </c>
      <c r="H105" s="300">
        <f t="shared" si="11"/>
        <v>124414.2857142857</v>
      </c>
      <c r="I105" s="413"/>
      <c r="J105" s="301">
        <v>3</v>
      </c>
      <c r="K105" s="302">
        <f>G105/P105*60</f>
        <v>2903</v>
      </c>
      <c r="L105" s="303">
        <f>K105/J105</f>
        <v>967.66666666666663</v>
      </c>
      <c r="M105" s="304">
        <v>46112.993055555555</v>
      </c>
      <c r="N105" s="304">
        <v>46113.118055555555</v>
      </c>
      <c r="O105" s="296">
        <v>20</v>
      </c>
      <c r="P105" s="302">
        <f>(N105-M105)*24*60</f>
        <v>180</v>
      </c>
      <c r="Q105" s="303"/>
      <c r="R105" s="305"/>
    </row>
    <row r="106" spans="1:18">
      <c r="A106" s="651"/>
      <c r="B106" s="297">
        <v>0</v>
      </c>
      <c r="C106" s="6"/>
      <c r="D106" s="336"/>
      <c r="E106" s="352"/>
      <c r="F106" s="299" t="s">
        <v>105</v>
      </c>
      <c r="G106" s="306"/>
      <c r="H106" s="300">
        <f t="shared" si="11"/>
        <v>0</v>
      </c>
      <c r="I106" s="413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51"/>
      <c r="B107" s="297">
        <v>0</v>
      </c>
      <c r="C107" s="6"/>
      <c r="D107" s="319"/>
      <c r="E107" s="336"/>
      <c r="F107" s="299" t="s">
        <v>105</v>
      </c>
      <c r="G107" s="412"/>
      <c r="H107" s="300">
        <f t="shared" si="11"/>
        <v>0</v>
      </c>
      <c r="I107" s="413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51"/>
      <c r="B108" s="297">
        <v>0</v>
      </c>
      <c r="C108" s="6"/>
      <c r="D108" s="319"/>
      <c r="E108" s="336"/>
      <c r="F108" s="299" t="s">
        <v>105</v>
      </c>
      <c r="G108" s="412"/>
      <c r="H108" s="300">
        <f t="shared" si="11"/>
        <v>0</v>
      </c>
      <c r="I108" s="413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51"/>
      <c r="B109" s="297">
        <v>0</v>
      </c>
      <c r="C109" s="297"/>
      <c r="D109" s="319"/>
      <c r="E109" s="336"/>
      <c r="F109" s="299" t="s">
        <v>105</v>
      </c>
      <c r="G109" s="412"/>
      <c r="H109" s="300">
        <f t="shared" si="11"/>
        <v>0</v>
      </c>
      <c r="I109" s="413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51"/>
      <c r="B110" s="297">
        <v>0</v>
      </c>
      <c r="C110" s="297"/>
      <c r="D110" s="319"/>
      <c r="E110" s="336"/>
      <c r="F110" s="299" t="s">
        <v>105</v>
      </c>
      <c r="G110" s="412"/>
      <c r="H110" s="300">
        <f t="shared" si="11"/>
        <v>0</v>
      </c>
      <c r="I110" s="413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51"/>
      <c r="B111" s="297">
        <v>0</v>
      </c>
      <c r="C111" s="6" t="s">
        <v>135</v>
      </c>
      <c r="D111" s="628" t="s">
        <v>118</v>
      </c>
      <c r="E111" s="65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2924.3959999999997</v>
      </c>
      <c r="L111" s="313">
        <f>AVERAGE(L101:L110)</f>
        <v>880.1636666666667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641" t="s">
        <v>157</v>
      </c>
      <c r="B112" s="297" t="s">
        <v>115</v>
      </c>
      <c r="C112" s="6"/>
      <c r="D112" s="336" t="s">
        <v>158</v>
      </c>
      <c r="E112" s="355"/>
      <c r="F112" s="299">
        <v>16.7</v>
      </c>
      <c r="G112" s="412">
        <v>1206</v>
      </c>
      <c r="H112" s="345">
        <f t="shared" ref="H112:H119" si="12">F112*G112</f>
        <v>20140.2</v>
      </c>
      <c r="I112" s="413"/>
      <c r="J112" s="301">
        <v>3</v>
      </c>
      <c r="K112" s="302">
        <f t="shared" ref="K112:K117" si="13">G112/P112*60</f>
        <v>3146.0869565217504</v>
      </c>
      <c r="L112" s="303">
        <f t="shared" ref="L112:L117" si="14">K112/J112</f>
        <v>1048.6956521739169</v>
      </c>
      <c r="M112" s="304">
        <v>0.72222222222222221</v>
      </c>
      <c r="N112" s="304">
        <v>0.73819444444444438</v>
      </c>
      <c r="O112" s="296">
        <v>20</v>
      </c>
      <c r="P112" s="416">
        <f t="shared" ref="P112:P117" si="15">(N112-M112)*24*60</f>
        <v>22.999999999999918</v>
      </c>
      <c r="Q112" s="296"/>
      <c r="R112" s="296"/>
    </row>
    <row r="113" spans="1:18">
      <c r="A113" s="641"/>
      <c r="B113" s="297" t="s">
        <v>115</v>
      </c>
      <c r="C113" s="318"/>
      <c r="D113" s="419" t="s">
        <v>159</v>
      </c>
      <c r="E113" s="419"/>
      <c r="F113" s="299">
        <v>18.18</v>
      </c>
      <c r="G113" s="412">
        <v>1062</v>
      </c>
      <c r="H113" s="345">
        <f t="shared" si="12"/>
        <v>19307.16</v>
      </c>
      <c r="I113" s="413"/>
      <c r="J113" s="301">
        <v>4</v>
      </c>
      <c r="K113" s="302">
        <f t="shared" si="13"/>
        <v>3186.0000000000114</v>
      </c>
      <c r="L113" s="303">
        <f t="shared" si="14"/>
        <v>796.50000000000284</v>
      </c>
      <c r="M113" s="304">
        <v>0.75208333333333333</v>
      </c>
      <c r="N113" s="304">
        <v>0.76597222222222217</v>
      </c>
      <c r="O113" s="296">
        <v>20</v>
      </c>
      <c r="P113" s="416">
        <f t="shared" si="15"/>
        <v>19.999999999999929</v>
      </c>
      <c r="Q113" s="305"/>
      <c r="R113" s="305"/>
    </row>
    <row r="114" spans="1:18">
      <c r="A114" s="641"/>
      <c r="B114" s="297" t="s">
        <v>115</v>
      </c>
      <c r="C114" s="318"/>
      <c r="D114" s="419" t="s">
        <v>160</v>
      </c>
      <c r="E114" s="319"/>
      <c r="F114" s="299">
        <v>18.18</v>
      </c>
      <c r="G114" s="412">
        <v>1217</v>
      </c>
      <c r="H114" s="345">
        <f t="shared" si="12"/>
        <v>22125.06</v>
      </c>
      <c r="I114" s="413"/>
      <c r="J114" s="301">
        <v>3</v>
      </c>
      <c r="K114" s="302">
        <f t="shared" si="13"/>
        <v>3174.7826086956193</v>
      </c>
      <c r="L114" s="303">
        <f t="shared" si="14"/>
        <v>1058.2608695652063</v>
      </c>
      <c r="M114" s="304">
        <v>0.77986111111111101</v>
      </c>
      <c r="N114" s="304">
        <v>0.79583333333333339</v>
      </c>
      <c r="O114" s="296">
        <v>20</v>
      </c>
      <c r="P114" s="416">
        <f t="shared" si="15"/>
        <v>23.000000000000238</v>
      </c>
      <c r="Q114" s="305"/>
      <c r="R114" s="305"/>
    </row>
    <row r="115" spans="1:18">
      <c r="A115" s="641"/>
      <c r="B115" s="297" t="s">
        <v>115</v>
      </c>
      <c r="C115" s="318"/>
      <c r="D115" s="319" t="s">
        <v>161</v>
      </c>
      <c r="E115" s="339"/>
      <c r="F115" s="299">
        <v>16.66</v>
      </c>
      <c r="G115" s="412">
        <v>5879</v>
      </c>
      <c r="H115" s="345">
        <f t="shared" si="12"/>
        <v>97944.14</v>
      </c>
      <c r="I115" s="413"/>
      <c r="J115" s="301">
        <v>4</v>
      </c>
      <c r="K115" s="302">
        <f t="shared" si="13"/>
        <v>3121.5929203539849</v>
      </c>
      <c r="L115" s="303">
        <f t="shared" si="14"/>
        <v>780.39823008849623</v>
      </c>
      <c r="M115" s="304">
        <v>0.80972222222222223</v>
      </c>
      <c r="N115" s="304">
        <v>0.8881944444444444</v>
      </c>
      <c r="O115" s="296">
        <v>20</v>
      </c>
      <c r="P115" s="416">
        <f t="shared" si="15"/>
        <v>112.99999999999991</v>
      </c>
      <c r="Q115" s="305"/>
      <c r="R115" s="305"/>
    </row>
    <row r="116" spans="1:18">
      <c r="A116" s="641"/>
      <c r="B116" s="297" t="s">
        <v>115</v>
      </c>
      <c r="C116" s="318"/>
      <c r="D116" s="319" t="s">
        <v>162</v>
      </c>
      <c r="E116" s="336"/>
      <c r="F116" s="299">
        <v>22.281818181818181</v>
      </c>
      <c r="G116" s="412">
        <v>1161</v>
      </c>
      <c r="H116" s="345">
        <f t="shared" si="12"/>
        <v>25869.19090909091</v>
      </c>
      <c r="I116" s="413"/>
      <c r="J116" s="301">
        <v>4</v>
      </c>
      <c r="K116" s="302">
        <f t="shared" si="13"/>
        <v>3166.3636363636247</v>
      </c>
      <c r="L116" s="303">
        <f t="shared" si="14"/>
        <v>791.59090909090617</v>
      </c>
      <c r="M116" s="304">
        <v>0.90208333333333324</v>
      </c>
      <c r="N116" s="347">
        <v>0.91736111111111107</v>
      </c>
      <c r="O116" s="296">
        <v>20</v>
      </c>
      <c r="P116" s="416">
        <f t="shared" si="15"/>
        <v>22.000000000000082</v>
      </c>
      <c r="Q116" s="305">
        <v>0.91736111111111107</v>
      </c>
      <c r="R116" s="305">
        <v>0.9590277777777777</v>
      </c>
    </row>
    <row r="117" spans="1:18">
      <c r="A117" s="641"/>
      <c r="B117" s="297" t="s">
        <v>115</v>
      </c>
      <c r="C117" s="318"/>
      <c r="D117" s="319" t="s">
        <v>163</v>
      </c>
      <c r="E117" s="335"/>
      <c r="F117" s="299">
        <v>17.890909090909091</v>
      </c>
      <c r="G117" s="412">
        <v>4001</v>
      </c>
      <c r="H117" s="345">
        <f t="shared" si="12"/>
        <v>71581.527272727268</v>
      </c>
      <c r="I117" s="413"/>
      <c r="J117" s="301">
        <v>3</v>
      </c>
      <c r="K117" s="302">
        <f t="shared" si="13"/>
        <v>3158.6842105263208</v>
      </c>
      <c r="L117" s="303">
        <f t="shared" si="14"/>
        <v>1052.894736842107</v>
      </c>
      <c r="M117" s="304">
        <v>0.97291666666666676</v>
      </c>
      <c r="N117" s="304">
        <v>1.0256944444444445</v>
      </c>
      <c r="O117" s="302">
        <v>20</v>
      </c>
      <c r="P117" s="416">
        <f t="shared" si="15"/>
        <v>75.999999999999886</v>
      </c>
      <c r="Q117" s="305"/>
      <c r="R117" s="305"/>
    </row>
    <row r="118" spans="1:18">
      <c r="A118" s="641"/>
      <c r="B118" s="297">
        <v>0</v>
      </c>
      <c r="C118" s="318"/>
      <c r="D118" s="336"/>
      <c r="E118" s="335"/>
      <c r="F118" s="299" t="s">
        <v>105</v>
      </c>
      <c r="G118" s="412"/>
      <c r="H118" s="345">
        <f t="shared" si="12"/>
        <v>0</v>
      </c>
      <c r="I118" s="413"/>
      <c r="J118" s="301"/>
      <c r="K118" s="302"/>
      <c r="L118" s="303"/>
      <c r="M118" s="304"/>
      <c r="N118" s="304"/>
      <c r="O118" s="296"/>
      <c r="P118" s="416"/>
      <c r="Q118" s="305"/>
      <c r="R118" s="305"/>
    </row>
    <row r="119" spans="1:18">
      <c r="A119" s="641"/>
      <c r="B119" s="297">
        <v>0</v>
      </c>
      <c r="C119" s="318"/>
      <c r="D119" s="336"/>
      <c r="E119" s="335"/>
      <c r="F119" s="299" t="s">
        <v>105</v>
      </c>
      <c r="G119" s="412"/>
      <c r="H119" s="345">
        <f t="shared" si="12"/>
        <v>0</v>
      </c>
      <c r="I119" s="413"/>
      <c r="J119" s="301"/>
      <c r="K119" s="302"/>
      <c r="L119" s="303"/>
      <c r="M119" s="304"/>
      <c r="N119" s="304"/>
      <c r="O119" s="296"/>
      <c r="P119" s="416"/>
      <c r="Q119" s="305"/>
      <c r="R119" s="305"/>
    </row>
    <row r="120" spans="1:18">
      <c r="A120" s="641"/>
      <c r="B120" s="297">
        <v>0</v>
      </c>
      <c r="C120" s="318"/>
      <c r="D120" s="336"/>
      <c r="E120" s="335"/>
      <c r="F120" s="299" t="s">
        <v>105</v>
      </c>
      <c r="G120" s="412"/>
      <c r="H120" s="345"/>
      <c r="I120" s="413"/>
      <c r="J120" s="301"/>
      <c r="K120" s="302"/>
      <c r="L120" s="303"/>
      <c r="M120" s="304"/>
      <c r="N120" s="304"/>
      <c r="O120" s="296"/>
      <c r="P120" s="416"/>
      <c r="Q120" s="305"/>
      <c r="R120" s="305"/>
    </row>
    <row r="121" spans="1:18">
      <c r="A121" s="641"/>
      <c r="B121" s="297">
        <v>0</v>
      </c>
      <c r="C121" s="318"/>
      <c r="D121" s="336"/>
      <c r="E121" s="335"/>
      <c r="F121" s="299" t="s">
        <v>105</v>
      </c>
      <c r="G121" s="412"/>
      <c r="H121" s="345"/>
      <c r="I121" s="413"/>
      <c r="J121" s="301"/>
      <c r="K121" s="302"/>
      <c r="L121" s="303"/>
      <c r="M121" s="304"/>
      <c r="N121" s="304"/>
      <c r="O121" s="296"/>
      <c r="P121" s="416"/>
      <c r="Q121" s="305"/>
      <c r="R121" s="305"/>
    </row>
    <row r="122" spans="1:18">
      <c r="A122" s="641"/>
      <c r="B122" s="297">
        <v>0</v>
      </c>
      <c r="C122" s="318"/>
      <c r="D122" s="336"/>
      <c r="E122" s="335"/>
      <c r="F122" s="299" t="s">
        <v>105</v>
      </c>
      <c r="G122" s="412"/>
      <c r="H122" s="345"/>
      <c r="I122" s="413"/>
      <c r="J122" s="301"/>
      <c r="K122" s="302"/>
      <c r="L122" s="303"/>
      <c r="M122" s="304"/>
      <c r="N122" s="304"/>
      <c r="O122" s="296"/>
      <c r="P122" s="416"/>
      <c r="Q122" s="305"/>
      <c r="R122" s="305"/>
    </row>
    <row r="123" spans="1:18">
      <c r="A123" s="641"/>
      <c r="B123" s="297">
        <v>0</v>
      </c>
      <c r="C123" s="318"/>
      <c r="D123" s="336"/>
      <c r="E123" s="335"/>
      <c r="F123" s="299" t="s">
        <v>105</v>
      </c>
      <c r="G123" s="412"/>
      <c r="H123" s="345">
        <f>F123*G123</f>
        <v>0</v>
      </c>
      <c r="I123" s="413"/>
      <c r="J123" s="301"/>
      <c r="K123" s="302"/>
      <c r="L123" s="303"/>
      <c r="M123" s="304"/>
      <c r="N123" s="304"/>
      <c r="O123" s="296"/>
      <c r="P123" s="416"/>
      <c r="Q123" s="305"/>
      <c r="R123" s="305"/>
    </row>
    <row r="124" spans="1:18" ht="17.5" customHeight="1">
      <c r="A124" s="641"/>
      <c r="B124" s="297">
        <v>0</v>
      </c>
      <c r="C124" s="6" t="s">
        <v>142</v>
      </c>
      <c r="D124" s="642" t="s">
        <v>118</v>
      </c>
      <c r="E124" s="642"/>
      <c r="F124" s="308"/>
      <c r="G124" s="348"/>
      <c r="H124" s="349"/>
      <c r="I124" s="311"/>
      <c r="J124" s="312">
        <f>AVERAGE(J112:J123)</f>
        <v>3.5</v>
      </c>
      <c r="K124" s="312">
        <f>AVERAGE(K112:K123)</f>
        <v>3158.918388743552</v>
      </c>
      <c r="L124" s="313">
        <f>AVERAGE(L112:L123)</f>
        <v>921.3900662934393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A65:A75"/>
    <mergeCell ref="D75:E75"/>
    <mergeCell ref="P3:P4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  <pageSetUpPr fitToPage="1"/>
  </sheetPr>
  <dimension ref="A1:AJ186"/>
  <sheetViews>
    <sheetView zoomScale="55" zoomScaleNormal="55" workbookViewId="0">
      <pane ySplit="4" topLeftCell="A98" activePane="bottomLeft" state="frozen"/>
      <selection activeCell="M50" sqref="M50"/>
      <selection pane="bottomLeft" activeCell="D129" sqref="D129"/>
    </sheetView>
  </sheetViews>
  <sheetFormatPr defaultColWidth="7.90625" defaultRowHeight="15.5"/>
  <cols>
    <col min="1" max="1" width="14.26953125" style="33" customWidth="1"/>
    <col min="2" max="2" width="12.7265625" style="33" customWidth="1"/>
    <col min="3" max="3" width="12.7265625" style="33" hidden="1" customWidth="1"/>
    <col min="4" max="4" width="14.26953125" style="33" customWidth="1"/>
    <col min="5" max="5" width="16.453125" style="33" customWidth="1"/>
    <col min="6" max="6" width="8.90625" style="259" customWidth="1"/>
    <col min="7" max="7" width="20.26953125" style="33" bestFit="1" customWidth="1"/>
    <col min="8" max="8" width="16.36328125" style="33" customWidth="1"/>
    <col min="9" max="9" width="6.36328125" style="33" customWidth="1"/>
    <col min="10" max="10" width="10.08984375" style="33" customWidth="1"/>
    <col min="11" max="11" width="10.6328125" style="33" customWidth="1"/>
    <col min="12" max="12" width="14.453125" style="33" customWidth="1"/>
    <col min="13" max="13" width="10.08984375" style="33" customWidth="1"/>
    <col min="14" max="14" width="9.26953125" style="33" customWidth="1"/>
    <col min="15" max="15" width="11.90625" style="33" customWidth="1"/>
    <col min="16" max="16" width="6" style="33" customWidth="1"/>
    <col min="17" max="18" width="9.26953125" style="33" customWidth="1"/>
    <col min="19" max="19" width="8.6328125" style="33" customWidth="1"/>
    <col min="20" max="21" width="7.6328125" style="33" bestFit="1" customWidth="1"/>
    <col min="22" max="22" width="10.6328125" style="33" customWidth="1"/>
    <col min="23" max="23" width="8.6328125" style="278" customWidth="1"/>
    <col min="24" max="25" width="7.08984375" style="33" customWidth="1"/>
    <col min="26" max="27" width="9.453125" style="33" customWidth="1"/>
    <col min="28" max="28" width="12.6328125" style="33" customWidth="1"/>
    <col min="29" max="29" width="12.453125" style="33" customWidth="1"/>
    <col min="30" max="31" width="9.453125" style="33" customWidth="1"/>
    <col min="32" max="32" width="13.08984375" style="33" customWidth="1"/>
    <col min="33" max="33" width="10.36328125" style="33" customWidth="1"/>
    <col min="34" max="34" width="9.26953125" style="33" customWidth="1"/>
    <col min="35" max="35" width="7.90625" style="33" customWidth="1"/>
    <col min="36" max="36" width="24.453125" style="33" bestFit="1" customWidth="1"/>
    <col min="37" max="16384" width="7.90625" style="33"/>
  </cols>
  <sheetData>
    <row r="1" spans="1:34" ht="26.25" customHeight="1">
      <c r="A1" s="28" t="s">
        <v>164</v>
      </c>
      <c r="B1" s="28"/>
      <c r="C1" s="28"/>
      <c r="D1" s="423" t="s">
        <v>78</v>
      </c>
      <c r="E1" s="29">
        <f>SUM(G5:G173)</f>
        <v>180404.4</v>
      </c>
      <c r="F1" s="424" t="s">
        <v>4</v>
      </c>
      <c r="G1" s="30">
        <f>SUM(H5:H173)</f>
        <v>6885953.9295200119</v>
      </c>
      <c r="H1" s="420" t="s">
        <v>165</v>
      </c>
      <c r="I1" s="31">
        <f>M17+M30+M43+M56+M69+M82+M95+M108+M121+M134+M147+M160+M173</f>
        <v>197.38095238095235</v>
      </c>
      <c r="J1" s="440" t="s">
        <v>166</v>
      </c>
      <c r="K1" s="440"/>
      <c r="L1" s="440"/>
      <c r="M1" s="440" t="s">
        <v>167</v>
      </c>
      <c r="N1" s="440"/>
      <c r="O1" s="440"/>
      <c r="P1" s="440" t="s">
        <v>168</v>
      </c>
      <c r="Q1" s="440"/>
      <c r="R1" s="440"/>
      <c r="S1" s="440"/>
      <c r="T1" s="440" t="s">
        <v>81</v>
      </c>
      <c r="U1" s="440"/>
      <c r="V1" s="440"/>
      <c r="W1" s="440"/>
      <c r="X1" s="440"/>
      <c r="Y1" s="440"/>
      <c r="Z1" s="32" t="s">
        <v>169</v>
      </c>
      <c r="AA1" s="32" t="s">
        <v>170</v>
      </c>
      <c r="AB1" s="441" t="s">
        <v>171</v>
      </c>
      <c r="AC1" s="442"/>
      <c r="AD1" s="32" t="s">
        <v>169</v>
      </c>
      <c r="AE1" s="32" t="s">
        <v>172</v>
      </c>
      <c r="AF1" s="440" t="s">
        <v>173</v>
      </c>
      <c r="AG1" s="445"/>
      <c r="AH1" s="445"/>
    </row>
    <row r="2" spans="1:34" ht="26.25" customHeight="1">
      <c r="A2" s="450" t="s">
        <v>174</v>
      </c>
      <c r="B2" s="450"/>
      <c r="C2" s="423"/>
      <c r="D2" s="423" t="s">
        <v>83</v>
      </c>
      <c r="E2" s="34">
        <f>AVERAGE(O17,O30,O43,O56,O69,O82,O95,O108,O121,O134,O147,O160,O173)</f>
        <v>129.50814199189327</v>
      </c>
      <c r="F2" s="35" t="s">
        <v>84</v>
      </c>
      <c r="G2" s="36">
        <f>G1/E1</f>
        <v>38.169545363195198</v>
      </c>
      <c r="H2" s="420" t="s">
        <v>175</v>
      </c>
      <c r="I2" s="420">
        <f>COUNT(I5:I173)</f>
        <v>8</v>
      </c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43"/>
      <c r="AC2" s="444"/>
      <c r="AD2" s="38">
        <f>AD17+AD30+AD43+AD56+AD69+AD82+AD95+AD108+AD121+AD134+AD147+AD160+AD173</f>
        <v>4</v>
      </c>
      <c r="AE2" s="38">
        <f>AE17+AE30+AE43+AE56+AE69+AE82+AE95+AE108+AE121+AE134+AE147+AE160+AE173</f>
        <v>3</v>
      </c>
      <c r="AF2" s="445"/>
      <c r="AG2" s="445"/>
      <c r="AH2" s="445"/>
    </row>
    <row r="3" spans="1:34" ht="30.65" customHeight="1">
      <c r="A3" s="451" t="s">
        <v>86</v>
      </c>
      <c r="B3" s="451" t="s">
        <v>176</v>
      </c>
      <c r="C3" s="452"/>
      <c r="D3" s="451" t="s">
        <v>88</v>
      </c>
      <c r="E3" s="451"/>
      <c r="F3" s="452" t="s">
        <v>89</v>
      </c>
      <c r="G3" s="465" t="s">
        <v>177</v>
      </c>
      <c r="H3" s="452" t="s">
        <v>178</v>
      </c>
      <c r="I3" s="446" t="s">
        <v>92</v>
      </c>
      <c r="J3" s="447" t="s">
        <v>179</v>
      </c>
      <c r="K3" s="448" t="s">
        <v>180</v>
      </c>
      <c r="L3" s="449" t="s">
        <v>12</v>
      </c>
      <c r="M3" s="465" t="s">
        <v>179</v>
      </c>
      <c r="N3" s="448" t="s">
        <v>94</v>
      </c>
      <c r="O3" s="449" t="s">
        <v>83</v>
      </c>
      <c r="P3" s="447" t="s">
        <v>93</v>
      </c>
      <c r="Q3" s="449" t="s">
        <v>83</v>
      </c>
      <c r="R3" s="458" t="s">
        <v>181</v>
      </c>
      <c r="S3" s="459" t="s">
        <v>182</v>
      </c>
      <c r="T3" s="465" t="s">
        <v>95</v>
      </c>
      <c r="U3" s="465"/>
      <c r="V3" s="466" t="s">
        <v>183</v>
      </c>
      <c r="W3" s="446" t="s">
        <v>97</v>
      </c>
      <c r="X3" s="465" t="s">
        <v>98</v>
      </c>
      <c r="Y3" s="465"/>
      <c r="Z3" s="467" t="s">
        <v>184</v>
      </c>
      <c r="AA3" s="468"/>
      <c r="AB3" s="454" t="s">
        <v>185</v>
      </c>
      <c r="AC3" s="455"/>
      <c r="AD3" s="456" t="s">
        <v>186</v>
      </c>
      <c r="AE3" s="457"/>
      <c r="AF3" s="448" t="s">
        <v>94</v>
      </c>
      <c r="AG3" s="458" t="s">
        <v>181</v>
      </c>
      <c r="AH3" s="459" t="s">
        <v>182</v>
      </c>
    </row>
    <row r="4" spans="1:34" ht="30.65" customHeight="1">
      <c r="A4" s="452"/>
      <c r="B4" s="451"/>
      <c r="C4" s="453"/>
      <c r="D4" s="451"/>
      <c r="E4" s="451"/>
      <c r="F4" s="453"/>
      <c r="G4" s="465"/>
      <c r="H4" s="453"/>
      <c r="I4" s="446"/>
      <c r="J4" s="447"/>
      <c r="K4" s="448"/>
      <c r="L4" s="449"/>
      <c r="M4" s="465"/>
      <c r="N4" s="448"/>
      <c r="O4" s="449"/>
      <c r="P4" s="447"/>
      <c r="Q4" s="449"/>
      <c r="R4" s="458"/>
      <c r="S4" s="459"/>
      <c r="T4" s="430" t="s">
        <v>99</v>
      </c>
      <c r="U4" s="430" t="s">
        <v>100</v>
      </c>
      <c r="V4" s="465"/>
      <c r="W4" s="446"/>
      <c r="X4" s="424" t="s">
        <v>101</v>
      </c>
      <c r="Y4" s="424" t="s">
        <v>46</v>
      </c>
      <c r="Z4" s="430" t="s">
        <v>187</v>
      </c>
      <c r="AA4" s="430" t="s">
        <v>188</v>
      </c>
      <c r="AB4" s="455"/>
      <c r="AC4" s="455"/>
      <c r="AD4" s="430" t="s">
        <v>189</v>
      </c>
      <c r="AE4" s="39" t="s">
        <v>190</v>
      </c>
      <c r="AF4" s="448"/>
      <c r="AG4" s="458"/>
      <c r="AH4" s="459"/>
    </row>
    <row r="5" spans="1:34" ht="18.75" customHeight="1">
      <c r="A5" s="460" t="s">
        <v>191</v>
      </c>
      <c r="B5" s="40" t="s">
        <v>192</v>
      </c>
      <c r="C5" s="41"/>
      <c r="D5" s="42" t="s">
        <v>193</v>
      </c>
      <c r="E5" s="43"/>
      <c r="F5" s="359">
        <v>37.94</v>
      </c>
      <c r="G5" s="44">
        <v>4112.55</v>
      </c>
      <c r="H5" s="45">
        <f t="shared" ref="H5:H16" si="0">F5*G5</f>
        <v>156030.147</v>
      </c>
      <c r="I5" s="421"/>
      <c r="J5" s="46">
        <v>20</v>
      </c>
      <c r="K5" s="44">
        <v>2400</v>
      </c>
      <c r="L5" s="47">
        <v>120</v>
      </c>
      <c r="M5" s="422">
        <v>20</v>
      </c>
      <c r="N5" s="44">
        <f t="shared" ref="N5:N11" si="1">G5/W5*60</f>
        <v>2243.2090909090907</v>
      </c>
      <c r="O5" s="47">
        <f t="shared" ref="O5:O11" si="2">N5/M5</f>
        <v>112.16045454545454</v>
      </c>
      <c r="P5" s="48">
        <f t="shared" ref="P5:P11" si="3">M5-J5</f>
        <v>0</v>
      </c>
      <c r="Q5" s="49">
        <f t="shared" ref="Q5:Q11" si="4">O5-L5</f>
        <v>-7.8395454545454584</v>
      </c>
      <c r="R5" s="428">
        <f t="shared" ref="R5:R11" si="5">O5/L5</f>
        <v>0.9346704545454545</v>
      </c>
      <c r="S5" s="463">
        <f>R17</f>
        <v>0.8902506130839144</v>
      </c>
      <c r="T5" s="50">
        <v>0.29166666666666669</v>
      </c>
      <c r="U5" s="50">
        <v>0.36805555555555558</v>
      </c>
      <c r="V5" s="424">
        <v>5</v>
      </c>
      <c r="W5" s="421">
        <f>(U5-T5)*24*60</f>
        <v>110.00000000000001</v>
      </c>
      <c r="X5" s="424"/>
      <c r="Y5" s="424"/>
      <c r="Z5" s="51"/>
      <c r="AA5" s="51"/>
      <c r="AB5" s="451"/>
      <c r="AC5" s="451"/>
      <c r="AD5" s="52"/>
      <c r="AE5" s="52"/>
      <c r="AF5" s="48">
        <f t="shared" ref="AF5:AF70" si="6">N5-K5</f>
        <v>-156.79090909090928</v>
      </c>
      <c r="AG5" s="428">
        <f t="shared" ref="AG5:AG70" si="7">N5/K5</f>
        <v>0.9346704545454545</v>
      </c>
      <c r="AH5" s="463">
        <f>AG17</f>
        <v>0.93542459705408787</v>
      </c>
    </row>
    <row r="6" spans="1:34" ht="19.149999999999999" customHeight="1">
      <c r="A6" s="461"/>
      <c r="B6" s="40" t="s">
        <v>192</v>
      </c>
      <c r="C6" s="41"/>
      <c r="D6" s="42" t="s">
        <v>194</v>
      </c>
      <c r="E6" s="43"/>
      <c r="F6" s="359">
        <v>31.266131815044861</v>
      </c>
      <c r="G6" s="44">
        <v>2633.8</v>
      </c>
      <c r="H6" s="45">
        <f t="shared" si="0"/>
        <v>82348.737974465155</v>
      </c>
      <c r="I6" s="421"/>
      <c r="J6" s="46">
        <v>18</v>
      </c>
      <c r="K6" s="44">
        <v>2600</v>
      </c>
      <c r="L6" s="47">
        <v>144.44444444444446</v>
      </c>
      <c r="M6" s="422">
        <v>20</v>
      </c>
      <c r="N6" s="44">
        <f t="shared" si="1"/>
        <v>2469.1874999999995</v>
      </c>
      <c r="O6" s="47">
        <f t="shared" si="2"/>
        <v>123.45937499999998</v>
      </c>
      <c r="P6" s="48">
        <f t="shared" si="3"/>
        <v>2</v>
      </c>
      <c r="Q6" s="49">
        <f t="shared" si="4"/>
        <v>-20.985069444444477</v>
      </c>
      <c r="R6" s="428">
        <f t="shared" si="5"/>
        <v>0.85471874999999975</v>
      </c>
      <c r="S6" s="463"/>
      <c r="T6" s="50">
        <v>0.37291666666666667</v>
      </c>
      <c r="U6" s="50">
        <v>0.41736111111111113</v>
      </c>
      <c r="V6" s="424">
        <v>7</v>
      </c>
      <c r="W6" s="421">
        <f t="shared" ref="W6:W17" si="8">(U6-T6)*24*60</f>
        <v>64.000000000000014</v>
      </c>
      <c r="X6" s="53"/>
      <c r="Y6" s="53"/>
      <c r="Z6" s="54"/>
      <c r="AA6" s="54"/>
      <c r="AB6" s="451"/>
      <c r="AC6" s="451"/>
      <c r="AD6" s="438"/>
      <c r="AE6" s="438"/>
      <c r="AF6" s="48">
        <f t="shared" si="6"/>
        <v>-130.81250000000045</v>
      </c>
      <c r="AG6" s="428">
        <f t="shared" si="7"/>
        <v>0.9496874999999998</v>
      </c>
      <c r="AH6" s="463"/>
    </row>
    <row r="7" spans="1:34" ht="19.149999999999999" customHeight="1">
      <c r="A7" s="461"/>
      <c r="B7" s="40" t="s">
        <v>192</v>
      </c>
      <c r="C7" s="41"/>
      <c r="D7" s="42" t="s">
        <v>195</v>
      </c>
      <c r="E7" s="43"/>
      <c r="F7" s="359">
        <v>38</v>
      </c>
      <c r="G7" s="44">
        <v>5032.2</v>
      </c>
      <c r="H7" s="45">
        <f t="shared" si="0"/>
        <v>191223.6</v>
      </c>
      <c r="I7" s="421"/>
      <c r="J7" s="46">
        <v>19</v>
      </c>
      <c r="K7" s="44">
        <v>2600</v>
      </c>
      <c r="L7" s="47">
        <v>136.84210526315789</v>
      </c>
      <c r="M7" s="422">
        <v>20</v>
      </c>
      <c r="N7" s="44">
        <f t="shared" si="1"/>
        <v>2516.099999999999</v>
      </c>
      <c r="O7" s="47">
        <f t="shared" si="2"/>
        <v>125.80499999999995</v>
      </c>
      <c r="P7" s="48">
        <f t="shared" si="3"/>
        <v>1</v>
      </c>
      <c r="Q7" s="49">
        <f t="shared" si="4"/>
        <v>-11.03710526315794</v>
      </c>
      <c r="R7" s="428">
        <f t="shared" si="5"/>
        <v>0.91934423076923044</v>
      </c>
      <c r="S7" s="463"/>
      <c r="T7" s="50">
        <v>0.43263888888888891</v>
      </c>
      <c r="U7" s="50">
        <v>0.51597222222222228</v>
      </c>
      <c r="V7" s="424">
        <v>22</v>
      </c>
      <c r="W7" s="421">
        <f t="shared" si="8"/>
        <v>120.00000000000006</v>
      </c>
      <c r="X7" s="53">
        <v>0.42083333333333334</v>
      </c>
      <c r="Y7" s="53">
        <v>0.42986111111111108</v>
      </c>
      <c r="Z7" s="54"/>
      <c r="AA7" s="54"/>
      <c r="AB7" s="451"/>
      <c r="AC7" s="451"/>
      <c r="AD7" s="438">
        <v>1</v>
      </c>
      <c r="AE7" s="438"/>
      <c r="AF7" s="48">
        <f t="shared" si="6"/>
        <v>-83.900000000001</v>
      </c>
      <c r="AG7" s="428">
        <f t="shared" si="7"/>
        <v>0.96773076923076884</v>
      </c>
      <c r="AH7" s="463"/>
    </row>
    <row r="8" spans="1:34" ht="19.149999999999999" customHeight="1">
      <c r="A8" s="461"/>
      <c r="B8" s="40" t="s">
        <v>192</v>
      </c>
      <c r="C8" s="41"/>
      <c r="D8" s="42" t="s">
        <v>195</v>
      </c>
      <c r="E8" s="43"/>
      <c r="F8" s="359">
        <v>38</v>
      </c>
      <c r="G8" s="44">
        <v>3354.8</v>
      </c>
      <c r="H8" s="45">
        <f t="shared" si="0"/>
        <v>127482.40000000001</v>
      </c>
      <c r="I8" s="421"/>
      <c r="J8" s="46">
        <v>19</v>
      </c>
      <c r="K8" s="44">
        <v>2600</v>
      </c>
      <c r="L8" s="47">
        <v>136.84210526315789</v>
      </c>
      <c r="M8" s="422">
        <v>20</v>
      </c>
      <c r="N8" s="44">
        <f t="shared" si="1"/>
        <v>2485.0370370370365</v>
      </c>
      <c r="O8" s="47">
        <f t="shared" si="2"/>
        <v>124.25185185185182</v>
      </c>
      <c r="P8" s="48">
        <f t="shared" si="3"/>
        <v>1</v>
      </c>
      <c r="Q8" s="49">
        <f t="shared" si="4"/>
        <v>-12.590253411306065</v>
      </c>
      <c r="R8" s="428">
        <f t="shared" si="5"/>
        <v>0.90799430199430187</v>
      </c>
      <c r="S8" s="463"/>
      <c r="T8" s="50">
        <v>0.55625000000000002</v>
      </c>
      <c r="U8" s="50">
        <v>0.61250000000000004</v>
      </c>
      <c r="V8" s="424">
        <v>5</v>
      </c>
      <c r="W8" s="421">
        <f t="shared" si="8"/>
        <v>81.000000000000028</v>
      </c>
      <c r="X8" s="53"/>
      <c r="Y8" s="53"/>
      <c r="Z8" s="54"/>
      <c r="AA8" s="54"/>
      <c r="AB8" s="451"/>
      <c r="AC8" s="451"/>
      <c r="AD8" s="438"/>
      <c r="AE8" s="438"/>
      <c r="AF8" s="48">
        <f t="shared" si="6"/>
        <v>-114.9629629629635</v>
      </c>
      <c r="AG8" s="428">
        <f t="shared" si="7"/>
        <v>0.95578347578347556</v>
      </c>
      <c r="AH8" s="463"/>
    </row>
    <row r="9" spans="1:34" ht="19.149999999999999" customHeight="1">
      <c r="A9" s="461"/>
      <c r="B9" s="40" t="s">
        <v>192</v>
      </c>
      <c r="C9" s="55"/>
      <c r="D9" s="42" t="s">
        <v>194</v>
      </c>
      <c r="E9" s="56"/>
      <c r="F9" s="359">
        <v>31.266131815044861</v>
      </c>
      <c r="G9" s="57">
        <v>1418.1999999999998</v>
      </c>
      <c r="H9" s="45">
        <f t="shared" si="0"/>
        <v>44341.628140096618</v>
      </c>
      <c r="I9" s="438"/>
      <c r="J9" s="46">
        <v>18</v>
      </c>
      <c r="K9" s="44">
        <v>2600</v>
      </c>
      <c r="L9" s="47">
        <v>144.44444444444446</v>
      </c>
      <c r="M9" s="422">
        <v>20</v>
      </c>
      <c r="N9" s="44">
        <f t="shared" si="1"/>
        <v>2431.1999999999971</v>
      </c>
      <c r="O9" s="47">
        <f t="shared" si="2"/>
        <v>121.55999999999986</v>
      </c>
      <c r="P9" s="48">
        <f t="shared" si="3"/>
        <v>2</v>
      </c>
      <c r="Q9" s="49">
        <f t="shared" si="4"/>
        <v>-22.884444444444597</v>
      </c>
      <c r="R9" s="428">
        <f t="shared" si="5"/>
        <v>0.84156923076922974</v>
      </c>
      <c r="S9" s="463"/>
      <c r="T9" s="50">
        <v>0.61736111111111114</v>
      </c>
      <c r="U9" s="50">
        <v>0.64166666666666672</v>
      </c>
      <c r="V9" s="424">
        <v>7</v>
      </c>
      <c r="W9" s="421">
        <f t="shared" si="8"/>
        <v>35.000000000000036</v>
      </c>
      <c r="X9" s="53"/>
      <c r="Y9" s="53"/>
      <c r="Z9" s="54"/>
      <c r="AA9" s="54"/>
      <c r="AB9" s="451"/>
      <c r="AC9" s="451"/>
      <c r="AD9" s="438"/>
      <c r="AE9" s="438"/>
      <c r="AF9" s="48">
        <f t="shared" si="6"/>
        <v>-168.80000000000291</v>
      </c>
      <c r="AG9" s="428">
        <f t="shared" si="7"/>
        <v>0.93507692307692192</v>
      </c>
      <c r="AH9" s="463"/>
    </row>
    <row r="10" spans="1:34" ht="19.149999999999999" customHeight="1">
      <c r="A10" s="462"/>
      <c r="B10" s="40" t="s">
        <v>192</v>
      </c>
      <c r="C10" s="41"/>
      <c r="D10" s="42" t="s">
        <v>193</v>
      </c>
      <c r="E10" s="43"/>
      <c r="F10" s="359">
        <v>37.94</v>
      </c>
      <c r="G10" s="44">
        <v>2214.4499999999998</v>
      </c>
      <c r="H10" s="45">
        <f t="shared" si="0"/>
        <v>84016.232999999993</v>
      </c>
      <c r="I10" s="421"/>
      <c r="J10" s="46">
        <v>20</v>
      </c>
      <c r="K10" s="44">
        <v>2400</v>
      </c>
      <c r="L10" s="47">
        <v>120</v>
      </c>
      <c r="M10" s="422">
        <v>20</v>
      </c>
      <c r="N10" s="44">
        <f t="shared" si="1"/>
        <v>2109.0000000000018</v>
      </c>
      <c r="O10" s="47">
        <f t="shared" si="2"/>
        <v>105.45000000000009</v>
      </c>
      <c r="P10" s="48">
        <f t="shared" si="3"/>
        <v>0</v>
      </c>
      <c r="Q10" s="49">
        <f t="shared" si="4"/>
        <v>-14.549999999999912</v>
      </c>
      <c r="R10" s="428">
        <f t="shared" si="5"/>
        <v>0.8787500000000007</v>
      </c>
      <c r="S10" s="464"/>
      <c r="T10" s="50">
        <v>0.64722222222222225</v>
      </c>
      <c r="U10" s="50">
        <v>0.69097222222222221</v>
      </c>
      <c r="V10" s="424">
        <v>8</v>
      </c>
      <c r="W10" s="421">
        <f t="shared" si="8"/>
        <v>62.999999999999936</v>
      </c>
      <c r="X10" s="53"/>
      <c r="Y10" s="53"/>
      <c r="Z10" s="54"/>
      <c r="AA10" s="54"/>
      <c r="AB10" s="451"/>
      <c r="AC10" s="451"/>
      <c r="AD10" s="438"/>
      <c r="AE10" s="438"/>
      <c r="AF10" s="48">
        <f t="shared" si="6"/>
        <v>-290.99999999999818</v>
      </c>
      <c r="AG10" s="428">
        <f t="shared" si="7"/>
        <v>0.87875000000000081</v>
      </c>
      <c r="AH10" s="464"/>
    </row>
    <row r="11" spans="1:34" ht="19.149999999999999" customHeight="1">
      <c r="A11" s="462"/>
      <c r="B11" s="40" t="s">
        <v>196</v>
      </c>
      <c r="C11" s="41"/>
      <c r="D11" s="42" t="s">
        <v>197</v>
      </c>
      <c r="E11" s="43"/>
      <c r="F11" s="359">
        <v>50.67</v>
      </c>
      <c r="G11" s="44">
        <v>1915</v>
      </c>
      <c r="H11" s="45">
        <f t="shared" si="0"/>
        <v>97033.05</v>
      </c>
      <c r="I11" s="421"/>
      <c r="J11" s="46">
        <v>18</v>
      </c>
      <c r="K11" s="44">
        <v>1500</v>
      </c>
      <c r="L11" s="47">
        <v>83.333333333333329</v>
      </c>
      <c r="M11" s="422">
        <v>18</v>
      </c>
      <c r="N11" s="44">
        <f t="shared" si="1"/>
        <v>1367.8571428571424</v>
      </c>
      <c r="O11" s="47">
        <f t="shared" si="2"/>
        <v>75.992063492063465</v>
      </c>
      <c r="P11" s="48">
        <f t="shared" si="3"/>
        <v>0</v>
      </c>
      <c r="Q11" s="49">
        <f t="shared" si="4"/>
        <v>-7.3412698412698632</v>
      </c>
      <c r="R11" s="428">
        <f t="shared" si="5"/>
        <v>0.91190476190476166</v>
      </c>
      <c r="S11" s="464"/>
      <c r="T11" s="50">
        <v>0.70833333333333337</v>
      </c>
      <c r="U11" s="50">
        <v>0.76666666666666672</v>
      </c>
      <c r="V11" s="424">
        <v>5</v>
      </c>
      <c r="W11" s="421">
        <f t="shared" si="8"/>
        <v>84.000000000000028</v>
      </c>
      <c r="X11" s="53"/>
      <c r="Y11" s="53"/>
      <c r="Z11" s="54"/>
      <c r="AA11" s="54"/>
      <c r="AB11" s="451"/>
      <c r="AC11" s="451"/>
      <c r="AD11" s="438"/>
      <c r="AE11" s="438"/>
      <c r="AF11" s="48">
        <f t="shared" si="6"/>
        <v>-132.14285714285757</v>
      </c>
      <c r="AG11" s="428">
        <f t="shared" si="7"/>
        <v>0.91190476190476166</v>
      </c>
      <c r="AH11" s="464"/>
    </row>
    <row r="12" spans="1:34" ht="19.149999999999999" customHeight="1">
      <c r="A12" s="462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21"/>
      <c r="J12" s="46"/>
      <c r="K12" s="44"/>
      <c r="L12" s="47"/>
      <c r="M12" s="422"/>
      <c r="N12" s="44"/>
      <c r="O12" s="47"/>
      <c r="P12" s="48"/>
      <c r="Q12" s="49"/>
      <c r="R12" s="428"/>
      <c r="S12" s="464"/>
      <c r="T12" s="50"/>
      <c r="U12" s="50"/>
      <c r="V12" s="424"/>
      <c r="W12" s="421"/>
      <c r="X12" s="53"/>
      <c r="Y12" s="53"/>
      <c r="Z12" s="54"/>
      <c r="AA12" s="54"/>
      <c r="AB12" s="451"/>
      <c r="AC12" s="451"/>
      <c r="AD12" s="438"/>
      <c r="AE12" s="438"/>
      <c r="AF12" s="48">
        <f t="shared" si="6"/>
        <v>0</v>
      </c>
      <c r="AG12" s="428" t="e">
        <f t="shared" si="7"/>
        <v>#DIV/0!</v>
      </c>
      <c r="AH12" s="464"/>
    </row>
    <row r="13" spans="1:34" ht="19.149999999999999" customHeight="1">
      <c r="A13" s="462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25"/>
      <c r="J13" s="46"/>
      <c r="K13" s="44"/>
      <c r="L13" s="47"/>
      <c r="M13" s="62"/>
      <c r="N13" s="44"/>
      <c r="O13" s="47"/>
      <c r="P13" s="48"/>
      <c r="Q13" s="49"/>
      <c r="R13" s="428"/>
      <c r="S13" s="464"/>
      <c r="T13" s="63"/>
      <c r="U13" s="63"/>
      <c r="V13" s="425"/>
      <c r="W13" s="421"/>
      <c r="X13" s="64"/>
      <c r="Y13" s="64"/>
      <c r="Z13" s="54"/>
      <c r="AA13" s="54"/>
      <c r="AB13" s="451"/>
      <c r="AC13" s="451"/>
      <c r="AD13" s="438"/>
      <c r="AE13" s="438"/>
      <c r="AF13" s="48">
        <f t="shared" si="6"/>
        <v>0</v>
      </c>
      <c r="AG13" s="428" t="e">
        <f t="shared" si="7"/>
        <v>#DIV/0!</v>
      </c>
      <c r="AH13" s="464"/>
    </row>
    <row r="14" spans="1:34" ht="19.149999999999999" customHeight="1">
      <c r="A14" s="462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25"/>
      <c r="J14" s="46"/>
      <c r="K14" s="44"/>
      <c r="L14" s="47"/>
      <c r="M14" s="62"/>
      <c r="N14" s="44"/>
      <c r="O14" s="47"/>
      <c r="P14" s="48"/>
      <c r="Q14" s="49"/>
      <c r="R14" s="428"/>
      <c r="S14" s="464"/>
      <c r="T14" s="63"/>
      <c r="U14" s="63"/>
      <c r="V14" s="425"/>
      <c r="W14" s="421">
        <f t="shared" si="8"/>
        <v>0</v>
      </c>
      <c r="X14" s="64"/>
      <c r="Y14" s="64"/>
      <c r="Z14" s="54"/>
      <c r="AA14" s="54"/>
      <c r="AB14" s="451"/>
      <c r="AC14" s="451"/>
      <c r="AD14" s="438"/>
      <c r="AE14" s="438"/>
      <c r="AF14" s="65"/>
      <c r="AG14" s="429"/>
      <c r="AH14" s="464"/>
    </row>
    <row r="15" spans="1:34" ht="19.149999999999999" customHeight="1">
      <c r="A15" s="462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25"/>
      <c r="J15" s="46"/>
      <c r="K15" s="44"/>
      <c r="L15" s="47"/>
      <c r="M15" s="62"/>
      <c r="N15" s="68"/>
      <c r="O15" s="47"/>
      <c r="P15" s="48"/>
      <c r="Q15" s="49"/>
      <c r="R15" s="428"/>
      <c r="S15" s="464"/>
      <c r="T15" s="63"/>
      <c r="U15" s="63"/>
      <c r="V15" s="425"/>
      <c r="W15" s="421">
        <f t="shared" si="8"/>
        <v>0</v>
      </c>
      <c r="X15" s="64"/>
      <c r="Y15" s="64"/>
      <c r="Z15" s="54"/>
      <c r="AA15" s="54"/>
      <c r="AB15" s="451"/>
      <c r="AC15" s="451"/>
      <c r="AD15" s="438"/>
      <c r="AE15" s="438"/>
      <c r="AF15" s="65"/>
      <c r="AG15" s="429"/>
      <c r="AH15" s="464"/>
    </row>
    <row r="16" spans="1:34" ht="19.149999999999999" customHeight="1">
      <c r="A16" s="462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25"/>
      <c r="J16" s="46"/>
      <c r="K16" s="44"/>
      <c r="L16" s="47"/>
      <c r="M16" s="62"/>
      <c r="N16" s="68"/>
      <c r="O16" s="47"/>
      <c r="P16" s="48"/>
      <c r="Q16" s="49"/>
      <c r="R16" s="428"/>
      <c r="S16" s="464"/>
      <c r="T16" s="63"/>
      <c r="U16" s="63"/>
      <c r="V16" s="425"/>
      <c r="W16" s="421">
        <f t="shared" si="8"/>
        <v>0</v>
      </c>
      <c r="X16" s="64"/>
      <c r="Y16" s="64"/>
      <c r="Z16" s="54"/>
      <c r="AA16" s="54"/>
      <c r="AB16" s="451"/>
      <c r="AC16" s="451"/>
      <c r="AD16" s="438"/>
      <c r="AE16" s="438"/>
      <c r="AF16" s="65"/>
      <c r="AG16" s="429"/>
      <c r="AH16" s="464"/>
    </row>
    <row r="17" spans="1:34" ht="19.149999999999999" customHeight="1">
      <c r="A17" s="462"/>
      <c r="B17" s="69">
        <v>0</v>
      </c>
      <c r="C17" s="69" t="s">
        <v>198</v>
      </c>
      <c r="D17" s="469" t="s">
        <v>118</v>
      </c>
      <c r="E17" s="469"/>
      <c r="F17" s="360"/>
      <c r="G17" s="70"/>
      <c r="H17" s="71"/>
      <c r="I17" s="72"/>
      <c r="J17" s="70">
        <v>18.857142857142858</v>
      </c>
      <c r="K17" s="70">
        <v>2385.7142857142858</v>
      </c>
      <c r="L17" s="73">
        <v>126.55806182121974</v>
      </c>
      <c r="M17" s="70">
        <f t="shared" ref="M17:O17" si="9">AVERAGE(M5:M16)</f>
        <v>19.714285714285715</v>
      </c>
      <c r="N17" s="70">
        <f t="shared" si="9"/>
        <v>2231.6558244004668</v>
      </c>
      <c r="O17" s="73">
        <f t="shared" si="9"/>
        <v>112.66839212705281</v>
      </c>
      <c r="P17" s="65">
        <f t="shared" ref="P17:P23" si="10">M17-J17</f>
        <v>0.85714285714285765</v>
      </c>
      <c r="Q17" s="74">
        <f t="shared" ref="Q17:Q23" si="11">O17-L17</f>
        <v>-13.889669694166926</v>
      </c>
      <c r="R17" s="75">
        <f>O17/L17</f>
        <v>0.8902506130839144</v>
      </c>
      <c r="S17" s="464"/>
      <c r="T17" s="63"/>
      <c r="U17" s="63"/>
      <c r="V17" s="42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51"/>
      <c r="AC17" s="451"/>
      <c r="AD17" s="79">
        <f>SUM(AD5:AD16)</f>
        <v>1</v>
      </c>
      <c r="AE17" s="79">
        <f>SUM(AE5:AE16)</f>
        <v>0</v>
      </c>
      <c r="AF17" s="65">
        <f t="shared" si="6"/>
        <v>-154.05846131381895</v>
      </c>
      <c r="AG17" s="429">
        <f t="shared" si="7"/>
        <v>0.93542459705408787</v>
      </c>
      <c r="AH17" s="464"/>
    </row>
    <row r="18" spans="1:34" ht="19.149999999999999" customHeight="1">
      <c r="A18" s="471" t="s">
        <v>199</v>
      </c>
      <c r="B18" s="80" t="s">
        <v>192</v>
      </c>
      <c r="C18" s="81"/>
      <c r="D18" s="82" t="s">
        <v>200</v>
      </c>
      <c r="E18" s="83"/>
      <c r="F18" s="361">
        <v>36.86</v>
      </c>
      <c r="G18" s="57">
        <v>3405.6000000000004</v>
      </c>
      <c r="H18" s="84">
        <f t="shared" ref="H18:H29" si="12">F18*G18</f>
        <v>125530.41600000001</v>
      </c>
      <c r="I18" s="438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2245.4505494505497</v>
      </c>
      <c r="O18" s="86">
        <f t="shared" ref="O18:O23" si="14">N18/M18</f>
        <v>124.74725274725276</v>
      </c>
      <c r="P18" s="54">
        <f t="shared" si="10"/>
        <v>1</v>
      </c>
      <c r="Q18" s="88">
        <f t="shared" si="11"/>
        <v>-7.6056884292178211</v>
      </c>
      <c r="R18" s="431">
        <f t="shared" ref="R18:R23" si="15">O18/L18</f>
        <v>0.94253479853479871</v>
      </c>
      <c r="S18" s="472">
        <f>R30</f>
        <v>0.93015781777174622</v>
      </c>
      <c r="T18" s="89">
        <v>0.16666666666666666</v>
      </c>
      <c r="U18" s="89">
        <v>0.2298611111111111</v>
      </c>
      <c r="V18" s="438">
        <v>5</v>
      </c>
      <c r="W18" s="90">
        <f>(U18-T18)*24*60</f>
        <v>91</v>
      </c>
      <c r="X18" s="86"/>
      <c r="Y18" s="86"/>
      <c r="Z18" s="54"/>
      <c r="AA18" s="54"/>
      <c r="AB18" s="451"/>
      <c r="AC18" s="451"/>
      <c r="AD18" s="438"/>
      <c r="AE18" s="438"/>
      <c r="AF18" s="91">
        <f t="shared" si="6"/>
        <v>-4.5494505494502846</v>
      </c>
      <c r="AG18" s="92">
        <f t="shared" si="7"/>
        <v>0.9979780219780221</v>
      </c>
      <c r="AH18" s="473">
        <f>AG30</f>
        <v>0.97501333381969923</v>
      </c>
    </row>
    <row r="19" spans="1:34" ht="19.149999999999999" customHeight="1">
      <c r="A19" s="471"/>
      <c r="B19" s="435" t="s">
        <v>201</v>
      </c>
      <c r="C19" s="434"/>
      <c r="D19" s="82" t="s">
        <v>202</v>
      </c>
      <c r="E19" s="83"/>
      <c r="F19" s="359">
        <v>38.39</v>
      </c>
      <c r="G19" s="57">
        <v>2606</v>
      </c>
      <c r="H19" s="84">
        <f t="shared" si="12"/>
        <v>100044.34</v>
      </c>
      <c r="I19" s="438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1475.0943396226417</v>
      </c>
      <c r="O19" s="95">
        <f t="shared" si="14"/>
        <v>86.770255271920092</v>
      </c>
      <c r="P19" s="54">
        <f t="shared" si="10"/>
        <v>1</v>
      </c>
      <c r="Q19" s="88">
        <f t="shared" si="11"/>
        <v>-15.479744728079908</v>
      </c>
      <c r="R19" s="431">
        <f t="shared" si="15"/>
        <v>0.84860885351511095</v>
      </c>
      <c r="S19" s="472"/>
      <c r="T19" s="89">
        <v>0.24513888888888888</v>
      </c>
      <c r="U19" s="89">
        <v>0.31874999999999998</v>
      </c>
      <c r="V19" s="438">
        <v>22</v>
      </c>
      <c r="W19" s="90">
        <f>(U19-T19)*24*60</f>
        <v>105.99999999999999</v>
      </c>
      <c r="X19" s="96">
        <v>0.23333333333333331</v>
      </c>
      <c r="Y19" s="96">
        <v>0.24236111111111111</v>
      </c>
      <c r="Z19" s="54"/>
      <c r="AA19" s="54"/>
      <c r="AB19" s="451"/>
      <c r="AC19" s="451"/>
      <c r="AD19" s="438"/>
      <c r="AE19" s="438"/>
      <c r="AF19" s="48">
        <f t="shared" si="6"/>
        <v>-160.90566037735834</v>
      </c>
      <c r="AG19" s="428">
        <f t="shared" si="7"/>
        <v>0.90164690685980542</v>
      </c>
      <c r="AH19" s="474"/>
    </row>
    <row r="20" spans="1:34" ht="19.149999999999999" customHeight="1">
      <c r="A20" s="471"/>
      <c r="B20" s="435" t="s">
        <v>203</v>
      </c>
      <c r="C20" s="55"/>
      <c r="D20" s="42" t="s">
        <v>204</v>
      </c>
      <c r="E20" s="83"/>
      <c r="F20" s="359">
        <v>43.14</v>
      </c>
      <c r="G20" s="57">
        <v>2216</v>
      </c>
      <c r="H20" s="84">
        <f t="shared" si="12"/>
        <v>95598.24</v>
      </c>
      <c r="I20" s="438"/>
      <c r="J20" s="93">
        <v>16</v>
      </c>
      <c r="K20" s="44">
        <v>1440</v>
      </c>
      <c r="L20" s="47">
        <v>90</v>
      </c>
      <c r="M20" s="87">
        <v>16</v>
      </c>
      <c r="N20" s="94">
        <f t="shared" si="13"/>
        <v>1429.677419354839</v>
      </c>
      <c r="O20" s="95">
        <f t="shared" si="14"/>
        <v>89.354838709677438</v>
      </c>
      <c r="P20" s="54">
        <f t="shared" si="10"/>
        <v>0</v>
      </c>
      <c r="Q20" s="88">
        <f t="shared" si="11"/>
        <v>-0.64516129032256231</v>
      </c>
      <c r="R20" s="431">
        <f t="shared" si="15"/>
        <v>0.99283154121863815</v>
      </c>
      <c r="S20" s="472"/>
      <c r="T20" s="89">
        <v>0.32361111111111107</v>
      </c>
      <c r="U20" s="89">
        <v>0.3881944444444444</v>
      </c>
      <c r="V20" s="438">
        <v>7</v>
      </c>
      <c r="W20" s="90">
        <f t="shared" ref="W20:W29" si="16">(U20-T20)*24*60</f>
        <v>92.999999999999986</v>
      </c>
      <c r="X20" s="96"/>
      <c r="Y20" s="96"/>
      <c r="Z20" s="54"/>
      <c r="AA20" s="54"/>
      <c r="AB20" s="451"/>
      <c r="AC20" s="451"/>
      <c r="AD20" s="438"/>
      <c r="AE20" s="438">
        <v>1</v>
      </c>
      <c r="AF20" s="91">
        <f t="shared" si="6"/>
        <v>-10.322580645160997</v>
      </c>
      <c r="AG20" s="92">
        <f t="shared" si="7"/>
        <v>0.99283154121863815</v>
      </c>
      <c r="AH20" s="474"/>
    </row>
    <row r="21" spans="1:34" ht="19.149999999999999" customHeight="1">
      <c r="A21" s="471"/>
      <c r="B21" s="435" t="s">
        <v>201</v>
      </c>
      <c r="C21" s="97"/>
      <c r="D21" s="98" t="s">
        <v>205</v>
      </c>
      <c r="E21" s="43"/>
      <c r="F21" s="359">
        <v>38.1</v>
      </c>
      <c r="G21" s="44">
        <v>1457</v>
      </c>
      <c r="H21" s="84">
        <f t="shared" si="12"/>
        <v>55511.700000000004</v>
      </c>
      <c r="I21" s="424"/>
      <c r="J21" s="93">
        <v>17</v>
      </c>
      <c r="K21" s="44">
        <v>1500</v>
      </c>
      <c r="L21" s="47">
        <v>88.235294117647058</v>
      </c>
      <c r="M21" s="422">
        <v>16</v>
      </c>
      <c r="N21" s="94">
        <f t="shared" si="13"/>
        <v>1324.5454545454545</v>
      </c>
      <c r="O21" s="95">
        <f t="shared" si="14"/>
        <v>82.784090909090907</v>
      </c>
      <c r="P21" s="54">
        <f t="shared" si="10"/>
        <v>-1</v>
      </c>
      <c r="Q21" s="88">
        <f t="shared" si="11"/>
        <v>-5.4512032085561515</v>
      </c>
      <c r="R21" s="431">
        <f t="shared" si="15"/>
        <v>0.93821969696969698</v>
      </c>
      <c r="S21" s="472"/>
      <c r="T21" s="89">
        <v>0.39305555555555549</v>
      </c>
      <c r="U21" s="89">
        <v>0.43888888888888883</v>
      </c>
      <c r="V21" s="438">
        <v>7</v>
      </c>
      <c r="W21" s="90">
        <f t="shared" si="16"/>
        <v>66</v>
      </c>
      <c r="X21" s="96"/>
      <c r="Y21" s="96"/>
      <c r="Z21" s="54"/>
      <c r="AA21" s="54"/>
      <c r="AB21" s="451"/>
      <c r="AC21" s="451"/>
      <c r="AD21" s="438"/>
      <c r="AE21" s="438"/>
      <c r="AF21" s="48">
        <f t="shared" si="6"/>
        <v>-175.4545454545455</v>
      </c>
      <c r="AG21" s="428">
        <f t="shared" si="7"/>
        <v>0.88303030303030305</v>
      </c>
      <c r="AH21" s="475"/>
    </row>
    <row r="22" spans="1:34" ht="19.149999999999999" customHeight="1">
      <c r="A22" s="471"/>
      <c r="B22" s="435" t="s">
        <v>192</v>
      </c>
      <c r="C22" s="97"/>
      <c r="D22" s="42" t="s">
        <v>206</v>
      </c>
      <c r="E22" s="43"/>
      <c r="F22" s="359">
        <v>38.630952380952372</v>
      </c>
      <c r="G22" s="44">
        <v>6049</v>
      </c>
      <c r="H22" s="84">
        <f t="shared" si="12"/>
        <v>233678.63095238089</v>
      </c>
      <c r="I22" s="424"/>
      <c r="J22" s="93">
        <v>18</v>
      </c>
      <c r="K22" s="44">
        <v>2600</v>
      </c>
      <c r="L22" s="47">
        <v>144.44444444444446</v>
      </c>
      <c r="M22" s="87">
        <v>20</v>
      </c>
      <c r="N22" s="94">
        <f t="shared" si="13"/>
        <v>2688.4444444444462</v>
      </c>
      <c r="O22" s="95">
        <f t="shared" si="14"/>
        <v>134.4222222222223</v>
      </c>
      <c r="P22" s="54">
        <f t="shared" si="10"/>
        <v>2</v>
      </c>
      <c r="Q22" s="88">
        <f t="shared" si="11"/>
        <v>-10.022222222222155</v>
      </c>
      <c r="R22" s="431">
        <f t="shared" si="15"/>
        <v>0.93061538461538507</v>
      </c>
      <c r="S22" s="472"/>
      <c r="T22" s="89">
        <v>0.47916666666666657</v>
      </c>
      <c r="U22" s="89">
        <v>0.57291666666666652</v>
      </c>
      <c r="V22" s="438">
        <v>5</v>
      </c>
      <c r="W22" s="90">
        <f t="shared" si="16"/>
        <v>134.99999999999991</v>
      </c>
      <c r="X22" s="96"/>
      <c r="Y22" s="96"/>
      <c r="Z22" s="54"/>
      <c r="AA22" s="54"/>
      <c r="AB22" s="451"/>
      <c r="AC22" s="451"/>
      <c r="AD22" s="438"/>
      <c r="AE22" s="438">
        <v>1</v>
      </c>
      <c r="AF22" s="91">
        <f t="shared" si="6"/>
        <v>88.444444444446162</v>
      </c>
      <c r="AG22" s="92">
        <f t="shared" si="7"/>
        <v>1.0340170940170947</v>
      </c>
      <c r="AH22" s="475"/>
    </row>
    <row r="23" spans="1:34" ht="19.149999999999999" customHeight="1">
      <c r="A23" s="471"/>
      <c r="B23" s="435" t="s">
        <v>192</v>
      </c>
      <c r="C23" s="97"/>
      <c r="D23" s="42" t="s">
        <v>200</v>
      </c>
      <c r="E23" s="43"/>
      <c r="F23" s="359">
        <v>36.86</v>
      </c>
      <c r="G23" s="44">
        <v>851.40000000000009</v>
      </c>
      <c r="H23" s="84">
        <f t="shared" si="12"/>
        <v>31382.604000000003</v>
      </c>
      <c r="I23" s="424">
        <v>1</v>
      </c>
      <c r="J23" s="93">
        <v>17</v>
      </c>
      <c r="K23" s="44">
        <v>2250</v>
      </c>
      <c r="L23" s="47">
        <v>132.35294117647058</v>
      </c>
      <c r="M23" s="87">
        <v>18</v>
      </c>
      <c r="N23" s="94">
        <f t="shared" si="13"/>
        <v>2221.0434782608777</v>
      </c>
      <c r="O23" s="95">
        <f t="shared" si="14"/>
        <v>123.39130434782653</v>
      </c>
      <c r="P23" s="54">
        <f t="shared" si="10"/>
        <v>1</v>
      </c>
      <c r="Q23" s="88">
        <f t="shared" si="11"/>
        <v>-8.9616368286440462</v>
      </c>
      <c r="R23" s="431">
        <f t="shared" si="15"/>
        <v>0.9322898550724672</v>
      </c>
      <c r="S23" s="472"/>
      <c r="T23" s="89">
        <v>0.5874999999999998</v>
      </c>
      <c r="U23" s="89">
        <v>0.60347222222222197</v>
      </c>
      <c r="V23" s="438">
        <v>21</v>
      </c>
      <c r="W23" s="90">
        <f t="shared" si="16"/>
        <v>22.999999999999918</v>
      </c>
      <c r="X23" s="96">
        <v>0.57638888888888895</v>
      </c>
      <c r="Y23" s="96">
        <v>0.58472222222222225</v>
      </c>
      <c r="Z23" s="54"/>
      <c r="AA23" s="54"/>
      <c r="AB23" s="451"/>
      <c r="AC23" s="451"/>
      <c r="AD23" s="438"/>
      <c r="AE23" s="438"/>
      <c r="AF23" s="48">
        <f t="shared" si="6"/>
        <v>-28.956521739122309</v>
      </c>
      <c r="AG23" s="428">
        <f t="shared" si="7"/>
        <v>0.98713043478261231</v>
      </c>
      <c r="AH23" s="475"/>
    </row>
    <row r="24" spans="1:34" ht="19.149999999999999" customHeight="1">
      <c r="A24" s="471"/>
      <c r="B24" s="435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1"/>
      <c r="S24" s="472"/>
      <c r="T24" s="89"/>
      <c r="U24" s="89"/>
      <c r="V24" s="438"/>
      <c r="W24" s="90">
        <f t="shared" si="16"/>
        <v>0</v>
      </c>
      <c r="X24" s="438"/>
      <c r="Y24" s="438"/>
      <c r="Z24" s="54"/>
      <c r="AA24" s="54"/>
      <c r="AB24" s="451"/>
      <c r="AC24" s="451"/>
      <c r="AD24" s="438"/>
      <c r="AE24" s="438"/>
      <c r="AF24" s="91">
        <f t="shared" si="6"/>
        <v>0</v>
      </c>
      <c r="AG24" s="92" t="e">
        <f t="shared" si="7"/>
        <v>#DIV/0!</v>
      </c>
      <c r="AH24" s="475"/>
    </row>
    <row r="25" spans="1:34" ht="19.149999999999999" customHeight="1">
      <c r="A25" s="471"/>
      <c r="B25" s="435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1"/>
      <c r="S25" s="472"/>
      <c r="T25" s="89"/>
      <c r="U25" s="89"/>
      <c r="V25" s="438"/>
      <c r="W25" s="90">
        <f t="shared" si="16"/>
        <v>0</v>
      </c>
      <c r="X25" s="438"/>
      <c r="Y25" s="438"/>
      <c r="Z25" s="54"/>
      <c r="AA25" s="54"/>
      <c r="AB25" s="451"/>
      <c r="AC25" s="451"/>
      <c r="AD25" s="438"/>
      <c r="AE25" s="438"/>
      <c r="AF25" s="48">
        <f t="shared" si="6"/>
        <v>0</v>
      </c>
      <c r="AG25" s="428" t="e">
        <f t="shared" si="7"/>
        <v>#DIV/0!</v>
      </c>
      <c r="AH25" s="475"/>
    </row>
    <row r="26" spans="1:34" ht="19.149999999999999" customHeight="1">
      <c r="A26" s="471"/>
      <c r="B26" s="435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1"/>
      <c r="S26" s="472"/>
      <c r="T26" s="89"/>
      <c r="U26" s="89"/>
      <c r="V26" s="438"/>
      <c r="W26" s="90">
        <f t="shared" si="16"/>
        <v>0</v>
      </c>
      <c r="X26" s="438"/>
      <c r="Y26" s="438"/>
      <c r="Z26" s="54"/>
      <c r="AA26" s="54"/>
      <c r="AB26" s="451"/>
      <c r="AC26" s="451"/>
      <c r="AD26" s="438"/>
      <c r="AE26" s="438"/>
      <c r="AF26" s="91">
        <f t="shared" si="6"/>
        <v>0</v>
      </c>
      <c r="AG26" s="92" t="e">
        <f t="shared" si="7"/>
        <v>#DIV/0!</v>
      </c>
      <c r="AH26" s="475"/>
    </row>
    <row r="27" spans="1:34" ht="19.149999999999999" customHeight="1">
      <c r="A27" s="471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1"/>
      <c r="S27" s="472"/>
      <c r="T27" s="89"/>
      <c r="U27" s="89"/>
      <c r="V27" s="438"/>
      <c r="W27" s="90">
        <f t="shared" si="16"/>
        <v>0</v>
      </c>
      <c r="X27" s="438"/>
      <c r="Y27" s="438"/>
      <c r="Z27" s="54"/>
      <c r="AA27" s="54"/>
      <c r="AB27" s="451"/>
      <c r="AC27" s="451"/>
      <c r="AD27" s="438"/>
      <c r="AE27" s="438"/>
      <c r="AF27" s="48">
        <f t="shared" si="6"/>
        <v>0</v>
      </c>
      <c r="AG27" s="428" t="e">
        <f t="shared" si="7"/>
        <v>#DIV/0!</v>
      </c>
      <c r="AH27" s="475"/>
    </row>
    <row r="28" spans="1:34" ht="19.149999999999999" customHeight="1">
      <c r="A28" s="471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1"/>
      <c r="S28" s="472"/>
      <c r="T28" s="89"/>
      <c r="U28" s="89"/>
      <c r="V28" s="438"/>
      <c r="W28" s="90">
        <f t="shared" si="16"/>
        <v>0</v>
      </c>
      <c r="X28" s="438"/>
      <c r="Y28" s="438"/>
      <c r="Z28" s="54"/>
      <c r="AA28" s="54"/>
      <c r="AB28" s="451"/>
      <c r="AC28" s="451"/>
      <c r="AD28" s="438"/>
      <c r="AE28" s="438"/>
      <c r="AF28" s="91">
        <f t="shared" si="6"/>
        <v>0</v>
      </c>
      <c r="AG28" s="92" t="e">
        <f t="shared" si="7"/>
        <v>#DIV/0!</v>
      </c>
      <c r="AH28" s="475"/>
    </row>
    <row r="29" spans="1:34" ht="19.149999999999999" customHeight="1">
      <c r="A29" s="471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1"/>
      <c r="S29" s="472"/>
      <c r="T29" s="89"/>
      <c r="U29" s="89"/>
      <c r="V29" s="438"/>
      <c r="W29" s="90">
        <f t="shared" si="16"/>
        <v>0</v>
      </c>
      <c r="X29" s="438"/>
      <c r="Y29" s="438"/>
      <c r="Z29" s="54"/>
      <c r="AA29" s="54"/>
      <c r="AB29" s="451"/>
      <c r="AC29" s="451"/>
      <c r="AD29" s="438"/>
      <c r="AE29" s="438"/>
      <c r="AF29" s="48">
        <f t="shared" si="6"/>
        <v>0</v>
      </c>
      <c r="AG29" s="428"/>
      <c r="AH29" s="475"/>
    </row>
    <row r="30" spans="1:34" ht="19.149999999999999" customHeight="1">
      <c r="A30" s="471"/>
      <c r="B30" s="99">
        <v>0</v>
      </c>
      <c r="C30" s="100" t="s">
        <v>207</v>
      </c>
      <c r="D30" s="470" t="s">
        <v>118</v>
      </c>
      <c r="E30" s="470"/>
      <c r="F30" s="363"/>
      <c r="G30" s="101"/>
      <c r="H30" s="102"/>
      <c r="I30" s="103"/>
      <c r="J30" s="101">
        <v>16.833333333333332</v>
      </c>
      <c r="K30" s="101">
        <v>1946</v>
      </c>
      <c r="L30" s="104">
        <v>114.93927015250546</v>
      </c>
      <c r="M30" s="101">
        <f t="shared" ref="M30:O30" si="17">AVERAGE(M18:M29)</f>
        <v>17.5</v>
      </c>
      <c r="N30" s="101">
        <f t="shared" si="17"/>
        <v>1897.3759476131347</v>
      </c>
      <c r="O30" s="104">
        <f t="shared" si="17"/>
        <v>106.91166070133168</v>
      </c>
      <c r="P30" s="54">
        <f t="shared" ref="P30:P35" si="18">M30-J30</f>
        <v>0.66666666666666785</v>
      </c>
      <c r="Q30" s="88">
        <f t="shared" ref="Q30:Q35" si="19">O30-L30</f>
        <v>-8.0276094511737739</v>
      </c>
      <c r="R30" s="105">
        <f t="shared" ref="R30:R35" si="20">O30/L30</f>
        <v>0.93015781777174622</v>
      </c>
      <c r="S30" s="4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51"/>
      <c r="AC30" s="451"/>
      <c r="AD30" s="107">
        <f>SUM(AD18:AD29)</f>
        <v>0</v>
      </c>
      <c r="AE30" s="107">
        <f>SUM(AE18:AE29)</f>
        <v>2</v>
      </c>
      <c r="AF30" s="108">
        <f t="shared" si="6"/>
        <v>-48.624052386865287</v>
      </c>
      <c r="AG30" s="109">
        <f t="shared" ref="AG30" si="21">N30/K30</f>
        <v>0.97501333381969923</v>
      </c>
      <c r="AH30" s="476"/>
    </row>
    <row r="31" spans="1:34" ht="19.149999999999999" customHeight="1">
      <c r="A31" s="479" t="s">
        <v>208</v>
      </c>
      <c r="B31" s="110" t="s">
        <v>115</v>
      </c>
      <c r="C31" s="66"/>
      <c r="D31" s="111" t="s">
        <v>209</v>
      </c>
      <c r="E31" s="112"/>
      <c r="F31" s="364">
        <v>35.33</v>
      </c>
      <c r="G31" s="94">
        <v>2292</v>
      </c>
      <c r="H31" s="113">
        <f t="shared" ref="H31:H40" si="22">F31*G31</f>
        <v>80976.36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5" si="23">G31/W31*60</f>
        <v>1858.3783783783781</v>
      </c>
      <c r="O31" s="116">
        <f t="shared" ref="O31:O35" si="24">N31/M31</f>
        <v>154.86486486486484</v>
      </c>
      <c r="P31" s="117">
        <f t="shared" si="18"/>
        <v>0</v>
      </c>
      <c r="Q31" s="118">
        <f t="shared" si="19"/>
        <v>-21.635135135135158</v>
      </c>
      <c r="R31" s="432">
        <f t="shared" si="20"/>
        <v>0.87742133067912087</v>
      </c>
      <c r="S31" s="481">
        <f>R43</f>
        <v>0.84435444439802942</v>
      </c>
      <c r="T31" s="119">
        <v>0.16666666666666666</v>
      </c>
      <c r="U31" s="119">
        <v>0.21805555555555556</v>
      </c>
      <c r="V31" s="52">
        <v>5</v>
      </c>
      <c r="W31" s="120">
        <f t="shared" ref="W31:W42" si="25">(U31-T31)*24*60</f>
        <v>74.000000000000014</v>
      </c>
      <c r="X31" s="52"/>
      <c r="Y31" s="52"/>
      <c r="Z31" s="51"/>
      <c r="AA31" s="51"/>
      <c r="AB31" s="451"/>
      <c r="AC31" s="451"/>
      <c r="AD31" s="52"/>
      <c r="AE31" s="52"/>
      <c r="AF31" s="117">
        <f t="shared" si="6"/>
        <v>-259.6216216216219</v>
      </c>
      <c r="AG31" s="121">
        <f t="shared" si="7"/>
        <v>0.87742133067912087</v>
      </c>
      <c r="AH31" s="477">
        <f>AG43</f>
        <v>0.84518411275449046</v>
      </c>
    </row>
    <row r="32" spans="1:34" ht="19.149999999999999" customHeight="1">
      <c r="A32" s="480"/>
      <c r="B32" s="122" t="s">
        <v>115</v>
      </c>
      <c r="C32" s="123"/>
      <c r="D32" s="98" t="s">
        <v>210</v>
      </c>
      <c r="E32" s="43"/>
      <c r="F32" s="359">
        <v>34.229999999999997</v>
      </c>
      <c r="G32" s="44">
        <v>2208</v>
      </c>
      <c r="H32" s="84">
        <f t="shared" si="22"/>
        <v>75579.839999999997</v>
      </c>
      <c r="I32" s="421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1865.9154929577458</v>
      </c>
      <c r="O32" s="47">
        <f t="shared" si="24"/>
        <v>155.49295774647882</v>
      </c>
      <c r="P32" s="48">
        <f t="shared" si="18"/>
        <v>0</v>
      </c>
      <c r="Q32" s="49">
        <f t="shared" si="19"/>
        <v>-21.007042253521178</v>
      </c>
      <c r="R32" s="428">
        <f t="shared" si="20"/>
        <v>0.88097993057495083</v>
      </c>
      <c r="S32" s="472"/>
      <c r="T32" s="89">
        <v>0.22291666666666668</v>
      </c>
      <c r="U32" s="89">
        <v>0.27222222222222225</v>
      </c>
      <c r="V32" s="438">
        <v>7</v>
      </c>
      <c r="W32" s="90">
        <f t="shared" si="25"/>
        <v>71.000000000000028</v>
      </c>
      <c r="X32" s="124"/>
      <c r="Y32" s="124"/>
      <c r="Z32" s="125"/>
      <c r="AA32" s="125"/>
      <c r="AB32" s="451"/>
      <c r="AC32" s="451"/>
      <c r="AD32" s="438"/>
      <c r="AE32" s="438"/>
      <c r="AF32" s="48">
        <f t="shared" si="6"/>
        <v>-252.08450704225424</v>
      </c>
      <c r="AG32" s="428">
        <f t="shared" si="7"/>
        <v>0.88097993057495083</v>
      </c>
      <c r="AH32" s="463"/>
    </row>
    <row r="33" spans="1:34" ht="19.149999999999999" customHeight="1">
      <c r="A33" s="480"/>
      <c r="B33" s="122" t="s">
        <v>115</v>
      </c>
      <c r="C33" s="438"/>
      <c r="D33" s="82" t="s">
        <v>211</v>
      </c>
      <c r="E33" s="83"/>
      <c r="F33" s="359">
        <v>36.409999999999997</v>
      </c>
      <c r="G33" s="57">
        <v>3762.9</v>
      </c>
      <c r="H33" s="84">
        <f t="shared" si="22"/>
        <v>137007.18899999998</v>
      </c>
      <c r="I33" s="438"/>
      <c r="J33" s="46">
        <v>10</v>
      </c>
      <c r="K33" s="44">
        <v>2769</v>
      </c>
      <c r="L33" s="47">
        <v>276.89999999999998</v>
      </c>
      <c r="M33" s="46">
        <v>10</v>
      </c>
      <c r="N33" s="44">
        <f t="shared" si="23"/>
        <v>2235.3861386138606</v>
      </c>
      <c r="O33" s="47">
        <f t="shared" si="24"/>
        <v>223.53861386138607</v>
      </c>
      <c r="P33" s="48">
        <f t="shared" si="18"/>
        <v>0</v>
      </c>
      <c r="Q33" s="49">
        <f t="shared" si="19"/>
        <v>-53.361386138613909</v>
      </c>
      <c r="R33" s="428">
        <f t="shared" si="20"/>
        <v>0.80729004644776481</v>
      </c>
      <c r="S33" s="472"/>
      <c r="T33" s="89">
        <v>0.28750000000000003</v>
      </c>
      <c r="U33" s="89">
        <v>0.35763888888888895</v>
      </c>
      <c r="V33" s="438">
        <v>22</v>
      </c>
      <c r="W33" s="90">
        <f t="shared" si="25"/>
        <v>101.00000000000004</v>
      </c>
      <c r="X33" s="124">
        <v>0.27569444444444446</v>
      </c>
      <c r="Y33" s="124">
        <v>0.28472222222222221</v>
      </c>
      <c r="Z33" s="125"/>
      <c r="AA33" s="125"/>
      <c r="AB33" s="451"/>
      <c r="AC33" s="451"/>
      <c r="AD33" s="438"/>
      <c r="AE33" s="438"/>
      <c r="AF33" s="48">
        <f t="shared" si="6"/>
        <v>-533.61386138613943</v>
      </c>
      <c r="AG33" s="126">
        <f t="shared" si="7"/>
        <v>0.8072900464477647</v>
      </c>
      <c r="AH33" s="463"/>
    </row>
    <row r="34" spans="1:34" ht="19.149999999999999" customHeight="1">
      <c r="A34" s="480"/>
      <c r="B34" s="122" t="s">
        <v>196</v>
      </c>
      <c r="C34" s="127"/>
      <c r="D34" s="82" t="s">
        <v>212</v>
      </c>
      <c r="E34" s="83"/>
      <c r="F34" s="359">
        <v>54.09</v>
      </c>
      <c r="G34" s="57">
        <v>2670.75</v>
      </c>
      <c r="H34" s="84">
        <f t="shared" si="22"/>
        <v>144460.86750000002</v>
      </c>
      <c r="I34" s="438"/>
      <c r="J34" s="46">
        <v>18</v>
      </c>
      <c r="K34" s="44">
        <v>1500</v>
      </c>
      <c r="L34" s="47">
        <v>83.333333333333329</v>
      </c>
      <c r="M34" s="46">
        <v>18</v>
      </c>
      <c r="N34" s="44">
        <f t="shared" si="23"/>
        <v>1261.7716535433069</v>
      </c>
      <c r="O34" s="47">
        <f t="shared" si="24"/>
        <v>70.098425196850386</v>
      </c>
      <c r="P34" s="48">
        <f t="shared" si="18"/>
        <v>0</v>
      </c>
      <c r="Q34" s="49">
        <f t="shared" si="19"/>
        <v>-13.234908136482943</v>
      </c>
      <c r="R34" s="428">
        <f t="shared" si="20"/>
        <v>0.84118110236220467</v>
      </c>
      <c r="S34" s="472"/>
      <c r="T34" s="89">
        <v>0.36250000000000004</v>
      </c>
      <c r="U34" s="89">
        <v>0.45069444444444451</v>
      </c>
      <c r="V34" s="438">
        <v>7</v>
      </c>
      <c r="W34" s="90">
        <f t="shared" si="25"/>
        <v>127.00000000000003</v>
      </c>
      <c r="X34" s="124"/>
      <c r="Y34" s="124"/>
      <c r="Z34" s="125"/>
      <c r="AA34" s="125"/>
      <c r="AB34" s="451"/>
      <c r="AC34" s="451"/>
      <c r="AD34" s="438"/>
      <c r="AE34" s="438"/>
      <c r="AF34" s="48">
        <f t="shared" si="6"/>
        <v>-238.22834645669309</v>
      </c>
      <c r="AG34" s="126">
        <f t="shared" si="7"/>
        <v>0.84118110236220456</v>
      </c>
      <c r="AH34" s="463"/>
    </row>
    <row r="35" spans="1:34" ht="19.149999999999999" customHeight="1">
      <c r="A35" s="480"/>
      <c r="B35" s="122" t="s">
        <v>196</v>
      </c>
      <c r="C35" s="41"/>
      <c r="D35" s="42" t="s">
        <v>213</v>
      </c>
      <c r="E35" s="43"/>
      <c r="F35" s="359">
        <v>50.67</v>
      </c>
      <c r="G35" s="128">
        <v>2140</v>
      </c>
      <c r="H35" s="84">
        <f t="shared" si="22"/>
        <v>108433.8</v>
      </c>
      <c r="I35" s="424"/>
      <c r="J35" s="46">
        <v>18</v>
      </c>
      <c r="K35" s="44">
        <v>1500</v>
      </c>
      <c r="L35" s="47">
        <v>83.333333333333329</v>
      </c>
      <c r="M35" s="46">
        <v>18</v>
      </c>
      <c r="N35" s="44">
        <f t="shared" si="23"/>
        <v>1234.6153846153852</v>
      </c>
      <c r="O35" s="47">
        <f t="shared" si="24"/>
        <v>68.58974358974362</v>
      </c>
      <c r="P35" s="48">
        <f t="shared" si="18"/>
        <v>0</v>
      </c>
      <c r="Q35" s="49">
        <f t="shared" si="19"/>
        <v>-14.743589743589709</v>
      </c>
      <c r="R35" s="428">
        <f t="shared" si="20"/>
        <v>0.82307692307692348</v>
      </c>
      <c r="S35" s="472"/>
      <c r="T35" s="89">
        <v>0.49097222222222225</v>
      </c>
      <c r="U35" s="89">
        <v>0.56319444444444444</v>
      </c>
      <c r="V35" s="438">
        <v>5</v>
      </c>
      <c r="W35" s="90">
        <f t="shared" si="25"/>
        <v>103.99999999999994</v>
      </c>
      <c r="X35" s="124"/>
      <c r="Y35" s="124"/>
      <c r="Z35" s="125"/>
      <c r="AA35" s="125"/>
      <c r="AB35" s="451"/>
      <c r="AC35" s="451"/>
      <c r="AD35" s="438"/>
      <c r="AE35" s="438"/>
      <c r="AF35" s="117">
        <f t="shared" si="6"/>
        <v>-265.38461538461479</v>
      </c>
      <c r="AG35" s="121">
        <f t="shared" si="7"/>
        <v>0.82307692307692348</v>
      </c>
      <c r="AH35" s="464"/>
    </row>
    <row r="36" spans="1:34" ht="19.149999999999999" customHeight="1">
      <c r="A36" s="480"/>
      <c r="B36" s="122">
        <v>0</v>
      </c>
      <c r="C36" s="129"/>
      <c r="D36" s="42"/>
      <c r="E36" s="83"/>
      <c r="F36" s="359" t="s">
        <v>105</v>
      </c>
      <c r="G36" s="57"/>
      <c r="H36" s="84">
        <f t="shared" si="22"/>
        <v>0</v>
      </c>
      <c r="I36" s="438"/>
      <c r="J36" s="46"/>
      <c r="K36" s="44"/>
      <c r="L36" s="47"/>
      <c r="M36" s="46"/>
      <c r="N36" s="44"/>
      <c r="O36" s="47"/>
      <c r="P36" s="48"/>
      <c r="Q36" s="49"/>
      <c r="R36" s="428"/>
      <c r="S36" s="472"/>
      <c r="T36" s="89"/>
      <c r="U36" s="89"/>
      <c r="V36" s="438"/>
      <c r="W36" s="90">
        <f t="shared" si="25"/>
        <v>0</v>
      </c>
      <c r="X36" s="124"/>
      <c r="Y36" s="124"/>
      <c r="Z36" s="125"/>
      <c r="AA36" s="125"/>
      <c r="AB36" s="451"/>
      <c r="AC36" s="451"/>
      <c r="AD36" s="438"/>
      <c r="AE36" s="438"/>
      <c r="AF36" s="48">
        <f t="shared" si="6"/>
        <v>0</v>
      </c>
      <c r="AG36" s="428" t="e">
        <f t="shared" si="7"/>
        <v>#DIV/0!</v>
      </c>
      <c r="AH36" s="464"/>
    </row>
    <row r="37" spans="1:34" ht="19.149999999999999" customHeight="1">
      <c r="A37" s="480"/>
      <c r="B37" s="122">
        <v>0</v>
      </c>
      <c r="C37" s="129"/>
      <c r="D37" s="82"/>
      <c r="E37" s="83"/>
      <c r="F37" s="359" t="s">
        <v>105</v>
      </c>
      <c r="G37" s="57"/>
      <c r="H37" s="84">
        <f t="shared" si="22"/>
        <v>0</v>
      </c>
      <c r="I37" s="438"/>
      <c r="J37" s="46"/>
      <c r="K37" s="44"/>
      <c r="L37" s="47"/>
      <c r="M37" s="46"/>
      <c r="N37" s="44"/>
      <c r="O37" s="47"/>
      <c r="P37" s="48"/>
      <c r="Q37" s="49"/>
      <c r="R37" s="428"/>
      <c r="S37" s="472"/>
      <c r="T37" s="89"/>
      <c r="U37" s="89"/>
      <c r="V37" s="438"/>
      <c r="W37" s="90">
        <f t="shared" si="25"/>
        <v>0</v>
      </c>
      <c r="X37" s="124"/>
      <c r="Y37" s="124"/>
      <c r="Z37" s="125"/>
      <c r="AA37" s="125"/>
      <c r="AB37" s="451"/>
      <c r="AC37" s="451"/>
      <c r="AD37" s="438"/>
      <c r="AE37" s="438"/>
      <c r="AF37" s="48">
        <f t="shared" si="6"/>
        <v>0</v>
      </c>
      <c r="AG37" s="126" t="e">
        <f t="shared" si="7"/>
        <v>#DIV/0!</v>
      </c>
      <c r="AH37" s="464"/>
    </row>
    <row r="38" spans="1:34" ht="19.149999999999999" customHeight="1">
      <c r="A38" s="480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38"/>
      <c r="J38" s="46"/>
      <c r="K38" s="44"/>
      <c r="L38" s="47"/>
      <c r="M38" s="427"/>
      <c r="N38" s="44"/>
      <c r="O38" s="47"/>
      <c r="P38" s="48"/>
      <c r="Q38" s="49"/>
      <c r="R38" s="428"/>
      <c r="S38" s="472"/>
      <c r="T38" s="89"/>
      <c r="U38" s="89"/>
      <c r="V38" s="438"/>
      <c r="W38" s="90">
        <f t="shared" si="25"/>
        <v>0</v>
      </c>
      <c r="X38" s="124"/>
      <c r="Y38" s="124"/>
      <c r="Z38" s="125"/>
      <c r="AA38" s="125"/>
      <c r="AB38" s="451"/>
      <c r="AC38" s="451"/>
      <c r="AD38" s="438"/>
      <c r="AE38" s="438"/>
      <c r="AF38" s="48">
        <f t="shared" si="6"/>
        <v>0</v>
      </c>
      <c r="AG38" s="126" t="e">
        <f t="shared" si="7"/>
        <v>#DIV/0!</v>
      </c>
      <c r="AH38" s="464"/>
    </row>
    <row r="39" spans="1:34" ht="19.149999999999999" customHeight="1">
      <c r="A39" s="480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38"/>
      <c r="J39" s="46"/>
      <c r="K39" s="44"/>
      <c r="L39" s="47"/>
      <c r="M39" s="427"/>
      <c r="N39" s="44"/>
      <c r="O39" s="47"/>
      <c r="P39" s="48"/>
      <c r="Q39" s="49"/>
      <c r="R39" s="428"/>
      <c r="S39" s="472"/>
      <c r="T39" s="89"/>
      <c r="U39" s="89"/>
      <c r="V39" s="438"/>
      <c r="W39" s="90">
        <f t="shared" si="25"/>
        <v>0</v>
      </c>
      <c r="X39" s="124"/>
      <c r="Y39" s="124"/>
      <c r="Z39" s="125"/>
      <c r="AA39" s="125"/>
      <c r="AB39" s="451"/>
      <c r="AC39" s="451"/>
      <c r="AD39" s="438"/>
      <c r="AE39" s="438"/>
      <c r="AF39" s="117">
        <f t="shared" si="6"/>
        <v>0</v>
      </c>
      <c r="AG39" s="121" t="e">
        <f t="shared" si="7"/>
        <v>#DIV/0!</v>
      </c>
      <c r="AH39" s="464"/>
    </row>
    <row r="40" spans="1:34" ht="19.149999999999999" customHeight="1">
      <c r="A40" s="480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4"/>
      <c r="J40" s="132"/>
      <c r="K40" s="133"/>
      <c r="L40" s="134"/>
      <c r="M40" s="422"/>
      <c r="N40" s="44"/>
      <c r="O40" s="47"/>
      <c r="P40" s="48"/>
      <c r="Q40" s="49"/>
      <c r="R40" s="428"/>
      <c r="S40" s="472"/>
      <c r="T40" s="89"/>
      <c r="U40" s="89"/>
      <c r="V40" s="438"/>
      <c r="W40" s="90">
        <f t="shared" si="25"/>
        <v>0</v>
      </c>
      <c r="X40" s="124"/>
      <c r="Y40" s="124"/>
      <c r="Z40" s="125"/>
      <c r="AA40" s="125"/>
      <c r="AB40" s="451"/>
      <c r="AC40" s="451"/>
      <c r="AD40" s="438"/>
      <c r="AE40" s="438"/>
      <c r="AF40" s="48">
        <f t="shared" si="6"/>
        <v>0</v>
      </c>
      <c r="AG40" s="428" t="e">
        <f t="shared" si="7"/>
        <v>#DIV/0!</v>
      </c>
      <c r="AH40" s="464"/>
    </row>
    <row r="41" spans="1:34" ht="19.149999999999999" customHeight="1">
      <c r="A41" s="480"/>
      <c r="B41" s="438">
        <v>0</v>
      </c>
      <c r="C41" s="55"/>
      <c r="D41" s="82"/>
      <c r="E41" s="83"/>
      <c r="F41" s="359" t="s">
        <v>105</v>
      </c>
      <c r="G41" s="57"/>
      <c r="H41" s="84"/>
      <c r="I41" s="438"/>
      <c r="J41" s="87"/>
      <c r="K41" s="57"/>
      <c r="L41" s="86"/>
      <c r="M41" s="427"/>
      <c r="N41" s="57"/>
      <c r="O41" s="86"/>
      <c r="P41" s="54"/>
      <c r="Q41" s="88"/>
      <c r="R41" s="431"/>
      <c r="S41" s="472"/>
      <c r="T41" s="89"/>
      <c r="U41" s="89"/>
      <c r="V41" s="438"/>
      <c r="W41" s="90">
        <f t="shared" si="25"/>
        <v>0</v>
      </c>
      <c r="X41" s="124"/>
      <c r="Y41" s="124"/>
      <c r="Z41" s="125"/>
      <c r="AA41" s="125"/>
      <c r="AB41" s="451"/>
      <c r="AC41" s="451"/>
      <c r="AD41" s="438"/>
      <c r="AE41" s="438"/>
      <c r="AF41" s="48"/>
      <c r="AG41" s="130"/>
      <c r="AH41" s="464"/>
    </row>
    <row r="42" spans="1:34" ht="19.149999999999999" customHeight="1">
      <c r="A42" s="480"/>
      <c r="B42" s="438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38"/>
      <c r="J42" s="87"/>
      <c r="K42" s="57"/>
      <c r="L42" s="86"/>
      <c r="M42" s="427"/>
      <c r="N42" s="57"/>
      <c r="O42" s="86"/>
      <c r="P42" s="54"/>
      <c r="Q42" s="88"/>
      <c r="R42" s="431"/>
      <c r="S42" s="472"/>
      <c r="T42" s="89"/>
      <c r="U42" s="89"/>
      <c r="V42" s="438"/>
      <c r="W42" s="90">
        <f t="shared" si="25"/>
        <v>0</v>
      </c>
      <c r="X42" s="124"/>
      <c r="Y42" s="124"/>
      <c r="Z42" s="125"/>
      <c r="AA42" s="125"/>
      <c r="AB42" s="451"/>
      <c r="AC42" s="451"/>
      <c r="AD42" s="438"/>
      <c r="AE42" s="438"/>
      <c r="AF42" s="48"/>
      <c r="AG42" s="130"/>
      <c r="AH42" s="464"/>
    </row>
    <row r="43" spans="1:34" ht="19.149999999999999" customHeight="1">
      <c r="A43" s="480"/>
      <c r="B43" s="122">
        <v>0</v>
      </c>
      <c r="C43" s="100" t="s">
        <v>214</v>
      </c>
      <c r="D43" s="478" t="s">
        <v>118</v>
      </c>
      <c r="E43" s="478"/>
      <c r="F43" s="363"/>
      <c r="G43" s="101"/>
      <c r="H43" s="102"/>
      <c r="I43" s="103"/>
      <c r="J43" s="101">
        <v>14</v>
      </c>
      <c r="K43" s="101">
        <v>2001</v>
      </c>
      <c r="L43" s="104">
        <v>159.31333333333333</v>
      </c>
      <c r="M43" s="101">
        <f t="shared" ref="M43:O43" si="26">AVERAGE(M31:M42)</f>
        <v>14</v>
      </c>
      <c r="N43" s="101">
        <f t="shared" si="26"/>
        <v>1691.2134096217353</v>
      </c>
      <c r="O43" s="104">
        <f t="shared" si="26"/>
        <v>134.51692105186473</v>
      </c>
      <c r="P43" s="54">
        <f>M43-J43</f>
        <v>0</v>
      </c>
      <c r="Q43" s="88">
        <f>N43-K43</f>
        <v>-309.78659037826469</v>
      </c>
      <c r="R43" s="105">
        <f t="shared" ref="R43:R48" si="27">O43/L43</f>
        <v>0.84435444439802942</v>
      </c>
      <c r="S43" s="472"/>
      <c r="T43" s="89"/>
      <c r="U43" s="89"/>
      <c r="V43" s="438"/>
      <c r="W43" s="438"/>
      <c r="X43" s="124"/>
      <c r="Y43" s="124"/>
      <c r="Z43" s="135">
        <f>SUM(Z31:Z42)</f>
        <v>0</v>
      </c>
      <c r="AA43" s="135">
        <f>SUM(AA31:AA42)</f>
        <v>0</v>
      </c>
      <c r="AB43" s="451"/>
      <c r="AC43" s="451"/>
      <c r="AD43" s="107">
        <f>SUM(AD31:AD42)</f>
        <v>0</v>
      </c>
      <c r="AE43" s="107">
        <f>SUM(AE31:AE42)</f>
        <v>0</v>
      </c>
      <c r="AF43" s="48">
        <f t="shared" ref="AF43:AF54" si="28">N43-K43</f>
        <v>-309.78659037826469</v>
      </c>
      <c r="AG43" s="429">
        <f t="shared" si="7"/>
        <v>0.84518411275449046</v>
      </c>
      <c r="AH43" s="464"/>
    </row>
    <row r="44" spans="1:34" s="148" customFormat="1" ht="19.149999999999999" customHeight="1">
      <c r="A44" s="482" t="s">
        <v>215</v>
      </c>
      <c r="B44" s="97" t="s">
        <v>115</v>
      </c>
      <c r="C44" s="136"/>
      <c r="D44" s="42" t="s">
        <v>216</v>
      </c>
      <c r="E44" s="43"/>
      <c r="F44" s="366">
        <v>22.27</v>
      </c>
      <c r="G44" s="137">
        <v>364</v>
      </c>
      <c r="H44" s="45">
        <f>F44*G44</f>
        <v>8106.28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8" si="29">G44/W44*60</f>
        <v>1820.0000000000005</v>
      </c>
      <c r="O44" s="141">
        <f t="shared" ref="O44:O48" si="30">N44/M44</f>
        <v>364.00000000000011</v>
      </c>
      <c r="P44" s="51">
        <f t="shared" ref="P44:P48" si="31">M44-J44</f>
        <v>1</v>
      </c>
      <c r="Q44" s="142">
        <f t="shared" ref="Q44:Q48" si="32">O44-L44</f>
        <v>-135.99999999999989</v>
      </c>
      <c r="R44" s="143">
        <f t="shared" si="27"/>
        <v>0.7280000000000002</v>
      </c>
      <c r="S44" s="463">
        <f>R56</f>
        <v>0.84537844071324297</v>
      </c>
      <c r="T44" s="144">
        <v>0.16666666666666666</v>
      </c>
      <c r="U44" s="144">
        <v>0.17499999999999999</v>
      </c>
      <c r="V44" s="145">
        <v>5</v>
      </c>
      <c r="W44" s="146">
        <f t="shared" ref="W44:W56" si="33">(U44-T44)*24*60</f>
        <v>11.999999999999996</v>
      </c>
      <c r="X44" s="124"/>
      <c r="Y44" s="124"/>
      <c r="Z44" s="125"/>
      <c r="AA44" s="125"/>
      <c r="AB44" s="451"/>
      <c r="AC44" s="451"/>
      <c r="AD44" s="438">
        <v>1</v>
      </c>
      <c r="AE44" s="438"/>
      <c r="AF44" s="147">
        <f t="shared" si="28"/>
        <v>-179.99999999999955</v>
      </c>
      <c r="AG44" s="433">
        <f t="shared" si="7"/>
        <v>0.91000000000000025</v>
      </c>
      <c r="AH44" s="485">
        <f>AG56</f>
        <v>1.0157975549106923</v>
      </c>
    </row>
    <row r="45" spans="1:34" s="148" customFormat="1" ht="19.149999999999999" customHeight="1">
      <c r="A45" s="483"/>
      <c r="B45" s="97" t="s">
        <v>115</v>
      </c>
      <c r="C45" s="136"/>
      <c r="D45" s="42" t="s">
        <v>217</v>
      </c>
      <c r="E45" s="43"/>
      <c r="F45" s="366">
        <v>24.73</v>
      </c>
      <c r="G45" s="137">
        <v>2475</v>
      </c>
      <c r="H45" s="45">
        <f>F45*G45</f>
        <v>61206.75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2183.8235294117649</v>
      </c>
      <c r="O45" s="141">
        <f t="shared" si="30"/>
        <v>436.76470588235298</v>
      </c>
      <c r="P45" s="51">
        <f t="shared" si="31"/>
        <v>1</v>
      </c>
      <c r="Q45" s="142">
        <f t="shared" si="32"/>
        <v>-63.235294117647015</v>
      </c>
      <c r="R45" s="143">
        <f t="shared" si="27"/>
        <v>0.873529411764706</v>
      </c>
      <c r="S45" s="463"/>
      <c r="T45" s="144">
        <v>0.1784722222222222</v>
      </c>
      <c r="U45" s="144">
        <v>0.22569444444444442</v>
      </c>
      <c r="V45" s="145">
        <v>5</v>
      </c>
      <c r="W45" s="146">
        <f t="shared" si="33"/>
        <v>68</v>
      </c>
      <c r="X45" s="124"/>
      <c r="Y45" s="124"/>
      <c r="Z45" s="125"/>
      <c r="AA45" s="125"/>
      <c r="AB45" s="451"/>
      <c r="AC45" s="451"/>
      <c r="AD45" s="438"/>
      <c r="AE45" s="438"/>
      <c r="AF45" s="147">
        <f t="shared" si="28"/>
        <v>183.82352941176487</v>
      </c>
      <c r="AG45" s="433">
        <f t="shared" si="7"/>
        <v>1.0919117647058825</v>
      </c>
      <c r="AH45" s="485"/>
    </row>
    <row r="46" spans="1:34" s="148" customFormat="1" ht="19.149999999999999" customHeight="1">
      <c r="A46" s="483"/>
      <c r="B46" s="97" t="s">
        <v>115</v>
      </c>
      <c r="C46" s="136"/>
      <c r="D46" s="42" t="s">
        <v>218</v>
      </c>
      <c r="E46" s="43"/>
      <c r="F46" s="366">
        <v>24.73</v>
      </c>
      <c r="G46" s="137">
        <v>2384</v>
      </c>
      <c r="H46" s="45">
        <f t="shared" ref="H46:H50" si="34">F46*G46</f>
        <v>58956.32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2200.6153846153838</v>
      </c>
      <c r="O46" s="141">
        <f t="shared" si="30"/>
        <v>440.12307692307678</v>
      </c>
      <c r="P46" s="51">
        <f t="shared" si="31"/>
        <v>1</v>
      </c>
      <c r="Q46" s="142">
        <f t="shared" si="32"/>
        <v>-59.876923076923219</v>
      </c>
      <c r="R46" s="143">
        <f t="shared" si="27"/>
        <v>0.88024615384615357</v>
      </c>
      <c r="S46" s="463"/>
      <c r="T46" s="144">
        <v>0.22916666666666663</v>
      </c>
      <c r="U46" s="144">
        <v>0.27430555555555552</v>
      </c>
      <c r="V46" s="145">
        <v>5</v>
      </c>
      <c r="W46" s="146">
        <f t="shared" si="33"/>
        <v>65.000000000000014</v>
      </c>
      <c r="X46" s="124"/>
      <c r="Y46" s="124"/>
      <c r="Z46" s="125"/>
      <c r="AA46" s="125"/>
      <c r="AB46" s="451"/>
      <c r="AC46" s="451"/>
      <c r="AD46" s="438"/>
      <c r="AE46" s="438"/>
      <c r="AF46" s="147">
        <f t="shared" si="28"/>
        <v>200.61538461538385</v>
      </c>
      <c r="AG46" s="433">
        <f t="shared" si="7"/>
        <v>1.100307692307692</v>
      </c>
      <c r="AH46" s="485"/>
    </row>
    <row r="47" spans="1:34" s="148" customFormat="1" ht="19.149999999999999" customHeight="1">
      <c r="A47" s="483"/>
      <c r="B47" s="97" t="s">
        <v>203</v>
      </c>
      <c r="C47" s="136"/>
      <c r="D47" s="150" t="s">
        <v>219</v>
      </c>
      <c r="E47" s="151"/>
      <c r="F47" s="366">
        <v>31.43</v>
      </c>
      <c r="G47" s="140">
        <v>2175</v>
      </c>
      <c r="H47" s="45">
        <f t="shared" si="34"/>
        <v>68360.25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1466.2921348314608</v>
      </c>
      <c r="O47" s="141">
        <f t="shared" si="30"/>
        <v>209.47030497592297</v>
      </c>
      <c r="P47" s="51">
        <f t="shared" si="31"/>
        <v>0</v>
      </c>
      <c r="Q47" s="142">
        <f t="shared" si="32"/>
        <v>-4.8154093097913062</v>
      </c>
      <c r="R47" s="143">
        <f t="shared" si="27"/>
        <v>0.97752808988764062</v>
      </c>
      <c r="S47" s="463"/>
      <c r="T47" s="144">
        <v>0.29166666666666663</v>
      </c>
      <c r="U47" s="144">
        <v>0.35347222222222219</v>
      </c>
      <c r="V47" s="140">
        <v>25</v>
      </c>
      <c r="W47" s="146">
        <f t="shared" si="33"/>
        <v>89</v>
      </c>
      <c r="X47" s="124">
        <v>0.27777777777777779</v>
      </c>
      <c r="Y47" s="124">
        <v>0.28888888888888892</v>
      </c>
      <c r="Z47" s="125"/>
      <c r="AA47" s="125"/>
      <c r="AB47" s="451"/>
      <c r="AC47" s="451"/>
      <c r="AD47" s="438"/>
      <c r="AE47" s="438"/>
      <c r="AF47" s="147">
        <f t="shared" si="28"/>
        <v>-33.707865168539229</v>
      </c>
      <c r="AG47" s="433">
        <f t="shared" si="7"/>
        <v>0.97752808988764051</v>
      </c>
      <c r="AH47" s="485"/>
    </row>
    <row r="48" spans="1:34" s="148" customFormat="1" ht="19.149999999999999" customHeight="1">
      <c r="A48" s="483"/>
      <c r="B48" s="97" t="s">
        <v>196</v>
      </c>
      <c r="C48" s="136"/>
      <c r="D48" s="153" t="s">
        <v>220</v>
      </c>
      <c r="E48" s="151"/>
      <c r="F48" s="366">
        <v>10.09</v>
      </c>
      <c r="G48" s="140">
        <v>15254</v>
      </c>
      <c r="H48" s="45">
        <f t="shared" si="34"/>
        <v>153912.85999999999</v>
      </c>
      <c r="I48" s="149"/>
      <c r="J48" s="139">
        <v>6</v>
      </c>
      <c r="K48" s="140">
        <v>1500</v>
      </c>
      <c r="L48" s="141">
        <v>250</v>
      </c>
      <c r="M48" s="152">
        <v>7</v>
      </c>
      <c r="N48" s="140">
        <f t="shared" si="29"/>
        <v>1471.4469453376209</v>
      </c>
      <c r="O48" s="141">
        <f t="shared" si="30"/>
        <v>210.20670647680299</v>
      </c>
      <c r="P48" s="51">
        <f t="shared" si="31"/>
        <v>1</v>
      </c>
      <c r="Q48" s="142">
        <f t="shared" si="32"/>
        <v>-39.793293523197008</v>
      </c>
      <c r="R48" s="143">
        <f t="shared" si="27"/>
        <v>0.84082682590721192</v>
      </c>
      <c r="S48" s="463"/>
      <c r="T48" s="154">
        <v>0.3743055555555555</v>
      </c>
      <c r="U48" s="154">
        <v>0.80624999999999991</v>
      </c>
      <c r="V48" s="137">
        <v>30</v>
      </c>
      <c r="W48" s="146">
        <f t="shared" si="33"/>
        <v>621.99999999999989</v>
      </c>
      <c r="X48" s="124">
        <v>0.35694444444444445</v>
      </c>
      <c r="Y48" s="124">
        <v>0.37152777777777773</v>
      </c>
      <c r="Z48" s="125"/>
      <c r="AA48" s="125"/>
      <c r="AB48" s="451"/>
      <c r="AC48" s="451"/>
      <c r="AD48" s="438"/>
      <c r="AE48" s="438"/>
      <c r="AF48" s="147">
        <f t="shared" si="28"/>
        <v>-28.553054662379054</v>
      </c>
      <c r="AG48" s="433">
        <f t="shared" si="7"/>
        <v>0.98096463022508062</v>
      </c>
      <c r="AH48" s="485"/>
    </row>
    <row r="49" spans="1:34" s="148" customFormat="1" ht="19.149999999999999" customHeight="1">
      <c r="A49" s="483"/>
      <c r="B49" s="97">
        <v>0</v>
      </c>
      <c r="C49" s="136"/>
      <c r="D49" s="153"/>
      <c r="E49" s="151"/>
      <c r="F49" s="366" t="s">
        <v>105</v>
      </c>
      <c r="G49" s="137"/>
      <c r="H49" s="45">
        <f t="shared" si="34"/>
        <v>0</v>
      </c>
      <c r="I49" s="149"/>
      <c r="J49" s="139"/>
      <c r="K49" s="140"/>
      <c r="L49" s="141"/>
      <c r="M49" s="152"/>
      <c r="N49" s="140"/>
      <c r="O49" s="141"/>
      <c r="P49" s="51"/>
      <c r="Q49" s="142"/>
      <c r="R49" s="143"/>
      <c r="S49" s="463"/>
      <c r="T49" s="154"/>
      <c r="U49" s="154"/>
      <c r="V49" s="137"/>
      <c r="W49" s="146"/>
      <c r="X49" s="155"/>
      <c r="Y49" s="155"/>
      <c r="Z49" s="156"/>
      <c r="AA49" s="125"/>
      <c r="AB49" s="451"/>
      <c r="AC49" s="451"/>
      <c r="AD49" s="438"/>
      <c r="AE49" s="438"/>
      <c r="AF49" s="147">
        <f t="shared" si="28"/>
        <v>0</v>
      </c>
      <c r="AG49" s="433" t="e">
        <f t="shared" si="7"/>
        <v>#DIV/0!</v>
      </c>
      <c r="AH49" s="485"/>
    </row>
    <row r="50" spans="1:34" s="148" customFormat="1" ht="19.149999999999999" customHeight="1">
      <c r="A50" s="483"/>
      <c r="B50" s="97">
        <v>0</v>
      </c>
      <c r="C50" s="136"/>
      <c r="D50" s="153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463"/>
      <c r="T50" s="154"/>
      <c r="U50" s="154"/>
      <c r="V50" s="137"/>
      <c r="W50" s="146"/>
      <c r="X50" s="155"/>
      <c r="Y50" s="155"/>
      <c r="Z50" s="156"/>
      <c r="AA50" s="156"/>
      <c r="AB50" s="451"/>
      <c r="AC50" s="451"/>
      <c r="AD50" s="438"/>
      <c r="AE50" s="438"/>
      <c r="AF50" s="147">
        <f t="shared" si="28"/>
        <v>0</v>
      </c>
      <c r="AG50" s="433" t="e">
        <f t="shared" si="7"/>
        <v>#DIV/0!</v>
      </c>
      <c r="AH50" s="485"/>
    </row>
    <row r="51" spans="1:34" s="148" customFormat="1" ht="19.149999999999999" customHeight="1">
      <c r="A51" s="483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463"/>
      <c r="T51" s="154"/>
      <c r="U51" s="154"/>
      <c r="V51" s="137"/>
      <c r="W51" s="146"/>
      <c r="X51" s="155"/>
      <c r="Y51" s="155"/>
      <c r="Z51" s="156"/>
      <c r="AA51" s="156"/>
      <c r="AB51" s="451"/>
      <c r="AC51" s="451"/>
      <c r="AD51" s="438"/>
      <c r="AE51" s="438"/>
      <c r="AF51" s="147">
        <f t="shared" si="28"/>
        <v>0</v>
      </c>
      <c r="AG51" s="433" t="e">
        <f t="shared" si="7"/>
        <v>#DIV/0!</v>
      </c>
      <c r="AH51" s="485"/>
    </row>
    <row r="52" spans="1:34" s="148" customFormat="1" ht="19.149999999999999" customHeight="1">
      <c r="A52" s="483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1"/>
      <c r="S52" s="46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451"/>
      <c r="AC52" s="451"/>
      <c r="AD52" s="438"/>
      <c r="AE52" s="438"/>
      <c r="AF52" s="147">
        <f t="shared" si="28"/>
        <v>0</v>
      </c>
      <c r="AG52" s="433" t="e">
        <f t="shared" si="7"/>
        <v>#DIV/0!</v>
      </c>
      <c r="AH52" s="485"/>
    </row>
    <row r="53" spans="1:34" s="148" customFormat="1" ht="19.149999999999999" customHeight="1">
      <c r="A53" s="483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1"/>
      <c r="S53" s="46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451"/>
      <c r="AC53" s="451"/>
      <c r="AD53" s="438"/>
      <c r="AE53" s="438"/>
      <c r="AF53" s="147">
        <f t="shared" si="28"/>
        <v>0</v>
      </c>
      <c r="AG53" s="433" t="e">
        <f t="shared" si="7"/>
        <v>#DIV/0!</v>
      </c>
      <c r="AH53" s="485"/>
    </row>
    <row r="54" spans="1:34" s="148" customFormat="1" ht="19.149999999999999" customHeight="1">
      <c r="A54" s="483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1"/>
      <c r="S54" s="46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451"/>
      <c r="AC54" s="451"/>
      <c r="AD54" s="438"/>
      <c r="AE54" s="438"/>
      <c r="AF54" s="147">
        <f t="shared" si="28"/>
        <v>0</v>
      </c>
      <c r="AG54" s="433" t="e">
        <f t="shared" si="7"/>
        <v>#DIV/0!</v>
      </c>
      <c r="AH54" s="485"/>
    </row>
    <row r="55" spans="1:34" s="148" customFormat="1" ht="19.149999999999999" customHeight="1">
      <c r="A55" s="483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1"/>
      <c r="S55" s="46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451"/>
      <c r="AC55" s="451"/>
      <c r="AD55" s="438"/>
      <c r="AE55" s="438"/>
      <c r="AF55" s="147"/>
      <c r="AG55" s="433"/>
      <c r="AH55" s="485"/>
    </row>
    <row r="56" spans="1:34" ht="19.149999999999999" customHeight="1">
      <c r="A56" s="484"/>
      <c r="B56" s="160">
        <v>0</v>
      </c>
      <c r="C56" s="100" t="s">
        <v>221</v>
      </c>
      <c r="D56" s="478" t="s">
        <v>118</v>
      </c>
      <c r="E56" s="478"/>
      <c r="F56" s="363"/>
      <c r="G56" s="101"/>
      <c r="H56" s="102"/>
      <c r="I56" s="103"/>
      <c r="J56" s="101">
        <v>5</v>
      </c>
      <c r="K56" s="101">
        <v>1800</v>
      </c>
      <c r="L56" s="104">
        <v>392.85714285714283</v>
      </c>
      <c r="M56" s="101">
        <f t="shared" ref="M56:O56" si="35">AVERAGE(M44:M55)</f>
        <v>5.8</v>
      </c>
      <c r="N56" s="101">
        <f t="shared" si="35"/>
        <v>1828.435598839246</v>
      </c>
      <c r="O56" s="104">
        <f t="shared" si="35"/>
        <v>332.11295885163116</v>
      </c>
      <c r="P56" s="161">
        <f>M56-J56</f>
        <v>0.79999999999999982</v>
      </c>
      <c r="Q56" s="118">
        <f>N56-K56</f>
        <v>28.43559883924604</v>
      </c>
      <c r="R56" s="162">
        <f t="shared" ref="R56:R60" si="36">O56/L56</f>
        <v>0.84537844071324297</v>
      </c>
      <c r="S56" s="463"/>
      <c r="T56" s="163"/>
      <c r="U56" s="163"/>
      <c r="V56" s="426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451"/>
      <c r="AC56" s="451"/>
      <c r="AD56" s="107">
        <f>SUM(AD44:AD55)</f>
        <v>1</v>
      </c>
      <c r="AE56" s="107">
        <f>SUM(AE44:AE55)</f>
        <v>0</v>
      </c>
      <c r="AF56" s="165">
        <f>N56-K56</f>
        <v>28.43559883924604</v>
      </c>
      <c r="AG56" s="431">
        <f>N56/K56</f>
        <v>1.0157975549106923</v>
      </c>
      <c r="AH56" s="485"/>
    </row>
    <row r="57" spans="1:34" ht="19.149999999999999" customHeight="1">
      <c r="A57" s="488" t="s">
        <v>222</v>
      </c>
      <c r="B57" s="97" t="s">
        <v>203</v>
      </c>
      <c r="C57" s="166"/>
      <c r="D57" s="167" t="s">
        <v>223</v>
      </c>
      <c r="E57" s="112"/>
      <c r="F57" s="359">
        <v>28.26</v>
      </c>
      <c r="G57" s="137">
        <v>1876</v>
      </c>
      <c r="H57" s="84">
        <f t="shared" ref="H57:H66" si="37">F57*G57</f>
        <v>53015.76</v>
      </c>
      <c r="I57" s="438"/>
      <c r="J57" s="87">
        <v>7</v>
      </c>
      <c r="K57" s="57">
        <v>1500</v>
      </c>
      <c r="L57" s="86">
        <v>214.28571428571428</v>
      </c>
      <c r="M57" s="427">
        <v>7</v>
      </c>
      <c r="N57" s="57">
        <f t="shared" ref="N57:N60" si="38">G57/W57*60</f>
        <v>1481.0526315789471</v>
      </c>
      <c r="O57" s="86">
        <f t="shared" ref="O57:O60" si="39">N57/M57</f>
        <v>211.57894736842101</v>
      </c>
      <c r="P57" s="168">
        <f t="shared" ref="P57:P60" si="40">M57-J57</f>
        <v>0</v>
      </c>
      <c r="Q57" s="49">
        <f t="shared" ref="Q57:Q60" si="41">O57-L57</f>
        <v>-2.7067669172932654</v>
      </c>
      <c r="R57" s="428">
        <f t="shared" si="36"/>
        <v>0.98736842105263145</v>
      </c>
      <c r="S57" s="463">
        <f>R69</f>
        <v>0.94077383268242398</v>
      </c>
      <c r="T57" s="144">
        <v>0.16666666666666666</v>
      </c>
      <c r="U57" s="144">
        <v>0.21944444444444444</v>
      </c>
      <c r="V57" s="424">
        <v>5</v>
      </c>
      <c r="W57" s="421">
        <f>(U57-T57)*24*60</f>
        <v>76.000000000000014</v>
      </c>
      <c r="X57" s="53"/>
      <c r="Y57" s="53"/>
      <c r="Z57" s="54"/>
      <c r="AA57" s="54"/>
      <c r="AB57" s="451"/>
      <c r="AC57" s="451"/>
      <c r="AD57" s="438"/>
      <c r="AE57" s="438"/>
      <c r="AF57" s="48">
        <f t="shared" si="6"/>
        <v>-18.947368421052943</v>
      </c>
      <c r="AG57" s="432">
        <f t="shared" si="7"/>
        <v>0.98736842105263134</v>
      </c>
      <c r="AH57" s="477">
        <f>AG69</f>
        <v>0.97997274237752496</v>
      </c>
    </row>
    <row r="58" spans="1:34" ht="19.149999999999999" customHeight="1">
      <c r="A58" s="449"/>
      <c r="B58" s="97" t="s">
        <v>203</v>
      </c>
      <c r="C58" s="434"/>
      <c r="D58" s="42" t="s">
        <v>224</v>
      </c>
      <c r="E58" s="43"/>
      <c r="F58" s="359">
        <v>27.88</v>
      </c>
      <c r="G58" s="137">
        <v>3241</v>
      </c>
      <c r="H58" s="45">
        <f t="shared" si="37"/>
        <v>90359.08</v>
      </c>
      <c r="I58" s="424"/>
      <c r="J58" s="46">
        <v>7</v>
      </c>
      <c r="K58" s="44">
        <v>1500</v>
      </c>
      <c r="L58" s="86">
        <v>214.28571428571428</v>
      </c>
      <c r="M58" s="422">
        <v>7</v>
      </c>
      <c r="N58" s="44">
        <f t="shared" si="38"/>
        <v>1507.441860465116</v>
      </c>
      <c r="O58" s="47">
        <f t="shared" si="39"/>
        <v>215.34883720930227</v>
      </c>
      <c r="P58" s="168">
        <f t="shared" si="40"/>
        <v>0</v>
      </c>
      <c r="Q58" s="49">
        <f t="shared" si="41"/>
        <v>1.0631229235879971</v>
      </c>
      <c r="R58" s="428">
        <f t="shared" si="36"/>
        <v>1.0049612403100774</v>
      </c>
      <c r="S58" s="463"/>
      <c r="T58" s="169">
        <v>0.23333333333333334</v>
      </c>
      <c r="U58" s="169">
        <v>0.32291666666666669</v>
      </c>
      <c r="V58" s="424">
        <v>20</v>
      </c>
      <c r="W58" s="421">
        <f>(U58-T58)*24*60</f>
        <v>129.00000000000003</v>
      </c>
      <c r="X58" s="53">
        <v>0.22291666666666665</v>
      </c>
      <c r="Y58" s="53">
        <v>0.23055555555555554</v>
      </c>
      <c r="Z58" s="54"/>
      <c r="AA58" s="54"/>
      <c r="AB58" s="486"/>
      <c r="AC58" s="487"/>
      <c r="AD58" s="438"/>
      <c r="AE58" s="438"/>
      <c r="AF58" s="48">
        <f t="shared" si="6"/>
        <v>7.4418604651159512</v>
      </c>
      <c r="AG58" s="428">
        <f t="shared" si="7"/>
        <v>1.0049612403100774</v>
      </c>
      <c r="AH58" s="463"/>
    </row>
    <row r="59" spans="1:34" ht="19.149999999999999" customHeight="1">
      <c r="A59" s="449"/>
      <c r="B59" s="97" t="s">
        <v>203</v>
      </c>
      <c r="C59" s="434"/>
      <c r="D59" s="42" t="s">
        <v>225</v>
      </c>
      <c r="E59" s="43"/>
      <c r="F59" s="359">
        <v>28</v>
      </c>
      <c r="G59" s="137">
        <v>1742.3999999999999</v>
      </c>
      <c r="H59" s="45">
        <f t="shared" si="37"/>
        <v>48787.199999999997</v>
      </c>
      <c r="I59" s="424"/>
      <c r="J59" s="46">
        <v>7</v>
      </c>
      <c r="K59" s="44">
        <v>1500</v>
      </c>
      <c r="L59" s="86">
        <v>214.28571428571428</v>
      </c>
      <c r="M59" s="422">
        <v>7</v>
      </c>
      <c r="N59" s="44">
        <f t="shared" si="38"/>
        <v>1472.4507042253522</v>
      </c>
      <c r="O59" s="47">
        <f t="shared" si="39"/>
        <v>210.35010060362174</v>
      </c>
      <c r="P59" s="168">
        <f t="shared" si="40"/>
        <v>0</v>
      </c>
      <c r="Q59" s="49">
        <f t="shared" si="41"/>
        <v>-3.9356136820925371</v>
      </c>
      <c r="R59" s="428">
        <f t="shared" si="36"/>
        <v>0.98163380281690149</v>
      </c>
      <c r="S59" s="463"/>
      <c r="T59" s="169">
        <v>0.34027777777777779</v>
      </c>
      <c r="U59" s="169">
        <v>0.38958333333333334</v>
      </c>
      <c r="V59" s="145">
        <v>25</v>
      </c>
      <c r="W59" s="421">
        <f t="shared" ref="W59:W69" si="42">(U59-T59)*24*60</f>
        <v>70.999999999999986</v>
      </c>
      <c r="X59" s="53">
        <v>0.3263888888888889</v>
      </c>
      <c r="Y59" s="53">
        <v>0.33749999999999997</v>
      </c>
      <c r="Z59" s="54"/>
      <c r="AA59" s="54"/>
      <c r="AB59" s="451"/>
      <c r="AC59" s="451"/>
      <c r="AD59" s="438"/>
      <c r="AE59" s="438"/>
      <c r="AF59" s="48">
        <f t="shared" si="6"/>
        <v>-27.549295774647817</v>
      </c>
      <c r="AG59" s="428">
        <f t="shared" si="7"/>
        <v>0.98163380281690149</v>
      </c>
      <c r="AH59" s="463"/>
    </row>
    <row r="60" spans="1:34" ht="19.149999999999999" customHeight="1">
      <c r="A60" s="449"/>
      <c r="B60" s="97" t="s">
        <v>203</v>
      </c>
      <c r="C60" s="434"/>
      <c r="D60" s="42" t="s">
        <v>226</v>
      </c>
      <c r="E60" s="43"/>
      <c r="F60" s="359">
        <v>11.26</v>
      </c>
      <c r="G60" s="137">
        <v>11091</v>
      </c>
      <c r="H60" s="45">
        <f t="shared" si="37"/>
        <v>124884.66</v>
      </c>
      <c r="I60" s="424"/>
      <c r="J60" s="46">
        <v>6</v>
      </c>
      <c r="K60" s="44">
        <v>1500</v>
      </c>
      <c r="L60" s="86">
        <v>250</v>
      </c>
      <c r="M60" s="62">
        <v>7</v>
      </c>
      <c r="N60" s="44">
        <f t="shared" si="38"/>
        <v>1418.8912579957353</v>
      </c>
      <c r="O60" s="47">
        <f t="shared" si="39"/>
        <v>202.69875114224789</v>
      </c>
      <c r="P60" s="168">
        <f t="shared" si="40"/>
        <v>1</v>
      </c>
      <c r="Q60" s="49">
        <f t="shared" si="41"/>
        <v>-47.301248857752114</v>
      </c>
      <c r="R60" s="428">
        <f t="shared" si="36"/>
        <v>0.81079500456899156</v>
      </c>
      <c r="S60" s="463"/>
      <c r="T60" s="169">
        <v>0.41041666666666665</v>
      </c>
      <c r="U60" s="169">
        <v>0.73611111111111116</v>
      </c>
      <c r="V60" s="145">
        <v>30</v>
      </c>
      <c r="W60" s="421">
        <f t="shared" si="42"/>
        <v>469.00000000000011</v>
      </c>
      <c r="X60" s="53">
        <v>0.39305555555555555</v>
      </c>
      <c r="Y60" s="53">
        <v>0.40763888888888888</v>
      </c>
      <c r="Z60" s="54"/>
      <c r="AA60" s="54"/>
      <c r="AB60" s="451"/>
      <c r="AC60" s="451"/>
      <c r="AD60" s="438"/>
      <c r="AE60" s="438"/>
      <c r="AF60" s="48">
        <f t="shared" si="6"/>
        <v>-81.108742004264741</v>
      </c>
      <c r="AG60" s="432">
        <f t="shared" si="7"/>
        <v>0.94592750533049019</v>
      </c>
      <c r="AH60" s="463"/>
    </row>
    <row r="61" spans="1:34" ht="19.149999999999999" customHeight="1">
      <c r="A61" s="449"/>
      <c r="B61" s="97">
        <v>0</v>
      </c>
      <c r="C61" s="434"/>
      <c r="D61" s="42"/>
      <c r="E61" s="43"/>
      <c r="F61" s="359" t="s">
        <v>105</v>
      </c>
      <c r="G61" s="137"/>
      <c r="H61" s="45">
        <f t="shared" si="37"/>
        <v>0</v>
      </c>
      <c r="I61" s="424"/>
      <c r="J61" s="46"/>
      <c r="K61" s="44"/>
      <c r="L61" s="86"/>
      <c r="M61" s="62"/>
      <c r="N61" s="44"/>
      <c r="O61" s="47"/>
      <c r="P61" s="168"/>
      <c r="Q61" s="49"/>
      <c r="R61" s="428"/>
      <c r="S61" s="463"/>
      <c r="T61" s="169"/>
      <c r="U61" s="169"/>
      <c r="V61" s="145"/>
      <c r="W61" s="421">
        <f t="shared" si="42"/>
        <v>0</v>
      </c>
      <c r="X61" s="53"/>
      <c r="Y61" s="53"/>
      <c r="Z61" s="54"/>
      <c r="AA61" s="54"/>
      <c r="AB61" s="451"/>
      <c r="AC61" s="451"/>
      <c r="AD61" s="438"/>
      <c r="AE61" s="438"/>
      <c r="AF61" s="48">
        <f t="shared" si="6"/>
        <v>0</v>
      </c>
      <c r="AG61" s="428" t="e">
        <f t="shared" si="7"/>
        <v>#DIV/0!</v>
      </c>
      <c r="AH61" s="463"/>
    </row>
    <row r="62" spans="1:34" ht="19.149999999999999" customHeight="1">
      <c r="A62" s="449"/>
      <c r="B62" s="97">
        <v>0</v>
      </c>
      <c r="C62" s="434"/>
      <c r="D62" s="42"/>
      <c r="E62" s="43"/>
      <c r="F62" s="359" t="s">
        <v>105</v>
      </c>
      <c r="G62" s="137"/>
      <c r="H62" s="45">
        <f t="shared" si="37"/>
        <v>0</v>
      </c>
      <c r="I62" s="424"/>
      <c r="J62" s="170"/>
      <c r="K62" s="61"/>
      <c r="L62" s="86"/>
      <c r="M62" s="62"/>
      <c r="N62" s="44"/>
      <c r="O62" s="47"/>
      <c r="P62" s="168"/>
      <c r="Q62" s="49"/>
      <c r="R62" s="428"/>
      <c r="S62" s="463"/>
      <c r="T62" s="169"/>
      <c r="U62" s="169"/>
      <c r="V62" s="145"/>
      <c r="W62" s="421">
        <f t="shared" si="42"/>
        <v>0</v>
      </c>
      <c r="X62" s="53"/>
      <c r="Y62" s="53"/>
      <c r="Z62" s="54"/>
      <c r="AA62" s="54"/>
      <c r="AB62" s="451"/>
      <c r="AC62" s="451"/>
      <c r="AD62" s="438"/>
      <c r="AE62" s="438"/>
      <c r="AF62" s="48">
        <f t="shared" si="6"/>
        <v>0</v>
      </c>
      <c r="AG62" s="428" t="e">
        <f t="shared" si="7"/>
        <v>#DIV/0!</v>
      </c>
      <c r="AH62" s="463"/>
    </row>
    <row r="63" spans="1:34" ht="19.149999999999999" customHeight="1">
      <c r="A63" s="449"/>
      <c r="B63" s="97">
        <v>0</v>
      </c>
      <c r="C63" s="434"/>
      <c r="D63" s="42"/>
      <c r="E63" s="43"/>
      <c r="F63" s="359" t="s">
        <v>105</v>
      </c>
      <c r="G63" s="137"/>
      <c r="H63" s="45">
        <f t="shared" si="37"/>
        <v>0</v>
      </c>
      <c r="I63" s="424"/>
      <c r="J63" s="46"/>
      <c r="K63" s="44"/>
      <c r="L63" s="86"/>
      <c r="M63" s="62"/>
      <c r="N63" s="44"/>
      <c r="O63" s="47"/>
      <c r="P63" s="168"/>
      <c r="Q63" s="49"/>
      <c r="R63" s="428"/>
      <c r="S63" s="463"/>
      <c r="T63" s="169"/>
      <c r="U63" s="169"/>
      <c r="V63" s="145"/>
      <c r="W63" s="421">
        <f t="shared" si="42"/>
        <v>0</v>
      </c>
      <c r="X63" s="53"/>
      <c r="Y63" s="53"/>
      <c r="Z63" s="54"/>
      <c r="AA63" s="54"/>
      <c r="AB63" s="451"/>
      <c r="AC63" s="451"/>
      <c r="AD63" s="438"/>
      <c r="AE63" s="438"/>
      <c r="AF63" s="48">
        <f t="shared" si="6"/>
        <v>0</v>
      </c>
      <c r="AG63" s="432" t="e">
        <f t="shared" si="7"/>
        <v>#DIV/0!</v>
      </c>
      <c r="AH63" s="463"/>
    </row>
    <row r="64" spans="1:34" ht="19.149999999999999" customHeight="1">
      <c r="A64" s="449"/>
      <c r="B64" s="97">
        <v>0</v>
      </c>
      <c r="C64" s="434"/>
      <c r="D64" s="42"/>
      <c r="E64" s="43"/>
      <c r="F64" s="359" t="s">
        <v>105</v>
      </c>
      <c r="G64" s="137"/>
      <c r="H64" s="45">
        <f t="shared" si="37"/>
        <v>0</v>
      </c>
      <c r="I64" s="424"/>
      <c r="J64" s="170"/>
      <c r="K64" s="61"/>
      <c r="L64" s="86"/>
      <c r="M64" s="62"/>
      <c r="N64" s="44"/>
      <c r="O64" s="47"/>
      <c r="P64" s="168"/>
      <c r="Q64" s="49"/>
      <c r="R64" s="428"/>
      <c r="S64" s="463"/>
      <c r="T64" s="169"/>
      <c r="U64" s="169"/>
      <c r="V64" s="145"/>
      <c r="W64" s="421">
        <f t="shared" si="42"/>
        <v>0</v>
      </c>
      <c r="X64" s="424"/>
      <c r="Y64" s="424"/>
      <c r="Z64" s="54"/>
      <c r="AA64" s="54"/>
      <c r="AB64" s="451"/>
      <c r="AC64" s="451"/>
      <c r="AD64" s="438"/>
      <c r="AE64" s="438"/>
      <c r="AF64" s="48">
        <f t="shared" si="6"/>
        <v>0</v>
      </c>
      <c r="AG64" s="428" t="e">
        <f t="shared" si="7"/>
        <v>#DIV/0!</v>
      </c>
      <c r="AH64" s="463"/>
    </row>
    <row r="65" spans="1:34" ht="19.149999999999999" customHeight="1">
      <c r="A65" s="449"/>
      <c r="B65" s="97">
        <v>0</v>
      </c>
      <c r="C65" s="434"/>
      <c r="D65" s="42"/>
      <c r="E65" s="43"/>
      <c r="F65" s="359" t="s">
        <v>105</v>
      </c>
      <c r="G65" s="137"/>
      <c r="H65" s="45">
        <f t="shared" si="37"/>
        <v>0</v>
      </c>
      <c r="I65" s="424"/>
      <c r="J65" s="170"/>
      <c r="K65" s="61"/>
      <c r="L65" s="86"/>
      <c r="M65" s="62"/>
      <c r="N65" s="61"/>
      <c r="O65" s="77"/>
      <c r="P65" s="48"/>
      <c r="Q65" s="49"/>
      <c r="R65" s="428"/>
      <c r="S65" s="463"/>
      <c r="T65" s="169"/>
      <c r="U65" s="169"/>
      <c r="V65" s="145"/>
      <c r="W65" s="421">
        <f t="shared" si="42"/>
        <v>0</v>
      </c>
      <c r="X65" s="424"/>
      <c r="Y65" s="424"/>
      <c r="Z65" s="54"/>
      <c r="AA65" s="54"/>
      <c r="AB65" s="451"/>
      <c r="AC65" s="451"/>
      <c r="AD65" s="438"/>
      <c r="AE65" s="438"/>
      <c r="AF65" s="48">
        <f t="shared" si="6"/>
        <v>0</v>
      </c>
      <c r="AG65" s="428" t="e">
        <f t="shared" si="7"/>
        <v>#DIV/0!</v>
      </c>
      <c r="AH65" s="463"/>
    </row>
    <row r="66" spans="1:34" ht="19.149999999999999" customHeight="1">
      <c r="A66" s="449"/>
      <c r="B66" s="97">
        <v>0</v>
      </c>
      <c r="C66" s="434"/>
      <c r="D66" s="42"/>
      <c r="E66" s="43"/>
      <c r="F66" s="359" t="s">
        <v>105</v>
      </c>
      <c r="G66" s="137"/>
      <c r="H66" s="45">
        <f t="shared" si="37"/>
        <v>0</v>
      </c>
      <c r="I66" s="424"/>
      <c r="J66" s="170"/>
      <c r="K66" s="61"/>
      <c r="L66" s="86"/>
      <c r="M66" s="62"/>
      <c r="N66" s="61"/>
      <c r="O66" s="77"/>
      <c r="P66" s="48"/>
      <c r="Q66" s="49"/>
      <c r="R66" s="428"/>
      <c r="S66" s="463"/>
      <c r="T66" s="169"/>
      <c r="U66" s="169"/>
      <c r="V66" s="145"/>
      <c r="W66" s="421">
        <f t="shared" si="42"/>
        <v>0</v>
      </c>
      <c r="X66" s="424"/>
      <c r="Y66" s="424"/>
      <c r="Z66" s="54"/>
      <c r="AA66" s="54"/>
      <c r="AB66" s="451"/>
      <c r="AC66" s="451"/>
      <c r="AD66" s="438"/>
      <c r="AE66" s="438"/>
      <c r="AF66" s="48">
        <f t="shared" si="6"/>
        <v>0</v>
      </c>
      <c r="AG66" s="432" t="e">
        <f t="shared" si="7"/>
        <v>#DIV/0!</v>
      </c>
      <c r="AH66" s="463"/>
    </row>
    <row r="67" spans="1:34" ht="19.149999999999999" customHeight="1">
      <c r="A67" s="449"/>
      <c r="B67" s="97">
        <v>0</v>
      </c>
      <c r="C67" s="434"/>
      <c r="D67" s="42"/>
      <c r="E67" s="43"/>
      <c r="F67" s="359" t="s">
        <v>105</v>
      </c>
      <c r="G67" s="137"/>
      <c r="H67" s="45">
        <f>F67*G67</f>
        <v>0</v>
      </c>
      <c r="I67" s="424"/>
      <c r="J67" s="170"/>
      <c r="K67" s="61"/>
      <c r="L67" s="86"/>
      <c r="M67" s="62"/>
      <c r="N67" s="61"/>
      <c r="O67" s="77"/>
      <c r="P67" s="48"/>
      <c r="Q67" s="49"/>
      <c r="R67" s="428"/>
      <c r="S67" s="463"/>
      <c r="T67" s="169"/>
      <c r="U67" s="169"/>
      <c r="V67" s="145"/>
      <c r="W67" s="421">
        <f t="shared" si="42"/>
        <v>0</v>
      </c>
      <c r="X67" s="424"/>
      <c r="Y67" s="424"/>
      <c r="Z67" s="54"/>
      <c r="AA67" s="54"/>
      <c r="AB67" s="451"/>
      <c r="AC67" s="451"/>
      <c r="AD67" s="438"/>
      <c r="AE67" s="438"/>
      <c r="AF67" s="48">
        <f t="shared" si="6"/>
        <v>0</v>
      </c>
      <c r="AG67" s="428" t="e">
        <f t="shared" si="7"/>
        <v>#DIV/0!</v>
      </c>
      <c r="AH67" s="463"/>
    </row>
    <row r="68" spans="1:34" ht="19.149999999999999" customHeight="1">
      <c r="A68" s="449"/>
      <c r="B68" s="424">
        <v>0</v>
      </c>
      <c r="C68" s="434"/>
      <c r="D68" s="42"/>
      <c r="E68" s="43"/>
      <c r="F68" s="366" t="s">
        <v>105</v>
      </c>
      <c r="G68" s="137"/>
      <c r="H68" s="45">
        <f>F68*G68</f>
        <v>0</v>
      </c>
      <c r="I68" s="424"/>
      <c r="J68" s="170"/>
      <c r="K68" s="61"/>
      <c r="L68" s="86"/>
      <c r="M68" s="62"/>
      <c r="N68" s="61"/>
      <c r="O68" s="77"/>
      <c r="P68" s="48"/>
      <c r="Q68" s="49"/>
      <c r="R68" s="428"/>
      <c r="S68" s="463"/>
      <c r="T68" s="169"/>
      <c r="U68" s="169"/>
      <c r="V68" s="145"/>
      <c r="W68" s="421">
        <f t="shared" si="42"/>
        <v>0</v>
      </c>
      <c r="X68" s="424"/>
      <c r="Y68" s="424"/>
      <c r="Z68" s="54"/>
      <c r="AA68" s="54"/>
      <c r="AB68" s="451"/>
      <c r="AC68" s="451"/>
      <c r="AD68" s="438"/>
      <c r="AE68" s="438"/>
      <c r="AF68" s="48"/>
      <c r="AG68" s="428"/>
      <c r="AH68" s="463"/>
    </row>
    <row r="69" spans="1:34" ht="19.149999999999999" customHeight="1">
      <c r="A69" s="449"/>
      <c r="B69" s="171">
        <v>0</v>
      </c>
      <c r="C69" s="6" t="s">
        <v>227</v>
      </c>
      <c r="D69" s="478" t="s">
        <v>118</v>
      </c>
      <c r="E69" s="478"/>
      <c r="F69" s="368"/>
      <c r="G69" s="172"/>
      <c r="H69" s="173"/>
      <c r="I69" s="174"/>
      <c r="J69" s="70">
        <v>6.75</v>
      </c>
      <c r="K69" s="70">
        <v>1500</v>
      </c>
      <c r="L69" s="73">
        <v>223.21428571428572</v>
      </c>
      <c r="M69" s="70">
        <f t="shared" ref="M69:O69" si="43">AVERAGE(M57:M68)</f>
        <v>7</v>
      </c>
      <c r="N69" s="70">
        <f t="shared" si="43"/>
        <v>1469.9591135662874</v>
      </c>
      <c r="O69" s="73">
        <f t="shared" si="43"/>
        <v>209.99415908089821</v>
      </c>
      <c r="P69" s="48">
        <f>M69-J69</f>
        <v>0.25</v>
      </c>
      <c r="Q69" s="49">
        <f>N69-K69</f>
        <v>-30.040886433712558</v>
      </c>
      <c r="R69" s="175">
        <f t="shared" ref="R69:R76" si="44">O69/L69</f>
        <v>0.94077383268242398</v>
      </c>
      <c r="S69" s="463"/>
      <c r="T69" s="144"/>
      <c r="U69" s="144"/>
      <c r="V69" s="44"/>
      <c r="W69" s="42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51"/>
      <c r="AC69" s="451"/>
      <c r="AD69" s="107">
        <f>SUM(AD57:AD68)</f>
        <v>0</v>
      </c>
      <c r="AE69" s="107">
        <f>SUM(AE57:AE68)</f>
        <v>0</v>
      </c>
      <c r="AF69" s="48">
        <f t="shared" si="6"/>
        <v>-30.040886433712558</v>
      </c>
      <c r="AG69" s="428">
        <f t="shared" si="7"/>
        <v>0.97997274237752496</v>
      </c>
      <c r="AH69" s="463"/>
    </row>
    <row r="70" spans="1:34" ht="19.149999999999999" customHeight="1">
      <c r="A70" s="459" t="s">
        <v>228</v>
      </c>
      <c r="B70" s="424" t="s">
        <v>201</v>
      </c>
      <c r="C70" s="97"/>
      <c r="D70" s="42" t="s">
        <v>229</v>
      </c>
      <c r="E70" s="43"/>
      <c r="F70" s="359">
        <v>62.13</v>
      </c>
      <c r="G70" s="44">
        <v>476</v>
      </c>
      <c r="H70" s="45">
        <f>F70*G70</f>
        <v>29573.88</v>
      </c>
      <c r="I70" s="424"/>
      <c r="J70" s="46">
        <v>14</v>
      </c>
      <c r="K70" s="44">
        <v>1500</v>
      </c>
      <c r="L70" s="47">
        <v>107.14285714285714</v>
      </c>
      <c r="M70" s="422">
        <v>14</v>
      </c>
      <c r="N70" s="44">
        <f t="shared" ref="N70:N76" si="45">G70/W70*60</f>
        <v>1241.7391304347825</v>
      </c>
      <c r="O70" s="47">
        <f t="shared" ref="O70:O76" si="46">N70/M70</f>
        <v>88.695652173913032</v>
      </c>
      <c r="P70" s="48">
        <f t="shared" ref="P70:P76" si="47">M70-J70</f>
        <v>0</v>
      </c>
      <c r="Q70" s="49">
        <f t="shared" ref="Q70:Q76" si="48">O70-L70</f>
        <v>-18.447204968944106</v>
      </c>
      <c r="R70" s="428">
        <f t="shared" si="44"/>
        <v>0.82782608695652171</v>
      </c>
      <c r="S70" s="463">
        <f>R82</f>
        <v>0.85697633525852246</v>
      </c>
      <c r="T70" s="50">
        <v>0.29166666666666669</v>
      </c>
      <c r="U70" s="50">
        <v>0.30763888888888891</v>
      </c>
      <c r="V70" s="424">
        <v>5</v>
      </c>
      <c r="W70" s="421">
        <f>(U70-T70)*24*60</f>
        <v>23</v>
      </c>
      <c r="X70" s="424"/>
      <c r="Y70" s="424"/>
      <c r="Z70" s="54"/>
      <c r="AA70" s="54"/>
      <c r="AB70" s="451"/>
      <c r="AC70" s="451"/>
      <c r="AD70" s="438"/>
      <c r="AE70" s="438"/>
      <c r="AF70" s="48">
        <f t="shared" si="6"/>
        <v>-258.26086956521749</v>
      </c>
      <c r="AG70" s="428">
        <f t="shared" si="7"/>
        <v>0.82782608695652171</v>
      </c>
      <c r="AH70" s="463">
        <f>AG82</f>
        <v>0.84999915734869669</v>
      </c>
    </row>
    <row r="71" spans="1:34" ht="19.149999999999999" customHeight="1">
      <c r="A71" s="459"/>
      <c r="B71" s="424" t="s">
        <v>230</v>
      </c>
      <c r="C71" s="41"/>
      <c r="D71" s="176" t="s">
        <v>231</v>
      </c>
      <c r="E71" s="43"/>
      <c r="F71" s="359">
        <v>47.65</v>
      </c>
      <c r="G71" s="44">
        <v>2411</v>
      </c>
      <c r="H71" s="45">
        <f>F71*G71</f>
        <v>114884.15</v>
      </c>
      <c r="I71" s="424"/>
      <c r="J71" s="46">
        <v>18</v>
      </c>
      <c r="K71" s="177">
        <v>1440</v>
      </c>
      <c r="L71" s="47">
        <v>80</v>
      </c>
      <c r="M71" s="427">
        <v>18</v>
      </c>
      <c r="N71" s="44">
        <f t="shared" si="45"/>
        <v>1351.9626168224297</v>
      </c>
      <c r="O71" s="47">
        <f t="shared" si="46"/>
        <v>75.109034267912762</v>
      </c>
      <c r="P71" s="48">
        <f t="shared" si="47"/>
        <v>0</v>
      </c>
      <c r="Q71" s="49">
        <f t="shared" si="48"/>
        <v>-4.8909657320872384</v>
      </c>
      <c r="R71" s="428">
        <f t="shared" si="44"/>
        <v>0.9388629283489095</v>
      </c>
      <c r="S71" s="463"/>
      <c r="T71" s="50">
        <v>0.3125</v>
      </c>
      <c r="U71" s="50">
        <v>0.38680555555555557</v>
      </c>
      <c r="V71" s="424">
        <v>7</v>
      </c>
      <c r="W71" s="421">
        <f t="shared" ref="W71:W81" si="49">(U71-T71)*24*60</f>
        <v>107.00000000000001</v>
      </c>
      <c r="X71" s="53"/>
      <c r="Y71" s="53"/>
      <c r="Z71" s="54"/>
      <c r="AA71" s="54"/>
      <c r="AB71" s="451"/>
      <c r="AC71" s="451"/>
      <c r="AD71" s="438"/>
      <c r="AE71" s="438"/>
      <c r="AF71" s="48">
        <f>N71-K71</f>
        <v>-88.037383177570291</v>
      </c>
      <c r="AG71" s="428">
        <f>N71/K71</f>
        <v>0.9388629283489095</v>
      </c>
      <c r="AH71" s="463"/>
    </row>
    <row r="72" spans="1:34" ht="19.149999999999999" customHeight="1">
      <c r="A72" s="459"/>
      <c r="B72" s="424" t="s">
        <v>196</v>
      </c>
      <c r="C72" s="66"/>
      <c r="D72" s="176" t="s">
        <v>232</v>
      </c>
      <c r="E72" s="43"/>
      <c r="F72" s="359">
        <v>56.85</v>
      </c>
      <c r="G72" s="57">
        <v>2269.5</v>
      </c>
      <c r="H72" s="45">
        <f t="shared" ref="H72:H80" si="50">F72*G72</f>
        <v>129021.075</v>
      </c>
      <c r="I72" s="424"/>
      <c r="J72" s="87">
        <v>18</v>
      </c>
      <c r="K72" s="57">
        <v>1636</v>
      </c>
      <c r="L72" s="86">
        <v>90.888888888888886</v>
      </c>
      <c r="M72" s="422">
        <v>18</v>
      </c>
      <c r="N72" s="44">
        <f t="shared" si="45"/>
        <v>1205.0442477876106</v>
      </c>
      <c r="O72" s="47">
        <f t="shared" si="46"/>
        <v>66.946902654867259</v>
      </c>
      <c r="P72" s="48">
        <f t="shared" si="47"/>
        <v>0</v>
      </c>
      <c r="Q72" s="49">
        <f t="shared" si="48"/>
        <v>-23.941986234021627</v>
      </c>
      <c r="R72" s="428">
        <f t="shared" si="44"/>
        <v>0.73657961356210921</v>
      </c>
      <c r="S72" s="463"/>
      <c r="T72" s="50">
        <v>0.40277777777777779</v>
      </c>
      <c r="U72" s="50">
        <v>0.48125000000000001</v>
      </c>
      <c r="V72" s="424">
        <v>23</v>
      </c>
      <c r="W72" s="421">
        <f t="shared" si="49"/>
        <v>113</v>
      </c>
      <c r="X72" s="53">
        <v>0.39027777777777778</v>
      </c>
      <c r="Y72" s="53">
        <v>0.39999999999999997</v>
      </c>
      <c r="Z72" s="54"/>
      <c r="AA72" s="54"/>
      <c r="AB72" s="451"/>
      <c r="AC72" s="451"/>
      <c r="AD72" s="438"/>
      <c r="AE72" s="438"/>
      <c r="AF72" s="48">
        <f>N72-K72</f>
        <v>-430.95575221238937</v>
      </c>
      <c r="AG72" s="428">
        <f>N72/K72</f>
        <v>0.73657961356210921</v>
      </c>
      <c r="AH72" s="463"/>
    </row>
    <row r="73" spans="1:34" ht="19.149999999999999" customHeight="1">
      <c r="A73" s="459"/>
      <c r="B73" s="424" t="s">
        <v>230</v>
      </c>
      <c r="C73" s="178"/>
      <c r="D73" s="179" t="s">
        <v>233</v>
      </c>
      <c r="E73" s="180"/>
      <c r="F73" s="359">
        <v>53.76</v>
      </c>
      <c r="G73" s="57">
        <v>2571</v>
      </c>
      <c r="H73" s="45">
        <f t="shared" si="50"/>
        <v>138216.95999999999</v>
      </c>
      <c r="I73" s="438"/>
      <c r="J73" s="181">
        <v>16</v>
      </c>
      <c r="K73" s="182">
        <v>1440</v>
      </c>
      <c r="L73" s="86">
        <v>90</v>
      </c>
      <c r="M73" s="427">
        <v>16</v>
      </c>
      <c r="N73" s="44">
        <f t="shared" si="45"/>
        <v>1341.3913043478269</v>
      </c>
      <c r="O73" s="47">
        <f t="shared" si="46"/>
        <v>83.836956521739182</v>
      </c>
      <c r="P73" s="48">
        <f t="shared" si="47"/>
        <v>0</v>
      </c>
      <c r="Q73" s="49">
        <f t="shared" si="48"/>
        <v>-6.1630434782608177</v>
      </c>
      <c r="R73" s="428">
        <f t="shared" si="44"/>
        <v>0.93152173913043534</v>
      </c>
      <c r="S73" s="463"/>
      <c r="T73" s="50">
        <v>0.5215277777777777</v>
      </c>
      <c r="U73" s="50">
        <v>0.60138888888888875</v>
      </c>
      <c r="V73" s="424">
        <v>5</v>
      </c>
      <c r="W73" s="421">
        <f t="shared" si="49"/>
        <v>114.99999999999991</v>
      </c>
      <c r="X73" s="183"/>
      <c r="Y73" s="183"/>
      <c r="Z73" s="125"/>
      <c r="AA73" s="125"/>
      <c r="AB73" s="451"/>
      <c r="AC73" s="451"/>
      <c r="AD73" s="438"/>
      <c r="AE73" s="438"/>
      <c r="AF73" s="48">
        <f>N73-K73</f>
        <v>-98.608695652173083</v>
      </c>
      <c r="AG73" s="428">
        <f>N73/K73</f>
        <v>0.93152173913043534</v>
      </c>
      <c r="AH73" s="463"/>
    </row>
    <row r="74" spans="1:34" ht="19.149999999999999" customHeight="1">
      <c r="A74" s="459"/>
      <c r="B74" s="424" t="s">
        <v>230</v>
      </c>
      <c r="C74" s="178"/>
      <c r="D74" s="179" t="s">
        <v>234</v>
      </c>
      <c r="E74" s="180"/>
      <c r="F74" s="359">
        <v>47.51</v>
      </c>
      <c r="G74" s="177">
        <v>2545</v>
      </c>
      <c r="H74" s="45">
        <f t="shared" si="50"/>
        <v>120912.95</v>
      </c>
      <c r="I74" s="424"/>
      <c r="J74" s="46">
        <v>17</v>
      </c>
      <c r="K74" s="177">
        <v>1440</v>
      </c>
      <c r="L74" s="47">
        <v>84.705882352941174</v>
      </c>
      <c r="M74" s="422">
        <v>17</v>
      </c>
      <c r="N74" s="44">
        <f t="shared" si="45"/>
        <v>1363.3928571428582</v>
      </c>
      <c r="O74" s="47">
        <f t="shared" si="46"/>
        <v>80.199579831932837</v>
      </c>
      <c r="P74" s="48">
        <f t="shared" si="47"/>
        <v>0</v>
      </c>
      <c r="Q74" s="49">
        <f t="shared" si="48"/>
        <v>-4.5063025210083367</v>
      </c>
      <c r="R74" s="428">
        <f t="shared" si="44"/>
        <v>0.94680059523809601</v>
      </c>
      <c r="S74" s="463"/>
      <c r="T74" s="50">
        <v>0.61666666666666647</v>
      </c>
      <c r="U74" s="50">
        <v>0.6944444444444442</v>
      </c>
      <c r="V74" s="424">
        <v>22</v>
      </c>
      <c r="W74" s="421">
        <f t="shared" si="49"/>
        <v>111.99999999999991</v>
      </c>
      <c r="X74" s="183">
        <v>0.60486111111111118</v>
      </c>
      <c r="Y74" s="183">
        <v>0.61388888888888882</v>
      </c>
      <c r="Z74" s="125"/>
      <c r="AA74" s="125"/>
      <c r="AB74" s="451"/>
      <c r="AC74" s="451"/>
      <c r="AD74" s="438"/>
      <c r="AE74" s="438"/>
      <c r="AF74" s="48">
        <f t="shared" ref="AF74:AF80" si="51">N74-K74</f>
        <v>-76.607142857141753</v>
      </c>
      <c r="AG74" s="428">
        <f t="shared" ref="AG74:AG80" si="52">N74/K74</f>
        <v>0.94680059523809601</v>
      </c>
      <c r="AH74" s="463"/>
    </row>
    <row r="75" spans="1:34" ht="19.149999999999999" customHeight="1">
      <c r="A75" s="459"/>
      <c r="B75" s="424" t="s">
        <v>230</v>
      </c>
      <c r="C75" s="66"/>
      <c r="D75" s="176" t="s">
        <v>235</v>
      </c>
      <c r="E75" s="43"/>
      <c r="F75" s="359">
        <v>53.36</v>
      </c>
      <c r="G75" s="57">
        <v>1734.5</v>
      </c>
      <c r="H75" s="45">
        <f t="shared" si="50"/>
        <v>92552.92</v>
      </c>
      <c r="I75" s="424"/>
      <c r="J75" s="181">
        <v>19</v>
      </c>
      <c r="K75" s="182">
        <v>1440</v>
      </c>
      <c r="L75" s="86">
        <v>75.78947368421052</v>
      </c>
      <c r="M75" s="422">
        <v>18</v>
      </c>
      <c r="N75" s="44">
        <f t="shared" si="45"/>
        <v>1284.8148148148143</v>
      </c>
      <c r="O75" s="47">
        <f t="shared" si="46"/>
        <v>71.378600823045247</v>
      </c>
      <c r="P75" s="48">
        <f t="shared" si="47"/>
        <v>-1</v>
      </c>
      <c r="Q75" s="49">
        <f t="shared" si="48"/>
        <v>-4.4108728611652737</v>
      </c>
      <c r="R75" s="428">
        <f t="shared" si="44"/>
        <v>0.94180098308184712</v>
      </c>
      <c r="S75" s="463"/>
      <c r="T75" s="50">
        <v>0.69999999999999973</v>
      </c>
      <c r="U75" s="50">
        <v>0.75624999999999976</v>
      </c>
      <c r="V75" s="424">
        <v>8</v>
      </c>
      <c r="W75" s="421">
        <f t="shared" si="49"/>
        <v>81.000000000000028</v>
      </c>
      <c r="X75" s="183"/>
      <c r="Y75" s="183"/>
      <c r="Z75" s="125"/>
      <c r="AA75" s="125"/>
      <c r="AB75" s="451"/>
      <c r="AC75" s="451"/>
      <c r="AD75" s="438"/>
      <c r="AE75" s="438"/>
      <c r="AF75" s="48">
        <f t="shared" si="51"/>
        <v>-155.18518518518567</v>
      </c>
      <c r="AG75" s="428">
        <f t="shared" si="52"/>
        <v>0.89223251028806549</v>
      </c>
      <c r="AH75" s="463"/>
    </row>
    <row r="76" spans="1:34" ht="19.149999999999999" customHeight="1">
      <c r="A76" s="459"/>
      <c r="B76" s="424" t="s">
        <v>196</v>
      </c>
      <c r="C76" s="178"/>
      <c r="D76" s="179" t="s">
        <v>232</v>
      </c>
      <c r="E76" s="180"/>
      <c r="F76" s="359">
        <v>56.85</v>
      </c>
      <c r="G76" s="177">
        <v>756.5</v>
      </c>
      <c r="H76" s="45">
        <f t="shared" si="50"/>
        <v>43007.025000000001</v>
      </c>
      <c r="I76" s="424"/>
      <c r="J76" s="181">
        <v>18</v>
      </c>
      <c r="K76" s="182">
        <v>1636</v>
      </c>
      <c r="L76" s="86">
        <v>90.888888888888886</v>
      </c>
      <c r="M76" s="427">
        <v>18</v>
      </c>
      <c r="N76" s="44">
        <f t="shared" si="45"/>
        <v>1163.8461538461531</v>
      </c>
      <c r="O76" s="47">
        <f t="shared" si="46"/>
        <v>64.658119658119617</v>
      </c>
      <c r="P76" s="48">
        <f t="shared" si="47"/>
        <v>0</v>
      </c>
      <c r="Q76" s="49">
        <f t="shared" si="48"/>
        <v>-26.230769230769269</v>
      </c>
      <c r="R76" s="428">
        <f t="shared" si="44"/>
        <v>0.71139740455143829</v>
      </c>
      <c r="S76" s="463"/>
      <c r="T76" s="50">
        <v>0.76180555555555529</v>
      </c>
      <c r="U76" s="50">
        <v>0.78888888888888864</v>
      </c>
      <c r="V76" s="424">
        <v>8</v>
      </c>
      <c r="W76" s="421">
        <f t="shared" si="49"/>
        <v>39.000000000000021</v>
      </c>
      <c r="X76" s="183"/>
      <c r="Y76" s="183"/>
      <c r="Z76" s="125"/>
      <c r="AA76" s="125"/>
      <c r="AB76" s="451"/>
      <c r="AC76" s="451"/>
      <c r="AD76" s="438"/>
      <c r="AE76" s="438"/>
      <c r="AF76" s="48">
        <f t="shared" si="51"/>
        <v>-472.15384615384687</v>
      </c>
      <c r="AG76" s="428">
        <f t="shared" si="52"/>
        <v>0.71139740455143829</v>
      </c>
      <c r="AH76" s="463"/>
    </row>
    <row r="77" spans="1:34" ht="19.149999999999999" customHeight="1">
      <c r="A77" s="459"/>
      <c r="B77" s="424">
        <v>0</v>
      </c>
      <c r="C77" s="434"/>
      <c r="D77" s="179"/>
      <c r="E77" s="43"/>
      <c r="F77" s="359" t="s">
        <v>105</v>
      </c>
      <c r="G77" s="177"/>
      <c r="H77" s="45">
        <f t="shared" si="50"/>
        <v>0</v>
      </c>
      <c r="I77" s="438"/>
      <c r="J77" s="181"/>
      <c r="K77" s="182"/>
      <c r="L77" s="86"/>
      <c r="M77" s="427" t="s">
        <v>49</v>
      </c>
      <c r="N77" s="44"/>
      <c r="O77" s="47"/>
      <c r="P77" s="48"/>
      <c r="Q77" s="49"/>
      <c r="R77" s="428"/>
      <c r="S77" s="463"/>
      <c r="T77" s="50"/>
      <c r="U77" s="50"/>
      <c r="V77" s="424"/>
      <c r="W77" s="421"/>
      <c r="X77" s="183"/>
      <c r="Y77" s="183"/>
      <c r="Z77" s="125"/>
      <c r="AA77" s="125"/>
      <c r="AB77" s="451"/>
      <c r="AC77" s="451"/>
      <c r="AD77" s="438"/>
      <c r="AE77" s="438"/>
      <c r="AF77" s="48">
        <f t="shared" si="51"/>
        <v>0</v>
      </c>
      <c r="AG77" s="428" t="e">
        <f t="shared" si="52"/>
        <v>#DIV/0!</v>
      </c>
      <c r="AH77" s="463"/>
    </row>
    <row r="78" spans="1:34" ht="19.149999999999999" customHeight="1">
      <c r="A78" s="459"/>
      <c r="B78" s="424">
        <v>0</v>
      </c>
      <c r="C78" s="434"/>
      <c r="D78" s="42"/>
      <c r="E78" s="43"/>
      <c r="F78" s="359" t="s">
        <v>105</v>
      </c>
      <c r="G78" s="57"/>
      <c r="H78" s="45">
        <f t="shared" si="50"/>
        <v>0</v>
      </c>
      <c r="I78" s="438"/>
      <c r="J78" s="87"/>
      <c r="K78" s="57"/>
      <c r="L78" s="86"/>
      <c r="M78" s="427"/>
      <c r="N78" s="44"/>
      <c r="O78" s="47"/>
      <c r="P78" s="48"/>
      <c r="Q78" s="49"/>
      <c r="R78" s="428"/>
      <c r="S78" s="463"/>
      <c r="T78" s="50"/>
      <c r="U78" s="50"/>
      <c r="V78" s="424"/>
      <c r="W78" s="421">
        <f t="shared" si="49"/>
        <v>0</v>
      </c>
      <c r="X78" s="183"/>
      <c r="Y78" s="183"/>
      <c r="Z78" s="125"/>
      <c r="AA78" s="125"/>
      <c r="AB78" s="451"/>
      <c r="AC78" s="451"/>
      <c r="AD78" s="438"/>
      <c r="AE78" s="438"/>
      <c r="AF78" s="48">
        <f t="shared" si="51"/>
        <v>0</v>
      </c>
      <c r="AG78" s="428" t="e">
        <f t="shared" si="52"/>
        <v>#DIV/0!</v>
      </c>
      <c r="AH78" s="463"/>
    </row>
    <row r="79" spans="1:34" ht="19.149999999999999" customHeight="1">
      <c r="A79" s="459"/>
      <c r="B79" s="424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38"/>
      <c r="J79" s="87"/>
      <c r="K79" s="57"/>
      <c r="L79" s="86"/>
      <c r="M79" s="427"/>
      <c r="N79" s="57"/>
      <c r="O79" s="184"/>
      <c r="P79" s="108"/>
      <c r="Q79" s="185"/>
      <c r="R79" s="109"/>
      <c r="S79" s="463"/>
      <c r="T79" s="50"/>
      <c r="U79" s="50"/>
      <c r="V79" s="424"/>
      <c r="W79" s="421">
        <f t="shared" si="49"/>
        <v>0</v>
      </c>
      <c r="X79" s="183"/>
      <c r="Y79" s="183"/>
      <c r="Z79" s="125"/>
      <c r="AA79" s="125"/>
      <c r="AB79" s="451"/>
      <c r="AC79" s="451"/>
      <c r="AD79" s="438"/>
      <c r="AE79" s="438"/>
      <c r="AF79" s="48">
        <f t="shared" si="51"/>
        <v>0</v>
      </c>
      <c r="AG79" s="428" t="e">
        <f t="shared" si="52"/>
        <v>#DIV/0!</v>
      </c>
      <c r="AH79" s="463"/>
    </row>
    <row r="80" spans="1:34" ht="19.149999999999999" customHeight="1">
      <c r="A80" s="459"/>
      <c r="B80" s="424">
        <v>0</v>
      </c>
      <c r="C80" s="434"/>
      <c r="D80" s="42"/>
      <c r="E80" s="43"/>
      <c r="F80" s="359"/>
      <c r="G80" s="57"/>
      <c r="H80" s="45">
        <f t="shared" si="50"/>
        <v>0</v>
      </c>
      <c r="I80" s="438"/>
      <c r="J80" s="87"/>
      <c r="K80" s="57"/>
      <c r="L80" s="86"/>
      <c r="M80" s="427"/>
      <c r="N80" s="57"/>
      <c r="O80" s="186"/>
      <c r="P80" s="54"/>
      <c r="Q80" s="88"/>
      <c r="R80" s="437"/>
      <c r="S80" s="463"/>
      <c r="T80" s="50"/>
      <c r="U80" s="50"/>
      <c r="V80" s="424"/>
      <c r="W80" s="421">
        <f t="shared" si="49"/>
        <v>0</v>
      </c>
      <c r="X80" s="183"/>
      <c r="Y80" s="183"/>
      <c r="Z80" s="125"/>
      <c r="AA80" s="125"/>
      <c r="AB80" s="451"/>
      <c r="AC80" s="451"/>
      <c r="AD80" s="438"/>
      <c r="AE80" s="438"/>
      <c r="AF80" s="48">
        <f t="shared" si="51"/>
        <v>0</v>
      </c>
      <c r="AG80" s="428" t="e">
        <f t="shared" si="52"/>
        <v>#DIV/0!</v>
      </c>
      <c r="AH80" s="463"/>
    </row>
    <row r="81" spans="1:34" ht="19.149999999999999" customHeight="1">
      <c r="A81" s="459"/>
      <c r="B81" s="424">
        <v>0</v>
      </c>
      <c r="C81" s="434"/>
      <c r="D81" s="42"/>
      <c r="E81" s="43"/>
      <c r="F81" s="366"/>
      <c r="G81" s="57"/>
      <c r="H81" s="84"/>
      <c r="I81" s="438"/>
      <c r="J81" s="87"/>
      <c r="K81" s="57"/>
      <c r="L81" s="86"/>
      <c r="M81" s="427"/>
      <c r="N81" s="57"/>
      <c r="O81" s="186"/>
      <c r="P81" s="54"/>
      <c r="Q81" s="88"/>
      <c r="R81" s="437"/>
      <c r="S81" s="463"/>
      <c r="T81" s="50"/>
      <c r="U81" s="50"/>
      <c r="V81" s="424"/>
      <c r="W81" s="421">
        <f t="shared" si="49"/>
        <v>0</v>
      </c>
      <c r="X81" s="183"/>
      <c r="Y81" s="183"/>
      <c r="Z81" s="125"/>
      <c r="AA81" s="125"/>
      <c r="AB81" s="451"/>
      <c r="AC81" s="451"/>
      <c r="AD81" s="438"/>
      <c r="AE81" s="438"/>
      <c r="AF81" s="48"/>
      <c r="AG81" s="126"/>
      <c r="AH81" s="463"/>
    </row>
    <row r="82" spans="1:34" ht="19.149999999999999" customHeight="1">
      <c r="A82" s="489"/>
      <c r="B82" s="171">
        <v>0</v>
      </c>
      <c r="C82" s="100" t="s">
        <v>236</v>
      </c>
      <c r="D82" s="478" t="s">
        <v>118</v>
      </c>
      <c r="E82" s="478"/>
      <c r="F82" s="369"/>
      <c r="G82" s="101"/>
      <c r="H82" s="102"/>
      <c r="I82" s="103"/>
      <c r="J82" s="101">
        <v>17.142857142857142</v>
      </c>
      <c r="K82" s="101">
        <v>1504.5714285714287</v>
      </c>
      <c r="L82" s="104">
        <v>88.487998708255219</v>
      </c>
      <c r="M82" s="101">
        <f t="shared" ref="M82:O82" si="53">AVERAGE(M70:M81)</f>
        <v>17</v>
      </c>
      <c r="N82" s="101">
        <f t="shared" si="53"/>
        <v>1278.8844464566391</v>
      </c>
      <c r="O82" s="187">
        <f t="shared" si="53"/>
        <v>75.832120847361423</v>
      </c>
      <c r="P82" s="117">
        <f>M82-J82</f>
        <v>-0.14285714285714235</v>
      </c>
      <c r="Q82" s="118">
        <f>N82-K82</f>
        <v>-225.68698211478954</v>
      </c>
      <c r="R82" s="175">
        <f>O82/L82</f>
        <v>0.85697633525852246</v>
      </c>
      <c r="S82" s="463"/>
      <c r="T82" s="50"/>
      <c r="U82" s="50"/>
      <c r="V82" s="424"/>
      <c r="W82" s="44"/>
      <c r="X82" s="47"/>
      <c r="Y82" s="47"/>
      <c r="Z82" s="106">
        <f>SUM(Z70:Z81)</f>
        <v>0</v>
      </c>
      <c r="AA82" s="106">
        <f>SUM(AA70:AA81)</f>
        <v>0</v>
      </c>
      <c r="AB82" s="451"/>
      <c r="AC82" s="451"/>
      <c r="AD82" s="107">
        <f>SUM(AD70:AD81)</f>
        <v>0</v>
      </c>
      <c r="AE82" s="107">
        <f>SUM(AE70:AE81)</f>
        <v>0</v>
      </c>
      <c r="AF82" s="48">
        <f>N82-K82</f>
        <v>-225.68698211478954</v>
      </c>
      <c r="AG82" s="428">
        <f>N82/K82</f>
        <v>0.84999915734869669</v>
      </c>
      <c r="AH82" s="463"/>
    </row>
    <row r="83" spans="1:34" ht="19.149999999999999" customHeight="1">
      <c r="A83" s="490" t="s">
        <v>237</v>
      </c>
      <c r="B83" s="110" t="s">
        <v>230</v>
      </c>
      <c r="C83" s="66"/>
      <c r="D83" s="375" t="s">
        <v>235</v>
      </c>
      <c r="E83" s="43"/>
      <c r="F83" s="366">
        <v>53.36</v>
      </c>
      <c r="G83" s="57">
        <v>2775.2000000000003</v>
      </c>
      <c r="H83" s="84">
        <f t="shared" ref="H83:H94" si="54">F83*G83</f>
        <v>148084.67200000002</v>
      </c>
      <c r="I83" s="438"/>
      <c r="J83" s="87">
        <v>19</v>
      </c>
      <c r="K83" s="57">
        <v>1440</v>
      </c>
      <c r="L83" s="86">
        <v>75.78947368421052</v>
      </c>
      <c r="M83" s="427">
        <v>19</v>
      </c>
      <c r="N83" s="57">
        <f t="shared" ref="N83:N88" si="55">G83/W83*60</f>
        <v>1321.5238095238101</v>
      </c>
      <c r="O83" s="186">
        <f t="shared" ref="O83:O88" si="56">N83/M83</f>
        <v>69.553884711779475</v>
      </c>
      <c r="P83" s="54">
        <f t="shared" ref="P83:P88" si="57">M83-J83</f>
        <v>0</v>
      </c>
      <c r="Q83" s="88">
        <f t="shared" ref="Q83:Q88" si="58">O83-L83</f>
        <v>-6.2355889724310458</v>
      </c>
      <c r="R83" s="188">
        <f t="shared" ref="R83:R88" si="59">O83/L83</f>
        <v>0.91772486772486817</v>
      </c>
      <c r="S83" s="463">
        <f>R95</f>
        <v>0.91413628448045747</v>
      </c>
      <c r="T83" s="50">
        <v>0.33333333333333331</v>
      </c>
      <c r="U83" s="50">
        <v>0.42083333333333328</v>
      </c>
      <c r="V83" s="424">
        <v>5</v>
      </c>
      <c r="W83" s="421">
        <f t="shared" ref="W83:W93" si="60">(U83-T83)*24*60</f>
        <v>125.99999999999996</v>
      </c>
      <c r="X83" s="53"/>
      <c r="Y83" s="53"/>
      <c r="Z83" s="54"/>
      <c r="AA83" s="54"/>
      <c r="AB83" s="451"/>
      <c r="AC83" s="451"/>
      <c r="AD83" s="438"/>
      <c r="AE83" s="438"/>
      <c r="AF83" s="48">
        <f t="shared" ref="AF83:AF173" si="61">N83-K83</f>
        <v>-118.47619047618991</v>
      </c>
      <c r="AG83" s="428">
        <f t="shared" ref="AG83:AG173" si="62">N83/K83</f>
        <v>0.91772486772486817</v>
      </c>
      <c r="AH83" s="463">
        <f>AG95</f>
        <v>0.91385182012052968</v>
      </c>
    </row>
    <row r="84" spans="1:34" ht="19.149999999999999" customHeight="1">
      <c r="A84" s="491"/>
      <c r="B84" s="110" t="s">
        <v>230</v>
      </c>
      <c r="C84" s="434"/>
      <c r="D84" s="189" t="s">
        <v>235</v>
      </c>
      <c r="E84" s="43"/>
      <c r="F84" s="366">
        <v>53.36</v>
      </c>
      <c r="G84" s="44">
        <v>2428.2999999999997</v>
      </c>
      <c r="H84" s="84">
        <f t="shared" si="54"/>
        <v>129574.08799999999</v>
      </c>
      <c r="I84" s="424"/>
      <c r="J84" s="87">
        <v>19</v>
      </c>
      <c r="K84" s="57">
        <v>1440</v>
      </c>
      <c r="L84" s="86">
        <v>75.78947368421052</v>
      </c>
      <c r="M84" s="427">
        <v>19</v>
      </c>
      <c r="N84" s="57">
        <f t="shared" si="55"/>
        <v>1349.0555555555552</v>
      </c>
      <c r="O84" s="186">
        <f t="shared" si="56"/>
        <v>71.002923976608173</v>
      </c>
      <c r="P84" s="54">
        <f t="shared" si="57"/>
        <v>0</v>
      </c>
      <c r="Q84" s="88">
        <f t="shared" si="58"/>
        <v>-4.7865497076023473</v>
      </c>
      <c r="R84" s="188">
        <f t="shared" si="59"/>
        <v>0.93684413580246906</v>
      </c>
      <c r="S84" s="463"/>
      <c r="T84" s="50">
        <v>0.4368055555555555</v>
      </c>
      <c r="U84" s="50">
        <v>0.51180555555555551</v>
      </c>
      <c r="V84" s="424">
        <v>23</v>
      </c>
      <c r="W84" s="421">
        <f t="shared" si="60"/>
        <v>108.00000000000001</v>
      </c>
      <c r="X84" s="53">
        <v>0.42430555555555555</v>
      </c>
      <c r="Y84" s="53">
        <v>0.43402777777777773</v>
      </c>
      <c r="Z84" s="54"/>
      <c r="AA84" s="54"/>
      <c r="AB84" s="451"/>
      <c r="AC84" s="451"/>
      <c r="AD84" s="438"/>
      <c r="AE84" s="438"/>
      <c r="AF84" s="48">
        <f t="shared" si="61"/>
        <v>-90.944444444444798</v>
      </c>
      <c r="AG84" s="428">
        <f t="shared" si="62"/>
        <v>0.93684413580246884</v>
      </c>
      <c r="AH84" s="463"/>
    </row>
    <row r="85" spans="1:34" ht="19.149999999999999" customHeight="1">
      <c r="A85" s="491"/>
      <c r="B85" s="110" t="s">
        <v>230</v>
      </c>
      <c r="C85" s="123"/>
      <c r="D85" s="189" t="s">
        <v>238</v>
      </c>
      <c r="E85" s="43"/>
      <c r="F85" s="366">
        <v>71.55</v>
      </c>
      <c r="G85" s="44">
        <v>1110</v>
      </c>
      <c r="H85" s="84">
        <f t="shared" si="54"/>
        <v>79420.5</v>
      </c>
      <c r="I85" s="424"/>
      <c r="J85" s="87">
        <v>18</v>
      </c>
      <c r="K85" s="57">
        <v>1385</v>
      </c>
      <c r="L85" s="86">
        <v>76.944444444444443</v>
      </c>
      <c r="M85" s="427">
        <v>18</v>
      </c>
      <c r="N85" s="57">
        <f t="shared" si="55"/>
        <v>1280.7692307692314</v>
      </c>
      <c r="O85" s="186">
        <f t="shared" si="56"/>
        <v>71.153846153846189</v>
      </c>
      <c r="P85" s="54">
        <f t="shared" si="57"/>
        <v>0</v>
      </c>
      <c r="Q85" s="88">
        <f t="shared" si="58"/>
        <v>-5.790598290598254</v>
      </c>
      <c r="R85" s="188">
        <f t="shared" si="59"/>
        <v>0.92474312690919236</v>
      </c>
      <c r="S85" s="463"/>
      <c r="T85" s="50">
        <v>0.55208333333333326</v>
      </c>
      <c r="U85" s="50">
        <v>0.58819444444444435</v>
      </c>
      <c r="V85" s="424">
        <v>5</v>
      </c>
      <c r="W85" s="421">
        <f t="shared" si="60"/>
        <v>51.999999999999972</v>
      </c>
      <c r="X85" s="53"/>
      <c r="Y85" s="53"/>
      <c r="Z85" s="54"/>
      <c r="AA85" s="54"/>
      <c r="AB85" s="451"/>
      <c r="AC85" s="451"/>
      <c r="AD85" s="438"/>
      <c r="AE85" s="438"/>
      <c r="AF85" s="48">
        <f t="shared" si="61"/>
        <v>-104.2307692307686</v>
      </c>
      <c r="AG85" s="428">
        <f t="shared" si="62"/>
        <v>0.92474312690919236</v>
      </c>
      <c r="AH85" s="463"/>
    </row>
    <row r="86" spans="1:34" ht="19.149999999999999" customHeight="1">
      <c r="A86" s="491"/>
      <c r="B86" s="110" t="s">
        <v>230</v>
      </c>
      <c r="C86" s="97"/>
      <c r="D86" s="189" t="s">
        <v>239</v>
      </c>
      <c r="E86" s="43"/>
      <c r="F86" s="366">
        <v>59.54</v>
      </c>
      <c r="G86" s="44">
        <v>1662</v>
      </c>
      <c r="H86" s="84">
        <f t="shared" si="54"/>
        <v>98955.48</v>
      </c>
      <c r="I86" s="424"/>
      <c r="J86" s="87">
        <v>18</v>
      </c>
      <c r="K86" s="57">
        <v>1385</v>
      </c>
      <c r="L86" s="86">
        <v>76.944444444444443</v>
      </c>
      <c r="M86" s="427">
        <v>18</v>
      </c>
      <c r="N86" s="57">
        <f t="shared" si="55"/>
        <v>1295.0649350649344</v>
      </c>
      <c r="O86" s="186">
        <f t="shared" si="56"/>
        <v>71.948051948051912</v>
      </c>
      <c r="P86" s="54">
        <f t="shared" si="57"/>
        <v>0</v>
      </c>
      <c r="Q86" s="88">
        <f t="shared" si="58"/>
        <v>-4.9963924963925308</v>
      </c>
      <c r="R86" s="188">
        <f t="shared" si="59"/>
        <v>0.9350649350649346</v>
      </c>
      <c r="S86" s="463"/>
      <c r="T86" s="50">
        <v>0.59305555555555545</v>
      </c>
      <c r="U86" s="50">
        <v>0.6465277777777777</v>
      </c>
      <c r="V86" s="424">
        <v>7</v>
      </c>
      <c r="W86" s="421">
        <f t="shared" si="60"/>
        <v>77.000000000000043</v>
      </c>
      <c r="X86" s="53"/>
      <c r="Y86" s="53"/>
      <c r="Z86" s="54"/>
      <c r="AA86" s="54"/>
      <c r="AB86" s="451"/>
      <c r="AC86" s="451"/>
      <c r="AD86" s="438"/>
      <c r="AE86" s="438"/>
      <c r="AF86" s="48">
        <f t="shared" si="61"/>
        <v>-89.935064935065611</v>
      </c>
      <c r="AG86" s="428">
        <f t="shared" si="62"/>
        <v>0.9350649350649346</v>
      </c>
      <c r="AH86" s="463"/>
    </row>
    <row r="87" spans="1:34" ht="19.149999999999999" customHeight="1">
      <c r="A87" s="491"/>
      <c r="B87" s="110" t="s">
        <v>230</v>
      </c>
      <c r="C87" s="97"/>
      <c r="D87" s="189" t="s">
        <v>240</v>
      </c>
      <c r="E87" s="43"/>
      <c r="F87" s="366">
        <v>73.94</v>
      </c>
      <c r="G87" s="44">
        <v>2732.7999999999997</v>
      </c>
      <c r="H87" s="84">
        <f t="shared" si="54"/>
        <v>202063.23199999996</v>
      </c>
      <c r="I87" s="424">
        <v>1</v>
      </c>
      <c r="J87" s="87">
        <v>19</v>
      </c>
      <c r="K87" s="57">
        <v>1440</v>
      </c>
      <c r="L87" s="86">
        <v>75.78947368421052</v>
      </c>
      <c r="M87" s="427">
        <v>19</v>
      </c>
      <c r="N87" s="57">
        <f t="shared" si="55"/>
        <v>1271.06976744186</v>
      </c>
      <c r="O87" s="186">
        <f t="shared" si="56"/>
        <v>66.898408812729471</v>
      </c>
      <c r="P87" s="54">
        <f t="shared" si="57"/>
        <v>0</v>
      </c>
      <c r="Q87" s="88">
        <f t="shared" si="58"/>
        <v>-8.8910648714810492</v>
      </c>
      <c r="R87" s="188">
        <f t="shared" si="59"/>
        <v>0.88268733850129166</v>
      </c>
      <c r="S87" s="463"/>
      <c r="T87" s="50">
        <v>0.66111111111111098</v>
      </c>
      <c r="U87" s="50">
        <v>0.75069444444444433</v>
      </c>
      <c r="V87" s="424">
        <v>21</v>
      </c>
      <c r="W87" s="421">
        <f t="shared" si="60"/>
        <v>129.00000000000003</v>
      </c>
      <c r="X87" s="53">
        <v>0.65</v>
      </c>
      <c r="Y87" s="53">
        <v>0.65833333333333333</v>
      </c>
      <c r="Z87" s="54"/>
      <c r="AA87" s="54"/>
      <c r="AB87" s="451"/>
      <c r="AC87" s="451"/>
      <c r="AD87" s="438"/>
      <c r="AE87" s="438"/>
      <c r="AF87" s="48">
        <f t="shared" si="61"/>
        <v>-168.93023255814001</v>
      </c>
      <c r="AG87" s="428">
        <f t="shared" si="62"/>
        <v>0.88268733850129166</v>
      </c>
      <c r="AH87" s="463"/>
    </row>
    <row r="88" spans="1:34" ht="19.149999999999999" customHeight="1">
      <c r="A88" s="491"/>
      <c r="B88" s="110" t="s">
        <v>230</v>
      </c>
      <c r="C88" s="434"/>
      <c r="D88" s="189" t="s">
        <v>241</v>
      </c>
      <c r="E88" s="43"/>
      <c r="F88" s="366">
        <v>73.94</v>
      </c>
      <c r="G88" s="57">
        <v>1171.2</v>
      </c>
      <c r="H88" s="84">
        <f t="shared" si="54"/>
        <v>86598.528000000006</v>
      </c>
      <c r="I88" s="424">
        <v>1</v>
      </c>
      <c r="J88" s="87">
        <v>19</v>
      </c>
      <c r="K88" s="57">
        <v>1440</v>
      </c>
      <c r="L88" s="86">
        <v>75.78947368421052</v>
      </c>
      <c r="M88" s="427">
        <v>19</v>
      </c>
      <c r="N88" s="57">
        <f t="shared" si="55"/>
        <v>1277.6727272727283</v>
      </c>
      <c r="O88" s="186">
        <f t="shared" si="56"/>
        <v>67.245933014354122</v>
      </c>
      <c r="P88" s="54">
        <f t="shared" si="57"/>
        <v>0</v>
      </c>
      <c r="Q88" s="88">
        <f t="shared" si="58"/>
        <v>-8.543540669856398</v>
      </c>
      <c r="R88" s="188">
        <f t="shared" si="59"/>
        <v>0.8872727272727281</v>
      </c>
      <c r="S88" s="463"/>
      <c r="T88" s="50">
        <v>0.76666666666666661</v>
      </c>
      <c r="U88" s="50">
        <v>0.80486111111111103</v>
      </c>
      <c r="V88" s="424">
        <v>23</v>
      </c>
      <c r="W88" s="421">
        <f t="shared" si="60"/>
        <v>54.999999999999964</v>
      </c>
      <c r="X88" s="53">
        <v>0.75416666666666676</v>
      </c>
      <c r="Y88" s="53">
        <v>0.76388888888888884</v>
      </c>
      <c r="Z88" s="54"/>
      <c r="AA88" s="54"/>
      <c r="AB88" s="451"/>
      <c r="AC88" s="451"/>
      <c r="AD88" s="438"/>
      <c r="AE88" s="438"/>
      <c r="AF88" s="48">
        <f t="shared" si="61"/>
        <v>-162.32727272727175</v>
      </c>
      <c r="AG88" s="428">
        <f t="shared" si="62"/>
        <v>0.88727272727272799</v>
      </c>
      <c r="AH88" s="463"/>
    </row>
    <row r="89" spans="1:34" ht="19.149999999999999" customHeight="1">
      <c r="A89" s="491"/>
      <c r="B89" s="110">
        <v>0</v>
      </c>
      <c r="C89" s="434"/>
      <c r="D89" s="42"/>
      <c r="E89" s="43"/>
      <c r="F89" s="366" t="s">
        <v>105</v>
      </c>
      <c r="G89" s="115"/>
      <c r="H89" s="84">
        <f t="shared" si="54"/>
        <v>0</v>
      </c>
      <c r="I89" s="424"/>
      <c r="J89" s="87"/>
      <c r="K89" s="57"/>
      <c r="L89" s="86"/>
      <c r="M89" s="427"/>
      <c r="N89" s="57"/>
      <c r="O89" s="186"/>
      <c r="P89" s="54"/>
      <c r="Q89" s="88"/>
      <c r="R89" s="188"/>
      <c r="S89" s="463"/>
      <c r="T89" s="50"/>
      <c r="U89" s="50"/>
      <c r="V89" s="424"/>
      <c r="W89" s="421"/>
      <c r="X89" s="53"/>
      <c r="Y89" s="53"/>
      <c r="Z89" s="54"/>
      <c r="AA89" s="54"/>
      <c r="AB89" s="451"/>
      <c r="AC89" s="451"/>
      <c r="AD89" s="438"/>
      <c r="AE89" s="438"/>
      <c r="AF89" s="48">
        <f t="shared" si="61"/>
        <v>0</v>
      </c>
      <c r="AG89" s="428" t="e">
        <f t="shared" si="62"/>
        <v>#DIV/0!</v>
      </c>
      <c r="AH89" s="463"/>
    </row>
    <row r="90" spans="1:34" ht="19.149999999999999" customHeight="1">
      <c r="A90" s="491"/>
      <c r="B90" s="110">
        <v>0</v>
      </c>
      <c r="C90" s="434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27"/>
      <c r="N90" s="57"/>
      <c r="O90" s="186"/>
      <c r="P90" s="54"/>
      <c r="Q90" s="88"/>
      <c r="R90" s="188"/>
      <c r="S90" s="463"/>
      <c r="T90" s="50"/>
      <c r="U90" s="50"/>
      <c r="V90" s="424"/>
      <c r="W90" s="421"/>
      <c r="X90" s="191"/>
      <c r="Y90" s="191"/>
      <c r="Z90" s="54"/>
      <c r="AA90" s="54"/>
      <c r="AB90" s="451"/>
      <c r="AC90" s="451"/>
      <c r="AD90" s="438"/>
      <c r="AE90" s="438"/>
      <c r="AF90" s="48">
        <f t="shared" si="61"/>
        <v>0</v>
      </c>
      <c r="AG90" s="428" t="e">
        <f t="shared" si="62"/>
        <v>#DIV/0!</v>
      </c>
      <c r="AH90" s="463"/>
    </row>
    <row r="91" spans="1:34" ht="19.149999999999999" customHeight="1">
      <c r="A91" s="491"/>
      <c r="B91" s="110">
        <v>0</v>
      </c>
      <c r="C91" s="434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27" t="s">
        <v>49</v>
      </c>
      <c r="N91" s="57"/>
      <c r="O91" s="186"/>
      <c r="P91" s="54"/>
      <c r="Q91" s="88"/>
      <c r="R91" s="188"/>
      <c r="S91" s="464"/>
      <c r="T91" s="50"/>
      <c r="U91" s="50"/>
      <c r="V91" s="424"/>
      <c r="W91" s="421">
        <f t="shared" si="60"/>
        <v>0</v>
      </c>
      <c r="X91" s="116"/>
      <c r="Y91" s="116"/>
      <c r="Z91" s="54"/>
      <c r="AA91" s="54"/>
      <c r="AB91" s="451"/>
      <c r="AC91" s="451"/>
      <c r="AD91" s="438"/>
      <c r="AE91" s="438"/>
      <c r="AF91" s="48">
        <f t="shared" si="61"/>
        <v>0</v>
      </c>
      <c r="AG91" s="428" t="e">
        <f t="shared" si="62"/>
        <v>#DIV/0!</v>
      </c>
      <c r="AH91" s="464"/>
    </row>
    <row r="92" spans="1:34" ht="19.149999999999999" customHeight="1">
      <c r="A92" s="491"/>
      <c r="B92" s="110">
        <v>0</v>
      </c>
      <c r="C92" s="434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464"/>
      <c r="T92" s="50"/>
      <c r="U92" s="50"/>
      <c r="V92" s="424"/>
      <c r="W92" s="421"/>
      <c r="X92" s="183"/>
      <c r="Y92" s="183"/>
      <c r="Z92" s="125"/>
      <c r="AA92" s="125"/>
      <c r="AB92" s="451"/>
      <c r="AC92" s="451"/>
      <c r="AD92" s="438"/>
      <c r="AE92" s="438"/>
      <c r="AF92" s="48">
        <f t="shared" si="61"/>
        <v>0</v>
      </c>
      <c r="AG92" s="428" t="e">
        <f t="shared" si="62"/>
        <v>#DIV/0!</v>
      </c>
      <c r="AH92" s="464"/>
    </row>
    <row r="93" spans="1:34" ht="19.149999999999999" customHeight="1">
      <c r="A93" s="491"/>
      <c r="B93" s="425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27"/>
      <c r="N93" s="57"/>
      <c r="O93" s="86"/>
      <c r="P93" s="54"/>
      <c r="Q93" s="88"/>
      <c r="R93" s="431"/>
      <c r="S93" s="492"/>
      <c r="T93" s="63"/>
      <c r="U93" s="63"/>
      <c r="V93" s="425"/>
      <c r="W93" s="421">
        <f t="shared" si="60"/>
        <v>0</v>
      </c>
      <c r="X93" s="200"/>
      <c r="Y93" s="200"/>
      <c r="Z93" s="125"/>
      <c r="AA93" s="125"/>
      <c r="AB93" s="451"/>
      <c r="AC93" s="451"/>
      <c r="AD93" s="438"/>
      <c r="AE93" s="438"/>
      <c r="AF93" s="48">
        <f t="shared" si="61"/>
        <v>0</v>
      </c>
      <c r="AG93" s="428" t="e">
        <f t="shared" si="62"/>
        <v>#DIV/0!</v>
      </c>
      <c r="AH93" s="464"/>
    </row>
    <row r="94" spans="1:34" ht="19.149999999999999" customHeight="1">
      <c r="A94" s="491"/>
      <c r="B94" s="425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1"/>
      <c r="S94" s="492"/>
      <c r="T94" s="63"/>
      <c r="U94" s="63"/>
      <c r="V94" s="425"/>
      <c r="W94" s="421">
        <f>(U94-T94)*24*60</f>
        <v>0</v>
      </c>
      <c r="X94" s="200"/>
      <c r="Y94" s="200"/>
      <c r="Z94" s="125"/>
      <c r="AA94" s="125"/>
      <c r="AB94" s="451"/>
      <c r="AC94" s="451"/>
      <c r="AD94" s="438"/>
      <c r="AE94" s="438"/>
      <c r="AF94" s="48">
        <f t="shared" si="61"/>
        <v>0</v>
      </c>
      <c r="AG94" s="428" t="e">
        <f t="shared" si="62"/>
        <v>#DIV/0!</v>
      </c>
      <c r="AH94" s="464"/>
    </row>
    <row r="95" spans="1:34" ht="19.149999999999999" customHeight="1">
      <c r="A95" s="491"/>
      <c r="B95" s="203">
        <v>0</v>
      </c>
      <c r="C95" s="100" t="s">
        <v>242</v>
      </c>
      <c r="D95" s="478" t="s">
        <v>118</v>
      </c>
      <c r="E95" s="478"/>
      <c r="F95" s="360"/>
      <c r="G95" s="70"/>
      <c r="H95" s="204"/>
      <c r="I95" s="103"/>
      <c r="J95" s="205">
        <v>18.666666666666668</v>
      </c>
      <c r="K95" s="205">
        <v>1421.6666666666667</v>
      </c>
      <c r="L95" s="206">
        <v>76.174463937621837</v>
      </c>
      <c r="M95" s="205">
        <f t="shared" ref="M95:O95" si="63">AVERAGE(M83:M94)</f>
        <v>18.666666666666668</v>
      </c>
      <c r="N95" s="205">
        <f t="shared" si="63"/>
        <v>1299.1926709380198</v>
      </c>
      <c r="O95" s="206">
        <f t="shared" si="63"/>
        <v>69.633841436228224</v>
      </c>
      <c r="P95" s="207">
        <f>M95-J95</f>
        <v>0</v>
      </c>
      <c r="Q95" s="208">
        <f t="shared" ref="Q95:Q103" si="64">O95-L95</f>
        <v>-6.5406225013936137</v>
      </c>
      <c r="R95" s="209">
        <f>O95/L95</f>
        <v>0.91413628448045747</v>
      </c>
      <c r="S95" s="46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51"/>
      <c r="AC95" s="451"/>
      <c r="AD95" s="107">
        <f>SUM(AD83:AD94)</f>
        <v>0</v>
      </c>
      <c r="AE95" s="107">
        <f>SUM(AE83:AE94)</f>
        <v>0</v>
      </c>
      <c r="AF95" s="65">
        <f t="shared" si="61"/>
        <v>-122.47399572864697</v>
      </c>
      <c r="AG95" s="429">
        <f t="shared" si="62"/>
        <v>0.91385182012052968</v>
      </c>
      <c r="AH95" s="464"/>
    </row>
    <row r="96" spans="1:34" ht="19.149999999999999" customHeight="1">
      <c r="A96" s="493" t="s">
        <v>243</v>
      </c>
      <c r="B96" s="424" t="s">
        <v>203</v>
      </c>
      <c r="C96" s="97"/>
      <c r="D96" s="42" t="s">
        <v>244</v>
      </c>
      <c r="E96" s="43"/>
      <c r="F96" s="359">
        <v>36.92</v>
      </c>
      <c r="G96" s="44">
        <v>2950</v>
      </c>
      <c r="H96" s="45">
        <f t="shared" ref="H96:H106" si="65">F96*G96</f>
        <v>108914</v>
      </c>
      <c r="I96" s="424"/>
      <c r="J96" s="46">
        <v>6</v>
      </c>
      <c r="K96" s="44">
        <v>1636</v>
      </c>
      <c r="L96" s="47">
        <v>272.66666666666669</v>
      </c>
      <c r="M96" s="422">
        <v>6</v>
      </c>
      <c r="N96" s="44">
        <f t="shared" ref="N96:N103" si="66">G96/W96*60</f>
        <v>1525.8620689655174</v>
      </c>
      <c r="O96" s="47">
        <f t="shared" ref="O96:O103" si="67">N96/M96</f>
        <v>254.31034482758625</v>
      </c>
      <c r="P96" s="48">
        <f t="shared" ref="P96:P103" si="68">M96-J96</f>
        <v>0</v>
      </c>
      <c r="Q96" s="49">
        <f t="shared" si="64"/>
        <v>-18.356321839080437</v>
      </c>
      <c r="R96" s="428">
        <f t="shared" ref="R96:R103" si="69">O96/L96</f>
        <v>0.93267852626254122</v>
      </c>
      <c r="S96" s="463">
        <f>R108</f>
        <v>0.89375559965546714</v>
      </c>
      <c r="T96" s="89">
        <v>0.33333333333333331</v>
      </c>
      <c r="U96" s="89">
        <v>0.41388888888888886</v>
      </c>
      <c r="V96" s="438">
        <v>5</v>
      </c>
      <c r="W96" s="90">
        <f t="shared" ref="W96:W122" si="70">(U96-T96)*24*60</f>
        <v>115.99999999999999</v>
      </c>
      <c r="X96" s="96"/>
      <c r="Y96" s="96"/>
      <c r="Z96" s="54"/>
      <c r="AA96" s="54"/>
      <c r="AB96" s="451"/>
      <c r="AC96" s="451"/>
      <c r="AD96" s="438"/>
      <c r="AE96" s="438"/>
      <c r="AF96" s="54">
        <f t="shared" si="61"/>
        <v>-110.13793103448256</v>
      </c>
      <c r="AG96" s="431">
        <f t="shared" si="62"/>
        <v>0.93267852626254122</v>
      </c>
      <c r="AH96" s="472">
        <f>AG108</f>
        <v>0.89238797818886662</v>
      </c>
    </row>
    <row r="97" spans="1:34" s="218" customFormat="1" ht="19.149999999999999" customHeight="1">
      <c r="A97" s="493"/>
      <c r="B97" s="424" t="s">
        <v>203</v>
      </c>
      <c r="C97" s="210"/>
      <c r="D97" s="211" t="s">
        <v>245</v>
      </c>
      <c r="E97" s="56"/>
      <c r="F97" s="370">
        <v>29.113149847094796</v>
      </c>
      <c r="G97" s="212">
        <v>2695</v>
      </c>
      <c r="H97" s="213">
        <f t="shared" si="65"/>
        <v>78459.938837920476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1430.9734513274336</v>
      </c>
      <c r="O97" s="47">
        <f t="shared" si="67"/>
        <v>71.548672566371678</v>
      </c>
      <c r="P97" s="48">
        <f t="shared" si="68"/>
        <v>0</v>
      </c>
      <c r="Q97" s="49">
        <f t="shared" si="64"/>
        <v>-3.4513274336283217</v>
      </c>
      <c r="R97" s="428">
        <f t="shared" si="69"/>
        <v>0.95398230088495573</v>
      </c>
      <c r="S97" s="463"/>
      <c r="T97" s="214">
        <v>0.42916666666666664</v>
      </c>
      <c r="U97" s="214">
        <v>0.50763888888888886</v>
      </c>
      <c r="V97" s="215">
        <v>22</v>
      </c>
      <c r="W97" s="90">
        <f t="shared" si="70"/>
        <v>113</v>
      </c>
      <c r="X97" s="53">
        <v>0.41736111111111113</v>
      </c>
      <c r="Y97" s="53">
        <v>0.42638888888888887</v>
      </c>
      <c r="Z97" s="54"/>
      <c r="AA97" s="54"/>
      <c r="AB97" s="451"/>
      <c r="AC97" s="451"/>
      <c r="AD97" s="215"/>
      <c r="AE97" s="215"/>
      <c r="AF97" s="216">
        <f t="shared" si="61"/>
        <v>-69.026548672566378</v>
      </c>
      <c r="AG97" s="217">
        <f t="shared" si="62"/>
        <v>0.95398230088495573</v>
      </c>
      <c r="AH97" s="472"/>
    </row>
    <row r="98" spans="1:34" s="221" customFormat="1" ht="19.149999999999999" customHeight="1">
      <c r="A98" s="493"/>
      <c r="B98" s="424" t="s">
        <v>230</v>
      </c>
      <c r="C98" s="55"/>
      <c r="D98" s="42" t="s">
        <v>246</v>
      </c>
      <c r="E98" s="83"/>
      <c r="F98" s="370">
        <v>77.34</v>
      </c>
      <c r="G98" s="57">
        <v>946</v>
      </c>
      <c r="H98" s="213">
        <f t="shared" si="65"/>
        <v>73163.64</v>
      </c>
      <c r="I98" s="438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1290</v>
      </c>
      <c r="O98" s="47">
        <f t="shared" si="67"/>
        <v>71.666666666666671</v>
      </c>
      <c r="P98" s="48">
        <f t="shared" si="68"/>
        <v>0</v>
      </c>
      <c r="Q98" s="49">
        <f t="shared" si="64"/>
        <v>-8.3333333333333286</v>
      </c>
      <c r="R98" s="428">
        <f t="shared" si="69"/>
        <v>0.89583333333333337</v>
      </c>
      <c r="S98" s="463"/>
      <c r="T98" s="89">
        <v>0.54791666666666661</v>
      </c>
      <c r="U98" s="89">
        <v>0.57847222222222217</v>
      </c>
      <c r="V98" s="438">
        <v>5</v>
      </c>
      <c r="W98" s="90">
        <f t="shared" si="70"/>
        <v>44</v>
      </c>
      <c r="X98" s="219"/>
      <c r="Y98" s="219"/>
      <c r="Z98" s="220"/>
      <c r="AA98" s="220"/>
      <c r="AB98" s="451"/>
      <c r="AC98" s="451"/>
      <c r="AD98" s="438"/>
      <c r="AE98" s="438"/>
      <c r="AF98" s="54">
        <f t="shared" si="61"/>
        <v>-150</v>
      </c>
      <c r="AG98" s="431">
        <f t="shared" si="62"/>
        <v>0.89583333333333337</v>
      </c>
      <c r="AH98" s="472"/>
    </row>
    <row r="99" spans="1:34" ht="19.149999999999999" customHeight="1">
      <c r="A99" s="493"/>
      <c r="B99" s="424" t="s">
        <v>230</v>
      </c>
      <c r="C99" s="81"/>
      <c r="D99" s="82" t="s">
        <v>247</v>
      </c>
      <c r="E99" s="83"/>
      <c r="F99" s="370">
        <v>59.34</v>
      </c>
      <c r="G99" s="57">
        <v>1121</v>
      </c>
      <c r="H99" s="213">
        <f t="shared" si="65"/>
        <v>66520.14</v>
      </c>
      <c r="I99" s="438"/>
      <c r="J99" s="46">
        <v>17</v>
      </c>
      <c r="K99" s="44">
        <v>1440</v>
      </c>
      <c r="L99" s="47">
        <v>84.705882352941174</v>
      </c>
      <c r="M99" s="422">
        <v>17</v>
      </c>
      <c r="N99" s="44">
        <f t="shared" si="66"/>
        <v>1269.0566037735857</v>
      </c>
      <c r="O99" s="47">
        <f t="shared" si="67"/>
        <v>74.650388457269742</v>
      </c>
      <c r="P99" s="48">
        <f t="shared" si="68"/>
        <v>0</v>
      </c>
      <c r="Q99" s="49">
        <f t="shared" si="64"/>
        <v>-10.055493895671432</v>
      </c>
      <c r="R99" s="428">
        <f t="shared" si="69"/>
        <v>0.88128930817610118</v>
      </c>
      <c r="S99" s="463"/>
      <c r="T99" s="89">
        <v>0.5840277777777777</v>
      </c>
      <c r="U99" s="89">
        <v>0.62083333333333324</v>
      </c>
      <c r="V99" s="438">
        <v>8</v>
      </c>
      <c r="W99" s="90">
        <f t="shared" si="70"/>
        <v>52.999999999999972</v>
      </c>
      <c r="X99" s="183"/>
      <c r="Y99" s="183"/>
      <c r="Z99" s="125"/>
      <c r="AA99" s="125"/>
      <c r="AB99" s="451"/>
      <c r="AC99" s="451"/>
      <c r="AD99" s="438"/>
      <c r="AE99" s="438"/>
      <c r="AF99" s="216">
        <f t="shared" si="61"/>
        <v>-170.94339622641428</v>
      </c>
      <c r="AG99" s="217">
        <f t="shared" si="62"/>
        <v>0.88128930817610118</v>
      </c>
      <c r="AH99" s="472"/>
    </row>
    <row r="100" spans="1:34" s="221" customFormat="1" ht="19.149999999999999" customHeight="1">
      <c r="A100" s="493"/>
      <c r="B100" s="424" t="s">
        <v>196</v>
      </c>
      <c r="C100" s="55"/>
      <c r="D100" s="42" t="s">
        <v>212</v>
      </c>
      <c r="E100" s="83"/>
      <c r="F100" s="370">
        <v>54.09</v>
      </c>
      <c r="G100" s="57">
        <v>890.25</v>
      </c>
      <c r="H100" s="213">
        <f t="shared" si="65"/>
        <v>48153.622500000005</v>
      </c>
      <c r="I100" s="438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6"/>
        <v>1302.8048780487802</v>
      </c>
      <c r="O100" s="47">
        <f t="shared" si="67"/>
        <v>72.378048780487788</v>
      </c>
      <c r="P100" s="48">
        <f t="shared" si="68"/>
        <v>0</v>
      </c>
      <c r="Q100" s="49">
        <f t="shared" si="64"/>
        <v>-10.955284552845541</v>
      </c>
      <c r="R100" s="428">
        <f t="shared" si="69"/>
        <v>0.86853658536585354</v>
      </c>
      <c r="S100" s="463"/>
      <c r="T100" s="214">
        <v>0.62569444444444433</v>
      </c>
      <c r="U100" s="214">
        <v>0.65416666666666656</v>
      </c>
      <c r="V100" s="215">
        <v>7</v>
      </c>
      <c r="W100" s="90">
        <f t="shared" si="70"/>
        <v>41.000000000000014</v>
      </c>
      <c r="X100" s="222"/>
      <c r="Y100" s="222"/>
      <c r="Z100" s="220"/>
      <c r="AA100" s="220"/>
      <c r="AB100" s="451"/>
      <c r="AC100" s="451"/>
      <c r="AD100" s="438"/>
      <c r="AE100" s="438"/>
      <c r="AF100" s="54">
        <f t="shared" si="61"/>
        <v>-197.19512195121979</v>
      </c>
      <c r="AG100" s="431">
        <f t="shared" si="62"/>
        <v>0.86853658536585343</v>
      </c>
      <c r="AH100" s="472"/>
    </row>
    <row r="101" spans="1:34" s="221" customFormat="1" ht="19.149999999999999" customHeight="1">
      <c r="A101" s="493"/>
      <c r="B101" s="424" t="s">
        <v>203</v>
      </c>
      <c r="C101" s="55"/>
      <c r="D101" s="82" t="s">
        <v>245</v>
      </c>
      <c r="E101" s="83"/>
      <c r="F101" s="370">
        <v>29.113149847094796</v>
      </c>
      <c r="G101" s="57">
        <v>1155</v>
      </c>
      <c r="H101" s="213">
        <f t="shared" si="65"/>
        <v>33625.688073394493</v>
      </c>
      <c r="I101" s="438">
        <v>1</v>
      </c>
      <c r="J101" s="46">
        <v>20</v>
      </c>
      <c r="K101" s="44">
        <v>1500</v>
      </c>
      <c r="L101" s="47">
        <v>75</v>
      </c>
      <c r="M101" s="87">
        <v>20</v>
      </c>
      <c r="N101" s="44">
        <f t="shared" si="66"/>
        <v>1414.2857142857147</v>
      </c>
      <c r="O101" s="47">
        <f t="shared" si="67"/>
        <v>70.714285714285737</v>
      </c>
      <c r="P101" s="48">
        <f t="shared" si="68"/>
        <v>0</v>
      </c>
      <c r="Q101" s="49">
        <f t="shared" si="64"/>
        <v>-4.2857142857142634</v>
      </c>
      <c r="R101" s="428">
        <f t="shared" si="69"/>
        <v>0.94285714285714317</v>
      </c>
      <c r="S101" s="463"/>
      <c r="T101" s="214">
        <v>0.66944444444444429</v>
      </c>
      <c r="U101" s="89">
        <v>0.70347222222222205</v>
      </c>
      <c r="V101" s="215">
        <v>22</v>
      </c>
      <c r="W101" s="90">
        <f t="shared" si="70"/>
        <v>48.999999999999986</v>
      </c>
      <c r="X101" s="223">
        <v>0.65763888888888888</v>
      </c>
      <c r="Y101" s="223">
        <v>0.66666666666666663</v>
      </c>
      <c r="Z101" s="220"/>
      <c r="AA101" s="220"/>
      <c r="AB101" s="451"/>
      <c r="AC101" s="451"/>
      <c r="AD101" s="438"/>
      <c r="AE101" s="438"/>
      <c r="AF101" s="216">
        <f t="shared" si="61"/>
        <v>-85.714285714285325</v>
      </c>
      <c r="AG101" s="217">
        <f t="shared" si="62"/>
        <v>0.94285714285714317</v>
      </c>
      <c r="AH101" s="472"/>
    </row>
    <row r="102" spans="1:34" s="221" customFormat="1" ht="19.149999999999999" customHeight="1">
      <c r="A102" s="493"/>
      <c r="B102" s="424" t="s">
        <v>230</v>
      </c>
      <c r="C102" s="178"/>
      <c r="D102" s="179" t="s">
        <v>248</v>
      </c>
      <c r="E102" s="180"/>
      <c r="F102" s="370">
        <v>59.52</v>
      </c>
      <c r="G102" s="57">
        <v>408.15</v>
      </c>
      <c r="H102" s="213">
        <f t="shared" si="65"/>
        <v>24293.088</v>
      </c>
      <c r="I102" s="424">
        <v>1</v>
      </c>
      <c r="J102" s="46">
        <v>21</v>
      </c>
      <c r="K102" s="44">
        <v>1385</v>
      </c>
      <c r="L102" s="47">
        <v>65.952380952380949</v>
      </c>
      <c r="M102" s="87">
        <v>21</v>
      </c>
      <c r="N102" s="44">
        <f t="shared" si="66"/>
        <v>1224.4500000000041</v>
      </c>
      <c r="O102" s="47">
        <f t="shared" si="67"/>
        <v>58.307142857143056</v>
      </c>
      <c r="P102" s="48">
        <f t="shared" si="68"/>
        <v>0</v>
      </c>
      <c r="Q102" s="49">
        <f t="shared" si="64"/>
        <v>-7.6452380952378931</v>
      </c>
      <c r="R102" s="428">
        <f t="shared" si="69"/>
        <v>0.88407942238267456</v>
      </c>
      <c r="S102" s="463"/>
      <c r="T102" s="214">
        <v>0.70902777777777759</v>
      </c>
      <c r="U102" s="214">
        <v>0.72291666666666643</v>
      </c>
      <c r="V102" s="215">
        <v>8</v>
      </c>
      <c r="W102" s="90">
        <f t="shared" si="70"/>
        <v>19.999999999999929</v>
      </c>
      <c r="X102" s="223"/>
      <c r="Y102" s="223"/>
      <c r="Z102" s="220"/>
      <c r="AA102" s="220"/>
      <c r="AB102" s="451"/>
      <c r="AC102" s="451"/>
      <c r="AD102" s="438"/>
      <c r="AE102" s="438"/>
      <c r="AF102" s="54">
        <f t="shared" si="61"/>
        <v>-160.54999999999586</v>
      </c>
      <c r="AG102" s="431">
        <f t="shared" si="62"/>
        <v>0.88407942238267445</v>
      </c>
      <c r="AH102" s="472"/>
    </row>
    <row r="103" spans="1:34" s="221" customFormat="1" ht="19.149999999999999" customHeight="1">
      <c r="A103" s="493"/>
      <c r="B103" s="424" t="s">
        <v>196</v>
      </c>
      <c r="C103" s="224"/>
      <c r="D103" s="82" t="s">
        <v>249</v>
      </c>
      <c r="E103" s="83"/>
      <c r="F103" s="370">
        <v>57.73</v>
      </c>
      <c r="G103" s="57">
        <v>832</v>
      </c>
      <c r="H103" s="213">
        <f t="shared" si="65"/>
        <v>48031.360000000001</v>
      </c>
      <c r="I103" s="225"/>
      <c r="J103" s="46">
        <v>16</v>
      </c>
      <c r="K103" s="44">
        <v>1440</v>
      </c>
      <c r="L103" s="47">
        <v>90</v>
      </c>
      <c r="M103" s="87">
        <v>17</v>
      </c>
      <c r="N103" s="44">
        <f t="shared" si="66"/>
        <v>1109.3333333333333</v>
      </c>
      <c r="O103" s="47">
        <f t="shared" si="67"/>
        <v>65.254901960784309</v>
      </c>
      <c r="P103" s="48">
        <f t="shared" si="68"/>
        <v>1</v>
      </c>
      <c r="Q103" s="49">
        <f t="shared" si="64"/>
        <v>-24.745098039215691</v>
      </c>
      <c r="R103" s="428">
        <f t="shared" si="69"/>
        <v>0.72505446623093672</v>
      </c>
      <c r="S103" s="463"/>
      <c r="T103" s="214">
        <v>0.72916666666666641</v>
      </c>
      <c r="U103" s="214">
        <v>0.76041666666666641</v>
      </c>
      <c r="V103" s="215">
        <v>9</v>
      </c>
      <c r="W103" s="90">
        <f t="shared" si="70"/>
        <v>45</v>
      </c>
      <c r="X103" s="223"/>
      <c r="Y103" s="223"/>
      <c r="Z103" s="220"/>
      <c r="AA103" s="220"/>
      <c r="AB103" s="451"/>
      <c r="AC103" s="451"/>
      <c r="AD103" s="438"/>
      <c r="AE103" s="438"/>
      <c r="AF103" s="216">
        <f t="shared" si="61"/>
        <v>-330.66666666666674</v>
      </c>
      <c r="AG103" s="217">
        <f t="shared" si="62"/>
        <v>0.77037037037037037</v>
      </c>
      <c r="AH103" s="472"/>
    </row>
    <row r="104" spans="1:34" s="221" customFormat="1" ht="19.149999999999999" customHeight="1">
      <c r="A104" s="493"/>
      <c r="B104" s="424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8"/>
      <c r="S104" s="46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451"/>
      <c r="AC104" s="451"/>
      <c r="AD104" s="438"/>
      <c r="AE104" s="438"/>
      <c r="AF104" s="54">
        <f t="shared" si="61"/>
        <v>0</v>
      </c>
      <c r="AG104" s="431" t="e">
        <f t="shared" si="62"/>
        <v>#DIV/0!</v>
      </c>
      <c r="AH104" s="472"/>
    </row>
    <row r="105" spans="1:34" s="221" customFormat="1" ht="19.149999999999999" customHeight="1">
      <c r="A105" s="493"/>
      <c r="B105" s="424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8"/>
      <c r="S105" s="46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451"/>
      <c r="AC105" s="451"/>
      <c r="AD105" s="438"/>
      <c r="AE105" s="438"/>
      <c r="AF105" s="216">
        <f t="shared" si="61"/>
        <v>0</v>
      </c>
      <c r="AG105" s="217" t="e">
        <f t="shared" si="62"/>
        <v>#DIV/0!</v>
      </c>
      <c r="AH105" s="472"/>
    </row>
    <row r="106" spans="1:34" s="221" customFormat="1" ht="19.149999999999999" customHeight="1">
      <c r="A106" s="493"/>
      <c r="B106" s="424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1"/>
      <c r="S106" s="492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451"/>
      <c r="AC106" s="451"/>
      <c r="AD106" s="438"/>
      <c r="AE106" s="438"/>
      <c r="AF106" s="220"/>
      <c r="AG106" s="431"/>
      <c r="AH106" s="472"/>
    </row>
    <row r="107" spans="1:34" s="221" customFormat="1" ht="19.149999999999999" customHeight="1">
      <c r="A107" s="493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1"/>
      <c r="S107" s="492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451"/>
      <c r="AC107" s="451"/>
      <c r="AD107" s="438"/>
      <c r="AE107" s="438"/>
      <c r="AF107" s="220"/>
      <c r="AG107" s="431"/>
      <c r="AH107" s="472"/>
    </row>
    <row r="108" spans="1:34" ht="19.149999999999999" customHeight="1">
      <c r="A108" s="493"/>
      <c r="B108" s="110">
        <v>0</v>
      </c>
      <c r="C108" s="100" t="s">
        <v>250</v>
      </c>
      <c r="D108" s="478" t="s">
        <v>118</v>
      </c>
      <c r="E108" s="478"/>
      <c r="F108" s="371"/>
      <c r="G108" s="101"/>
      <c r="H108" s="102"/>
      <c r="I108" s="103"/>
      <c r="J108" s="101">
        <v>17</v>
      </c>
      <c r="K108" s="101">
        <v>1480.125</v>
      </c>
      <c r="L108" s="104">
        <v>103.33228291316527</v>
      </c>
      <c r="M108" s="101">
        <f t="shared" ref="M108:O108" si="71">AVERAGE(M96:M107)</f>
        <v>17.125</v>
      </c>
      <c r="N108" s="101">
        <f t="shared" si="71"/>
        <v>1320.8457562167962</v>
      </c>
      <c r="O108" s="104">
        <f t="shared" si="71"/>
        <v>92.35380647882441</v>
      </c>
      <c r="P108" s="54">
        <f t="shared" ref="P108:P116" si="72">M108-J108</f>
        <v>0.125</v>
      </c>
      <c r="Q108" s="88">
        <f t="shared" ref="Q108:Q116" si="73">O108-L108</f>
        <v>-10.978476434340863</v>
      </c>
      <c r="R108" s="105">
        <f t="shared" ref="R108:R116" si="74">O108/L108</f>
        <v>0.89375559965546714</v>
      </c>
      <c r="S108" s="46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51"/>
      <c r="AC108" s="451"/>
      <c r="AD108" s="107">
        <f>SUM(AD96:AD107)</f>
        <v>0</v>
      </c>
      <c r="AE108" s="107">
        <f>SUM(AE96:AE107)</f>
        <v>0</v>
      </c>
      <c r="AF108" s="54">
        <f t="shared" si="61"/>
        <v>-159.27924378320381</v>
      </c>
      <c r="AG108" s="431">
        <f t="shared" si="62"/>
        <v>0.89238797818886662</v>
      </c>
      <c r="AH108" s="472"/>
    </row>
    <row r="109" spans="1:34" ht="19.149999999999999" customHeight="1">
      <c r="A109" s="494" t="s">
        <v>251</v>
      </c>
      <c r="B109" s="424" t="s">
        <v>115</v>
      </c>
      <c r="C109" s="434"/>
      <c r="D109" s="179" t="s">
        <v>211</v>
      </c>
      <c r="E109" s="43"/>
      <c r="F109" s="359">
        <v>36.409999999999997</v>
      </c>
      <c r="G109" s="44">
        <v>3093.94</v>
      </c>
      <c r="H109" s="45">
        <f t="shared" ref="H109:H119" si="75">F109*G109</f>
        <v>112650.35539999999</v>
      </c>
      <c r="I109" s="424"/>
      <c r="J109" s="46">
        <v>10</v>
      </c>
      <c r="K109" s="44">
        <v>2769</v>
      </c>
      <c r="L109" s="47">
        <v>276.89999999999998</v>
      </c>
      <c r="M109" s="422">
        <v>10</v>
      </c>
      <c r="N109" s="44">
        <f t="shared" ref="N109:N116" si="76">G109/W109*60</f>
        <v>2291.8074074074066</v>
      </c>
      <c r="O109" s="47">
        <f t="shared" ref="O109:O116" si="77">N109/M109</f>
        <v>229.18074074074065</v>
      </c>
      <c r="P109" s="48">
        <f t="shared" si="72"/>
        <v>0</v>
      </c>
      <c r="Q109" s="49">
        <f t="shared" si="73"/>
        <v>-47.719259259259331</v>
      </c>
      <c r="R109" s="428">
        <f t="shared" si="74"/>
        <v>0.82766609151585646</v>
      </c>
      <c r="S109" s="497">
        <f>R121</f>
        <v>0.90375717546981216</v>
      </c>
      <c r="T109" s="230">
        <v>0.5</v>
      </c>
      <c r="U109" s="230">
        <v>0.55625000000000002</v>
      </c>
      <c r="V109" s="231">
        <v>5</v>
      </c>
      <c r="W109" s="421">
        <f t="shared" si="70"/>
        <v>81.000000000000028</v>
      </c>
      <c r="X109" s="53"/>
      <c r="Y109" s="53"/>
      <c r="Z109" s="54"/>
      <c r="AA109" s="54"/>
      <c r="AB109" s="451"/>
      <c r="AC109" s="451"/>
      <c r="AD109" s="438"/>
      <c r="AE109" s="438"/>
      <c r="AF109" s="48">
        <f t="shared" si="61"/>
        <v>-477.19259259259343</v>
      </c>
      <c r="AG109" s="126">
        <f t="shared" si="62"/>
        <v>0.82766609151585646</v>
      </c>
      <c r="AH109" s="472">
        <f>AG121</f>
        <v>0.86666884010470724</v>
      </c>
    </row>
    <row r="110" spans="1:34" ht="19.149999999999999" customHeight="1">
      <c r="A110" s="495"/>
      <c r="B110" s="424" t="s">
        <v>115</v>
      </c>
      <c r="C110" s="178"/>
      <c r="D110" s="42" t="s">
        <v>252</v>
      </c>
      <c r="E110" s="180"/>
      <c r="F110" s="359">
        <v>21.92</v>
      </c>
      <c r="G110" s="177">
        <v>801</v>
      </c>
      <c r="H110" s="45">
        <f t="shared" si="75"/>
        <v>17557.920000000002</v>
      </c>
      <c r="I110" s="424"/>
      <c r="J110" s="46">
        <v>4</v>
      </c>
      <c r="K110" s="44">
        <v>2000</v>
      </c>
      <c r="L110" s="47">
        <v>500</v>
      </c>
      <c r="M110" s="422">
        <v>4</v>
      </c>
      <c r="N110" s="44">
        <f t="shared" si="76"/>
        <v>2002.4999999999936</v>
      </c>
      <c r="O110" s="47">
        <f t="shared" si="77"/>
        <v>500.62499999999841</v>
      </c>
      <c r="P110" s="48">
        <f t="shared" si="72"/>
        <v>0</v>
      </c>
      <c r="Q110" s="49">
        <f t="shared" si="73"/>
        <v>0.62499999999840838</v>
      </c>
      <c r="R110" s="428">
        <f t="shared" si="74"/>
        <v>1.0012499999999969</v>
      </c>
      <c r="S110" s="498"/>
      <c r="T110" s="230">
        <v>0.57152777777777775</v>
      </c>
      <c r="U110" s="230">
        <v>0.58819444444444446</v>
      </c>
      <c r="V110" s="231">
        <v>22</v>
      </c>
      <c r="W110" s="421">
        <f t="shared" si="70"/>
        <v>24.000000000000075</v>
      </c>
      <c r="X110" s="191">
        <v>0.55972222222222223</v>
      </c>
      <c r="Y110" s="191">
        <v>0.56874999999999998</v>
      </c>
      <c r="Z110" s="54"/>
      <c r="AA110" s="54"/>
      <c r="AB110" s="451"/>
      <c r="AC110" s="451"/>
      <c r="AD110" s="438"/>
      <c r="AE110" s="438"/>
      <c r="AF110" s="48">
        <f t="shared" si="61"/>
        <v>2.4999999999936335</v>
      </c>
      <c r="AG110" s="126">
        <f t="shared" si="62"/>
        <v>1.0012499999999969</v>
      </c>
      <c r="AH110" s="472"/>
    </row>
    <row r="111" spans="1:34" ht="19.149999999999999" customHeight="1">
      <c r="A111" s="495"/>
      <c r="B111" s="424" t="s">
        <v>196</v>
      </c>
      <c r="C111" s="178"/>
      <c r="D111" s="42" t="s">
        <v>253</v>
      </c>
      <c r="E111" s="180"/>
      <c r="F111" s="359">
        <v>51.75</v>
      </c>
      <c r="G111" s="57">
        <v>983</v>
      </c>
      <c r="H111" s="45">
        <f t="shared" si="75"/>
        <v>50870.25</v>
      </c>
      <c r="I111" s="424"/>
      <c r="J111" s="46">
        <v>21</v>
      </c>
      <c r="K111" s="44">
        <v>1500</v>
      </c>
      <c r="L111" s="47">
        <v>71.428571428571431</v>
      </c>
      <c r="M111" s="232">
        <v>21</v>
      </c>
      <c r="N111" s="44">
        <f t="shared" si="76"/>
        <v>1340.4545454545455</v>
      </c>
      <c r="O111" s="47">
        <f t="shared" si="77"/>
        <v>63.831168831168831</v>
      </c>
      <c r="P111" s="48">
        <f t="shared" si="72"/>
        <v>0</v>
      </c>
      <c r="Q111" s="49">
        <f t="shared" si="73"/>
        <v>-7.5974025974025992</v>
      </c>
      <c r="R111" s="428">
        <f t="shared" si="74"/>
        <v>0.89363636363636356</v>
      </c>
      <c r="S111" s="498"/>
      <c r="T111" s="230">
        <v>0.59305555555555556</v>
      </c>
      <c r="U111" s="230">
        <v>0.62361111111111112</v>
      </c>
      <c r="V111" s="231">
        <v>7</v>
      </c>
      <c r="W111" s="421">
        <f t="shared" si="70"/>
        <v>44</v>
      </c>
      <c r="X111" s="53"/>
      <c r="Y111" s="53"/>
      <c r="Z111" s="54"/>
      <c r="AA111" s="54"/>
      <c r="AB111" s="451"/>
      <c r="AC111" s="451"/>
      <c r="AD111" s="438"/>
      <c r="AE111" s="438"/>
      <c r="AF111" s="48">
        <f t="shared" si="61"/>
        <v>-159.5454545454545</v>
      </c>
      <c r="AG111" s="126">
        <f t="shared" si="62"/>
        <v>0.89363636363636367</v>
      </c>
      <c r="AH111" s="472"/>
    </row>
    <row r="112" spans="1:34" ht="19.149999999999999" customHeight="1">
      <c r="A112" s="495"/>
      <c r="B112" s="424" t="s">
        <v>196</v>
      </c>
      <c r="C112" s="178"/>
      <c r="D112" s="179" t="s">
        <v>254</v>
      </c>
      <c r="E112" s="180"/>
      <c r="F112" s="359">
        <v>56.43</v>
      </c>
      <c r="G112" s="57">
        <v>1016</v>
      </c>
      <c r="H112" s="45">
        <f t="shared" si="75"/>
        <v>57332.88</v>
      </c>
      <c r="I112" s="438"/>
      <c r="J112" s="46">
        <v>18</v>
      </c>
      <c r="K112" s="44">
        <v>1500</v>
      </c>
      <c r="L112" s="47">
        <v>83.333333333333329</v>
      </c>
      <c r="M112" s="232">
        <v>18</v>
      </c>
      <c r="N112" s="44">
        <f t="shared" si="76"/>
        <v>1325.2173913043478</v>
      </c>
      <c r="O112" s="47">
        <f t="shared" si="77"/>
        <v>73.623188405797094</v>
      </c>
      <c r="P112" s="48">
        <f t="shared" si="72"/>
        <v>0</v>
      </c>
      <c r="Q112" s="49">
        <f t="shared" si="73"/>
        <v>-9.7101449275362341</v>
      </c>
      <c r="R112" s="428">
        <f t="shared" si="74"/>
        <v>0.88347826086956516</v>
      </c>
      <c r="S112" s="498"/>
      <c r="T112" s="230">
        <v>0.62777777777777777</v>
      </c>
      <c r="U112" s="230">
        <v>0.65972222222222221</v>
      </c>
      <c r="V112" s="231">
        <v>6</v>
      </c>
      <c r="W112" s="421">
        <f t="shared" si="70"/>
        <v>46</v>
      </c>
      <c r="X112" s="53"/>
      <c r="Y112" s="53"/>
      <c r="Z112" s="54"/>
      <c r="AA112" s="54"/>
      <c r="AB112" s="451"/>
      <c r="AC112" s="451"/>
      <c r="AD112" s="438"/>
      <c r="AE112" s="438"/>
      <c r="AF112" s="48">
        <f t="shared" si="61"/>
        <v>-174.78260869565224</v>
      </c>
      <c r="AG112" s="126">
        <f t="shared" si="62"/>
        <v>0.88347826086956516</v>
      </c>
      <c r="AH112" s="472"/>
    </row>
    <row r="113" spans="1:34" s="221" customFormat="1" ht="19.149999999999999" customHeight="1">
      <c r="A113" s="495"/>
      <c r="B113" s="424" t="s">
        <v>115</v>
      </c>
      <c r="C113" s="178"/>
      <c r="D113" s="179" t="s">
        <v>255</v>
      </c>
      <c r="E113" s="180"/>
      <c r="F113" s="359">
        <v>20.170000000000002</v>
      </c>
      <c r="G113" s="57">
        <v>850</v>
      </c>
      <c r="H113" s="45">
        <f t="shared" si="75"/>
        <v>17144.5</v>
      </c>
      <c r="I113" s="438"/>
      <c r="J113" s="46">
        <v>12</v>
      </c>
      <c r="K113" s="44">
        <v>1500</v>
      </c>
      <c r="L113" s="47">
        <v>125</v>
      </c>
      <c r="M113" s="232">
        <v>12</v>
      </c>
      <c r="N113" s="44">
        <f t="shared" si="76"/>
        <v>1378.3783783783772</v>
      </c>
      <c r="O113" s="47">
        <f t="shared" si="77"/>
        <v>114.86486486486477</v>
      </c>
      <c r="P113" s="48">
        <f t="shared" si="72"/>
        <v>0</v>
      </c>
      <c r="Q113" s="49">
        <f t="shared" si="73"/>
        <v>-10.135135135135229</v>
      </c>
      <c r="R113" s="428">
        <f t="shared" si="74"/>
        <v>0.91891891891891819</v>
      </c>
      <c r="S113" s="498"/>
      <c r="T113" s="230">
        <v>0.70833333333333337</v>
      </c>
      <c r="U113" s="230">
        <v>0.73402777777777783</v>
      </c>
      <c r="V113" s="231">
        <v>5</v>
      </c>
      <c r="W113" s="421">
        <f t="shared" si="70"/>
        <v>37.000000000000028</v>
      </c>
      <c r="X113" s="219"/>
      <c r="Y113" s="219"/>
      <c r="Z113" s="220"/>
      <c r="AA113" s="220"/>
      <c r="AB113" s="451"/>
      <c r="AC113" s="451"/>
      <c r="AD113" s="224"/>
      <c r="AE113" s="224"/>
      <c r="AF113" s="48">
        <f t="shared" si="61"/>
        <v>-121.62162162162281</v>
      </c>
      <c r="AG113" s="126">
        <f t="shared" si="62"/>
        <v>0.91891891891891808</v>
      </c>
      <c r="AH113" s="472"/>
    </row>
    <row r="114" spans="1:34" s="221" customFormat="1" ht="19.149999999999999" customHeight="1">
      <c r="A114" s="495"/>
      <c r="B114" s="424" t="s">
        <v>196</v>
      </c>
      <c r="C114" s="178"/>
      <c r="D114" s="179" t="s">
        <v>256</v>
      </c>
      <c r="E114" s="180"/>
      <c r="F114" s="359">
        <v>58.17</v>
      </c>
      <c r="G114" s="57">
        <v>851</v>
      </c>
      <c r="H114" s="45">
        <f t="shared" si="75"/>
        <v>49502.67</v>
      </c>
      <c r="I114" s="438"/>
      <c r="J114" s="46">
        <v>19</v>
      </c>
      <c r="K114" s="44">
        <v>1385</v>
      </c>
      <c r="L114" s="47">
        <v>72.89473684210526</v>
      </c>
      <c r="M114" s="232">
        <v>20</v>
      </c>
      <c r="N114" s="44">
        <f t="shared" si="76"/>
        <v>1134.6666666666667</v>
      </c>
      <c r="O114" s="47">
        <f t="shared" si="77"/>
        <v>56.733333333333334</v>
      </c>
      <c r="P114" s="48">
        <f t="shared" si="72"/>
        <v>1</v>
      </c>
      <c r="Q114" s="49">
        <f t="shared" si="73"/>
        <v>-16.161403508771926</v>
      </c>
      <c r="R114" s="428">
        <f t="shared" si="74"/>
        <v>0.77829121540312884</v>
      </c>
      <c r="S114" s="498"/>
      <c r="T114" s="230">
        <v>0.73958333333333337</v>
      </c>
      <c r="U114" s="230">
        <v>0.77083333333333337</v>
      </c>
      <c r="V114" s="231">
        <v>8</v>
      </c>
      <c r="W114" s="421">
        <f t="shared" si="70"/>
        <v>45</v>
      </c>
      <c r="X114" s="219"/>
      <c r="Y114" s="219"/>
      <c r="Z114" s="220"/>
      <c r="AA114" s="220"/>
      <c r="AB114" s="451"/>
      <c r="AC114" s="451"/>
      <c r="AD114" s="224"/>
      <c r="AE114" s="224"/>
      <c r="AF114" s="48">
        <f t="shared" si="61"/>
        <v>-250.33333333333326</v>
      </c>
      <c r="AG114" s="126">
        <f t="shared" si="62"/>
        <v>0.81925391095066191</v>
      </c>
      <c r="AH114" s="472"/>
    </row>
    <row r="115" spans="1:34" s="221" customFormat="1" ht="19.149999999999999" customHeight="1">
      <c r="A115" s="495"/>
      <c r="B115" s="424" t="s">
        <v>196</v>
      </c>
      <c r="C115" s="178"/>
      <c r="D115" s="179" t="s">
        <v>257</v>
      </c>
      <c r="E115" s="180"/>
      <c r="F115" s="359">
        <v>53.68</v>
      </c>
      <c r="G115" s="177">
        <v>1086</v>
      </c>
      <c r="H115" s="45">
        <f t="shared" si="75"/>
        <v>58296.480000000003</v>
      </c>
      <c r="I115" s="438"/>
      <c r="J115" s="46">
        <v>20</v>
      </c>
      <c r="K115" s="44">
        <v>1500</v>
      </c>
      <c r="L115" s="47">
        <v>75</v>
      </c>
      <c r="M115" s="422">
        <v>20</v>
      </c>
      <c r="N115" s="44">
        <f t="shared" si="76"/>
        <v>1184.7272727272734</v>
      </c>
      <c r="O115" s="47">
        <f t="shared" si="77"/>
        <v>59.23636363636367</v>
      </c>
      <c r="P115" s="48">
        <f t="shared" si="72"/>
        <v>0</v>
      </c>
      <c r="Q115" s="49">
        <f t="shared" si="73"/>
        <v>-15.76363636363633</v>
      </c>
      <c r="R115" s="428">
        <f t="shared" si="74"/>
        <v>0.78981818181818231</v>
      </c>
      <c r="S115" s="498"/>
      <c r="T115" s="230">
        <v>0.77569444444444446</v>
      </c>
      <c r="U115" s="230">
        <v>0.81388888888888888</v>
      </c>
      <c r="V115" s="231">
        <v>7</v>
      </c>
      <c r="W115" s="421">
        <f t="shared" si="70"/>
        <v>54.999999999999964</v>
      </c>
      <c r="X115" s="219"/>
      <c r="Y115" s="219"/>
      <c r="Z115" s="220"/>
      <c r="AA115" s="220"/>
      <c r="AB115" s="451"/>
      <c r="AC115" s="451"/>
      <c r="AD115" s="224"/>
      <c r="AE115" s="224"/>
      <c r="AF115" s="48">
        <f t="shared" si="61"/>
        <v>-315.27272727272657</v>
      </c>
      <c r="AG115" s="126">
        <f t="shared" si="62"/>
        <v>0.78981818181818231</v>
      </c>
      <c r="AH115" s="472"/>
    </row>
    <row r="116" spans="1:34" s="221" customFormat="1" ht="19.149999999999999" customHeight="1">
      <c r="A116" s="495"/>
      <c r="B116" s="424" t="s">
        <v>196</v>
      </c>
      <c r="C116" s="55"/>
      <c r="D116" s="82" t="s">
        <v>258</v>
      </c>
      <c r="E116" s="83"/>
      <c r="F116" s="359">
        <v>44.98</v>
      </c>
      <c r="G116" s="57">
        <v>1842</v>
      </c>
      <c r="H116" s="45">
        <f t="shared" si="75"/>
        <v>82853.159999999989</v>
      </c>
      <c r="I116" s="438"/>
      <c r="J116" s="46">
        <v>19</v>
      </c>
      <c r="K116" s="44">
        <v>1500</v>
      </c>
      <c r="L116" s="47">
        <v>78.94736842105263</v>
      </c>
      <c r="M116" s="427">
        <v>19</v>
      </c>
      <c r="N116" s="44">
        <f t="shared" si="76"/>
        <v>1175.744680851064</v>
      </c>
      <c r="O116" s="47">
        <f t="shared" si="77"/>
        <v>61.881298992161263</v>
      </c>
      <c r="P116" s="48">
        <f t="shared" si="72"/>
        <v>0</v>
      </c>
      <c r="Q116" s="49">
        <f t="shared" si="73"/>
        <v>-17.066069428891367</v>
      </c>
      <c r="R116" s="428">
        <f t="shared" si="74"/>
        <v>0.78382978723404273</v>
      </c>
      <c r="S116" s="498"/>
      <c r="T116" s="230">
        <v>0.82986111111111116</v>
      </c>
      <c r="U116" s="230">
        <v>0.89513888888888893</v>
      </c>
      <c r="V116" s="231">
        <v>23</v>
      </c>
      <c r="W116" s="421">
        <f t="shared" si="70"/>
        <v>93.999999999999986</v>
      </c>
      <c r="X116" s="219">
        <v>0.81736111111111109</v>
      </c>
      <c r="Y116" s="219">
        <v>0.82708333333333339</v>
      </c>
      <c r="Z116" s="220"/>
      <c r="AA116" s="220"/>
      <c r="AB116" s="451"/>
      <c r="AC116" s="451"/>
      <c r="AD116" s="224">
        <v>1</v>
      </c>
      <c r="AE116" s="224"/>
      <c r="AF116" s="48">
        <f t="shared" si="61"/>
        <v>-324.255319148936</v>
      </c>
      <c r="AG116" s="126">
        <f t="shared" si="62"/>
        <v>0.78382978723404262</v>
      </c>
      <c r="AH116" s="472"/>
    </row>
    <row r="117" spans="1:34" s="221" customFormat="1" ht="19.149999999999999" customHeight="1">
      <c r="A117" s="495"/>
      <c r="B117" s="424">
        <v>0</v>
      </c>
      <c r="C117" s="55"/>
      <c r="D117" s="179"/>
      <c r="E117" s="83"/>
      <c r="F117" s="359" t="s">
        <v>105</v>
      </c>
      <c r="G117" s="57"/>
      <c r="H117" s="45">
        <f t="shared" si="75"/>
        <v>0</v>
      </c>
      <c r="I117" s="438"/>
      <c r="J117" s="46"/>
      <c r="K117" s="44"/>
      <c r="L117" s="47"/>
      <c r="M117" s="427"/>
      <c r="N117" s="44"/>
      <c r="O117" s="47"/>
      <c r="P117" s="48"/>
      <c r="Q117" s="49"/>
      <c r="R117" s="428"/>
      <c r="S117" s="498"/>
      <c r="T117" s="230"/>
      <c r="U117" s="230"/>
      <c r="V117" s="231"/>
      <c r="W117" s="421"/>
      <c r="X117" s="219"/>
      <c r="Y117" s="219"/>
      <c r="Z117" s="220"/>
      <c r="AA117" s="220"/>
      <c r="AB117" s="451"/>
      <c r="AC117" s="451"/>
      <c r="AD117" s="224"/>
      <c r="AE117" s="224"/>
      <c r="AF117" s="48">
        <f t="shared" si="61"/>
        <v>0</v>
      </c>
      <c r="AG117" s="126" t="e">
        <f t="shared" si="62"/>
        <v>#DIV/0!</v>
      </c>
      <c r="AH117" s="472"/>
    </row>
    <row r="118" spans="1:34" s="221" customFormat="1" ht="19.149999999999999" customHeight="1">
      <c r="A118" s="495"/>
      <c r="B118" s="424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38"/>
      <c r="J118" s="46"/>
      <c r="K118" s="44"/>
      <c r="L118" s="47"/>
      <c r="M118" s="427"/>
      <c r="N118" s="44"/>
      <c r="O118" s="47"/>
      <c r="P118" s="48"/>
      <c r="Q118" s="49"/>
      <c r="R118" s="428"/>
      <c r="S118" s="498"/>
      <c r="T118" s="230"/>
      <c r="U118" s="230"/>
      <c r="V118" s="231"/>
      <c r="W118" s="421">
        <f t="shared" si="70"/>
        <v>0</v>
      </c>
      <c r="X118" s="219"/>
      <c r="Y118" s="219"/>
      <c r="Z118" s="220"/>
      <c r="AA118" s="220"/>
      <c r="AB118" s="451"/>
      <c r="AC118" s="451"/>
      <c r="AD118" s="224"/>
      <c r="AE118" s="224"/>
      <c r="AF118" s="48">
        <f t="shared" si="61"/>
        <v>0</v>
      </c>
      <c r="AG118" s="126" t="e">
        <f t="shared" si="62"/>
        <v>#DIV/0!</v>
      </c>
      <c r="AH118" s="472"/>
    </row>
    <row r="119" spans="1:34" s="221" customFormat="1" ht="19.149999999999999" customHeight="1">
      <c r="A119" s="495"/>
      <c r="B119" s="224">
        <v>0</v>
      </c>
      <c r="C119" s="226"/>
      <c r="D119" s="82"/>
      <c r="E119" s="83"/>
      <c r="F119" s="366" t="s">
        <v>105</v>
      </c>
      <c r="G119" s="233"/>
      <c r="H119" s="45">
        <f t="shared" si="75"/>
        <v>0</v>
      </c>
      <c r="I119" s="438"/>
      <c r="J119" s="181"/>
      <c r="K119" s="235"/>
      <c r="L119" s="47"/>
      <c r="M119" s="427"/>
      <c r="N119" s="182"/>
      <c r="O119" s="228"/>
      <c r="P119" s="168"/>
      <c r="Q119" s="49"/>
      <c r="R119" s="428"/>
      <c r="S119" s="498"/>
      <c r="T119" s="230"/>
      <c r="U119" s="230"/>
      <c r="V119" s="231"/>
      <c r="W119" s="421">
        <f t="shared" si="70"/>
        <v>0</v>
      </c>
      <c r="X119" s="219"/>
      <c r="Y119" s="219"/>
      <c r="Z119" s="220"/>
      <c r="AA119" s="220"/>
      <c r="AB119" s="451"/>
      <c r="AC119" s="451"/>
      <c r="AD119" s="224"/>
      <c r="AE119" s="224"/>
      <c r="AF119" s="48">
        <f t="shared" si="61"/>
        <v>0</v>
      </c>
      <c r="AG119" s="126" t="e">
        <f t="shared" si="62"/>
        <v>#DIV/0!</v>
      </c>
      <c r="AH119" s="472"/>
    </row>
    <row r="120" spans="1:34" s="221" customFormat="1" ht="19.149999999999999" customHeight="1">
      <c r="A120" s="495"/>
      <c r="B120" s="224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38"/>
      <c r="J120" s="181"/>
      <c r="K120" s="235"/>
      <c r="L120" s="47"/>
      <c r="M120" s="427"/>
      <c r="N120" s="182"/>
      <c r="O120" s="228"/>
      <c r="P120" s="168"/>
      <c r="Q120" s="49"/>
      <c r="R120" s="428"/>
      <c r="S120" s="498"/>
      <c r="T120" s="230"/>
      <c r="U120" s="230"/>
      <c r="V120" s="231"/>
      <c r="W120" s="421">
        <f t="shared" si="70"/>
        <v>0</v>
      </c>
      <c r="X120" s="219"/>
      <c r="Y120" s="219"/>
      <c r="Z120" s="220"/>
      <c r="AA120" s="220"/>
      <c r="AB120" s="451"/>
      <c r="AC120" s="451"/>
      <c r="AD120" s="224"/>
      <c r="AE120" s="224"/>
      <c r="AF120" s="48">
        <f t="shared" si="61"/>
        <v>0</v>
      </c>
      <c r="AG120" s="126" t="e">
        <f t="shared" si="62"/>
        <v>#DIV/0!</v>
      </c>
      <c r="AH120" s="472"/>
    </row>
    <row r="121" spans="1:34" ht="19.149999999999999" customHeight="1">
      <c r="A121" s="496"/>
      <c r="B121" s="122">
        <v>0</v>
      </c>
      <c r="C121" s="100" t="s">
        <v>259</v>
      </c>
      <c r="D121" s="236" t="s">
        <v>118</v>
      </c>
      <c r="E121" s="237"/>
      <c r="F121" s="368"/>
      <c r="G121" s="238"/>
      <c r="H121" s="239"/>
      <c r="I121" s="240"/>
      <c r="J121" s="205">
        <v>15.375</v>
      </c>
      <c r="K121" s="205">
        <v>1706.75</v>
      </c>
      <c r="L121" s="206">
        <v>160.43800125313282</v>
      </c>
      <c r="M121" s="205">
        <f t="shared" ref="M121:O121" si="78">AVERAGE(M109:M120)</f>
        <v>15.5</v>
      </c>
      <c r="N121" s="205">
        <f t="shared" si="78"/>
        <v>1479.1870428487091</v>
      </c>
      <c r="O121" s="206">
        <f t="shared" si="78"/>
        <v>144.99699485055351</v>
      </c>
      <c r="P121" s="48">
        <f t="shared" ref="P121:P129" si="79">M121-J121</f>
        <v>0.125</v>
      </c>
      <c r="Q121" s="49">
        <f t="shared" ref="Q121:Q129" si="80">O121-L121</f>
        <v>-15.441006402579319</v>
      </c>
      <c r="R121" s="175">
        <f t="shared" ref="R121:R129" si="81">O121/L121</f>
        <v>0.90375717546981216</v>
      </c>
      <c r="S121" s="477"/>
      <c r="T121" s="50"/>
      <c r="U121" s="50"/>
      <c r="V121" s="44"/>
      <c r="W121" s="421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51"/>
      <c r="AC121" s="451"/>
      <c r="AD121" s="107">
        <f>SUM(AD109:AD120)</f>
        <v>1</v>
      </c>
      <c r="AE121" s="107">
        <f>SUM(AE109:AE120)</f>
        <v>0</v>
      </c>
      <c r="AF121" s="48">
        <f>N121-K121</f>
        <v>-227.5629571512909</v>
      </c>
      <c r="AG121" s="126">
        <f>N121/K121</f>
        <v>0.86666884010470724</v>
      </c>
      <c r="AH121" s="472"/>
    </row>
    <row r="122" spans="1:34" ht="19.149999999999999" customHeight="1">
      <c r="A122" s="499" t="s">
        <v>260</v>
      </c>
      <c r="B122" s="131" t="s">
        <v>230</v>
      </c>
      <c r="C122" s="166"/>
      <c r="D122" s="179" t="s">
        <v>261</v>
      </c>
      <c r="E122" s="43"/>
      <c r="F122" s="359">
        <v>58.67</v>
      </c>
      <c r="G122" s="44">
        <v>2135</v>
      </c>
      <c r="H122" s="45">
        <f t="shared" ref="H122:H132" si="82">F122*G122</f>
        <v>125260.45</v>
      </c>
      <c r="I122" s="424"/>
      <c r="J122" s="46">
        <v>19</v>
      </c>
      <c r="K122" s="44">
        <v>1440</v>
      </c>
      <c r="L122" s="47">
        <v>75.78947368421052</v>
      </c>
      <c r="M122" s="422">
        <v>19</v>
      </c>
      <c r="N122" s="177">
        <f t="shared" ref="N122:N129" si="83">G122/W122*60</f>
        <v>1362.7659574468087</v>
      </c>
      <c r="O122" s="241">
        <f t="shared" ref="O122:O129" si="84">N122/M122</f>
        <v>71.72452407614783</v>
      </c>
      <c r="P122" s="108">
        <f t="shared" si="79"/>
        <v>0</v>
      </c>
      <c r="Q122" s="185">
        <f t="shared" si="80"/>
        <v>-4.0649496080626903</v>
      </c>
      <c r="R122" s="109">
        <f t="shared" si="81"/>
        <v>0.94636524822695056</v>
      </c>
      <c r="S122" s="463">
        <f>R134</f>
        <v>0.8980813663196604</v>
      </c>
      <c r="T122" s="50">
        <v>0.5</v>
      </c>
      <c r="U122" s="50">
        <v>0.56527777777777777</v>
      </c>
      <c r="V122" s="231">
        <v>5</v>
      </c>
      <c r="W122" s="421">
        <f t="shared" si="70"/>
        <v>93.999999999999986</v>
      </c>
      <c r="X122" s="53"/>
      <c r="Y122" s="53"/>
      <c r="Z122" s="54"/>
      <c r="AA122" s="54"/>
      <c r="AB122" s="451"/>
      <c r="AC122" s="451"/>
      <c r="AD122" s="438"/>
      <c r="AE122" s="438">
        <v>1</v>
      </c>
      <c r="AF122" s="48">
        <f t="shared" si="61"/>
        <v>-77.23404255319133</v>
      </c>
      <c r="AG122" s="428">
        <f t="shared" si="62"/>
        <v>0.94636524822695045</v>
      </c>
      <c r="AH122" s="477">
        <f>AG134</f>
        <v>0.91272229647884739</v>
      </c>
    </row>
    <row r="123" spans="1:34" ht="19.149999999999999" customHeight="1">
      <c r="A123" s="499"/>
      <c r="B123" s="131" t="s">
        <v>230</v>
      </c>
      <c r="C123" s="97"/>
      <c r="D123" s="42" t="s">
        <v>248</v>
      </c>
      <c r="E123" s="180"/>
      <c r="F123" s="359">
        <v>59.52</v>
      </c>
      <c r="G123" s="44">
        <v>2312.85</v>
      </c>
      <c r="H123" s="45">
        <f t="shared" si="82"/>
        <v>137660.83199999999</v>
      </c>
      <c r="I123" s="438"/>
      <c r="J123" s="87">
        <v>21</v>
      </c>
      <c r="K123" s="57">
        <v>1385</v>
      </c>
      <c r="L123" s="86">
        <v>65.952380952380949</v>
      </c>
      <c r="M123" s="427">
        <v>21</v>
      </c>
      <c r="N123" s="57">
        <f t="shared" si="83"/>
        <v>1309.1603773584914</v>
      </c>
      <c r="O123" s="86">
        <f t="shared" si="84"/>
        <v>62.340970350404348</v>
      </c>
      <c r="P123" s="54">
        <f t="shared" si="79"/>
        <v>0</v>
      </c>
      <c r="Q123" s="88">
        <f t="shared" si="80"/>
        <v>-3.6114106019766012</v>
      </c>
      <c r="R123" s="431">
        <f t="shared" si="81"/>
        <v>0.94524214971732234</v>
      </c>
      <c r="S123" s="463"/>
      <c r="T123" s="50">
        <v>0.57013888888888886</v>
      </c>
      <c r="U123" s="50">
        <v>0.64374999999999993</v>
      </c>
      <c r="V123" s="231">
        <v>7</v>
      </c>
      <c r="W123" s="421">
        <f>(U123-T123)*24*60</f>
        <v>105.99999999999994</v>
      </c>
      <c r="X123" s="53"/>
      <c r="Y123" s="53"/>
      <c r="Z123" s="54"/>
      <c r="AA123" s="54"/>
      <c r="AB123" s="451"/>
      <c r="AC123" s="451"/>
      <c r="AD123" s="438"/>
      <c r="AE123" s="438"/>
      <c r="AF123" s="48">
        <f t="shared" si="61"/>
        <v>-75.83962264150864</v>
      </c>
      <c r="AG123" s="428">
        <f t="shared" si="62"/>
        <v>0.94524214971732223</v>
      </c>
      <c r="AH123" s="463"/>
    </row>
    <row r="124" spans="1:34" ht="19.149999999999999" customHeight="1">
      <c r="A124" s="499"/>
      <c r="B124" s="131" t="s">
        <v>196</v>
      </c>
      <c r="C124" s="178"/>
      <c r="D124" s="179" t="s">
        <v>262</v>
      </c>
      <c r="E124" s="180"/>
      <c r="F124" s="359">
        <v>56.79</v>
      </c>
      <c r="G124" s="177">
        <v>1357</v>
      </c>
      <c r="H124" s="45">
        <f t="shared" si="82"/>
        <v>77064.03</v>
      </c>
      <c r="I124" s="242"/>
      <c r="J124" s="87">
        <v>18</v>
      </c>
      <c r="K124" s="57">
        <v>1636</v>
      </c>
      <c r="L124" s="86">
        <v>90.888888888888886</v>
      </c>
      <c r="M124" s="422">
        <v>18</v>
      </c>
      <c r="N124" s="177">
        <f t="shared" si="83"/>
        <v>1536.2264150943404</v>
      </c>
      <c r="O124" s="241">
        <f t="shared" si="84"/>
        <v>85.345911949685572</v>
      </c>
      <c r="P124" s="108">
        <f t="shared" si="79"/>
        <v>0</v>
      </c>
      <c r="Q124" s="185">
        <f t="shared" si="80"/>
        <v>-5.5429769392033137</v>
      </c>
      <c r="R124" s="109">
        <f t="shared" si="81"/>
        <v>0.93901370115790972</v>
      </c>
      <c r="S124" s="500"/>
      <c r="T124" s="50">
        <v>0.70833333333333337</v>
      </c>
      <c r="U124" s="50">
        <v>0.74513888888888891</v>
      </c>
      <c r="V124" s="231">
        <v>5</v>
      </c>
      <c r="W124" s="243">
        <f>(U124-T124)*24*60</f>
        <v>52.999999999999972</v>
      </c>
      <c r="X124" s="191"/>
      <c r="Y124" s="191"/>
      <c r="Z124" s="54"/>
      <c r="AA124" s="54"/>
      <c r="AB124" s="451"/>
      <c r="AC124" s="451"/>
      <c r="AD124" s="438"/>
      <c r="AE124" s="438"/>
      <c r="AF124" s="108">
        <f t="shared" si="61"/>
        <v>-99.773584905659618</v>
      </c>
      <c r="AG124" s="109">
        <f t="shared" si="62"/>
        <v>0.93901370115790972</v>
      </c>
      <c r="AH124" s="463"/>
    </row>
    <row r="125" spans="1:34" ht="19.149999999999999" customHeight="1">
      <c r="A125" s="499"/>
      <c r="B125" s="131" t="s">
        <v>196</v>
      </c>
      <c r="C125" s="97"/>
      <c r="D125" s="42" t="s">
        <v>263</v>
      </c>
      <c r="E125" s="43"/>
      <c r="F125" s="359">
        <v>56.87</v>
      </c>
      <c r="G125" s="44">
        <v>1056</v>
      </c>
      <c r="H125" s="45">
        <f t="shared" si="82"/>
        <v>60054.719999999994</v>
      </c>
      <c r="I125" s="424"/>
      <c r="J125" s="87">
        <v>18</v>
      </c>
      <c r="K125" s="57">
        <v>1636</v>
      </c>
      <c r="L125" s="86">
        <v>90.888888888888886</v>
      </c>
      <c r="M125" s="422">
        <v>18</v>
      </c>
      <c r="N125" s="57">
        <f t="shared" si="83"/>
        <v>1545.365853658536</v>
      </c>
      <c r="O125" s="86">
        <f t="shared" si="84"/>
        <v>85.853658536585328</v>
      </c>
      <c r="P125" s="54">
        <f t="shared" si="79"/>
        <v>0</v>
      </c>
      <c r="Q125" s="88">
        <f t="shared" si="80"/>
        <v>-5.0352303523035573</v>
      </c>
      <c r="R125" s="431">
        <f t="shared" si="81"/>
        <v>0.94460015504800487</v>
      </c>
      <c r="S125" s="500"/>
      <c r="T125" s="50">
        <v>0.75</v>
      </c>
      <c r="U125" s="50">
        <v>0.77847222222222223</v>
      </c>
      <c r="V125" s="231">
        <v>7</v>
      </c>
      <c r="W125" s="243">
        <f t="shared" ref="W125:W133" si="85">(U125-T125)*24*60</f>
        <v>41.000000000000014</v>
      </c>
      <c r="X125" s="64"/>
      <c r="Y125" s="64"/>
      <c r="Z125" s="54"/>
      <c r="AA125" s="54"/>
      <c r="AB125" s="451"/>
      <c r="AC125" s="451"/>
      <c r="AD125" s="438"/>
      <c r="AE125" s="438"/>
      <c r="AF125" s="48">
        <f t="shared" si="61"/>
        <v>-90.634146341463975</v>
      </c>
      <c r="AG125" s="428">
        <f t="shared" si="62"/>
        <v>0.94460015504800487</v>
      </c>
      <c r="AH125" s="464"/>
    </row>
    <row r="126" spans="1:34" ht="19.149999999999999" customHeight="1">
      <c r="A126" s="499"/>
      <c r="B126" s="131" t="s">
        <v>196</v>
      </c>
      <c r="C126" s="438"/>
      <c r="D126" s="42" t="s">
        <v>264</v>
      </c>
      <c r="E126" s="180"/>
      <c r="F126" s="359">
        <v>54.09</v>
      </c>
      <c r="G126" s="57">
        <v>1024</v>
      </c>
      <c r="H126" s="45">
        <f t="shared" si="82"/>
        <v>55388.160000000003</v>
      </c>
      <c r="I126" s="438"/>
      <c r="J126" s="87">
        <v>17</v>
      </c>
      <c r="K126" s="57">
        <v>1565</v>
      </c>
      <c r="L126" s="86">
        <v>92.058823529411768</v>
      </c>
      <c r="M126" s="427">
        <v>20</v>
      </c>
      <c r="N126" s="57">
        <f t="shared" si="83"/>
        <v>1365.3333333333335</v>
      </c>
      <c r="O126" s="86">
        <f t="shared" si="84"/>
        <v>68.26666666666668</v>
      </c>
      <c r="P126" s="54">
        <f t="shared" si="79"/>
        <v>3</v>
      </c>
      <c r="Q126" s="88">
        <f t="shared" si="80"/>
        <v>-23.792156862745088</v>
      </c>
      <c r="R126" s="431">
        <f t="shared" si="81"/>
        <v>0.74155484558040485</v>
      </c>
      <c r="S126" s="500"/>
      <c r="T126" s="50">
        <v>0.79374999999999996</v>
      </c>
      <c r="U126" s="50">
        <v>0.82499999999999996</v>
      </c>
      <c r="V126" s="231">
        <v>22</v>
      </c>
      <c r="W126" s="243">
        <f t="shared" si="85"/>
        <v>45</v>
      </c>
      <c r="X126" s="64">
        <v>0.78194444444444444</v>
      </c>
      <c r="Y126" s="64">
        <v>0.79166666666666663</v>
      </c>
      <c r="Z126" s="54"/>
      <c r="AA126" s="54"/>
      <c r="AB126" s="451"/>
      <c r="AC126" s="451"/>
      <c r="AD126" s="438"/>
      <c r="AE126" s="438"/>
      <c r="AF126" s="108">
        <f t="shared" si="61"/>
        <v>-199.66666666666652</v>
      </c>
      <c r="AG126" s="109">
        <f t="shared" si="62"/>
        <v>0.87241746538871145</v>
      </c>
      <c r="AH126" s="464"/>
    </row>
    <row r="127" spans="1:34" ht="19.149999999999999" customHeight="1">
      <c r="A127" s="499"/>
      <c r="B127" s="131" t="s">
        <v>196</v>
      </c>
      <c r="C127" s="226"/>
      <c r="D127" s="82" t="s">
        <v>265</v>
      </c>
      <c r="E127" s="83"/>
      <c r="F127" s="359">
        <v>47.6</v>
      </c>
      <c r="G127" s="212">
        <v>1373</v>
      </c>
      <c r="H127" s="45">
        <f t="shared" si="82"/>
        <v>65354.8</v>
      </c>
      <c r="I127" s="224"/>
      <c r="J127" s="87">
        <v>19</v>
      </c>
      <c r="K127" s="57">
        <v>1440</v>
      </c>
      <c r="L127" s="86">
        <v>75.78947368421052</v>
      </c>
      <c r="M127" s="422">
        <v>19</v>
      </c>
      <c r="N127" s="177">
        <f t="shared" si="83"/>
        <v>1350.4918032786898</v>
      </c>
      <c r="O127" s="241">
        <f t="shared" si="84"/>
        <v>71.078515962036306</v>
      </c>
      <c r="P127" s="108">
        <f t="shared" si="79"/>
        <v>0</v>
      </c>
      <c r="Q127" s="185">
        <f t="shared" si="80"/>
        <v>-4.7109577221742143</v>
      </c>
      <c r="R127" s="109">
        <f t="shared" si="81"/>
        <v>0.93784153005464577</v>
      </c>
      <c r="S127" s="500"/>
      <c r="T127" s="50">
        <v>0.82986111111111105</v>
      </c>
      <c r="U127" s="50">
        <v>0.87222222222222212</v>
      </c>
      <c r="V127" s="424">
        <v>7</v>
      </c>
      <c r="W127" s="243">
        <f t="shared" si="85"/>
        <v>60.999999999999943</v>
      </c>
      <c r="X127" s="64"/>
      <c r="Y127" s="64"/>
      <c r="Z127" s="54"/>
      <c r="AA127" s="54"/>
      <c r="AB127" s="451"/>
      <c r="AC127" s="451"/>
      <c r="AD127" s="438"/>
      <c r="AE127" s="438"/>
      <c r="AF127" s="108">
        <f t="shared" si="61"/>
        <v>-89.508196721310242</v>
      </c>
      <c r="AG127" s="109">
        <f t="shared" si="62"/>
        <v>0.93784153005464566</v>
      </c>
      <c r="AH127" s="464"/>
    </row>
    <row r="128" spans="1:34" ht="19.149999999999999" customHeight="1">
      <c r="A128" s="499"/>
      <c r="B128" s="131" t="s">
        <v>196</v>
      </c>
      <c r="C128" s="160"/>
      <c r="D128" s="59" t="s">
        <v>266</v>
      </c>
      <c r="E128" s="83"/>
      <c r="F128" s="359">
        <v>50.67</v>
      </c>
      <c r="G128" s="57">
        <v>323</v>
      </c>
      <c r="H128" s="45">
        <f t="shared" si="82"/>
        <v>16366.41</v>
      </c>
      <c r="I128" s="438"/>
      <c r="J128" s="87">
        <v>21</v>
      </c>
      <c r="K128" s="57">
        <v>1636</v>
      </c>
      <c r="L128" s="86">
        <v>77.904761904761898</v>
      </c>
      <c r="M128" s="87">
        <v>21</v>
      </c>
      <c r="N128" s="57">
        <f t="shared" si="83"/>
        <v>1292.0000000000045</v>
      </c>
      <c r="O128" s="86">
        <f t="shared" si="84"/>
        <v>61.523809523809739</v>
      </c>
      <c r="P128" s="54">
        <f t="shared" si="79"/>
        <v>0</v>
      </c>
      <c r="Q128" s="88">
        <f t="shared" si="80"/>
        <v>-16.380952380952159</v>
      </c>
      <c r="R128" s="431">
        <f t="shared" si="81"/>
        <v>0.78973105134474608</v>
      </c>
      <c r="S128" s="500"/>
      <c r="T128" s="50">
        <v>0.87638888888888877</v>
      </c>
      <c r="U128" s="50">
        <v>0.8868055555555554</v>
      </c>
      <c r="V128" s="424">
        <v>6</v>
      </c>
      <c r="W128" s="243">
        <f t="shared" si="85"/>
        <v>14.999999999999947</v>
      </c>
      <c r="X128" s="64"/>
      <c r="Y128" s="64"/>
      <c r="Z128" s="54"/>
      <c r="AA128" s="54"/>
      <c r="AB128" s="451"/>
      <c r="AC128" s="451"/>
      <c r="AD128" s="438"/>
      <c r="AE128" s="438"/>
      <c r="AF128" s="108">
        <f t="shared" si="61"/>
        <v>-343.99999999999545</v>
      </c>
      <c r="AG128" s="109">
        <f t="shared" si="62"/>
        <v>0.78973105134474608</v>
      </c>
      <c r="AH128" s="464"/>
    </row>
    <row r="129" spans="1:34" ht="19.149999999999999" customHeight="1">
      <c r="A129" s="499"/>
      <c r="B129" s="131" t="s">
        <v>115</v>
      </c>
      <c r="C129" s="160"/>
      <c r="D129" s="59" t="s">
        <v>267</v>
      </c>
      <c r="E129" s="60"/>
      <c r="F129" s="359">
        <v>19.41</v>
      </c>
      <c r="G129" s="57">
        <v>3404</v>
      </c>
      <c r="H129" s="45">
        <f t="shared" si="82"/>
        <v>66071.64</v>
      </c>
      <c r="I129" s="438">
        <v>1</v>
      </c>
      <c r="J129" s="87">
        <v>12</v>
      </c>
      <c r="K129" s="57">
        <v>1500</v>
      </c>
      <c r="L129" s="86">
        <v>125</v>
      </c>
      <c r="M129" s="427">
        <v>12</v>
      </c>
      <c r="N129" s="57">
        <f t="shared" si="83"/>
        <v>1408.5517241379314</v>
      </c>
      <c r="O129" s="86">
        <f t="shared" si="84"/>
        <v>117.37931034482762</v>
      </c>
      <c r="P129" s="54">
        <f t="shared" si="79"/>
        <v>0</v>
      </c>
      <c r="Q129" s="88">
        <f t="shared" si="80"/>
        <v>-7.6206896551723844</v>
      </c>
      <c r="R129" s="431">
        <f t="shared" si="81"/>
        <v>0.93903448275862089</v>
      </c>
      <c r="S129" s="500"/>
      <c r="T129" s="50">
        <v>0.8916666666666665</v>
      </c>
      <c r="U129" s="50">
        <v>0.99236111111111092</v>
      </c>
      <c r="V129" s="424">
        <v>7</v>
      </c>
      <c r="W129" s="243">
        <f t="shared" si="85"/>
        <v>144.99999999999997</v>
      </c>
      <c r="X129" s="64"/>
      <c r="Y129" s="64"/>
      <c r="Z129" s="54"/>
      <c r="AA129" s="54"/>
      <c r="AB129" s="451"/>
      <c r="AC129" s="451"/>
      <c r="AD129" s="438"/>
      <c r="AE129" s="438"/>
      <c r="AF129" s="108"/>
      <c r="AG129" s="109"/>
      <c r="AH129" s="464"/>
    </row>
    <row r="130" spans="1:34" ht="19.149999999999999" customHeight="1">
      <c r="A130" s="49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38"/>
      <c r="J130" s="87"/>
      <c r="K130" s="57"/>
      <c r="L130" s="86"/>
      <c r="M130" s="427"/>
      <c r="N130" s="177"/>
      <c r="O130" s="241"/>
      <c r="P130" s="108"/>
      <c r="Q130" s="185"/>
      <c r="R130" s="109"/>
      <c r="S130" s="500"/>
      <c r="T130" s="50"/>
      <c r="U130" s="50"/>
      <c r="V130" s="424"/>
      <c r="W130" s="243"/>
      <c r="X130" s="64"/>
      <c r="Y130" s="64"/>
      <c r="Z130" s="54"/>
      <c r="AA130" s="54"/>
      <c r="AB130" s="451"/>
      <c r="AC130" s="451"/>
      <c r="AD130" s="438"/>
      <c r="AE130" s="438"/>
      <c r="AF130" s="65"/>
      <c r="AG130" s="429"/>
      <c r="AH130" s="464"/>
    </row>
    <row r="131" spans="1:34" ht="19.149999999999999" customHeight="1">
      <c r="A131" s="49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1"/>
      <c r="S131" s="500"/>
      <c r="T131" s="50"/>
      <c r="U131" s="50"/>
      <c r="V131" s="424"/>
      <c r="W131" s="243"/>
      <c r="X131" s="64"/>
      <c r="Y131" s="64"/>
      <c r="Z131" s="54"/>
      <c r="AA131" s="54"/>
      <c r="AB131" s="451"/>
      <c r="AC131" s="451"/>
      <c r="AD131" s="438"/>
      <c r="AE131" s="438"/>
      <c r="AF131" s="65"/>
      <c r="AG131" s="429"/>
      <c r="AH131" s="464"/>
    </row>
    <row r="132" spans="1:34" ht="19.149999999999999" customHeight="1">
      <c r="A132" s="49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38"/>
      <c r="J132" s="87"/>
      <c r="K132" s="57"/>
      <c r="L132" s="86"/>
      <c r="M132" s="427"/>
      <c r="N132" s="57"/>
      <c r="O132" s="86"/>
      <c r="P132" s="54"/>
      <c r="Q132" s="88"/>
      <c r="R132" s="431"/>
      <c r="S132" s="500"/>
      <c r="T132" s="50"/>
      <c r="U132" s="50"/>
      <c r="V132" s="424"/>
      <c r="W132" s="243">
        <f t="shared" si="85"/>
        <v>0</v>
      </c>
      <c r="X132" s="64"/>
      <c r="Y132" s="64"/>
      <c r="Z132" s="54"/>
      <c r="AA132" s="54"/>
      <c r="AB132" s="451"/>
      <c r="AC132" s="451"/>
      <c r="AD132" s="438"/>
      <c r="AE132" s="438"/>
      <c r="AF132" s="65"/>
      <c r="AG132" s="429"/>
      <c r="AH132" s="464"/>
    </row>
    <row r="133" spans="1:34" ht="19.149999999999999" customHeight="1">
      <c r="A133" s="49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38"/>
      <c r="J133" s="87"/>
      <c r="K133" s="57"/>
      <c r="L133" s="86"/>
      <c r="M133" s="427"/>
      <c r="N133" s="57"/>
      <c r="O133" s="86"/>
      <c r="P133" s="54"/>
      <c r="Q133" s="88"/>
      <c r="R133" s="431"/>
      <c r="S133" s="500"/>
      <c r="T133" s="50"/>
      <c r="U133" s="50"/>
      <c r="V133" s="424"/>
      <c r="W133" s="243">
        <f t="shared" si="85"/>
        <v>0</v>
      </c>
      <c r="X133" s="64"/>
      <c r="Y133" s="64"/>
      <c r="Z133" s="54"/>
      <c r="AA133" s="54"/>
      <c r="AB133" s="451"/>
      <c r="AC133" s="451"/>
      <c r="AD133" s="438"/>
      <c r="AE133" s="438"/>
      <c r="AF133" s="65"/>
      <c r="AG133" s="429"/>
      <c r="AH133" s="464"/>
    </row>
    <row r="134" spans="1:34" ht="19.149999999999999" customHeight="1">
      <c r="A134" s="499"/>
      <c r="B134" s="171">
        <v>0</v>
      </c>
      <c r="C134" s="100" t="s">
        <v>268</v>
      </c>
      <c r="D134" s="478" t="s">
        <v>118</v>
      </c>
      <c r="E134" s="478"/>
      <c r="F134" s="369"/>
      <c r="G134" s="101"/>
      <c r="H134" s="102"/>
      <c r="I134" s="245"/>
      <c r="J134" s="246">
        <v>18.125</v>
      </c>
      <c r="K134" s="246">
        <v>1529.75</v>
      </c>
      <c r="L134" s="247">
        <v>86.784086441594184</v>
      </c>
      <c r="M134" s="246">
        <f t="shared" ref="M134:O134" si="86">AVERAGE(M122:M133)</f>
        <v>18.5</v>
      </c>
      <c r="N134" s="246">
        <f t="shared" si="86"/>
        <v>1396.2369330385168</v>
      </c>
      <c r="O134" s="247">
        <f t="shared" si="86"/>
        <v>77.939170926270421</v>
      </c>
      <c r="P134" s="51">
        <f t="shared" ref="P134:P142" si="87">M134-J134</f>
        <v>0.375</v>
      </c>
      <c r="Q134" s="142">
        <f t="shared" ref="Q134:Q142" si="88">O134-L134</f>
        <v>-8.8449155153237626</v>
      </c>
      <c r="R134" s="248">
        <f t="shared" ref="R134:R142" si="89">O134/L134</f>
        <v>0.8980813663196604</v>
      </c>
      <c r="S134" s="463"/>
      <c r="T134" s="50"/>
      <c r="U134" s="50"/>
      <c r="V134" s="424"/>
      <c r="W134" s="424"/>
      <c r="X134" s="53"/>
      <c r="Y134" s="53"/>
      <c r="Z134" s="106">
        <f>SUM(Z122:Z133)</f>
        <v>0</v>
      </c>
      <c r="AA134" s="106">
        <f>SUM(AA122:AA133)</f>
        <v>0</v>
      </c>
      <c r="AB134" s="451"/>
      <c r="AC134" s="451"/>
      <c r="AD134" s="107">
        <f>SUM(AD122:AD133)</f>
        <v>0</v>
      </c>
      <c r="AE134" s="107">
        <f>SUM(AE122:AE133)</f>
        <v>1</v>
      </c>
      <c r="AF134" s="48">
        <f t="shared" si="61"/>
        <v>-133.51306696148322</v>
      </c>
      <c r="AG134" s="428">
        <f t="shared" si="62"/>
        <v>0.91272229647884739</v>
      </c>
      <c r="AH134" s="464"/>
    </row>
    <row r="135" spans="1:34" ht="19.149999999999999" customHeight="1">
      <c r="A135" s="501" t="s">
        <v>269</v>
      </c>
      <c r="B135" s="424" t="s">
        <v>196</v>
      </c>
      <c r="C135" s="438"/>
      <c r="D135" s="82" t="s">
        <v>270</v>
      </c>
      <c r="E135" s="83"/>
      <c r="F135" s="359">
        <v>53.68</v>
      </c>
      <c r="G135" s="57">
        <v>962</v>
      </c>
      <c r="H135" s="249">
        <f t="shared" ref="H135:H146" si="90">F135*G135</f>
        <v>51640.159999999996</v>
      </c>
      <c r="I135" s="438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1374.2857142857138</v>
      </c>
      <c r="O135" s="116">
        <f t="shared" ref="O135:O142" si="92">N135/M135</f>
        <v>85.89285714285711</v>
      </c>
      <c r="P135" s="54">
        <f t="shared" si="87"/>
        <v>0</v>
      </c>
      <c r="Q135" s="88">
        <f t="shared" si="88"/>
        <v>-7.8571428571428896</v>
      </c>
      <c r="R135" s="431">
        <f t="shared" si="89"/>
        <v>0.91619047619047589</v>
      </c>
      <c r="S135" s="498">
        <f>R147</f>
        <v>0.91579939628949336</v>
      </c>
      <c r="T135" s="250">
        <v>0.5</v>
      </c>
      <c r="U135" s="50">
        <v>0.52916666666666667</v>
      </c>
      <c r="V135" s="145">
        <v>5</v>
      </c>
      <c r="W135" s="251">
        <f t="shared" ref="W135:W147" si="93">(U135-T135)*24*60</f>
        <v>42.000000000000014</v>
      </c>
      <c r="X135" s="426"/>
      <c r="Y135" s="426"/>
      <c r="Z135" s="54"/>
      <c r="AA135" s="54"/>
      <c r="AB135" s="451"/>
      <c r="AC135" s="451"/>
      <c r="AD135" s="438"/>
      <c r="AE135" s="438"/>
      <c r="AF135" s="117">
        <f t="shared" si="61"/>
        <v>-125.71428571428623</v>
      </c>
      <c r="AG135" s="121">
        <f t="shared" si="62"/>
        <v>0.91619047619047589</v>
      </c>
      <c r="AH135" s="472">
        <f>AG147</f>
        <v>0.92598452797258757</v>
      </c>
    </row>
    <row r="136" spans="1:34" ht="19.149999999999999" customHeight="1">
      <c r="A136" s="502"/>
      <c r="B136" s="424" t="s">
        <v>196</v>
      </c>
      <c r="C136" s="438"/>
      <c r="D136" s="82" t="s">
        <v>271</v>
      </c>
      <c r="E136" s="252"/>
      <c r="F136" s="359">
        <v>57.734999999999999</v>
      </c>
      <c r="G136" s="57">
        <v>1724</v>
      </c>
      <c r="H136" s="84">
        <f t="shared" si="90"/>
        <v>99535.14</v>
      </c>
      <c r="I136" s="438"/>
      <c r="J136" s="46">
        <v>16</v>
      </c>
      <c r="K136" s="57">
        <v>1565</v>
      </c>
      <c r="L136" s="86">
        <v>97.8125</v>
      </c>
      <c r="M136" s="427">
        <v>16</v>
      </c>
      <c r="N136" s="57">
        <f t="shared" si="91"/>
        <v>1379.1999999999989</v>
      </c>
      <c r="O136" s="86">
        <f t="shared" si="92"/>
        <v>86.199999999999932</v>
      </c>
      <c r="P136" s="54">
        <f t="shared" si="87"/>
        <v>0</v>
      </c>
      <c r="Q136" s="88">
        <f t="shared" si="88"/>
        <v>-11.612500000000068</v>
      </c>
      <c r="R136" s="431">
        <f t="shared" si="89"/>
        <v>0.88127795527156483</v>
      </c>
      <c r="S136" s="498"/>
      <c r="T136" s="250">
        <v>0.53402777777777777</v>
      </c>
      <c r="U136" s="50">
        <v>0.58611111111111114</v>
      </c>
      <c r="V136" s="145">
        <v>7</v>
      </c>
      <c r="W136" s="251">
        <f t="shared" si="93"/>
        <v>75.000000000000057</v>
      </c>
      <c r="X136" s="53"/>
      <c r="Y136" s="53"/>
      <c r="Z136" s="54"/>
      <c r="AA136" s="54"/>
      <c r="AB136" s="451"/>
      <c r="AC136" s="451"/>
      <c r="AD136" s="438"/>
      <c r="AE136" s="438"/>
      <c r="AF136" s="48">
        <f t="shared" si="61"/>
        <v>-185.80000000000109</v>
      </c>
      <c r="AG136" s="126">
        <f t="shared" si="62"/>
        <v>0.88127795527156483</v>
      </c>
      <c r="AH136" s="472"/>
    </row>
    <row r="137" spans="1:34" ht="19.149999999999999" customHeight="1">
      <c r="A137" s="502"/>
      <c r="B137" s="424" t="s">
        <v>196</v>
      </c>
      <c r="C137" s="438"/>
      <c r="D137" s="82" t="s">
        <v>272</v>
      </c>
      <c r="E137" s="83"/>
      <c r="F137" s="359">
        <v>50.67</v>
      </c>
      <c r="G137" s="212">
        <v>887</v>
      </c>
      <c r="H137" s="84">
        <f t="shared" si="90"/>
        <v>44944.29</v>
      </c>
      <c r="I137" s="224"/>
      <c r="J137" s="46">
        <v>17</v>
      </c>
      <c r="K137" s="44">
        <v>1500</v>
      </c>
      <c r="L137" s="47">
        <v>88.235294117647058</v>
      </c>
      <c r="M137" s="87">
        <v>17</v>
      </c>
      <c r="N137" s="57">
        <f t="shared" si="91"/>
        <v>1400.5263157894726</v>
      </c>
      <c r="O137" s="86">
        <f t="shared" si="92"/>
        <v>82.383900928792514</v>
      </c>
      <c r="P137" s="54">
        <f t="shared" si="87"/>
        <v>0</v>
      </c>
      <c r="Q137" s="88">
        <f t="shared" si="88"/>
        <v>-5.8513931888545443</v>
      </c>
      <c r="R137" s="431">
        <f t="shared" si="89"/>
        <v>0.93368421052631512</v>
      </c>
      <c r="S137" s="498"/>
      <c r="T137" s="50">
        <v>0.70833333333333337</v>
      </c>
      <c r="U137" s="50">
        <v>0.73472222222222228</v>
      </c>
      <c r="V137" s="253">
        <v>5</v>
      </c>
      <c r="W137" s="251">
        <f t="shared" si="93"/>
        <v>38.000000000000028</v>
      </c>
      <c r="X137" s="53"/>
      <c r="Y137" s="53"/>
      <c r="Z137" s="54"/>
      <c r="AA137" s="54"/>
      <c r="AB137" s="451"/>
      <c r="AC137" s="451"/>
      <c r="AD137" s="438"/>
      <c r="AE137" s="438"/>
      <c r="AF137" s="48">
        <f t="shared" si="61"/>
        <v>-99.473684210527381</v>
      </c>
      <c r="AG137" s="126">
        <f t="shared" si="62"/>
        <v>0.93368421052631512</v>
      </c>
      <c r="AH137" s="472"/>
    </row>
    <row r="138" spans="1:34" ht="19.149999999999999" customHeight="1">
      <c r="A138" s="502"/>
      <c r="B138" s="424" t="s">
        <v>196</v>
      </c>
      <c r="C138" s="226"/>
      <c r="D138" s="82" t="s">
        <v>273</v>
      </c>
      <c r="E138" s="83"/>
      <c r="F138" s="359">
        <v>50.98</v>
      </c>
      <c r="G138" s="57">
        <v>1577</v>
      </c>
      <c r="H138" s="84">
        <f t="shared" si="90"/>
        <v>80395.459999999992</v>
      </c>
      <c r="I138" s="438"/>
      <c r="J138" s="87">
        <v>20</v>
      </c>
      <c r="K138" s="57">
        <v>1440</v>
      </c>
      <c r="L138" s="86">
        <v>72</v>
      </c>
      <c r="M138" s="232">
        <v>20</v>
      </c>
      <c r="N138" s="57">
        <f t="shared" si="91"/>
        <v>1351.7142857142844</v>
      </c>
      <c r="O138" s="86">
        <f t="shared" si="92"/>
        <v>67.585714285714218</v>
      </c>
      <c r="P138" s="54">
        <f t="shared" si="87"/>
        <v>0</v>
      </c>
      <c r="Q138" s="88">
        <f t="shared" si="88"/>
        <v>-4.4142857142857821</v>
      </c>
      <c r="R138" s="437">
        <f t="shared" si="89"/>
        <v>0.9386904761904753</v>
      </c>
      <c r="S138" s="498"/>
      <c r="T138" s="50">
        <v>0.73819444444444449</v>
      </c>
      <c r="U138" s="50">
        <v>0.78680555555555565</v>
      </c>
      <c r="V138" s="253">
        <v>5</v>
      </c>
      <c r="W138" s="251">
        <f t="shared" si="93"/>
        <v>70.000000000000071</v>
      </c>
      <c r="X138" s="53"/>
      <c r="Y138" s="53"/>
      <c r="Z138" s="54"/>
      <c r="AA138" s="54"/>
      <c r="AB138" s="451"/>
      <c r="AC138" s="451"/>
      <c r="AD138" s="438"/>
      <c r="AE138" s="438"/>
      <c r="AF138" s="48">
        <f t="shared" si="61"/>
        <v>-88.285714285715585</v>
      </c>
      <c r="AG138" s="126">
        <f t="shared" si="62"/>
        <v>0.9386904761904753</v>
      </c>
      <c r="AH138" s="472"/>
    </row>
    <row r="139" spans="1:34" ht="19.149999999999999" customHeight="1">
      <c r="A139" s="502"/>
      <c r="B139" s="424" t="s">
        <v>196</v>
      </c>
      <c r="C139" s="434"/>
      <c r="D139" s="42" t="s">
        <v>274</v>
      </c>
      <c r="E139" s="43"/>
      <c r="F139" s="359">
        <v>54.09</v>
      </c>
      <c r="G139" s="57">
        <v>866</v>
      </c>
      <c r="H139" s="84">
        <f t="shared" si="90"/>
        <v>46841.94</v>
      </c>
      <c r="I139" s="438"/>
      <c r="J139" s="46">
        <v>19</v>
      </c>
      <c r="K139" s="44">
        <v>1500</v>
      </c>
      <c r="L139" s="47">
        <v>78.94736842105263</v>
      </c>
      <c r="M139" s="232">
        <v>19</v>
      </c>
      <c r="N139" s="57">
        <f t="shared" si="91"/>
        <v>1404.3243243243232</v>
      </c>
      <c r="O139" s="86">
        <f t="shared" si="92"/>
        <v>73.911806543385438</v>
      </c>
      <c r="P139" s="54">
        <f t="shared" si="87"/>
        <v>0</v>
      </c>
      <c r="Q139" s="88">
        <f t="shared" si="88"/>
        <v>-5.0355618776671918</v>
      </c>
      <c r="R139" s="431">
        <f t="shared" si="89"/>
        <v>0.93621621621621554</v>
      </c>
      <c r="S139" s="498"/>
      <c r="T139" s="50">
        <v>0.79236111111111118</v>
      </c>
      <c r="U139" s="50">
        <v>0.81805555555555565</v>
      </c>
      <c r="V139" s="254">
        <v>8</v>
      </c>
      <c r="W139" s="251">
        <f t="shared" si="93"/>
        <v>37.000000000000028</v>
      </c>
      <c r="X139" s="53"/>
      <c r="Y139" s="53"/>
      <c r="Z139" s="54"/>
      <c r="AA139" s="54"/>
      <c r="AB139" s="451"/>
      <c r="AC139" s="451"/>
      <c r="AD139" s="438"/>
      <c r="AE139" s="438"/>
      <c r="AF139" s="48">
        <f t="shared" si="61"/>
        <v>-95.675675675676757</v>
      </c>
      <c r="AG139" s="126">
        <f t="shared" si="62"/>
        <v>0.93621621621621554</v>
      </c>
      <c r="AH139" s="472"/>
    </row>
    <row r="140" spans="1:34" ht="19.149999999999999" customHeight="1">
      <c r="A140" s="503"/>
      <c r="B140" s="424" t="s">
        <v>196</v>
      </c>
      <c r="C140" s="434"/>
      <c r="D140" s="255" t="s">
        <v>275</v>
      </c>
      <c r="E140" s="83"/>
      <c r="F140" s="359">
        <v>50.92</v>
      </c>
      <c r="G140" s="57">
        <v>1823</v>
      </c>
      <c r="H140" s="84">
        <f t="shared" si="90"/>
        <v>92827.16</v>
      </c>
      <c r="I140" s="438"/>
      <c r="J140" s="87">
        <v>19</v>
      </c>
      <c r="K140" s="57">
        <v>1440</v>
      </c>
      <c r="L140" s="86">
        <v>75.78947368421052</v>
      </c>
      <c r="M140" s="232">
        <v>19</v>
      </c>
      <c r="N140" s="57">
        <f t="shared" si="91"/>
        <v>1367.2499999999995</v>
      </c>
      <c r="O140" s="86">
        <f t="shared" si="92"/>
        <v>71.960526315789451</v>
      </c>
      <c r="P140" s="54">
        <f t="shared" si="87"/>
        <v>0</v>
      </c>
      <c r="Q140" s="88">
        <f t="shared" si="88"/>
        <v>-3.8289473684210691</v>
      </c>
      <c r="R140" s="431">
        <f t="shared" si="89"/>
        <v>0.94947916666666643</v>
      </c>
      <c r="S140" s="505"/>
      <c r="T140" s="63">
        <v>0.83333333333333337</v>
      </c>
      <c r="U140" s="256">
        <v>0.88888888888888895</v>
      </c>
      <c r="V140" s="257">
        <v>22</v>
      </c>
      <c r="W140" s="251">
        <f t="shared" si="93"/>
        <v>80.000000000000028</v>
      </c>
      <c r="X140" s="53">
        <v>0.82152777777777775</v>
      </c>
      <c r="Y140" s="53">
        <v>0.8305555555555556</v>
      </c>
      <c r="Z140" s="54"/>
      <c r="AA140" s="54"/>
      <c r="AB140" s="451"/>
      <c r="AC140" s="451"/>
      <c r="AD140" s="438"/>
      <c r="AE140" s="438"/>
      <c r="AF140" s="48">
        <f t="shared" si="61"/>
        <v>-72.750000000000455</v>
      </c>
      <c r="AG140" s="126">
        <f t="shared" si="62"/>
        <v>0.94947916666666632</v>
      </c>
      <c r="AH140" s="472"/>
    </row>
    <row r="141" spans="1:34" ht="19.149999999999999" customHeight="1">
      <c r="A141" s="503"/>
      <c r="B141" s="424" t="s">
        <v>196</v>
      </c>
      <c r="C141" s="434"/>
      <c r="D141" s="42" t="s">
        <v>276</v>
      </c>
      <c r="E141" s="258"/>
      <c r="F141" s="359">
        <v>50.67</v>
      </c>
      <c r="G141" s="57">
        <v>1021</v>
      </c>
      <c r="H141" s="84">
        <f t="shared" si="90"/>
        <v>51734.07</v>
      </c>
      <c r="I141" s="438"/>
      <c r="J141" s="46">
        <v>17</v>
      </c>
      <c r="K141" s="44">
        <v>1440</v>
      </c>
      <c r="L141" s="47">
        <v>84.705882352941174</v>
      </c>
      <c r="M141" s="232">
        <v>17</v>
      </c>
      <c r="N141" s="57">
        <f t="shared" si="91"/>
        <v>1331.7391304347825</v>
      </c>
      <c r="O141" s="86">
        <f t="shared" si="92"/>
        <v>78.337595907928389</v>
      </c>
      <c r="P141" s="54">
        <f t="shared" si="87"/>
        <v>0</v>
      </c>
      <c r="Q141" s="88">
        <f t="shared" si="88"/>
        <v>-6.3682864450127852</v>
      </c>
      <c r="R141" s="431">
        <f t="shared" si="89"/>
        <v>0.9248188405797102</v>
      </c>
      <c r="S141" s="505"/>
      <c r="T141" s="63">
        <v>0.89375000000000004</v>
      </c>
      <c r="U141" s="256">
        <v>0.92569444444444449</v>
      </c>
      <c r="V141" s="55">
        <v>7</v>
      </c>
      <c r="W141" s="251">
        <f t="shared" si="93"/>
        <v>46</v>
      </c>
      <c r="X141" s="53"/>
      <c r="Y141" s="53"/>
      <c r="Z141" s="54"/>
      <c r="AA141" s="54"/>
      <c r="AB141" s="451"/>
      <c r="AC141" s="451"/>
      <c r="AD141" s="438"/>
      <c r="AE141" s="438"/>
      <c r="AF141" s="48">
        <f t="shared" si="61"/>
        <v>-108.26086956521749</v>
      </c>
      <c r="AG141" s="126">
        <f t="shared" si="62"/>
        <v>0.92481884057971009</v>
      </c>
      <c r="AH141" s="472"/>
    </row>
    <row r="142" spans="1:34" ht="19.149999999999999" customHeight="1">
      <c r="A142" s="503"/>
      <c r="B142" s="424" t="s">
        <v>196</v>
      </c>
      <c r="C142" s="434"/>
      <c r="D142" s="42" t="s">
        <v>277</v>
      </c>
      <c r="E142" s="258"/>
      <c r="F142" s="359">
        <v>50.49</v>
      </c>
      <c r="G142" s="57">
        <v>1229</v>
      </c>
      <c r="H142" s="84">
        <f t="shared" si="90"/>
        <v>62052.21</v>
      </c>
      <c r="I142" s="438"/>
      <c r="J142" s="87">
        <v>14</v>
      </c>
      <c r="K142" s="57">
        <v>1440</v>
      </c>
      <c r="L142" s="86">
        <v>102.85714285714286</v>
      </c>
      <c r="M142" s="232">
        <v>15</v>
      </c>
      <c r="N142" s="57">
        <f t="shared" si="91"/>
        <v>1340.7272727272734</v>
      </c>
      <c r="O142" s="86">
        <f t="shared" si="92"/>
        <v>89.381818181818232</v>
      </c>
      <c r="P142" s="54">
        <f t="shared" si="87"/>
        <v>1</v>
      </c>
      <c r="Q142" s="88">
        <f t="shared" si="88"/>
        <v>-13.475324675324629</v>
      </c>
      <c r="R142" s="431">
        <f t="shared" si="89"/>
        <v>0.86898989898989942</v>
      </c>
      <c r="S142" s="505"/>
      <c r="T142" s="63">
        <v>0.93125000000000002</v>
      </c>
      <c r="U142" s="256">
        <v>0.96944444444444444</v>
      </c>
      <c r="V142" s="55">
        <v>8</v>
      </c>
      <c r="W142" s="251">
        <f t="shared" si="93"/>
        <v>54.999999999999964</v>
      </c>
      <c r="X142" s="53"/>
      <c r="Y142" s="53"/>
      <c r="Z142" s="54"/>
      <c r="AA142" s="54"/>
      <c r="AB142" s="451"/>
      <c r="AC142" s="451"/>
      <c r="AD142" s="438">
        <v>1</v>
      </c>
      <c r="AE142" s="438"/>
      <c r="AF142" s="48">
        <f t="shared" si="61"/>
        <v>-99.27272727272657</v>
      </c>
      <c r="AG142" s="126">
        <f t="shared" si="62"/>
        <v>0.93106060606060659</v>
      </c>
      <c r="AH142" s="472"/>
    </row>
    <row r="143" spans="1:34" ht="19.149999999999999" customHeight="1">
      <c r="A143" s="503"/>
      <c r="B143" s="424">
        <v>0</v>
      </c>
      <c r="C143" s="259"/>
      <c r="D143" s="82"/>
      <c r="E143" s="83"/>
      <c r="F143" s="359" t="s">
        <v>105</v>
      </c>
      <c r="G143" s="57"/>
      <c r="H143" s="84">
        <f t="shared" si="90"/>
        <v>0</v>
      </c>
      <c r="I143" s="438"/>
      <c r="J143" s="46"/>
      <c r="K143" s="44"/>
      <c r="L143" s="47"/>
      <c r="M143" s="232"/>
      <c r="N143" s="57"/>
      <c r="O143" s="86"/>
      <c r="P143" s="54"/>
      <c r="Q143" s="88"/>
      <c r="R143" s="431"/>
      <c r="S143" s="505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451"/>
      <c r="AC143" s="451"/>
      <c r="AD143" s="438"/>
      <c r="AE143" s="438"/>
      <c r="AF143" s="48">
        <f t="shared" si="61"/>
        <v>0</v>
      </c>
      <c r="AG143" s="126" t="e">
        <f t="shared" si="62"/>
        <v>#DIV/0!</v>
      </c>
      <c r="AH143" s="472"/>
    </row>
    <row r="144" spans="1:34" ht="19.149999999999999" customHeight="1">
      <c r="A144" s="503"/>
      <c r="B144" s="424">
        <v>0</v>
      </c>
      <c r="C144" s="434"/>
      <c r="D144" s="42"/>
      <c r="E144" s="258"/>
      <c r="F144" s="359" t="s">
        <v>105</v>
      </c>
      <c r="G144" s="57"/>
      <c r="H144" s="84">
        <f t="shared" si="90"/>
        <v>0</v>
      </c>
      <c r="I144" s="438"/>
      <c r="J144" s="46"/>
      <c r="K144" s="57"/>
      <c r="L144" s="86"/>
      <c r="M144" s="427"/>
      <c r="N144" s="57"/>
      <c r="O144" s="86"/>
      <c r="P144" s="54"/>
      <c r="Q144" s="88"/>
      <c r="R144" s="437"/>
      <c r="S144" s="505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451"/>
      <c r="AC144" s="451"/>
      <c r="AD144" s="438"/>
      <c r="AE144" s="438"/>
      <c r="AF144" s="48">
        <f t="shared" si="61"/>
        <v>0</v>
      </c>
      <c r="AG144" s="126" t="e">
        <f t="shared" si="62"/>
        <v>#DIV/0!</v>
      </c>
      <c r="AH144" s="472"/>
    </row>
    <row r="145" spans="1:34" ht="19.149999999999999" customHeight="1">
      <c r="A145" s="503"/>
      <c r="B145" s="424">
        <v>0</v>
      </c>
      <c r="C145" s="434"/>
      <c r="D145" s="42"/>
      <c r="E145" s="258"/>
      <c r="F145" s="359" t="s">
        <v>105</v>
      </c>
      <c r="G145" s="57"/>
      <c r="H145" s="84">
        <f t="shared" si="90"/>
        <v>0</v>
      </c>
      <c r="I145" s="438"/>
      <c r="J145" s="87"/>
      <c r="K145" s="57"/>
      <c r="L145" s="86"/>
      <c r="M145" s="427"/>
      <c r="N145" s="57"/>
      <c r="O145" s="86"/>
      <c r="P145" s="54"/>
      <c r="Q145" s="88"/>
      <c r="R145" s="431"/>
      <c r="S145" s="505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451"/>
      <c r="AC145" s="451"/>
      <c r="AD145" s="438"/>
      <c r="AE145" s="438"/>
      <c r="AF145" s="48">
        <f t="shared" si="61"/>
        <v>0</v>
      </c>
      <c r="AG145" s="126" t="e">
        <f t="shared" si="62"/>
        <v>#DIV/0!</v>
      </c>
      <c r="AH145" s="472"/>
    </row>
    <row r="146" spans="1:34" ht="19.149999999999999" customHeight="1">
      <c r="A146" s="503"/>
      <c r="B146" s="426">
        <v>0</v>
      </c>
      <c r="C146" s="259"/>
      <c r="D146" s="260"/>
      <c r="E146" s="258"/>
      <c r="F146" s="359" t="s">
        <v>105</v>
      </c>
      <c r="G146" s="57"/>
      <c r="H146" s="84">
        <f t="shared" si="90"/>
        <v>0</v>
      </c>
      <c r="I146" s="438"/>
      <c r="J146" s="87"/>
      <c r="K146" s="57"/>
      <c r="L146" s="86"/>
      <c r="M146" s="427"/>
      <c r="N146" s="57"/>
      <c r="O146" s="86"/>
      <c r="P146" s="54"/>
      <c r="Q146" s="88"/>
      <c r="R146" s="431"/>
      <c r="S146" s="505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451"/>
      <c r="AC146" s="451"/>
      <c r="AD146" s="438"/>
      <c r="AE146" s="438"/>
      <c r="AF146" s="54"/>
      <c r="AG146" s="431"/>
      <c r="AH146" s="472"/>
    </row>
    <row r="147" spans="1:34" ht="19.149999999999999" customHeight="1">
      <c r="A147" s="504"/>
      <c r="B147" s="261">
        <v>0</v>
      </c>
      <c r="C147" s="100" t="s">
        <v>278</v>
      </c>
      <c r="D147" s="478" t="s">
        <v>118</v>
      </c>
      <c r="E147" s="478"/>
      <c r="F147" s="373"/>
      <c r="G147" s="101"/>
      <c r="H147" s="102"/>
      <c r="I147" s="103"/>
      <c r="J147" s="101">
        <v>17.25</v>
      </c>
      <c r="K147" s="101">
        <v>1478.125</v>
      </c>
      <c r="L147" s="104">
        <v>86.762207679124288</v>
      </c>
      <c r="M147" s="246">
        <f t="shared" ref="M147:O147" si="94">AVERAGE(M135:M146)</f>
        <v>17.375</v>
      </c>
      <c r="N147" s="246">
        <f t="shared" si="94"/>
        <v>1368.720880409481</v>
      </c>
      <c r="O147" s="247">
        <f t="shared" si="94"/>
        <v>79.456777413285664</v>
      </c>
      <c r="P147" s="51">
        <f t="shared" ref="P147:P152" si="95">M147-J147</f>
        <v>0.125</v>
      </c>
      <c r="Q147" s="142">
        <f t="shared" ref="Q147:Q152" si="96">O147-L147</f>
        <v>-7.3054302658386234</v>
      </c>
      <c r="R147" s="262">
        <f t="shared" ref="R147:R152" si="97">O147/L147</f>
        <v>0.91579939628949336</v>
      </c>
      <c r="S147" s="506"/>
      <c r="T147" s="63"/>
      <c r="U147" s="63"/>
      <c r="V147" s="55"/>
      <c r="W147" s="421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51"/>
      <c r="AC147" s="451"/>
      <c r="AD147" s="107">
        <f>SUM(AD135:AD146)</f>
        <v>1</v>
      </c>
      <c r="AE147" s="107">
        <f>SUM(AE135:AE146)</f>
        <v>0</v>
      </c>
      <c r="AF147" s="207">
        <f t="shared" si="61"/>
        <v>-109.40411959051903</v>
      </c>
      <c r="AG147" s="263">
        <f t="shared" si="62"/>
        <v>0.92598452797258757</v>
      </c>
      <c r="AH147" s="472"/>
    </row>
    <row r="148" spans="1:34" ht="19.149999999999999" customHeight="1">
      <c r="A148" s="508" t="s">
        <v>279</v>
      </c>
      <c r="B148" s="438" t="s">
        <v>196</v>
      </c>
      <c r="C148" s="122"/>
      <c r="D148" s="176" t="s">
        <v>280</v>
      </c>
      <c r="E148" s="43"/>
      <c r="F148" s="366">
        <v>50.67</v>
      </c>
      <c r="G148" s="57">
        <v>230</v>
      </c>
      <c r="H148" s="84">
        <f t="shared" ref="H148:H172" si="98">F148*G148</f>
        <v>11654.1</v>
      </c>
      <c r="I148" s="264"/>
      <c r="J148" s="87">
        <v>16</v>
      </c>
      <c r="K148" s="57">
        <v>1440</v>
      </c>
      <c r="L148" s="86">
        <v>90</v>
      </c>
      <c r="M148" s="232">
        <v>17</v>
      </c>
      <c r="N148" s="44">
        <f>G148/W148*60</f>
        <v>1150.0000000000041</v>
      </c>
      <c r="O148" s="47">
        <f>N148/M148</f>
        <v>67.647058823529647</v>
      </c>
      <c r="P148" s="48">
        <f t="shared" si="95"/>
        <v>1</v>
      </c>
      <c r="Q148" s="49">
        <f t="shared" si="96"/>
        <v>-22.352941176470353</v>
      </c>
      <c r="R148" s="428">
        <f t="shared" si="97"/>
        <v>0.75163398692810723</v>
      </c>
      <c r="S148" s="509">
        <f>R160</f>
        <v>0.8470210238445991</v>
      </c>
      <c r="T148" s="250">
        <v>0.70833333333333337</v>
      </c>
      <c r="U148" s="50">
        <v>0.71666666666666667</v>
      </c>
      <c r="V148" s="424">
        <v>5</v>
      </c>
      <c r="W148" s="421">
        <f>(U148-T148)*24*60</f>
        <v>11.999999999999957</v>
      </c>
      <c r="X148" s="53"/>
      <c r="Y148" s="53"/>
      <c r="Z148" s="54"/>
      <c r="AA148" s="54"/>
      <c r="AB148" s="451"/>
      <c r="AC148" s="451"/>
      <c r="AD148" s="438"/>
      <c r="AE148" s="438"/>
      <c r="AF148" s="48">
        <f t="shared" si="61"/>
        <v>-289.99999999999591</v>
      </c>
      <c r="AG148" s="126">
        <f t="shared" si="62"/>
        <v>0.79861111111111394</v>
      </c>
      <c r="AH148" s="472">
        <f>AG160</f>
        <v>0.87083817676851016</v>
      </c>
    </row>
    <row r="149" spans="1:34" ht="19.149999999999999" customHeight="1">
      <c r="A149" s="508"/>
      <c r="B149" s="438" t="s">
        <v>196</v>
      </c>
      <c r="C149" s="224"/>
      <c r="D149" s="255" t="s">
        <v>281</v>
      </c>
      <c r="E149" s="60"/>
      <c r="F149" s="366">
        <v>57.3</v>
      </c>
      <c r="G149" s="57">
        <v>1352</v>
      </c>
      <c r="H149" s="84">
        <f t="shared" si="98"/>
        <v>77469.599999999991</v>
      </c>
      <c r="I149" s="264"/>
      <c r="J149" s="87">
        <v>18</v>
      </c>
      <c r="K149" s="57">
        <v>1500</v>
      </c>
      <c r="L149" s="86">
        <v>83.333333333333329</v>
      </c>
      <c r="M149" s="232">
        <v>18</v>
      </c>
      <c r="N149" s="44">
        <f>G149/W149*60</f>
        <v>1398.6206896551735</v>
      </c>
      <c r="O149" s="47">
        <f>N149/M149</f>
        <v>77.701149425287412</v>
      </c>
      <c r="P149" s="48">
        <f t="shared" si="95"/>
        <v>0</v>
      </c>
      <c r="Q149" s="49">
        <f t="shared" si="96"/>
        <v>-5.6321839080459171</v>
      </c>
      <c r="R149" s="428">
        <f t="shared" si="97"/>
        <v>0.93241379310344896</v>
      </c>
      <c r="S149" s="510"/>
      <c r="T149" s="250">
        <v>0.72152777777777777</v>
      </c>
      <c r="U149" s="50">
        <v>0.76180555555555551</v>
      </c>
      <c r="V149" s="424">
        <v>7</v>
      </c>
      <c r="W149" s="421">
        <f t="shared" ref="W149:W159" si="99">(U149-T149)*24*60</f>
        <v>57.999999999999957</v>
      </c>
      <c r="X149" s="53"/>
      <c r="Y149" s="53"/>
      <c r="Z149" s="54"/>
      <c r="AA149" s="54"/>
      <c r="AB149" s="451"/>
      <c r="AC149" s="451"/>
      <c r="AD149" s="438"/>
      <c r="AE149" s="438"/>
      <c r="AF149" s="48">
        <f t="shared" si="61"/>
        <v>-101.37931034482654</v>
      </c>
      <c r="AG149" s="126">
        <f t="shared" si="62"/>
        <v>0.93241379310344896</v>
      </c>
      <c r="AH149" s="511"/>
    </row>
    <row r="150" spans="1:34" ht="19.149999999999999" customHeight="1">
      <c r="A150" s="508"/>
      <c r="B150" s="438" t="s">
        <v>196</v>
      </c>
      <c r="C150" s="224"/>
      <c r="D150" s="179" t="s">
        <v>282</v>
      </c>
      <c r="E150" s="60"/>
      <c r="F150" s="366">
        <v>55.32</v>
      </c>
      <c r="G150" s="57">
        <v>573</v>
      </c>
      <c r="H150" s="84">
        <f t="shared" si="98"/>
        <v>31698.36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>G150/W150*60</f>
        <v>1145.999999999998</v>
      </c>
      <c r="O150" s="47">
        <f>N150/M150</f>
        <v>76.399999999999864</v>
      </c>
      <c r="P150" s="48">
        <f t="shared" si="95"/>
        <v>1</v>
      </c>
      <c r="Q150" s="49">
        <f t="shared" si="96"/>
        <v>-26.457142857142998</v>
      </c>
      <c r="R150" s="428">
        <f t="shared" si="97"/>
        <v>0.74277777777777643</v>
      </c>
      <c r="S150" s="510"/>
      <c r="T150" s="250">
        <v>0.76736111111111105</v>
      </c>
      <c r="U150" s="50">
        <v>0.78819444444444442</v>
      </c>
      <c r="V150" s="424">
        <v>8</v>
      </c>
      <c r="W150" s="421">
        <f t="shared" si="99"/>
        <v>30.000000000000053</v>
      </c>
      <c r="X150" s="219"/>
      <c r="Y150" s="219"/>
      <c r="Z150" s="220"/>
      <c r="AA150" s="220"/>
      <c r="AB150" s="451"/>
      <c r="AC150" s="451"/>
      <c r="AD150" s="438"/>
      <c r="AE150" s="438"/>
      <c r="AF150" s="48">
        <f t="shared" si="61"/>
        <v>-294.00000000000205</v>
      </c>
      <c r="AG150" s="126">
        <f t="shared" si="62"/>
        <v>0.79583333333333195</v>
      </c>
      <c r="AH150" s="511"/>
    </row>
    <row r="151" spans="1:34" s="221" customFormat="1" ht="19.149999999999999" customHeight="1">
      <c r="A151" s="508"/>
      <c r="B151" s="438" t="s">
        <v>196</v>
      </c>
      <c r="C151" s="224"/>
      <c r="D151" s="59" t="s">
        <v>283</v>
      </c>
      <c r="E151" s="60"/>
      <c r="F151" s="366">
        <v>55.56</v>
      </c>
      <c r="G151" s="57">
        <v>827</v>
      </c>
      <c r="H151" s="84">
        <f t="shared" si="98"/>
        <v>45948.12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>G151/W151*60</f>
        <v>1305.7894736842095</v>
      </c>
      <c r="O151" s="47">
        <f>N151/M151</f>
        <v>81.611842105263094</v>
      </c>
      <c r="P151" s="48">
        <f t="shared" si="95"/>
        <v>0</v>
      </c>
      <c r="Q151" s="49">
        <f t="shared" si="96"/>
        <v>-8.3881578947369064</v>
      </c>
      <c r="R151" s="428">
        <f t="shared" si="97"/>
        <v>0.90679824561403433</v>
      </c>
      <c r="S151" s="510"/>
      <c r="T151" s="250">
        <v>0.8027777777777777</v>
      </c>
      <c r="U151" s="50">
        <v>0.82916666666666661</v>
      </c>
      <c r="V151" s="424">
        <v>21</v>
      </c>
      <c r="W151" s="421">
        <f t="shared" si="99"/>
        <v>38.000000000000028</v>
      </c>
      <c r="X151" s="219">
        <v>0.79166666666666663</v>
      </c>
      <c r="Y151" s="219">
        <v>0.79999999999999993</v>
      </c>
      <c r="Z151" s="220"/>
      <c r="AA151" s="220"/>
      <c r="AB151" s="451"/>
      <c r="AC151" s="451"/>
      <c r="AD151" s="224"/>
      <c r="AE151" s="224"/>
      <c r="AF151" s="48">
        <f t="shared" si="61"/>
        <v>-134.2105263157905</v>
      </c>
      <c r="AG151" s="126">
        <f t="shared" si="62"/>
        <v>0.90679824561403433</v>
      </c>
      <c r="AH151" s="511"/>
    </row>
    <row r="152" spans="1:34" s="221" customFormat="1" ht="19.149999999999999" customHeight="1">
      <c r="A152" s="508"/>
      <c r="B152" s="438" t="s">
        <v>196</v>
      </c>
      <c r="C152" s="224"/>
      <c r="D152" s="255" t="s">
        <v>284</v>
      </c>
      <c r="E152" s="60"/>
      <c r="F152" s="366">
        <v>54.29</v>
      </c>
      <c r="G152" s="57">
        <v>705</v>
      </c>
      <c r="H152" s="84">
        <f t="shared" si="98"/>
        <v>38274.449999999997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>G152/W152*60</f>
        <v>1321.8749999999982</v>
      </c>
      <c r="O152" s="47">
        <f>N152/M152</f>
        <v>88.124999999999872</v>
      </c>
      <c r="P152" s="48">
        <f t="shared" si="95"/>
        <v>0</v>
      </c>
      <c r="Q152" s="49">
        <f t="shared" si="96"/>
        <v>-7.8750000000001279</v>
      </c>
      <c r="R152" s="428">
        <f t="shared" si="97"/>
        <v>0.91796874999999867</v>
      </c>
      <c r="S152" s="510"/>
      <c r="T152" s="265">
        <v>0.83263888888888882</v>
      </c>
      <c r="U152" s="63">
        <v>0.85486111111111107</v>
      </c>
      <c r="V152" s="425">
        <v>5</v>
      </c>
      <c r="W152" s="421">
        <f t="shared" si="99"/>
        <v>32.000000000000043</v>
      </c>
      <c r="X152" s="222"/>
      <c r="Y152" s="222"/>
      <c r="Z152" s="220"/>
      <c r="AA152" s="220"/>
      <c r="AB152" s="451"/>
      <c r="AC152" s="451"/>
      <c r="AD152" s="224"/>
      <c r="AE152" s="224"/>
      <c r="AF152" s="48">
        <f t="shared" si="61"/>
        <v>-118.12500000000182</v>
      </c>
      <c r="AG152" s="126">
        <f t="shared" si="62"/>
        <v>0.91796874999999878</v>
      </c>
      <c r="AH152" s="511"/>
    </row>
    <row r="153" spans="1:34" s="221" customFormat="1" ht="19.149999999999999" customHeight="1">
      <c r="A153" s="508"/>
      <c r="B153" s="438">
        <v>0</v>
      </c>
      <c r="C153" s="224"/>
      <c r="D153" s="255"/>
      <c r="E153" s="60"/>
      <c r="F153" s="366" t="s">
        <v>105</v>
      </c>
      <c r="G153" s="57"/>
      <c r="H153" s="84">
        <f t="shared" si="98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28"/>
      <c r="S153" s="510"/>
      <c r="T153" s="265"/>
      <c r="U153" s="63"/>
      <c r="V153" s="425"/>
      <c r="W153" s="421">
        <f t="shared" si="99"/>
        <v>0</v>
      </c>
      <c r="X153" s="222"/>
      <c r="Y153" s="222"/>
      <c r="Z153" s="220"/>
      <c r="AA153" s="220"/>
      <c r="AB153" s="451"/>
      <c r="AC153" s="451"/>
      <c r="AD153" s="224"/>
      <c r="AE153" s="224"/>
      <c r="AF153" s="48">
        <f t="shared" si="61"/>
        <v>0</v>
      </c>
      <c r="AG153" s="126" t="e">
        <f t="shared" si="62"/>
        <v>#DIV/0!</v>
      </c>
      <c r="AH153" s="511"/>
    </row>
    <row r="154" spans="1:34" s="221" customFormat="1" ht="19.149999999999999" customHeight="1">
      <c r="A154" s="508"/>
      <c r="B154" s="438">
        <v>0</v>
      </c>
      <c r="C154" s="224"/>
      <c r="D154" s="255"/>
      <c r="E154" s="60"/>
      <c r="F154" s="366" t="s">
        <v>105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510"/>
      <c r="T154" s="265"/>
      <c r="U154" s="63"/>
      <c r="V154" s="425"/>
      <c r="W154" s="421">
        <f t="shared" si="99"/>
        <v>0</v>
      </c>
      <c r="X154" s="222"/>
      <c r="Y154" s="222"/>
      <c r="Z154" s="220"/>
      <c r="AA154" s="220"/>
      <c r="AB154" s="451"/>
      <c r="AC154" s="451"/>
      <c r="AD154" s="224"/>
      <c r="AE154" s="224"/>
      <c r="AF154" s="48">
        <f t="shared" si="61"/>
        <v>0</v>
      </c>
      <c r="AG154" s="126" t="e">
        <f t="shared" si="62"/>
        <v>#DIV/0!</v>
      </c>
      <c r="AH154" s="511"/>
    </row>
    <row r="155" spans="1:34" s="221" customFormat="1" ht="19.149999999999999" customHeight="1">
      <c r="A155" s="508"/>
      <c r="B155" s="438">
        <v>0</v>
      </c>
      <c r="C155" s="224"/>
      <c r="D155" s="255"/>
      <c r="E155" s="60"/>
      <c r="F155" s="366" t="s">
        <v>105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510"/>
      <c r="T155" s="265"/>
      <c r="U155" s="63"/>
      <c r="V155" s="425"/>
      <c r="W155" s="421">
        <f t="shared" si="99"/>
        <v>0</v>
      </c>
      <c r="X155" s="222"/>
      <c r="Y155" s="222"/>
      <c r="Z155" s="220"/>
      <c r="AA155" s="220"/>
      <c r="AB155" s="451"/>
      <c r="AC155" s="451"/>
      <c r="AD155" s="224"/>
      <c r="AE155" s="224"/>
      <c r="AF155" s="268"/>
      <c r="AG155" s="130"/>
      <c r="AH155" s="511"/>
    </row>
    <row r="156" spans="1:34" s="221" customFormat="1" ht="19.149999999999999" customHeight="1">
      <c r="A156" s="508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510"/>
      <c r="T156" s="265"/>
      <c r="U156" s="63"/>
      <c r="V156" s="425"/>
      <c r="W156" s="269">
        <f t="shared" si="99"/>
        <v>0</v>
      </c>
      <c r="X156" s="222"/>
      <c r="Y156" s="222"/>
      <c r="Z156" s="220"/>
      <c r="AA156" s="220"/>
      <c r="AB156" s="451"/>
      <c r="AC156" s="451"/>
      <c r="AD156" s="224"/>
      <c r="AE156" s="224"/>
      <c r="AF156" s="268"/>
      <c r="AG156" s="130"/>
      <c r="AH156" s="511"/>
    </row>
    <row r="157" spans="1:34" s="221" customFormat="1" ht="19.149999999999999" customHeight="1">
      <c r="A157" s="508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510"/>
      <c r="T157" s="265"/>
      <c r="U157" s="63"/>
      <c r="V157" s="425"/>
      <c r="W157" s="269">
        <f t="shared" si="99"/>
        <v>0</v>
      </c>
      <c r="X157" s="222"/>
      <c r="Y157" s="222"/>
      <c r="Z157" s="220"/>
      <c r="AA157" s="220"/>
      <c r="AB157" s="451"/>
      <c r="AC157" s="451"/>
      <c r="AD157" s="224"/>
      <c r="AE157" s="224"/>
      <c r="AF157" s="268"/>
      <c r="AG157" s="130"/>
      <c r="AH157" s="511"/>
    </row>
    <row r="158" spans="1:34" s="221" customFormat="1" ht="19.149999999999999" customHeight="1">
      <c r="A158" s="508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510"/>
      <c r="T158" s="265"/>
      <c r="U158" s="63"/>
      <c r="V158" s="425"/>
      <c r="W158" s="269">
        <f t="shared" si="99"/>
        <v>0</v>
      </c>
      <c r="X158" s="222"/>
      <c r="Y158" s="222"/>
      <c r="Z158" s="220"/>
      <c r="AA158" s="220"/>
      <c r="AB158" s="451"/>
      <c r="AC158" s="451"/>
      <c r="AD158" s="224"/>
      <c r="AE158" s="224"/>
      <c r="AF158" s="268"/>
      <c r="AG158" s="130"/>
      <c r="AH158" s="511"/>
    </row>
    <row r="159" spans="1:34" s="221" customFormat="1" ht="19.149999999999999" customHeight="1">
      <c r="A159" s="508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8"/>
        <v>0</v>
      </c>
      <c r="I159" s="264"/>
      <c r="J159" s="266"/>
      <c r="K159" s="182"/>
      <c r="L159" s="134"/>
      <c r="M159" s="427"/>
      <c r="N159" s="182"/>
      <c r="O159" s="228"/>
      <c r="P159" s="267"/>
      <c r="Q159" s="74"/>
      <c r="R159" s="130"/>
      <c r="S159" s="510"/>
      <c r="T159" s="265"/>
      <c r="U159" s="63"/>
      <c r="V159" s="425"/>
      <c r="W159" s="270">
        <f t="shared" si="99"/>
        <v>0</v>
      </c>
      <c r="X159" s="222"/>
      <c r="Y159" s="222"/>
      <c r="Z159" s="220"/>
      <c r="AA159" s="220"/>
      <c r="AB159" s="451"/>
      <c r="AC159" s="451"/>
      <c r="AD159" s="224"/>
      <c r="AE159" s="224"/>
      <c r="AF159" s="268"/>
      <c r="AG159" s="130"/>
      <c r="AH159" s="511"/>
    </row>
    <row r="160" spans="1:34" ht="19.149999999999999" customHeight="1">
      <c r="A160" s="508"/>
      <c r="B160" s="271">
        <v>0</v>
      </c>
      <c r="C160" s="272" t="s">
        <v>285</v>
      </c>
      <c r="D160" s="507" t="s">
        <v>118</v>
      </c>
      <c r="E160" s="469"/>
      <c r="F160" s="360"/>
      <c r="G160" s="205"/>
      <c r="H160" s="204"/>
      <c r="I160" s="72"/>
      <c r="J160" s="273">
        <v>15.8</v>
      </c>
      <c r="K160" s="273">
        <v>1452</v>
      </c>
      <c r="L160" s="274">
        <v>92.438095238095229</v>
      </c>
      <c r="M160" s="273">
        <f t="shared" ref="M160:O160" si="100">AVERAGE(M148:M159)</f>
        <v>16.2</v>
      </c>
      <c r="N160" s="273">
        <f t="shared" si="100"/>
        <v>1264.4570326678768</v>
      </c>
      <c r="O160" s="274">
        <f t="shared" si="100"/>
        <v>78.297010070815986</v>
      </c>
      <c r="P160" s="65">
        <f t="shared" ref="P160:P165" si="101">M160-J160</f>
        <v>0.39999999999999858</v>
      </c>
      <c r="Q160" s="74">
        <f t="shared" ref="Q160:Q165" si="102">O160-L160</f>
        <v>-14.141085167279243</v>
      </c>
      <c r="R160" s="275">
        <f>O160/L160</f>
        <v>0.8470210238445991</v>
      </c>
      <c r="S160" s="510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451"/>
      <c r="AC160" s="451"/>
      <c r="AD160" s="79">
        <f>SUM(AD148:AD159)</f>
        <v>0</v>
      </c>
      <c r="AE160" s="79">
        <f>SUM(AE148:AE159)</f>
        <v>0</v>
      </c>
      <c r="AF160" s="65">
        <f t="shared" si="61"/>
        <v>-187.54296733212323</v>
      </c>
      <c r="AG160" s="130">
        <f t="shared" si="62"/>
        <v>0.87083817676851016</v>
      </c>
      <c r="AH160" s="511"/>
    </row>
    <row r="161" spans="1:36" ht="19.149999999999999" customHeight="1">
      <c r="A161" s="471" t="s">
        <v>286</v>
      </c>
      <c r="B161" s="122" t="s">
        <v>115</v>
      </c>
      <c r="C161" s="122"/>
      <c r="D161" s="82" t="s">
        <v>287</v>
      </c>
      <c r="E161" s="83"/>
      <c r="F161" s="365">
        <v>29.965493443754308</v>
      </c>
      <c r="G161" s="57">
        <v>2129</v>
      </c>
      <c r="H161" s="84">
        <f t="shared" ref="H161:H170" si="103">F161*G161</f>
        <v>63796.535541752921</v>
      </c>
      <c r="I161" s="438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4">G161/W161*60</f>
        <v>1205.0943396226417</v>
      </c>
      <c r="O161" s="86">
        <f t="shared" ref="O161:O165" si="105">N161/M161</f>
        <v>66.949685534591197</v>
      </c>
      <c r="P161" s="54">
        <f t="shared" si="101"/>
        <v>0</v>
      </c>
      <c r="Q161" s="88">
        <f t="shared" si="102"/>
        <v>0.28301886792452535</v>
      </c>
      <c r="R161" s="431">
        <f t="shared" ref="R161:R165" si="106">O161/L161</f>
        <v>1.004245283018868</v>
      </c>
      <c r="S161" s="472">
        <f>R173</f>
        <v>0.94430537570360751</v>
      </c>
      <c r="T161" s="89">
        <v>0.16666666666666666</v>
      </c>
      <c r="U161" s="89">
        <v>0.24027777777777776</v>
      </c>
      <c r="V161" s="438">
        <v>5</v>
      </c>
      <c r="W161" s="90">
        <f t="shared" ref="W161:W172" si="107">(U161-T161)*24*60</f>
        <v>105.99999999999999</v>
      </c>
      <c r="X161" s="96"/>
      <c r="Y161" s="96"/>
      <c r="Z161" s="54"/>
      <c r="AA161" s="54"/>
      <c r="AB161" s="451"/>
      <c r="AC161" s="451"/>
      <c r="AD161" s="438"/>
      <c r="AE161" s="438"/>
      <c r="AF161" s="54">
        <f t="shared" si="61"/>
        <v>5.0943396226416553</v>
      </c>
      <c r="AG161" s="431">
        <f t="shared" si="62"/>
        <v>1.004245283018868</v>
      </c>
      <c r="AH161" s="472">
        <f>AG173</f>
        <v>0.95134098730812411</v>
      </c>
    </row>
    <row r="162" spans="1:36" ht="19.149999999999999" customHeight="1">
      <c r="A162" s="471"/>
      <c r="B162" s="122" t="s">
        <v>115</v>
      </c>
      <c r="C162" s="122"/>
      <c r="D162" s="82" t="s">
        <v>288</v>
      </c>
      <c r="E162" s="83"/>
      <c r="F162" s="365">
        <v>34.229999999999997</v>
      </c>
      <c r="G162" s="57">
        <v>3355</v>
      </c>
      <c r="H162" s="84">
        <f t="shared" si="103"/>
        <v>114841.65</v>
      </c>
      <c r="I162" s="43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4"/>
        <v>2212.0879120879113</v>
      </c>
      <c r="O162" s="86">
        <f t="shared" si="105"/>
        <v>170.16060862214701</v>
      </c>
      <c r="P162" s="54">
        <f t="shared" si="101"/>
        <v>0</v>
      </c>
      <c r="Q162" s="88">
        <f t="shared" si="102"/>
        <v>-2.9163144547760567</v>
      </c>
      <c r="R162" s="431">
        <f t="shared" si="106"/>
        <v>0.98315018315018277</v>
      </c>
      <c r="S162" s="472"/>
      <c r="T162" s="89">
        <v>0.24513888888888888</v>
      </c>
      <c r="U162" s="89">
        <v>0.30833333333333335</v>
      </c>
      <c r="V162" s="438">
        <v>7</v>
      </c>
      <c r="W162" s="90">
        <f t="shared" si="107"/>
        <v>91.000000000000043</v>
      </c>
      <c r="X162" s="96"/>
      <c r="Y162" s="96"/>
      <c r="Z162" s="54"/>
      <c r="AA162" s="54"/>
      <c r="AB162" s="451"/>
      <c r="AC162" s="451"/>
      <c r="AD162" s="438"/>
      <c r="AE162" s="438"/>
      <c r="AF162" s="54">
        <f t="shared" si="61"/>
        <v>-37.912087912088737</v>
      </c>
      <c r="AG162" s="431">
        <f t="shared" si="62"/>
        <v>0.98315018315018277</v>
      </c>
      <c r="AH162" s="472"/>
    </row>
    <row r="163" spans="1:36" ht="19.149999999999999" customHeight="1">
      <c r="A163" s="471"/>
      <c r="B163" s="122" t="s">
        <v>115</v>
      </c>
      <c r="C163" s="122"/>
      <c r="D163" s="252" t="s">
        <v>289</v>
      </c>
      <c r="E163" s="252"/>
      <c r="F163" s="365">
        <v>34.229999999999997</v>
      </c>
      <c r="G163" s="57">
        <v>3980</v>
      </c>
      <c r="H163" s="84">
        <f t="shared" si="103"/>
        <v>136235.4</v>
      </c>
      <c r="I163" s="438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4"/>
        <v>2190.8256880733943</v>
      </c>
      <c r="O163" s="86">
        <f t="shared" si="105"/>
        <v>168.52505292872263</v>
      </c>
      <c r="P163" s="54">
        <f t="shared" si="101"/>
        <v>0</v>
      </c>
      <c r="Q163" s="88">
        <f t="shared" si="102"/>
        <v>-4.551870148200436</v>
      </c>
      <c r="R163" s="431">
        <f t="shared" si="106"/>
        <v>0.97370030581039746</v>
      </c>
      <c r="S163" s="472"/>
      <c r="T163" s="89">
        <v>0.32361111111111113</v>
      </c>
      <c r="U163" s="89">
        <v>0.39930555555555558</v>
      </c>
      <c r="V163" s="438">
        <v>22</v>
      </c>
      <c r="W163" s="90">
        <f t="shared" si="107"/>
        <v>109.00000000000001</v>
      </c>
      <c r="X163" s="96">
        <v>0.31180555555555556</v>
      </c>
      <c r="Y163" s="96">
        <v>0.32083333333333336</v>
      </c>
      <c r="Z163" s="54"/>
      <c r="AA163" s="54"/>
      <c r="AB163" s="451"/>
      <c r="AC163" s="451"/>
      <c r="AD163" s="438"/>
      <c r="AE163" s="438"/>
      <c r="AF163" s="54">
        <f t="shared" si="61"/>
        <v>-59.174311926605696</v>
      </c>
      <c r="AG163" s="431">
        <f t="shared" si="62"/>
        <v>0.97370030581039746</v>
      </c>
      <c r="AH163" s="472"/>
    </row>
    <row r="164" spans="1:36" ht="19.149999999999999" customHeight="1">
      <c r="A164" s="471"/>
      <c r="B164" s="122" t="s">
        <v>115</v>
      </c>
      <c r="C164" s="122"/>
      <c r="D164" s="277" t="s">
        <v>290</v>
      </c>
      <c r="E164" s="277"/>
      <c r="F164" s="365">
        <v>35.83</v>
      </c>
      <c r="G164" s="57">
        <v>5569</v>
      </c>
      <c r="H164" s="84">
        <f t="shared" si="103"/>
        <v>199537.27</v>
      </c>
      <c r="I164" s="438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4"/>
        <v>2212.8476821192057</v>
      </c>
      <c r="O164" s="86">
        <f t="shared" si="105"/>
        <v>201.16797110174596</v>
      </c>
      <c r="P164" s="54">
        <f t="shared" si="101"/>
        <v>0</v>
      </c>
      <c r="Q164" s="88">
        <f t="shared" si="102"/>
        <v>-3.3774834437085701</v>
      </c>
      <c r="R164" s="431">
        <f t="shared" si="106"/>
        <v>0.98348785871964695</v>
      </c>
      <c r="S164" s="472"/>
      <c r="T164" s="89">
        <v>0.43958333333333333</v>
      </c>
      <c r="U164" s="89">
        <v>0.5444444444444444</v>
      </c>
      <c r="V164" s="438">
        <v>5</v>
      </c>
      <c r="W164" s="90">
        <f t="shared" si="107"/>
        <v>150.99999999999994</v>
      </c>
      <c r="X164" s="96"/>
      <c r="Y164" s="96"/>
      <c r="Z164" s="54"/>
      <c r="AA164" s="54"/>
      <c r="AB164" s="451"/>
      <c r="AC164" s="451"/>
      <c r="AD164" s="438"/>
      <c r="AE164" s="438"/>
      <c r="AF164" s="54">
        <f t="shared" si="61"/>
        <v>-37.152317880794271</v>
      </c>
      <c r="AG164" s="431">
        <f t="shared" si="62"/>
        <v>0.98348785871964695</v>
      </c>
      <c r="AH164" s="472"/>
    </row>
    <row r="165" spans="1:36" ht="19.149999999999999" customHeight="1">
      <c r="A165" s="471"/>
      <c r="B165" s="122" t="s">
        <v>115</v>
      </c>
      <c r="C165" s="81"/>
      <c r="D165" s="82" t="s">
        <v>211</v>
      </c>
      <c r="E165" s="83"/>
      <c r="F165" s="362">
        <v>36.409999999999997</v>
      </c>
      <c r="G165" s="57">
        <v>1505.1599999999999</v>
      </c>
      <c r="H165" s="84">
        <f t="shared" si="103"/>
        <v>54802.875599999992</v>
      </c>
      <c r="I165" s="438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4"/>
        <v>2376.5684210526297</v>
      </c>
      <c r="O165" s="86">
        <f t="shared" si="105"/>
        <v>237.65684210526297</v>
      </c>
      <c r="P165" s="54">
        <f t="shared" si="101"/>
        <v>0</v>
      </c>
      <c r="Q165" s="88">
        <f t="shared" si="102"/>
        <v>-39.24315789473701</v>
      </c>
      <c r="R165" s="431">
        <f t="shared" si="106"/>
        <v>0.85827678622341275</v>
      </c>
      <c r="S165" s="472"/>
      <c r="T165" s="89">
        <v>0.54930555555555549</v>
      </c>
      <c r="U165" s="89">
        <v>0.5756944444444444</v>
      </c>
      <c r="V165" s="438">
        <v>7</v>
      </c>
      <c r="W165" s="90">
        <f t="shared" si="107"/>
        <v>38.000000000000028</v>
      </c>
      <c r="X165" s="96"/>
      <c r="Y165" s="96"/>
      <c r="Z165" s="54"/>
      <c r="AA165" s="54"/>
      <c r="AB165" s="451"/>
      <c r="AC165" s="451"/>
      <c r="AD165" s="438"/>
      <c r="AE165" s="438"/>
      <c r="AF165" s="54">
        <f t="shared" si="61"/>
        <v>-392.43157894737033</v>
      </c>
      <c r="AG165" s="431">
        <f t="shared" si="62"/>
        <v>0.85827678622341264</v>
      </c>
      <c r="AH165" s="472"/>
    </row>
    <row r="166" spans="1:36" ht="19.149999999999999" customHeight="1">
      <c r="A166" s="471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3"/>
        <v>0</v>
      </c>
      <c r="I166" s="438"/>
      <c r="J166" s="87"/>
      <c r="K166" s="57"/>
      <c r="L166" s="86"/>
      <c r="M166" s="87"/>
      <c r="N166" s="57"/>
      <c r="O166" s="86"/>
      <c r="P166" s="54"/>
      <c r="Q166" s="88"/>
      <c r="R166" s="431"/>
      <c r="S166" s="472"/>
      <c r="T166" s="89"/>
      <c r="U166" s="89"/>
      <c r="V166" s="438"/>
      <c r="W166" s="90">
        <f t="shared" si="107"/>
        <v>0</v>
      </c>
      <c r="X166" s="96"/>
      <c r="Y166" s="96"/>
      <c r="Z166" s="54"/>
      <c r="AA166" s="54"/>
      <c r="AB166" s="451"/>
      <c r="AC166" s="451"/>
      <c r="AD166" s="438"/>
      <c r="AE166" s="438"/>
      <c r="AF166" s="54">
        <f t="shared" si="61"/>
        <v>0</v>
      </c>
      <c r="AG166" s="431" t="e">
        <f t="shared" si="62"/>
        <v>#DIV/0!</v>
      </c>
      <c r="AH166" s="472"/>
    </row>
    <row r="167" spans="1:36" ht="19.149999999999999" customHeight="1">
      <c r="A167" s="471"/>
      <c r="B167" s="122">
        <v>0</v>
      </c>
      <c r="C167" s="122"/>
      <c r="D167" s="255"/>
      <c r="E167" s="60"/>
      <c r="F167" s="365" t="s">
        <v>105</v>
      </c>
      <c r="G167" s="57"/>
      <c r="H167" s="84">
        <f t="shared" si="103"/>
        <v>0</v>
      </c>
      <c r="I167" s="438"/>
      <c r="J167" s="87"/>
      <c r="K167" s="57"/>
      <c r="L167" s="86"/>
      <c r="M167" s="87"/>
      <c r="N167" s="57"/>
      <c r="O167" s="86"/>
      <c r="P167" s="54"/>
      <c r="Q167" s="88"/>
      <c r="R167" s="431"/>
      <c r="S167" s="472"/>
      <c r="T167" s="89"/>
      <c r="U167" s="89"/>
      <c r="V167" s="438"/>
      <c r="W167" s="90">
        <f t="shared" si="107"/>
        <v>0</v>
      </c>
      <c r="X167" s="96"/>
      <c r="Y167" s="96"/>
      <c r="Z167" s="54"/>
      <c r="AA167" s="54"/>
      <c r="AB167" s="451"/>
      <c r="AC167" s="451"/>
      <c r="AD167" s="438"/>
      <c r="AE167" s="438"/>
      <c r="AF167" s="54">
        <f t="shared" si="61"/>
        <v>0</v>
      </c>
      <c r="AG167" s="431" t="e">
        <f t="shared" si="62"/>
        <v>#DIV/0!</v>
      </c>
      <c r="AH167" s="472"/>
    </row>
    <row r="168" spans="1:36" ht="19.149999999999999" customHeight="1">
      <c r="A168" s="471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3"/>
        <v>0</v>
      </c>
      <c r="I168" s="438"/>
      <c r="J168" s="87"/>
      <c r="K168" s="57"/>
      <c r="L168" s="86"/>
      <c r="M168" s="87"/>
      <c r="N168" s="57"/>
      <c r="O168" s="86"/>
      <c r="P168" s="54"/>
      <c r="Q168" s="88"/>
      <c r="R168" s="431"/>
      <c r="S168" s="472"/>
      <c r="T168" s="89"/>
      <c r="U168" s="89"/>
      <c r="V168" s="438"/>
      <c r="W168" s="90">
        <f t="shared" si="107"/>
        <v>0</v>
      </c>
      <c r="X168" s="96"/>
      <c r="Y168" s="96"/>
      <c r="Z168" s="54"/>
      <c r="AA168" s="54"/>
      <c r="AB168" s="451"/>
      <c r="AC168" s="451"/>
      <c r="AD168" s="438"/>
      <c r="AE168" s="438"/>
      <c r="AF168" s="54">
        <f t="shared" si="61"/>
        <v>0</v>
      </c>
      <c r="AG168" s="431" t="e">
        <f t="shared" si="62"/>
        <v>#DIV/0!</v>
      </c>
      <c r="AH168" s="472"/>
    </row>
    <row r="169" spans="1:36" ht="19.149999999999999" customHeight="1">
      <c r="A169" s="471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3"/>
        <v>0</v>
      </c>
      <c r="I169" s="438"/>
      <c r="J169" s="87"/>
      <c r="K169" s="57"/>
      <c r="L169" s="86"/>
      <c r="M169" s="87"/>
      <c r="N169" s="57"/>
      <c r="O169" s="86"/>
      <c r="P169" s="54"/>
      <c r="Q169" s="88"/>
      <c r="R169" s="431"/>
      <c r="S169" s="472"/>
      <c r="T169" s="89"/>
      <c r="U169" s="89"/>
      <c r="V169" s="438" t="s">
        <v>49</v>
      </c>
      <c r="W169" s="90">
        <f t="shared" si="107"/>
        <v>0</v>
      </c>
      <c r="X169" s="96"/>
      <c r="Y169" s="96"/>
      <c r="Z169" s="54"/>
      <c r="AA169" s="54"/>
      <c r="AB169" s="451"/>
      <c r="AC169" s="451"/>
      <c r="AD169" s="438"/>
      <c r="AE169" s="438"/>
      <c r="AF169" s="54">
        <f t="shared" si="61"/>
        <v>0</v>
      </c>
      <c r="AG169" s="431" t="e">
        <f t="shared" si="62"/>
        <v>#DIV/0!</v>
      </c>
      <c r="AH169" s="472"/>
    </row>
    <row r="170" spans="1:36" ht="19.149999999999999" customHeight="1">
      <c r="A170" s="471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3"/>
        <v>0</v>
      </c>
      <c r="I170" s="438"/>
      <c r="J170" s="87"/>
      <c r="K170" s="57"/>
      <c r="L170" s="86"/>
      <c r="M170" s="87"/>
      <c r="N170" s="57"/>
      <c r="O170" s="86"/>
      <c r="P170" s="54"/>
      <c r="Q170" s="88"/>
      <c r="R170" s="431"/>
      <c r="S170" s="472"/>
      <c r="T170" s="89"/>
      <c r="U170" s="89"/>
      <c r="V170" s="438"/>
      <c r="W170" s="90">
        <f t="shared" si="107"/>
        <v>0</v>
      </c>
      <c r="X170" s="96"/>
      <c r="Y170" s="96"/>
      <c r="Z170" s="54"/>
      <c r="AA170" s="54"/>
      <c r="AB170" s="451"/>
      <c r="AC170" s="451"/>
      <c r="AD170" s="438"/>
      <c r="AE170" s="438"/>
      <c r="AF170" s="54">
        <f t="shared" si="61"/>
        <v>0</v>
      </c>
      <c r="AG170" s="431" t="e">
        <f t="shared" si="62"/>
        <v>#DIV/0!</v>
      </c>
      <c r="AH170" s="472"/>
    </row>
    <row r="171" spans="1:36" ht="19.149999999999999" customHeight="1">
      <c r="A171" s="471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8"/>
        <v>0</v>
      </c>
      <c r="I171" s="438"/>
      <c r="J171" s="87"/>
      <c r="K171" s="57"/>
      <c r="L171" s="86"/>
      <c r="M171" s="87"/>
      <c r="N171" s="57"/>
      <c r="O171" s="86"/>
      <c r="P171" s="54"/>
      <c r="Q171" s="88"/>
      <c r="R171" s="431"/>
      <c r="S171" s="472"/>
      <c r="T171" s="89"/>
      <c r="U171" s="89"/>
      <c r="V171" s="438"/>
      <c r="W171" s="90">
        <f t="shared" si="107"/>
        <v>0</v>
      </c>
      <c r="X171" s="96"/>
      <c r="Y171" s="96"/>
      <c r="Z171" s="54"/>
      <c r="AA171" s="54"/>
      <c r="AB171" s="451"/>
      <c r="AC171" s="451"/>
      <c r="AD171" s="438"/>
      <c r="AE171" s="438"/>
      <c r="AF171" s="54"/>
      <c r="AG171" s="431"/>
      <c r="AH171" s="472"/>
    </row>
    <row r="172" spans="1:36" ht="19.149999999999999" customHeight="1">
      <c r="A172" s="471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8"/>
        <v>0</v>
      </c>
      <c r="I172" s="438"/>
      <c r="J172" s="87"/>
      <c r="K172" s="57"/>
      <c r="L172" s="86"/>
      <c r="M172" s="87"/>
      <c r="N172" s="57"/>
      <c r="O172" s="86"/>
      <c r="P172" s="54"/>
      <c r="Q172" s="88"/>
      <c r="R172" s="431"/>
      <c r="S172" s="472"/>
      <c r="T172" s="89"/>
      <c r="U172" s="89"/>
      <c r="V172" s="438"/>
      <c r="W172" s="90">
        <f t="shared" si="107"/>
        <v>0</v>
      </c>
      <c r="X172" s="96"/>
      <c r="Y172" s="96"/>
      <c r="Z172" s="54"/>
      <c r="AA172" s="54"/>
      <c r="AB172" s="451"/>
      <c r="AC172" s="451"/>
      <c r="AD172" s="438"/>
      <c r="AE172" s="438"/>
      <c r="AF172" s="54"/>
      <c r="AG172" s="431"/>
      <c r="AH172" s="472"/>
    </row>
    <row r="173" spans="1:36" ht="19.149999999999999" customHeight="1">
      <c r="A173" s="471"/>
      <c r="B173" s="122">
        <v>0</v>
      </c>
      <c r="C173" s="100" t="s">
        <v>291</v>
      </c>
      <c r="D173" s="478" t="s">
        <v>118</v>
      </c>
      <c r="E173" s="478"/>
      <c r="F173" s="363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08">AVERAGE(M161:M172)</f>
        <v>13</v>
      </c>
      <c r="N173" s="101">
        <f t="shared" si="108"/>
        <v>2039.4848085911567</v>
      </c>
      <c r="O173" s="104">
        <f t="shared" si="108"/>
        <v>168.89203205849395</v>
      </c>
      <c r="P173" s="54">
        <f>M173-J173</f>
        <v>0</v>
      </c>
      <c r="Q173" s="88">
        <f>O173-L173</f>
        <v>-9.961161414699518</v>
      </c>
      <c r="R173" s="105">
        <f>O173/L173</f>
        <v>0.94430537570360751</v>
      </c>
      <c r="S173" s="4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12"/>
      <c r="AC173" s="512"/>
      <c r="AD173" s="107">
        <f>SUM(AD161:AD172)</f>
        <v>0</v>
      </c>
      <c r="AE173" s="107">
        <f>SUM(AE161:AE172)</f>
        <v>0</v>
      </c>
      <c r="AF173" s="54">
        <f t="shared" si="61"/>
        <v>-104.31519140884348</v>
      </c>
      <c r="AG173" s="431">
        <f t="shared" si="62"/>
        <v>0.95134098730812411</v>
      </c>
      <c r="AH173" s="472"/>
    </row>
    <row r="174" spans="1:36" ht="19.149999999999999" customHeight="1">
      <c r="AJ174" s="279" t="s">
        <v>292</v>
      </c>
    </row>
    <row r="175" spans="1:36" ht="19.149999999999999" customHeight="1">
      <c r="AJ175" s="279" t="s">
        <v>293</v>
      </c>
    </row>
    <row r="176" spans="1:36" ht="19.149999999999999" customHeight="1">
      <c r="AJ176" s="279" t="s">
        <v>294</v>
      </c>
    </row>
    <row r="177" spans="23:36" ht="19.149999999999999" customHeight="1">
      <c r="W177" s="33"/>
      <c r="AJ177" s="279" t="s">
        <v>295</v>
      </c>
    </row>
    <row r="178" spans="23:36" ht="19.149999999999999" customHeight="1">
      <c r="W178" s="33"/>
      <c r="AJ178" s="279" t="s">
        <v>296</v>
      </c>
    </row>
    <row r="179" spans="23:36">
      <c r="W179" s="33"/>
      <c r="AJ179" s="279" t="s">
        <v>297</v>
      </c>
    </row>
    <row r="180" spans="23:36">
      <c r="W180" s="33"/>
      <c r="AJ180" s="279" t="s">
        <v>298</v>
      </c>
    </row>
    <row r="181" spans="23:36">
      <c r="W181" s="33"/>
      <c r="AJ181" s="279" t="s">
        <v>299</v>
      </c>
    </row>
    <row r="182" spans="23:36">
      <c r="W182" s="33"/>
      <c r="AJ182" s="279" t="s">
        <v>300</v>
      </c>
    </row>
    <row r="183" spans="23:36">
      <c r="W183" s="33"/>
      <c r="AJ183" s="279" t="s">
        <v>301</v>
      </c>
    </row>
    <row r="184" spans="23:36">
      <c r="W184" s="33"/>
      <c r="AJ184" s="279" t="s">
        <v>302</v>
      </c>
    </row>
    <row r="185" spans="23:36">
      <c r="W185" s="33"/>
      <c r="AJ185" s="279" t="s">
        <v>303</v>
      </c>
    </row>
    <row r="186" spans="23:36">
      <c r="W186" s="33"/>
      <c r="AJ186" s="279" t="s">
        <v>304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4" priority="4" operator="greaterThan">
      <formula>0</formula>
    </cfRule>
  </conditionalFormatting>
  <conditionalFormatting sqref="Q5:Q173">
    <cfRule type="cellIs" dxfId="53" priority="9" operator="lessThan">
      <formula>0</formula>
    </cfRule>
  </conditionalFormatting>
  <conditionalFormatting sqref="R5:R173">
    <cfRule type="cellIs" dxfId="52" priority="5" operator="greaterThan">
      <formula>1</formula>
    </cfRule>
    <cfRule type="cellIs" dxfId="51" priority="6" operator="lessThan">
      <formula>0.8</formula>
    </cfRule>
  </conditionalFormatting>
  <conditionalFormatting sqref="S5:S11">
    <cfRule type="cellIs" dxfId="50" priority="3164" operator="lessThan">
      <formula>0.8</formula>
    </cfRule>
  </conditionalFormatting>
  <conditionalFormatting sqref="S21:S29 AH21:AH29">
    <cfRule type="cellIs" dxfId="49" priority="3094" operator="lessThan">
      <formula>0.8</formula>
    </cfRule>
  </conditionalFormatting>
  <conditionalFormatting sqref="S43:S72">
    <cfRule type="cellIs" dxfId="48" priority="3068" operator="lessThan">
      <formula>0.8</formula>
    </cfRule>
  </conditionalFormatting>
  <conditionalFormatting sqref="S82:S91 AH82:AH91">
    <cfRule type="cellIs" dxfId="47" priority="3088" operator="lessThan">
      <formula>0.8</formula>
    </cfRule>
  </conditionalFormatting>
  <conditionalFormatting sqref="S95:S104">
    <cfRule type="cellIs" dxfId="46" priority="3058" operator="lessThan">
      <formula>0.8</formula>
    </cfRule>
  </conditionalFormatting>
  <conditionalFormatting sqref="S108:S109">
    <cfRule type="cellIs" dxfId="45" priority="3067" operator="lessThan">
      <formula>0.8</formula>
    </cfRule>
  </conditionalFormatting>
  <conditionalFormatting sqref="S122:S135 AH135">
    <cfRule type="cellIs" dxfId="44" priority="3181" operator="lessThan">
      <formula>0.8</formula>
    </cfRule>
  </conditionalFormatting>
  <conditionalFormatting sqref="S137 AH137">
    <cfRule type="cellIs" dxfId="43" priority="3138" operator="lessThan">
      <formula>0.8</formula>
    </cfRule>
  </conditionalFormatting>
  <conditionalFormatting sqref="S139:S146 AH139:AH146">
    <cfRule type="cellIs" dxfId="42" priority="3080" operator="lessThan">
      <formula>0.8</formula>
    </cfRule>
  </conditionalFormatting>
  <conditionalFormatting sqref="S148:S150">
    <cfRule type="cellIs" dxfId="41" priority="3096" operator="lessThan">
      <formula>0.8</formula>
    </cfRule>
  </conditionalFormatting>
  <conditionalFormatting sqref="S161">
    <cfRule type="cellIs" dxfId="40" priority="3249" operator="lessThan">
      <formula>0.8</formula>
    </cfRule>
  </conditionalFormatting>
  <conditionalFormatting sqref="AF5:AF173">
    <cfRule type="cellIs" dxfId="39" priority="3" operator="lessThan">
      <formula>0</formula>
    </cfRule>
  </conditionalFormatting>
  <conditionalFormatting sqref="AG5:AG173">
    <cfRule type="cellIs" dxfId="38" priority="1" operator="greaterThan">
      <formula>1</formula>
    </cfRule>
    <cfRule type="cellIs" dxfId="37" priority="2" operator="lessThan">
      <formula>0.8</formula>
    </cfRule>
  </conditionalFormatting>
  <conditionalFormatting sqref="AH5:AH9 S17:S18 AH17:AH18 AH57 AH95">
    <cfRule type="cellIs" dxfId="36" priority="3255" operator="lessThan">
      <formula>0.8</formula>
    </cfRule>
  </conditionalFormatting>
  <conditionalFormatting sqref="AH31 S31:S32">
    <cfRule type="cellIs" dxfId="35" priority="3185" operator="lessThan">
      <formula>0.8</formula>
    </cfRule>
  </conditionalFormatting>
  <conditionalFormatting sqref="AH70:AH72">
    <cfRule type="cellIs" dxfId="34" priority="3158" operator="lessThan">
      <formula>0.8</formula>
    </cfRule>
  </conditionalFormatting>
  <conditionalFormatting sqref="AH97:AH98">
    <cfRule type="cellIs" dxfId="33" priority="3149" operator="lessThan">
      <formula>0.8</formula>
    </cfRule>
  </conditionalFormatting>
  <conditionalFormatting sqref="AH100:AH107">
    <cfRule type="cellIs" dxfId="32" priority="3111" operator="lessThan">
      <formula>0.8</formula>
    </cfRule>
  </conditionalFormatting>
  <conditionalFormatting sqref="AH109">
    <cfRule type="cellIs" dxfId="31" priority="3204" operator="lessThan">
      <formula>0.8</formula>
    </cfRule>
  </conditionalFormatting>
  <conditionalFormatting sqref="AH148">
    <cfRule type="cellIs" dxfId="30" priority="3197" operator="lessThan">
      <formula>0.8</formula>
    </cfRule>
  </conditionalFormatting>
  <conditionalFormatting sqref="AH150">
    <cfRule type="cellIs" dxfId="29" priority="3097" operator="lessThan">
      <formula>0.8</formula>
    </cfRule>
  </conditionalFormatting>
  <dataValidations count="1">
    <dataValidation type="list" allowBlank="1" showInputMessage="1" showErrorMessage="1" sqref="AB5:AC173" xr:uid="{00000000-0002-0000-02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Q38"/>
  <sheetViews>
    <sheetView zoomScale="40" zoomScaleNormal="40" workbookViewId="0">
      <selection activeCell="Q32" sqref="Q32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27" customWidth="1"/>
    <col min="4" max="17" width="14.26953125" style="2" customWidth="1"/>
    <col min="18" max="21" width="9.6328125" style="2" customWidth="1"/>
    <col min="22" max="22" width="11.26953125" style="2" customWidth="1"/>
    <col min="23" max="23" width="11.453125" style="2" customWidth="1"/>
    <col min="24" max="16384" width="8.08984375" style="2"/>
  </cols>
  <sheetData>
    <row r="1" spans="2:17" ht="27.75" customHeight="1">
      <c r="B1" s="582" t="s">
        <v>0</v>
      </c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4"/>
      <c r="N1" s="1"/>
      <c r="O1" s="1"/>
    </row>
    <row r="2" spans="2:17" ht="27.75" customHeight="1">
      <c r="B2" s="582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4"/>
      <c r="N2" s="1"/>
      <c r="O2" s="1"/>
    </row>
    <row r="3" spans="2:17" ht="46.5" customHeight="1">
      <c r="B3" s="575" t="s">
        <v>1</v>
      </c>
      <c r="C3" s="536"/>
      <c r="D3" s="585" t="s">
        <v>305</v>
      </c>
      <c r="E3" s="586"/>
      <c r="F3" s="575" t="s">
        <v>3</v>
      </c>
      <c r="G3" s="536"/>
      <c r="H3" s="587">
        <v>240100</v>
      </c>
      <c r="I3" s="588"/>
      <c r="J3" s="575" t="s">
        <v>4</v>
      </c>
      <c r="K3" s="536"/>
      <c r="L3" s="580">
        <v>7614477.0601654937</v>
      </c>
      <c r="M3" s="581"/>
      <c r="N3" s="376"/>
      <c r="O3" s="376"/>
      <c r="P3" s="376"/>
      <c r="Q3" s="376"/>
    </row>
    <row r="4" spans="2:17" ht="24" customHeight="1">
      <c r="B4" s="575" t="s">
        <v>5</v>
      </c>
      <c r="C4" s="536"/>
      <c r="D4" s="567" t="s">
        <v>5</v>
      </c>
      <c r="E4" s="568"/>
      <c r="F4" s="578" t="s">
        <v>6</v>
      </c>
      <c r="G4" s="579"/>
      <c r="H4" s="578" t="s">
        <v>7</v>
      </c>
      <c r="I4" s="579"/>
      <c r="J4" s="578" t="s">
        <v>8</v>
      </c>
      <c r="K4" s="579"/>
      <c r="L4" s="580" t="s">
        <v>9</v>
      </c>
      <c r="M4" s="581"/>
      <c r="N4" s="561" t="s">
        <v>10</v>
      </c>
      <c r="O4" s="562"/>
      <c r="P4" s="562" t="s">
        <v>11</v>
      </c>
      <c r="Q4" s="562"/>
    </row>
    <row r="5" spans="2:17" ht="24" customHeight="1">
      <c r="B5" s="563" t="s">
        <v>12</v>
      </c>
      <c r="C5" s="542"/>
      <c r="D5" s="567" t="s">
        <v>13</v>
      </c>
      <c r="E5" s="568"/>
      <c r="F5" s="567" t="s">
        <v>14</v>
      </c>
      <c r="G5" s="568"/>
      <c r="H5" s="569" t="s">
        <v>15</v>
      </c>
      <c r="I5" s="570"/>
      <c r="J5" s="571" t="s">
        <v>16</v>
      </c>
      <c r="K5" s="572"/>
      <c r="L5" s="573" t="s">
        <v>17</v>
      </c>
      <c r="M5" s="574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5" customHeight="1">
      <c r="B6" s="564"/>
      <c r="C6" s="565"/>
      <c r="D6" s="575" t="s">
        <v>21</v>
      </c>
      <c r="E6" s="536"/>
      <c r="F6" s="576">
        <f>AVERAGE(D13:O13,P13:Q13,D30:E30,G30:H30,J30:M30)</f>
        <v>384.43154499747999</v>
      </c>
      <c r="G6" s="577"/>
      <c r="H6" s="555">
        <f>AVERAGE(D13:P13,Q13)</f>
        <v>141.96385642461141</v>
      </c>
      <c r="I6" s="556"/>
      <c r="J6" s="555">
        <f>AVERAGE(D30:E30,G30:H30)</f>
        <v>736.25</v>
      </c>
      <c r="K6" s="556"/>
      <c r="L6" s="557">
        <f>AVERAGE(J30:M30)</f>
        <v>881.25</v>
      </c>
      <c r="M6" s="558"/>
      <c r="N6" s="559">
        <v>0</v>
      </c>
      <c r="O6" s="544">
        <v>0</v>
      </c>
      <c r="P6" s="560">
        <v>3</v>
      </c>
      <c r="Q6" s="544">
        <v>4</v>
      </c>
    </row>
    <row r="7" spans="2:17" s="5" customFormat="1" ht="39.65" customHeight="1">
      <c r="B7" s="564"/>
      <c r="C7" s="565"/>
      <c r="D7" s="545" t="s">
        <v>22</v>
      </c>
      <c r="E7" s="546"/>
      <c r="F7" s="547">
        <f>AVERAGE(D14:O14,P14:Q14,D31:E31,J31:M31,G31:H31)</f>
        <v>363.46149845097142</v>
      </c>
      <c r="G7" s="548"/>
      <c r="H7" s="549">
        <f>AVERAGE(D14:P14,Q14)</f>
        <v>129.04502226439439</v>
      </c>
      <c r="I7" s="550"/>
      <c r="J7" s="549">
        <f>AVERAGE(D31:E31,G31:H31)</f>
        <v>751.41981218028263</v>
      </c>
      <c r="K7" s="550"/>
      <c r="L7" s="551">
        <f>AVERAGE(J31:M31)</f>
        <v>795.96085137468003</v>
      </c>
      <c r="M7" s="552"/>
      <c r="N7" s="559"/>
      <c r="O7" s="544"/>
      <c r="P7" s="560"/>
      <c r="Q7" s="544"/>
    </row>
    <row r="8" spans="2:17" s="5" customFormat="1" ht="39.65" customHeight="1">
      <c r="B8" s="566"/>
      <c r="C8" s="543"/>
      <c r="D8" s="545" t="s">
        <v>23</v>
      </c>
      <c r="E8" s="546"/>
      <c r="F8" s="553">
        <f>AVERAGE(D15:O15,P15:Q15,D32:E32,G32:H32,J32:K32,L32)</f>
        <v>0.91750855469019166</v>
      </c>
      <c r="G8" s="554"/>
      <c r="H8" s="553">
        <f>AVERAGE(D15:O15,P15:Q15)</f>
        <v>0.9043358220151051</v>
      </c>
      <c r="I8" s="554"/>
      <c r="J8" s="553">
        <f>AVERAGE(D32:E32,G32:H32)</f>
        <v>0.99723806962250594</v>
      </c>
      <c r="K8" s="554"/>
      <c r="L8" s="553">
        <f>AVERAGE(J32:M32)</f>
        <v>0.90239337021429089</v>
      </c>
      <c r="M8" s="554"/>
      <c r="N8" s="559"/>
      <c r="O8" s="544"/>
      <c r="P8" s="560"/>
      <c r="Q8" s="544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532" t="s">
        <v>24</v>
      </c>
      <c r="C10" s="538"/>
      <c r="D10" s="539" t="s">
        <v>25</v>
      </c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1"/>
    </row>
    <row r="11" spans="2:17" ht="17.25" customHeight="1">
      <c r="B11" s="523" t="s">
        <v>26</v>
      </c>
      <c r="C11" s="542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4" customHeight="1">
      <c r="B12" s="525"/>
      <c r="C12" s="543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40" customHeight="1">
      <c r="B13" s="527" t="s">
        <v>12</v>
      </c>
      <c r="C13" s="14" t="s">
        <v>41</v>
      </c>
      <c r="D13" s="19">
        <v>133.76218323586747</v>
      </c>
      <c r="E13" s="19">
        <v>119.15429505135388</v>
      </c>
      <c r="F13" s="19">
        <v>159.31333333333333</v>
      </c>
      <c r="G13" s="19">
        <v>369.04761904761904</v>
      </c>
      <c r="H13" s="19">
        <v>228.57142857142858</v>
      </c>
      <c r="I13" s="19">
        <v>90.54752567693744</v>
      </c>
      <c r="J13" s="19">
        <v>76.020467836257311</v>
      </c>
      <c r="K13" s="19">
        <v>117.86339869281046</v>
      </c>
      <c r="L13" s="19">
        <v>116.16878306878306</v>
      </c>
      <c r="M13" s="19">
        <v>84.016229298737045</v>
      </c>
      <c r="N13" s="19">
        <v>84.321731488648098</v>
      </c>
      <c r="O13" s="19">
        <v>79.853801169590653</v>
      </c>
      <c r="P13" s="19">
        <v>178.85319347319347</v>
      </c>
      <c r="Q13" s="21">
        <v>150</v>
      </c>
    </row>
    <row r="14" spans="2:17" ht="40" customHeight="1">
      <c r="B14" s="528"/>
      <c r="C14" s="14" t="s">
        <v>42</v>
      </c>
      <c r="D14" s="19">
        <v>123.34541573528416</v>
      </c>
      <c r="E14" s="19">
        <v>104.32712930764828</v>
      </c>
      <c r="F14" s="19">
        <v>134.81201480915337</v>
      </c>
      <c r="G14" s="19">
        <v>330.1252507602199</v>
      </c>
      <c r="H14" s="19">
        <v>225.18679417216148</v>
      </c>
      <c r="I14" s="19">
        <v>81.147573808799834</v>
      </c>
      <c r="J14" s="19">
        <v>69.242305354841179</v>
      </c>
      <c r="K14" s="19">
        <v>109.19165677543654</v>
      </c>
      <c r="L14" s="19">
        <v>102.89307485240712</v>
      </c>
      <c r="M14" s="19">
        <v>74.910649755528524</v>
      </c>
      <c r="N14" s="19">
        <v>77.768797253027117</v>
      </c>
      <c r="O14" s="19">
        <v>67.131014789267738</v>
      </c>
      <c r="P14" s="19">
        <v>167.67166602589546</v>
      </c>
      <c r="Q14" s="9">
        <v>138.8769683018507</v>
      </c>
    </row>
    <row r="15" spans="2:17" ht="40" customHeight="1">
      <c r="B15" s="529"/>
      <c r="C15" s="377" t="s">
        <v>43</v>
      </c>
      <c r="D15" s="10">
        <f t="shared" ref="D15:Q15" si="0">D14/D13</f>
        <v>0.92212471979307442</v>
      </c>
      <c r="E15" s="10">
        <f t="shared" si="0"/>
        <v>0.87556331278435828</v>
      </c>
      <c r="F15" s="10">
        <f t="shared" si="0"/>
        <v>0.84620672977248212</v>
      </c>
      <c r="G15" s="10">
        <f t="shared" si="0"/>
        <v>0.89453293754382168</v>
      </c>
      <c r="H15" s="10">
        <f t="shared" si="0"/>
        <v>0.98519222450320643</v>
      </c>
      <c r="I15" s="10">
        <f t="shared" si="0"/>
        <v>0.89618764513040927</v>
      </c>
      <c r="J15" s="10">
        <f t="shared" si="0"/>
        <v>0.91083766419307211</v>
      </c>
      <c r="K15" s="10">
        <f t="shared" si="0"/>
        <v>0.92642548905300748</v>
      </c>
      <c r="L15" s="10">
        <f t="shared" si="0"/>
        <v>0.88572051918185768</v>
      </c>
      <c r="M15" s="10">
        <f t="shared" si="0"/>
        <v>0.8916211829641657</v>
      </c>
      <c r="N15" s="10">
        <f t="shared" si="0"/>
        <v>0.92228653136109784</v>
      </c>
      <c r="O15" s="10">
        <f t="shared" si="0"/>
        <v>0.84067400431818251</v>
      </c>
      <c r="P15" s="379">
        <f t="shared" si="0"/>
        <v>0.93748209226706425</v>
      </c>
      <c r="Q15" s="11">
        <f t="shared" si="0"/>
        <v>0.92584645534567134</v>
      </c>
    </row>
    <row r="16" spans="2:17" ht="22.9" customHeight="1">
      <c r="B16" s="530" t="s">
        <v>44</v>
      </c>
      <c r="C16" s="377" t="s">
        <v>45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531"/>
      <c r="C17" s="377" t="s">
        <v>46</v>
      </c>
      <c r="D17" s="12">
        <v>0.68749999999999989</v>
      </c>
      <c r="E17" s="12">
        <v>0.60138888888888886</v>
      </c>
      <c r="F17" s="12">
        <v>0.5756944444444444</v>
      </c>
      <c r="G17" s="12">
        <v>0.76041666666666663</v>
      </c>
      <c r="H17" s="12">
        <v>0.75416666666666665</v>
      </c>
      <c r="I17" s="12">
        <v>0.6777777777777777</v>
      </c>
      <c r="J17" s="12">
        <v>0.72569444444444431</v>
      </c>
      <c r="K17" s="12">
        <v>0.65069444444444435</v>
      </c>
      <c r="L17" s="12">
        <v>0.92777777777777781</v>
      </c>
      <c r="M17" s="12">
        <v>0.91458333333333319</v>
      </c>
      <c r="N17" s="12">
        <v>0.9590277777777777</v>
      </c>
      <c r="O17" s="22">
        <v>0.91319444444444431</v>
      </c>
      <c r="P17" s="12">
        <v>0.5708333333333333</v>
      </c>
      <c r="Q17" s="380">
        <v>0.55555555555555558</v>
      </c>
    </row>
    <row r="18" spans="2:17" ht="22.9" customHeight="1">
      <c r="B18" s="534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535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534" t="s">
        <v>51</v>
      </c>
      <c r="C20" s="381" t="s">
        <v>48</v>
      </c>
      <c r="D20" s="382">
        <v>1</v>
      </c>
      <c r="E20" s="382" t="s">
        <v>49</v>
      </c>
      <c r="F20" s="382" t="s">
        <v>49</v>
      </c>
      <c r="G20" s="382" t="s">
        <v>49</v>
      </c>
      <c r="H20" s="382" t="s">
        <v>49</v>
      </c>
      <c r="I20" s="382" t="s">
        <v>49</v>
      </c>
      <c r="J20" s="382" t="s">
        <v>49</v>
      </c>
      <c r="K20" s="382" t="s">
        <v>49</v>
      </c>
      <c r="L20" s="382">
        <v>1</v>
      </c>
      <c r="M20" s="382" t="s">
        <v>49</v>
      </c>
      <c r="N20" s="382" t="s">
        <v>49</v>
      </c>
      <c r="O20" s="382" t="s">
        <v>49</v>
      </c>
      <c r="P20" s="382">
        <v>1</v>
      </c>
      <c r="Q20" s="383"/>
    </row>
    <row r="21" spans="2:17" ht="22.9" customHeight="1">
      <c r="B21" s="535"/>
      <c r="C21" s="381" t="s">
        <v>52</v>
      </c>
      <c r="D21" s="382" t="s">
        <v>49</v>
      </c>
      <c r="E21" s="382">
        <v>2</v>
      </c>
      <c r="F21" s="382" t="s">
        <v>49</v>
      </c>
      <c r="G21" s="382" t="s">
        <v>49</v>
      </c>
      <c r="H21" s="382" t="s">
        <v>49</v>
      </c>
      <c r="I21" s="382" t="s">
        <v>49</v>
      </c>
      <c r="J21" s="382">
        <v>1</v>
      </c>
      <c r="K21" s="382" t="s">
        <v>49</v>
      </c>
      <c r="L21" s="382" t="s">
        <v>49</v>
      </c>
      <c r="M21" s="382" t="s">
        <v>49</v>
      </c>
      <c r="N21" s="382">
        <v>1</v>
      </c>
      <c r="O21" s="382" t="s">
        <v>49</v>
      </c>
      <c r="P21" s="382" t="s">
        <v>49</v>
      </c>
      <c r="Q21" s="383"/>
    </row>
    <row r="22" spans="2:17" ht="22.9" customHeight="1">
      <c r="B22" s="513" t="s">
        <v>53</v>
      </c>
      <c r="C22" s="536"/>
      <c r="D22" s="384">
        <v>19.666666666666668</v>
      </c>
      <c r="E22" s="384">
        <v>17.571428571428573</v>
      </c>
      <c r="F22" s="384">
        <v>14</v>
      </c>
      <c r="G22" s="384">
        <v>5.666666666666667</v>
      </c>
      <c r="H22" s="384">
        <v>6.6</v>
      </c>
      <c r="I22" s="384">
        <v>16.399999999999999</v>
      </c>
      <c r="J22" s="384">
        <v>18.8</v>
      </c>
      <c r="K22" s="384">
        <v>15.8</v>
      </c>
      <c r="L22" s="384">
        <v>15.444444444444445</v>
      </c>
      <c r="M22" s="384">
        <v>18.625</v>
      </c>
      <c r="N22" s="384">
        <v>17.75</v>
      </c>
      <c r="O22" s="384">
        <v>18.833333333333332</v>
      </c>
      <c r="P22" s="384">
        <v>13</v>
      </c>
      <c r="Q22" s="385">
        <v>11.4</v>
      </c>
    </row>
    <row r="23" spans="2:17" ht="22.9" customHeight="1">
      <c r="B23" s="513" t="s">
        <v>54</v>
      </c>
      <c r="C23" s="536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513" t="s">
        <v>60</v>
      </c>
      <c r="C24" s="5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515" t="s">
        <v>61</v>
      </c>
      <c r="C25" s="537"/>
      <c r="D25" s="16"/>
      <c r="E25" s="17" t="s">
        <v>62</v>
      </c>
      <c r="F25" s="17"/>
      <c r="G25" s="17" t="s">
        <v>306</v>
      </c>
      <c r="H25" s="17" t="s">
        <v>306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5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532"/>
      <c r="C27" s="533"/>
      <c r="D27" s="517" t="s">
        <v>66</v>
      </c>
      <c r="E27" s="518"/>
      <c r="F27" s="518"/>
      <c r="G27" s="518"/>
      <c r="H27" s="519"/>
      <c r="I27" s="520" t="s">
        <v>67</v>
      </c>
      <c r="J27" s="521"/>
      <c r="K27" s="521"/>
      <c r="L27" s="521"/>
      <c r="M27" s="522"/>
      <c r="N27" s="376"/>
      <c r="O27" s="376"/>
      <c r="P27" s="376"/>
      <c r="Q27" s="376"/>
    </row>
    <row r="28" spans="2:17" ht="17.25" customHeight="1">
      <c r="B28" s="523" t="s">
        <v>26</v>
      </c>
      <c r="C28" s="524"/>
      <c r="D28" s="386">
        <v>1</v>
      </c>
      <c r="E28" s="387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525"/>
      <c r="C29" s="526"/>
      <c r="D29" s="388" t="s">
        <v>68</v>
      </c>
      <c r="E29" s="389" t="s">
        <v>69</v>
      </c>
      <c r="F29" s="14" t="s">
        <v>70</v>
      </c>
      <c r="G29" s="14" t="s">
        <v>71</v>
      </c>
      <c r="H29" s="390" t="s">
        <v>72</v>
      </c>
      <c r="I29" s="388" t="s">
        <v>73</v>
      </c>
      <c r="J29" s="14" t="s">
        <v>69</v>
      </c>
      <c r="K29" s="14" t="s">
        <v>70</v>
      </c>
      <c r="L29" s="14" t="s">
        <v>71</v>
      </c>
      <c r="M29" s="390" t="s">
        <v>72</v>
      </c>
      <c r="N29" s="376"/>
      <c r="O29" s="376"/>
      <c r="P29" s="376"/>
      <c r="Q29" s="376"/>
    </row>
    <row r="30" spans="2:17" ht="40" customHeight="1">
      <c r="B30" s="527" t="s">
        <v>12</v>
      </c>
      <c r="C30" s="391" t="s">
        <v>41</v>
      </c>
      <c r="D30" s="20">
        <v>320</v>
      </c>
      <c r="E30" s="392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40" customHeight="1">
      <c r="B31" s="528"/>
      <c r="C31" s="391" t="s">
        <v>42</v>
      </c>
      <c r="D31" s="394">
        <v>282.84722222222246</v>
      </c>
      <c r="E31" s="8">
        <v>788.88932806324112</v>
      </c>
      <c r="F31" s="8">
        <v>0</v>
      </c>
      <c r="G31" s="8">
        <v>946.46795462601835</v>
      </c>
      <c r="H31" s="395">
        <v>987.47474380964854</v>
      </c>
      <c r="I31" s="394">
        <v>0</v>
      </c>
      <c r="J31" s="8">
        <v>712.5000000000025</v>
      </c>
      <c r="K31" s="8">
        <v>612.21825396825363</v>
      </c>
      <c r="L31" s="8">
        <v>966.73229437229509</v>
      </c>
      <c r="M31" s="395">
        <v>892.39285715816857</v>
      </c>
      <c r="N31" s="376"/>
      <c r="O31" s="376"/>
      <c r="P31" s="376"/>
      <c r="Q31" s="376"/>
    </row>
    <row r="32" spans="2:17" ht="40" customHeight="1">
      <c r="B32" s="529"/>
      <c r="C32" s="396" t="s">
        <v>43</v>
      </c>
      <c r="D32" s="397">
        <f t="shared" ref="D32:M32" si="1">D31/D30</f>
        <v>0.8838975694444452</v>
      </c>
      <c r="E32" s="10">
        <f t="shared" si="1"/>
        <v>0.95622948856150436</v>
      </c>
      <c r="F32" s="10">
        <f t="shared" si="1"/>
        <v>0</v>
      </c>
      <c r="G32" s="10">
        <f t="shared" si="1"/>
        <v>1.0516310606955759</v>
      </c>
      <c r="H32" s="10">
        <f t="shared" si="1"/>
        <v>1.0971941597884984</v>
      </c>
      <c r="I32" s="394">
        <f t="shared" si="1"/>
        <v>0</v>
      </c>
      <c r="J32" s="10">
        <f t="shared" si="1"/>
        <v>0.86363636363636664</v>
      </c>
      <c r="K32" s="10">
        <f t="shared" si="1"/>
        <v>0.68024250440917067</v>
      </c>
      <c r="L32" s="10">
        <f t="shared" si="1"/>
        <v>1.0741469937469945</v>
      </c>
      <c r="M32" s="11">
        <f t="shared" si="1"/>
        <v>0.99154761906463174</v>
      </c>
      <c r="N32" s="376"/>
      <c r="O32" s="376"/>
      <c r="P32" s="376"/>
      <c r="Q32" s="376"/>
    </row>
    <row r="33" spans="2:17" ht="25.9" customHeight="1">
      <c r="B33" s="530" t="s">
        <v>44</v>
      </c>
      <c r="C33" s="396" t="s">
        <v>45</v>
      </c>
      <c r="D33" s="398">
        <v>0.1875</v>
      </c>
      <c r="E33" s="12">
        <v>0.18055555555555555</v>
      </c>
      <c r="F33" s="12">
        <v>0</v>
      </c>
      <c r="G33" s="12">
        <v>3265.161290322575</v>
      </c>
      <c r="H33" s="380">
        <v>0.18055555555555555</v>
      </c>
      <c r="I33" s="39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6"/>
      <c r="O33" s="376"/>
      <c r="P33" s="376"/>
      <c r="Q33" s="376"/>
    </row>
    <row r="34" spans="2:17" ht="25.9" customHeight="1">
      <c r="B34" s="531"/>
      <c r="C34" s="396" t="s">
        <v>46</v>
      </c>
      <c r="D34" s="398">
        <v>0.23124999999999998</v>
      </c>
      <c r="E34" s="12">
        <v>0.32083333333333336</v>
      </c>
      <c r="F34" s="12">
        <v>0</v>
      </c>
      <c r="G34" s="12">
        <v>1108.0000000000002</v>
      </c>
      <c r="H34" s="380">
        <v>0.41319444444444442</v>
      </c>
      <c r="I34" s="23">
        <v>0</v>
      </c>
      <c r="J34" s="12">
        <v>0.72916666666666663</v>
      </c>
      <c r="K34" s="12">
        <v>0.81944444444444453</v>
      </c>
      <c r="L34" s="12">
        <v>1.0347222222222221</v>
      </c>
      <c r="M34" s="13">
        <v>46114.017361111109</v>
      </c>
      <c r="N34" s="376"/>
      <c r="O34" s="376"/>
      <c r="P34" s="376"/>
      <c r="Q34" s="376"/>
    </row>
    <row r="35" spans="2:17" ht="25.9" customHeight="1">
      <c r="B35" s="513" t="s">
        <v>53</v>
      </c>
      <c r="C35" s="514"/>
      <c r="D35" s="399">
        <v>5.5</v>
      </c>
      <c r="E35" s="400">
        <v>3.6666666666666665</v>
      </c>
      <c r="F35" s="400">
        <v>0</v>
      </c>
      <c r="G35" s="400">
        <v>3.6</v>
      </c>
      <c r="H35" s="401">
        <v>3.4</v>
      </c>
      <c r="I35" s="402">
        <v>0</v>
      </c>
      <c r="J35" s="400">
        <v>4</v>
      </c>
      <c r="K35" s="400">
        <v>3.6666666666666665</v>
      </c>
      <c r="L35" s="400">
        <v>3.4</v>
      </c>
      <c r="M35" s="385">
        <v>3.5</v>
      </c>
      <c r="N35" s="376"/>
      <c r="O35" s="376"/>
      <c r="P35" s="376"/>
      <c r="Q35" s="376"/>
    </row>
    <row r="36" spans="2:17" ht="25.9" customHeight="1">
      <c r="B36" s="513" t="s">
        <v>54</v>
      </c>
      <c r="C36" s="514"/>
      <c r="D36" s="403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4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513" t="s">
        <v>60</v>
      </c>
      <c r="C37" s="514"/>
      <c r="D37" s="405"/>
      <c r="E37" s="406"/>
      <c r="F37" s="407"/>
      <c r="G37" s="407"/>
      <c r="H37" s="408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515" t="s">
        <v>61</v>
      </c>
      <c r="C38" s="516"/>
      <c r="D38" s="26"/>
      <c r="E38" s="409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03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8" priority="1" operator="lessThan">
      <formula>0.8</formula>
    </cfRule>
  </conditionalFormatting>
  <conditionalFormatting sqref="D15:Q15">
    <cfRule type="cellIs" dxfId="27" priority="4" operator="lessThan">
      <formula>0.8</formula>
    </cfRule>
  </conditionalFormatting>
  <conditionalFormatting sqref="J32:M32">
    <cfRule type="cellIs" dxfId="2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  <pageSetUpPr fitToPage="1"/>
  </sheetPr>
  <dimension ref="A1:R126"/>
  <sheetViews>
    <sheetView topLeftCell="A82" zoomScale="70" zoomScaleNormal="70" workbookViewId="0">
      <selection activeCell="M82" sqref="M82"/>
    </sheetView>
  </sheetViews>
  <sheetFormatPr defaultColWidth="7.90625" defaultRowHeight="15.5"/>
  <cols>
    <col min="1" max="1" width="13.6328125" style="289" customWidth="1"/>
    <col min="2" max="2" width="12.7265625" style="289" customWidth="1"/>
    <col min="3" max="3" width="12.7265625" style="358" hidden="1" customWidth="1"/>
    <col min="4" max="5" width="18.36328125" style="289" customWidth="1"/>
    <col min="6" max="6" width="9.7265625" style="356" customWidth="1"/>
    <col min="7" max="7" width="21.08984375" style="289" bestFit="1" customWidth="1"/>
    <col min="8" max="8" width="15.6328125" style="289" customWidth="1"/>
    <col min="9" max="9" width="12.26953125" style="289" bestFit="1" customWidth="1"/>
    <col min="10" max="15" width="9.7265625" style="289" customWidth="1"/>
    <col min="16" max="16" width="9.7265625" style="357" customWidth="1"/>
    <col min="17" max="18" width="9.7265625" style="289" customWidth="1"/>
    <col min="19" max="16384" width="7.9062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76254</v>
      </c>
      <c r="F1" s="285" t="s">
        <v>4</v>
      </c>
      <c r="G1" s="286">
        <f>SUM(H5:H124)</f>
        <v>1414195.4972337661</v>
      </c>
      <c r="H1" s="287" t="s">
        <v>79</v>
      </c>
      <c r="I1" s="288">
        <f>+J16+J64+J24+J38+J51+J81+J100+J91+J57+J124+J111</f>
        <v>38.733333333333334</v>
      </c>
      <c r="J1" s="589" t="s">
        <v>80</v>
      </c>
      <c r="K1" s="590"/>
      <c r="L1" s="591"/>
      <c r="M1" s="589" t="s">
        <v>81</v>
      </c>
      <c r="N1" s="590"/>
      <c r="O1" s="590"/>
      <c r="P1" s="590"/>
      <c r="Q1" s="590"/>
      <c r="R1" s="591"/>
    </row>
    <row r="2" spans="1:18" ht="26.25" customHeight="1" thickBot="1">
      <c r="A2" s="595" t="s">
        <v>307</v>
      </c>
      <c r="B2" s="596"/>
      <c r="C2" s="290"/>
      <c r="D2" s="410" t="s">
        <v>83</v>
      </c>
      <c r="E2" s="291">
        <f>AVERAGE(L16,L24,L38,L51,L100,L111,L91)</f>
        <v>583.67734448797762</v>
      </c>
      <c r="F2" s="292" t="s">
        <v>84</v>
      </c>
      <c r="G2" s="293">
        <f>G1/E1</f>
        <v>18.545853296007635</v>
      </c>
      <c r="H2" s="294" t="s">
        <v>85</v>
      </c>
      <c r="I2" s="295">
        <f>COUNT(I5:I124)</f>
        <v>0</v>
      </c>
      <c r="J2" s="592"/>
      <c r="K2" s="593"/>
      <c r="L2" s="594"/>
      <c r="M2" s="592"/>
      <c r="N2" s="593"/>
      <c r="O2" s="593"/>
      <c r="P2" s="593"/>
      <c r="Q2" s="593"/>
      <c r="R2" s="594"/>
    </row>
    <row r="3" spans="1:18" ht="23.25" customHeight="1">
      <c r="A3" s="597" t="s">
        <v>86</v>
      </c>
      <c r="B3" s="599" t="s">
        <v>87</v>
      </c>
      <c r="C3" s="412"/>
      <c r="D3" s="600" t="s">
        <v>88</v>
      </c>
      <c r="E3" s="600"/>
      <c r="F3" s="601" t="s">
        <v>89</v>
      </c>
      <c r="G3" s="602" t="s">
        <v>90</v>
      </c>
      <c r="H3" s="600" t="s">
        <v>91</v>
      </c>
      <c r="I3" s="603" t="s">
        <v>92</v>
      </c>
      <c r="J3" s="605" t="s">
        <v>93</v>
      </c>
      <c r="K3" s="607" t="s">
        <v>94</v>
      </c>
      <c r="L3" s="609" t="s">
        <v>83</v>
      </c>
      <c r="M3" s="611" t="s">
        <v>95</v>
      </c>
      <c r="N3" s="611"/>
      <c r="O3" s="605" t="s">
        <v>96</v>
      </c>
      <c r="P3" s="612" t="s">
        <v>97</v>
      </c>
      <c r="Q3" s="605" t="s">
        <v>98</v>
      </c>
      <c r="R3" s="605"/>
    </row>
    <row r="4" spans="1:18" ht="15.75" customHeight="1">
      <c r="A4" s="598"/>
      <c r="B4" s="599"/>
      <c r="C4" s="412"/>
      <c r="D4" s="600"/>
      <c r="E4" s="600"/>
      <c r="F4" s="601"/>
      <c r="G4" s="602"/>
      <c r="H4" s="600"/>
      <c r="I4" s="604"/>
      <c r="J4" s="606"/>
      <c r="K4" s="608"/>
      <c r="L4" s="610"/>
      <c r="M4" s="415" t="s">
        <v>99</v>
      </c>
      <c r="N4" s="415" t="s">
        <v>100</v>
      </c>
      <c r="O4" s="606"/>
      <c r="P4" s="613"/>
      <c r="Q4" s="296" t="s">
        <v>101</v>
      </c>
      <c r="R4" s="296" t="s">
        <v>102</v>
      </c>
    </row>
    <row r="5" spans="1:18">
      <c r="A5" s="614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2">
        <v>1209</v>
      </c>
      <c r="H5" s="300">
        <f>F5*G5</f>
        <v>0</v>
      </c>
      <c r="I5" s="413"/>
      <c r="J5" s="301">
        <v>9</v>
      </c>
      <c r="K5" s="302">
        <f t="shared" ref="K5:K12" si="0">G5/P5*60</f>
        <v>1612</v>
      </c>
      <c r="L5" s="303">
        <f t="shared" ref="L5:L12" si="1">K5/J5</f>
        <v>179.11111111111111</v>
      </c>
      <c r="M5" s="304">
        <v>0.17361111111111113</v>
      </c>
      <c r="N5" s="304">
        <v>0.20486111111111113</v>
      </c>
      <c r="O5" s="296">
        <v>10</v>
      </c>
      <c r="P5" s="416">
        <f t="shared" ref="P5:P14" si="2">(N5-M5)*24*60</f>
        <v>45</v>
      </c>
      <c r="Q5" s="305"/>
      <c r="R5" s="305"/>
    </row>
    <row r="6" spans="1:18">
      <c r="A6" s="614"/>
      <c r="B6" s="297">
        <v>0</v>
      </c>
      <c r="C6" s="297"/>
      <c r="D6" s="298" t="s">
        <v>106</v>
      </c>
      <c r="E6" s="298"/>
      <c r="F6" s="299" t="s">
        <v>105</v>
      </c>
      <c r="G6" s="412">
        <v>1273</v>
      </c>
      <c r="H6" s="300">
        <f t="shared" ref="H6:H113" si="3">F6*G6</f>
        <v>0</v>
      </c>
      <c r="I6" s="413"/>
      <c r="J6" s="301">
        <v>9</v>
      </c>
      <c r="K6" s="302">
        <f t="shared" si="0"/>
        <v>1697.3333333333333</v>
      </c>
      <c r="L6" s="303">
        <f t="shared" si="1"/>
        <v>188.59259259259258</v>
      </c>
      <c r="M6" s="304">
        <v>0.20833333333333334</v>
      </c>
      <c r="N6" s="304">
        <v>0.23958333333333334</v>
      </c>
      <c r="O6" s="296">
        <v>5</v>
      </c>
      <c r="P6" s="416">
        <f t="shared" si="2"/>
        <v>45</v>
      </c>
      <c r="Q6" s="296"/>
      <c r="R6" s="296"/>
    </row>
    <row r="7" spans="1:18">
      <c r="A7" s="614"/>
      <c r="B7" s="297" t="s">
        <v>107</v>
      </c>
      <c r="C7" s="297"/>
      <c r="D7" s="298" t="s">
        <v>108</v>
      </c>
      <c r="E7" s="298"/>
      <c r="F7" s="299">
        <v>36.450000000000003</v>
      </c>
      <c r="G7" s="412">
        <v>1456</v>
      </c>
      <c r="H7" s="300">
        <f t="shared" si="3"/>
        <v>53071.200000000004</v>
      </c>
      <c r="I7" s="413"/>
      <c r="J7" s="301">
        <v>13</v>
      </c>
      <c r="K7" s="302">
        <f t="shared" si="0"/>
        <v>1456.0000000000005</v>
      </c>
      <c r="L7" s="303">
        <f t="shared" si="1"/>
        <v>112.00000000000003</v>
      </c>
      <c r="M7" s="304">
        <v>0.24305555555555555</v>
      </c>
      <c r="N7" s="304">
        <v>0.28472222222222221</v>
      </c>
      <c r="O7" s="296">
        <v>5</v>
      </c>
      <c r="P7" s="416">
        <f t="shared" si="2"/>
        <v>59.999999999999986</v>
      </c>
      <c r="Q7" s="305"/>
      <c r="R7" s="305"/>
    </row>
    <row r="8" spans="1:18">
      <c r="A8" s="614"/>
      <c r="B8" s="297" t="s">
        <v>107</v>
      </c>
      <c r="C8" s="297"/>
      <c r="D8" s="298" t="s">
        <v>109</v>
      </c>
      <c r="E8" s="298"/>
      <c r="F8" s="299">
        <v>27.05</v>
      </c>
      <c r="G8" s="412">
        <v>379</v>
      </c>
      <c r="H8" s="300">
        <f t="shared" si="3"/>
        <v>10251.950000000001</v>
      </c>
      <c r="I8" s="413"/>
      <c r="J8" s="301">
        <v>13</v>
      </c>
      <c r="K8" s="302">
        <f t="shared" si="0"/>
        <v>1516.0000000000055</v>
      </c>
      <c r="L8" s="303">
        <f t="shared" si="1"/>
        <v>116.61538461538504</v>
      </c>
      <c r="M8" s="304">
        <v>0.28819444444444448</v>
      </c>
      <c r="N8" s="304">
        <v>0.2986111111111111</v>
      </c>
      <c r="O8" s="296">
        <v>5</v>
      </c>
      <c r="P8" s="416">
        <f t="shared" si="2"/>
        <v>14.999999999999947</v>
      </c>
      <c r="Q8" s="305">
        <v>0.30555555555555552</v>
      </c>
      <c r="R8" s="305">
        <v>0.33680555555555558</v>
      </c>
    </row>
    <row r="9" spans="1:18">
      <c r="A9" s="614"/>
      <c r="B9" s="297" t="s">
        <v>107</v>
      </c>
      <c r="C9" s="297"/>
      <c r="D9" s="298" t="s">
        <v>110</v>
      </c>
      <c r="E9" s="298"/>
      <c r="F9" s="299">
        <v>19.7</v>
      </c>
      <c r="G9" s="306">
        <v>1678</v>
      </c>
      <c r="H9" s="300">
        <f t="shared" si="3"/>
        <v>33056.6</v>
      </c>
      <c r="I9" s="413"/>
      <c r="J9" s="301">
        <v>13</v>
      </c>
      <c r="K9" s="302">
        <f t="shared" si="0"/>
        <v>1184.4705882352928</v>
      </c>
      <c r="L9" s="303">
        <f t="shared" si="1"/>
        <v>91.113122171945605</v>
      </c>
      <c r="M9" s="304">
        <v>0.34027777777777773</v>
      </c>
      <c r="N9" s="304">
        <v>0.39930555555555558</v>
      </c>
      <c r="O9" s="296">
        <v>5</v>
      </c>
      <c r="P9" s="416">
        <f t="shared" si="2"/>
        <v>85.000000000000099</v>
      </c>
      <c r="Q9" s="305"/>
      <c r="R9" s="305"/>
    </row>
    <row r="10" spans="1:18">
      <c r="A10" s="614"/>
      <c r="B10" s="297" t="s">
        <v>107</v>
      </c>
      <c r="C10" s="297"/>
      <c r="D10" s="298" t="s">
        <v>111</v>
      </c>
      <c r="E10" s="298"/>
      <c r="F10" s="299">
        <v>17.87</v>
      </c>
      <c r="G10" s="306">
        <v>732</v>
      </c>
      <c r="H10" s="300">
        <f t="shared" si="3"/>
        <v>13080.84</v>
      </c>
      <c r="I10" s="413"/>
      <c r="J10" s="301">
        <v>13</v>
      </c>
      <c r="K10" s="302">
        <f t="shared" si="0"/>
        <v>1254.8571428571415</v>
      </c>
      <c r="L10" s="303">
        <f t="shared" si="1"/>
        <v>96.527472527472426</v>
      </c>
      <c r="M10" s="304">
        <v>0.40277777777777773</v>
      </c>
      <c r="N10" s="304">
        <v>0.42708333333333331</v>
      </c>
      <c r="O10" s="296">
        <v>5</v>
      </c>
      <c r="P10" s="416">
        <f t="shared" si="2"/>
        <v>35.000000000000036</v>
      </c>
      <c r="Q10" s="305"/>
      <c r="R10" s="305"/>
    </row>
    <row r="11" spans="1:18">
      <c r="A11" s="614"/>
      <c r="B11" s="297" t="s">
        <v>107</v>
      </c>
      <c r="C11" s="297"/>
      <c r="D11" s="298" t="s">
        <v>112</v>
      </c>
      <c r="E11" s="298"/>
      <c r="F11" s="299">
        <v>25.64</v>
      </c>
      <c r="G11" s="306">
        <v>609</v>
      </c>
      <c r="H11" s="300">
        <f t="shared" si="3"/>
        <v>15614.76</v>
      </c>
      <c r="I11" s="413"/>
      <c r="J11" s="301">
        <v>10</v>
      </c>
      <c r="K11" s="302">
        <f t="shared" si="0"/>
        <v>1461.6000000000004</v>
      </c>
      <c r="L11" s="303">
        <f t="shared" si="1"/>
        <v>146.16000000000003</v>
      </c>
      <c r="M11" s="304">
        <v>0.43055555555555558</v>
      </c>
      <c r="N11" s="304">
        <v>0.44791666666666669</v>
      </c>
      <c r="O11" s="296">
        <v>5</v>
      </c>
      <c r="P11" s="416">
        <f t="shared" si="2"/>
        <v>24.999999999999993</v>
      </c>
      <c r="Q11" s="305"/>
      <c r="R11" s="305"/>
    </row>
    <row r="12" spans="1:18">
      <c r="A12" s="615"/>
      <c r="B12" s="297" t="s">
        <v>107</v>
      </c>
      <c r="C12" s="297"/>
      <c r="D12" s="298" t="s">
        <v>113</v>
      </c>
      <c r="E12" s="298"/>
      <c r="F12" s="299">
        <v>29.52</v>
      </c>
      <c r="G12" s="306">
        <v>1209</v>
      </c>
      <c r="H12" s="300">
        <f t="shared" si="3"/>
        <v>35689.68</v>
      </c>
      <c r="I12" s="413"/>
      <c r="J12" s="301">
        <v>12</v>
      </c>
      <c r="K12" s="302">
        <f t="shared" si="0"/>
        <v>1813.4999999999995</v>
      </c>
      <c r="L12" s="303">
        <f t="shared" si="1"/>
        <v>151.12499999999997</v>
      </c>
      <c r="M12" s="304">
        <v>0.4513888888888889</v>
      </c>
      <c r="N12" s="304">
        <v>0.47916666666666669</v>
      </c>
      <c r="O12" s="296">
        <v>5</v>
      </c>
      <c r="P12" s="416">
        <f t="shared" si="2"/>
        <v>40.000000000000014</v>
      </c>
      <c r="Q12" s="305"/>
      <c r="R12" s="305"/>
    </row>
    <row r="13" spans="1:18">
      <c r="A13" s="615"/>
      <c r="B13" s="297" t="s">
        <v>107</v>
      </c>
      <c r="C13" s="412"/>
      <c r="D13" s="298" t="s">
        <v>114</v>
      </c>
      <c r="E13" s="298"/>
      <c r="F13" s="299">
        <v>29.856999999999999</v>
      </c>
      <c r="G13" s="411">
        <v>1273</v>
      </c>
      <c r="H13" s="300">
        <f t="shared" si="3"/>
        <v>38007.960999999996</v>
      </c>
      <c r="I13" s="413"/>
      <c r="J13" s="301">
        <v>12</v>
      </c>
      <c r="K13" s="302">
        <f>G13/P13*60</f>
        <v>1909.5000000000032</v>
      </c>
      <c r="L13" s="303">
        <f>K13/J13</f>
        <v>159.12500000000026</v>
      </c>
      <c r="M13" s="304">
        <v>0.4826388888888889</v>
      </c>
      <c r="N13" s="304">
        <v>0.51041666666666663</v>
      </c>
      <c r="O13" s="296">
        <v>5</v>
      </c>
      <c r="P13" s="416">
        <f t="shared" si="2"/>
        <v>39.999999999999936</v>
      </c>
      <c r="Q13" s="305"/>
      <c r="R13" s="296"/>
    </row>
    <row r="14" spans="1:18">
      <c r="A14" s="615"/>
      <c r="B14" s="297" t="s">
        <v>115</v>
      </c>
      <c r="C14" s="297"/>
      <c r="D14" s="417" t="s">
        <v>116</v>
      </c>
      <c r="E14" s="418"/>
      <c r="F14" s="299">
        <v>28.57</v>
      </c>
      <c r="G14" s="306">
        <v>1484</v>
      </c>
      <c r="H14" s="300">
        <f t="shared" si="3"/>
        <v>42397.88</v>
      </c>
      <c r="I14" s="413"/>
      <c r="J14" s="301">
        <v>10</v>
      </c>
      <c r="K14" s="302">
        <f>G14/P14*60</f>
        <v>1484.0000000000014</v>
      </c>
      <c r="L14" s="303">
        <f>K14/J14</f>
        <v>148.40000000000015</v>
      </c>
      <c r="M14" s="304">
        <v>0.51388888888888895</v>
      </c>
      <c r="N14" s="304">
        <v>0.55555555555555558</v>
      </c>
      <c r="O14" s="296">
        <v>5</v>
      </c>
      <c r="P14" s="416">
        <f t="shared" si="2"/>
        <v>59.999999999999943</v>
      </c>
      <c r="Q14" s="296"/>
      <c r="R14" s="296"/>
    </row>
    <row r="15" spans="1:18">
      <c r="A15" s="615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13"/>
      <c r="J15" s="301"/>
      <c r="K15" s="302"/>
      <c r="L15" s="303"/>
      <c r="M15" s="304"/>
      <c r="N15" s="304"/>
      <c r="O15" s="296"/>
      <c r="P15" s="416"/>
      <c r="Q15" s="296"/>
      <c r="R15" s="296"/>
    </row>
    <row r="16" spans="1:18" ht="15.75" customHeight="1">
      <c r="A16" s="616"/>
      <c r="B16" s="297">
        <v>0</v>
      </c>
      <c r="C16" s="297" t="s">
        <v>117</v>
      </c>
      <c r="D16" s="617" t="s">
        <v>118</v>
      </c>
      <c r="E16" s="617"/>
      <c r="F16" s="308"/>
      <c r="G16" s="309"/>
      <c r="H16" s="310"/>
      <c r="I16" s="311"/>
      <c r="J16" s="312">
        <f>AVERAGE(J5:J15)</f>
        <v>11.4</v>
      </c>
      <c r="K16" s="312">
        <f>AVERAGE(K5:K15)</f>
        <v>1538.926106442578</v>
      </c>
      <c r="L16" s="313">
        <f>AVERAGE(L5:L15)</f>
        <v>138.8769683018507</v>
      </c>
      <c r="M16" s="304"/>
      <c r="N16" s="304"/>
      <c r="O16" s="302"/>
      <c r="P16" s="302"/>
      <c r="Q16" s="303"/>
      <c r="R16" s="303"/>
    </row>
    <row r="17" spans="1:18" ht="15.75" customHeight="1">
      <c r="A17" s="618" t="s">
        <v>119</v>
      </c>
      <c r="B17" s="297" t="s">
        <v>107</v>
      </c>
      <c r="C17" s="412"/>
      <c r="D17" s="621" t="s">
        <v>120</v>
      </c>
      <c r="E17" s="622"/>
      <c r="F17" s="299">
        <v>14.03</v>
      </c>
      <c r="G17" s="412">
        <v>418</v>
      </c>
      <c r="H17" s="314">
        <f t="shared" ref="H17:H23" si="4">F17*G17</f>
        <v>5864.54</v>
      </c>
      <c r="I17" s="315"/>
      <c r="J17" s="301">
        <v>6</v>
      </c>
      <c r="K17" s="302">
        <f>G17/P17*60</f>
        <v>1567.5000000000018</v>
      </c>
      <c r="L17" s="303">
        <f>K17/J17</f>
        <v>261.25000000000028</v>
      </c>
      <c r="M17" s="304">
        <v>0.1875</v>
      </c>
      <c r="N17" s="304">
        <v>0.1986111111111111</v>
      </c>
      <c r="O17" s="296">
        <v>30</v>
      </c>
      <c r="P17" s="416">
        <f>(N17-M17)*24*60</f>
        <v>15.999999999999982</v>
      </c>
      <c r="Q17" s="296"/>
      <c r="R17" s="296"/>
    </row>
    <row r="18" spans="1:18" ht="15.75" customHeight="1">
      <c r="A18" s="618"/>
      <c r="B18" s="297" t="s">
        <v>115</v>
      </c>
      <c r="C18" s="412"/>
      <c r="D18" s="623" t="s">
        <v>121</v>
      </c>
      <c r="E18" s="624"/>
      <c r="F18" s="299">
        <v>14.49</v>
      </c>
      <c r="G18" s="411">
        <v>685</v>
      </c>
      <c r="H18" s="300">
        <f t="shared" si="4"/>
        <v>9925.65</v>
      </c>
      <c r="I18" s="413"/>
      <c r="J18" s="301">
        <v>5</v>
      </c>
      <c r="K18" s="302">
        <f>G18/P18*60</f>
        <v>1522.2222222222231</v>
      </c>
      <c r="L18" s="303">
        <f>K18/J18</f>
        <v>304.44444444444463</v>
      </c>
      <c r="M18" s="304">
        <v>0.21249999999999999</v>
      </c>
      <c r="N18" s="304">
        <v>0.23124999999999998</v>
      </c>
      <c r="O18" s="296">
        <v>20</v>
      </c>
      <c r="P18" s="416">
        <f t="shared" ref="P18" si="5">(N18-M18)*24*60</f>
        <v>26.999999999999986</v>
      </c>
      <c r="Q18" s="305"/>
      <c r="R18" s="305"/>
    </row>
    <row r="19" spans="1:18" ht="15.75" customHeight="1">
      <c r="A19" s="618"/>
      <c r="B19" s="297">
        <v>0</v>
      </c>
      <c r="C19" s="412"/>
      <c r="D19" s="623"/>
      <c r="E19" s="624"/>
      <c r="F19" s="299" t="s">
        <v>105</v>
      </c>
      <c r="G19" s="411"/>
      <c r="H19" s="300">
        <f t="shared" si="4"/>
        <v>0</v>
      </c>
      <c r="I19" s="413"/>
      <c r="J19" s="301"/>
      <c r="K19" s="302"/>
      <c r="L19" s="303"/>
      <c r="M19" s="304"/>
      <c r="N19" s="304"/>
      <c r="O19" s="296"/>
      <c r="P19" s="416"/>
      <c r="Q19" s="305"/>
      <c r="R19" s="305"/>
    </row>
    <row r="20" spans="1:18" ht="15.75" customHeight="1">
      <c r="A20" s="619"/>
      <c r="B20" s="297">
        <v>0</v>
      </c>
      <c r="C20" s="412"/>
      <c r="D20" s="316"/>
      <c r="E20" s="418"/>
      <c r="F20" s="299" t="s">
        <v>105</v>
      </c>
      <c r="G20" s="411"/>
      <c r="H20" s="300">
        <f t="shared" si="4"/>
        <v>0</v>
      </c>
      <c r="I20" s="413"/>
      <c r="J20" s="301"/>
      <c r="K20" s="302"/>
      <c r="L20" s="303"/>
      <c r="M20" s="304"/>
      <c r="N20" s="304"/>
      <c r="O20" s="296"/>
      <c r="P20" s="416"/>
      <c r="Q20" s="296"/>
      <c r="R20" s="296"/>
    </row>
    <row r="21" spans="1:18" ht="15.75" customHeight="1">
      <c r="A21" s="619"/>
      <c r="B21" s="297">
        <v>0</v>
      </c>
      <c r="C21" s="412"/>
      <c r="D21" s="316"/>
      <c r="E21" s="418"/>
      <c r="F21" s="299" t="s">
        <v>105</v>
      </c>
      <c r="G21" s="411"/>
      <c r="H21" s="300">
        <f t="shared" si="4"/>
        <v>0</v>
      </c>
      <c r="I21" s="413"/>
      <c r="J21" s="301"/>
      <c r="K21" s="302"/>
      <c r="L21" s="303"/>
      <c r="M21" s="304"/>
      <c r="N21" s="304"/>
      <c r="O21" s="296"/>
      <c r="P21" s="416"/>
      <c r="Q21" s="296"/>
      <c r="R21" s="296"/>
    </row>
    <row r="22" spans="1:18" ht="15.75" customHeight="1">
      <c r="A22" s="619"/>
      <c r="B22" s="297">
        <v>0</v>
      </c>
      <c r="C22" s="412"/>
      <c r="D22" s="316"/>
      <c r="E22" s="418"/>
      <c r="F22" s="299" t="s">
        <v>105</v>
      </c>
      <c r="G22" s="411"/>
      <c r="H22" s="300">
        <f t="shared" si="4"/>
        <v>0</v>
      </c>
      <c r="I22" s="413"/>
      <c r="J22" s="301"/>
      <c r="K22" s="302"/>
      <c r="L22" s="303"/>
      <c r="M22" s="304"/>
      <c r="N22" s="304"/>
      <c r="O22" s="296"/>
      <c r="P22" s="416"/>
      <c r="Q22" s="296"/>
      <c r="R22" s="296"/>
    </row>
    <row r="23" spans="1:18" ht="15.75" customHeight="1">
      <c r="A23" s="619"/>
      <c r="B23" s="297">
        <v>0</v>
      </c>
      <c r="C23" s="412"/>
      <c r="D23" s="316"/>
      <c r="E23" s="418"/>
      <c r="F23" s="299" t="s">
        <v>105</v>
      </c>
      <c r="G23" s="411"/>
      <c r="H23" s="300">
        <f t="shared" si="4"/>
        <v>0</v>
      </c>
      <c r="I23" s="413"/>
      <c r="J23" s="301"/>
      <c r="K23" s="302"/>
      <c r="L23" s="303"/>
      <c r="M23" s="304"/>
      <c r="N23" s="304"/>
      <c r="O23" s="296"/>
      <c r="P23" s="416"/>
      <c r="Q23" s="296"/>
      <c r="R23" s="296"/>
    </row>
    <row r="24" spans="1:18" ht="17.5" customHeight="1">
      <c r="A24" s="620"/>
      <c r="B24" s="297">
        <v>0</v>
      </c>
      <c r="C24" s="6" t="s">
        <v>122</v>
      </c>
      <c r="D24" s="617" t="s">
        <v>118</v>
      </c>
      <c r="E24" s="617"/>
      <c r="F24" s="308"/>
      <c r="G24" s="317"/>
      <c r="H24" s="310"/>
      <c r="I24" s="311"/>
      <c r="J24" s="312">
        <f>AVERAGE(J17:J23)</f>
        <v>5.5</v>
      </c>
      <c r="K24" s="312">
        <f>AVERAGE(K17:K23)</f>
        <v>1544.8611111111125</v>
      </c>
      <c r="L24" s="313">
        <f>AVERAGE(L17:L23)</f>
        <v>282.84722222222246</v>
      </c>
      <c r="M24" s="304"/>
      <c r="N24" s="304"/>
      <c r="O24" s="296"/>
      <c r="P24" s="296"/>
      <c r="Q24" s="296"/>
      <c r="R24" s="296"/>
    </row>
    <row r="25" spans="1:18">
      <c r="A25" s="629" t="s">
        <v>123</v>
      </c>
      <c r="B25" s="297" t="s">
        <v>115</v>
      </c>
      <c r="C25" s="318"/>
      <c r="D25" s="320" t="s">
        <v>124</v>
      </c>
      <c r="E25" s="319"/>
      <c r="F25" s="299">
        <v>15.03</v>
      </c>
      <c r="G25" s="412">
        <v>2380</v>
      </c>
      <c r="H25" s="300">
        <f t="shared" ref="H25:H27" si="6">F25*G25</f>
        <v>35771.4</v>
      </c>
      <c r="I25" s="413"/>
      <c r="J25" s="301">
        <v>4</v>
      </c>
      <c r="K25" s="302">
        <f t="shared" ref="K25:K27" si="7">G25/P25*60</f>
        <v>2855.9999999999986</v>
      </c>
      <c r="L25" s="303">
        <f t="shared" ref="L25:L27" si="8">K25/J25</f>
        <v>713.99999999999966</v>
      </c>
      <c r="M25" s="304">
        <v>0.18055555555555555</v>
      </c>
      <c r="N25" s="304">
        <v>0.21527777777777779</v>
      </c>
      <c r="O25" s="296">
        <v>20</v>
      </c>
      <c r="P25" s="416">
        <f t="shared" ref="P25:P27" si="9">(N25-M25)*24*60</f>
        <v>50.000000000000021</v>
      </c>
      <c r="Q25" s="305"/>
      <c r="R25" s="305"/>
    </row>
    <row r="26" spans="1:18">
      <c r="A26" s="629"/>
      <c r="B26" s="297" t="s">
        <v>115</v>
      </c>
      <c r="C26" s="318"/>
      <c r="D26" s="316" t="s">
        <v>125</v>
      </c>
      <c r="E26" s="321"/>
      <c r="F26" s="299">
        <v>18.18</v>
      </c>
      <c r="G26" s="412">
        <v>3086</v>
      </c>
      <c r="H26" s="300">
        <f t="shared" si="6"/>
        <v>56103.479999999996</v>
      </c>
      <c r="I26" s="413"/>
      <c r="J26" s="301">
        <v>4</v>
      </c>
      <c r="K26" s="302">
        <f t="shared" si="7"/>
        <v>2805.4545454545469</v>
      </c>
      <c r="L26" s="303">
        <f t="shared" si="8"/>
        <v>701.36363636363672</v>
      </c>
      <c r="M26" s="304">
        <v>0.22916666666666666</v>
      </c>
      <c r="N26" s="304">
        <v>0.27499999999999997</v>
      </c>
      <c r="O26" s="296">
        <v>20</v>
      </c>
      <c r="P26" s="416">
        <f t="shared" si="9"/>
        <v>65.999999999999972</v>
      </c>
      <c r="Q26" s="305"/>
      <c r="R26" s="305"/>
    </row>
    <row r="27" spans="1:18">
      <c r="A27" s="629"/>
      <c r="B27" s="297" t="s">
        <v>115</v>
      </c>
      <c r="C27" s="318"/>
      <c r="D27" s="320" t="s">
        <v>126</v>
      </c>
      <c r="E27" s="321"/>
      <c r="F27" s="299">
        <v>18.53</v>
      </c>
      <c r="G27" s="412">
        <v>2188</v>
      </c>
      <c r="H27" s="300">
        <f t="shared" si="6"/>
        <v>40543.64</v>
      </c>
      <c r="I27" s="413"/>
      <c r="J27" s="301">
        <v>3</v>
      </c>
      <c r="K27" s="302">
        <f t="shared" si="7"/>
        <v>2853.913043478261</v>
      </c>
      <c r="L27" s="303">
        <f t="shared" si="8"/>
        <v>951.304347826087</v>
      </c>
      <c r="M27" s="304">
        <v>0.28888888888888892</v>
      </c>
      <c r="N27" s="304">
        <v>0.32083333333333336</v>
      </c>
      <c r="O27" s="296">
        <v>20</v>
      </c>
      <c r="P27" s="416">
        <f t="shared" si="9"/>
        <v>46</v>
      </c>
      <c r="Q27" s="305"/>
      <c r="R27" s="305"/>
    </row>
    <row r="28" spans="1:18">
      <c r="A28" s="629"/>
      <c r="B28" s="297">
        <v>0</v>
      </c>
      <c r="C28" s="412"/>
      <c r="D28" s="316"/>
      <c r="E28" s="321"/>
      <c r="F28" s="299"/>
      <c r="G28" s="412"/>
      <c r="H28" s="300"/>
      <c r="I28" s="413"/>
      <c r="J28" s="301"/>
      <c r="K28" s="302"/>
      <c r="L28" s="303"/>
      <c r="M28" s="304"/>
      <c r="N28" s="304"/>
      <c r="O28" s="296"/>
      <c r="P28" s="416"/>
      <c r="Q28" s="305"/>
      <c r="R28" s="305"/>
    </row>
    <row r="29" spans="1:18">
      <c r="A29" s="629"/>
      <c r="B29" s="297">
        <v>0</v>
      </c>
      <c r="C29" s="412"/>
      <c r="D29" s="320"/>
      <c r="E29" s="321"/>
      <c r="F29" s="299"/>
      <c r="G29" s="412"/>
      <c r="H29" s="300"/>
      <c r="I29" s="413"/>
      <c r="J29" s="301"/>
      <c r="K29" s="302"/>
      <c r="L29" s="303"/>
      <c r="M29" s="304"/>
      <c r="N29" s="304"/>
      <c r="O29" s="296"/>
      <c r="P29" s="416"/>
      <c r="Q29" s="305"/>
      <c r="R29" s="305"/>
    </row>
    <row r="30" spans="1:18">
      <c r="A30" s="629"/>
      <c r="B30" s="297">
        <v>0</v>
      </c>
      <c r="C30" s="412"/>
      <c r="D30" s="322"/>
      <c r="E30" s="321"/>
      <c r="F30" s="299"/>
      <c r="G30" s="412"/>
      <c r="H30" s="300"/>
      <c r="I30" s="413"/>
      <c r="J30" s="301"/>
      <c r="K30" s="302"/>
      <c r="L30" s="303"/>
      <c r="M30" s="304"/>
      <c r="N30" s="304"/>
      <c r="O30" s="296"/>
      <c r="P30" s="416"/>
      <c r="Q30" s="305"/>
      <c r="R30" s="305"/>
    </row>
    <row r="31" spans="1:18" ht="15.75" customHeight="1">
      <c r="A31" s="629"/>
      <c r="B31" s="297">
        <v>0</v>
      </c>
      <c r="C31" s="412"/>
      <c r="D31" s="316"/>
      <c r="E31" s="321"/>
      <c r="F31" s="299"/>
      <c r="G31" s="412"/>
      <c r="H31" s="300"/>
      <c r="I31" s="413"/>
      <c r="J31" s="301"/>
      <c r="K31" s="302"/>
      <c r="L31" s="303"/>
      <c r="M31" s="304"/>
      <c r="N31" s="304"/>
      <c r="O31" s="296"/>
      <c r="P31" s="416"/>
      <c r="Q31" s="305"/>
      <c r="R31" s="305"/>
    </row>
    <row r="32" spans="1:18">
      <c r="A32" s="629"/>
      <c r="B32" s="297">
        <v>0</v>
      </c>
      <c r="C32" s="412"/>
      <c r="D32" s="316"/>
      <c r="E32" s="418"/>
      <c r="F32" s="299" t="s">
        <v>105</v>
      </c>
      <c r="G32" s="412"/>
      <c r="H32" s="300">
        <f t="shared" ref="H32:H37" si="10">F32*G32</f>
        <v>0</v>
      </c>
      <c r="I32" s="413"/>
      <c r="J32" s="301"/>
      <c r="K32" s="302"/>
      <c r="L32" s="303"/>
      <c r="M32" s="304"/>
      <c r="N32" s="304"/>
      <c r="O32" s="296"/>
      <c r="P32" s="416"/>
      <c r="Q32" s="305"/>
      <c r="R32" s="305"/>
    </row>
    <row r="33" spans="1:18">
      <c r="A33" s="629"/>
      <c r="B33" s="297">
        <v>0</v>
      </c>
      <c r="C33" s="412"/>
      <c r="D33" s="320"/>
      <c r="E33" s="321"/>
      <c r="F33" s="299" t="s">
        <v>105</v>
      </c>
      <c r="G33" s="412"/>
      <c r="H33" s="300">
        <f t="shared" si="10"/>
        <v>0</v>
      </c>
      <c r="I33" s="413"/>
      <c r="J33" s="301"/>
      <c r="K33" s="302"/>
      <c r="L33" s="303"/>
      <c r="M33" s="304"/>
      <c r="N33" s="304"/>
      <c r="O33" s="296"/>
      <c r="P33" s="416"/>
      <c r="Q33" s="305"/>
      <c r="R33" s="305"/>
    </row>
    <row r="34" spans="1:18">
      <c r="A34" s="629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10"/>
        <v>0</v>
      </c>
      <c r="I34" s="413"/>
      <c r="J34" s="301"/>
      <c r="K34" s="302"/>
      <c r="L34" s="303"/>
      <c r="M34" s="304"/>
      <c r="N34" s="304"/>
      <c r="O34" s="296"/>
      <c r="P34" s="416"/>
      <c r="Q34" s="305"/>
      <c r="R34" s="305"/>
    </row>
    <row r="35" spans="1:18">
      <c r="A35" s="629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10"/>
        <v>0</v>
      </c>
      <c r="I35" s="413"/>
      <c r="J35" s="301"/>
      <c r="K35" s="302"/>
      <c r="L35" s="303"/>
      <c r="M35" s="304"/>
      <c r="N35" s="304"/>
      <c r="O35" s="296"/>
      <c r="P35" s="416"/>
      <c r="Q35" s="305"/>
      <c r="R35" s="305"/>
    </row>
    <row r="36" spans="1:18">
      <c r="A36" s="629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10"/>
        <v>0</v>
      </c>
      <c r="I36" s="413"/>
      <c r="J36" s="301"/>
      <c r="K36" s="302"/>
      <c r="L36" s="303"/>
      <c r="M36" s="304"/>
      <c r="N36" s="304"/>
      <c r="O36" s="296"/>
      <c r="P36" s="416"/>
      <c r="Q36" s="305"/>
      <c r="R36" s="305"/>
    </row>
    <row r="37" spans="1:18">
      <c r="A37" s="629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10"/>
        <v>0</v>
      </c>
      <c r="I37" s="413"/>
      <c r="J37" s="301"/>
      <c r="K37" s="302"/>
      <c r="L37" s="303"/>
      <c r="M37" s="304"/>
      <c r="N37" s="304"/>
      <c r="O37" s="296"/>
      <c r="P37" s="416"/>
      <c r="Q37" s="305"/>
      <c r="R37" s="305"/>
    </row>
    <row r="38" spans="1:18" ht="17.5" customHeight="1">
      <c r="A38" s="630"/>
      <c r="B38" s="297">
        <v>0</v>
      </c>
      <c r="C38" s="6" t="s">
        <v>69</v>
      </c>
      <c r="D38" s="628" t="s">
        <v>127</v>
      </c>
      <c r="E38" s="628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2838.4558629776025</v>
      </c>
      <c r="L38" s="313">
        <f>AVERAGE(L25:L37)</f>
        <v>788.88932806324112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631" t="s">
        <v>128</v>
      </c>
      <c r="B39" s="297">
        <v>0</v>
      </c>
      <c r="C39" s="412"/>
      <c r="D39" s="316"/>
      <c r="E39" s="418"/>
      <c r="F39" s="299" t="s">
        <v>105</v>
      </c>
      <c r="G39" s="412"/>
      <c r="H39" s="300">
        <f t="shared" ref="H39:H47" si="11">F39*G39</f>
        <v>0</v>
      </c>
      <c r="I39" s="413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632"/>
      <c r="B40" s="297">
        <v>0</v>
      </c>
      <c r="C40" s="412"/>
      <c r="D40" s="316"/>
      <c r="E40" s="418"/>
      <c r="F40" s="299" t="s">
        <v>105</v>
      </c>
      <c r="G40" s="412"/>
      <c r="H40" s="300">
        <f t="shared" si="11"/>
        <v>0</v>
      </c>
      <c r="I40" s="413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632"/>
      <c r="B41" s="297">
        <v>0</v>
      </c>
      <c r="C41" s="412"/>
      <c r="D41" s="320"/>
      <c r="E41" s="418"/>
      <c r="F41" s="299" t="s">
        <v>105</v>
      </c>
      <c r="G41" s="412"/>
      <c r="H41" s="300">
        <f t="shared" si="11"/>
        <v>0</v>
      </c>
      <c r="I41" s="413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632"/>
      <c r="B42" s="297">
        <v>0</v>
      </c>
      <c r="C42" s="412"/>
      <c r="D42" s="320"/>
      <c r="E42" s="418"/>
      <c r="F42" s="299" t="s">
        <v>105</v>
      </c>
      <c r="G42" s="412"/>
      <c r="H42" s="300">
        <f t="shared" si="11"/>
        <v>0</v>
      </c>
      <c r="I42" s="413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632"/>
      <c r="B43" s="297">
        <v>0</v>
      </c>
      <c r="C43" s="412"/>
      <c r="D43" s="319"/>
      <c r="E43" s="418"/>
      <c r="F43" s="299" t="s">
        <v>105</v>
      </c>
      <c r="G43" s="412"/>
      <c r="H43" s="300">
        <f t="shared" si="11"/>
        <v>0</v>
      </c>
      <c r="I43" s="413"/>
      <c r="J43" s="301"/>
      <c r="K43" s="302"/>
      <c r="L43" s="303"/>
      <c r="M43" s="304"/>
      <c r="N43" s="304"/>
      <c r="O43" s="296"/>
      <c r="P43" s="416"/>
      <c r="Q43" s="305"/>
      <c r="R43" s="305"/>
    </row>
    <row r="44" spans="1:18">
      <c r="A44" s="632"/>
      <c r="B44" s="297">
        <v>0</v>
      </c>
      <c r="C44" s="412"/>
      <c r="D44" s="320"/>
      <c r="E44" s="326"/>
      <c r="F44" s="299" t="s">
        <v>105</v>
      </c>
      <c r="G44" s="327"/>
      <c r="H44" s="328">
        <f t="shared" si="11"/>
        <v>0</v>
      </c>
      <c r="I44" s="414"/>
      <c r="J44" s="301"/>
      <c r="K44" s="302"/>
      <c r="L44" s="303"/>
      <c r="M44" s="304"/>
      <c r="N44" s="304"/>
      <c r="O44" s="296"/>
      <c r="P44" s="416"/>
      <c r="Q44" s="305"/>
      <c r="R44" s="305"/>
    </row>
    <row r="45" spans="1:18">
      <c r="A45" s="632"/>
      <c r="B45" s="297">
        <v>0</v>
      </c>
      <c r="C45" s="412"/>
      <c r="D45" s="336"/>
      <c r="E45" s="321"/>
      <c r="F45" s="299" t="s">
        <v>105</v>
      </c>
      <c r="G45" s="412"/>
      <c r="H45" s="300">
        <f t="shared" si="11"/>
        <v>0</v>
      </c>
      <c r="I45" s="413"/>
      <c r="J45" s="301"/>
      <c r="K45" s="302"/>
      <c r="L45" s="303"/>
      <c r="M45" s="304"/>
      <c r="N45" s="304"/>
      <c r="O45" s="296"/>
      <c r="P45" s="416"/>
      <c r="Q45" s="305"/>
      <c r="R45" s="305"/>
    </row>
    <row r="46" spans="1:18">
      <c r="A46" s="632"/>
      <c r="B46" s="297">
        <v>0</v>
      </c>
      <c r="C46" s="412"/>
      <c r="D46" s="320"/>
      <c r="E46" s="326"/>
      <c r="F46" s="299" t="s">
        <v>105</v>
      </c>
      <c r="G46" s="327"/>
      <c r="H46" s="328">
        <f t="shared" si="11"/>
        <v>0</v>
      </c>
      <c r="I46" s="414"/>
      <c r="J46" s="301"/>
      <c r="K46" s="302"/>
      <c r="L46" s="303"/>
      <c r="M46" s="304"/>
      <c r="N46" s="304"/>
      <c r="O46" s="296"/>
      <c r="P46" s="416"/>
      <c r="Q46" s="305"/>
      <c r="R46" s="305"/>
    </row>
    <row r="47" spans="1:18">
      <c r="A47" s="632"/>
      <c r="B47" s="297">
        <v>0</v>
      </c>
      <c r="C47" s="412"/>
      <c r="D47" s="336"/>
      <c r="E47" s="321"/>
      <c r="F47" s="299" t="s">
        <v>105</v>
      </c>
      <c r="G47" s="412"/>
      <c r="H47" s="300">
        <f t="shared" si="11"/>
        <v>0</v>
      </c>
      <c r="I47" s="413"/>
      <c r="J47" s="301"/>
      <c r="K47" s="302"/>
      <c r="L47" s="303"/>
      <c r="M47" s="304"/>
      <c r="N47" s="304"/>
      <c r="O47" s="296"/>
      <c r="P47" s="416"/>
      <c r="Q47" s="305"/>
      <c r="R47" s="305"/>
    </row>
    <row r="48" spans="1:18">
      <c r="A48" s="633"/>
      <c r="B48" s="297">
        <v>0</v>
      </c>
      <c r="C48" s="412"/>
      <c r="D48" s="320"/>
      <c r="E48" s="374"/>
      <c r="F48" s="299" t="s">
        <v>105</v>
      </c>
      <c r="G48" s="412"/>
      <c r="H48" s="300"/>
      <c r="I48" s="413"/>
      <c r="J48" s="301"/>
      <c r="K48" s="302"/>
      <c r="L48" s="303"/>
      <c r="M48" s="304"/>
      <c r="N48" s="304"/>
      <c r="O48" s="296"/>
      <c r="P48" s="416"/>
      <c r="Q48" s="305"/>
      <c r="R48" s="305"/>
    </row>
    <row r="49" spans="1:18">
      <c r="A49" s="633"/>
      <c r="B49" s="297">
        <v>0</v>
      </c>
      <c r="C49" s="412"/>
      <c r="D49" s="329"/>
      <c r="E49" s="330"/>
      <c r="F49" s="299" t="s">
        <v>105</v>
      </c>
      <c r="G49" s="296"/>
      <c r="H49" s="328">
        <f>F49*G49</f>
        <v>0</v>
      </c>
      <c r="I49" s="416"/>
      <c r="J49" s="301"/>
      <c r="K49" s="302"/>
      <c r="L49" s="303"/>
      <c r="M49" s="304"/>
      <c r="N49" s="304"/>
      <c r="O49" s="296"/>
      <c r="P49" s="416"/>
      <c r="Q49" s="305"/>
      <c r="R49" s="305"/>
    </row>
    <row r="50" spans="1:18">
      <c r="A50" s="633"/>
      <c r="B50" s="297">
        <v>0</v>
      </c>
      <c r="C50" s="412"/>
      <c r="D50" s="329"/>
      <c r="E50" s="330"/>
      <c r="F50" s="299" t="s">
        <v>105</v>
      </c>
      <c r="G50" s="296"/>
      <c r="H50" s="328">
        <f>F50*G50</f>
        <v>0</v>
      </c>
      <c r="I50" s="416"/>
      <c r="J50" s="301"/>
      <c r="K50" s="302"/>
      <c r="L50" s="303"/>
      <c r="M50" s="304"/>
      <c r="N50" s="304"/>
      <c r="O50" s="296"/>
      <c r="P50" s="416"/>
      <c r="Q50" s="305"/>
      <c r="R50" s="305"/>
    </row>
    <row r="51" spans="1:18" ht="15.75" customHeight="1">
      <c r="A51" s="634"/>
      <c r="B51" s="297">
        <v>0</v>
      </c>
      <c r="C51" s="6" t="s">
        <v>70</v>
      </c>
      <c r="D51" s="617" t="s">
        <v>118</v>
      </c>
      <c r="E51" s="617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5" customHeight="1">
      <c r="A52" s="635" t="s">
        <v>129</v>
      </c>
      <c r="B52" s="297" t="s">
        <v>115</v>
      </c>
      <c r="C52" s="412"/>
      <c r="D52" s="319" t="s">
        <v>130</v>
      </c>
      <c r="E52" s="334"/>
      <c r="F52" s="299">
        <v>25.03</v>
      </c>
      <c r="G52" s="412">
        <v>765</v>
      </c>
      <c r="H52" s="300">
        <f>F52*G52</f>
        <v>19147.95</v>
      </c>
      <c r="I52" s="413"/>
      <c r="J52" s="301">
        <v>4</v>
      </c>
      <c r="K52" s="302">
        <f>G52/P52*60</f>
        <v>3530.7692307692214</v>
      </c>
      <c r="L52" s="303">
        <f>K52/J52</f>
        <v>882.69230769230535</v>
      </c>
      <c r="M52" s="304">
        <v>0.2986111111111111</v>
      </c>
      <c r="N52" s="304">
        <v>0.30763888888888891</v>
      </c>
      <c r="O52" s="302">
        <v>10</v>
      </c>
      <c r="P52" s="416">
        <f>(N52-M52)*24*60</f>
        <v>13.000000000000034</v>
      </c>
      <c r="Q52" s="305"/>
      <c r="R52" s="305"/>
    </row>
    <row r="53" spans="1:18" ht="15.65" customHeight="1">
      <c r="A53" s="636"/>
      <c r="B53" s="297" t="s">
        <v>115</v>
      </c>
      <c r="C53" s="412"/>
      <c r="D53" s="319" t="s">
        <v>131</v>
      </c>
      <c r="E53" s="335"/>
      <c r="F53" s="299">
        <v>24.82</v>
      </c>
      <c r="G53" s="306">
        <v>987</v>
      </c>
      <c r="H53" s="300">
        <f t="shared" ref="H53:H62" si="12">F53*G53</f>
        <v>24497.34</v>
      </c>
      <c r="I53" s="413"/>
      <c r="J53" s="301">
        <v>4</v>
      </c>
      <c r="K53" s="302">
        <f t="shared" ref="K53:K56" si="13">G53/P53*60</f>
        <v>3289.9999999999977</v>
      </c>
      <c r="L53" s="303">
        <f t="shared" ref="L53:L56" si="14">K53/J53</f>
        <v>822.49999999999943</v>
      </c>
      <c r="M53" s="304">
        <v>0.3215277777777778</v>
      </c>
      <c r="N53" s="304">
        <v>0.33402777777777781</v>
      </c>
      <c r="O53" s="302">
        <v>20</v>
      </c>
      <c r="P53" s="416">
        <f t="shared" ref="P53:P56" si="15">(N53-M53)*24*60</f>
        <v>18.000000000000014</v>
      </c>
      <c r="Q53" s="305"/>
      <c r="R53" s="305"/>
    </row>
    <row r="54" spans="1:18" ht="15.65" customHeight="1">
      <c r="A54" s="636"/>
      <c r="B54" s="297" t="s">
        <v>115</v>
      </c>
      <c r="C54" s="412"/>
      <c r="D54" s="319" t="s">
        <v>132</v>
      </c>
      <c r="E54" s="418"/>
      <c r="F54" s="299">
        <v>30</v>
      </c>
      <c r="G54" s="306">
        <v>1687</v>
      </c>
      <c r="H54" s="300">
        <f t="shared" si="12"/>
        <v>50610</v>
      </c>
      <c r="I54" s="413"/>
      <c r="J54" s="301">
        <v>4</v>
      </c>
      <c r="K54" s="302">
        <f t="shared" si="13"/>
        <v>3265.161290322575</v>
      </c>
      <c r="L54" s="303">
        <f t="shared" si="14"/>
        <v>816.29032258064376</v>
      </c>
      <c r="M54" s="304">
        <v>0.34791666666666665</v>
      </c>
      <c r="N54" s="304">
        <v>0.36944444444444446</v>
      </c>
      <c r="O54" s="302">
        <v>20</v>
      </c>
      <c r="P54" s="416">
        <f t="shared" si="15"/>
        <v>31.00000000000005</v>
      </c>
      <c r="Q54" s="305">
        <v>0.36944444444444446</v>
      </c>
      <c r="R54" s="305">
        <v>0.41111111111111115</v>
      </c>
    </row>
    <row r="55" spans="1:18" ht="15.65" customHeight="1">
      <c r="A55" s="636"/>
      <c r="B55" s="297" t="s">
        <v>115</v>
      </c>
      <c r="C55" s="412"/>
      <c r="D55" s="337" t="s">
        <v>133</v>
      </c>
      <c r="E55" s="321"/>
      <c r="F55" s="299">
        <v>14.03</v>
      </c>
      <c r="G55" s="306">
        <v>2770</v>
      </c>
      <c r="H55" s="300">
        <f t="shared" si="12"/>
        <v>38863.1</v>
      </c>
      <c r="I55" s="413"/>
      <c r="J55" s="301">
        <v>3</v>
      </c>
      <c r="K55" s="302">
        <f t="shared" si="13"/>
        <v>3324.0000000000009</v>
      </c>
      <c r="L55" s="303">
        <f t="shared" si="14"/>
        <v>1108.0000000000002</v>
      </c>
      <c r="M55" s="304">
        <v>0.42499999999999999</v>
      </c>
      <c r="N55" s="304">
        <v>0.4597222222222222</v>
      </c>
      <c r="O55" s="302">
        <v>20</v>
      </c>
      <c r="P55" s="416">
        <f t="shared" si="15"/>
        <v>49.999999999999986</v>
      </c>
      <c r="Q55" s="305"/>
      <c r="R55" s="305"/>
    </row>
    <row r="56" spans="1:18" ht="15.65" customHeight="1">
      <c r="A56" s="636"/>
      <c r="B56" s="297" t="s">
        <v>115</v>
      </c>
      <c r="C56" s="412"/>
      <c r="D56" s="320" t="s">
        <v>134</v>
      </c>
      <c r="E56" s="321"/>
      <c r="F56" s="299">
        <v>18.18</v>
      </c>
      <c r="G56" s="306">
        <v>1544</v>
      </c>
      <c r="H56" s="300">
        <f t="shared" si="12"/>
        <v>28069.919999999998</v>
      </c>
      <c r="I56" s="413"/>
      <c r="J56" s="301">
        <v>3</v>
      </c>
      <c r="K56" s="302">
        <f t="shared" si="13"/>
        <v>3308.5714285714307</v>
      </c>
      <c r="L56" s="303">
        <f t="shared" si="14"/>
        <v>1102.8571428571436</v>
      </c>
      <c r="M56" s="304">
        <v>0.47361111111111115</v>
      </c>
      <c r="N56" s="304">
        <v>0.49305555555555558</v>
      </c>
      <c r="O56" s="302">
        <v>20</v>
      </c>
      <c r="P56" s="416">
        <f t="shared" si="15"/>
        <v>27.999999999999979</v>
      </c>
      <c r="Q56" s="305"/>
      <c r="R56" s="305"/>
    </row>
    <row r="57" spans="1:18" ht="15.75" customHeight="1">
      <c r="A57" s="636"/>
      <c r="B57" s="297">
        <v>0</v>
      </c>
      <c r="C57" s="6" t="s">
        <v>73</v>
      </c>
      <c r="D57" s="337"/>
      <c r="E57" s="321"/>
      <c r="F57" s="299" t="s">
        <v>105</v>
      </c>
      <c r="G57" s="306"/>
      <c r="H57" s="300">
        <f t="shared" si="12"/>
        <v>0</v>
      </c>
      <c r="I57" s="413"/>
      <c r="J57" s="301"/>
      <c r="K57" s="302"/>
      <c r="L57" s="303"/>
      <c r="M57" s="304"/>
      <c r="N57" s="304"/>
      <c r="O57" s="302"/>
      <c r="P57" s="416"/>
      <c r="Q57" s="305"/>
      <c r="R57" s="305"/>
    </row>
    <row r="58" spans="1:18" ht="15.65" customHeight="1">
      <c r="A58" s="636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2"/>
        <v>0</v>
      </c>
      <c r="I58" s="413"/>
      <c r="J58" s="301"/>
      <c r="K58" s="302"/>
      <c r="L58" s="303"/>
      <c r="M58" s="304"/>
      <c r="N58" s="304"/>
      <c r="O58" s="302"/>
      <c r="P58" s="416"/>
      <c r="Q58" s="305"/>
      <c r="R58" s="305"/>
    </row>
    <row r="59" spans="1:18" ht="15.65" customHeight="1">
      <c r="A59" s="636"/>
      <c r="B59" s="297">
        <v>0</v>
      </c>
      <c r="C59" s="412"/>
      <c r="D59" s="336"/>
      <c r="E59" s="321"/>
      <c r="F59" s="299" t="s">
        <v>105</v>
      </c>
      <c r="G59" s="306"/>
      <c r="H59" s="300">
        <f t="shared" si="12"/>
        <v>0</v>
      </c>
      <c r="I59" s="413"/>
      <c r="J59" s="301"/>
      <c r="K59" s="302"/>
      <c r="L59" s="303"/>
      <c r="M59" s="304"/>
      <c r="N59" s="304"/>
      <c r="O59" s="302"/>
      <c r="P59" s="416"/>
      <c r="Q59" s="305"/>
      <c r="R59" s="305"/>
    </row>
    <row r="60" spans="1:18" ht="15.65" customHeight="1">
      <c r="A60" s="636"/>
      <c r="B60" s="297">
        <v>0</v>
      </c>
      <c r="C60" s="412"/>
      <c r="D60" s="337"/>
      <c r="E60" s="339"/>
      <c r="F60" s="299" t="s">
        <v>105</v>
      </c>
      <c r="G60" s="306"/>
      <c r="H60" s="300">
        <f t="shared" si="12"/>
        <v>0</v>
      </c>
      <c r="I60" s="413"/>
      <c r="J60" s="301"/>
      <c r="K60" s="302"/>
      <c r="L60" s="303"/>
      <c r="M60" s="304"/>
      <c r="N60" s="304"/>
      <c r="O60" s="302"/>
      <c r="P60" s="416"/>
      <c r="Q60" s="305"/>
      <c r="R60" s="305"/>
    </row>
    <row r="61" spans="1:18" ht="15.65" customHeight="1">
      <c r="A61" s="636"/>
      <c r="B61" s="297">
        <v>0</v>
      </c>
      <c r="C61" s="412"/>
      <c r="D61" s="319"/>
      <c r="E61" s="321"/>
      <c r="F61" s="299" t="s">
        <v>105</v>
      </c>
      <c r="G61" s="306"/>
      <c r="H61" s="300">
        <f t="shared" si="12"/>
        <v>0</v>
      </c>
      <c r="I61" s="413"/>
      <c r="J61" s="301"/>
      <c r="K61" s="302"/>
      <c r="L61" s="303"/>
      <c r="M61" s="304"/>
      <c r="N61" s="304"/>
      <c r="O61" s="302"/>
      <c r="P61" s="416"/>
      <c r="Q61" s="305"/>
      <c r="R61" s="305"/>
    </row>
    <row r="62" spans="1:18" ht="15.65" customHeight="1">
      <c r="A62" s="636"/>
      <c r="B62" s="297">
        <v>0</v>
      </c>
      <c r="C62" s="412"/>
      <c r="D62" s="336"/>
      <c r="E62" s="340"/>
      <c r="F62" s="299" t="s">
        <v>105</v>
      </c>
      <c r="G62" s="306"/>
      <c r="H62" s="300">
        <f t="shared" si="12"/>
        <v>0</v>
      </c>
      <c r="I62" s="413"/>
      <c r="J62" s="301"/>
      <c r="K62" s="302"/>
      <c r="L62" s="303"/>
      <c r="M62" s="304"/>
      <c r="N62" s="304"/>
      <c r="O62" s="302"/>
      <c r="P62" s="416"/>
      <c r="Q62" s="305"/>
      <c r="R62" s="305"/>
    </row>
    <row r="63" spans="1:18" ht="15.65" customHeight="1">
      <c r="A63" s="636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3"/>
        <v>0</v>
      </c>
      <c r="I63" s="414"/>
      <c r="J63" s="301"/>
      <c r="K63" s="302"/>
      <c r="L63" s="303"/>
      <c r="M63" s="304"/>
      <c r="N63" s="304"/>
      <c r="O63" s="296"/>
      <c r="P63" s="416"/>
      <c r="Q63" s="305"/>
      <c r="R63" s="305"/>
    </row>
    <row r="64" spans="1:18" ht="15.75" customHeight="1">
      <c r="A64" s="637"/>
      <c r="B64" s="297">
        <v>0</v>
      </c>
      <c r="C64" s="6" t="s">
        <v>135</v>
      </c>
      <c r="D64" s="617" t="s">
        <v>118</v>
      </c>
      <c r="E64" s="617"/>
      <c r="F64" s="308"/>
      <c r="G64" s="313"/>
      <c r="H64" s="331"/>
      <c r="I64" s="332"/>
      <c r="J64" s="312">
        <f>AVERAGE(J52:J63)</f>
        <v>3.6</v>
      </c>
      <c r="K64" s="312">
        <f>AVERAGE(K52:K63)</f>
        <v>3343.7003899326455</v>
      </c>
      <c r="L64" s="313">
        <f>AVERAGE(L52:L63)</f>
        <v>946.46795462601835</v>
      </c>
      <c r="M64" s="304"/>
      <c r="N64" s="304"/>
      <c r="O64" s="296"/>
      <c r="P64" s="296"/>
      <c r="Q64" s="296"/>
      <c r="R64" s="296"/>
    </row>
    <row r="65" spans="1:18" ht="15.65" customHeight="1">
      <c r="A65" s="638" t="s">
        <v>136</v>
      </c>
      <c r="B65" s="297" t="s">
        <v>115</v>
      </c>
      <c r="C65" s="412"/>
      <c r="D65" s="320" t="s">
        <v>137</v>
      </c>
      <c r="E65" s="334"/>
      <c r="F65" s="299">
        <v>16.66</v>
      </c>
      <c r="G65" s="412">
        <v>2867</v>
      </c>
      <c r="H65" s="300">
        <f>F65*G65</f>
        <v>47764.22</v>
      </c>
      <c r="I65" s="413"/>
      <c r="J65" s="301">
        <v>4</v>
      </c>
      <c r="K65" s="302">
        <f t="shared" ref="K65:K69" si="16">G65/P65*60</f>
        <v>3245.6603773584893</v>
      </c>
      <c r="L65" s="303">
        <f t="shared" ref="L65:L69" si="17">K65/J65</f>
        <v>811.41509433962233</v>
      </c>
      <c r="M65" s="304">
        <v>0.18055555555555555</v>
      </c>
      <c r="N65" s="304">
        <v>0.21736111111111112</v>
      </c>
      <c r="O65" s="302">
        <v>20</v>
      </c>
      <c r="P65" s="416">
        <f>(N65-M65)*24*60</f>
        <v>53.000000000000014</v>
      </c>
      <c r="Q65" s="305"/>
      <c r="R65" s="305"/>
    </row>
    <row r="66" spans="1:18" ht="15.65" customHeight="1">
      <c r="A66" s="639"/>
      <c r="B66" s="297" t="s">
        <v>115</v>
      </c>
      <c r="C66" s="412"/>
      <c r="D66" s="320" t="s">
        <v>138</v>
      </c>
      <c r="E66" s="335"/>
      <c r="F66" s="299">
        <v>22.281818181818181</v>
      </c>
      <c r="G66" s="306">
        <v>720</v>
      </c>
      <c r="H66" s="300">
        <f t="shared" ref="H66:H74" si="18">F66*G66</f>
        <v>16042.90909090909</v>
      </c>
      <c r="I66" s="413"/>
      <c r="J66" s="301">
        <v>4</v>
      </c>
      <c r="K66" s="302">
        <f t="shared" si="16"/>
        <v>3323.0769230769142</v>
      </c>
      <c r="L66" s="303">
        <f t="shared" si="17"/>
        <v>830.76923076922856</v>
      </c>
      <c r="M66" s="304">
        <v>0.23124999999999998</v>
      </c>
      <c r="N66" s="304">
        <v>0.24027777777777778</v>
      </c>
      <c r="O66" s="302">
        <v>20</v>
      </c>
      <c r="P66" s="416">
        <f t="shared" ref="P66:P69" si="19">(N66-M66)*24*60</f>
        <v>13.000000000000034</v>
      </c>
      <c r="Q66" s="305"/>
      <c r="R66" s="305"/>
    </row>
    <row r="67" spans="1:18" ht="15.65" customHeight="1">
      <c r="A67" s="639"/>
      <c r="B67" s="297" t="s">
        <v>115</v>
      </c>
      <c r="C67" s="412"/>
      <c r="D67" s="336" t="s">
        <v>139</v>
      </c>
      <c r="E67" s="321"/>
      <c r="F67" s="299">
        <v>17.890909090909091</v>
      </c>
      <c r="G67" s="306">
        <v>1772</v>
      </c>
      <c r="H67" s="300">
        <f t="shared" si="18"/>
        <v>31702.69090909091</v>
      </c>
      <c r="I67" s="413"/>
      <c r="J67" s="301">
        <v>3</v>
      </c>
      <c r="K67" s="302">
        <f t="shared" si="16"/>
        <v>3221.8181818181774</v>
      </c>
      <c r="L67" s="303">
        <f t="shared" si="17"/>
        <v>1073.9393939393924</v>
      </c>
      <c r="M67" s="304">
        <v>0.25416666666666665</v>
      </c>
      <c r="N67" s="304">
        <v>0.27708333333333335</v>
      </c>
      <c r="O67" s="302">
        <v>20</v>
      </c>
      <c r="P67" s="416">
        <f t="shared" si="19"/>
        <v>33.000000000000043</v>
      </c>
      <c r="Q67" s="305">
        <v>0.27708333333333335</v>
      </c>
      <c r="R67" s="305">
        <v>0.31875000000000003</v>
      </c>
    </row>
    <row r="68" spans="1:18" ht="15.65" customHeight="1">
      <c r="A68" s="639"/>
      <c r="B68" s="297" t="s">
        <v>115</v>
      </c>
      <c r="C68" s="412"/>
      <c r="D68" s="319" t="s">
        <v>140</v>
      </c>
      <c r="E68" s="321"/>
      <c r="F68" s="299">
        <v>18.18</v>
      </c>
      <c r="G68" s="306">
        <v>898</v>
      </c>
      <c r="H68" s="300">
        <f t="shared" si="18"/>
        <v>16325.64</v>
      </c>
      <c r="I68" s="413"/>
      <c r="J68" s="301">
        <v>3</v>
      </c>
      <c r="K68" s="302">
        <f t="shared" si="16"/>
        <v>3367.4999999999955</v>
      </c>
      <c r="L68" s="303">
        <f t="shared" si="17"/>
        <v>1122.4999999999984</v>
      </c>
      <c r="M68" s="304">
        <v>0.33263888888888887</v>
      </c>
      <c r="N68" s="304">
        <v>0.34375</v>
      </c>
      <c r="O68" s="302">
        <v>20</v>
      </c>
      <c r="P68" s="416">
        <f t="shared" si="19"/>
        <v>16.000000000000021</v>
      </c>
      <c r="Q68" s="305"/>
      <c r="R68" s="305"/>
    </row>
    <row r="69" spans="1:18" ht="15.65" customHeight="1">
      <c r="A69" s="639"/>
      <c r="B69" s="297" t="s">
        <v>115</v>
      </c>
      <c r="C69" s="412"/>
      <c r="D69" s="336" t="s">
        <v>141</v>
      </c>
      <c r="E69" s="321"/>
      <c r="F69" s="299">
        <v>14.285714285714283</v>
      </c>
      <c r="G69" s="306">
        <v>4395</v>
      </c>
      <c r="H69" s="300">
        <f t="shared" si="18"/>
        <v>62785.714285714275</v>
      </c>
      <c r="I69" s="413"/>
      <c r="J69" s="301">
        <v>3</v>
      </c>
      <c r="K69" s="302">
        <f t="shared" si="16"/>
        <v>3296.2500000000018</v>
      </c>
      <c r="L69" s="303">
        <f t="shared" si="17"/>
        <v>1098.7500000000007</v>
      </c>
      <c r="M69" s="304">
        <v>0.3576388888888889</v>
      </c>
      <c r="N69" s="304">
        <v>0.41319444444444442</v>
      </c>
      <c r="O69" s="302">
        <v>20</v>
      </c>
      <c r="P69" s="416">
        <f t="shared" si="19"/>
        <v>79.999999999999957</v>
      </c>
      <c r="Q69" s="305"/>
      <c r="R69" s="305"/>
    </row>
    <row r="70" spans="1:18" ht="15.75" customHeight="1">
      <c r="A70" s="639"/>
      <c r="B70" s="297">
        <v>0</v>
      </c>
      <c r="C70" s="6" t="s">
        <v>73</v>
      </c>
      <c r="D70" s="320"/>
      <c r="E70" s="321"/>
      <c r="F70" s="299" t="s">
        <v>105</v>
      </c>
      <c r="G70" s="306"/>
      <c r="H70" s="300">
        <f t="shared" si="18"/>
        <v>0</v>
      </c>
      <c r="I70" s="413"/>
      <c r="J70" s="301"/>
      <c r="K70" s="302"/>
      <c r="L70" s="303"/>
      <c r="M70" s="304"/>
      <c r="N70" s="304"/>
      <c r="O70" s="302"/>
      <c r="P70" s="416"/>
      <c r="Q70" s="305"/>
      <c r="R70" s="305"/>
    </row>
    <row r="71" spans="1:18" ht="15.65" customHeight="1">
      <c r="A71" s="639"/>
      <c r="B71" s="297">
        <v>0</v>
      </c>
      <c r="C71" s="318"/>
      <c r="D71" s="336"/>
      <c r="E71" s="321"/>
      <c r="F71" s="299" t="s">
        <v>105</v>
      </c>
      <c r="G71" s="338"/>
      <c r="H71" s="300">
        <f t="shared" si="18"/>
        <v>0</v>
      </c>
      <c r="I71" s="413"/>
      <c r="J71" s="301"/>
      <c r="K71" s="302"/>
      <c r="L71" s="303"/>
      <c r="M71" s="304"/>
      <c r="N71" s="304"/>
      <c r="O71" s="302"/>
      <c r="P71" s="416"/>
      <c r="Q71" s="305"/>
      <c r="R71" s="305"/>
    </row>
    <row r="72" spans="1:18" ht="15.65" customHeight="1">
      <c r="A72" s="639"/>
      <c r="B72" s="297">
        <v>0</v>
      </c>
      <c r="C72" s="412"/>
      <c r="D72" s="336"/>
      <c r="E72" s="321"/>
      <c r="F72" s="299" t="s">
        <v>105</v>
      </c>
      <c r="G72" s="306"/>
      <c r="H72" s="300">
        <f t="shared" si="18"/>
        <v>0</v>
      </c>
      <c r="I72" s="413"/>
      <c r="J72" s="301"/>
      <c r="K72" s="302"/>
      <c r="L72" s="303"/>
      <c r="M72" s="304"/>
      <c r="N72" s="304"/>
      <c r="O72" s="302"/>
      <c r="P72" s="416"/>
      <c r="Q72" s="305"/>
      <c r="R72" s="305"/>
    </row>
    <row r="73" spans="1:18" ht="15.65" customHeight="1">
      <c r="A73" s="639"/>
      <c r="B73" s="297">
        <v>0</v>
      </c>
      <c r="C73" s="412"/>
      <c r="D73" s="336"/>
      <c r="E73" s="321"/>
      <c r="F73" s="299" t="s">
        <v>105</v>
      </c>
      <c r="G73" s="306"/>
      <c r="H73" s="300">
        <f t="shared" si="18"/>
        <v>0</v>
      </c>
      <c r="I73" s="413"/>
      <c r="J73" s="301"/>
      <c r="K73" s="302"/>
      <c r="L73" s="303"/>
      <c r="M73" s="304"/>
      <c r="N73" s="304"/>
      <c r="O73" s="302"/>
      <c r="P73" s="416"/>
      <c r="Q73" s="305"/>
      <c r="R73" s="305"/>
    </row>
    <row r="74" spans="1:18" ht="15.65" customHeight="1">
      <c r="A74" s="639"/>
      <c r="B74" s="297">
        <v>0</v>
      </c>
      <c r="C74" s="412"/>
      <c r="D74" s="336"/>
      <c r="E74" s="321"/>
      <c r="F74" s="299" t="s">
        <v>105</v>
      </c>
      <c r="G74" s="306"/>
      <c r="H74" s="300">
        <f t="shared" si="18"/>
        <v>0</v>
      </c>
      <c r="I74" s="413"/>
      <c r="J74" s="301"/>
      <c r="K74" s="302"/>
      <c r="L74" s="303"/>
      <c r="M74" s="304"/>
      <c r="N74" s="304"/>
      <c r="O74" s="302"/>
      <c r="P74" s="416"/>
      <c r="Q74" s="305"/>
      <c r="R74" s="305"/>
    </row>
    <row r="75" spans="1:18" ht="15.75" customHeight="1">
      <c r="A75" s="640"/>
      <c r="B75" s="297">
        <v>0</v>
      </c>
      <c r="C75" s="6" t="s">
        <v>142</v>
      </c>
      <c r="D75" s="617" t="s">
        <v>118</v>
      </c>
      <c r="E75" s="617"/>
      <c r="F75" s="308"/>
      <c r="G75" s="313"/>
      <c r="H75" s="331"/>
      <c r="I75" s="332"/>
      <c r="J75" s="312">
        <f>AVERAGE(J65:J74)</f>
        <v>3.4</v>
      </c>
      <c r="K75" s="312">
        <f>AVERAGE(K65:K74)</f>
        <v>3290.8610964507156</v>
      </c>
      <c r="L75" s="313">
        <f>AVERAGE(L65:L74)</f>
        <v>987.47474380964854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625" t="s">
        <v>143</v>
      </c>
      <c r="B76" s="297">
        <v>0</v>
      </c>
      <c r="C76" s="297"/>
      <c r="D76" s="626"/>
      <c r="E76" s="627"/>
      <c r="F76" s="299" t="s">
        <v>105</v>
      </c>
      <c r="G76" s="342"/>
      <c r="H76" s="314">
        <f t="shared" si="3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6"/>
      <c r="Q76" s="305"/>
      <c r="R76" s="305"/>
    </row>
    <row r="77" spans="1:18">
      <c r="A77" s="625"/>
      <c r="B77" s="297">
        <v>0</v>
      </c>
      <c r="C77" s="297"/>
      <c r="D77" s="626"/>
      <c r="E77" s="627"/>
      <c r="F77" s="299" t="s">
        <v>105</v>
      </c>
      <c r="G77" s="412"/>
      <c r="H77" s="300">
        <f t="shared" si="3"/>
        <v>0</v>
      </c>
      <c r="I77" s="413"/>
      <c r="J77" s="301"/>
      <c r="K77" s="302"/>
      <c r="L77" s="303"/>
      <c r="M77" s="304"/>
      <c r="N77" s="304"/>
      <c r="O77" s="296"/>
      <c r="P77" s="416"/>
      <c r="Q77" s="296"/>
      <c r="R77" s="296"/>
    </row>
    <row r="78" spans="1:18">
      <c r="A78" s="625"/>
      <c r="B78" s="297">
        <v>0</v>
      </c>
      <c r="C78" s="297"/>
      <c r="D78" s="419"/>
      <c r="E78" s="419"/>
      <c r="F78" s="299" t="s">
        <v>105</v>
      </c>
      <c r="G78" s="323"/>
      <c r="H78" s="300">
        <f t="shared" si="3"/>
        <v>0</v>
      </c>
      <c r="I78" s="413"/>
      <c r="J78" s="301"/>
      <c r="K78" s="302"/>
      <c r="L78" s="303"/>
      <c r="M78" s="304"/>
      <c r="N78" s="304"/>
      <c r="O78" s="296"/>
      <c r="P78" s="416"/>
      <c r="Q78" s="296"/>
      <c r="R78" s="296"/>
    </row>
    <row r="79" spans="1:18">
      <c r="A79" s="625"/>
      <c r="B79" s="297">
        <v>0</v>
      </c>
      <c r="C79" s="297"/>
      <c r="D79" s="419"/>
      <c r="E79" s="419"/>
      <c r="F79" s="299" t="s">
        <v>105</v>
      </c>
      <c r="G79" s="323"/>
      <c r="H79" s="300">
        <f t="shared" si="3"/>
        <v>0</v>
      </c>
      <c r="I79" s="413"/>
      <c r="J79" s="301"/>
      <c r="K79" s="302"/>
      <c r="L79" s="303"/>
      <c r="M79" s="304"/>
      <c r="N79" s="304"/>
      <c r="O79" s="296"/>
      <c r="P79" s="416"/>
      <c r="Q79" s="296"/>
      <c r="R79" s="296"/>
    </row>
    <row r="80" spans="1:18">
      <c r="A80" s="625"/>
      <c r="B80" s="297">
        <v>0</v>
      </c>
      <c r="C80" s="297"/>
      <c r="D80" s="419"/>
      <c r="E80" s="419"/>
      <c r="F80" s="299" t="s">
        <v>105</v>
      </c>
      <c r="G80" s="323"/>
      <c r="H80" s="300">
        <f t="shared" si="3"/>
        <v>0</v>
      </c>
      <c r="I80" s="413"/>
      <c r="J80" s="301"/>
      <c r="K80" s="302"/>
      <c r="L80" s="303"/>
      <c r="M80" s="304"/>
      <c r="N80" s="304"/>
      <c r="O80" s="296"/>
      <c r="P80" s="416"/>
      <c r="Q80" s="296"/>
      <c r="R80" s="296"/>
    </row>
    <row r="81" spans="1:18" ht="15.75" customHeight="1">
      <c r="A81" s="625"/>
      <c r="B81" s="297">
        <v>0</v>
      </c>
      <c r="C81" s="6" t="s">
        <v>73</v>
      </c>
      <c r="D81" s="628" t="s">
        <v>118</v>
      </c>
      <c r="E81" s="628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5" customHeight="1">
      <c r="A82" s="643" t="s">
        <v>144</v>
      </c>
      <c r="B82" s="297" t="s">
        <v>115</v>
      </c>
      <c r="C82" s="318"/>
      <c r="D82" s="319" t="s">
        <v>145</v>
      </c>
      <c r="E82" s="344"/>
      <c r="F82" s="299">
        <v>18.18</v>
      </c>
      <c r="G82" s="323">
        <v>475</v>
      </c>
      <c r="H82" s="345">
        <f t="shared" ref="H82:H90" si="20">F82*G82</f>
        <v>8635.5</v>
      </c>
      <c r="I82" s="413"/>
      <c r="J82" s="301">
        <v>4</v>
      </c>
      <c r="K82" s="302">
        <f t="shared" ref="K82" si="21">G82/P82*60</f>
        <v>2850.00000000001</v>
      </c>
      <c r="L82" s="303">
        <f t="shared" ref="L82" si="22">K82/J82</f>
        <v>712.5000000000025</v>
      </c>
      <c r="M82" s="304">
        <v>0.72222222222222221</v>
      </c>
      <c r="N82" s="304">
        <v>0.72916666666666663</v>
      </c>
      <c r="O82" s="302">
        <v>20</v>
      </c>
      <c r="P82" s="416">
        <f>(N82-M82)*24*60</f>
        <v>9.9999999999999645</v>
      </c>
      <c r="Q82" s="305"/>
      <c r="R82" s="305"/>
    </row>
    <row r="83" spans="1:18">
      <c r="A83" s="644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20"/>
        <v>0</v>
      </c>
      <c r="I83" s="413"/>
      <c r="J83" s="301"/>
      <c r="K83" s="302"/>
      <c r="L83" s="303"/>
      <c r="M83" s="304"/>
      <c r="N83" s="304"/>
      <c r="O83" s="302"/>
      <c r="P83" s="416"/>
      <c r="Q83" s="305"/>
      <c r="R83" s="305"/>
    </row>
    <row r="84" spans="1:18">
      <c r="A84" s="644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20"/>
        <v>0</v>
      </c>
      <c r="I84" s="413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644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20"/>
        <v>0</v>
      </c>
      <c r="I85" s="413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644"/>
      <c r="B86" s="297">
        <v>0</v>
      </c>
      <c r="C86" s="318"/>
      <c r="D86" s="319"/>
      <c r="E86" s="344"/>
      <c r="F86" s="299" t="s">
        <v>105</v>
      </c>
      <c r="G86" s="412"/>
      <c r="H86" s="346">
        <f t="shared" si="20"/>
        <v>0</v>
      </c>
      <c r="I86" s="413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644"/>
      <c r="B87" s="297"/>
      <c r="C87" s="318"/>
      <c r="D87" s="319"/>
      <c r="E87" s="344"/>
      <c r="F87" s="299" t="s">
        <v>105</v>
      </c>
      <c r="G87" s="412"/>
      <c r="H87" s="346">
        <f t="shared" si="20"/>
        <v>0</v>
      </c>
      <c r="I87" s="413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644"/>
      <c r="B88" s="297">
        <v>0</v>
      </c>
      <c r="C88" s="318"/>
      <c r="D88" s="319"/>
      <c r="E88" s="344"/>
      <c r="F88" s="299" t="s">
        <v>105</v>
      </c>
      <c r="G88" s="412"/>
      <c r="H88" s="346">
        <f t="shared" si="20"/>
        <v>0</v>
      </c>
      <c r="I88" s="413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644"/>
      <c r="B89" s="297">
        <v>0</v>
      </c>
      <c r="C89" s="318"/>
      <c r="D89" s="319"/>
      <c r="E89" s="344"/>
      <c r="F89" s="299" t="s">
        <v>105</v>
      </c>
      <c r="G89" s="412"/>
      <c r="H89" s="346">
        <f t="shared" si="20"/>
        <v>0</v>
      </c>
      <c r="I89" s="413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644"/>
      <c r="B90" s="297">
        <v>0</v>
      </c>
      <c r="C90" s="318"/>
      <c r="D90" s="319"/>
      <c r="E90" s="344"/>
      <c r="F90" s="299" t="s">
        <v>105</v>
      </c>
      <c r="G90" s="412"/>
      <c r="H90" s="346">
        <f t="shared" si="20"/>
        <v>0</v>
      </c>
      <c r="I90" s="413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5" customHeight="1">
      <c r="A91" s="644"/>
      <c r="B91" s="297">
        <v>0</v>
      </c>
      <c r="C91" s="6" t="s">
        <v>123</v>
      </c>
      <c r="D91" s="645" t="s">
        <v>118</v>
      </c>
      <c r="E91" s="645"/>
      <c r="F91" s="308"/>
      <c r="G91" s="348"/>
      <c r="H91" s="349"/>
      <c r="I91" s="311"/>
      <c r="J91" s="312">
        <f>AVERAGE(J82:J90)</f>
        <v>4</v>
      </c>
      <c r="K91" s="312">
        <f>AVERAGE(K82:K90)</f>
        <v>2850.00000000001</v>
      </c>
      <c r="L91" s="313">
        <f>AVERAGE(L82:L90)</f>
        <v>712.5000000000025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646" t="s">
        <v>146</v>
      </c>
      <c r="B92" s="297" t="s">
        <v>115</v>
      </c>
      <c r="C92" s="297"/>
      <c r="D92" s="350" t="s">
        <v>147</v>
      </c>
      <c r="E92" s="344"/>
      <c r="F92" s="299">
        <v>24.54</v>
      </c>
      <c r="G92" s="412">
        <v>1614</v>
      </c>
      <c r="H92" s="300">
        <f t="shared" ref="H92:H97" si="23">F92*G92</f>
        <v>39607.56</v>
      </c>
      <c r="I92" s="413"/>
      <c r="J92" s="301">
        <v>3</v>
      </c>
      <c r="K92" s="302">
        <f>G92/P92*60</f>
        <v>2152</v>
      </c>
      <c r="L92" s="303">
        <f t="shared" ref="L92:L94" si="24">K92/J92</f>
        <v>717.33333333333337</v>
      </c>
      <c r="M92" s="304">
        <v>0.72222222222222221</v>
      </c>
      <c r="N92" s="304">
        <v>0.75347222222222221</v>
      </c>
      <c r="O92" s="296">
        <v>20</v>
      </c>
      <c r="P92" s="416">
        <f>(N92-M92)*24*60</f>
        <v>45</v>
      </c>
      <c r="Q92" s="305"/>
      <c r="R92" s="305"/>
    </row>
    <row r="93" spans="1:18">
      <c r="A93" s="647"/>
      <c r="B93" s="297" t="s">
        <v>115</v>
      </c>
      <c r="C93" s="297"/>
      <c r="D93" s="319" t="s">
        <v>148</v>
      </c>
      <c r="E93" s="344"/>
      <c r="F93" s="299">
        <v>22.48</v>
      </c>
      <c r="G93" s="412">
        <v>765</v>
      </c>
      <c r="H93" s="300">
        <f t="shared" si="23"/>
        <v>17197.2</v>
      </c>
      <c r="I93" s="413"/>
      <c r="J93" s="301">
        <v>4</v>
      </c>
      <c r="K93" s="302">
        <f t="shared" ref="K93:K94" si="25">G93/P93*60</f>
        <v>2295.0000000000082</v>
      </c>
      <c r="L93" s="303">
        <f t="shared" si="24"/>
        <v>573.75000000000205</v>
      </c>
      <c r="M93" s="304">
        <v>0.76736111111111116</v>
      </c>
      <c r="N93" s="304">
        <v>0.78125</v>
      </c>
      <c r="O93" s="296">
        <v>20</v>
      </c>
      <c r="P93" s="416">
        <f>(N93-M93)*24*60</f>
        <v>19.999999999999929</v>
      </c>
      <c r="Q93" s="305"/>
      <c r="R93" s="305"/>
    </row>
    <row r="94" spans="1:18">
      <c r="A94" s="647"/>
      <c r="B94" s="297" t="s">
        <v>115</v>
      </c>
      <c r="C94" s="297"/>
      <c r="D94" s="350" t="s">
        <v>149</v>
      </c>
      <c r="E94" s="339"/>
      <c r="F94" s="299">
        <v>22.21</v>
      </c>
      <c r="G94" s="306">
        <v>1273</v>
      </c>
      <c r="H94" s="300">
        <f t="shared" si="23"/>
        <v>28273.33</v>
      </c>
      <c r="I94" s="413"/>
      <c r="J94" s="301">
        <v>4</v>
      </c>
      <c r="K94" s="302">
        <f t="shared" si="25"/>
        <v>2182.2857142857019</v>
      </c>
      <c r="L94" s="303">
        <f t="shared" si="24"/>
        <v>545.57142857142549</v>
      </c>
      <c r="M94" s="304">
        <v>0.79513888888888884</v>
      </c>
      <c r="N94" s="304">
        <v>0.81944444444444453</v>
      </c>
      <c r="O94" s="296">
        <v>20</v>
      </c>
      <c r="P94" s="416">
        <f>(N94-M94)*24*60</f>
        <v>35.000000000000199</v>
      </c>
      <c r="Q94" s="305"/>
      <c r="R94" s="305"/>
    </row>
    <row r="95" spans="1:18">
      <c r="A95" s="648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3"/>
        <v>0</v>
      </c>
      <c r="I95" s="413"/>
      <c r="J95" s="301"/>
      <c r="K95" s="302"/>
      <c r="L95" s="303"/>
      <c r="M95" s="304"/>
      <c r="N95" s="304"/>
      <c r="O95" s="296"/>
      <c r="P95" s="416"/>
      <c r="Q95" s="305"/>
      <c r="R95" s="305"/>
    </row>
    <row r="96" spans="1:18">
      <c r="A96" s="648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3"/>
        <v>0</v>
      </c>
      <c r="I96" s="413"/>
      <c r="J96" s="301"/>
      <c r="K96" s="302"/>
      <c r="L96" s="303"/>
      <c r="M96" s="304"/>
      <c r="N96" s="304"/>
      <c r="O96" s="296"/>
      <c r="P96" s="416"/>
      <c r="Q96" s="305"/>
      <c r="R96" s="305"/>
    </row>
    <row r="97" spans="1:18">
      <c r="A97" s="648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3"/>
        <v>0</v>
      </c>
      <c r="I97" s="413"/>
      <c r="J97" s="301"/>
      <c r="K97" s="302"/>
      <c r="L97" s="303"/>
      <c r="M97" s="304"/>
      <c r="N97" s="304"/>
      <c r="O97" s="296"/>
      <c r="P97" s="416"/>
      <c r="Q97" s="305"/>
      <c r="R97" s="305"/>
    </row>
    <row r="98" spans="1:18">
      <c r="A98" s="648"/>
      <c r="B98" s="297">
        <v>0</v>
      </c>
      <c r="C98" s="297"/>
      <c r="D98" s="319"/>
      <c r="E98" s="339"/>
      <c r="F98" s="299"/>
      <c r="G98" s="306"/>
      <c r="H98" s="300"/>
      <c r="I98" s="413"/>
      <c r="J98" s="301"/>
      <c r="K98" s="302"/>
      <c r="L98" s="303"/>
      <c r="M98" s="304"/>
      <c r="N98" s="304"/>
      <c r="O98" s="296"/>
      <c r="P98" s="416"/>
      <c r="Q98" s="305"/>
      <c r="R98" s="305"/>
    </row>
    <row r="99" spans="1:18">
      <c r="A99" s="648"/>
      <c r="B99" s="297">
        <v>0</v>
      </c>
      <c r="C99" s="297"/>
      <c r="D99" s="319"/>
      <c r="E99" s="339"/>
      <c r="F99" s="299" t="s">
        <v>105</v>
      </c>
      <c r="G99" s="306"/>
      <c r="H99" s="300">
        <f>F99*G99</f>
        <v>0</v>
      </c>
      <c r="I99" s="413"/>
      <c r="J99" s="301"/>
      <c r="K99" s="302"/>
      <c r="L99" s="303"/>
      <c r="M99" s="304"/>
      <c r="N99" s="304"/>
      <c r="O99" s="296"/>
      <c r="P99" s="416"/>
      <c r="Q99" s="305"/>
      <c r="R99" s="305"/>
    </row>
    <row r="100" spans="1:18" ht="15.75" customHeight="1">
      <c r="A100" s="648"/>
      <c r="B100" s="297">
        <v>0</v>
      </c>
      <c r="C100" s="6" t="s">
        <v>150</v>
      </c>
      <c r="D100" s="649" t="s">
        <v>118</v>
      </c>
      <c r="E100" s="650"/>
      <c r="F100" s="308"/>
      <c r="G100" s="309"/>
      <c r="H100" s="351"/>
      <c r="I100" s="311"/>
      <c r="J100" s="312">
        <f>AVERAGE(J92:J99)</f>
        <v>3.6666666666666665</v>
      </c>
      <c r="K100" s="312">
        <f>AVERAGE(K92:K99)</f>
        <v>2209.7619047619032</v>
      </c>
      <c r="L100" s="313">
        <f>AVERAGE(L92:L99)</f>
        <v>612.21825396825363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651" t="s">
        <v>151</v>
      </c>
      <c r="B101" s="297" t="s">
        <v>115</v>
      </c>
      <c r="C101" s="6"/>
      <c r="D101" s="339" t="s">
        <v>152</v>
      </c>
      <c r="E101" s="352"/>
      <c r="F101" s="299">
        <v>25.03</v>
      </c>
      <c r="G101" s="412">
        <v>1052</v>
      </c>
      <c r="H101" s="300">
        <f t="shared" ref="H101:H110" si="26">F101*G101</f>
        <v>26331.56</v>
      </c>
      <c r="I101" s="413"/>
      <c r="J101" s="301">
        <v>4</v>
      </c>
      <c r="K101" s="302">
        <f>G101/P101*60</f>
        <v>3155.9999999999859</v>
      </c>
      <c r="L101" s="303">
        <f t="shared" ref="L101:L105" si="27">K101/J101</f>
        <v>788.99999999999648</v>
      </c>
      <c r="M101" s="304">
        <v>0.72222222222222221</v>
      </c>
      <c r="N101" s="304">
        <v>0.73611111111111116</v>
      </c>
      <c r="O101" s="296">
        <v>20</v>
      </c>
      <c r="P101" s="302">
        <f t="shared" ref="P101:P117" si="28">(N101-M101)*24*60</f>
        <v>20.000000000000089</v>
      </c>
      <c r="Q101" s="303"/>
      <c r="R101" s="305"/>
    </row>
    <row r="102" spans="1:18">
      <c r="A102" s="651"/>
      <c r="B102" s="297" t="s">
        <v>115</v>
      </c>
      <c r="C102" s="6"/>
      <c r="D102" s="319" t="s">
        <v>153</v>
      </c>
      <c r="E102" s="352"/>
      <c r="F102" s="299">
        <v>24.82</v>
      </c>
      <c r="G102" s="412">
        <v>1676</v>
      </c>
      <c r="H102" s="300">
        <f t="shared" si="26"/>
        <v>41598.32</v>
      </c>
      <c r="I102" s="413"/>
      <c r="J102" s="301">
        <v>4</v>
      </c>
      <c r="K102" s="302">
        <f t="shared" ref="K102:K105" si="29">G102/P102*60</f>
        <v>2873.1428571428678</v>
      </c>
      <c r="L102" s="303">
        <f t="shared" si="27"/>
        <v>718.28571428571695</v>
      </c>
      <c r="M102" s="304">
        <v>0.75</v>
      </c>
      <c r="N102" s="304">
        <v>0.77430555555555547</v>
      </c>
      <c r="O102" s="296">
        <v>20</v>
      </c>
      <c r="P102" s="302">
        <f t="shared" si="28"/>
        <v>34.999999999999872</v>
      </c>
      <c r="Q102" s="305"/>
      <c r="R102" s="305"/>
    </row>
    <row r="103" spans="1:18">
      <c r="A103" s="651"/>
      <c r="B103" s="297" t="s">
        <v>115</v>
      </c>
      <c r="C103" s="6"/>
      <c r="D103" s="336" t="s">
        <v>154</v>
      </c>
      <c r="E103" s="319"/>
      <c r="F103" s="299">
        <v>28.57</v>
      </c>
      <c r="G103" s="412">
        <v>2909</v>
      </c>
      <c r="H103" s="300">
        <f t="shared" si="26"/>
        <v>83110.13</v>
      </c>
      <c r="I103" s="413"/>
      <c r="J103" s="301">
        <v>3</v>
      </c>
      <c r="K103" s="302">
        <f t="shared" si="29"/>
        <v>3173.4545454545569</v>
      </c>
      <c r="L103" s="303">
        <f t="shared" si="27"/>
        <v>1057.8181818181856</v>
      </c>
      <c r="M103" s="304">
        <v>0.78819444444444453</v>
      </c>
      <c r="N103" s="304">
        <v>0.82638888888888884</v>
      </c>
      <c r="O103" s="296">
        <v>20</v>
      </c>
      <c r="P103" s="302">
        <f t="shared" si="28"/>
        <v>54.999999999999801</v>
      </c>
      <c r="Q103" s="305"/>
      <c r="R103" s="305"/>
    </row>
    <row r="104" spans="1:18">
      <c r="A104" s="651"/>
      <c r="B104" s="297" t="s">
        <v>115</v>
      </c>
      <c r="C104" s="6"/>
      <c r="D104" s="319" t="s">
        <v>155</v>
      </c>
      <c r="E104" s="339"/>
      <c r="F104" s="299">
        <v>14.03</v>
      </c>
      <c r="G104" s="412">
        <v>6540</v>
      </c>
      <c r="H104" s="300">
        <f t="shared" si="26"/>
        <v>91756.2</v>
      </c>
      <c r="I104" s="413"/>
      <c r="J104" s="301">
        <v>3</v>
      </c>
      <c r="K104" s="302">
        <f t="shared" si="29"/>
        <v>3567.2727272727298</v>
      </c>
      <c r="L104" s="303">
        <f t="shared" si="27"/>
        <v>1189.0909090909099</v>
      </c>
      <c r="M104" s="304">
        <v>0.84027777777777779</v>
      </c>
      <c r="N104" s="304">
        <v>0.91666666666666663</v>
      </c>
      <c r="O104" s="296">
        <v>20</v>
      </c>
      <c r="P104" s="302">
        <f>(N104-M104)*24*60</f>
        <v>109.99999999999993</v>
      </c>
      <c r="Q104" s="305">
        <v>0.91666666666666663</v>
      </c>
      <c r="R104" s="305">
        <v>0.95833333333333337</v>
      </c>
    </row>
    <row r="105" spans="1:18">
      <c r="A105" s="651"/>
      <c r="B105" s="297" t="s">
        <v>115</v>
      </c>
      <c r="C105" s="6"/>
      <c r="D105" s="319" t="s">
        <v>156</v>
      </c>
      <c r="E105" s="336"/>
      <c r="F105" s="299">
        <v>14.285714285714283</v>
      </c>
      <c r="G105" s="412">
        <v>8096</v>
      </c>
      <c r="H105" s="300">
        <f t="shared" si="26"/>
        <v>115657.14285714284</v>
      </c>
      <c r="I105" s="413"/>
      <c r="J105" s="301">
        <v>3</v>
      </c>
      <c r="K105" s="302">
        <f t="shared" si="29"/>
        <v>3238.400000000001</v>
      </c>
      <c r="L105" s="303">
        <f t="shared" si="27"/>
        <v>1079.4666666666669</v>
      </c>
      <c r="M105" s="304">
        <v>0.93055555555555547</v>
      </c>
      <c r="N105" s="304">
        <v>1.0347222222222221</v>
      </c>
      <c r="O105" s="296">
        <v>20</v>
      </c>
      <c r="P105" s="302">
        <f t="shared" ref="P105:P106" si="30">(N105-M105)*24*60</f>
        <v>149.99999999999994</v>
      </c>
      <c r="Q105" s="303"/>
      <c r="R105" s="305"/>
    </row>
    <row r="106" spans="1:18">
      <c r="A106" s="651"/>
      <c r="B106" s="297">
        <v>0</v>
      </c>
      <c r="C106" s="6"/>
      <c r="D106" s="336"/>
      <c r="E106" s="352"/>
      <c r="F106" s="299" t="s">
        <v>105</v>
      </c>
      <c r="G106" s="306"/>
      <c r="H106" s="300">
        <f t="shared" si="26"/>
        <v>0</v>
      </c>
      <c r="I106" s="413"/>
      <c r="J106" s="301"/>
      <c r="K106" s="302"/>
      <c r="L106" s="303"/>
      <c r="M106" s="304"/>
      <c r="N106" s="304"/>
      <c r="O106" s="302"/>
      <c r="P106" s="302">
        <f t="shared" si="30"/>
        <v>0</v>
      </c>
      <c r="Q106" s="303"/>
      <c r="R106" s="305"/>
    </row>
    <row r="107" spans="1:18">
      <c r="A107" s="651"/>
      <c r="B107" s="297">
        <v>0</v>
      </c>
      <c r="C107" s="6"/>
      <c r="D107" s="319"/>
      <c r="E107" s="336"/>
      <c r="F107" s="299" t="s">
        <v>105</v>
      </c>
      <c r="G107" s="412"/>
      <c r="H107" s="300">
        <f t="shared" si="26"/>
        <v>0</v>
      </c>
      <c r="I107" s="413"/>
      <c r="J107" s="301"/>
      <c r="K107" s="302"/>
      <c r="L107" s="303"/>
      <c r="M107" s="304"/>
      <c r="N107" s="304"/>
      <c r="O107" s="302"/>
      <c r="P107" s="302">
        <f t="shared" si="28"/>
        <v>0</v>
      </c>
      <c r="Q107" s="303"/>
      <c r="R107" s="305"/>
    </row>
    <row r="108" spans="1:18">
      <c r="A108" s="651"/>
      <c r="B108" s="297">
        <v>0</v>
      </c>
      <c r="C108" s="6"/>
      <c r="D108" s="319"/>
      <c r="E108" s="336"/>
      <c r="F108" s="299" t="s">
        <v>105</v>
      </c>
      <c r="G108" s="412"/>
      <c r="H108" s="300">
        <f t="shared" si="26"/>
        <v>0</v>
      </c>
      <c r="I108" s="413"/>
      <c r="J108" s="301"/>
      <c r="K108" s="302"/>
      <c r="L108" s="303"/>
      <c r="M108" s="304"/>
      <c r="N108" s="304"/>
      <c r="O108" s="302"/>
      <c r="P108" s="302">
        <f t="shared" si="28"/>
        <v>0</v>
      </c>
      <c r="Q108" s="303"/>
      <c r="R108" s="305"/>
    </row>
    <row r="109" spans="1:18">
      <c r="A109" s="651"/>
      <c r="B109" s="297">
        <v>0</v>
      </c>
      <c r="C109" s="297"/>
      <c r="D109" s="319"/>
      <c r="E109" s="336"/>
      <c r="F109" s="299" t="s">
        <v>105</v>
      </c>
      <c r="G109" s="412"/>
      <c r="H109" s="300">
        <f t="shared" si="26"/>
        <v>0</v>
      </c>
      <c r="I109" s="413"/>
      <c r="J109" s="301"/>
      <c r="K109" s="302"/>
      <c r="L109" s="303"/>
      <c r="M109" s="304"/>
      <c r="N109" s="304"/>
      <c r="O109" s="302"/>
      <c r="P109" s="302">
        <f t="shared" si="28"/>
        <v>0</v>
      </c>
      <c r="Q109" s="303"/>
      <c r="R109" s="305"/>
    </row>
    <row r="110" spans="1:18">
      <c r="A110" s="651"/>
      <c r="B110" s="297">
        <v>0</v>
      </c>
      <c r="C110" s="297"/>
      <c r="D110" s="319"/>
      <c r="E110" s="336"/>
      <c r="F110" s="299" t="s">
        <v>105</v>
      </c>
      <c r="G110" s="412"/>
      <c r="H110" s="300">
        <f t="shared" si="26"/>
        <v>0</v>
      </c>
      <c r="I110" s="413"/>
      <c r="J110" s="301"/>
      <c r="K110" s="302"/>
      <c r="L110" s="303"/>
      <c r="M110" s="304"/>
      <c r="N110" s="304"/>
      <c r="O110" s="302"/>
      <c r="P110" s="302">
        <f t="shared" si="28"/>
        <v>0</v>
      </c>
      <c r="Q110" s="303"/>
      <c r="R110" s="305"/>
    </row>
    <row r="111" spans="1:18" ht="15.75" customHeight="1">
      <c r="A111" s="651"/>
      <c r="B111" s="297">
        <v>0</v>
      </c>
      <c r="C111" s="6" t="s">
        <v>135</v>
      </c>
      <c r="D111" s="628" t="s">
        <v>118</v>
      </c>
      <c r="E111" s="65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3201.6540259740282</v>
      </c>
      <c r="L111" s="313">
        <f>AVERAGE(L101:L110)</f>
        <v>966.73229437229509</v>
      </c>
      <c r="M111" s="304"/>
      <c r="N111" s="304"/>
      <c r="O111" s="302"/>
      <c r="P111" s="302">
        <f t="shared" si="28"/>
        <v>0</v>
      </c>
      <c r="Q111" s="303"/>
      <c r="R111" s="296"/>
    </row>
    <row r="112" spans="1:18" ht="16.149999999999999" customHeight="1">
      <c r="A112" s="641" t="s">
        <v>157</v>
      </c>
      <c r="B112" s="297" t="s">
        <v>115</v>
      </c>
      <c r="C112" s="6"/>
      <c r="D112" s="336" t="s">
        <v>158</v>
      </c>
      <c r="E112" s="355"/>
      <c r="F112" s="299">
        <v>16.7</v>
      </c>
      <c r="G112" s="412">
        <v>1137</v>
      </c>
      <c r="H112" s="345">
        <f t="shared" si="3"/>
        <v>18987.899999999998</v>
      </c>
      <c r="I112" s="413"/>
      <c r="J112" s="301">
        <v>3</v>
      </c>
      <c r="K112" s="302">
        <f t="shared" ref="K112:K117" si="31">G112/P112*60</f>
        <v>3410.9999999999845</v>
      </c>
      <c r="L112" s="303">
        <f t="shared" ref="L112:L117" si="32">K112/J112</f>
        <v>1136.9999999999948</v>
      </c>
      <c r="M112" s="304">
        <v>0.72222222222222221</v>
      </c>
      <c r="N112" s="304">
        <v>0.73611111111111116</v>
      </c>
      <c r="O112" s="296">
        <v>20</v>
      </c>
      <c r="P112" s="416">
        <f t="shared" si="28"/>
        <v>20.000000000000089</v>
      </c>
      <c r="Q112" s="296"/>
      <c r="R112" s="296"/>
    </row>
    <row r="113" spans="1:18">
      <c r="A113" s="641"/>
      <c r="B113" s="297" t="s">
        <v>115</v>
      </c>
      <c r="C113" s="318"/>
      <c r="D113" s="419" t="s">
        <v>159</v>
      </c>
      <c r="E113" s="419"/>
      <c r="F113" s="299">
        <v>18.18</v>
      </c>
      <c r="G113" s="412">
        <v>1019</v>
      </c>
      <c r="H113" s="345">
        <f t="shared" si="3"/>
        <v>18525.419999999998</v>
      </c>
      <c r="I113" s="413"/>
      <c r="J113" s="301">
        <v>4</v>
      </c>
      <c r="K113" s="302">
        <f t="shared" si="31"/>
        <v>3057.0000000000109</v>
      </c>
      <c r="L113" s="303">
        <f t="shared" si="32"/>
        <v>764.25000000000273</v>
      </c>
      <c r="M113" s="304">
        <v>0.75</v>
      </c>
      <c r="N113" s="304">
        <v>0.76388888888888884</v>
      </c>
      <c r="O113" s="296">
        <v>20</v>
      </c>
      <c r="P113" s="416">
        <f t="shared" si="28"/>
        <v>19.999999999999929</v>
      </c>
      <c r="Q113" s="305"/>
      <c r="R113" s="305"/>
    </row>
    <row r="114" spans="1:18">
      <c r="A114" s="641"/>
      <c r="B114" s="297" t="s">
        <v>115</v>
      </c>
      <c r="C114" s="318"/>
      <c r="D114" s="419" t="s">
        <v>160</v>
      </c>
      <c r="E114" s="319"/>
      <c r="F114" s="299">
        <v>18.18</v>
      </c>
      <c r="G114" s="412">
        <v>1152</v>
      </c>
      <c r="H114" s="345">
        <f>F114*G114</f>
        <v>20943.36</v>
      </c>
      <c r="I114" s="413"/>
      <c r="J114" s="301">
        <v>3</v>
      </c>
      <c r="K114" s="302">
        <f t="shared" si="31"/>
        <v>2764.8000000000097</v>
      </c>
      <c r="L114" s="303">
        <f t="shared" si="32"/>
        <v>921.60000000000321</v>
      </c>
      <c r="M114" s="304">
        <v>0.77777777777777779</v>
      </c>
      <c r="N114" s="304">
        <v>0.79513888888888884</v>
      </c>
      <c r="O114" s="296">
        <v>20</v>
      </c>
      <c r="P114" s="416">
        <f t="shared" si="28"/>
        <v>24.999999999999911</v>
      </c>
      <c r="Q114" s="305"/>
      <c r="R114" s="305"/>
    </row>
    <row r="115" spans="1:18">
      <c r="A115" s="641"/>
      <c r="B115" s="297" t="s">
        <v>115</v>
      </c>
      <c r="C115" s="318"/>
      <c r="D115" s="319" t="s">
        <v>161</v>
      </c>
      <c r="E115" s="339"/>
      <c r="F115" s="299">
        <v>16.66</v>
      </c>
      <c r="G115" s="412">
        <v>5340</v>
      </c>
      <c r="H115" s="345">
        <f t="shared" ref="H115:H123" si="33">F115*G115</f>
        <v>88964.4</v>
      </c>
      <c r="I115" s="413"/>
      <c r="J115" s="301">
        <v>4</v>
      </c>
      <c r="K115" s="302">
        <f t="shared" si="31"/>
        <v>3051.4285714285684</v>
      </c>
      <c r="L115" s="303">
        <f t="shared" si="32"/>
        <v>762.85714285714209</v>
      </c>
      <c r="M115" s="304">
        <v>0.80902777777777779</v>
      </c>
      <c r="N115" s="304">
        <v>0.88194444444444453</v>
      </c>
      <c r="O115" s="296">
        <v>20</v>
      </c>
      <c r="P115" s="416">
        <f t="shared" si="28"/>
        <v>105.00000000000011</v>
      </c>
      <c r="Q115" s="305"/>
      <c r="R115" s="305"/>
    </row>
    <row r="116" spans="1:18">
      <c r="A116" s="641"/>
      <c r="B116" s="297" t="s">
        <v>115</v>
      </c>
      <c r="C116" s="318"/>
      <c r="D116" s="319" t="s">
        <v>162</v>
      </c>
      <c r="E116" s="336"/>
      <c r="F116" s="299">
        <v>22.281818181818181</v>
      </c>
      <c r="G116" s="412">
        <v>1043</v>
      </c>
      <c r="H116" s="345">
        <f t="shared" si="33"/>
        <v>23239.936363636363</v>
      </c>
      <c r="I116" s="413"/>
      <c r="J116" s="301">
        <v>4</v>
      </c>
      <c r="K116" s="302">
        <f t="shared" si="31"/>
        <v>3129.0000000000109</v>
      </c>
      <c r="L116" s="303">
        <f t="shared" si="32"/>
        <v>782.25000000000273</v>
      </c>
      <c r="M116" s="304">
        <v>0.89583333333333337</v>
      </c>
      <c r="N116" s="347">
        <v>0.90972222222222221</v>
      </c>
      <c r="O116" s="296">
        <v>20</v>
      </c>
      <c r="P116" s="416">
        <f t="shared" si="28"/>
        <v>19.999999999999929</v>
      </c>
      <c r="Q116" s="305">
        <v>0.90972222222222221</v>
      </c>
      <c r="R116" s="305">
        <v>0.95138888888888884</v>
      </c>
    </row>
    <row r="117" spans="1:18">
      <c r="A117" s="641"/>
      <c r="B117" s="297" t="s">
        <v>115</v>
      </c>
      <c r="C117" s="318"/>
      <c r="D117" s="319" t="s">
        <v>163</v>
      </c>
      <c r="E117" s="335"/>
      <c r="F117" s="299">
        <v>17.890909090909091</v>
      </c>
      <c r="G117" s="412">
        <v>3699</v>
      </c>
      <c r="H117" s="345">
        <f t="shared" si="33"/>
        <v>66178.472727272732</v>
      </c>
      <c r="I117" s="413"/>
      <c r="J117" s="301">
        <v>3</v>
      </c>
      <c r="K117" s="302">
        <f t="shared" si="31"/>
        <v>2959.2000002755967</v>
      </c>
      <c r="L117" s="303">
        <f t="shared" si="32"/>
        <v>986.40000009186554</v>
      </c>
      <c r="M117" s="304">
        <v>46113.965277777781</v>
      </c>
      <c r="N117" s="304">
        <v>46114.017361111109</v>
      </c>
      <c r="O117" s="302">
        <v>20</v>
      </c>
      <c r="P117" s="416">
        <f t="shared" si="28"/>
        <v>74.999999993015081</v>
      </c>
      <c r="Q117" s="305"/>
      <c r="R117" s="305"/>
    </row>
    <row r="118" spans="1:18">
      <c r="A118" s="641"/>
      <c r="B118" s="297">
        <v>0</v>
      </c>
      <c r="C118" s="318"/>
      <c r="D118" s="336"/>
      <c r="E118" s="335"/>
      <c r="F118" s="299" t="s">
        <v>105</v>
      </c>
      <c r="G118" s="412"/>
      <c r="H118" s="345">
        <f t="shared" si="33"/>
        <v>0</v>
      </c>
      <c r="I118" s="413"/>
      <c r="J118" s="301"/>
      <c r="K118" s="302"/>
      <c r="L118" s="303"/>
      <c r="M118" s="304"/>
      <c r="N118" s="304"/>
      <c r="O118" s="296"/>
      <c r="P118" s="416"/>
      <c r="Q118" s="305"/>
      <c r="R118" s="305"/>
    </row>
    <row r="119" spans="1:18">
      <c r="A119" s="641"/>
      <c r="B119" s="297">
        <v>0</v>
      </c>
      <c r="C119" s="318"/>
      <c r="D119" s="336"/>
      <c r="E119" s="335"/>
      <c r="F119" s="299" t="s">
        <v>105</v>
      </c>
      <c r="G119" s="412"/>
      <c r="H119" s="345">
        <f t="shared" si="33"/>
        <v>0</v>
      </c>
      <c r="I119" s="413"/>
      <c r="J119" s="301"/>
      <c r="K119" s="302"/>
      <c r="L119" s="303"/>
      <c r="M119" s="304"/>
      <c r="N119" s="304"/>
      <c r="O119" s="296"/>
      <c r="P119" s="416"/>
      <c r="Q119" s="305"/>
      <c r="R119" s="305"/>
    </row>
    <row r="120" spans="1:18">
      <c r="A120" s="641"/>
      <c r="B120" s="297">
        <v>0</v>
      </c>
      <c r="C120" s="318"/>
      <c r="D120" s="336"/>
      <c r="E120" s="335"/>
      <c r="F120" s="299" t="s">
        <v>105</v>
      </c>
      <c r="G120" s="412"/>
      <c r="H120" s="345"/>
      <c r="I120" s="413"/>
      <c r="J120" s="301"/>
      <c r="K120" s="302"/>
      <c r="L120" s="303"/>
      <c r="M120" s="304"/>
      <c r="N120" s="304"/>
      <c r="O120" s="296"/>
      <c r="P120" s="416"/>
      <c r="Q120" s="305"/>
      <c r="R120" s="305"/>
    </row>
    <row r="121" spans="1:18">
      <c r="A121" s="641"/>
      <c r="B121" s="297">
        <v>0</v>
      </c>
      <c r="C121" s="318"/>
      <c r="D121" s="336"/>
      <c r="E121" s="335"/>
      <c r="F121" s="299" t="s">
        <v>105</v>
      </c>
      <c r="G121" s="412"/>
      <c r="H121" s="345"/>
      <c r="I121" s="413"/>
      <c r="J121" s="301"/>
      <c r="K121" s="302"/>
      <c r="L121" s="303"/>
      <c r="M121" s="304"/>
      <c r="N121" s="304"/>
      <c r="O121" s="296"/>
      <c r="P121" s="416"/>
      <c r="Q121" s="305"/>
      <c r="R121" s="305"/>
    </row>
    <row r="122" spans="1:18">
      <c r="A122" s="641"/>
      <c r="B122" s="297">
        <v>0</v>
      </c>
      <c r="C122" s="318"/>
      <c r="D122" s="336"/>
      <c r="E122" s="335"/>
      <c r="F122" s="299" t="s">
        <v>105</v>
      </c>
      <c r="G122" s="412"/>
      <c r="H122" s="345"/>
      <c r="I122" s="413"/>
      <c r="J122" s="301"/>
      <c r="K122" s="302"/>
      <c r="L122" s="303"/>
      <c r="M122" s="304"/>
      <c r="N122" s="304"/>
      <c r="O122" s="296"/>
      <c r="P122" s="416"/>
      <c r="Q122" s="305"/>
      <c r="R122" s="305"/>
    </row>
    <row r="123" spans="1:18">
      <c r="A123" s="641"/>
      <c r="B123" s="297">
        <v>0</v>
      </c>
      <c r="C123" s="318"/>
      <c r="D123" s="336"/>
      <c r="E123" s="335"/>
      <c r="F123" s="299" t="s">
        <v>105</v>
      </c>
      <c r="G123" s="412"/>
      <c r="H123" s="345">
        <f t="shared" si="33"/>
        <v>0</v>
      </c>
      <c r="I123" s="413"/>
      <c r="J123" s="301"/>
      <c r="K123" s="302"/>
      <c r="L123" s="303"/>
      <c r="M123" s="304"/>
      <c r="N123" s="304"/>
      <c r="O123" s="296"/>
      <c r="P123" s="416"/>
      <c r="Q123" s="305"/>
      <c r="R123" s="305"/>
    </row>
    <row r="124" spans="1:18" ht="17.5" customHeight="1">
      <c r="A124" s="641"/>
      <c r="B124" s="297">
        <v>0</v>
      </c>
      <c r="C124" s="6" t="s">
        <v>142</v>
      </c>
      <c r="D124" s="642" t="s">
        <v>118</v>
      </c>
      <c r="E124" s="642"/>
      <c r="F124" s="308"/>
      <c r="G124" s="348"/>
      <c r="H124" s="349"/>
      <c r="I124" s="311"/>
      <c r="J124" s="312">
        <f>AVERAGE(J112:J123)</f>
        <v>3.5</v>
      </c>
      <c r="K124" s="312">
        <f>AVERAGE(K112:K123)</f>
        <v>3062.0714286173638</v>
      </c>
      <c r="L124" s="313">
        <f>AVERAGE(L112:L123)</f>
        <v>892.39285715816857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65" activePane="bottomLeft" state="frozen"/>
      <selection activeCell="M87" sqref="M87"/>
      <selection pane="bottomLeft" activeCell="A70" sqref="A70:A82"/>
    </sheetView>
  </sheetViews>
  <sheetFormatPr defaultColWidth="7.90625" defaultRowHeight="15.5"/>
  <cols>
    <col min="1" max="1" width="14.26953125" style="33" customWidth="1"/>
    <col min="2" max="2" width="12.7265625" style="33" customWidth="1"/>
    <col min="3" max="3" width="12.7265625" style="33" hidden="1" customWidth="1"/>
    <col min="4" max="4" width="14.26953125" style="33" customWidth="1"/>
    <col min="5" max="5" width="16.453125" style="33" customWidth="1"/>
    <col min="6" max="6" width="8.90625" style="259" customWidth="1"/>
    <col min="7" max="7" width="20.26953125" style="33" bestFit="1" customWidth="1"/>
    <col min="8" max="8" width="16.36328125" style="33" customWidth="1"/>
    <col min="9" max="9" width="6.36328125" style="33" customWidth="1"/>
    <col min="10" max="10" width="10.08984375" style="33" customWidth="1"/>
    <col min="11" max="11" width="10.6328125" style="33" customWidth="1"/>
    <col min="12" max="12" width="14.453125" style="33" customWidth="1"/>
    <col min="13" max="13" width="10.08984375" style="33" customWidth="1"/>
    <col min="14" max="14" width="9.26953125" style="33" customWidth="1"/>
    <col min="15" max="15" width="11.90625" style="33" customWidth="1"/>
    <col min="16" max="16" width="6" style="33" customWidth="1"/>
    <col min="17" max="18" width="9.26953125" style="33" customWidth="1"/>
    <col min="19" max="19" width="8.6328125" style="33" customWidth="1"/>
    <col min="20" max="21" width="7.6328125" style="33" bestFit="1" customWidth="1"/>
    <col min="22" max="22" width="10.6328125" style="33" customWidth="1"/>
    <col min="23" max="23" width="8.6328125" style="278" customWidth="1"/>
    <col min="24" max="25" width="7.08984375" style="33" customWidth="1"/>
    <col min="26" max="27" width="9.453125" style="33" customWidth="1"/>
    <col min="28" max="28" width="12.6328125" style="33" customWidth="1"/>
    <col min="29" max="29" width="12.453125" style="33" customWidth="1"/>
    <col min="30" max="31" width="9.453125" style="33" customWidth="1"/>
    <col min="32" max="32" width="13.08984375" style="33" customWidth="1"/>
    <col min="33" max="33" width="10.36328125" style="33" customWidth="1"/>
    <col min="34" max="34" width="9.26953125" style="33" customWidth="1"/>
    <col min="35" max="35" width="7.90625" style="33" customWidth="1"/>
    <col min="36" max="36" width="24.453125" style="33" bestFit="1" customWidth="1"/>
    <col min="37" max="16384" width="7.90625" style="33"/>
  </cols>
  <sheetData>
    <row r="1" spans="1:34" ht="26.25" customHeight="1">
      <c r="A1" s="28" t="s">
        <v>164</v>
      </c>
      <c r="B1" s="28"/>
      <c r="C1" s="28"/>
      <c r="D1" s="423" t="s">
        <v>78</v>
      </c>
      <c r="E1" s="29">
        <f>SUM(G5:G173)</f>
        <v>163846</v>
      </c>
      <c r="F1" s="424" t="s">
        <v>4</v>
      </c>
      <c r="G1" s="30">
        <f>SUM(H5:H173)</f>
        <v>6200281.5629317276</v>
      </c>
      <c r="H1" s="420" t="s">
        <v>165</v>
      </c>
      <c r="I1" s="31">
        <f>M17+M30+M43+M56+M69+M82+M95+M108+M121+M134+M147+M160+M173</f>
        <v>198.15753968253969</v>
      </c>
      <c r="J1" s="440" t="s">
        <v>166</v>
      </c>
      <c r="K1" s="440"/>
      <c r="L1" s="440"/>
      <c r="M1" s="440" t="s">
        <v>167</v>
      </c>
      <c r="N1" s="440"/>
      <c r="O1" s="440"/>
      <c r="P1" s="440" t="s">
        <v>168</v>
      </c>
      <c r="Q1" s="440"/>
      <c r="R1" s="440"/>
      <c r="S1" s="440"/>
      <c r="T1" s="440" t="s">
        <v>81</v>
      </c>
      <c r="U1" s="440"/>
      <c r="V1" s="440"/>
      <c r="W1" s="440"/>
      <c r="X1" s="440"/>
      <c r="Y1" s="440"/>
      <c r="Z1" s="32" t="s">
        <v>169</v>
      </c>
      <c r="AA1" s="32" t="s">
        <v>170</v>
      </c>
      <c r="AB1" s="441" t="s">
        <v>171</v>
      </c>
      <c r="AC1" s="442"/>
      <c r="AD1" s="32" t="s">
        <v>169</v>
      </c>
      <c r="AE1" s="32" t="s">
        <v>172</v>
      </c>
      <c r="AF1" s="440" t="s">
        <v>173</v>
      </c>
      <c r="AG1" s="445"/>
      <c r="AH1" s="445"/>
    </row>
    <row r="2" spans="1:34" ht="26.25" customHeight="1">
      <c r="A2" s="450" t="s">
        <v>308</v>
      </c>
      <c r="B2" s="450"/>
      <c r="C2" s="423"/>
      <c r="D2" s="423" t="s">
        <v>83</v>
      </c>
      <c r="E2" s="34">
        <f>AVERAGE(O17,O30,O43,O56,O69,O82,O95,O108,O121,O134,O147,O160,O173)</f>
        <v>128.2887187230516</v>
      </c>
      <c r="F2" s="35" t="s">
        <v>84</v>
      </c>
      <c r="G2" s="36">
        <f>G1/E1</f>
        <v>37.842129578578223</v>
      </c>
      <c r="H2" s="420" t="s">
        <v>175</v>
      </c>
      <c r="I2" s="420">
        <f>COUNT(I5:I173)</f>
        <v>6</v>
      </c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43"/>
      <c r="AC2" s="444"/>
      <c r="AD2" s="38">
        <f>AD17+AD30+AD43+AD56+AD69+AD82+AD95+AD108+AD121+AD134+AD147+AD160+AD173</f>
        <v>3</v>
      </c>
      <c r="AE2" s="38">
        <f>AE17+AE30+AE43+AE56+AE69+AE82+AE95+AE108+AE121+AE134+AE147+AE160+AE173</f>
        <v>4</v>
      </c>
      <c r="AF2" s="445"/>
      <c r="AG2" s="445"/>
      <c r="AH2" s="445"/>
    </row>
    <row r="3" spans="1:34" ht="30.65" customHeight="1">
      <c r="A3" s="451" t="s">
        <v>86</v>
      </c>
      <c r="B3" s="451" t="s">
        <v>176</v>
      </c>
      <c r="C3" s="452"/>
      <c r="D3" s="451" t="s">
        <v>88</v>
      </c>
      <c r="E3" s="451"/>
      <c r="F3" s="452" t="s">
        <v>89</v>
      </c>
      <c r="G3" s="465" t="s">
        <v>177</v>
      </c>
      <c r="H3" s="452" t="s">
        <v>178</v>
      </c>
      <c r="I3" s="446" t="s">
        <v>92</v>
      </c>
      <c r="J3" s="447" t="s">
        <v>179</v>
      </c>
      <c r="K3" s="448" t="s">
        <v>180</v>
      </c>
      <c r="L3" s="449" t="s">
        <v>12</v>
      </c>
      <c r="M3" s="465" t="s">
        <v>179</v>
      </c>
      <c r="N3" s="448" t="s">
        <v>94</v>
      </c>
      <c r="O3" s="449" t="s">
        <v>83</v>
      </c>
      <c r="P3" s="447" t="s">
        <v>93</v>
      </c>
      <c r="Q3" s="449" t="s">
        <v>83</v>
      </c>
      <c r="R3" s="458" t="s">
        <v>181</v>
      </c>
      <c r="S3" s="459" t="s">
        <v>182</v>
      </c>
      <c r="T3" s="465" t="s">
        <v>95</v>
      </c>
      <c r="U3" s="465"/>
      <c r="V3" s="466" t="s">
        <v>183</v>
      </c>
      <c r="W3" s="446" t="s">
        <v>97</v>
      </c>
      <c r="X3" s="465" t="s">
        <v>98</v>
      </c>
      <c r="Y3" s="465"/>
      <c r="Z3" s="467" t="s">
        <v>184</v>
      </c>
      <c r="AA3" s="468"/>
      <c r="AB3" s="454" t="s">
        <v>185</v>
      </c>
      <c r="AC3" s="455"/>
      <c r="AD3" s="456" t="s">
        <v>186</v>
      </c>
      <c r="AE3" s="457"/>
      <c r="AF3" s="448" t="s">
        <v>94</v>
      </c>
      <c r="AG3" s="458" t="s">
        <v>181</v>
      </c>
      <c r="AH3" s="459" t="s">
        <v>182</v>
      </c>
    </row>
    <row r="4" spans="1:34" ht="30.65" customHeight="1">
      <c r="A4" s="452"/>
      <c r="B4" s="451"/>
      <c r="C4" s="453"/>
      <c r="D4" s="451"/>
      <c r="E4" s="451"/>
      <c r="F4" s="453"/>
      <c r="G4" s="465"/>
      <c r="H4" s="453"/>
      <c r="I4" s="446"/>
      <c r="J4" s="447"/>
      <c r="K4" s="448"/>
      <c r="L4" s="449"/>
      <c r="M4" s="465"/>
      <c r="N4" s="448"/>
      <c r="O4" s="449"/>
      <c r="P4" s="447"/>
      <c r="Q4" s="449"/>
      <c r="R4" s="458"/>
      <c r="S4" s="459"/>
      <c r="T4" s="430" t="s">
        <v>99</v>
      </c>
      <c r="U4" s="430" t="s">
        <v>100</v>
      </c>
      <c r="V4" s="465"/>
      <c r="W4" s="446"/>
      <c r="X4" s="424" t="s">
        <v>101</v>
      </c>
      <c r="Y4" s="424" t="s">
        <v>46</v>
      </c>
      <c r="Z4" s="430" t="s">
        <v>187</v>
      </c>
      <c r="AA4" s="430" t="s">
        <v>188</v>
      </c>
      <c r="AB4" s="455"/>
      <c r="AC4" s="455"/>
      <c r="AD4" s="430" t="s">
        <v>189</v>
      </c>
      <c r="AE4" s="39" t="s">
        <v>190</v>
      </c>
      <c r="AF4" s="448"/>
      <c r="AG4" s="458"/>
      <c r="AH4" s="459"/>
    </row>
    <row r="5" spans="1:34" ht="18.75" customHeight="1">
      <c r="A5" s="460" t="s">
        <v>191</v>
      </c>
      <c r="B5" s="40" t="s">
        <v>192</v>
      </c>
      <c r="C5" s="41"/>
      <c r="D5" s="42" t="s">
        <v>193</v>
      </c>
      <c r="E5" s="43"/>
      <c r="F5" s="359">
        <v>37.94</v>
      </c>
      <c r="G5" s="44">
        <v>3939</v>
      </c>
      <c r="H5" s="45">
        <f t="shared" ref="H5:H16" si="0">F5*G5</f>
        <v>149445.66</v>
      </c>
      <c r="I5" s="421"/>
      <c r="J5" s="46">
        <v>20</v>
      </c>
      <c r="K5" s="44">
        <v>2400</v>
      </c>
      <c r="L5" s="47">
        <v>120</v>
      </c>
      <c r="M5" s="422">
        <v>20</v>
      </c>
      <c r="N5" s="44">
        <f t="shared" ref="N5:N10" si="1">G5/W5*60</f>
        <v>2250.8571428571422</v>
      </c>
      <c r="O5" s="47">
        <f t="shared" ref="O5:O10" si="2">N5/M5</f>
        <v>112.54285714285712</v>
      </c>
      <c r="P5" s="48">
        <f t="shared" ref="P5:P10" si="3">M5-J5</f>
        <v>0</v>
      </c>
      <c r="Q5" s="49">
        <f t="shared" ref="Q5:Q10" si="4">O5-L5</f>
        <v>-7.4571428571428839</v>
      </c>
      <c r="R5" s="428">
        <f t="shared" ref="R5:R10" si="5">O5/L5</f>
        <v>0.93785714285714261</v>
      </c>
      <c r="S5" s="463">
        <f>R17</f>
        <v>0.92212471979307442</v>
      </c>
      <c r="T5" s="50">
        <v>0.29166666666666669</v>
      </c>
      <c r="U5" s="50">
        <v>0.36458333333333337</v>
      </c>
      <c r="V5" s="424">
        <v>5</v>
      </c>
      <c r="W5" s="421">
        <f>(U5-T5)*24*60</f>
        <v>105.00000000000003</v>
      </c>
      <c r="X5" s="424"/>
      <c r="Y5" s="424"/>
      <c r="Z5" s="51"/>
      <c r="AA5" s="51"/>
      <c r="AB5" s="451"/>
      <c r="AC5" s="451"/>
      <c r="AD5" s="52"/>
      <c r="AE5" s="52"/>
      <c r="AF5" s="48">
        <f t="shared" ref="AF5:AF70" si="6">N5-K5</f>
        <v>-149.14285714285779</v>
      </c>
      <c r="AG5" s="428">
        <f t="shared" ref="AG5:AG70" si="7">N5/K5</f>
        <v>0.93785714285714261</v>
      </c>
      <c r="AH5" s="463">
        <f>AG17</f>
        <v>0.95643506882426543</v>
      </c>
    </row>
    <row r="6" spans="1:34" ht="19.149999999999999" customHeight="1">
      <c r="A6" s="461"/>
      <c r="B6" s="40" t="s">
        <v>192</v>
      </c>
      <c r="C6" s="41"/>
      <c r="D6" s="42" t="s">
        <v>194</v>
      </c>
      <c r="E6" s="43"/>
      <c r="F6" s="359">
        <v>31.266131815044861</v>
      </c>
      <c r="G6" s="44">
        <v>2531.1</v>
      </c>
      <c r="H6" s="45">
        <f t="shared" si="0"/>
        <v>79137.706237060047</v>
      </c>
      <c r="I6" s="421"/>
      <c r="J6" s="46">
        <v>18</v>
      </c>
      <c r="K6" s="44">
        <v>2600</v>
      </c>
      <c r="L6" s="47">
        <v>144.44444444444446</v>
      </c>
      <c r="M6" s="422">
        <v>19</v>
      </c>
      <c r="N6" s="44">
        <f t="shared" si="1"/>
        <v>2531.099999999999</v>
      </c>
      <c r="O6" s="47">
        <f t="shared" si="2"/>
        <v>133.21578947368417</v>
      </c>
      <c r="P6" s="48">
        <f t="shared" si="3"/>
        <v>1</v>
      </c>
      <c r="Q6" s="49">
        <f t="shared" si="4"/>
        <v>-11.228654970760289</v>
      </c>
      <c r="R6" s="428">
        <f t="shared" si="5"/>
        <v>0.92226315789473645</v>
      </c>
      <c r="S6" s="463"/>
      <c r="T6" s="50">
        <v>0.36944444444444446</v>
      </c>
      <c r="U6" s="50">
        <v>0.41111111111111115</v>
      </c>
      <c r="V6" s="424">
        <v>7</v>
      </c>
      <c r="W6" s="421">
        <f t="shared" ref="W6:W17" si="8">(U6-T6)*24*60</f>
        <v>60.000000000000028</v>
      </c>
      <c r="X6" s="53"/>
      <c r="Y6" s="53"/>
      <c r="Z6" s="54"/>
      <c r="AA6" s="54"/>
      <c r="AB6" s="451"/>
      <c r="AC6" s="451"/>
      <c r="AD6" s="438"/>
      <c r="AE6" s="438"/>
      <c r="AF6" s="48">
        <f t="shared" si="6"/>
        <v>-68.900000000001</v>
      </c>
      <c r="AG6" s="428">
        <f t="shared" si="7"/>
        <v>0.97349999999999959</v>
      </c>
      <c r="AH6" s="463"/>
    </row>
    <row r="7" spans="1:34" ht="19.149999999999999" customHeight="1">
      <c r="A7" s="461"/>
      <c r="B7" s="40" t="s">
        <v>192</v>
      </c>
      <c r="C7" s="41"/>
      <c r="D7" s="42" t="s">
        <v>195</v>
      </c>
      <c r="E7" s="43"/>
      <c r="F7" s="359">
        <v>38</v>
      </c>
      <c r="G7" s="44">
        <v>4687.76</v>
      </c>
      <c r="H7" s="45">
        <f t="shared" si="0"/>
        <v>178134.88</v>
      </c>
      <c r="I7" s="421"/>
      <c r="J7" s="46">
        <v>19</v>
      </c>
      <c r="K7" s="44">
        <v>2600</v>
      </c>
      <c r="L7" s="47">
        <v>136.84210526315789</v>
      </c>
      <c r="M7" s="422">
        <v>20</v>
      </c>
      <c r="N7" s="44">
        <f t="shared" si="1"/>
        <v>2533.9243243243259</v>
      </c>
      <c r="O7" s="47">
        <f t="shared" si="2"/>
        <v>126.6962162162163</v>
      </c>
      <c r="P7" s="48">
        <f t="shared" si="3"/>
        <v>1</v>
      </c>
      <c r="Q7" s="49">
        <f t="shared" si="4"/>
        <v>-10.145889046941591</v>
      </c>
      <c r="R7" s="428">
        <f t="shared" si="5"/>
        <v>0.92585696465696532</v>
      </c>
      <c r="S7" s="463"/>
      <c r="T7" s="50">
        <v>0.42708333333333337</v>
      </c>
      <c r="U7" s="50">
        <v>0.50416666666666665</v>
      </c>
      <c r="V7" s="424">
        <v>23</v>
      </c>
      <c r="W7" s="421">
        <f t="shared" si="8"/>
        <v>110.99999999999993</v>
      </c>
      <c r="X7" s="53">
        <v>0.4145833333333333</v>
      </c>
      <c r="Y7" s="53">
        <v>0.42430555555555555</v>
      </c>
      <c r="Z7" s="54"/>
      <c r="AA7" s="54"/>
      <c r="AB7" s="451"/>
      <c r="AC7" s="451"/>
      <c r="AD7" s="438">
        <v>1</v>
      </c>
      <c r="AE7" s="438"/>
      <c r="AF7" s="48">
        <f t="shared" si="6"/>
        <v>-66.07567567567412</v>
      </c>
      <c r="AG7" s="428">
        <f t="shared" si="7"/>
        <v>0.97458627858627922</v>
      </c>
      <c r="AH7" s="463"/>
    </row>
    <row r="8" spans="1:34" ht="19.149999999999999" customHeight="1">
      <c r="A8" s="461"/>
      <c r="B8" s="40" t="s">
        <v>192</v>
      </c>
      <c r="C8" s="41"/>
      <c r="D8" s="42" t="s">
        <v>195</v>
      </c>
      <c r="E8" s="43"/>
      <c r="F8" s="359">
        <v>38</v>
      </c>
      <c r="G8" s="44">
        <v>3683.2400000000002</v>
      </c>
      <c r="H8" s="45">
        <f t="shared" si="0"/>
        <v>139963.12</v>
      </c>
      <c r="I8" s="421"/>
      <c r="J8" s="46">
        <v>19</v>
      </c>
      <c r="K8" s="44">
        <v>2600</v>
      </c>
      <c r="L8" s="47">
        <v>136.84210526315789</v>
      </c>
      <c r="M8" s="422">
        <v>20</v>
      </c>
      <c r="N8" s="44">
        <f t="shared" si="1"/>
        <v>2511.3000000000002</v>
      </c>
      <c r="O8" s="47">
        <f t="shared" si="2"/>
        <v>125.56500000000001</v>
      </c>
      <c r="P8" s="48">
        <f t="shared" si="3"/>
        <v>1</v>
      </c>
      <c r="Q8" s="49">
        <f t="shared" si="4"/>
        <v>-11.277105263157878</v>
      </c>
      <c r="R8" s="428">
        <f t="shared" si="5"/>
        <v>0.91759038461538478</v>
      </c>
      <c r="S8" s="463"/>
      <c r="T8" s="50">
        <v>0.54374999999999996</v>
      </c>
      <c r="U8" s="50">
        <v>0.60486111111111107</v>
      </c>
      <c r="V8" s="424">
        <v>5</v>
      </c>
      <c r="W8" s="421">
        <f t="shared" si="8"/>
        <v>88</v>
      </c>
      <c r="X8" s="53"/>
      <c r="Y8" s="53"/>
      <c r="Z8" s="54"/>
      <c r="AA8" s="54"/>
      <c r="AB8" s="451"/>
      <c r="AC8" s="451"/>
      <c r="AD8" s="438"/>
      <c r="AE8" s="438"/>
      <c r="AF8" s="48">
        <f t="shared" si="6"/>
        <v>-88.699999999999818</v>
      </c>
      <c r="AG8" s="428">
        <f t="shared" si="7"/>
        <v>0.96588461538461545</v>
      </c>
      <c r="AH8" s="463"/>
    </row>
    <row r="9" spans="1:34" ht="19.149999999999999" customHeight="1">
      <c r="A9" s="461"/>
      <c r="B9" s="40" t="s">
        <v>192</v>
      </c>
      <c r="C9" s="55"/>
      <c r="D9" s="42" t="s">
        <v>194</v>
      </c>
      <c r="E9" s="56"/>
      <c r="F9" s="359">
        <v>31.266131815044861</v>
      </c>
      <c r="G9" s="57">
        <v>1362.8999999999999</v>
      </c>
      <c r="H9" s="45">
        <f t="shared" si="0"/>
        <v>42612.611050724634</v>
      </c>
      <c r="I9" s="438"/>
      <c r="J9" s="46">
        <v>18</v>
      </c>
      <c r="K9" s="44">
        <v>2600</v>
      </c>
      <c r="L9" s="47">
        <v>144.44444444444446</v>
      </c>
      <c r="M9" s="422">
        <v>19</v>
      </c>
      <c r="N9" s="44">
        <f t="shared" si="1"/>
        <v>2477.9999999999964</v>
      </c>
      <c r="O9" s="47">
        <f t="shared" si="2"/>
        <v>130.42105263157876</v>
      </c>
      <c r="P9" s="48">
        <f t="shared" si="3"/>
        <v>1</v>
      </c>
      <c r="Q9" s="49">
        <f t="shared" si="4"/>
        <v>-14.023391812865697</v>
      </c>
      <c r="R9" s="428">
        <f t="shared" si="5"/>
        <v>0.90291497975708368</v>
      </c>
      <c r="S9" s="463"/>
      <c r="T9" s="50">
        <v>0.6201388888888888</v>
      </c>
      <c r="U9" s="50">
        <v>0.64305555555555549</v>
      </c>
      <c r="V9" s="424">
        <v>22</v>
      </c>
      <c r="W9" s="421">
        <f t="shared" si="8"/>
        <v>33.000000000000043</v>
      </c>
      <c r="X9" s="53">
        <v>0.60833333333333328</v>
      </c>
      <c r="Y9" s="53">
        <v>0.61736111111111114</v>
      </c>
      <c r="Z9" s="54"/>
      <c r="AA9" s="54"/>
      <c r="AB9" s="451"/>
      <c r="AC9" s="451"/>
      <c r="AD9" s="438"/>
      <c r="AE9" s="438"/>
      <c r="AF9" s="48">
        <f t="shared" si="6"/>
        <v>-122.00000000000364</v>
      </c>
      <c r="AG9" s="428">
        <f t="shared" si="7"/>
        <v>0.95307692307692171</v>
      </c>
      <c r="AH9" s="463"/>
    </row>
    <row r="10" spans="1:34" ht="19.149999999999999" customHeight="1">
      <c r="A10" s="462"/>
      <c r="B10" s="40" t="s">
        <v>192</v>
      </c>
      <c r="C10" s="41"/>
      <c r="D10" s="42" t="s">
        <v>193</v>
      </c>
      <c r="E10" s="43"/>
      <c r="F10" s="359">
        <v>37.94</v>
      </c>
      <c r="G10" s="44">
        <v>2121</v>
      </c>
      <c r="H10" s="45">
        <f t="shared" si="0"/>
        <v>80470.739999999991</v>
      </c>
      <c r="I10" s="421"/>
      <c r="J10" s="46">
        <v>20</v>
      </c>
      <c r="K10" s="44">
        <v>2400</v>
      </c>
      <c r="L10" s="47">
        <v>120</v>
      </c>
      <c r="M10" s="422">
        <v>20</v>
      </c>
      <c r="N10" s="44">
        <f t="shared" si="1"/>
        <v>2232.6315789473701</v>
      </c>
      <c r="O10" s="47">
        <f t="shared" si="2"/>
        <v>111.63157894736851</v>
      </c>
      <c r="P10" s="48">
        <f t="shared" si="3"/>
        <v>0</v>
      </c>
      <c r="Q10" s="49">
        <f t="shared" si="4"/>
        <v>-8.3684210526314899</v>
      </c>
      <c r="R10" s="428">
        <f t="shared" si="5"/>
        <v>0.93026315789473757</v>
      </c>
      <c r="S10" s="464"/>
      <c r="T10" s="50">
        <v>0.64791666666666659</v>
      </c>
      <c r="U10" s="50">
        <v>0.68749999999999989</v>
      </c>
      <c r="V10" s="424">
        <v>7</v>
      </c>
      <c r="W10" s="421">
        <f t="shared" si="8"/>
        <v>56.999999999999957</v>
      </c>
      <c r="X10" s="53"/>
      <c r="Y10" s="53"/>
      <c r="Z10" s="54"/>
      <c r="AA10" s="54"/>
      <c r="AB10" s="451"/>
      <c r="AC10" s="451"/>
      <c r="AD10" s="438"/>
      <c r="AE10" s="438"/>
      <c r="AF10" s="48">
        <f t="shared" si="6"/>
        <v>-167.36842105262986</v>
      </c>
      <c r="AG10" s="428">
        <f t="shared" si="7"/>
        <v>0.93026315789473757</v>
      </c>
      <c r="AH10" s="464"/>
    </row>
    <row r="11" spans="1:34" ht="19.149999999999999" customHeight="1">
      <c r="A11" s="462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21"/>
      <c r="J11" s="46"/>
      <c r="K11" s="44"/>
      <c r="L11" s="47"/>
      <c r="M11" s="422"/>
      <c r="N11" s="44"/>
      <c r="O11" s="47"/>
      <c r="P11" s="48"/>
      <c r="Q11" s="49"/>
      <c r="R11" s="428"/>
      <c r="S11" s="464"/>
      <c r="T11" s="50"/>
      <c r="U11" s="50"/>
      <c r="V11" s="424"/>
      <c r="W11" s="421"/>
      <c r="X11" s="53"/>
      <c r="Y11" s="53"/>
      <c r="Z11" s="54"/>
      <c r="AA11" s="54"/>
      <c r="AB11" s="451"/>
      <c r="AC11" s="451"/>
      <c r="AD11" s="438"/>
      <c r="AE11" s="438"/>
      <c r="AF11" s="48">
        <f t="shared" si="6"/>
        <v>0</v>
      </c>
      <c r="AG11" s="428" t="e">
        <f t="shared" si="7"/>
        <v>#DIV/0!</v>
      </c>
      <c r="AH11" s="464"/>
    </row>
    <row r="12" spans="1:34" ht="19.149999999999999" customHeight="1">
      <c r="A12" s="462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21"/>
      <c r="J12" s="46"/>
      <c r="K12" s="44"/>
      <c r="L12" s="47"/>
      <c r="M12" s="422"/>
      <c r="N12" s="44"/>
      <c r="O12" s="47"/>
      <c r="P12" s="48"/>
      <c r="Q12" s="49"/>
      <c r="R12" s="428"/>
      <c r="S12" s="464"/>
      <c r="T12" s="50"/>
      <c r="U12" s="50"/>
      <c r="V12" s="424"/>
      <c r="W12" s="421"/>
      <c r="X12" s="53"/>
      <c r="Y12" s="53"/>
      <c r="Z12" s="54"/>
      <c r="AA12" s="54"/>
      <c r="AB12" s="451"/>
      <c r="AC12" s="451"/>
      <c r="AD12" s="438"/>
      <c r="AE12" s="438"/>
      <c r="AF12" s="48">
        <f t="shared" si="6"/>
        <v>0</v>
      </c>
      <c r="AG12" s="428" t="e">
        <f t="shared" si="7"/>
        <v>#DIV/0!</v>
      </c>
      <c r="AH12" s="464"/>
    </row>
    <row r="13" spans="1:34" ht="19.149999999999999" customHeight="1">
      <c r="A13" s="462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25"/>
      <c r="J13" s="46"/>
      <c r="K13" s="44"/>
      <c r="L13" s="47"/>
      <c r="M13" s="62"/>
      <c r="N13" s="44"/>
      <c r="O13" s="47"/>
      <c r="P13" s="48"/>
      <c r="Q13" s="49"/>
      <c r="R13" s="428"/>
      <c r="S13" s="464"/>
      <c r="T13" s="63"/>
      <c r="U13" s="63"/>
      <c r="V13" s="425"/>
      <c r="W13" s="421"/>
      <c r="X13" s="64"/>
      <c r="Y13" s="64"/>
      <c r="Z13" s="54"/>
      <c r="AA13" s="54"/>
      <c r="AB13" s="451"/>
      <c r="AC13" s="451"/>
      <c r="AD13" s="438"/>
      <c r="AE13" s="438"/>
      <c r="AF13" s="48">
        <f t="shared" si="6"/>
        <v>0</v>
      </c>
      <c r="AG13" s="428" t="e">
        <f t="shared" si="7"/>
        <v>#DIV/0!</v>
      </c>
      <c r="AH13" s="464"/>
    </row>
    <row r="14" spans="1:34" ht="19.149999999999999" customHeight="1">
      <c r="A14" s="462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25"/>
      <c r="J14" s="46"/>
      <c r="K14" s="44"/>
      <c r="L14" s="47"/>
      <c r="M14" s="62"/>
      <c r="N14" s="44"/>
      <c r="O14" s="47"/>
      <c r="P14" s="48"/>
      <c r="Q14" s="49"/>
      <c r="R14" s="428"/>
      <c r="S14" s="464"/>
      <c r="T14" s="63"/>
      <c r="U14" s="63"/>
      <c r="V14" s="425"/>
      <c r="W14" s="421">
        <f t="shared" si="8"/>
        <v>0</v>
      </c>
      <c r="X14" s="64"/>
      <c r="Y14" s="64"/>
      <c r="Z14" s="54"/>
      <c r="AA14" s="54"/>
      <c r="AB14" s="451"/>
      <c r="AC14" s="451"/>
      <c r="AD14" s="438"/>
      <c r="AE14" s="438"/>
      <c r="AF14" s="65"/>
      <c r="AG14" s="429"/>
      <c r="AH14" s="464"/>
    </row>
    <row r="15" spans="1:34" ht="19.149999999999999" customHeight="1">
      <c r="A15" s="462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25"/>
      <c r="J15" s="46"/>
      <c r="K15" s="44"/>
      <c r="L15" s="47"/>
      <c r="M15" s="62"/>
      <c r="N15" s="68"/>
      <c r="O15" s="47"/>
      <c r="P15" s="48"/>
      <c r="Q15" s="49"/>
      <c r="R15" s="428"/>
      <c r="S15" s="464"/>
      <c r="T15" s="63"/>
      <c r="U15" s="63"/>
      <c r="V15" s="425"/>
      <c r="W15" s="421">
        <f t="shared" si="8"/>
        <v>0</v>
      </c>
      <c r="X15" s="64"/>
      <c r="Y15" s="64"/>
      <c r="Z15" s="54"/>
      <c r="AA15" s="54"/>
      <c r="AB15" s="451"/>
      <c r="AC15" s="451"/>
      <c r="AD15" s="438"/>
      <c r="AE15" s="438"/>
      <c r="AF15" s="65"/>
      <c r="AG15" s="429"/>
      <c r="AH15" s="464"/>
    </row>
    <row r="16" spans="1:34" ht="19.149999999999999" customHeight="1">
      <c r="A16" s="462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25"/>
      <c r="J16" s="46"/>
      <c r="K16" s="44"/>
      <c r="L16" s="47"/>
      <c r="M16" s="62"/>
      <c r="N16" s="68"/>
      <c r="O16" s="47"/>
      <c r="P16" s="48"/>
      <c r="Q16" s="49"/>
      <c r="R16" s="428"/>
      <c r="S16" s="464"/>
      <c r="T16" s="63"/>
      <c r="U16" s="63"/>
      <c r="V16" s="425"/>
      <c r="W16" s="421">
        <f t="shared" si="8"/>
        <v>0</v>
      </c>
      <c r="X16" s="64"/>
      <c r="Y16" s="64"/>
      <c r="Z16" s="54"/>
      <c r="AA16" s="54"/>
      <c r="AB16" s="451"/>
      <c r="AC16" s="451"/>
      <c r="AD16" s="438"/>
      <c r="AE16" s="438"/>
      <c r="AF16" s="65"/>
      <c r="AG16" s="429"/>
      <c r="AH16" s="464"/>
    </row>
    <row r="17" spans="1:34" ht="19.149999999999999" customHeight="1">
      <c r="A17" s="462"/>
      <c r="B17" s="69">
        <v>0</v>
      </c>
      <c r="C17" s="69" t="s">
        <v>198</v>
      </c>
      <c r="D17" s="469" t="s">
        <v>118</v>
      </c>
      <c r="E17" s="469"/>
      <c r="F17" s="360"/>
      <c r="G17" s="70"/>
      <c r="H17" s="71"/>
      <c r="I17" s="72"/>
      <c r="J17" s="70">
        <v>19</v>
      </c>
      <c r="K17" s="70">
        <v>2533.3333333333335</v>
      </c>
      <c r="L17" s="73">
        <v>133.76218323586747</v>
      </c>
      <c r="M17" s="70">
        <f t="shared" ref="M17:O17" si="9">AVERAGE(M5:M16)</f>
        <v>19.666666666666668</v>
      </c>
      <c r="N17" s="70">
        <f t="shared" si="9"/>
        <v>2422.9688410214726</v>
      </c>
      <c r="O17" s="73">
        <f t="shared" si="9"/>
        <v>123.34541573528416</v>
      </c>
      <c r="P17" s="65">
        <f t="shared" ref="P17:P24" si="10">M17-J17</f>
        <v>0.66666666666666785</v>
      </c>
      <c r="Q17" s="74">
        <f t="shared" ref="Q17:Q24" si="11">O17-L17</f>
        <v>-10.416767500583305</v>
      </c>
      <c r="R17" s="75">
        <f>O17/L17</f>
        <v>0.92212471979307442</v>
      </c>
      <c r="S17" s="464"/>
      <c r="T17" s="63"/>
      <c r="U17" s="63"/>
      <c r="V17" s="42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51"/>
      <c r="AC17" s="451"/>
      <c r="AD17" s="79">
        <f>SUM(AD5:AD16)</f>
        <v>1</v>
      </c>
      <c r="AE17" s="79">
        <f>SUM(AE5:AE16)</f>
        <v>0</v>
      </c>
      <c r="AF17" s="65">
        <f t="shared" si="6"/>
        <v>-110.36449231186089</v>
      </c>
      <c r="AG17" s="429">
        <f t="shared" si="7"/>
        <v>0.95643506882426543</v>
      </c>
      <c r="AH17" s="464"/>
    </row>
    <row r="18" spans="1:34" ht="19.149999999999999" customHeight="1">
      <c r="A18" s="471" t="s">
        <v>199</v>
      </c>
      <c r="B18" s="80" t="s">
        <v>192</v>
      </c>
      <c r="C18" s="81"/>
      <c r="D18" s="82" t="s">
        <v>200</v>
      </c>
      <c r="E18" s="83"/>
      <c r="F18" s="361">
        <v>36.86</v>
      </c>
      <c r="G18" s="57">
        <v>2853.8999999999996</v>
      </c>
      <c r="H18" s="84">
        <f t="shared" ref="H18:H29" si="12">F18*G18</f>
        <v>105194.75399999999</v>
      </c>
      <c r="I18" s="438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2167.5189873417721</v>
      </c>
      <c r="O18" s="86">
        <f t="shared" ref="O18:O24" si="14">N18/M18</f>
        <v>120.41772151898734</v>
      </c>
      <c r="P18" s="54">
        <f t="shared" si="10"/>
        <v>1</v>
      </c>
      <c r="Q18" s="88">
        <f t="shared" si="11"/>
        <v>-11.935219657483245</v>
      </c>
      <c r="R18" s="431">
        <f t="shared" ref="R18:R24" si="15">O18/L18</f>
        <v>0.90982278481012657</v>
      </c>
      <c r="S18" s="472">
        <f>R30</f>
        <v>0.87556331278435828</v>
      </c>
      <c r="T18" s="89">
        <v>0.16666666666666666</v>
      </c>
      <c r="U18" s="89">
        <v>0.22152777777777777</v>
      </c>
      <c r="V18" s="438">
        <v>5</v>
      </c>
      <c r="W18" s="90">
        <f>(U18-T18)*24*60</f>
        <v>79</v>
      </c>
      <c r="X18" s="86"/>
      <c r="Y18" s="86"/>
      <c r="Z18" s="54"/>
      <c r="AA18" s="54"/>
      <c r="AB18" s="451"/>
      <c r="AC18" s="451"/>
      <c r="AD18" s="438"/>
      <c r="AE18" s="438"/>
      <c r="AF18" s="91">
        <f t="shared" si="6"/>
        <v>-82.481012658227883</v>
      </c>
      <c r="AG18" s="92">
        <f t="shared" si="7"/>
        <v>0.96334177215189876</v>
      </c>
      <c r="AH18" s="473">
        <f>AG30</f>
        <v>0.90844142316143739</v>
      </c>
    </row>
    <row r="19" spans="1:34" ht="19.149999999999999" customHeight="1">
      <c r="A19" s="471"/>
      <c r="B19" s="435" t="s">
        <v>192</v>
      </c>
      <c r="C19" s="434"/>
      <c r="D19" s="82" t="s">
        <v>206</v>
      </c>
      <c r="E19" s="83"/>
      <c r="F19" s="359">
        <v>38.630952380952372</v>
      </c>
      <c r="G19" s="57">
        <v>1179</v>
      </c>
      <c r="H19" s="84">
        <f t="shared" si="12"/>
        <v>45545.892857142848</v>
      </c>
      <c r="I19" s="438"/>
      <c r="J19" s="93">
        <v>18</v>
      </c>
      <c r="K19" s="44">
        <v>2600</v>
      </c>
      <c r="L19" s="47">
        <v>144.44444444444446</v>
      </c>
      <c r="M19" s="87">
        <v>19</v>
      </c>
      <c r="N19" s="94">
        <f t="shared" si="13"/>
        <v>2357.9999999999991</v>
      </c>
      <c r="O19" s="95">
        <f t="shared" si="14"/>
        <v>124.10526315789468</v>
      </c>
      <c r="P19" s="54">
        <f t="shared" si="10"/>
        <v>1</v>
      </c>
      <c r="Q19" s="88">
        <f t="shared" si="11"/>
        <v>-20.339181286549774</v>
      </c>
      <c r="R19" s="431">
        <f t="shared" si="15"/>
        <v>0.85919028340080927</v>
      </c>
      <c r="S19" s="472"/>
      <c r="T19" s="89">
        <v>0.22708333333333333</v>
      </c>
      <c r="U19" s="89">
        <v>0.24791666666666667</v>
      </c>
      <c r="V19" s="438">
        <v>8</v>
      </c>
      <c r="W19" s="90">
        <f>(U19-T19)*24*60</f>
        <v>30.000000000000014</v>
      </c>
      <c r="X19" s="96"/>
      <c r="Y19" s="96"/>
      <c r="Z19" s="54"/>
      <c r="AA19" s="54"/>
      <c r="AB19" s="451"/>
      <c r="AC19" s="451"/>
      <c r="AD19" s="438"/>
      <c r="AE19" s="438"/>
      <c r="AF19" s="48">
        <f t="shared" si="6"/>
        <v>-242.00000000000091</v>
      </c>
      <c r="AG19" s="428">
        <f t="shared" si="7"/>
        <v>0.90692307692307661</v>
      </c>
      <c r="AH19" s="474"/>
    </row>
    <row r="20" spans="1:34" ht="19.149999999999999" customHeight="1">
      <c r="A20" s="471"/>
      <c r="B20" s="435" t="s">
        <v>201</v>
      </c>
      <c r="C20" s="55"/>
      <c r="D20" s="42" t="s">
        <v>202</v>
      </c>
      <c r="E20" s="83"/>
      <c r="F20" s="359">
        <v>38.39</v>
      </c>
      <c r="G20" s="57">
        <v>2395</v>
      </c>
      <c r="H20" s="84">
        <f t="shared" si="12"/>
        <v>91944.05</v>
      </c>
      <c r="I20" s="438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1436.9999999999993</v>
      </c>
      <c r="O20" s="95">
        <f t="shared" si="14"/>
        <v>84.529411764705841</v>
      </c>
      <c r="P20" s="54">
        <f t="shared" si="10"/>
        <v>1</v>
      </c>
      <c r="Q20" s="88">
        <f t="shared" si="11"/>
        <v>-17.720588235294159</v>
      </c>
      <c r="R20" s="431">
        <f t="shared" si="15"/>
        <v>0.8266935135912552</v>
      </c>
      <c r="S20" s="472"/>
      <c r="T20" s="89">
        <v>0.2638888888888889</v>
      </c>
      <c r="U20" s="89">
        <v>0.33333333333333337</v>
      </c>
      <c r="V20" s="438">
        <v>23</v>
      </c>
      <c r="W20" s="90">
        <f t="shared" ref="W20:W29" si="16">(U20-T20)*24*60</f>
        <v>100.00000000000004</v>
      </c>
      <c r="X20" s="96">
        <v>0.25138888888888888</v>
      </c>
      <c r="Y20" s="96">
        <v>0.26111111111111113</v>
      </c>
      <c r="Z20" s="54"/>
      <c r="AA20" s="54"/>
      <c r="AB20" s="451"/>
      <c r="AC20" s="451"/>
      <c r="AD20" s="438"/>
      <c r="AE20" s="438">
        <v>1</v>
      </c>
      <c r="AF20" s="91">
        <f t="shared" si="6"/>
        <v>-199.00000000000068</v>
      </c>
      <c r="AG20" s="92">
        <f t="shared" si="7"/>
        <v>0.87836185819070867</v>
      </c>
      <c r="AH20" s="474"/>
    </row>
    <row r="21" spans="1:34" ht="19.149999999999999" customHeight="1">
      <c r="A21" s="471"/>
      <c r="B21" s="435" t="s">
        <v>203</v>
      </c>
      <c r="C21" s="97"/>
      <c r="D21" s="98" t="s">
        <v>204</v>
      </c>
      <c r="E21" s="43"/>
      <c r="F21" s="359">
        <v>43.14</v>
      </c>
      <c r="G21" s="44">
        <v>1852</v>
      </c>
      <c r="H21" s="84">
        <f t="shared" si="12"/>
        <v>79895.28</v>
      </c>
      <c r="I21" s="424"/>
      <c r="J21" s="93">
        <v>16</v>
      </c>
      <c r="K21" s="44">
        <v>1440</v>
      </c>
      <c r="L21" s="47">
        <v>90</v>
      </c>
      <c r="M21" s="422">
        <v>16</v>
      </c>
      <c r="N21" s="94">
        <f t="shared" si="13"/>
        <v>1406.5822784810118</v>
      </c>
      <c r="O21" s="95">
        <f t="shared" si="14"/>
        <v>87.911392405063239</v>
      </c>
      <c r="P21" s="54">
        <f t="shared" si="10"/>
        <v>0</v>
      </c>
      <c r="Q21" s="88">
        <f t="shared" si="11"/>
        <v>-2.0886075949367608</v>
      </c>
      <c r="R21" s="431">
        <f t="shared" si="15"/>
        <v>0.97679324894514707</v>
      </c>
      <c r="S21" s="472"/>
      <c r="T21" s="89">
        <v>0.33819444444444446</v>
      </c>
      <c r="U21" s="89">
        <v>0.3930555555555556</v>
      </c>
      <c r="V21" s="438">
        <v>7</v>
      </c>
      <c r="W21" s="90">
        <f t="shared" si="16"/>
        <v>79.000000000000043</v>
      </c>
      <c r="X21" s="96"/>
      <c r="Y21" s="96"/>
      <c r="Z21" s="54"/>
      <c r="AA21" s="54"/>
      <c r="AB21" s="451"/>
      <c r="AC21" s="451"/>
      <c r="AD21" s="438"/>
      <c r="AE21" s="438"/>
      <c r="AF21" s="48">
        <f t="shared" si="6"/>
        <v>-33.417721518988174</v>
      </c>
      <c r="AG21" s="428">
        <f t="shared" si="7"/>
        <v>0.97679324894514707</v>
      </c>
      <c r="AH21" s="475"/>
    </row>
    <row r="22" spans="1:34" ht="19.149999999999999" customHeight="1">
      <c r="A22" s="471"/>
      <c r="B22" s="435" t="s">
        <v>201</v>
      </c>
      <c r="C22" s="97"/>
      <c r="D22" s="42" t="s">
        <v>205</v>
      </c>
      <c r="E22" s="43"/>
      <c r="F22" s="359">
        <v>38.1</v>
      </c>
      <c r="G22" s="44">
        <v>1470</v>
      </c>
      <c r="H22" s="84">
        <f t="shared" si="12"/>
        <v>56007</v>
      </c>
      <c r="I22" s="424"/>
      <c r="J22" s="93">
        <v>17</v>
      </c>
      <c r="K22" s="44">
        <v>1500</v>
      </c>
      <c r="L22" s="47">
        <v>88.235294117647058</v>
      </c>
      <c r="M22" s="87">
        <v>16</v>
      </c>
      <c r="N22" s="94">
        <f t="shared" si="13"/>
        <v>1297.0588235294117</v>
      </c>
      <c r="O22" s="95">
        <f t="shared" si="14"/>
        <v>81.066176470588232</v>
      </c>
      <c r="P22" s="54">
        <f t="shared" si="10"/>
        <v>-1</v>
      </c>
      <c r="Q22" s="88">
        <f t="shared" si="11"/>
        <v>-7.169117647058826</v>
      </c>
      <c r="R22" s="431">
        <f t="shared" si="15"/>
        <v>0.91874999999999996</v>
      </c>
      <c r="S22" s="472"/>
      <c r="T22" s="89">
        <v>0.39861111111111114</v>
      </c>
      <c r="U22" s="89">
        <v>0.44583333333333336</v>
      </c>
      <c r="V22" s="438">
        <v>8</v>
      </c>
      <c r="W22" s="90">
        <f t="shared" si="16"/>
        <v>68</v>
      </c>
      <c r="X22" s="96"/>
      <c r="Y22" s="96"/>
      <c r="Z22" s="54"/>
      <c r="AA22" s="54"/>
      <c r="AB22" s="451"/>
      <c r="AC22" s="451"/>
      <c r="AD22" s="438"/>
      <c r="AE22" s="438">
        <v>1</v>
      </c>
      <c r="AF22" s="91">
        <f t="shared" si="6"/>
        <v>-202.94117647058829</v>
      </c>
      <c r="AG22" s="92">
        <f t="shared" si="7"/>
        <v>0.8647058823529411</v>
      </c>
      <c r="AH22" s="475"/>
    </row>
    <row r="23" spans="1:34" ht="19.149999999999999" customHeight="1">
      <c r="A23" s="471"/>
      <c r="B23" s="435" t="s">
        <v>192</v>
      </c>
      <c r="C23" s="97"/>
      <c r="D23" s="42" t="s">
        <v>206</v>
      </c>
      <c r="E23" s="43"/>
      <c r="F23" s="359">
        <v>38.630952380952372</v>
      </c>
      <c r="G23" s="44">
        <v>4716</v>
      </c>
      <c r="H23" s="84">
        <f t="shared" si="12"/>
        <v>182183.57142857139</v>
      </c>
      <c r="I23" s="424"/>
      <c r="J23" s="93">
        <v>18</v>
      </c>
      <c r="K23" s="44">
        <v>2600</v>
      </c>
      <c r="L23" s="47">
        <v>144.44444444444446</v>
      </c>
      <c r="M23" s="87">
        <v>19</v>
      </c>
      <c r="N23" s="94">
        <f t="shared" si="13"/>
        <v>2319.3442622950824</v>
      </c>
      <c r="O23" s="95">
        <f t="shared" si="14"/>
        <v>122.07075064710961</v>
      </c>
      <c r="P23" s="54">
        <f t="shared" si="10"/>
        <v>1</v>
      </c>
      <c r="Q23" s="88">
        <f t="shared" si="11"/>
        <v>-22.373693797334852</v>
      </c>
      <c r="R23" s="431">
        <f t="shared" si="15"/>
        <v>0.84510519678768181</v>
      </c>
      <c r="S23" s="472"/>
      <c r="T23" s="89">
        <v>0.4861111111111111</v>
      </c>
      <c r="U23" s="89">
        <v>0.5708333333333333</v>
      </c>
      <c r="V23" s="438">
        <v>5</v>
      </c>
      <c r="W23" s="90">
        <f t="shared" si="16"/>
        <v>121.99999999999997</v>
      </c>
      <c r="X23" s="96"/>
      <c r="Y23" s="96"/>
      <c r="Z23" s="54"/>
      <c r="AA23" s="54"/>
      <c r="AB23" s="451"/>
      <c r="AC23" s="451"/>
      <c r="AD23" s="438"/>
      <c r="AE23" s="438"/>
      <c r="AF23" s="48">
        <f t="shared" si="6"/>
        <v>-280.65573770491756</v>
      </c>
      <c r="AG23" s="428">
        <f t="shared" si="7"/>
        <v>0.89205548549810865</v>
      </c>
      <c r="AH23" s="475"/>
    </row>
    <row r="24" spans="1:34" ht="19.149999999999999" customHeight="1">
      <c r="A24" s="471"/>
      <c r="B24" s="435" t="s">
        <v>192</v>
      </c>
      <c r="C24" s="81"/>
      <c r="D24" s="82" t="s">
        <v>200</v>
      </c>
      <c r="E24" s="83"/>
      <c r="F24" s="359">
        <v>36.86</v>
      </c>
      <c r="G24" s="57">
        <v>1223.0999999999999</v>
      </c>
      <c r="H24" s="84">
        <f t="shared" si="12"/>
        <v>45083.465999999993</v>
      </c>
      <c r="I24" s="90"/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1983.4054054054036</v>
      </c>
      <c r="O24" s="95">
        <f t="shared" si="14"/>
        <v>110.18918918918909</v>
      </c>
      <c r="P24" s="54">
        <f t="shared" si="10"/>
        <v>1</v>
      </c>
      <c r="Q24" s="88">
        <f t="shared" si="11"/>
        <v>-22.163751987281486</v>
      </c>
      <c r="R24" s="431">
        <f t="shared" si="15"/>
        <v>0.83254054054053983</v>
      </c>
      <c r="S24" s="472"/>
      <c r="T24" s="89">
        <v>0.5756944444444444</v>
      </c>
      <c r="U24" s="89">
        <v>0.60138888888888886</v>
      </c>
      <c r="V24" s="438">
        <v>7</v>
      </c>
      <c r="W24" s="90">
        <f t="shared" si="16"/>
        <v>37.000000000000028</v>
      </c>
      <c r="X24" s="438"/>
      <c r="Y24" s="438"/>
      <c r="Z24" s="54"/>
      <c r="AA24" s="54"/>
      <c r="AB24" s="451"/>
      <c r="AC24" s="451"/>
      <c r="AD24" s="438"/>
      <c r="AE24" s="438"/>
      <c r="AF24" s="91">
        <f t="shared" si="6"/>
        <v>-266.5945945945964</v>
      </c>
      <c r="AG24" s="92">
        <f t="shared" si="7"/>
        <v>0.8815135135135127</v>
      </c>
      <c r="AH24" s="475"/>
    </row>
    <row r="25" spans="1:34" ht="19.149999999999999" customHeight="1">
      <c r="A25" s="471"/>
      <c r="B25" s="435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1"/>
      <c r="S25" s="472"/>
      <c r="T25" s="89"/>
      <c r="U25" s="89"/>
      <c r="V25" s="438"/>
      <c r="W25" s="90">
        <f t="shared" si="16"/>
        <v>0</v>
      </c>
      <c r="X25" s="438"/>
      <c r="Y25" s="438"/>
      <c r="Z25" s="54"/>
      <c r="AA25" s="54"/>
      <c r="AB25" s="451"/>
      <c r="AC25" s="451"/>
      <c r="AD25" s="438"/>
      <c r="AE25" s="438"/>
      <c r="AF25" s="48">
        <f t="shared" si="6"/>
        <v>0</v>
      </c>
      <c r="AG25" s="428" t="e">
        <f t="shared" si="7"/>
        <v>#DIV/0!</v>
      </c>
      <c r="AH25" s="475"/>
    </row>
    <row r="26" spans="1:34" ht="19.149999999999999" customHeight="1">
      <c r="A26" s="471"/>
      <c r="B26" s="435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1"/>
      <c r="S26" s="472"/>
      <c r="T26" s="89"/>
      <c r="U26" s="89"/>
      <c r="V26" s="438"/>
      <c r="W26" s="90">
        <f t="shared" si="16"/>
        <v>0</v>
      </c>
      <c r="X26" s="438"/>
      <c r="Y26" s="438"/>
      <c r="Z26" s="54"/>
      <c r="AA26" s="54"/>
      <c r="AB26" s="451"/>
      <c r="AC26" s="451"/>
      <c r="AD26" s="438"/>
      <c r="AE26" s="438"/>
      <c r="AF26" s="91">
        <f t="shared" si="6"/>
        <v>0</v>
      </c>
      <c r="AG26" s="92" t="e">
        <f t="shared" si="7"/>
        <v>#DIV/0!</v>
      </c>
      <c r="AH26" s="475"/>
    </row>
    <row r="27" spans="1:34" ht="19.149999999999999" customHeight="1">
      <c r="A27" s="471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1"/>
      <c r="S27" s="472"/>
      <c r="T27" s="89"/>
      <c r="U27" s="89"/>
      <c r="V27" s="438"/>
      <c r="W27" s="90">
        <f t="shared" si="16"/>
        <v>0</v>
      </c>
      <c r="X27" s="438"/>
      <c r="Y27" s="438"/>
      <c r="Z27" s="54"/>
      <c r="AA27" s="54"/>
      <c r="AB27" s="451"/>
      <c r="AC27" s="451"/>
      <c r="AD27" s="438"/>
      <c r="AE27" s="438"/>
      <c r="AF27" s="48">
        <f t="shared" si="6"/>
        <v>0</v>
      </c>
      <c r="AG27" s="428" t="e">
        <f t="shared" si="7"/>
        <v>#DIV/0!</v>
      </c>
      <c r="AH27" s="475"/>
    </row>
    <row r="28" spans="1:34" ht="19.149999999999999" customHeight="1">
      <c r="A28" s="471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1"/>
      <c r="S28" s="472"/>
      <c r="T28" s="89"/>
      <c r="U28" s="89"/>
      <c r="V28" s="438"/>
      <c r="W28" s="90">
        <f t="shared" si="16"/>
        <v>0</v>
      </c>
      <c r="X28" s="438"/>
      <c r="Y28" s="438"/>
      <c r="Z28" s="54"/>
      <c r="AA28" s="54"/>
      <c r="AB28" s="451"/>
      <c r="AC28" s="451"/>
      <c r="AD28" s="438"/>
      <c r="AE28" s="438"/>
      <c r="AF28" s="91">
        <f t="shared" si="6"/>
        <v>0</v>
      </c>
      <c r="AG28" s="92" t="e">
        <f t="shared" si="7"/>
        <v>#DIV/0!</v>
      </c>
      <c r="AH28" s="475"/>
    </row>
    <row r="29" spans="1:34" ht="19.149999999999999" customHeight="1">
      <c r="A29" s="471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1"/>
      <c r="S29" s="472"/>
      <c r="T29" s="89"/>
      <c r="U29" s="89"/>
      <c r="V29" s="438"/>
      <c r="W29" s="90">
        <f t="shared" si="16"/>
        <v>0</v>
      </c>
      <c r="X29" s="438"/>
      <c r="Y29" s="438"/>
      <c r="Z29" s="54"/>
      <c r="AA29" s="54"/>
      <c r="AB29" s="451"/>
      <c r="AC29" s="451"/>
      <c r="AD29" s="438"/>
      <c r="AE29" s="438"/>
      <c r="AF29" s="48">
        <f t="shared" si="6"/>
        <v>0</v>
      </c>
      <c r="AG29" s="428"/>
      <c r="AH29" s="475"/>
    </row>
    <row r="30" spans="1:34" ht="19.149999999999999" customHeight="1">
      <c r="A30" s="471"/>
      <c r="B30" s="99">
        <v>0</v>
      </c>
      <c r="C30" s="100" t="s">
        <v>207</v>
      </c>
      <c r="D30" s="470" t="s">
        <v>118</v>
      </c>
      <c r="E30" s="470"/>
      <c r="F30" s="363"/>
      <c r="G30" s="101"/>
      <c r="H30" s="102"/>
      <c r="I30" s="103"/>
      <c r="J30" s="101">
        <v>17</v>
      </c>
      <c r="K30" s="101">
        <v>2039.4285714285713</v>
      </c>
      <c r="L30" s="104">
        <v>119.15429505135388</v>
      </c>
      <c r="M30" s="101">
        <f t="shared" ref="M30:O30" si="17">AVERAGE(M18:M29)</f>
        <v>17.571428571428573</v>
      </c>
      <c r="N30" s="101">
        <f t="shared" si="17"/>
        <v>1852.7013938646685</v>
      </c>
      <c r="O30" s="104">
        <f t="shared" si="17"/>
        <v>104.32712930764828</v>
      </c>
      <c r="P30" s="54">
        <f t="shared" ref="P30:P35" si="18">M30-J30</f>
        <v>0.57142857142857295</v>
      </c>
      <c r="Q30" s="88">
        <f t="shared" ref="Q30:Q35" si="19">O30-L30</f>
        <v>-14.827165743705606</v>
      </c>
      <c r="R30" s="105">
        <f t="shared" ref="R30:R35" si="20">O30/L30</f>
        <v>0.87556331278435828</v>
      </c>
      <c r="S30" s="4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51"/>
      <c r="AC30" s="451"/>
      <c r="AD30" s="107">
        <f>SUM(AD18:AD29)</f>
        <v>0</v>
      </c>
      <c r="AE30" s="107">
        <f>SUM(AE18:AE29)</f>
        <v>2</v>
      </c>
      <c r="AF30" s="108">
        <f t="shared" si="6"/>
        <v>-186.72717756390284</v>
      </c>
      <c r="AG30" s="109">
        <f t="shared" ref="AG30" si="21">N30/K30</f>
        <v>0.90844142316143739</v>
      </c>
      <c r="AH30" s="476"/>
    </row>
    <row r="31" spans="1:34" ht="19.149999999999999" customHeight="1">
      <c r="A31" s="479" t="s">
        <v>208</v>
      </c>
      <c r="B31" s="110" t="s">
        <v>115</v>
      </c>
      <c r="C31" s="66"/>
      <c r="D31" s="111" t="s">
        <v>209</v>
      </c>
      <c r="E31" s="112"/>
      <c r="F31" s="364">
        <v>35.33</v>
      </c>
      <c r="G31" s="94">
        <v>1982</v>
      </c>
      <c r="H31" s="113">
        <f t="shared" ref="H31:H40" si="22">F31*G31</f>
        <v>70024.06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5" si="23">G31/W31*60</f>
        <v>1887.6190476190482</v>
      </c>
      <c r="O31" s="116">
        <f t="shared" ref="O31:O35" si="24">N31/M31</f>
        <v>157.30158730158735</v>
      </c>
      <c r="P31" s="117">
        <f t="shared" si="18"/>
        <v>0</v>
      </c>
      <c r="Q31" s="118">
        <f t="shared" si="19"/>
        <v>-19.198412698412653</v>
      </c>
      <c r="R31" s="432">
        <f t="shared" si="20"/>
        <v>0.89122712352174138</v>
      </c>
      <c r="S31" s="481">
        <f>R43</f>
        <v>0.84620672977248212</v>
      </c>
      <c r="T31" s="119">
        <v>0.16666666666666666</v>
      </c>
      <c r="U31" s="119">
        <v>0.21041666666666664</v>
      </c>
      <c r="V31" s="52">
        <v>5</v>
      </c>
      <c r="W31" s="120">
        <f t="shared" ref="W31:W42" si="25">(U31-T31)*24*60</f>
        <v>62.999999999999979</v>
      </c>
      <c r="X31" s="52"/>
      <c r="Y31" s="52"/>
      <c r="Z31" s="51"/>
      <c r="AA31" s="51"/>
      <c r="AB31" s="451"/>
      <c r="AC31" s="451"/>
      <c r="AD31" s="52"/>
      <c r="AE31" s="52"/>
      <c r="AF31" s="117">
        <f t="shared" si="6"/>
        <v>-230.38095238095184</v>
      </c>
      <c r="AG31" s="121">
        <f t="shared" si="7"/>
        <v>0.89122712352174138</v>
      </c>
      <c r="AH31" s="477">
        <f>AG43</f>
        <v>0.84913746065594842</v>
      </c>
    </row>
    <row r="32" spans="1:34" ht="19.149999999999999" customHeight="1">
      <c r="A32" s="480"/>
      <c r="B32" s="122" t="s">
        <v>115</v>
      </c>
      <c r="C32" s="123"/>
      <c r="D32" s="98" t="s">
        <v>210</v>
      </c>
      <c r="E32" s="43"/>
      <c r="F32" s="359">
        <v>34.229999999999997</v>
      </c>
      <c r="G32" s="44">
        <v>2094</v>
      </c>
      <c r="H32" s="84">
        <f t="shared" si="22"/>
        <v>71677.62</v>
      </c>
      <c r="I32" s="421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1903.6363636363644</v>
      </c>
      <c r="O32" s="47">
        <f t="shared" si="24"/>
        <v>158.63636363636371</v>
      </c>
      <c r="P32" s="48">
        <f t="shared" si="18"/>
        <v>0</v>
      </c>
      <c r="Q32" s="49">
        <f t="shared" si="19"/>
        <v>-17.863636363636289</v>
      </c>
      <c r="R32" s="428">
        <f t="shared" si="20"/>
        <v>0.89878959567344874</v>
      </c>
      <c r="S32" s="472"/>
      <c r="T32" s="89">
        <v>0.21527777777777776</v>
      </c>
      <c r="U32" s="89">
        <v>0.26111111111111107</v>
      </c>
      <c r="V32" s="438">
        <v>7</v>
      </c>
      <c r="W32" s="90">
        <f t="shared" si="25"/>
        <v>65.999999999999972</v>
      </c>
      <c r="X32" s="124"/>
      <c r="Y32" s="124"/>
      <c r="Z32" s="125"/>
      <c r="AA32" s="125"/>
      <c r="AB32" s="451"/>
      <c r="AC32" s="451"/>
      <c r="AD32" s="438"/>
      <c r="AE32" s="438"/>
      <c r="AF32" s="48">
        <f t="shared" si="6"/>
        <v>-214.36363636363558</v>
      </c>
      <c r="AG32" s="428">
        <f t="shared" si="7"/>
        <v>0.89878959567344874</v>
      </c>
      <c r="AH32" s="463"/>
    </row>
    <row r="33" spans="1:34" ht="19.149999999999999" customHeight="1">
      <c r="A33" s="480"/>
      <c r="B33" s="122" t="s">
        <v>115</v>
      </c>
      <c r="C33" s="438"/>
      <c r="D33" s="82" t="s">
        <v>211</v>
      </c>
      <c r="E33" s="83"/>
      <c r="F33" s="359">
        <v>36.409999999999997</v>
      </c>
      <c r="G33" s="57">
        <v>2612.75</v>
      </c>
      <c r="H33" s="84">
        <f t="shared" si="22"/>
        <v>95130.227499999994</v>
      </c>
      <c r="I33" s="438"/>
      <c r="J33" s="46">
        <v>10</v>
      </c>
      <c r="K33" s="44">
        <v>2769</v>
      </c>
      <c r="L33" s="47">
        <v>276.89999999999998</v>
      </c>
      <c r="M33" s="46">
        <v>10</v>
      </c>
      <c r="N33" s="44">
        <f t="shared" si="23"/>
        <v>2177.291666666667</v>
      </c>
      <c r="O33" s="47">
        <f t="shared" si="24"/>
        <v>217.72916666666669</v>
      </c>
      <c r="P33" s="48">
        <f t="shared" si="18"/>
        <v>0</v>
      </c>
      <c r="Q33" s="49">
        <f t="shared" si="19"/>
        <v>-59.170833333333292</v>
      </c>
      <c r="R33" s="428">
        <f t="shared" si="20"/>
        <v>0.78630973877452759</v>
      </c>
      <c r="S33" s="472"/>
      <c r="T33" s="89">
        <v>0.27638888888888885</v>
      </c>
      <c r="U33" s="89">
        <v>0.32638888888888884</v>
      </c>
      <c r="V33" s="438">
        <v>22</v>
      </c>
      <c r="W33" s="90">
        <f t="shared" si="25"/>
        <v>71.999999999999986</v>
      </c>
      <c r="X33" s="124">
        <v>0.26458333333333334</v>
      </c>
      <c r="Y33" s="124">
        <v>0.27361111111111108</v>
      </c>
      <c r="Z33" s="125"/>
      <c r="AA33" s="125"/>
      <c r="AB33" s="451"/>
      <c r="AC33" s="451"/>
      <c r="AD33" s="438"/>
      <c r="AE33" s="438"/>
      <c r="AF33" s="48">
        <f t="shared" si="6"/>
        <v>-591.70833333333303</v>
      </c>
      <c r="AG33" s="126">
        <f t="shared" si="7"/>
        <v>0.78630973877452759</v>
      </c>
      <c r="AH33" s="463"/>
    </row>
    <row r="34" spans="1:34" ht="19.149999999999999" customHeight="1">
      <c r="A34" s="480"/>
      <c r="B34" s="122" t="s">
        <v>196</v>
      </c>
      <c r="C34" s="127"/>
      <c r="D34" s="82" t="s">
        <v>212</v>
      </c>
      <c r="E34" s="83"/>
      <c r="F34" s="359">
        <v>54.09</v>
      </c>
      <c r="G34" s="57">
        <v>4071</v>
      </c>
      <c r="H34" s="84">
        <f t="shared" si="22"/>
        <v>220200.39</v>
      </c>
      <c r="I34" s="438"/>
      <c r="J34" s="46">
        <v>18</v>
      </c>
      <c r="K34" s="44">
        <v>1500</v>
      </c>
      <c r="L34" s="47">
        <v>83.333333333333329</v>
      </c>
      <c r="M34" s="46">
        <v>18</v>
      </c>
      <c r="N34" s="44">
        <f t="shared" si="23"/>
        <v>1252.6153846153845</v>
      </c>
      <c r="O34" s="47">
        <f t="shared" si="24"/>
        <v>69.589743589743591</v>
      </c>
      <c r="P34" s="48">
        <f t="shared" si="18"/>
        <v>0</v>
      </c>
      <c r="Q34" s="49">
        <f t="shared" si="19"/>
        <v>-13.743589743589737</v>
      </c>
      <c r="R34" s="428">
        <f t="shared" si="20"/>
        <v>0.83507692307692316</v>
      </c>
      <c r="S34" s="472"/>
      <c r="T34" s="89">
        <v>0.34236111111111106</v>
      </c>
      <c r="U34" s="89">
        <v>0.47777777777777775</v>
      </c>
      <c r="V34" s="438">
        <v>23</v>
      </c>
      <c r="W34" s="90">
        <f t="shared" si="25"/>
        <v>195.00000000000003</v>
      </c>
      <c r="X34" s="124">
        <v>0.3298611111111111</v>
      </c>
      <c r="Y34" s="124">
        <v>0.33958333333333335</v>
      </c>
      <c r="Z34" s="125"/>
      <c r="AA34" s="125"/>
      <c r="AB34" s="451"/>
      <c r="AC34" s="451"/>
      <c r="AD34" s="438"/>
      <c r="AE34" s="438"/>
      <c r="AF34" s="48">
        <f t="shared" si="6"/>
        <v>-247.38461538461547</v>
      </c>
      <c r="AG34" s="126">
        <f t="shared" si="7"/>
        <v>0.83507692307692305</v>
      </c>
      <c r="AH34" s="463"/>
    </row>
    <row r="35" spans="1:34" ht="19.149999999999999" customHeight="1">
      <c r="A35" s="480"/>
      <c r="B35" s="122" t="s">
        <v>196</v>
      </c>
      <c r="C35" s="41"/>
      <c r="D35" s="42" t="s">
        <v>213</v>
      </c>
      <c r="E35" s="43"/>
      <c r="F35" s="359">
        <v>50.67</v>
      </c>
      <c r="G35" s="128">
        <v>1763</v>
      </c>
      <c r="H35" s="84">
        <f t="shared" si="22"/>
        <v>89331.21</v>
      </c>
      <c r="I35" s="424"/>
      <c r="J35" s="46">
        <v>18</v>
      </c>
      <c r="K35" s="44">
        <v>1500</v>
      </c>
      <c r="L35" s="47">
        <v>83.333333333333329</v>
      </c>
      <c r="M35" s="46">
        <v>18</v>
      </c>
      <c r="N35" s="44">
        <f t="shared" si="23"/>
        <v>1274.4578313253007</v>
      </c>
      <c r="O35" s="47">
        <f t="shared" si="24"/>
        <v>70.80321285140559</v>
      </c>
      <c r="P35" s="48">
        <f t="shared" si="18"/>
        <v>0</v>
      </c>
      <c r="Q35" s="49">
        <f t="shared" si="19"/>
        <v>-12.530120481927739</v>
      </c>
      <c r="R35" s="428">
        <f t="shared" si="20"/>
        <v>0.84963855421686718</v>
      </c>
      <c r="S35" s="472"/>
      <c r="T35" s="89">
        <v>0.51805555555555549</v>
      </c>
      <c r="U35" s="89">
        <v>0.5756944444444444</v>
      </c>
      <c r="V35" s="438">
        <v>5</v>
      </c>
      <c r="W35" s="90">
        <f t="shared" si="25"/>
        <v>83.000000000000028</v>
      </c>
      <c r="X35" s="124"/>
      <c r="Y35" s="124"/>
      <c r="Z35" s="125"/>
      <c r="AA35" s="125"/>
      <c r="AB35" s="451"/>
      <c r="AC35" s="451"/>
      <c r="AD35" s="438"/>
      <c r="AE35" s="438"/>
      <c r="AF35" s="117">
        <f t="shared" si="6"/>
        <v>-225.54216867469927</v>
      </c>
      <c r="AG35" s="121">
        <f t="shared" si="7"/>
        <v>0.84963855421686718</v>
      </c>
      <c r="AH35" s="464"/>
    </row>
    <row r="36" spans="1:34" ht="19.149999999999999" customHeight="1">
      <c r="A36" s="480"/>
      <c r="B36" s="122">
        <v>0</v>
      </c>
      <c r="C36" s="129"/>
      <c r="D36" s="42"/>
      <c r="E36" s="83"/>
      <c r="F36" s="359" t="s">
        <v>105</v>
      </c>
      <c r="G36" s="57"/>
      <c r="H36" s="84">
        <f t="shared" si="22"/>
        <v>0</v>
      </c>
      <c r="I36" s="438"/>
      <c r="J36" s="46"/>
      <c r="K36" s="44"/>
      <c r="L36" s="47"/>
      <c r="M36" s="46"/>
      <c r="N36" s="44"/>
      <c r="O36" s="47"/>
      <c r="P36" s="48"/>
      <c r="Q36" s="49"/>
      <c r="R36" s="428"/>
      <c r="S36" s="472"/>
      <c r="T36" s="89"/>
      <c r="U36" s="89"/>
      <c r="V36" s="438"/>
      <c r="W36" s="90">
        <f t="shared" si="25"/>
        <v>0</v>
      </c>
      <c r="X36" s="124"/>
      <c r="Y36" s="124"/>
      <c r="Z36" s="125"/>
      <c r="AA36" s="125"/>
      <c r="AB36" s="451"/>
      <c r="AC36" s="451"/>
      <c r="AD36" s="438"/>
      <c r="AE36" s="438"/>
      <c r="AF36" s="48">
        <f t="shared" si="6"/>
        <v>0</v>
      </c>
      <c r="AG36" s="428" t="e">
        <f t="shared" si="7"/>
        <v>#DIV/0!</v>
      </c>
      <c r="AH36" s="464"/>
    </row>
    <row r="37" spans="1:34" ht="19.149999999999999" customHeight="1">
      <c r="A37" s="480"/>
      <c r="B37" s="122">
        <v>0</v>
      </c>
      <c r="C37" s="129"/>
      <c r="D37" s="82"/>
      <c r="E37" s="83"/>
      <c r="F37" s="359" t="s">
        <v>105</v>
      </c>
      <c r="G37" s="57"/>
      <c r="H37" s="84">
        <f t="shared" si="22"/>
        <v>0</v>
      </c>
      <c r="I37" s="438"/>
      <c r="J37" s="46"/>
      <c r="K37" s="44"/>
      <c r="L37" s="47"/>
      <c r="M37" s="46"/>
      <c r="N37" s="44"/>
      <c r="O37" s="47"/>
      <c r="P37" s="48"/>
      <c r="Q37" s="49"/>
      <c r="R37" s="428"/>
      <c r="S37" s="472"/>
      <c r="T37" s="89"/>
      <c r="U37" s="89"/>
      <c r="V37" s="438"/>
      <c r="W37" s="90">
        <f t="shared" si="25"/>
        <v>0</v>
      </c>
      <c r="X37" s="124"/>
      <c r="Y37" s="124"/>
      <c r="Z37" s="125"/>
      <c r="AA37" s="125"/>
      <c r="AB37" s="451"/>
      <c r="AC37" s="451"/>
      <c r="AD37" s="438"/>
      <c r="AE37" s="438"/>
      <c r="AF37" s="48">
        <f t="shared" si="6"/>
        <v>0</v>
      </c>
      <c r="AG37" s="126" t="e">
        <f t="shared" si="7"/>
        <v>#DIV/0!</v>
      </c>
      <c r="AH37" s="464"/>
    </row>
    <row r="38" spans="1:34" ht="19.149999999999999" customHeight="1">
      <c r="A38" s="480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38"/>
      <c r="J38" s="46"/>
      <c r="K38" s="44"/>
      <c r="L38" s="47"/>
      <c r="M38" s="427"/>
      <c r="N38" s="44"/>
      <c r="O38" s="47"/>
      <c r="P38" s="48"/>
      <c r="Q38" s="49"/>
      <c r="R38" s="428"/>
      <c r="S38" s="472"/>
      <c r="T38" s="89"/>
      <c r="U38" s="89"/>
      <c r="V38" s="438"/>
      <c r="W38" s="90">
        <f t="shared" si="25"/>
        <v>0</v>
      </c>
      <c r="X38" s="124"/>
      <c r="Y38" s="124"/>
      <c r="Z38" s="125"/>
      <c r="AA38" s="125"/>
      <c r="AB38" s="451"/>
      <c r="AC38" s="451"/>
      <c r="AD38" s="438"/>
      <c r="AE38" s="438"/>
      <c r="AF38" s="48">
        <f t="shared" si="6"/>
        <v>0</v>
      </c>
      <c r="AG38" s="126" t="e">
        <f t="shared" si="7"/>
        <v>#DIV/0!</v>
      </c>
      <c r="AH38" s="464"/>
    </row>
    <row r="39" spans="1:34" ht="19.149999999999999" customHeight="1">
      <c r="A39" s="480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38"/>
      <c r="J39" s="46"/>
      <c r="K39" s="44"/>
      <c r="L39" s="47"/>
      <c r="M39" s="427"/>
      <c r="N39" s="44"/>
      <c r="O39" s="47"/>
      <c r="P39" s="48"/>
      <c r="Q39" s="49"/>
      <c r="R39" s="428"/>
      <c r="S39" s="472"/>
      <c r="T39" s="89"/>
      <c r="U39" s="89"/>
      <c r="V39" s="438"/>
      <c r="W39" s="90">
        <f t="shared" si="25"/>
        <v>0</v>
      </c>
      <c r="X39" s="124"/>
      <c r="Y39" s="124"/>
      <c r="Z39" s="125"/>
      <c r="AA39" s="125"/>
      <c r="AB39" s="451"/>
      <c r="AC39" s="451"/>
      <c r="AD39" s="438"/>
      <c r="AE39" s="438"/>
      <c r="AF39" s="117">
        <f t="shared" si="6"/>
        <v>0</v>
      </c>
      <c r="AG39" s="121" t="e">
        <f t="shared" si="7"/>
        <v>#DIV/0!</v>
      </c>
      <c r="AH39" s="464"/>
    </row>
    <row r="40" spans="1:34" ht="19.149999999999999" customHeight="1">
      <c r="A40" s="480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4"/>
      <c r="J40" s="132"/>
      <c r="K40" s="133"/>
      <c r="L40" s="134"/>
      <c r="M40" s="422"/>
      <c r="N40" s="44"/>
      <c r="O40" s="47"/>
      <c r="P40" s="48"/>
      <c r="Q40" s="49"/>
      <c r="R40" s="428"/>
      <c r="S40" s="472"/>
      <c r="T40" s="89"/>
      <c r="U40" s="89"/>
      <c r="V40" s="438"/>
      <c r="W40" s="90">
        <f t="shared" si="25"/>
        <v>0</v>
      </c>
      <c r="X40" s="124"/>
      <c r="Y40" s="124"/>
      <c r="Z40" s="125"/>
      <c r="AA40" s="125"/>
      <c r="AB40" s="451"/>
      <c r="AC40" s="451"/>
      <c r="AD40" s="438"/>
      <c r="AE40" s="438"/>
      <c r="AF40" s="48">
        <f t="shared" si="6"/>
        <v>0</v>
      </c>
      <c r="AG40" s="428" t="e">
        <f t="shared" si="7"/>
        <v>#DIV/0!</v>
      </c>
      <c r="AH40" s="464"/>
    </row>
    <row r="41" spans="1:34" ht="19.149999999999999" customHeight="1">
      <c r="A41" s="480"/>
      <c r="B41" s="438">
        <v>0</v>
      </c>
      <c r="C41" s="55"/>
      <c r="D41" s="82"/>
      <c r="E41" s="83"/>
      <c r="F41" s="359" t="s">
        <v>105</v>
      </c>
      <c r="G41" s="57"/>
      <c r="H41" s="84"/>
      <c r="I41" s="438"/>
      <c r="J41" s="87"/>
      <c r="K41" s="57"/>
      <c r="L41" s="86"/>
      <c r="M41" s="427"/>
      <c r="N41" s="57"/>
      <c r="O41" s="86"/>
      <c r="P41" s="54"/>
      <c r="Q41" s="88"/>
      <c r="R41" s="431"/>
      <c r="S41" s="472"/>
      <c r="T41" s="89"/>
      <c r="U41" s="89"/>
      <c r="V41" s="438"/>
      <c r="W41" s="90">
        <f t="shared" si="25"/>
        <v>0</v>
      </c>
      <c r="X41" s="124"/>
      <c r="Y41" s="124"/>
      <c r="Z41" s="125"/>
      <c r="AA41" s="125"/>
      <c r="AB41" s="451"/>
      <c r="AC41" s="451"/>
      <c r="AD41" s="438"/>
      <c r="AE41" s="438"/>
      <c r="AF41" s="48"/>
      <c r="AG41" s="130"/>
      <c r="AH41" s="464"/>
    </row>
    <row r="42" spans="1:34" ht="19.149999999999999" customHeight="1">
      <c r="A42" s="480"/>
      <c r="B42" s="438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38"/>
      <c r="J42" s="87"/>
      <c r="K42" s="57"/>
      <c r="L42" s="86"/>
      <c r="M42" s="427"/>
      <c r="N42" s="57"/>
      <c r="O42" s="86"/>
      <c r="P42" s="54"/>
      <c r="Q42" s="88"/>
      <c r="R42" s="431"/>
      <c r="S42" s="472"/>
      <c r="T42" s="89"/>
      <c r="U42" s="89"/>
      <c r="V42" s="438"/>
      <c r="W42" s="90">
        <f t="shared" si="25"/>
        <v>0</v>
      </c>
      <c r="X42" s="124"/>
      <c r="Y42" s="124"/>
      <c r="Z42" s="125"/>
      <c r="AA42" s="125"/>
      <c r="AB42" s="451"/>
      <c r="AC42" s="451"/>
      <c r="AD42" s="438"/>
      <c r="AE42" s="438"/>
      <c r="AF42" s="48"/>
      <c r="AG42" s="130"/>
      <c r="AH42" s="464"/>
    </row>
    <row r="43" spans="1:34" ht="19.149999999999999" customHeight="1">
      <c r="A43" s="480"/>
      <c r="B43" s="122">
        <v>0</v>
      </c>
      <c r="C43" s="100" t="s">
        <v>214</v>
      </c>
      <c r="D43" s="478" t="s">
        <v>118</v>
      </c>
      <c r="E43" s="478"/>
      <c r="F43" s="363"/>
      <c r="G43" s="101"/>
      <c r="H43" s="102"/>
      <c r="I43" s="103"/>
      <c r="J43" s="101">
        <v>14</v>
      </c>
      <c r="K43" s="101">
        <v>2001</v>
      </c>
      <c r="L43" s="104">
        <v>159.31333333333333</v>
      </c>
      <c r="M43" s="101">
        <f t="shared" ref="M43:O43" si="26">AVERAGE(M31:M42)</f>
        <v>14</v>
      </c>
      <c r="N43" s="101">
        <f t="shared" si="26"/>
        <v>1699.1240587725529</v>
      </c>
      <c r="O43" s="104">
        <f t="shared" si="26"/>
        <v>134.81201480915337</v>
      </c>
      <c r="P43" s="54">
        <f>M43-J43</f>
        <v>0</v>
      </c>
      <c r="Q43" s="88">
        <f>N43-K43</f>
        <v>-301.87594122744713</v>
      </c>
      <c r="R43" s="105">
        <f t="shared" ref="R43:R49" si="27">O43/L43</f>
        <v>0.84620672977248212</v>
      </c>
      <c r="S43" s="472"/>
      <c r="T43" s="89"/>
      <c r="U43" s="89"/>
      <c r="V43" s="438"/>
      <c r="W43" s="438"/>
      <c r="X43" s="124"/>
      <c r="Y43" s="124"/>
      <c r="Z43" s="135">
        <f>SUM(Z31:Z42)</f>
        <v>0</v>
      </c>
      <c r="AA43" s="135">
        <f>SUM(AA31:AA42)</f>
        <v>0</v>
      </c>
      <c r="AB43" s="451"/>
      <c r="AC43" s="451"/>
      <c r="AD43" s="107">
        <f>SUM(AD31:AD42)</f>
        <v>0</v>
      </c>
      <c r="AE43" s="107">
        <f>SUM(AE31:AE42)</f>
        <v>0</v>
      </c>
      <c r="AF43" s="48">
        <f t="shared" ref="AF43:AF54" si="28">N43-K43</f>
        <v>-301.87594122744713</v>
      </c>
      <c r="AG43" s="429">
        <f t="shared" si="7"/>
        <v>0.84913746065594842</v>
      </c>
      <c r="AH43" s="464"/>
    </row>
    <row r="44" spans="1:34" s="148" customFormat="1" ht="19.149999999999999" customHeight="1">
      <c r="A44" s="482" t="s">
        <v>215</v>
      </c>
      <c r="B44" s="97" t="s">
        <v>115</v>
      </c>
      <c r="C44" s="136"/>
      <c r="D44" s="42" t="s">
        <v>217</v>
      </c>
      <c r="E44" s="43"/>
      <c r="F44" s="366">
        <v>24.73</v>
      </c>
      <c r="G44" s="137">
        <v>2128</v>
      </c>
      <c r="H44" s="45">
        <f>F44*G44</f>
        <v>52625.440000000002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2164.0677966101698</v>
      </c>
      <c r="O44" s="141">
        <f t="shared" ref="O44:O49" si="30">N44/M44</f>
        <v>432.81355932203394</v>
      </c>
      <c r="P44" s="51">
        <f t="shared" ref="P44:P49" si="31">M44-J44</f>
        <v>1</v>
      </c>
      <c r="Q44" s="142">
        <f t="shared" ref="Q44:Q49" si="32">O44-L44</f>
        <v>-67.186440677966061</v>
      </c>
      <c r="R44" s="143">
        <f t="shared" si="27"/>
        <v>0.86562711864406783</v>
      </c>
      <c r="S44" s="463">
        <f>R56</f>
        <v>0.89453293754382168</v>
      </c>
      <c r="T44" s="144">
        <v>0.16666666666666666</v>
      </c>
      <c r="U44" s="144">
        <v>0.20763888888888887</v>
      </c>
      <c r="V44" s="145">
        <v>5</v>
      </c>
      <c r="W44" s="146">
        <f t="shared" ref="W44:W56" si="33">(U44-T44)*24*60</f>
        <v>58.999999999999993</v>
      </c>
      <c r="X44" s="124"/>
      <c r="Y44" s="124"/>
      <c r="Z44" s="125"/>
      <c r="AA44" s="125"/>
      <c r="AB44" s="451"/>
      <c r="AC44" s="451"/>
      <c r="AD44" s="438"/>
      <c r="AE44" s="438"/>
      <c r="AF44" s="147">
        <f t="shared" si="28"/>
        <v>164.06779661016981</v>
      </c>
      <c r="AG44" s="433">
        <f t="shared" si="7"/>
        <v>1.082033898305085</v>
      </c>
      <c r="AH44" s="485">
        <f>AG56</f>
        <v>1.0275603339538217</v>
      </c>
    </row>
    <row r="45" spans="1:34" s="148" customFormat="1" ht="19.149999999999999" customHeight="1">
      <c r="A45" s="483"/>
      <c r="B45" s="97" t="s">
        <v>115</v>
      </c>
      <c r="C45" s="136"/>
      <c r="D45" s="42" t="s">
        <v>218</v>
      </c>
      <c r="E45" s="43"/>
      <c r="F45" s="366">
        <v>24.73</v>
      </c>
      <c r="G45" s="137">
        <v>2018</v>
      </c>
      <c r="H45" s="45">
        <f>F45*G45</f>
        <v>49905.14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2162.1428571428569</v>
      </c>
      <c r="O45" s="141">
        <f t="shared" si="30"/>
        <v>432.42857142857139</v>
      </c>
      <c r="P45" s="51">
        <f t="shared" si="31"/>
        <v>1</v>
      </c>
      <c r="Q45" s="142">
        <f t="shared" si="32"/>
        <v>-67.571428571428612</v>
      </c>
      <c r="R45" s="143">
        <f t="shared" si="27"/>
        <v>0.86485714285714277</v>
      </c>
      <c r="S45" s="463"/>
      <c r="T45" s="144">
        <v>0.21111111111111108</v>
      </c>
      <c r="U45" s="144">
        <v>0.24999999999999997</v>
      </c>
      <c r="V45" s="145">
        <v>5</v>
      </c>
      <c r="W45" s="146">
        <f t="shared" si="33"/>
        <v>56</v>
      </c>
      <c r="X45" s="124"/>
      <c r="Y45" s="124"/>
      <c r="Z45" s="125"/>
      <c r="AA45" s="125"/>
      <c r="AB45" s="451"/>
      <c r="AC45" s="451"/>
      <c r="AD45" s="438"/>
      <c r="AE45" s="438"/>
      <c r="AF45" s="147">
        <f t="shared" si="28"/>
        <v>162.14285714285688</v>
      </c>
      <c r="AG45" s="433">
        <f t="shared" si="7"/>
        <v>1.0810714285714285</v>
      </c>
      <c r="AH45" s="485"/>
    </row>
    <row r="46" spans="1:34" s="148" customFormat="1" ht="19.149999999999999" customHeight="1">
      <c r="A46" s="483"/>
      <c r="B46" s="97" t="s">
        <v>115</v>
      </c>
      <c r="C46" s="136"/>
      <c r="D46" s="42" t="s">
        <v>252</v>
      </c>
      <c r="E46" s="43"/>
      <c r="F46" s="366">
        <v>21.92</v>
      </c>
      <c r="G46" s="137">
        <v>822</v>
      </c>
      <c r="H46" s="45">
        <f t="shared" ref="H46:H50" si="34">F46*G46</f>
        <v>18018.240000000002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2144.3478260869565</v>
      </c>
      <c r="O46" s="141">
        <f t="shared" si="30"/>
        <v>428.86956521739131</v>
      </c>
      <c r="P46" s="51">
        <f t="shared" si="31"/>
        <v>1</v>
      </c>
      <c r="Q46" s="142">
        <f t="shared" si="32"/>
        <v>-71.130434782608688</v>
      </c>
      <c r="R46" s="143">
        <f t="shared" si="27"/>
        <v>0.85773913043478267</v>
      </c>
      <c r="S46" s="463"/>
      <c r="T46" s="144">
        <v>0.25347222222222221</v>
      </c>
      <c r="U46" s="144">
        <v>0.26944444444444443</v>
      </c>
      <c r="V46" s="145">
        <v>5</v>
      </c>
      <c r="W46" s="146">
        <f t="shared" si="33"/>
        <v>23</v>
      </c>
      <c r="X46" s="124"/>
      <c r="Y46" s="124"/>
      <c r="Z46" s="125"/>
      <c r="AA46" s="125"/>
      <c r="AB46" s="451"/>
      <c r="AC46" s="451"/>
      <c r="AD46" s="438"/>
      <c r="AE46" s="438"/>
      <c r="AF46" s="147">
        <f t="shared" si="28"/>
        <v>144.3478260869565</v>
      </c>
      <c r="AG46" s="433">
        <f t="shared" si="7"/>
        <v>1.0721739130434782</v>
      </c>
      <c r="AH46" s="485"/>
    </row>
    <row r="47" spans="1:34" s="148" customFormat="1" ht="19.149999999999999" customHeight="1">
      <c r="A47" s="483"/>
      <c r="B47" s="97" t="s">
        <v>203</v>
      </c>
      <c r="C47" s="136"/>
      <c r="D47" s="150" t="s">
        <v>309</v>
      </c>
      <c r="E47" s="151"/>
      <c r="F47" s="366">
        <v>31.43</v>
      </c>
      <c r="G47" s="140">
        <v>2159</v>
      </c>
      <c r="H47" s="45">
        <f t="shared" si="34"/>
        <v>67857.37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1392.9032258064517</v>
      </c>
      <c r="O47" s="141">
        <f t="shared" si="30"/>
        <v>198.98617511520737</v>
      </c>
      <c r="P47" s="51">
        <f t="shared" si="31"/>
        <v>0</v>
      </c>
      <c r="Q47" s="142">
        <f t="shared" si="32"/>
        <v>-15.299539170506904</v>
      </c>
      <c r="R47" s="143">
        <f t="shared" si="27"/>
        <v>0.9286021505376344</v>
      </c>
      <c r="S47" s="463"/>
      <c r="T47" s="144">
        <v>0.28680555555555554</v>
      </c>
      <c r="U47" s="144">
        <v>0.35138888888888886</v>
      </c>
      <c r="V47" s="140">
        <v>25</v>
      </c>
      <c r="W47" s="146">
        <f t="shared" si="33"/>
        <v>92.999999999999986</v>
      </c>
      <c r="X47" s="124">
        <v>0.27291666666666664</v>
      </c>
      <c r="Y47" s="124">
        <v>0.28402777777777777</v>
      </c>
      <c r="Z47" s="125"/>
      <c r="AA47" s="125"/>
      <c r="AB47" s="451"/>
      <c r="AC47" s="451"/>
      <c r="AD47" s="438"/>
      <c r="AE47" s="438"/>
      <c r="AF47" s="147">
        <f t="shared" si="28"/>
        <v>-107.0967741935483</v>
      </c>
      <c r="AG47" s="433">
        <f t="shared" si="7"/>
        <v>0.92860215053763451</v>
      </c>
      <c r="AH47" s="485"/>
    </row>
    <row r="48" spans="1:34" s="148" customFormat="1" ht="19.149999999999999" customHeight="1">
      <c r="A48" s="483"/>
      <c r="B48" s="97" t="s">
        <v>203</v>
      </c>
      <c r="C48" s="136"/>
      <c r="D48" s="153" t="s">
        <v>310</v>
      </c>
      <c r="E48" s="151"/>
      <c r="F48" s="366">
        <v>11.26</v>
      </c>
      <c r="G48" s="140">
        <v>8892</v>
      </c>
      <c r="H48" s="45">
        <f t="shared" si="34"/>
        <v>100123.92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1461.6986301369864</v>
      </c>
      <c r="O48" s="141">
        <f t="shared" si="30"/>
        <v>243.61643835616439</v>
      </c>
      <c r="P48" s="51">
        <f t="shared" si="31"/>
        <v>0</v>
      </c>
      <c r="Q48" s="142">
        <f t="shared" si="32"/>
        <v>-6.3835616438356055</v>
      </c>
      <c r="R48" s="143">
        <f t="shared" si="27"/>
        <v>0.97446575342465758</v>
      </c>
      <c r="S48" s="463"/>
      <c r="T48" s="154">
        <v>0.37222222222222218</v>
      </c>
      <c r="U48" s="154">
        <v>0.62569444444444433</v>
      </c>
      <c r="V48" s="137">
        <v>30</v>
      </c>
      <c r="W48" s="146">
        <f t="shared" si="33"/>
        <v>364.99999999999994</v>
      </c>
      <c r="X48" s="124">
        <v>0.35486111111111113</v>
      </c>
      <c r="Y48" s="124">
        <v>0.36944444444444446</v>
      </c>
      <c r="Z48" s="125"/>
      <c r="AA48" s="125"/>
      <c r="AB48" s="451"/>
      <c r="AC48" s="451"/>
      <c r="AD48" s="438"/>
      <c r="AE48" s="438"/>
      <c r="AF48" s="147">
        <f t="shared" si="28"/>
        <v>-38.301369863013633</v>
      </c>
      <c r="AG48" s="433">
        <f t="shared" si="7"/>
        <v>0.97446575342465758</v>
      </c>
      <c r="AH48" s="485"/>
    </row>
    <row r="49" spans="1:34" s="148" customFormat="1" ht="19.149999999999999" customHeight="1">
      <c r="A49" s="483"/>
      <c r="B49" s="97" t="s">
        <v>196</v>
      </c>
      <c r="C49" s="136"/>
      <c r="D49" s="153" t="s">
        <v>220</v>
      </c>
      <c r="E49" s="151"/>
      <c r="F49" s="366">
        <v>10.09</v>
      </c>
      <c r="G49" s="137">
        <v>4002.21</v>
      </c>
      <c r="H49" s="45">
        <f t="shared" si="34"/>
        <v>40382.298900000002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1464.2231707317069</v>
      </c>
      <c r="O49" s="141">
        <f t="shared" si="30"/>
        <v>244.03719512195116</v>
      </c>
      <c r="P49" s="51">
        <f t="shared" si="31"/>
        <v>0</v>
      </c>
      <c r="Q49" s="142">
        <f t="shared" si="32"/>
        <v>-5.9628048780488427</v>
      </c>
      <c r="R49" s="143">
        <f t="shared" si="27"/>
        <v>0.97614878048780462</v>
      </c>
      <c r="S49" s="463"/>
      <c r="T49" s="154">
        <v>0.6465277777777777</v>
      </c>
      <c r="U49" s="154">
        <v>0.76041666666666663</v>
      </c>
      <c r="V49" s="137">
        <v>30</v>
      </c>
      <c r="W49" s="146">
        <f t="shared" si="33"/>
        <v>164.00000000000006</v>
      </c>
      <c r="X49" s="155">
        <v>0.62916666666666665</v>
      </c>
      <c r="Y49" s="155">
        <v>0.64374999999999993</v>
      </c>
      <c r="Z49" s="156"/>
      <c r="AA49" s="125"/>
      <c r="AB49" s="451"/>
      <c r="AC49" s="451"/>
      <c r="AD49" s="438"/>
      <c r="AE49" s="438"/>
      <c r="AF49" s="147">
        <f t="shared" si="28"/>
        <v>-35.776829268293113</v>
      </c>
      <c r="AG49" s="433">
        <f t="shared" si="7"/>
        <v>0.97614878048780462</v>
      </c>
      <c r="AH49" s="485"/>
    </row>
    <row r="50" spans="1:34" s="148" customFormat="1" ht="19.149999999999999" customHeight="1">
      <c r="A50" s="483"/>
      <c r="B50" s="97">
        <v>0</v>
      </c>
      <c r="C50" s="136"/>
      <c r="D50" s="153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463"/>
      <c r="T50" s="154"/>
      <c r="U50" s="154"/>
      <c r="V50" s="137"/>
      <c r="W50" s="146"/>
      <c r="X50" s="155"/>
      <c r="Y50" s="155"/>
      <c r="Z50" s="156"/>
      <c r="AA50" s="156"/>
      <c r="AB50" s="451"/>
      <c r="AC50" s="451"/>
      <c r="AD50" s="438"/>
      <c r="AE50" s="438"/>
      <c r="AF50" s="147">
        <f t="shared" si="28"/>
        <v>0</v>
      </c>
      <c r="AG50" s="433" t="e">
        <f t="shared" si="7"/>
        <v>#DIV/0!</v>
      </c>
      <c r="AH50" s="485"/>
    </row>
    <row r="51" spans="1:34" s="148" customFormat="1" ht="19.149999999999999" customHeight="1">
      <c r="A51" s="483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463"/>
      <c r="T51" s="154"/>
      <c r="U51" s="154"/>
      <c r="V51" s="137"/>
      <c r="W51" s="146"/>
      <c r="X51" s="155"/>
      <c r="Y51" s="155"/>
      <c r="Z51" s="156"/>
      <c r="AA51" s="156"/>
      <c r="AB51" s="451"/>
      <c r="AC51" s="451"/>
      <c r="AD51" s="438"/>
      <c r="AE51" s="438"/>
      <c r="AF51" s="147">
        <f t="shared" si="28"/>
        <v>0</v>
      </c>
      <c r="AG51" s="433" t="e">
        <f t="shared" si="7"/>
        <v>#DIV/0!</v>
      </c>
      <c r="AH51" s="485"/>
    </row>
    <row r="52" spans="1:34" s="148" customFormat="1" ht="19.149999999999999" customHeight="1">
      <c r="A52" s="483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1"/>
      <c r="S52" s="46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451"/>
      <c r="AC52" s="451"/>
      <c r="AD52" s="438"/>
      <c r="AE52" s="438"/>
      <c r="AF52" s="147">
        <f t="shared" si="28"/>
        <v>0</v>
      </c>
      <c r="AG52" s="433" t="e">
        <f t="shared" si="7"/>
        <v>#DIV/0!</v>
      </c>
      <c r="AH52" s="485"/>
    </row>
    <row r="53" spans="1:34" s="148" customFormat="1" ht="19.149999999999999" customHeight="1">
      <c r="A53" s="483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1"/>
      <c r="S53" s="46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451"/>
      <c r="AC53" s="451"/>
      <c r="AD53" s="438"/>
      <c r="AE53" s="438"/>
      <c r="AF53" s="147">
        <f t="shared" si="28"/>
        <v>0</v>
      </c>
      <c r="AG53" s="433" t="e">
        <f t="shared" si="7"/>
        <v>#DIV/0!</v>
      </c>
      <c r="AH53" s="485"/>
    </row>
    <row r="54" spans="1:34" s="148" customFormat="1" ht="19.149999999999999" customHeight="1">
      <c r="A54" s="483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1"/>
      <c r="S54" s="46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451"/>
      <c r="AC54" s="451"/>
      <c r="AD54" s="438"/>
      <c r="AE54" s="438"/>
      <c r="AF54" s="147">
        <f t="shared" si="28"/>
        <v>0</v>
      </c>
      <c r="AG54" s="433" t="e">
        <f t="shared" si="7"/>
        <v>#DIV/0!</v>
      </c>
      <c r="AH54" s="485"/>
    </row>
    <row r="55" spans="1:34" s="148" customFormat="1" ht="19.149999999999999" customHeight="1">
      <c r="A55" s="483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1"/>
      <c r="S55" s="46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451"/>
      <c r="AC55" s="451"/>
      <c r="AD55" s="438"/>
      <c r="AE55" s="438"/>
      <c r="AF55" s="147"/>
      <c r="AG55" s="433"/>
      <c r="AH55" s="485"/>
    </row>
    <row r="56" spans="1:34" ht="19.149999999999999" customHeight="1">
      <c r="A56" s="484"/>
      <c r="B56" s="160">
        <v>0</v>
      </c>
      <c r="C56" s="100" t="s">
        <v>221</v>
      </c>
      <c r="D56" s="478" t="s">
        <v>118</v>
      </c>
      <c r="E56" s="478"/>
      <c r="F56" s="363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5.666666666666667</v>
      </c>
      <c r="N56" s="101">
        <f t="shared" si="35"/>
        <v>1798.2305844191881</v>
      </c>
      <c r="O56" s="104">
        <f t="shared" si="35"/>
        <v>330.1252507602199</v>
      </c>
      <c r="P56" s="161">
        <f>M56-J56</f>
        <v>0.5</v>
      </c>
      <c r="Q56" s="118">
        <f>N56-K56</f>
        <v>48.230584419188062</v>
      </c>
      <c r="R56" s="162">
        <f t="shared" ref="R56:R61" si="36">O56/L56</f>
        <v>0.89453293754382168</v>
      </c>
      <c r="S56" s="463"/>
      <c r="T56" s="163"/>
      <c r="U56" s="163"/>
      <c r="V56" s="426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451"/>
      <c r="AC56" s="451"/>
      <c r="AD56" s="107">
        <f>SUM(AD44:AD55)</f>
        <v>0</v>
      </c>
      <c r="AE56" s="107">
        <f>SUM(AE44:AE55)</f>
        <v>0</v>
      </c>
      <c r="AF56" s="165">
        <f>N56-K56</f>
        <v>48.230584419188062</v>
      </c>
      <c r="AG56" s="431">
        <f>N56/K56</f>
        <v>1.0275603339538217</v>
      </c>
      <c r="AH56" s="485"/>
    </row>
    <row r="57" spans="1:34" ht="19.149999999999999" customHeight="1">
      <c r="A57" s="488" t="s">
        <v>222</v>
      </c>
      <c r="B57" s="97" t="s">
        <v>203</v>
      </c>
      <c r="C57" s="166"/>
      <c r="D57" s="167" t="s">
        <v>223</v>
      </c>
      <c r="E57" s="112"/>
      <c r="F57" s="359">
        <v>28.26</v>
      </c>
      <c r="G57" s="137">
        <v>1630</v>
      </c>
      <c r="H57" s="84">
        <f t="shared" ref="H57:H66" si="37">F57*G57</f>
        <v>46063.8</v>
      </c>
      <c r="I57" s="438"/>
      <c r="J57" s="87">
        <v>7</v>
      </c>
      <c r="K57" s="57">
        <v>1500</v>
      </c>
      <c r="L57" s="86">
        <v>214.28571428571428</v>
      </c>
      <c r="M57" s="427">
        <v>7</v>
      </c>
      <c r="N57" s="57">
        <f t="shared" ref="N57:N61" si="38">G57/W57*60</f>
        <v>1504.6153846153843</v>
      </c>
      <c r="O57" s="86">
        <f t="shared" ref="O57:O61" si="39">N57/M57</f>
        <v>214.94505494505489</v>
      </c>
      <c r="P57" s="168">
        <f t="shared" ref="P57:P61" si="40">M57-J57</f>
        <v>0</v>
      </c>
      <c r="Q57" s="49">
        <f t="shared" ref="Q57:Q61" si="41">O57-L57</f>
        <v>0.65934065934061437</v>
      </c>
      <c r="R57" s="428">
        <f t="shared" si="36"/>
        <v>1.003076923076923</v>
      </c>
      <c r="S57" s="463">
        <f>R69</f>
        <v>0.98519222450320643</v>
      </c>
      <c r="T57" s="144">
        <v>0.16666666666666666</v>
      </c>
      <c r="U57" s="144">
        <v>0.21180555555555555</v>
      </c>
      <c r="V57" s="424">
        <v>5</v>
      </c>
      <c r="W57" s="421">
        <f>(U57-T57)*24*60</f>
        <v>65.000000000000014</v>
      </c>
      <c r="X57" s="53"/>
      <c r="Y57" s="53"/>
      <c r="Z57" s="54"/>
      <c r="AA57" s="54"/>
      <c r="AB57" s="451"/>
      <c r="AC57" s="451"/>
      <c r="AD57" s="438"/>
      <c r="AE57" s="438"/>
      <c r="AF57" s="48">
        <f t="shared" si="6"/>
        <v>4.6153846153843006</v>
      </c>
      <c r="AG57" s="432">
        <f t="shared" si="7"/>
        <v>1.003076923076923</v>
      </c>
      <c r="AH57" s="477">
        <f>AG69</f>
        <v>0.9858938418539418</v>
      </c>
    </row>
    <row r="58" spans="1:34" ht="19.149999999999999" customHeight="1">
      <c r="A58" s="449"/>
      <c r="B58" s="97" t="s">
        <v>203</v>
      </c>
      <c r="C58" s="434"/>
      <c r="D58" s="42" t="s">
        <v>224</v>
      </c>
      <c r="E58" s="43"/>
      <c r="F58" s="359">
        <v>27.88</v>
      </c>
      <c r="G58" s="137">
        <v>2829</v>
      </c>
      <c r="H58" s="45">
        <f t="shared" si="37"/>
        <v>78872.52</v>
      </c>
      <c r="I58" s="424"/>
      <c r="J58" s="46">
        <v>7</v>
      </c>
      <c r="K58" s="44">
        <v>1500</v>
      </c>
      <c r="L58" s="86">
        <v>214.28571428571428</v>
      </c>
      <c r="M58" s="422">
        <v>7</v>
      </c>
      <c r="N58" s="44">
        <f t="shared" si="38"/>
        <v>1488.9473684210523</v>
      </c>
      <c r="O58" s="47">
        <f t="shared" si="39"/>
        <v>212.70676691729318</v>
      </c>
      <c r="P58" s="168">
        <f t="shared" si="40"/>
        <v>0</v>
      </c>
      <c r="Q58" s="49">
        <f t="shared" si="41"/>
        <v>-1.5789473684210975</v>
      </c>
      <c r="R58" s="428">
        <f t="shared" si="36"/>
        <v>0.9926315789473682</v>
      </c>
      <c r="S58" s="463"/>
      <c r="T58" s="169">
        <v>0.22916666666666666</v>
      </c>
      <c r="U58" s="169">
        <v>0.30833333333333335</v>
      </c>
      <c r="V58" s="424">
        <v>25</v>
      </c>
      <c r="W58" s="421">
        <f>(U58-T58)*24*60</f>
        <v>114.00000000000003</v>
      </c>
      <c r="X58" s="53">
        <v>0.21527777777777779</v>
      </c>
      <c r="Y58" s="53">
        <v>0.22638888888888889</v>
      </c>
      <c r="Z58" s="54"/>
      <c r="AA58" s="54"/>
      <c r="AB58" s="486"/>
      <c r="AC58" s="487"/>
      <c r="AD58" s="438"/>
      <c r="AE58" s="438"/>
      <c r="AF58" s="48">
        <f t="shared" si="6"/>
        <v>-11.052631578947739</v>
      </c>
      <c r="AG58" s="428">
        <f t="shared" si="7"/>
        <v>0.9926315789473682</v>
      </c>
      <c r="AH58" s="463"/>
    </row>
    <row r="59" spans="1:34" ht="19.149999999999999" customHeight="1">
      <c r="A59" s="449"/>
      <c r="B59" s="97" t="s">
        <v>203</v>
      </c>
      <c r="C59" s="434"/>
      <c r="D59" s="42" t="s">
        <v>225</v>
      </c>
      <c r="E59" s="43"/>
      <c r="F59" s="359">
        <v>28</v>
      </c>
      <c r="G59" s="137">
        <v>2781</v>
      </c>
      <c r="H59" s="45">
        <f t="shared" si="37"/>
        <v>77868</v>
      </c>
      <c r="I59" s="424"/>
      <c r="J59" s="46">
        <v>7</v>
      </c>
      <c r="K59" s="44">
        <v>1500</v>
      </c>
      <c r="L59" s="86">
        <v>214.28571428571428</v>
      </c>
      <c r="M59" s="422">
        <v>7</v>
      </c>
      <c r="N59" s="44">
        <f t="shared" si="38"/>
        <v>1476.6371681415928</v>
      </c>
      <c r="O59" s="47">
        <f t="shared" si="39"/>
        <v>210.9481668773704</v>
      </c>
      <c r="P59" s="168">
        <f t="shared" si="40"/>
        <v>0</v>
      </c>
      <c r="Q59" s="49">
        <f t="shared" si="41"/>
        <v>-3.3375474083438803</v>
      </c>
      <c r="R59" s="428">
        <f t="shared" si="36"/>
        <v>0.98442477876106194</v>
      </c>
      <c r="S59" s="463"/>
      <c r="T59" s="169">
        <v>0.32569444444444445</v>
      </c>
      <c r="U59" s="169">
        <v>0.40416666666666667</v>
      </c>
      <c r="V59" s="145">
        <v>25</v>
      </c>
      <c r="W59" s="421">
        <f t="shared" ref="W59:W69" si="42">(U59-T59)*24*60</f>
        <v>113</v>
      </c>
      <c r="X59" s="53">
        <v>0.31180555555555556</v>
      </c>
      <c r="Y59" s="53">
        <v>0.32291666666666669</v>
      </c>
      <c r="Z59" s="54"/>
      <c r="AA59" s="54"/>
      <c r="AB59" s="451"/>
      <c r="AC59" s="451"/>
      <c r="AD59" s="438"/>
      <c r="AE59" s="438"/>
      <c r="AF59" s="48">
        <f t="shared" si="6"/>
        <v>-23.362831858407162</v>
      </c>
      <c r="AG59" s="428">
        <f t="shared" si="7"/>
        <v>0.98442477876106194</v>
      </c>
      <c r="AH59" s="463"/>
    </row>
    <row r="60" spans="1:34" ht="19.149999999999999" customHeight="1">
      <c r="A60" s="449"/>
      <c r="B60" s="97" t="s">
        <v>196</v>
      </c>
      <c r="C60" s="434"/>
      <c r="D60" s="42" t="s">
        <v>220</v>
      </c>
      <c r="E60" s="43"/>
      <c r="F60" s="359">
        <v>10.09</v>
      </c>
      <c r="G60" s="137">
        <v>5188.0499999999993</v>
      </c>
      <c r="H60" s="45">
        <f t="shared" si="37"/>
        <v>52347.424499999994</v>
      </c>
      <c r="I60" s="42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1454.5934579439252</v>
      </c>
      <c r="O60" s="47">
        <f t="shared" si="39"/>
        <v>242.4322429906542</v>
      </c>
      <c r="P60" s="168">
        <f t="shared" si="40"/>
        <v>0</v>
      </c>
      <c r="Q60" s="49">
        <f t="shared" si="41"/>
        <v>-7.5677570093457973</v>
      </c>
      <c r="R60" s="428">
        <f t="shared" si="36"/>
        <v>0.96972897196261676</v>
      </c>
      <c r="S60" s="463"/>
      <c r="T60" s="169">
        <v>0.42499999999999999</v>
      </c>
      <c r="U60" s="169">
        <v>0.57361111111111107</v>
      </c>
      <c r="V60" s="145">
        <v>30</v>
      </c>
      <c r="W60" s="421">
        <f t="shared" si="42"/>
        <v>213.99999999999997</v>
      </c>
      <c r="X60" s="53">
        <v>0.40763888888888888</v>
      </c>
      <c r="Y60" s="53">
        <v>0.42222222222222222</v>
      </c>
      <c r="Z60" s="54"/>
      <c r="AA60" s="54"/>
      <c r="AB60" s="451"/>
      <c r="AC60" s="451"/>
      <c r="AD60" s="438"/>
      <c r="AE60" s="438"/>
      <c r="AF60" s="48">
        <f t="shared" si="6"/>
        <v>-45.406542056074841</v>
      </c>
      <c r="AG60" s="432">
        <f t="shared" si="7"/>
        <v>0.96972897196261676</v>
      </c>
      <c r="AH60" s="463"/>
    </row>
    <row r="61" spans="1:34" ht="19.149999999999999" customHeight="1">
      <c r="A61" s="449"/>
      <c r="B61" s="97" t="s">
        <v>196</v>
      </c>
      <c r="C61" s="434"/>
      <c r="D61" s="42" t="s">
        <v>220</v>
      </c>
      <c r="E61" s="43"/>
      <c r="F61" s="359">
        <v>10.09</v>
      </c>
      <c r="G61" s="137">
        <v>5632.74</v>
      </c>
      <c r="H61" s="45">
        <f t="shared" si="37"/>
        <v>56834.346599999997</v>
      </c>
      <c r="I61" s="42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1469.4104347826089</v>
      </c>
      <c r="O61" s="47">
        <f t="shared" si="39"/>
        <v>244.90173913043483</v>
      </c>
      <c r="P61" s="168">
        <f t="shared" si="40"/>
        <v>0</v>
      </c>
      <c r="Q61" s="49">
        <f t="shared" si="41"/>
        <v>-5.0982608695651663</v>
      </c>
      <c r="R61" s="428">
        <f t="shared" si="36"/>
        <v>0.97960695652173935</v>
      </c>
      <c r="S61" s="463"/>
      <c r="T61" s="169">
        <v>0.59444444444444444</v>
      </c>
      <c r="U61" s="169">
        <v>0.75416666666666665</v>
      </c>
      <c r="V61" s="145">
        <v>30</v>
      </c>
      <c r="W61" s="421">
        <f t="shared" si="42"/>
        <v>229.99999999999997</v>
      </c>
      <c r="X61" s="53">
        <v>0.57708333333333328</v>
      </c>
      <c r="Y61" s="53">
        <v>0.59166666666666667</v>
      </c>
      <c r="Z61" s="54"/>
      <c r="AA61" s="54"/>
      <c r="AB61" s="451"/>
      <c r="AC61" s="451"/>
      <c r="AD61" s="438"/>
      <c r="AE61" s="438"/>
      <c r="AF61" s="48">
        <f t="shared" si="6"/>
        <v>-30.589565217391055</v>
      </c>
      <c r="AG61" s="428">
        <f t="shared" si="7"/>
        <v>0.97960695652173935</v>
      </c>
      <c r="AH61" s="463"/>
    </row>
    <row r="62" spans="1:34" ht="19.149999999999999" customHeight="1">
      <c r="A62" s="449"/>
      <c r="B62" s="97">
        <v>0</v>
      </c>
      <c r="C62" s="434"/>
      <c r="D62" s="42"/>
      <c r="E62" s="43"/>
      <c r="F62" s="359" t="s">
        <v>105</v>
      </c>
      <c r="G62" s="137"/>
      <c r="H62" s="45">
        <f t="shared" si="37"/>
        <v>0</v>
      </c>
      <c r="I62" s="424"/>
      <c r="J62" s="170"/>
      <c r="K62" s="61"/>
      <c r="L62" s="86"/>
      <c r="M62" s="62"/>
      <c r="N62" s="44"/>
      <c r="O62" s="47"/>
      <c r="P62" s="168"/>
      <c r="Q62" s="49"/>
      <c r="R62" s="428"/>
      <c r="S62" s="463"/>
      <c r="T62" s="169"/>
      <c r="U62" s="169"/>
      <c r="V62" s="145"/>
      <c r="W62" s="421">
        <f t="shared" si="42"/>
        <v>0</v>
      </c>
      <c r="X62" s="53"/>
      <c r="Y62" s="53"/>
      <c r="Z62" s="54"/>
      <c r="AA62" s="54"/>
      <c r="AB62" s="451"/>
      <c r="AC62" s="451"/>
      <c r="AD62" s="438"/>
      <c r="AE62" s="438"/>
      <c r="AF62" s="48">
        <f t="shared" si="6"/>
        <v>0</v>
      </c>
      <c r="AG62" s="428" t="e">
        <f t="shared" si="7"/>
        <v>#DIV/0!</v>
      </c>
      <c r="AH62" s="463"/>
    </row>
    <row r="63" spans="1:34" ht="19.149999999999999" customHeight="1">
      <c r="A63" s="449"/>
      <c r="B63" s="97">
        <v>0</v>
      </c>
      <c r="C63" s="434"/>
      <c r="D63" s="42"/>
      <c r="E63" s="43"/>
      <c r="F63" s="359" t="s">
        <v>105</v>
      </c>
      <c r="G63" s="137"/>
      <c r="H63" s="45">
        <f t="shared" si="37"/>
        <v>0</v>
      </c>
      <c r="I63" s="424"/>
      <c r="J63" s="46"/>
      <c r="K63" s="44"/>
      <c r="L63" s="86"/>
      <c r="M63" s="62"/>
      <c r="N63" s="44"/>
      <c r="O63" s="47"/>
      <c r="P63" s="168"/>
      <c r="Q63" s="49"/>
      <c r="R63" s="428"/>
      <c r="S63" s="463"/>
      <c r="T63" s="169"/>
      <c r="U63" s="169"/>
      <c r="V63" s="145"/>
      <c r="W63" s="421">
        <f t="shared" si="42"/>
        <v>0</v>
      </c>
      <c r="X63" s="53"/>
      <c r="Y63" s="53"/>
      <c r="Z63" s="54"/>
      <c r="AA63" s="54"/>
      <c r="AB63" s="451"/>
      <c r="AC63" s="451"/>
      <c r="AD63" s="438"/>
      <c r="AE63" s="438"/>
      <c r="AF63" s="48">
        <f t="shared" si="6"/>
        <v>0</v>
      </c>
      <c r="AG63" s="432" t="e">
        <f t="shared" si="7"/>
        <v>#DIV/0!</v>
      </c>
      <c r="AH63" s="463"/>
    </row>
    <row r="64" spans="1:34" ht="19.149999999999999" customHeight="1">
      <c r="A64" s="449"/>
      <c r="B64" s="97">
        <v>0</v>
      </c>
      <c r="C64" s="434"/>
      <c r="D64" s="42"/>
      <c r="E64" s="43"/>
      <c r="F64" s="359" t="s">
        <v>105</v>
      </c>
      <c r="G64" s="137"/>
      <c r="H64" s="45">
        <f t="shared" si="37"/>
        <v>0</v>
      </c>
      <c r="I64" s="424"/>
      <c r="J64" s="170"/>
      <c r="K64" s="61"/>
      <c r="L64" s="86"/>
      <c r="M64" s="62"/>
      <c r="N64" s="44"/>
      <c r="O64" s="47"/>
      <c r="P64" s="168"/>
      <c r="Q64" s="49"/>
      <c r="R64" s="428"/>
      <c r="S64" s="463"/>
      <c r="T64" s="169"/>
      <c r="U64" s="169"/>
      <c r="V64" s="145"/>
      <c r="W64" s="421">
        <f t="shared" si="42"/>
        <v>0</v>
      </c>
      <c r="X64" s="424"/>
      <c r="Y64" s="424"/>
      <c r="Z64" s="54"/>
      <c r="AA64" s="54"/>
      <c r="AB64" s="451"/>
      <c r="AC64" s="451"/>
      <c r="AD64" s="438"/>
      <c r="AE64" s="438"/>
      <c r="AF64" s="48">
        <f t="shared" si="6"/>
        <v>0</v>
      </c>
      <c r="AG64" s="428" t="e">
        <f t="shared" si="7"/>
        <v>#DIV/0!</v>
      </c>
      <c r="AH64" s="463"/>
    </row>
    <row r="65" spans="1:34" ht="19.149999999999999" customHeight="1">
      <c r="A65" s="449"/>
      <c r="B65" s="97">
        <v>0</v>
      </c>
      <c r="C65" s="434"/>
      <c r="D65" s="42"/>
      <c r="E65" s="43"/>
      <c r="F65" s="359" t="s">
        <v>105</v>
      </c>
      <c r="G65" s="137"/>
      <c r="H65" s="45">
        <f t="shared" si="37"/>
        <v>0</v>
      </c>
      <c r="I65" s="424"/>
      <c r="J65" s="170"/>
      <c r="K65" s="61"/>
      <c r="L65" s="86"/>
      <c r="M65" s="62"/>
      <c r="N65" s="61"/>
      <c r="O65" s="77"/>
      <c r="P65" s="48"/>
      <c r="Q65" s="49"/>
      <c r="R65" s="428"/>
      <c r="S65" s="463"/>
      <c r="T65" s="169"/>
      <c r="U65" s="169"/>
      <c r="V65" s="145"/>
      <c r="W65" s="421">
        <f t="shared" si="42"/>
        <v>0</v>
      </c>
      <c r="X65" s="424"/>
      <c r="Y65" s="424"/>
      <c r="Z65" s="54"/>
      <c r="AA65" s="54"/>
      <c r="AB65" s="451"/>
      <c r="AC65" s="451"/>
      <c r="AD65" s="438"/>
      <c r="AE65" s="438"/>
      <c r="AF65" s="48">
        <f t="shared" si="6"/>
        <v>0</v>
      </c>
      <c r="AG65" s="428" t="e">
        <f t="shared" si="7"/>
        <v>#DIV/0!</v>
      </c>
      <c r="AH65" s="463"/>
    </row>
    <row r="66" spans="1:34" ht="19.149999999999999" customHeight="1">
      <c r="A66" s="449"/>
      <c r="B66" s="97">
        <v>0</v>
      </c>
      <c r="C66" s="434"/>
      <c r="D66" s="42"/>
      <c r="E66" s="43"/>
      <c r="F66" s="359" t="s">
        <v>105</v>
      </c>
      <c r="G66" s="137"/>
      <c r="H66" s="45">
        <f t="shared" si="37"/>
        <v>0</v>
      </c>
      <c r="I66" s="424"/>
      <c r="J66" s="170"/>
      <c r="K66" s="61"/>
      <c r="L66" s="86"/>
      <c r="M66" s="62"/>
      <c r="N66" s="61"/>
      <c r="O66" s="77"/>
      <c r="P66" s="48"/>
      <c r="Q66" s="49"/>
      <c r="R66" s="428"/>
      <c r="S66" s="463"/>
      <c r="T66" s="169"/>
      <c r="U66" s="169"/>
      <c r="V66" s="145"/>
      <c r="W66" s="421">
        <f t="shared" si="42"/>
        <v>0</v>
      </c>
      <c r="X66" s="424"/>
      <c r="Y66" s="424"/>
      <c r="Z66" s="54"/>
      <c r="AA66" s="54"/>
      <c r="AB66" s="451"/>
      <c r="AC66" s="451"/>
      <c r="AD66" s="438"/>
      <c r="AE66" s="438"/>
      <c r="AF66" s="48">
        <f t="shared" si="6"/>
        <v>0</v>
      </c>
      <c r="AG66" s="432" t="e">
        <f t="shared" si="7"/>
        <v>#DIV/0!</v>
      </c>
      <c r="AH66" s="463"/>
    </row>
    <row r="67" spans="1:34" ht="19.149999999999999" customHeight="1">
      <c r="A67" s="449"/>
      <c r="B67" s="97">
        <v>0</v>
      </c>
      <c r="C67" s="434"/>
      <c r="D67" s="42"/>
      <c r="E67" s="43"/>
      <c r="F67" s="359" t="s">
        <v>105</v>
      </c>
      <c r="G67" s="137"/>
      <c r="H67" s="45">
        <f>F67*G67</f>
        <v>0</v>
      </c>
      <c r="I67" s="424"/>
      <c r="J67" s="170"/>
      <c r="K67" s="61"/>
      <c r="L67" s="86"/>
      <c r="M67" s="62"/>
      <c r="N67" s="61"/>
      <c r="O67" s="77"/>
      <c r="P67" s="48"/>
      <c r="Q67" s="49"/>
      <c r="R67" s="428"/>
      <c r="S67" s="463"/>
      <c r="T67" s="169"/>
      <c r="U67" s="169"/>
      <c r="V67" s="145"/>
      <c r="W67" s="421">
        <f t="shared" si="42"/>
        <v>0</v>
      </c>
      <c r="X67" s="424"/>
      <c r="Y67" s="424"/>
      <c r="Z67" s="54"/>
      <c r="AA67" s="54"/>
      <c r="AB67" s="451"/>
      <c r="AC67" s="451"/>
      <c r="AD67" s="438"/>
      <c r="AE67" s="438"/>
      <c r="AF67" s="48">
        <f t="shared" si="6"/>
        <v>0</v>
      </c>
      <c r="AG67" s="428" t="e">
        <f t="shared" si="7"/>
        <v>#DIV/0!</v>
      </c>
      <c r="AH67" s="463"/>
    </row>
    <row r="68" spans="1:34" ht="19.149999999999999" customHeight="1">
      <c r="A68" s="449"/>
      <c r="B68" s="424">
        <v>0</v>
      </c>
      <c r="C68" s="434"/>
      <c r="D68" s="42"/>
      <c r="E68" s="43"/>
      <c r="F68" s="366" t="s">
        <v>105</v>
      </c>
      <c r="G68" s="137"/>
      <c r="H68" s="45">
        <f>F68*G68</f>
        <v>0</v>
      </c>
      <c r="I68" s="424"/>
      <c r="J68" s="170"/>
      <c r="K68" s="61"/>
      <c r="L68" s="86"/>
      <c r="M68" s="62"/>
      <c r="N68" s="61"/>
      <c r="O68" s="77"/>
      <c r="P68" s="48"/>
      <c r="Q68" s="49"/>
      <c r="R68" s="428"/>
      <c r="S68" s="463"/>
      <c r="T68" s="169"/>
      <c r="U68" s="169"/>
      <c r="V68" s="145"/>
      <c r="W68" s="421">
        <f t="shared" si="42"/>
        <v>0</v>
      </c>
      <c r="X68" s="424"/>
      <c r="Y68" s="424"/>
      <c r="Z68" s="54"/>
      <c r="AA68" s="54"/>
      <c r="AB68" s="451"/>
      <c r="AC68" s="451"/>
      <c r="AD68" s="438"/>
      <c r="AE68" s="438"/>
      <c r="AF68" s="48"/>
      <c r="AG68" s="428"/>
      <c r="AH68" s="463"/>
    </row>
    <row r="69" spans="1:34" ht="19.149999999999999" customHeight="1">
      <c r="A69" s="449"/>
      <c r="B69" s="171">
        <v>0</v>
      </c>
      <c r="C69" s="6" t="s">
        <v>227</v>
      </c>
      <c r="D69" s="478" t="s">
        <v>118</v>
      </c>
      <c r="E69" s="478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1478.8407627809127</v>
      </c>
      <c r="O69" s="73">
        <f t="shared" si="43"/>
        <v>225.18679417216148</v>
      </c>
      <c r="P69" s="48">
        <f>M69-J69</f>
        <v>0</v>
      </c>
      <c r="Q69" s="49">
        <f>N69-K69</f>
        <v>-21.159237219087345</v>
      </c>
      <c r="R69" s="175">
        <f t="shared" ref="R69:R74" si="44">O69/L69</f>
        <v>0.98519222450320643</v>
      </c>
      <c r="S69" s="463"/>
      <c r="T69" s="144"/>
      <c r="U69" s="144"/>
      <c r="V69" s="44"/>
      <c r="W69" s="42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51"/>
      <c r="AC69" s="451"/>
      <c r="AD69" s="107">
        <f>SUM(AD57:AD68)</f>
        <v>0</v>
      </c>
      <c r="AE69" s="107">
        <f>SUM(AE57:AE68)</f>
        <v>0</v>
      </c>
      <c r="AF69" s="48">
        <f t="shared" si="6"/>
        <v>-21.159237219087345</v>
      </c>
      <c r="AG69" s="428">
        <f t="shared" si="7"/>
        <v>0.9858938418539418</v>
      </c>
      <c r="AH69" s="463"/>
    </row>
    <row r="70" spans="1:34" ht="19.149999999999999" customHeight="1">
      <c r="A70" s="459" t="s">
        <v>228</v>
      </c>
      <c r="B70" s="424" t="s">
        <v>201</v>
      </c>
      <c r="C70" s="97"/>
      <c r="D70" s="42" t="s">
        <v>229</v>
      </c>
      <c r="E70" s="43"/>
      <c r="F70" s="359">
        <v>62.13</v>
      </c>
      <c r="G70" s="44">
        <v>400</v>
      </c>
      <c r="H70" s="45">
        <f>F70*G70</f>
        <v>24852</v>
      </c>
      <c r="I70" s="424"/>
      <c r="J70" s="46">
        <v>14</v>
      </c>
      <c r="K70" s="44">
        <v>1500</v>
      </c>
      <c r="L70" s="47">
        <v>107.14285714285714</v>
      </c>
      <c r="M70" s="422">
        <v>13</v>
      </c>
      <c r="N70" s="44">
        <f t="shared" ref="N70:N74" si="45">G70/W70*60</f>
        <v>1263.1578947368412</v>
      </c>
      <c r="O70" s="47">
        <f t="shared" ref="O70:O74" si="46">N70/M70</f>
        <v>97.165991902833937</v>
      </c>
      <c r="P70" s="48">
        <f t="shared" ref="P70:P74" si="47">M70-J70</f>
        <v>-1</v>
      </c>
      <c r="Q70" s="49">
        <f t="shared" ref="Q70:Q74" si="48">O70-L70</f>
        <v>-9.9768652400232014</v>
      </c>
      <c r="R70" s="428">
        <f t="shared" si="44"/>
        <v>0.90688259109311675</v>
      </c>
      <c r="S70" s="463">
        <f>R82</f>
        <v>0.89618764513040927</v>
      </c>
      <c r="T70" s="50">
        <v>0.29166666666666669</v>
      </c>
      <c r="U70" s="50">
        <v>0.30486111111111114</v>
      </c>
      <c r="V70" s="424">
        <v>5</v>
      </c>
      <c r="W70" s="421">
        <f>(U70-T70)*24*60</f>
        <v>19.000000000000014</v>
      </c>
      <c r="X70" s="424"/>
      <c r="Y70" s="424"/>
      <c r="Z70" s="54"/>
      <c r="AA70" s="54"/>
      <c r="AB70" s="451"/>
      <c r="AC70" s="451"/>
      <c r="AD70" s="438"/>
      <c r="AE70" s="438"/>
      <c r="AF70" s="48">
        <f t="shared" si="6"/>
        <v>-236.84210526315883</v>
      </c>
      <c r="AG70" s="428">
        <f t="shared" si="7"/>
        <v>0.84210526315789413</v>
      </c>
      <c r="AH70" s="463">
        <f>AG82</f>
        <v>0.88081835505185224</v>
      </c>
    </row>
    <row r="71" spans="1:34" ht="19.149999999999999" customHeight="1">
      <c r="A71" s="459"/>
      <c r="B71" s="424" t="s">
        <v>230</v>
      </c>
      <c r="C71" s="41"/>
      <c r="D71" s="176" t="s">
        <v>231</v>
      </c>
      <c r="E71" s="43"/>
      <c r="F71" s="359">
        <v>47.65</v>
      </c>
      <c r="G71" s="44">
        <v>2082</v>
      </c>
      <c r="H71" s="45">
        <f>F71*G71</f>
        <v>99207.3</v>
      </c>
      <c r="I71" s="424"/>
      <c r="J71" s="46">
        <v>18</v>
      </c>
      <c r="K71" s="177">
        <v>1440</v>
      </c>
      <c r="L71" s="47">
        <v>80</v>
      </c>
      <c r="M71" s="427">
        <v>18</v>
      </c>
      <c r="N71" s="44">
        <f t="shared" si="45"/>
        <v>1357.8260869565217</v>
      </c>
      <c r="O71" s="47">
        <f t="shared" si="46"/>
        <v>75.434782608695656</v>
      </c>
      <c r="P71" s="48">
        <f t="shared" si="47"/>
        <v>0</v>
      </c>
      <c r="Q71" s="49">
        <f t="shared" si="48"/>
        <v>-4.5652173913043441</v>
      </c>
      <c r="R71" s="428">
        <f t="shared" si="44"/>
        <v>0.94293478260869568</v>
      </c>
      <c r="S71" s="463"/>
      <c r="T71" s="50">
        <v>0.30972222222222223</v>
      </c>
      <c r="U71" s="50">
        <v>0.37361111111111112</v>
      </c>
      <c r="V71" s="424">
        <v>7</v>
      </c>
      <c r="W71" s="421">
        <f t="shared" ref="W71:W81" si="49">(U71-T71)*24*60</f>
        <v>92</v>
      </c>
      <c r="X71" s="53"/>
      <c r="Y71" s="53"/>
      <c r="Z71" s="54"/>
      <c r="AA71" s="54"/>
      <c r="AB71" s="451"/>
      <c r="AC71" s="451"/>
      <c r="AD71" s="438"/>
      <c r="AE71" s="438"/>
      <c r="AF71" s="48">
        <f>N71-K71</f>
        <v>-82.173913043478251</v>
      </c>
      <c r="AG71" s="428">
        <f>N71/K71</f>
        <v>0.94293478260869568</v>
      </c>
      <c r="AH71" s="463"/>
    </row>
    <row r="72" spans="1:34" ht="19.149999999999999" customHeight="1">
      <c r="A72" s="459"/>
      <c r="B72" s="424" t="s">
        <v>196</v>
      </c>
      <c r="C72" s="66"/>
      <c r="D72" s="176" t="s">
        <v>232</v>
      </c>
      <c r="E72" s="43"/>
      <c r="F72" s="359">
        <v>56.85</v>
      </c>
      <c r="G72" s="57">
        <v>2661</v>
      </c>
      <c r="H72" s="45">
        <f t="shared" ref="H72:H80" si="50">F72*G72</f>
        <v>151277.85</v>
      </c>
      <c r="I72" s="424"/>
      <c r="J72" s="87">
        <v>18</v>
      </c>
      <c r="K72" s="57">
        <v>1636</v>
      </c>
      <c r="L72" s="86">
        <v>90.888888888888886</v>
      </c>
      <c r="M72" s="422">
        <v>18</v>
      </c>
      <c r="N72" s="44">
        <f t="shared" si="45"/>
        <v>1218.7786259541983</v>
      </c>
      <c r="O72" s="47">
        <f t="shared" si="46"/>
        <v>67.70992366412213</v>
      </c>
      <c r="P72" s="48">
        <f t="shared" si="47"/>
        <v>0</v>
      </c>
      <c r="Q72" s="49">
        <f t="shared" si="48"/>
        <v>-23.178965224766756</v>
      </c>
      <c r="R72" s="428">
        <f t="shared" si="44"/>
        <v>0.74497471024095252</v>
      </c>
      <c r="S72" s="463"/>
      <c r="T72" s="50">
        <v>0.3888888888888889</v>
      </c>
      <c r="U72" s="50">
        <v>0.47986111111111113</v>
      </c>
      <c r="V72" s="424">
        <v>22</v>
      </c>
      <c r="W72" s="421">
        <f t="shared" si="49"/>
        <v>131</v>
      </c>
      <c r="X72" s="53">
        <v>0.37708333333333338</v>
      </c>
      <c r="Y72" s="53">
        <v>0.38611111111111113</v>
      </c>
      <c r="Z72" s="54"/>
      <c r="AA72" s="54"/>
      <c r="AB72" s="451"/>
      <c r="AC72" s="451"/>
      <c r="AD72" s="438"/>
      <c r="AE72" s="438"/>
      <c r="AF72" s="48">
        <f>N72-K72</f>
        <v>-417.22137404580167</v>
      </c>
      <c r="AG72" s="428">
        <f>N72/K72</f>
        <v>0.74497471024095252</v>
      </c>
      <c r="AH72" s="463"/>
    </row>
    <row r="73" spans="1:34" ht="19.149999999999999" customHeight="1">
      <c r="A73" s="459"/>
      <c r="B73" s="424" t="s">
        <v>230</v>
      </c>
      <c r="C73" s="178"/>
      <c r="D73" s="179" t="s">
        <v>233</v>
      </c>
      <c r="E73" s="180"/>
      <c r="F73" s="359">
        <v>53.76</v>
      </c>
      <c r="G73" s="57">
        <v>2370</v>
      </c>
      <c r="H73" s="45">
        <f t="shared" si="50"/>
        <v>127411.2</v>
      </c>
      <c r="I73" s="438"/>
      <c r="J73" s="181">
        <v>16</v>
      </c>
      <c r="K73" s="182">
        <v>1440</v>
      </c>
      <c r="L73" s="86">
        <v>90</v>
      </c>
      <c r="M73" s="427">
        <v>16</v>
      </c>
      <c r="N73" s="44">
        <f t="shared" si="45"/>
        <v>1354.2857142857151</v>
      </c>
      <c r="O73" s="47">
        <f t="shared" si="46"/>
        <v>84.642857142857196</v>
      </c>
      <c r="P73" s="48">
        <f t="shared" si="47"/>
        <v>0</v>
      </c>
      <c r="Q73" s="49">
        <f t="shared" si="48"/>
        <v>-5.3571428571428044</v>
      </c>
      <c r="R73" s="428">
        <f t="shared" si="44"/>
        <v>0.94047619047619102</v>
      </c>
      <c r="S73" s="463"/>
      <c r="T73" s="50">
        <v>0.52013888888888882</v>
      </c>
      <c r="U73" s="50">
        <v>0.59305555555555545</v>
      </c>
      <c r="V73" s="424">
        <v>5</v>
      </c>
      <c r="W73" s="421">
        <f t="shared" si="49"/>
        <v>104.99999999999994</v>
      </c>
      <c r="X73" s="183"/>
      <c r="Y73" s="183"/>
      <c r="Z73" s="125"/>
      <c r="AA73" s="125"/>
      <c r="AB73" s="451"/>
      <c r="AC73" s="451"/>
      <c r="AD73" s="438"/>
      <c r="AE73" s="438"/>
      <c r="AF73" s="48">
        <f>N73-K73</f>
        <v>-85.71428571428487</v>
      </c>
      <c r="AG73" s="428">
        <f>N73/K73</f>
        <v>0.94047619047619102</v>
      </c>
      <c r="AH73" s="463"/>
    </row>
    <row r="74" spans="1:34" ht="19.149999999999999" customHeight="1">
      <c r="A74" s="459"/>
      <c r="B74" s="424" t="s">
        <v>230</v>
      </c>
      <c r="C74" s="178"/>
      <c r="D74" s="179" t="s">
        <v>234</v>
      </c>
      <c r="E74" s="180"/>
      <c r="F74" s="359">
        <v>47.51</v>
      </c>
      <c r="G74" s="177">
        <v>2266</v>
      </c>
      <c r="H74" s="45">
        <f t="shared" si="50"/>
        <v>107657.65999999999</v>
      </c>
      <c r="I74" s="424"/>
      <c r="J74" s="46">
        <v>17</v>
      </c>
      <c r="K74" s="177">
        <v>1440</v>
      </c>
      <c r="L74" s="47">
        <v>84.705882352941174</v>
      </c>
      <c r="M74" s="422">
        <v>17</v>
      </c>
      <c r="N74" s="44">
        <f t="shared" si="45"/>
        <v>1373.3333333333337</v>
      </c>
      <c r="O74" s="47">
        <f t="shared" si="46"/>
        <v>80.784313725490222</v>
      </c>
      <c r="P74" s="48">
        <f t="shared" si="47"/>
        <v>0</v>
      </c>
      <c r="Q74" s="49">
        <f t="shared" si="48"/>
        <v>-3.9215686274509522</v>
      </c>
      <c r="R74" s="428">
        <f t="shared" si="44"/>
        <v>0.95370370370370405</v>
      </c>
      <c r="S74" s="463"/>
      <c r="T74" s="50">
        <v>0.60902777777777772</v>
      </c>
      <c r="U74" s="50">
        <v>0.6777777777777777</v>
      </c>
      <c r="V74" s="424">
        <v>23</v>
      </c>
      <c r="W74" s="421">
        <f t="shared" si="49"/>
        <v>98.999999999999972</v>
      </c>
      <c r="X74" s="183">
        <v>0.59652777777777777</v>
      </c>
      <c r="Y74" s="183">
        <v>0.60625000000000007</v>
      </c>
      <c r="Z74" s="125"/>
      <c r="AA74" s="125"/>
      <c r="AB74" s="451"/>
      <c r="AC74" s="451"/>
      <c r="AD74" s="438"/>
      <c r="AE74" s="438"/>
      <c r="AF74" s="48">
        <f t="shared" ref="AF74:AF80" si="51">N74-K74</f>
        <v>-66.666666666666288</v>
      </c>
      <c r="AG74" s="428">
        <f t="shared" ref="AG74:AG80" si="52">N74/K74</f>
        <v>0.95370370370370394</v>
      </c>
      <c r="AH74" s="463"/>
    </row>
    <row r="75" spans="1:34" ht="19.149999999999999" customHeight="1">
      <c r="A75" s="459"/>
      <c r="B75" s="424">
        <v>0</v>
      </c>
      <c r="C75" s="66"/>
      <c r="D75" s="176"/>
      <c r="E75" s="43"/>
      <c r="F75" s="359" t="s">
        <v>105</v>
      </c>
      <c r="G75" s="57"/>
      <c r="H75" s="45">
        <f t="shared" si="50"/>
        <v>0</v>
      </c>
      <c r="I75" s="424"/>
      <c r="J75" s="181"/>
      <c r="K75" s="182"/>
      <c r="L75" s="86"/>
      <c r="M75" s="422"/>
      <c r="N75" s="44"/>
      <c r="O75" s="47"/>
      <c r="P75" s="48"/>
      <c r="Q75" s="49"/>
      <c r="R75" s="428"/>
      <c r="S75" s="463"/>
      <c r="T75" s="50"/>
      <c r="U75" s="50"/>
      <c r="V75" s="424"/>
      <c r="W75" s="421"/>
      <c r="X75" s="183"/>
      <c r="Y75" s="183"/>
      <c r="Z75" s="125"/>
      <c r="AA75" s="125"/>
      <c r="AB75" s="451"/>
      <c r="AC75" s="451"/>
      <c r="AD75" s="438"/>
      <c r="AE75" s="438"/>
      <c r="AF75" s="48">
        <f t="shared" si="51"/>
        <v>0</v>
      </c>
      <c r="AG75" s="428" t="e">
        <f t="shared" si="52"/>
        <v>#DIV/0!</v>
      </c>
      <c r="AH75" s="463"/>
    </row>
    <row r="76" spans="1:34" ht="19.149999999999999" customHeight="1">
      <c r="A76" s="459"/>
      <c r="B76" s="424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4"/>
      <c r="J76" s="181"/>
      <c r="K76" s="182"/>
      <c r="L76" s="86"/>
      <c r="M76" s="427"/>
      <c r="N76" s="44"/>
      <c r="O76" s="47"/>
      <c r="P76" s="48"/>
      <c r="Q76" s="49"/>
      <c r="R76" s="428"/>
      <c r="S76" s="463"/>
      <c r="T76" s="50"/>
      <c r="U76" s="50"/>
      <c r="V76" s="424"/>
      <c r="W76" s="421"/>
      <c r="X76" s="183"/>
      <c r="Y76" s="183"/>
      <c r="Z76" s="125"/>
      <c r="AA76" s="125"/>
      <c r="AB76" s="451"/>
      <c r="AC76" s="451"/>
      <c r="AD76" s="438"/>
      <c r="AE76" s="438"/>
      <c r="AF76" s="48">
        <f t="shared" si="51"/>
        <v>0</v>
      </c>
      <c r="AG76" s="428" t="e">
        <f t="shared" si="52"/>
        <v>#DIV/0!</v>
      </c>
      <c r="AH76" s="463"/>
    </row>
    <row r="77" spans="1:34" ht="19.149999999999999" customHeight="1">
      <c r="A77" s="459"/>
      <c r="B77" s="424">
        <v>0</v>
      </c>
      <c r="C77" s="434"/>
      <c r="D77" s="179"/>
      <c r="E77" s="43"/>
      <c r="F77" s="359" t="s">
        <v>105</v>
      </c>
      <c r="G77" s="177"/>
      <c r="H77" s="45">
        <f t="shared" si="50"/>
        <v>0</v>
      </c>
      <c r="I77" s="438"/>
      <c r="J77" s="181"/>
      <c r="K77" s="182"/>
      <c r="L77" s="86"/>
      <c r="M77" s="427" t="s">
        <v>49</v>
      </c>
      <c r="N77" s="44"/>
      <c r="O77" s="47"/>
      <c r="P77" s="48"/>
      <c r="Q77" s="49"/>
      <c r="R77" s="428"/>
      <c r="S77" s="463"/>
      <c r="T77" s="50"/>
      <c r="U77" s="50"/>
      <c r="V77" s="424"/>
      <c r="W77" s="421"/>
      <c r="X77" s="183"/>
      <c r="Y77" s="183"/>
      <c r="Z77" s="125"/>
      <c r="AA77" s="125"/>
      <c r="AB77" s="451"/>
      <c r="AC77" s="451"/>
      <c r="AD77" s="438"/>
      <c r="AE77" s="438"/>
      <c r="AF77" s="48">
        <f t="shared" si="51"/>
        <v>0</v>
      </c>
      <c r="AG77" s="428" t="e">
        <f t="shared" si="52"/>
        <v>#DIV/0!</v>
      </c>
      <c r="AH77" s="463"/>
    </row>
    <row r="78" spans="1:34" ht="19.149999999999999" customHeight="1">
      <c r="A78" s="459"/>
      <c r="B78" s="424">
        <v>0</v>
      </c>
      <c r="C78" s="434"/>
      <c r="D78" s="42"/>
      <c r="E78" s="43"/>
      <c r="F78" s="359" t="s">
        <v>105</v>
      </c>
      <c r="G78" s="57"/>
      <c r="H78" s="45">
        <f t="shared" si="50"/>
        <v>0</v>
      </c>
      <c r="I78" s="438"/>
      <c r="J78" s="87"/>
      <c r="K78" s="57"/>
      <c r="L78" s="86"/>
      <c r="M78" s="427"/>
      <c r="N78" s="44"/>
      <c r="O78" s="47"/>
      <c r="P78" s="48"/>
      <c r="Q78" s="49"/>
      <c r="R78" s="428"/>
      <c r="S78" s="463"/>
      <c r="T78" s="50"/>
      <c r="U78" s="50"/>
      <c r="V78" s="424"/>
      <c r="W78" s="421">
        <f t="shared" si="49"/>
        <v>0</v>
      </c>
      <c r="X78" s="183"/>
      <c r="Y78" s="183"/>
      <c r="Z78" s="125"/>
      <c r="AA78" s="125"/>
      <c r="AB78" s="451"/>
      <c r="AC78" s="451"/>
      <c r="AD78" s="438"/>
      <c r="AE78" s="438"/>
      <c r="AF78" s="48">
        <f t="shared" si="51"/>
        <v>0</v>
      </c>
      <c r="AG78" s="428" t="e">
        <f t="shared" si="52"/>
        <v>#DIV/0!</v>
      </c>
      <c r="AH78" s="463"/>
    </row>
    <row r="79" spans="1:34" ht="19.149999999999999" customHeight="1">
      <c r="A79" s="459"/>
      <c r="B79" s="424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38"/>
      <c r="J79" s="87"/>
      <c r="K79" s="57"/>
      <c r="L79" s="86"/>
      <c r="M79" s="427"/>
      <c r="N79" s="57"/>
      <c r="O79" s="184"/>
      <c r="P79" s="108"/>
      <c r="Q79" s="185"/>
      <c r="R79" s="109"/>
      <c r="S79" s="463"/>
      <c r="T79" s="50"/>
      <c r="U79" s="50"/>
      <c r="V79" s="424"/>
      <c r="W79" s="421">
        <f t="shared" si="49"/>
        <v>0</v>
      </c>
      <c r="X79" s="183"/>
      <c r="Y79" s="183"/>
      <c r="Z79" s="125"/>
      <c r="AA79" s="125"/>
      <c r="AB79" s="451"/>
      <c r="AC79" s="451"/>
      <c r="AD79" s="438"/>
      <c r="AE79" s="438"/>
      <c r="AF79" s="48">
        <f t="shared" si="51"/>
        <v>0</v>
      </c>
      <c r="AG79" s="428" t="e">
        <f t="shared" si="52"/>
        <v>#DIV/0!</v>
      </c>
      <c r="AH79" s="463"/>
    </row>
    <row r="80" spans="1:34" ht="19.149999999999999" customHeight="1">
      <c r="A80" s="459"/>
      <c r="B80" s="424">
        <v>0</v>
      </c>
      <c r="C80" s="434"/>
      <c r="D80" s="42"/>
      <c r="E80" s="43"/>
      <c r="F80" s="359"/>
      <c r="G80" s="57"/>
      <c r="H80" s="45">
        <f t="shared" si="50"/>
        <v>0</v>
      </c>
      <c r="I80" s="438"/>
      <c r="J80" s="87"/>
      <c r="K80" s="57"/>
      <c r="L80" s="86"/>
      <c r="M80" s="427"/>
      <c r="N80" s="57"/>
      <c r="O80" s="186"/>
      <c r="P80" s="54"/>
      <c r="Q80" s="88"/>
      <c r="R80" s="437"/>
      <c r="S80" s="463"/>
      <c r="T80" s="50"/>
      <c r="U80" s="50"/>
      <c r="V80" s="424"/>
      <c r="W80" s="421">
        <f t="shared" si="49"/>
        <v>0</v>
      </c>
      <c r="X80" s="183"/>
      <c r="Y80" s="183"/>
      <c r="Z80" s="125"/>
      <c r="AA80" s="125"/>
      <c r="AB80" s="451"/>
      <c r="AC80" s="451"/>
      <c r="AD80" s="438"/>
      <c r="AE80" s="438"/>
      <c r="AF80" s="48">
        <f t="shared" si="51"/>
        <v>0</v>
      </c>
      <c r="AG80" s="428" t="e">
        <f t="shared" si="52"/>
        <v>#DIV/0!</v>
      </c>
      <c r="AH80" s="463"/>
    </row>
    <row r="81" spans="1:34" ht="19.149999999999999" customHeight="1">
      <c r="A81" s="459"/>
      <c r="B81" s="424">
        <v>0</v>
      </c>
      <c r="C81" s="434"/>
      <c r="D81" s="42"/>
      <c r="E81" s="43"/>
      <c r="F81" s="366"/>
      <c r="G81" s="57"/>
      <c r="H81" s="84"/>
      <c r="I81" s="438"/>
      <c r="J81" s="87"/>
      <c r="K81" s="57"/>
      <c r="L81" s="86"/>
      <c r="M81" s="427"/>
      <c r="N81" s="57"/>
      <c r="O81" s="186"/>
      <c r="P81" s="54"/>
      <c r="Q81" s="88"/>
      <c r="R81" s="437"/>
      <c r="S81" s="463"/>
      <c r="T81" s="50"/>
      <c r="U81" s="50"/>
      <c r="V81" s="424"/>
      <c r="W81" s="421">
        <f t="shared" si="49"/>
        <v>0</v>
      </c>
      <c r="X81" s="183"/>
      <c r="Y81" s="183"/>
      <c r="Z81" s="125"/>
      <c r="AA81" s="125"/>
      <c r="AB81" s="451"/>
      <c r="AC81" s="451"/>
      <c r="AD81" s="438"/>
      <c r="AE81" s="438"/>
      <c r="AF81" s="48"/>
      <c r="AG81" s="126"/>
      <c r="AH81" s="463"/>
    </row>
    <row r="82" spans="1:34" ht="19.149999999999999" customHeight="1">
      <c r="A82" s="489"/>
      <c r="B82" s="171">
        <v>0</v>
      </c>
      <c r="C82" s="100" t="s">
        <v>236</v>
      </c>
      <c r="D82" s="478" t="s">
        <v>118</v>
      </c>
      <c r="E82" s="478"/>
      <c r="F82" s="369"/>
      <c r="G82" s="101"/>
      <c r="H82" s="102"/>
      <c r="I82" s="103"/>
      <c r="J82" s="101">
        <v>16.600000000000001</v>
      </c>
      <c r="K82" s="101">
        <v>1491.2</v>
      </c>
      <c r="L82" s="104">
        <v>90.54752567693744</v>
      </c>
      <c r="M82" s="101">
        <f t="shared" ref="M82:O82" si="53">AVERAGE(M70:M81)</f>
        <v>16.399999999999999</v>
      </c>
      <c r="N82" s="101">
        <f t="shared" si="53"/>
        <v>1313.4763310533222</v>
      </c>
      <c r="O82" s="187">
        <f t="shared" si="53"/>
        <v>81.147573808799834</v>
      </c>
      <c r="P82" s="117">
        <f>M82-J82</f>
        <v>-0.20000000000000284</v>
      </c>
      <c r="Q82" s="118">
        <f>N82-K82</f>
        <v>-177.72366894667789</v>
      </c>
      <c r="R82" s="175">
        <f>O82/L82</f>
        <v>0.89618764513040927</v>
      </c>
      <c r="S82" s="463"/>
      <c r="T82" s="50"/>
      <c r="U82" s="50"/>
      <c r="V82" s="424"/>
      <c r="W82" s="44"/>
      <c r="X82" s="47"/>
      <c r="Y82" s="47"/>
      <c r="Z82" s="106">
        <f>SUM(Z70:Z81)</f>
        <v>0</v>
      </c>
      <c r="AA82" s="106">
        <f>SUM(AA70:AA81)</f>
        <v>0</v>
      </c>
      <c r="AB82" s="451"/>
      <c r="AC82" s="451"/>
      <c r="AD82" s="107">
        <f>SUM(AD70:AD81)</f>
        <v>0</v>
      </c>
      <c r="AE82" s="107">
        <f>SUM(AE70:AE81)</f>
        <v>0</v>
      </c>
      <c r="AF82" s="48">
        <f>N82-K82</f>
        <v>-177.72366894667789</v>
      </c>
      <c r="AG82" s="428">
        <f>N82/K82</f>
        <v>0.88081835505185224</v>
      </c>
      <c r="AH82" s="463"/>
    </row>
    <row r="83" spans="1:34" ht="19.149999999999999" customHeight="1">
      <c r="A83" s="490" t="s">
        <v>237</v>
      </c>
      <c r="B83" s="110" t="s">
        <v>230</v>
      </c>
      <c r="C83" s="66"/>
      <c r="D83" s="375" t="s">
        <v>235</v>
      </c>
      <c r="E83" s="43"/>
      <c r="F83" s="366">
        <v>53.36</v>
      </c>
      <c r="G83" s="57">
        <v>2721.15</v>
      </c>
      <c r="H83" s="84">
        <f t="shared" ref="H83:H94" si="54">F83*G83</f>
        <v>145200.56400000001</v>
      </c>
      <c r="I83" s="438"/>
      <c r="J83" s="87">
        <v>19</v>
      </c>
      <c r="K83" s="57">
        <v>1440</v>
      </c>
      <c r="L83" s="86">
        <v>75.78947368421052</v>
      </c>
      <c r="M83" s="427">
        <v>19</v>
      </c>
      <c r="N83" s="57">
        <f t="shared" ref="N83:N87" si="55">G83/W83*60</f>
        <v>1316.6854838709683</v>
      </c>
      <c r="O83" s="186">
        <f t="shared" ref="O83:O87" si="56">N83/M83</f>
        <v>69.299235993208853</v>
      </c>
      <c r="P83" s="54">
        <f t="shared" ref="P83:P87" si="57">M83-J83</f>
        <v>0</v>
      </c>
      <c r="Q83" s="88">
        <f t="shared" ref="Q83:Q87" si="58">O83-L83</f>
        <v>-6.490237691001667</v>
      </c>
      <c r="R83" s="188">
        <f t="shared" ref="R83:R87" si="59">O83/L83</f>
        <v>0.9143649193548391</v>
      </c>
      <c r="S83" s="463">
        <f>R95</f>
        <v>0.91083766419307211</v>
      </c>
      <c r="T83" s="50">
        <v>0.33333333333333331</v>
      </c>
      <c r="U83" s="50">
        <v>0.4194444444444444</v>
      </c>
      <c r="V83" s="424">
        <v>5</v>
      </c>
      <c r="W83" s="421">
        <f t="shared" ref="W83:W93" si="60">(U83-T83)*24*60</f>
        <v>123.99999999999996</v>
      </c>
      <c r="X83" s="53"/>
      <c r="Y83" s="53"/>
      <c r="Z83" s="54"/>
      <c r="AA83" s="54"/>
      <c r="AB83" s="451"/>
      <c r="AC83" s="451"/>
      <c r="AD83" s="438"/>
      <c r="AE83" s="438"/>
      <c r="AF83" s="48">
        <f t="shared" ref="AF83:AF173" si="61">N83-K83</f>
        <v>-123.31451612903174</v>
      </c>
      <c r="AG83" s="428">
        <f t="shared" ref="AG83:AG173" si="62">N83/K83</f>
        <v>0.9143649193548391</v>
      </c>
      <c r="AH83" s="463">
        <f>AG95</f>
        <v>0.9109178303147375</v>
      </c>
    </row>
    <row r="84" spans="1:34" ht="19.149999999999999" customHeight="1">
      <c r="A84" s="491"/>
      <c r="B84" s="110" t="s">
        <v>230</v>
      </c>
      <c r="C84" s="434"/>
      <c r="D84" s="189" t="s">
        <v>235</v>
      </c>
      <c r="E84" s="43"/>
      <c r="F84" s="366">
        <v>53.36</v>
      </c>
      <c r="G84" s="44">
        <v>1995.51</v>
      </c>
      <c r="H84" s="84">
        <f t="shared" si="54"/>
        <v>106480.4136</v>
      </c>
      <c r="I84" s="424"/>
      <c r="J84" s="87">
        <v>19</v>
      </c>
      <c r="K84" s="57">
        <v>1440</v>
      </c>
      <c r="L84" s="86">
        <v>75.78947368421052</v>
      </c>
      <c r="M84" s="427">
        <v>19</v>
      </c>
      <c r="N84" s="57">
        <f t="shared" si="55"/>
        <v>1315.7208791208791</v>
      </c>
      <c r="O84" s="186">
        <f t="shared" si="56"/>
        <v>69.248467322151527</v>
      </c>
      <c r="P84" s="54">
        <f t="shared" si="57"/>
        <v>0</v>
      </c>
      <c r="Q84" s="88">
        <f t="shared" si="58"/>
        <v>-6.5410063620589938</v>
      </c>
      <c r="R84" s="188">
        <f t="shared" si="59"/>
        <v>0.91369505494505499</v>
      </c>
      <c r="S84" s="463"/>
      <c r="T84" s="50">
        <v>0.43472222222222218</v>
      </c>
      <c r="U84" s="50">
        <v>0.49791666666666662</v>
      </c>
      <c r="V84" s="424">
        <v>22</v>
      </c>
      <c r="W84" s="421">
        <f t="shared" si="60"/>
        <v>91</v>
      </c>
      <c r="X84" s="53">
        <v>0.42291666666666666</v>
      </c>
      <c r="Y84" s="53">
        <v>0.43194444444444446</v>
      </c>
      <c r="Z84" s="54"/>
      <c r="AA84" s="54"/>
      <c r="AB84" s="451"/>
      <c r="AC84" s="451"/>
      <c r="AD84" s="438"/>
      <c r="AE84" s="438"/>
      <c r="AF84" s="48">
        <f t="shared" si="61"/>
        <v>-124.27912087912091</v>
      </c>
      <c r="AG84" s="428">
        <f t="shared" si="62"/>
        <v>0.91369505494505487</v>
      </c>
      <c r="AH84" s="463"/>
    </row>
    <row r="85" spans="1:34" ht="19.149999999999999" customHeight="1">
      <c r="A85" s="491"/>
      <c r="B85" s="110" t="s">
        <v>230</v>
      </c>
      <c r="C85" s="123"/>
      <c r="D85" s="189" t="s">
        <v>239</v>
      </c>
      <c r="E85" s="43"/>
      <c r="F85" s="366">
        <v>59.54</v>
      </c>
      <c r="G85" s="44">
        <v>1564</v>
      </c>
      <c r="H85" s="84">
        <f t="shared" si="54"/>
        <v>93120.56</v>
      </c>
      <c r="I85" s="424"/>
      <c r="J85" s="87">
        <v>18</v>
      </c>
      <c r="K85" s="57">
        <v>1385</v>
      </c>
      <c r="L85" s="86">
        <v>76.944444444444443</v>
      </c>
      <c r="M85" s="427">
        <v>18</v>
      </c>
      <c r="N85" s="57">
        <f t="shared" si="55"/>
        <v>1251.1999999999991</v>
      </c>
      <c r="O85" s="186">
        <f t="shared" si="56"/>
        <v>69.511111111111063</v>
      </c>
      <c r="P85" s="54">
        <f t="shared" si="57"/>
        <v>0</v>
      </c>
      <c r="Q85" s="88">
        <f t="shared" si="58"/>
        <v>-7.4333333333333798</v>
      </c>
      <c r="R85" s="188">
        <f t="shared" si="59"/>
        <v>0.90339350180505351</v>
      </c>
      <c r="S85" s="463"/>
      <c r="T85" s="50">
        <v>0.53819444444444442</v>
      </c>
      <c r="U85" s="50">
        <v>0.59027777777777779</v>
      </c>
      <c r="V85" s="424">
        <v>5</v>
      </c>
      <c r="W85" s="421">
        <f t="shared" si="60"/>
        <v>75.000000000000057</v>
      </c>
      <c r="X85" s="53"/>
      <c r="Y85" s="53"/>
      <c r="Z85" s="54"/>
      <c r="AA85" s="54"/>
      <c r="AB85" s="451"/>
      <c r="AC85" s="451"/>
      <c r="AD85" s="438"/>
      <c r="AE85" s="438">
        <v>1</v>
      </c>
      <c r="AF85" s="48">
        <f t="shared" si="61"/>
        <v>-133.80000000000086</v>
      </c>
      <c r="AG85" s="428">
        <f t="shared" si="62"/>
        <v>0.90339350180505351</v>
      </c>
      <c r="AH85" s="463"/>
    </row>
    <row r="86" spans="1:34" ht="19.149999999999999" customHeight="1">
      <c r="A86" s="491"/>
      <c r="B86" s="110" t="s">
        <v>230</v>
      </c>
      <c r="C86" s="97"/>
      <c r="D86" s="189" t="s">
        <v>241</v>
      </c>
      <c r="E86" s="43"/>
      <c r="F86" s="366">
        <v>73.94</v>
      </c>
      <c r="G86" s="44">
        <v>2296</v>
      </c>
      <c r="H86" s="84">
        <f t="shared" si="54"/>
        <v>169766.24</v>
      </c>
      <c r="I86" s="424"/>
      <c r="J86" s="87">
        <v>19</v>
      </c>
      <c r="K86" s="57">
        <v>1440</v>
      </c>
      <c r="L86" s="86">
        <v>75.78947368421052</v>
      </c>
      <c r="M86" s="427">
        <v>19</v>
      </c>
      <c r="N86" s="57">
        <f t="shared" si="55"/>
        <v>1337.4757281553402</v>
      </c>
      <c r="O86" s="186">
        <f t="shared" si="56"/>
        <v>70.393459376596851</v>
      </c>
      <c r="P86" s="54">
        <f t="shared" si="57"/>
        <v>0</v>
      </c>
      <c r="Q86" s="88">
        <f t="shared" si="58"/>
        <v>-5.3960143076136688</v>
      </c>
      <c r="R86" s="188">
        <f t="shared" si="59"/>
        <v>0.92880258899676404</v>
      </c>
      <c r="S86" s="463"/>
      <c r="T86" s="50">
        <v>0.60624999999999996</v>
      </c>
      <c r="U86" s="50">
        <v>0.6777777777777777</v>
      </c>
      <c r="V86" s="424">
        <v>23</v>
      </c>
      <c r="W86" s="421">
        <f t="shared" si="60"/>
        <v>102.99999999999996</v>
      </c>
      <c r="X86" s="53">
        <v>0.59375</v>
      </c>
      <c r="Y86" s="53">
        <v>0.60347222222222219</v>
      </c>
      <c r="Z86" s="54"/>
      <c r="AA86" s="54"/>
      <c r="AB86" s="451"/>
      <c r="AC86" s="451"/>
      <c r="AD86" s="438"/>
      <c r="AE86" s="438"/>
      <c r="AF86" s="48">
        <f t="shared" si="61"/>
        <v>-102.52427184465978</v>
      </c>
      <c r="AG86" s="428">
        <f t="shared" si="62"/>
        <v>0.92880258899676404</v>
      </c>
      <c r="AH86" s="463"/>
    </row>
    <row r="87" spans="1:34" ht="19.149999999999999" customHeight="1">
      <c r="A87" s="491"/>
      <c r="B87" s="110" t="s">
        <v>230</v>
      </c>
      <c r="C87" s="97"/>
      <c r="D87" s="189" t="s">
        <v>235</v>
      </c>
      <c r="E87" s="43"/>
      <c r="F87" s="366">
        <v>53.36</v>
      </c>
      <c r="G87" s="44">
        <v>1330.34</v>
      </c>
      <c r="H87" s="84">
        <f t="shared" si="54"/>
        <v>70986.9424</v>
      </c>
      <c r="I87" s="424">
        <v>1</v>
      </c>
      <c r="J87" s="87">
        <v>19</v>
      </c>
      <c r="K87" s="57">
        <v>1440</v>
      </c>
      <c r="L87" s="86">
        <v>75.78947368421052</v>
      </c>
      <c r="M87" s="427">
        <v>19</v>
      </c>
      <c r="N87" s="57">
        <f t="shared" si="55"/>
        <v>1287.4258064516139</v>
      </c>
      <c r="O87" s="186">
        <f t="shared" si="56"/>
        <v>67.75925297113757</v>
      </c>
      <c r="P87" s="54">
        <f t="shared" si="57"/>
        <v>0</v>
      </c>
      <c r="Q87" s="88">
        <f t="shared" si="58"/>
        <v>-8.0302207130729499</v>
      </c>
      <c r="R87" s="188">
        <f t="shared" si="59"/>
        <v>0.89404569892473196</v>
      </c>
      <c r="S87" s="463"/>
      <c r="T87" s="50">
        <v>0.6826388888888888</v>
      </c>
      <c r="U87" s="50">
        <v>0.72569444444444431</v>
      </c>
      <c r="V87" s="424">
        <v>7</v>
      </c>
      <c r="W87" s="421">
        <f t="shared" si="60"/>
        <v>61.999999999999943</v>
      </c>
      <c r="X87" s="53"/>
      <c r="Y87" s="53"/>
      <c r="Z87" s="54"/>
      <c r="AA87" s="54"/>
      <c r="AB87" s="451"/>
      <c r="AC87" s="451"/>
      <c r="AD87" s="438"/>
      <c r="AE87" s="438"/>
      <c r="AF87" s="48">
        <f t="shared" si="61"/>
        <v>-152.57419354838612</v>
      </c>
      <c r="AG87" s="428">
        <f t="shared" si="62"/>
        <v>0.89404569892473185</v>
      </c>
      <c r="AH87" s="463"/>
    </row>
    <row r="88" spans="1:34" ht="19.149999999999999" customHeight="1">
      <c r="A88" s="491"/>
      <c r="B88" s="110">
        <v>0</v>
      </c>
      <c r="C88" s="434"/>
      <c r="D88" s="189"/>
      <c r="E88" s="43"/>
      <c r="F88" s="366" t="s">
        <v>105</v>
      </c>
      <c r="G88" s="57"/>
      <c r="H88" s="84">
        <f t="shared" si="54"/>
        <v>0</v>
      </c>
      <c r="I88" s="424"/>
      <c r="J88" s="87"/>
      <c r="K88" s="57"/>
      <c r="L88" s="86"/>
      <c r="M88" s="427"/>
      <c r="N88" s="57"/>
      <c r="O88" s="186"/>
      <c r="P88" s="54"/>
      <c r="Q88" s="88"/>
      <c r="R88" s="188"/>
      <c r="S88" s="463"/>
      <c r="T88" s="50"/>
      <c r="U88" s="50"/>
      <c r="V88" s="424"/>
      <c r="W88" s="421"/>
      <c r="X88" s="53"/>
      <c r="Y88" s="53"/>
      <c r="Z88" s="54"/>
      <c r="AA88" s="54"/>
      <c r="AB88" s="451"/>
      <c r="AC88" s="451"/>
      <c r="AD88" s="438"/>
      <c r="AE88" s="438"/>
      <c r="AF88" s="48">
        <f t="shared" si="61"/>
        <v>0</v>
      </c>
      <c r="AG88" s="428" t="e">
        <f t="shared" si="62"/>
        <v>#DIV/0!</v>
      </c>
      <c r="AH88" s="463"/>
    </row>
    <row r="89" spans="1:34" ht="19.149999999999999" customHeight="1">
      <c r="A89" s="491"/>
      <c r="B89" s="110">
        <v>0</v>
      </c>
      <c r="C89" s="434"/>
      <c r="D89" s="42"/>
      <c r="E89" s="43"/>
      <c r="F89" s="366" t="s">
        <v>105</v>
      </c>
      <c r="G89" s="115"/>
      <c r="H89" s="84">
        <f t="shared" si="54"/>
        <v>0</v>
      </c>
      <c r="I89" s="424"/>
      <c r="J89" s="87"/>
      <c r="K89" s="57"/>
      <c r="L89" s="86"/>
      <c r="M89" s="427"/>
      <c r="N89" s="57"/>
      <c r="O89" s="186"/>
      <c r="P89" s="54"/>
      <c r="Q89" s="88"/>
      <c r="R89" s="188"/>
      <c r="S89" s="463"/>
      <c r="T89" s="50"/>
      <c r="U89" s="50"/>
      <c r="V89" s="424"/>
      <c r="W89" s="421"/>
      <c r="X89" s="53"/>
      <c r="Y89" s="53"/>
      <c r="Z89" s="54"/>
      <c r="AA89" s="54"/>
      <c r="AB89" s="451"/>
      <c r="AC89" s="451"/>
      <c r="AD89" s="438"/>
      <c r="AE89" s="438"/>
      <c r="AF89" s="48">
        <f t="shared" si="61"/>
        <v>0</v>
      </c>
      <c r="AG89" s="428" t="e">
        <f t="shared" si="62"/>
        <v>#DIV/0!</v>
      </c>
      <c r="AH89" s="463"/>
    </row>
    <row r="90" spans="1:34" ht="19.149999999999999" customHeight="1">
      <c r="A90" s="491"/>
      <c r="B90" s="110">
        <v>0</v>
      </c>
      <c r="C90" s="434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27"/>
      <c r="N90" s="57"/>
      <c r="O90" s="186"/>
      <c r="P90" s="54"/>
      <c r="Q90" s="88"/>
      <c r="R90" s="188"/>
      <c r="S90" s="463"/>
      <c r="T90" s="50"/>
      <c r="U90" s="50"/>
      <c r="V90" s="424"/>
      <c r="W90" s="421"/>
      <c r="X90" s="191"/>
      <c r="Y90" s="191"/>
      <c r="Z90" s="54"/>
      <c r="AA90" s="54"/>
      <c r="AB90" s="451"/>
      <c r="AC90" s="451"/>
      <c r="AD90" s="438"/>
      <c r="AE90" s="438"/>
      <c r="AF90" s="48">
        <f t="shared" si="61"/>
        <v>0</v>
      </c>
      <c r="AG90" s="428" t="e">
        <f t="shared" si="62"/>
        <v>#DIV/0!</v>
      </c>
      <c r="AH90" s="463"/>
    </row>
    <row r="91" spans="1:34" ht="19.149999999999999" customHeight="1">
      <c r="A91" s="491"/>
      <c r="B91" s="110">
        <v>0</v>
      </c>
      <c r="C91" s="434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27" t="s">
        <v>49</v>
      </c>
      <c r="N91" s="57"/>
      <c r="O91" s="186"/>
      <c r="P91" s="54"/>
      <c r="Q91" s="88"/>
      <c r="R91" s="188"/>
      <c r="S91" s="464"/>
      <c r="T91" s="50"/>
      <c r="U91" s="50"/>
      <c r="V91" s="424"/>
      <c r="W91" s="421">
        <f t="shared" si="60"/>
        <v>0</v>
      </c>
      <c r="X91" s="116"/>
      <c r="Y91" s="116"/>
      <c r="Z91" s="54"/>
      <c r="AA91" s="54"/>
      <c r="AB91" s="451"/>
      <c r="AC91" s="451"/>
      <c r="AD91" s="438"/>
      <c r="AE91" s="438"/>
      <c r="AF91" s="48">
        <f t="shared" si="61"/>
        <v>0</v>
      </c>
      <c r="AG91" s="428" t="e">
        <f t="shared" si="62"/>
        <v>#DIV/0!</v>
      </c>
      <c r="AH91" s="464"/>
    </row>
    <row r="92" spans="1:34" ht="19.149999999999999" customHeight="1">
      <c r="A92" s="491"/>
      <c r="B92" s="110">
        <v>0</v>
      </c>
      <c r="C92" s="434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464"/>
      <c r="T92" s="50"/>
      <c r="U92" s="50"/>
      <c r="V92" s="424"/>
      <c r="W92" s="421"/>
      <c r="X92" s="183"/>
      <c r="Y92" s="183"/>
      <c r="Z92" s="125"/>
      <c r="AA92" s="125"/>
      <c r="AB92" s="451"/>
      <c r="AC92" s="451"/>
      <c r="AD92" s="438"/>
      <c r="AE92" s="438"/>
      <c r="AF92" s="48">
        <f t="shared" si="61"/>
        <v>0</v>
      </c>
      <c r="AG92" s="428" t="e">
        <f t="shared" si="62"/>
        <v>#DIV/0!</v>
      </c>
      <c r="AH92" s="464"/>
    </row>
    <row r="93" spans="1:34" ht="19.149999999999999" customHeight="1">
      <c r="A93" s="491"/>
      <c r="B93" s="425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27"/>
      <c r="N93" s="57"/>
      <c r="O93" s="86"/>
      <c r="P93" s="54"/>
      <c r="Q93" s="88"/>
      <c r="R93" s="431"/>
      <c r="S93" s="492"/>
      <c r="T93" s="63"/>
      <c r="U93" s="63"/>
      <c r="V93" s="425"/>
      <c r="W93" s="421">
        <f t="shared" si="60"/>
        <v>0</v>
      </c>
      <c r="X93" s="200"/>
      <c r="Y93" s="200"/>
      <c r="Z93" s="125"/>
      <c r="AA93" s="125"/>
      <c r="AB93" s="451"/>
      <c r="AC93" s="451"/>
      <c r="AD93" s="438"/>
      <c r="AE93" s="438"/>
      <c r="AF93" s="48">
        <f t="shared" si="61"/>
        <v>0</v>
      </c>
      <c r="AG93" s="428" t="e">
        <f t="shared" si="62"/>
        <v>#DIV/0!</v>
      </c>
      <c r="AH93" s="464"/>
    </row>
    <row r="94" spans="1:34" ht="19.149999999999999" customHeight="1">
      <c r="A94" s="491"/>
      <c r="B94" s="425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1"/>
      <c r="S94" s="492"/>
      <c r="T94" s="63"/>
      <c r="U94" s="63"/>
      <c r="V94" s="425"/>
      <c r="W94" s="421">
        <f>(U94-T94)*24*60</f>
        <v>0</v>
      </c>
      <c r="X94" s="200"/>
      <c r="Y94" s="200"/>
      <c r="Z94" s="125"/>
      <c r="AA94" s="125"/>
      <c r="AB94" s="451"/>
      <c r="AC94" s="451"/>
      <c r="AD94" s="438"/>
      <c r="AE94" s="438"/>
      <c r="AF94" s="48">
        <f t="shared" si="61"/>
        <v>0</v>
      </c>
      <c r="AG94" s="428" t="e">
        <f t="shared" si="62"/>
        <v>#DIV/0!</v>
      </c>
      <c r="AH94" s="464"/>
    </row>
    <row r="95" spans="1:34" ht="19.149999999999999" customHeight="1">
      <c r="A95" s="491"/>
      <c r="B95" s="203">
        <v>0</v>
      </c>
      <c r="C95" s="100" t="s">
        <v>242</v>
      </c>
      <c r="D95" s="478" t="s">
        <v>118</v>
      </c>
      <c r="E95" s="478"/>
      <c r="F95" s="360"/>
      <c r="G95" s="70"/>
      <c r="H95" s="204"/>
      <c r="I95" s="103"/>
      <c r="J95" s="205">
        <v>18.8</v>
      </c>
      <c r="K95" s="205">
        <v>1429</v>
      </c>
      <c r="L95" s="206">
        <v>76.020467836257311</v>
      </c>
      <c r="M95" s="205">
        <f t="shared" ref="M95:O95" si="63">AVERAGE(M83:M94)</f>
        <v>18.8</v>
      </c>
      <c r="N95" s="205">
        <f t="shared" si="63"/>
        <v>1301.7015795197599</v>
      </c>
      <c r="O95" s="206">
        <f t="shared" si="63"/>
        <v>69.242305354841179</v>
      </c>
      <c r="P95" s="207">
        <f>M95-J95</f>
        <v>0</v>
      </c>
      <c r="Q95" s="208">
        <f t="shared" ref="Q95:Q100" si="64">O95-L95</f>
        <v>-6.7781624814161319</v>
      </c>
      <c r="R95" s="209">
        <f>O95/L95</f>
        <v>0.91083766419307211</v>
      </c>
      <c r="S95" s="46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51"/>
      <c r="AC95" s="451"/>
      <c r="AD95" s="107">
        <f>SUM(AD83:AD94)</f>
        <v>0</v>
      </c>
      <c r="AE95" s="107">
        <f>SUM(AE83:AE94)</f>
        <v>1</v>
      </c>
      <c r="AF95" s="65">
        <f t="shared" si="61"/>
        <v>-127.29842048024011</v>
      </c>
      <c r="AG95" s="429">
        <f t="shared" si="62"/>
        <v>0.9109178303147375</v>
      </c>
      <c r="AH95" s="464"/>
    </row>
    <row r="96" spans="1:34" ht="19.149999999999999" customHeight="1">
      <c r="A96" s="493" t="s">
        <v>243</v>
      </c>
      <c r="B96" s="424" t="s">
        <v>203</v>
      </c>
      <c r="C96" s="97"/>
      <c r="D96" s="42" t="s">
        <v>244</v>
      </c>
      <c r="E96" s="43"/>
      <c r="F96" s="359">
        <v>36.92</v>
      </c>
      <c r="G96" s="44">
        <v>2777</v>
      </c>
      <c r="H96" s="45">
        <f t="shared" ref="H96:H106" si="65">F96*G96</f>
        <v>102526.84000000001</v>
      </c>
      <c r="I96" s="424"/>
      <c r="J96" s="46">
        <v>6</v>
      </c>
      <c r="K96" s="44">
        <v>1636</v>
      </c>
      <c r="L96" s="47">
        <v>272.66666666666669</v>
      </c>
      <c r="M96" s="422">
        <v>6</v>
      </c>
      <c r="N96" s="44">
        <f t="shared" ref="N96:N100" si="66">G96/W96*60</f>
        <v>1557.1962616822429</v>
      </c>
      <c r="O96" s="47">
        <f t="shared" ref="O96:O100" si="67">N96/M96</f>
        <v>259.53271028037381</v>
      </c>
      <c r="P96" s="48">
        <f t="shared" ref="P96:P100" si="68">M96-J96</f>
        <v>0</v>
      </c>
      <c r="Q96" s="49">
        <f t="shared" si="64"/>
        <v>-13.13395638629288</v>
      </c>
      <c r="R96" s="428">
        <f t="shared" ref="R96:R100" si="69">O96/L96</f>
        <v>0.95183145579599193</v>
      </c>
      <c r="S96" s="463">
        <f>R108</f>
        <v>0.92642548905300748</v>
      </c>
      <c r="T96" s="89">
        <v>0.33333333333333331</v>
      </c>
      <c r="U96" s="89">
        <v>0.40763888888888888</v>
      </c>
      <c r="V96" s="438">
        <v>5</v>
      </c>
      <c r="W96" s="90">
        <f t="shared" ref="W96:W122" si="70">(U96-T96)*24*60</f>
        <v>107.00000000000001</v>
      </c>
      <c r="X96" s="96"/>
      <c r="Y96" s="96"/>
      <c r="Z96" s="54"/>
      <c r="AA96" s="54"/>
      <c r="AB96" s="451"/>
      <c r="AC96" s="451"/>
      <c r="AD96" s="438"/>
      <c r="AE96" s="438"/>
      <c r="AF96" s="54">
        <f t="shared" si="61"/>
        <v>-78.803738317757052</v>
      </c>
      <c r="AG96" s="431">
        <f t="shared" si="62"/>
        <v>0.95183145579599204</v>
      </c>
      <c r="AH96" s="472">
        <f>AG108</f>
        <v>0.91622156216126793</v>
      </c>
    </row>
    <row r="97" spans="1:34" s="218" customFormat="1" ht="19.149999999999999" customHeight="1">
      <c r="A97" s="493"/>
      <c r="B97" s="424" t="s">
        <v>203</v>
      </c>
      <c r="C97" s="210"/>
      <c r="D97" s="211" t="s">
        <v>245</v>
      </c>
      <c r="E97" s="56"/>
      <c r="F97" s="370">
        <v>29.113149847094796</v>
      </c>
      <c r="G97" s="212">
        <v>2691.2000000000003</v>
      </c>
      <c r="H97" s="213">
        <f t="shared" si="65"/>
        <v>78349.308868501525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1428.9557522123894</v>
      </c>
      <c r="O97" s="47">
        <f t="shared" si="67"/>
        <v>71.447787610619471</v>
      </c>
      <c r="P97" s="48">
        <f t="shared" si="68"/>
        <v>0</v>
      </c>
      <c r="Q97" s="49">
        <f t="shared" si="64"/>
        <v>-3.5522123893805286</v>
      </c>
      <c r="R97" s="428">
        <f t="shared" si="69"/>
        <v>0.95263716814159294</v>
      </c>
      <c r="S97" s="463"/>
      <c r="T97" s="214">
        <v>0.4236111111111111</v>
      </c>
      <c r="U97" s="214">
        <v>0.50208333333333333</v>
      </c>
      <c r="V97" s="215">
        <v>23</v>
      </c>
      <c r="W97" s="90">
        <f t="shared" si="70"/>
        <v>113</v>
      </c>
      <c r="X97" s="53">
        <v>0.41111111111111115</v>
      </c>
      <c r="Y97" s="53">
        <v>0.42083333333333334</v>
      </c>
      <c r="Z97" s="54"/>
      <c r="AA97" s="54"/>
      <c r="AB97" s="451"/>
      <c r="AC97" s="451"/>
      <c r="AD97" s="215"/>
      <c r="AE97" s="215"/>
      <c r="AF97" s="216">
        <f t="shared" si="61"/>
        <v>-71.04424778761063</v>
      </c>
      <c r="AG97" s="217">
        <f t="shared" si="62"/>
        <v>0.95263716814159294</v>
      </c>
      <c r="AH97" s="472"/>
    </row>
    <row r="98" spans="1:34" s="221" customFormat="1" ht="19.149999999999999" customHeight="1">
      <c r="A98" s="493"/>
      <c r="B98" s="424" t="s">
        <v>230</v>
      </c>
      <c r="C98" s="55"/>
      <c r="D98" s="42" t="s">
        <v>246</v>
      </c>
      <c r="E98" s="83"/>
      <c r="F98" s="370">
        <v>77.34</v>
      </c>
      <c r="G98" s="57">
        <v>910</v>
      </c>
      <c r="H98" s="213">
        <f t="shared" si="65"/>
        <v>70379.400000000009</v>
      </c>
      <c r="I98" s="438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1299.9999999999995</v>
      </c>
      <c r="O98" s="47">
        <f t="shared" si="67"/>
        <v>72.2222222222222</v>
      </c>
      <c r="P98" s="48">
        <f t="shared" si="68"/>
        <v>0</v>
      </c>
      <c r="Q98" s="49">
        <f t="shared" si="64"/>
        <v>-7.7777777777777999</v>
      </c>
      <c r="R98" s="428">
        <f t="shared" si="69"/>
        <v>0.90277777777777746</v>
      </c>
      <c r="S98" s="463"/>
      <c r="T98" s="89">
        <v>0.54236111111111107</v>
      </c>
      <c r="U98" s="89">
        <v>0.57152777777777775</v>
      </c>
      <c r="V98" s="438">
        <v>5</v>
      </c>
      <c r="W98" s="90">
        <f t="shared" si="70"/>
        <v>42.000000000000014</v>
      </c>
      <c r="X98" s="219"/>
      <c r="Y98" s="219"/>
      <c r="Z98" s="220"/>
      <c r="AA98" s="220"/>
      <c r="AB98" s="451"/>
      <c r="AC98" s="451"/>
      <c r="AD98" s="438"/>
      <c r="AE98" s="438"/>
      <c r="AF98" s="54">
        <f t="shared" si="61"/>
        <v>-140.00000000000045</v>
      </c>
      <c r="AG98" s="431">
        <f t="shared" si="62"/>
        <v>0.90277777777777746</v>
      </c>
      <c r="AH98" s="472"/>
    </row>
    <row r="99" spans="1:34" ht="19.149999999999999" customHeight="1">
      <c r="A99" s="493"/>
      <c r="B99" s="424" t="s">
        <v>230</v>
      </c>
      <c r="C99" s="81"/>
      <c r="D99" s="82" t="s">
        <v>247</v>
      </c>
      <c r="E99" s="83"/>
      <c r="F99" s="370">
        <v>59.34</v>
      </c>
      <c r="G99" s="57">
        <v>1102</v>
      </c>
      <c r="H99" s="213">
        <f t="shared" si="65"/>
        <v>65392.68</v>
      </c>
      <c r="I99" s="438"/>
      <c r="J99" s="46">
        <v>17</v>
      </c>
      <c r="K99" s="44">
        <v>1440</v>
      </c>
      <c r="L99" s="47">
        <v>84.705882352941174</v>
      </c>
      <c r="M99" s="422">
        <v>17</v>
      </c>
      <c r="N99" s="44">
        <f t="shared" si="66"/>
        <v>1271.5384615384623</v>
      </c>
      <c r="O99" s="47">
        <f t="shared" si="67"/>
        <v>74.796380090497792</v>
      </c>
      <c r="P99" s="48">
        <f t="shared" si="68"/>
        <v>0</v>
      </c>
      <c r="Q99" s="49">
        <f t="shared" si="64"/>
        <v>-9.9095022624433824</v>
      </c>
      <c r="R99" s="428">
        <f t="shared" si="69"/>
        <v>0.88301282051282115</v>
      </c>
      <c r="S99" s="463"/>
      <c r="T99" s="89">
        <v>0.57638888888888884</v>
      </c>
      <c r="U99" s="89">
        <v>0.61249999999999993</v>
      </c>
      <c r="V99" s="438">
        <v>7</v>
      </c>
      <c r="W99" s="90">
        <f t="shared" si="70"/>
        <v>51.999999999999972</v>
      </c>
      <c r="X99" s="183"/>
      <c r="Y99" s="183"/>
      <c r="Z99" s="125"/>
      <c r="AA99" s="125"/>
      <c r="AB99" s="451"/>
      <c r="AC99" s="451"/>
      <c r="AD99" s="438"/>
      <c r="AE99" s="438"/>
      <c r="AF99" s="216">
        <f t="shared" si="61"/>
        <v>-168.46153846153766</v>
      </c>
      <c r="AG99" s="217">
        <f t="shared" si="62"/>
        <v>0.88301282051282104</v>
      </c>
      <c r="AH99" s="472"/>
    </row>
    <row r="100" spans="1:34" s="221" customFormat="1" ht="19.149999999999999" customHeight="1">
      <c r="A100" s="493"/>
      <c r="B100" s="424" t="s">
        <v>230</v>
      </c>
      <c r="C100" s="55"/>
      <c r="D100" s="42" t="s">
        <v>238</v>
      </c>
      <c r="E100" s="83"/>
      <c r="F100" s="370">
        <v>71.55</v>
      </c>
      <c r="G100" s="57">
        <v>999</v>
      </c>
      <c r="H100" s="213">
        <f t="shared" si="65"/>
        <v>71478.45</v>
      </c>
      <c r="I100" s="438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1223.2653061224491</v>
      </c>
      <c r="O100" s="47">
        <f t="shared" si="67"/>
        <v>67.959183673469397</v>
      </c>
      <c r="P100" s="48">
        <f t="shared" si="68"/>
        <v>0</v>
      </c>
      <c r="Q100" s="49">
        <f t="shared" si="64"/>
        <v>-8.9852607709750458</v>
      </c>
      <c r="R100" s="428">
        <f t="shared" si="69"/>
        <v>0.8832240477418406</v>
      </c>
      <c r="S100" s="463"/>
      <c r="T100" s="214">
        <v>0.61666666666666659</v>
      </c>
      <c r="U100" s="214">
        <v>0.65069444444444435</v>
      </c>
      <c r="V100" s="215">
        <v>6</v>
      </c>
      <c r="W100" s="90">
        <f t="shared" si="70"/>
        <v>48.999999999999986</v>
      </c>
      <c r="X100" s="222"/>
      <c r="Y100" s="222"/>
      <c r="Z100" s="220"/>
      <c r="AA100" s="220"/>
      <c r="AB100" s="451"/>
      <c r="AC100" s="451"/>
      <c r="AD100" s="438"/>
      <c r="AE100" s="438"/>
      <c r="AF100" s="54">
        <f t="shared" si="61"/>
        <v>-161.73469387755085</v>
      </c>
      <c r="AG100" s="431">
        <f t="shared" si="62"/>
        <v>0.88322404774184049</v>
      </c>
      <c r="AH100" s="472"/>
    </row>
    <row r="101" spans="1:34" s="221" customFormat="1" ht="19.149999999999999" customHeight="1">
      <c r="A101" s="493"/>
      <c r="B101" s="424">
        <v>0</v>
      </c>
      <c r="C101" s="55"/>
      <c r="D101" s="82"/>
      <c r="E101" s="83"/>
      <c r="F101" s="370" t="s">
        <v>105</v>
      </c>
      <c r="G101" s="57"/>
      <c r="H101" s="213">
        <f t="shared" si="65"/>
        <v>0</v>
      </c>
      <c r="I101" s="438"/>
      <c r="J101" s="46"/>
      <c r="K101" s="44"/>
      <c r="L101" s="47"/>
      <c r="M101" s="87"/>
      <c r="N101" s="44"/>
      <c r="O101" s="47"/>
      <c r="P101" s="48"/>
      <c r="Q101" s="49"/>
      <c r="R101" s="428"/>
      <c r="S101" s="463"/>
      <c r="T101" s="214"/>
      <c r="U101" s="89"/>
      <c r="V101" s="215"/>
      <c r="W101" s="90"/>
      <c r="X101" s="223"/>
      <c r="Y101" s="223"/>
      <c r="Z101" s="220"/>
      <c r="AA101" s="220"/>
      <c r="AB101" s="451"/>
      <c r="AC101" s="451"/>
      <c r="AD101" s="438"/>
      <c r="AE101" s="438"/>
      <c r="AF101" s="216">
        <f t="shared" si="61"/>
        <v>0</v>
      </c>
      <c r="AG101" s="217" t="e">
        <f t="shared" si="62"/>
        <v>#DIV/0!</v>
      </c>
      <c r="AH101" s="472"/>
    </row>
    <row r="102" spans="1:34" s="221" customFormat="1" ht="19.149999999999999" customHeight="1">
      <c r="A102" s="493"/>
      <c r="B102" s="424">
        <v>0</v>
      </c>
      <c r="C102" s="178"/>
      <c r="D102" s="179"/>
      <c r="E102" s="180"/>
      <c r="F102" s="370" t="s">
        <v>105</v>
      </c>
      <c r="G102" s="57"/>
      <c r="H102" s="213">
        <f t="shared" si="65"/>
        <v>0</v>
      </c>
      <c r="I102" s="424"/>
      <c r="J102" s="46"/>
      <c r="K102" s="44"/>
      <c r="L102" s="47"/>
      <c r="M102" s="87"/>
      <c r="N102" s="44"/>
      <c r="O102" s="47"/>
      <c r="P102" s="48"/>
      <c r="Q102" s="49"/>
      <c r="R102" s="428"/>
      <c r="S102" s="463"/>
      <c r="T102" s="214"/>
      <c r="U102" s="214"/>
      <c r="V102" s="215"/>
      <c r="W102" s="90"/>
      <c r="X102" s="223"/>
      <c r="Y102" s="223"/>
      <c r="Z102" s="220"/>
      <c r="AA102" s="220"/>
      <c r="AB102" s="451"/>
      <c r="AC102" s="451"/>
      <c r="AD102" s="438"/>
      <c r="AE102" s="438"/>
      <c r="AF102" s="54">
        <f t="shared" si="61"/>
        <v>0</v>
      </c>
      <c r="AG102" s="431" t="e">
        <f t="shared" si="62"/>
        <v>#DIV/0!</v>
      </c>
      <c r="AH102" s="472"/>
    </row>
    <row r="103" spans="1:34" s="221" customFormat="1" ht="19.149999999999999" customHeight="1">
      <c r="A103" s="493"/>
      <c r="B103" s="424">
        <v>0</v>
      </c>
      <c r="C103" s="224"/>
      <c r="D103" s="82"/>
      <c r="E103" s="83"/>
      <c r="F103" s="370" t="s">
        <v>105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28"/>
      <c r="S103" s="463"/>
      <c r="T103" s="214"/>
      <c r="U103" s="214"/>
      <c r="V103" s="215"/>
      <c r="W103" s="90"/>
      <c r="X103" s="223"/>
      <c r="Y103" s="223"/>
      <c r="Z103" s="220"/>
      <c r="AA103" s="220"/>
      <c r="AB103" s="451"/>
      <c r="AC103" s="451"/>
      <c r="AD103" s="438"/>
      <c r="AE103" s="438"/>
      <c r="AF103" s="216">
        <f t="shared" si="61"/>
        <v>0</v>
      </c>
      <c r="AG103" s="217" t="e">
        <f t="shared" si="62"/>
        <v>#DIV/0!</v>
      </c>
      <c r="AH103" s="472"/>
    </row>
    <row r="104" spans="1:34" s="221" customFormat="1" ht="19.149999999999999" customHeight="1">
      <c r="A104" s="493"/>
      <c r="B104" s="424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8"/>
      <c r="S104" s="46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451"/>
      <c r="AC104" s="451"/>
      <c r="AD104" s="438"/>
      <c r="AE104" s="438"/>
      <c r="AF104" s="54">
        <f t="shared" si="61"/>
        <v>0</v>
      </c>
      <c r="AG104" s="431" t="e">
        <f t="shared" si="62"/>
        <v>#DIV/0!</v>
      </c>
      <c r="AH104" s="472"/>
    </row>
    <row r="105" spans="1:34" s="221" customFormat="1" ht="19.149999999999999" customHeight="1">
      <c r="A105" s="493"/>
      <c r="B105" s="424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8"/>
      <c r="S105" s="46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451"/>
      <c r="AC105" s="451"/>
      <c r="AD105" s="438"/>
      <c r="AE105" s="438"/>
      <c r="AF105" s="216">
        <f t="shared" si="61"/>
        <v>0</v>
      </c>
      <c r="AG105" s="217" t="e">
        <f t="shared" si="62"/>
        <v>#DIV/0!</v>
      </c>
      <c r="AH105" s="472"/>
    </row>
    <row r="106" spans="1:34" s="221" customFormat="1" ht="19.149999999999999" customHeight="1">
      <c r="A106" s="493"/>
      <c r="B106" s="424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1"/>
      <c r="S106" s="492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451"/>
      <c r="AC106" s="451"/>
      <c r="AD106" s="438"/>
      <c r="AE106" s="438"/>
      <c r="AF106" s="220"/>
      <c r="AG106" s="431"/>
      <c r="AH106" s="472"/>
    </row>
    <row r="107" spans="1:34" s="221" customFormat="1" ht="19.149999999999999" customHeight="1">
      <c r="A107" s="493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1"/>
      <c r="S107" s="492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451"/>
      <c r="AC107" s="451"/>
      <c r="AD107" s="438"/>
      <c r="AE107" s="438"/>
      <c r="AF107" s="220"/>
      <c r="AG107" s="431"/>
      <c r="AH107" s="472"/>
    </row>
    <row r="108" spans="1:34" ht="19.149999999999999" customHeight="1">
      <c r="A108" s="493"/>
      <c r="B108" s="110">
        <v>0</v>
      </c>
      <c r="C108" s="100" t="s">
        <v>250</v>
      </c>
      <c r="D108" s="478" t="s">
        <v>118</v>
      </c>
      <c r="E108" s="478"/>
      <c r="F108" s="371"/>
      <c r="G108" s="101"/>
      <c r="H108" s="102"/>
      <c r="I108" s="103"/>
      <c r="J108" s="101">
        <v>15.8</v>
      </c>
      <c r="K108" s="101">
        <v>1480.2</v>
      </c>
      <c r="L108" s="104">
        <v>117.86339869281046</v>
      </c>
      <c r="M108" s="101">
        <f t="shared" ref="M108:O108" si="71">AVERAGE(M96:M107)</f>
        <v>15.8</v>
      </c>
      <c r="N108" s="101">
        <f t="shared" si="71"/>
        <v>1356.1911563111089</v>
      </c>
      <c r="O108" s="104">
        <f t="shared" si="71"/>
        <v>109.19165677543654</v>
      </c>
      <c r="P108" s="54">
        <f t="shared" ref="P108:P117" si="72">M108-J108</f>
        <v>0</v>
      </c>
      <c r="Q108" s="88">
        <f t="shared" ref="Q108:Q117" si="73">O108-L108</f>
        <v>-8.6717419173739216</v>
      </c>
      <c r="R108" s="105">
        <f t="shared" ref="R108:R117" si="74">O108/L108</f>
        <v>0.92642548905300748</v>
      </c>
      <c r="S108" s="46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51"/>
      <c r="AC108" s="451"/>
      <c r="AD108" s="107">
        <f>SUM(AD96:AD107)</f>
        <v>0</v>
      </c>
      <c r="AE108" s="107">
        <f>SUM(AE96:AE107)</f>
        <v>0</v>
      </c>
      <c r="AF108" s="54">
        <f t="shared" si="61"/>
        <v>-124.00884368889115</v>
      </c>
      <c r="AG108" s="431">
        <f t="shared" si="62"/>
        <v>0.91622156216126793</v>
      </c>
      <c r="AH108" s="472"/>
    </row>
    <row r="109" spans="1:34" ht="19.149999999999999" customHeight="1">
      <c r="A109" s="494" t="s">
        <v>251</v>
      </c>
      <c r="B109" s="424" t="s">
        <v>196</v>
      </c>
      <c r="C109" s="434"/>
      <c r="D109" s="179" t="s">
        <v>253</v>
      </c>
      <c r="E109" s="43"/>
      <c r="F109" s="359">
        <v>51.75</v>
      </c>
      <c r="G109" s="44">
        <v>945</v>
      </c>
      <c r="H109" s="45">
        <f t="shared" ref="H109:H119" si="75">F109*G109</f>
        <v>48903.75</v>
      </c>
      <c r="I109" s="424"/>
      <c r="J109" s="46">
        <v>21</v>
      </c>
      <c r="K109" s="44">
        <v>1500</v>
      </c>
      <c r="L109" s="47">
        <v>71.428571428571431</v>
      </c>
      <c r="M109" s="422">
        <v>21</v>
      </c>
      <c r="N109" s="44">
        <f t="shared" ref="N109:N117" si="76">G109/W109*60</f>
        <v>1318.6046511627903</v>
      </c>
      <c r="O109" s="47">
        <f t="shared" ref="O109:O117" si="77">N109/M109</f>
        <v>62.790697674418588</v>
      </c>
      <c r="P109" s="48">
        <f t="shared" si="72"/>
        <v>0</v>
      </c>
      <c r="Q109" s="49">
        <f t="shared" si="73"/>
        <v>-8.6378737541528423</v>
      </c>
      <c r="R109" s="428">
        <f t="shared" si="74"/>
        <v>0.87906976744186016</v>
      </c>
      <c r="S109" s="497">
        <f>R121</f>
        <v>0.88572051918185768</v>
      </c>
      <c r="T109" s="230">
        <v>0.5</v>
      </c>
      <c r="U109" s="230">
        <v>0.52986111111111112</v>
      </c>
      <c r="V109" s="231">
        <v>5</v>
      </c>
      <c r="W109" s="421">
        <f t="shared" si="70"/>
        <v>43.000000000000007</v>
      </c>
      <c r="X109" s="53"/>
      <c r="Y109" s="53"/>
      <c r="Z109" s="54"/>
      <c r="AA109" s="54"/>
      <c r="AB109" s="451"/>
      <c r="AC109" s="451"/>
      <c r="AD109" s="438">
        <v>1</v>
      </c>
      <c r="AE109" s="438"/>
      <c r="AF109" s="48">
        <f t="shared" si="61"/>
        <v>-181.39534883720967</v>
      </c>
      <c r="AG109" s="126">
        <f t="shared" si="62"/>
        <v>0.87906976744186027</v>
      </c>
      <c r="AH109" s="472">
        <f>AG121</f>
        <v>0.89586970405806898</v>
      </c>
    </row>
    <row r="110" spans="1:34" ht="19.149999999999999" customHeight="1">
      <c r="A110" s="495"/>
      <c r="B110" s="424" t="s">
        <v>196</v>
      </c>
      <c r="C110" s="178"/>
      <c r="D110" s="42" t="s">
        <v>254</v>
      </c>
      <c r="E110" s="180"/>
      <c r="F110" s="359">
        <v>56.43</v>
      </c>
      <c r="G110" s="177">
        <v>862</v>
      </c>
      <c r="H110" s="45">
        <f t="shared" si="75"/>
        <v>48642.659999999996</v>
      </c>
      <c r="I110" s="424"/>
      <c r="J110" s="46">
        <v>18</v>
      </c>
      <c r="K110" s="44">
        <v>1500</v>
      </c>
      <c r="L110" s="47">
        <v>83.333333333333329</v>
      </c>
      <c r="M110" s="422">
        <v>18</v>
      </c>
      <c r="N110" s="44">
        <f t="shared" si="76"/>
        <v>1326.1538461538455</v>
      </c>
      <c r="O110" s="47">
        <f t="shared" si="77"/>
        <v>73.675213675213641</v>
      </c>
      <c r="P110" s="48">
        <f t="shared" si="72"/>
        <v>0</v>
      </c>
      <c r="Q110" s="49">
        <f t="shared" si="73"/>
        <v>-9.6581196581196878</v>
      </c>
      <c r="R110" s="428">
        <f t="shared" si="74"/>
        <v>0.88410256410256371</v>
      </c>
      <c r="S110" s="498"/>
      <c r="T110" s="230">
        <v>0.53402777777777777</v>
      </c>
      <c r="U110" s="230">
        <v>0.56111111111111112</v>
      </c>
      <c r="V110" s="231">
        <v>6</v>
      </c>
      <c r="W110" s="421">
        <f t="shared" si="70"/>
        <v>39.000000000000021</v>
      </c>
      <c r="X110" s="191"/>
      <c r="Y110" s="191"/>
      <c r="Z110" s="54"/>
      <c r="AA110" s="54"/>
      <c r="AB110" s="451"/>
      <c r="AC110" s="451"/>
      <c r="AD110" s="438"/>
      <c r="AE110" s="438"/>
      <c r="AF110" s="48">
        <f t="shared" si="61"/>
        <v>-173.84615384615449</v>
      </c>
      <c r="AG110" s="126">
        <f t="shared" si="62"/>
        <v>0.88410256410256371</v>
      </c>
      <c r="AH110" s="472"/>
    </row>
    <row r="111" spans="1:34" ht="19.149999999999999" customHeight="1">
      <c r="A111" s="495"/>
      <c r="B111" s="424" t="s">
        <v>203</v>
      </c>
      <c r="C111" s="178"/>
      <c r="D111" s="42" t="s">
        <v>245</v>
      </c>
      <c r="E111" s="180"/>
      <c r="F111" s="359">
        <v>29.113149847094796</v>
      </c>
      <c r="G111" s="57">
        <v>672.80000000000007</v>
      </c>
      <c r="H111" s="45">
        <f t="shared" si="75"/>
        <v>19587.327217125381</v>
      </c>
      <c r="I111" s="424">
        <v>1</v>
      </c>
      <c r="J111" s="46">
        <v>20</v>
      </c>
      <c r="K111" s="44">
        <v>1500</v>
      </c>
      <c r="L111" s="47">
        <v>75</v>
      </c>
      <c r="M111" s="232">
        <v>20</v>
      </c>
      <c r="N111" s="44">
        <f t="shared" si="76"/>
        <v>1441.7142857142828</v>
      </c>
      <c r="O111" s="47">
        <f t="shared" si="77"/>
        <v>72.085714285714147</v>
      </c>
      <c r="P111" s="48">
        <f t="shared" si="72"/>
        <v>0</v>
      </c>
      <c r="Q111" s="49">
        <f t="shared" si="73"/>
        <v>-2.9142857142858531</v>
      </c>
      <c r="R111" s="428">
        <f t="shared" si="74"/>
        <v>0.9611428571428553</v>
      </c>
      <c r="S111" s="498"/>
      <c r="T111" s="230">
        <v>0.57638888888888884</v>
      </c>
      <c r="U111" s="230">
        <v>0.59583333333333333</v>
      </c>
      <c r="V111" s="231">
        <v>22</v>
      </c>
      <c r="W111" s="421">
        <f t="shared" si="70"/>
        <v>28.00000000000006</v>
      </c>
      <c r="X111" s="53">
        <v>0.56458333333333333</v>
      </c>
      <c r="Y111" s="53">
        <v>0.57361111111111118</v>
      </c>
      <c r="Z111" s="54"/>
      <c r="AA111" s="54"/>
      <c r="AB111" s="451"/>
      <c r="AC111" s="451"/>
      <c r="AD111" s="438"/>
      <c r="AE111" s="438"/>
      <c r="AF111" s="48">
        <f t="shared" si="61"/>
        <v>-58.285714285717177</v>
      </c>
      <c r="AG111" s="126">
        <f t="shared" si="62"/>
        <v>0.96114285714285519</v>
      </c>
      <c r="AH111" s="472"/>
    </row>
    <row r="112" spans="1:34" ht="19.149999999999999" customHeight="1">
      <c r="A112" s="495"/>
      <c r="B112" s="424" t="s">
        <v>115</v>
      </c>
      <c r="C112" s="178"/>
      <c r="D112" s="179" t="s">
        <v>211</v>
      </c>
      <c r="E112" s="180"/>
      <c r="F112" s="359">
        <v>36.409999999999997</v>
      </c>
      <c r="G112" s="57">
        <v>1493</v>
      </c>
      <c r="H112" s="45">
        <f t="shared" si="75"/>
        <v>54360.13</v>
      </c>
      <c r="I112" s="438">
        <v>1</v>
      </c>
      <c r="J112" s="46">
        <v>10</v>
      </c>
      <c r="K112" s="44">
        <v>2769</v>
      </c>
      <c r="L112" s="47">
        <v>276.89999999999998</v>
      </c>
      <c r="M112" s="232">
        <v>10</v>
      </c>
      <c r="N112" s="44">
        <f t="shared" si="76"/>
        <v>2296.9230769230758</v>
      </c>
      <c r="O112" s="47">
        <f t="shared" si="77"/>
        <v>229.69230769230757</v>
      </c>
      <c r="P112" s="48">
        <f t="shared" si="72"/>
        <v>0</v>
      </c>
      <c r="Q112" s="49">
        <f t="shared" si="73"/>
        <v>-47.207692307692412</v>
      </c>
      <c r="R112" s="428">
        <f t="shared" si="74"/>
        <v>0.82951357057532538</v>
      </c>
      <c r="S112" s="498"/>
      <c r="T112" s="230">
        <v>0.60069444444444442</v>
      </c>
      <c r="U112" s="230">
        <v>0.62777777777777777</v>
      </c>
      <c r="V112" s="231">
        <v>7</v>
      </c>
      <c r="W112" s="421">
        <f t="shared" si="70"/>
        <v>39.000000000000021</v>
      </c>
      <c r="X112" s="53"/>
      <c r="Y112" s="53"/>
      <c r="Z112" s="54"/>
      <c r="AA112" s="54"/>
      <c r="AB112" s="451"/>
      <c r="AC112" s="451"/>
      <c r="AD112" s="438"/>
      <c r="AE112" s="438"/>
      <c r="AF112" s="48">
        <f t="shared" si="61"/>
        <v>-472.07692307692423</v>
      </c>
      <c r="AG112" s="126">
        <f t="shared" si="62"/>
        <v>0.82951357057532527</v>
      </c>
      <c r="AH112" s="472"/>
    </row>
    <row r="113" spans="1:34" s="221" customFormat="1" ht="19.149999999999999" customHeight="1">
      <c r="A113" s="495"/>
      <c r="B113" s="424" t="s">
        <v>196</v>
      </c>
      <c r="C113" s="178"/>
      <c r="D113" s="179" t="s">
        <v>282</v>
      </c>
      <c r="E113" s="180"/>
      <c r="F113" s="359">
        <v>55.32</v>
      </c>
      <c r="G113" s="57">
        <v>639</v>
      </c>
      <c r="H113" s="45">
        <f t="shared" si="75"/>
        <v>35349.480000000003</v>
      </c>
      <c r="I113" s="438"/>
      <c r="J113" s="46">
        <v>14</v>
      </c>
      <c r="K113" s="44">
        <v>1440</v>
      </c>
      <c r="L113" s="47">
        <v>102.85714285714286</v>
      </c>
      <c r="M113" s="232">
        <v>15</v>
      </c>
      <c r="N113" s="44">
        <f t="shared" si="76"/>
        <v>1277.9999999999977</v>
      </c>
      <c r="O113" s="47">
        <f t="shared" si="77"/>
        <v>85.199999999999847</v>
      </c>
      <c r="P113" s="48">
        <f t="shared" si="72"/>
        <v>1</v>
      </c>
      <c r="Q113" s="49">
        <f t="shared" si="73"/>
        <v>-17.657142857143015</v>
      </c>
      <c r="R113" s="428">
        <f t="shared" si="74"/>
        <v>0.82833333333333181</v>
      </c>
      <c r="S113" s="498"/>
      <c r="T113" s="230">
        <v>0.70833333333333337</v>
      </c>
      <c r="U113" s="230">
        <v>0.72916666666666674</v>
      </c>
      <c r="V113" s="231">
        <v>5</v>
      </c>
      <c r="W113" s="421">
        <f t="shared" si="70"/>
        <v>30.000000000000053</v>
      </c>
      <c r="X113" s="219"/>
      <c r="Y113" s="219"/>
      <c r="Z113" s="220"/>
      <c r="AA113" s="220"/>
      <c r="AB113" s="451"/>
      <c r="AC113" s="451"/>
      <c r="AD113" s="224"/>
      <c r="AE113" s="224"/>
      <c r="AF113" s="48">
        <f t="shared" si="61"/>
        <v>-162.00000000000227</v>
      </c>
      <c r="AG113" s="126">
        <f t="shared" si="62"/>
        <v>0.8874999999999984</v>
      </c>
      <c r="AH113" s="472"/>
    </row>
    <row r="114" spans="1:34" s="221" customFormat="1" ht="19.149999999999999" customHeight="1">
      <c r="A114" s="495"/>
      <c r="B114" s="424" t="s">
        <v>196</v>
      </c>
      <c r="C114" s="178"/>
      <c r="D114" s="179" t="s">
        <v>283</v>
      </c>
      <c r="E114" s="180"/>
      <c r="F114" s="359">
        <v>55.56</v>
      </c>
      <c r="G114" s="57">
        <v>808</v>
      </c>
      <c r="H114" s="45">
        <f t="shared" si="75"/>
        <v>44892.480000000003</v>
      </c>
      <c r="I114" s="438"/>
      <c r="J114" s="46">
        <v>16</v>
      </c>
      <c r="K114" s="44">
        <v>1440</v>
      </c>
      <c r="L114" s="47">
        <v>90</v>
      </c>
      <c r="M114" s="232">
        <v>16</v>
      </c>
      <c r="N114" s="44">
        <f t="shared" si="76"/>
        <v>1275.7894736842095</v>
      </c>
      <c r="O114" s="47">
        <f t="shared" si="77"/>
        <v>79.736842105263094</v>
      </c>
      <c r="P114" s="48">
        <f t="shared" si="72"/>
        <v>0</v>
      </c>
      <c r="Q114" s="49">
        <f t="shared" si="73"/>
        <v>-10.263157894736906</v>
      </c>
      <c r="R114" s="428">
        <f t="shared" si="74"/>
        <v>0.88596491228070107</v>
      </c>
      <c r="S114" s="498"/>
      <c r="T114" s="230">
        <v>0.73402777777777783</v>
      </c>
      <c r="U114" s="230">
        <v>0.76041666666666674</v>
      </c>
      <c r="V114" s="231">
        <v>7</v>
      </c>
      <c r="W114" s="421">
        <f t="shared" si="70"/>
        <v>38.000000000000028</v>
      </c>
      <c r="X114" s="219"/>
      <c r="Y114" s="219"/>
      <c r="Z114" s="220"/>
      <c r="AA114" s="220"/>
      <c r="AB114" s="451"/>
      <c r="AC114" s="451"/>
      <c r="AD114" s="224"/>
      <c r="AE114" s="224"/>
      <c r="AF114" s="48">
        <f t="shared" si="61"/>
        <v>-164.2105263157905</v>
      </c>
      <c r="AG114" s="126">
        <f t="shared" si="62"/>
        <v>0.88596491228070107</v>
      </c>
      <c r="AH114" s="472"/>
    </row>
    <row r="115" spans="1:34" s="221" customFormat="1" ht="19.149999999999999" customHeight="1">
      <c r="A115" s="495"/>
      <c r="B115" s="424" t="s">
        <v>196</v>
      </c>
      <c r="C115" s="178"/>
      <c r="D115" s="179" t="s">
        <v>284</v>
      </c>
      <c r="E115" s="180"/>
      <c r="F115" s="359">
        <v>54.29</v>
      </c>
      <c r="G115" s="177">
        <v>689</v>
      </c>
      <c r="H115" s="45">
        <f t="shared" si="75"/>
        <v>37405.81</v>
      </c>
      <c r="I115" s="438"/>
      <c r="J115" s="46">
        <v>15</v>
      </c>
      <c r="K115" s="44">
        <v>1440</v>
      </c>
      <c r="L115" s="47">
        <v>96</v>
      </c>
      <c r="M115" s="422">
        <v>15</v>
      </c>
      <c r="N115" s="44">
        <f t="shared" si="76"/>
        <v>1291.8749999999982</v>
      </c>
      <c r="O115" s="47">
        <f t="shared" si="77"/>
        <v>86.124999999999872</v>
      </c>
      <c r="P115" s="48">
        <f t="shared" si="72"/>
        <v>0</v>
      </c>
      <c r="Q115" s="49">
        <f t="shared" si="73"/>
        <v>-9.8750000000001279</v>
      </c>
      <c r="R115" s="428">
        <f t="shared" si="74"/>
        <v>0.8971354166666653</v>
      </c>
      <c r="S115" s="498"/>
      <c r="T115" s="230">
        <v>0.76458333333333339</v>
      </c>
      <c r="U115" s="230">
        <v>0.78680555555555565</v>
      </c>
      <c r="V115" s="231">
        <v>6</v>
      </c>
      <c r="W115" s="421">
        <f t="shared" si="70"/>
        <v>32.000000000000043</v>
      </c>
      <c r="X115" s="219"/>
      <c r="Y115" s="219"/>
      <c r="Z115" s="220"/>
      <c r="AA115" s="220"/>
      <c r="AB115" s="451"/>
      <c r="AC115" s="451"/>
      <c r="AD115" s="224"/>
      <c r="AE115" s="224"/>
      <c r="AF115" s="48">
        <f t="shared" si="61"/>
        <v>-148.12500000000182</v>
      </c>
      <c r="AG115" s="126">
        <f t="shared" si="62"/>
        <v>0.89713541666666541</v>
      </c>
      <c r="AH115" s="472"/>
    </row>
    <row r="116" spans="1:34" s="221" customFormat="1" ht="19.149999999999999" customHeight="1">
      <c r="A116" s="495"/>
      <c r="B116" s="424" t="s">
        <v>115</v>
      </c>
      <c r="C116" s="55"/>
      <c r="D116" s="82" t="s">
        <v>255</v>
      </c>
      <c r="E116" s="83"/>
      <c r="F116" s="359">
        <v>20.170000000000002</v>
      </c>
      <c r="G116" s="57">
        <v>670</v>
      </c>
      <c r="H116" s="45">
        <f t="shared" si="75"/>
        <v>13513.900000000001</v>
      </c>
      <c r="I116" s="438"/>
      <c r="J116" s="46">
        <v>12</v>
      </c>
      <c r="K116" s="44">
        <v>1500</v>
      </c>
      <c r="L116" s="47">
        <v>125</v>
      </c>
      <c r="M116" s="427">
        <v>12</v>
      </c>
      <c r="N116" s="44">
        <f t="shared" si="76"/>
        <v>1435.7142857142826</v>
      </c>
      <c r="O116" s="47">
        <f t="shared" si="77"/>
        <v>119.64285714285688</v>
      </c>
      <c r="P116" s="48">
        <f t="shared" si="72"/>
        <v>0</v>
      </c>
      <c r="Q116" s="49">
        <f t="shared" si="73"/>
        <v>-5.357142857143117</v>
      </c>
      <c r="R116" s="428">
        <f t="shared" si="74"/>
        <v>0.95714285714285507</v>
      </c>
      <c r="S116" s="498"/>
      <c r="T116" s="230">
        <v>0.80208333333333337</v>
      </c>
      <c r="U116" s="230">
        <v>0.82152777777777786</v>
      </c>
      <c r="V116" s="231">
        <v>22</v>
      </c>
      <c r="W116" s="421">
        <f t="shared" si="70"/>
        <v>28.00000000000006</v>
      </c>
      <c r="X116" s="219">
        <v>0.79027777777777775</v>
      </c>
      <c r="Y116" s="219">
        <v>0.7993055555555556</v>
      </c>
      <c r="Z116" s="220"/>
      <c r="AA116" s="220"/>
      <c r="AB116" s="451"/>
      <c r="AC116" s="451"/>
      <c r="AD116" s="224"/>
      <c r="AE116" s="224"/>
      <c r="AF116" s="48">
        <f t="shared" si="61"/>
        <v>-64.285714285717404</v>
      </c>
      <c r="AG116" s="126">
        <f t="shared" si="62"/>
        <v>0.95714285714285507</v>
      </c>
      <c r="AH116" s="472"/>
    </row>
    <row r="117" spans="1:34" s="221" customFormat="1" ht="19.149999999999999" customHeight="1">
      <c r="A117" s="495"/>
      <c r="B117" s="424" t="s">
        <v>115</v>
      </c>
      <c r="C117" s="55"/>
      <c r="D117" s="179" t="s">
        <v>267</v>
      </c>
      <c r="E117" s="83"/>
      <c r="F117" s="359">
        <v>19.41</v>
      </c>
      <c r="G117" s="57">
        <v>3419</v>
      </c>
      <c r="H117" s="45">
        <f t="shared" si="75"/>
        <v>66362.789999999994</v>
      </c>
      <c r="I117" s="438"/>
      <c r="J117" s="46">
        <v>12</v>
      </c>
      <c r="K117" s="44">
        <v>1500</v>
      </c>
      <c r="L117" s="47">
        <v>125</v>
      </c>
      <c r="M117" s="427">
        <v>12</v>
      </c>
      <c r="N117" s="44">
        <f t="shared" si="76"/>
        <v>1405.0684931506853</v>
      </c>
      <c r="O117" s="47">
        <f t="shared" si="77"/>
        <v>117.08904109589044</v>
      </c>
      <c r="P117" s="48">
        <f t="shared" si="72"/>
        <v>0</v>
      </c>
      <c r="Q117" s="49">
        <f t="shared" si="73"/>
        <v>-7.9109589041095632</v>
      </c>
      <c r="R117" s="428">
        <f t="shared" si="74"/>
        <v>0.93671232876712351</v>
      </c>
      <c r="S117" s="498"/>
      <c r="T117" s="230">
        <v>0.82638888888888895</v>
      </c>
      <c r="U117" s="230">
        <v>0.92777777777777781</v>
      </c>
      <c r="V117" s="231">
        <v>7</v>
      </c>
      <c r="W117" s="421">
        <f t="shared" si="70"/>
        <v>145.99999999999997</v>
      </c>
      <c r="X117" s="219"/>
      <c r="Y117" s="219"/>
      <c r="Z117" s="220"/>
      <c r="AA117" s="220"/>
      <c r="AB117" s="451"/>
      <c r="AC117" s="451"/>
      <c r="AD117" s="224"/>
      <c r="AE117" s="224"/>
      <c r="AF117" s="48">
        <f t="shared" si="61"/>
        <v>-94.931506849314701</v>
      </c>
      <c r="AG117" s="126">
        <f t="shared" si="62"/>
        <v>0.93671232876712351</v>
      </c>
      <c r="AH117" s="472"/>
    </row>
    <row r="118" spans="1:34" s="221" customFormat="1" ht="19.149999999999999" customHeight="1">
      <c r="A118" s="495"/>
      <c r="B118" s="424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38"/>
      <c r="J118" s="46"/>
      <c r="K118" s="44"/>
      <c r="L118" s="47"/>
      <c r="M118" s="427"/>
      <c r="N118" s="44"/>
      <c r="O118" s="47"/>
      <c r="P118" s="48"/>
      <c r="Q118" s="49"/>
      <c r="R118" s="428"/>
      <c r="S118" s="498"/>
      <c r="T118" s="230"/>
      <c r="U118" s="230"/>
      <c r="V118" s="231"/>
      <c r="W118" s="421">
        <f t="shared" si="70"/>
        <v>0</v>
      </c>
      <c r="X118" s="219"/>
      <c r="Y118" s="219"/>
      <c r="Z118" s="220"/>
      <c r="AA118" s="220"/>
      <c r="AB118" s="451"/>
      <c r="AC118" s="451"/>
      <c r="AD118" s="224"/>
      <c r="AE118" s="224"/>
      <c r="AF118" s="48">
        <f t="shared" si="61"/>
        <v>0</v>
      </c>
      <c r="AG118" s="126" t="e">
        <f t="shared" si="62"/>
        <v>#DIV/0!</v>
      </c>
      <c r="AH118" s="472"/>
    </row>
    <row r="119" spans="1:34" s="221" customFormat="1" ht="19.149999999999999" customHeight="1">
      <c r="A119" s="495"/>
      <c r="B119" s="224">
        <v>0</v>
      </c>
      <c r="C119" s="226"/>
      <c r="D119" s="82"/>
      <c r="E119" s="83"/>
      <c r="F119" s="366" t="s">
        <v>105</v>
      </c>
      <c r="G119" s="233"/>
      <c r="H119" s="45">
        <f t="shared" si="75"/>
        <v>0</v>
      </c>
      <c r="I119" s="438"/>
      <c r="J119" s="181"/>
      <c r="K119" s="235"/>
      <c r="L119" s="47"/>
      <c r="M119" s="427"/>
      <c r="N119" s="182"/>
      <c r="O119" s="228"/>
      <c r="P119" s="168"/>
      <c r="Q119" s="49"/>
      <c r="R119" s="428"/>
      <c r="S119" s="498"/>
      <c r="T119" s="230"/>
      <c r="U119" s="230"/>
      <c r="V119" s="231"/>
      <c r="W119" s="421">
        <f t="shared" si="70"/>
        <v>0</v>
      </c>
      <c r="X119" s="219"/>
      <c r="Y119" s="219"/>
      <c r="Z119" s="220"/>
      <c r="AA119" s="220"/>
      <c r="AB119" s="451"/>
      <c r="AC119" s="451"/>
      <c r="AD119" s="224"/>
      <c r="AE119" s="224"/>
      <c r="AF119" s="48">
        <f t="shared" si="61"/>
        <v>0</v>
      </c>
      <c r="AG119" s="126" t="e">
        <f t="shared" si="62"/>
        <v>#DIV/0!</v>
      </c>
      <c r="AH119" s="472"/>
    </row>
    <row r="120" spans="1:34" s="221" customFormat="1" ht="19.149999999999999" customHeight="1">
      <c r="A120" s="495"/>
      <c r="B120" s="224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38"/>
      <c r="J120" s="181"/>
      <c r="K120" s="235"/>
      <c r="L120" s="47"/>
      <c r="M120" s="427"/>
      <c r="N120" s="182"/>
      <c r="O120" s="228"/>
      <c r="P120" s="168"/>
      <c r="Q120" s="49"/>
      <c r="R120" s="428"/>
      <c r="S120" s="498"/>
      <c r="T120" s="230"/>
      <c r="U120" s="230"/>
      <c r="V120" s="231"/>
      <c r="W120" s="421">
        <f t="shared" si="70"/>
        <v>0</v>
      </c>
      <c r="X120" s="219"/>
      <c r="Y120" s="219"/>
      <c r="Z120" s="220"/>
      <c r="AA120" s="220"/>
      <c r="AB120" s="451"/>
      <c r="AC120" s="451"/>
      <c r="AD120" s="224"/>
      <c r="AE120" s="224"/>
      <c r="AF120" s="48">
        <f t="shared" si="61"/>
        <v>0</v>
      </c>
      <c r="AG120" s="126" t="e">
        <f t="shared" si="62"/>
        <v>#DIV/0!</v>
      </c>
      <c r="AH120" s="472"/>
    </row>
    <row r="121" spans="1:34" ht="19.149999999999999" customHeight="1">
      <c r="A121" s="496"/>
      <c r="B121" s="122">
        <v>0</v>
      </c>
      <c r="C121" s="100" t="s">
        <v>259</v>
      </c>
      <c r="D121" s="236" t="s">
        <v>118</v>
      </c>
      <c r="E121" s="237"/>
      <c r="F121" s="368"/>
      <c r="G121" s="238"/>
      <c r="H121" s="239"/>
      <c r="I121" s="240"/>
      <c r="J121" s="205">
        <v>15.333333333333334</v>
      </c>
      <c r="K121" s="205">
        <v>1621</v>
      </c>
      <c r="L121" s="206">
        <v>116.16878306878306</v>
      </c>
      <c r="M121" s="205">
        <f t="shared" ref="M121:O121" si="78">AVERAGE(M109:M120)</f>
        <v>15.444444444444445</v>
      </c>
      <c r="N121" s="205">
        <f t="shared" si="78"/>
        <v>1452.2047902781298</v>
      </c>
      <c r="O121" s="206">
        <f t="shared" si="78"/>
        <v>102.89307485240712</v>
      </c>
      <c r="P121" s="48">
        <f t="shared" ref="P121:P129" si="79">M121-J121</f>
        <v>0.11111111111111072</v>
      </c>
      <c r="Q121" s="49">
        <f t="shared" ref="Q121:Q129" si="80">O121-L121</f>
        <v>-13.275708216375932</v>
      </c>
      <c r="R121" s="175">
        <f t="shared" ref="R121:R129" si="81">O121/L121</f>
        <v>0.88572051918185768</v>
      </c>
      <c r="S121" s="477"/>
      <c r="T121" s="50"/>
      <c r="U121" s="50"/>
      <c r="V121" s="44"/>
      <c r="W121" s="421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51"/>
      <c r="AC121" s="451"/>
      <c r="AD121" s="107">
        <f>SUM(AD109:AD120)</f>
        <v>1</v>
      </c>
      <c r="AE121" s="107">
        <f>SUM(AE109:AE120)</f>
        <v>0</v>
      </c>
      <c r="AF121" s="48">
        <f>N121-K121</f>
        <v>-168.79520972187015</v>
      </c>
      <c r="AG121" s="126">
        <f>N121/K121</f>
        <v>0.89586970405806898</v>
      </c>
      <c r="AH121" s="472"/>
    </row>
    <row r="122" spans="1:34" ht="19.149999999999999" customHeight="1">
      <c r="A122" s="499" t="s">
        <v>260</v>
      </c>
      <c r="B122" s="131" t="s">
        <v>230</v>
      </c>
      <c r="C122" s="166"/>
      <c r="D122" s="179" t="s">
        <v>261</v>
      </c>
      <c r="E122" s="43"/>
      <c r="F122" s="359">
        <v>58.67</v>
      </c>
      <c r="G122" s="44">
        <v>1779</v>
      </c>
      <c r="H122" s="45">
        <f t="shared" ref="H122:H132" si="82">F122*G122</f>
        <v>104373.93000000001</v>
      </c>
      <c r="I122" s="424"/>
      <c r="J122" s="46">
        <v>19</v>
      </c>
      <c r="K122" s="44">
        <v>1440</v>
      </c>
      <c r="L122" s="47">
        <v>75.78947368421052</v>
      </c>
      <c r="M122" s="422">
        <v>19</v>
      </c>
      <c r="N122" s="177">
        <f t="shared" ref="N122:N129" si="83">G122/W122*60</f>
        <v>1351.1392405063284</v>
      </c>
      <c r="O122" s="241">
        <f t="shared" ref="O122:O129" si="84">N122/M122</f>
        <v>71.112591605596236</v>
      </c>
      <c r="P122" s="108">
        <f t="shared" si="79"/>
        <v>0</v>
      </c>
      <c r="Q122" s="185">
        <f t="shared" si="80"/>
        <v>-4.676882078614284</v>
      </c>
      <c r="R122" s="109">
        <f t="shared" si="81"/>
        <v>0.938291139240506</v>
      </c>
      <c r="S122" s="463">
        <f>R134</f>
        <v>0.8916211829641657</v>
      </c>
      <c r="T122" s="50">
        <v>0.5</v>
      </c>
      <c r="U122" s="50">
        <v>0.55486111111111114</v>
      </c>
      <c r="V122" s="231">
        <v>5</v>
      </c>
      <c r="W122" s="421">
        <f t="shared" si="70"/>
        <v>79.000000000000043</v>
      </c>
      <c r="X122" s="53"/>
      <c r="Y122" s="53"/>
      <c r="Z122" s="54"/>
      <c r="AA122" s="54"/>
      <c r="AB122" s="451"/>
      <c r="AC122" s="451"/>
      <c r="AD122" s="438"/>
      <c r="AE122" s="438"/>
      <c r="AF122" s="48">
        <f t="shared" si="61"/>
        <v>-88.860759493671594</v>
      </c>
      <c r="AG122" s="428">
        <f t="shared" si="62"/>
        <v>0.93829113924050589</v>
      </c>
      <c r="AH122" s="477">
        <f>AG134</f>
        <v>0.90483722303183722</v>
      </c>
    </row>
    <row r="123" spans="1:34" ht="19.149999999999999" customHeight="1">
      <c r="A123" s="499"/>
      <c r="B123" s="131" t="s">
        <v>230</v>
      </c>
      <c r="C123" s="97"/>
      <c r="D123" s="42" t="s">
        <v>248</v>
      </c>
      <c r="E123" s="180"/>
      <c r="F123" s="359">
        <v>59.52</v>
      </c>
      <c r="G123" s="44">
        <v>2263</v>
      </c>
      <c r="H123" s="45">
        <f t="shared" si="82"/>
        <v>134693.76000000001</v>
      </c>
      <c r="I123" s="438"/>
      <c r="J123" s="87">
        <v>21</v>
      </c>
      <c r="K123" s="57">
        <v>1385</v>
      </c>
      <c r="L123" s="86">
        <v>65.952380952380949</v>
      </c>
      <c r="M123" s="427">
        <v>21</v>
      </c>
      <c r="N123" s="57">
        <f t="shared" si="83"/>
        <v>1305.5769230769238</v>
      </c>
      <c r="O123" s="86">
        <f t="shared" si="84"/>
        <v>62.170329670329707</v>
      </c>
      <c r="P123" s="54">
        <f t="shared" si="79"/>
        <v>0</v>
      </c>
      <c r="Q123" s="88">
        <f t="shared" si="80"/>
        <v>-3.782051282051242</v>
      </c>
      <c r="R123" s="431">
        <f t="shared" si="81"/>
        <v>0.9426548181060822</v>
      </c>
      <c r="S123" s="463"/>
      <c r="T123" s="50">
        <v>0.57013888888888886</v>
      </c>
      <c r="U123" s="50">
        <v>0.64236111111111105</v>
      </c>
      <c r="V123" s="231">
        <v>22</v>
      </c>
      <c r="W123" s="421">
        <f>(U123-T123)*24*60</f>
        <v>103.99999999999994</v>
      </c>
      <c r="X123" s="53">
        <v>0.55833333333333335</v>
      </c>
      <c r="Y123" s="53">
        <v>0.56736111111111109</v>
      </c>
      <c r="Z123" s="54"/>
      <c r="AA123" s="54"/>
      <c r="AB123" s="451"/>
      <c r="AC123" s="451"/>
      <c r="AD123" s="438"/>
      <c r="AE123" s="438"/>
      <c r="AF123" s="48">
        <f t="shared" si="61"/>
        <v>-79.423076923076223</v>
      </c>
      <c r="AG123" s="428">
        <f t="shared" si="62"/>
        <v>0.9426548181060822</v>
      </c>
      <c r="AH123" s="463"/>
    </row>
    <row r="124" spans="1:34" ht="19.149999999999999" customHeight="1">
      <c r="A124" s="499"/>
      <c r="B124" s="131" t="s">
        <v>196</v>
      </c>
      <c r="C124" s="178"/>
      <c r="D124" s="179" t="s">
        <v>262</v>
      </c>
      <c r="E124" s="180"/>
      <c r="F124" s="359">
        <v>56.79</v>
      </c>
      <c r="G124" s="177">
        <v>1237</v>
      </c>
      <c r="H124" s="45">
        <f t="shared" si="82"/>
        <v>70249.23</v>
      </c>
      <c r="I124" s="242"/>
      <c r="J124" s="87">
        <v>18</v>
      </c>
      <c r="K124" s="57">
        <v>1636</v>
      </c>
      <c r="L124" s="86">
        <v>90.888888888888886</v>
      </c>
      <c r="M124" s="422">
        <v>18</v>
      </c>
      <c r="N124" s="177">
        <f t="shared" si="83"/>
        <v>1514.6938775510209</v>
      </c>
      <c r="O124" s="241">
        <f t="shared" si="84"/>
        <v>84.149659863945601</v>
      </c>
      <c r="P124" s="108">
        <f t="shared" si="79"/>
        <v>0</v>
      </c>
      <c r="Q124" s="185">
        <f t="shared" si="80"/>
        <v>-6.7392290249432847</v>
      </c>
      <c r="R124" s="109">
        <f t="shared" si="81"/>
        <v>0.92585200339304452</v>
      </c>
      <c r="S124" s="500"/>
      <c r="T124" s="50">
        <v>0.70833333333333337</v>
      </c>
      <c r="U124" s="50">
        <v>0.74236111111111114</v>
      </c>
      <c r="V124" s="231">
        <v>5</v>
      </c>
      <c r="W124" s="243">
        <f>(U124-T124)*24*60</f>
        <v>48.999999999999986</v>
      </c>
      <c r="X124" s="191"/>
      <c r="Y124" s="191"/>
      <c r="Z124" s="54"/>
      <c r="AA124" s="54"/>
      <c r="AB124" s="451"/>
      <c r="AC124" s="451"/>
      <c r="AD124" s="438"/>
      <c r="AE124" s="438"/>
      <c r="AF124" s="108">
        <f t="shared" si="61"/>
        <v>-121.30612244897907</v>
      </c>
      <c r="AG124" s="109">
        <f t="shared" si="62"/>
        <v>0.92585200339304463</v>
      </c>
      <c r="AH124" s="463"/>
    </row>
    <row r="125" spans="1:34" ht="19.149999999999999" customHeight="1">
      <c r="A125" s="499"/>
      <c r="B125" s="131" t="s">
        <v>196</v>
      </c>
      <c r="C125" s="97"/>
      <c r="D125" s="42" t="s">
        <v>263</v>
      </c>
      <c r="E125" s="43"/>
      <c r="F125" s="359">
        <v>56.87</v>
      </c>
      <c r="G125" s="44">
        <v>890</v>
      </c>
      <c r="H125" s="45">
        <f t="shared" si="82"/>
        <v>50614.299999999996</v>
      </c>
      <c r="I125" s="424"/>
      <c r="J125" s="87">
        <v>18</v>
      </c>
      <c r="K125" s="57">
        <v>1636</v>
      </c>
      <c r="L125" s="86">
        <v>90.888888888888886</v>
      </c>
      <c r="M125" s="422">
        <v>18</v>
      </c>
      <c r="N125" s="57">
        <f t="shared" si="83"/>
        <v>1525.7142857142842</v>
      </c>
      <c r="O125" s="86">
        <f t="shared" si="84"/>
        <v>84.761904761904674</v>
      </c>
      <c r="P125" s="54">
        <f t="shared" si="79"/>
        <v>0</v>
      </c>
      <c r="Q125" s="88">
        <f t="shared" si="80"/>
        <v>-6.1269841269842118</v>
      </c>
      <c r="R125" s="431">
        <f t="shared" si="81"/>
        <v>0.93258819420188521</v>
      </c>
      <c r="S125" s="500"/>
      <c r="T125" s="50">
        <v>0.74722222222222223</v>
      </c>
      <c r="U125" s="50">
        <v>0.77152777777777781</v>
      </c>
      <c r="V125" s="231">
        <v>7</v>
      </c>
      <c r="W125" s="243">
        <f t="shared" ref="W125:W133" si="85">(U125-T125)*24*60</f>
        <v>35.000000000000036</v>
      </c>
      <c r="X125" s="64"/>
      <c r="Y125" s="64"/>
      <c r="Z125" s="54"/>
      <c r="AA125" s="54"/>
      <c r="AB125" s="451"/>
      <c r="AC125" s="451"/>
      <c r="AD125" s="438"/>
      <c r="AE125" s="438"/>
      <c r="AF125" s="48">
        <f t="shared" si="61"/>
        <v>-110.28571428571581</v>
      </c>
      <c r="AG125" s="428">
        <f t="shared" si="62"/>
        <v>0.93258819420188521</v>
      </c>
      <c r="AH125" s="464"/>
    </row>
    <row r="126" spans="1:34" ht="19.149999999999999" customHeight="1">
      <c r="A126" s="499"/>
      <c r="B126" s="131" t="s">
        <v>196</v>
      </c>
      <c r="C126" s="438"/>
      <c r="D126" s="42" t="s">
        <v>264</v>
      </c>
      <c r="E126" s="180"/>
      <c r="F126" s="359">
        <v>54.09</v>
      </c>
      <c r="G126" s="57">
        <v>896</v>
      </c>
      <c r="H126" s="45">
        <f t="shared" si="82"/>
        <v>48464.639999999999</v>
      </c>
      <c r="I126" s="438"/>
      <c r="J126" s="87">
        <v>17</v>
      </c>
      <c r="K126" s="57">
        <v>1565</v>
      </c>
      <c r="L126" s="86">
        <v>92.058823529411768</v>
      </c>
      <c r="M126" s="427">
        <v>18</v>
      </c>
      <c r="N126" s="57">
        <f t="shared" si="83"/>
        <v>1414.736842105262</v>
      </c>
      <c r="O126" s="86">
        <f t="shared" si="84"/>
        <v>78.596491228070107</v>
      </c>
      <c r="P126" s="54">
        <f t="shared" si="79"/>
        <v>1</v>
      </c>
      <c r="Q126" s="88">
        <f t="shared" si="80"/>
        <v>-13.462332301341661</v>
      </c>
      <c r="R126" s="431">
        <f t="shared" si="81"/>
        <v>0.85376380247743888</v>
      </c>
      <c r="S126" s="500"/>
      <c r="T126" s="50">
        <v>0.77569444444444446</v>
      </c>
      <c r="U126" s="50">
        <v>0.80208333333333337</v>
      </c>
      <c r="V126" s="231">
        <v>6</v>
      </c>
      <c r="W126" s="243">
        <f t="shared" si="85"/>
        <v>38.000000000000028</v>
      </c>
      <c r="X126" s="64"/>
      <c r="Y126" s="64"/>
      <c r="Z126" s="54"/>
      <c r="AA126" s="54"/>
      <c r="AB126" s="451"/>
      <c r="AC126" s="451"/>
      <c r="AD126" s="438"/>
      <c r="AE126" s="438"/>
      <c r="AF126" s="108">
        <f t="shared" si="61"/>
        <v>-150.26315789473801</v>
      </c>
      <c r="AG126" s="109">
        <f t="shared" si="62"/>
        <v>0.90398520262317061</v>
      </c>
      <c r="AH126" s="464"/>
    </row>
    <row r="127" spans="1:34" ht="19.149999999999999" customHeight="1">
      <c r="A127" s="499"/>
      <c r="B127" s="131" t="s">
        <v>196</v>
      </c>
      <c r="C127" s="226"/>
      <c r="D127" s="82" t="s">
        <v>265</v>
      </c>
      <c r="E127" s="83"/>
      <c r="F127" s="359">
        <v>47.6</v>
      </c>
      <c r="G127" s="212">
        <v>1206</v>
      </c>
      <c r="H127" s="45">
        <f t="shared" si="82"/>
        <v>57405.599999999999</v>
      </c>
      <c r="I127" s="224"/>
      <c r="J127" s="87">
        <v>19</v>
      </c>
      <c r="K127" s="57">
        <v>1440</v>
      </c>
      <c r="L127" s="86">
        <v>75.78947368421052</v>
      </c>
      <c r="M127" s="422">
        <v>19</v>
      </c>
      <c r="N127" s="177">
        <f t="shared" si="83"/>
        <v>1315.6363636363644</v>
      </c>
      <c r="O127" s="241">
        <f t="shared" si="84"/>
        <v>69.244019138756016</v>
      </c>
      <c r="P127" s="108">
        <f t="shared" si="79"/>
        <v>0</v>
      </c>
      <c r="Q127" s="185">
        <f t="shared" si="80"/>
        <v>-6.5454545454545041</v>
      </c>
      <c r="R127" s="109">
        <f t="shared" si="81"/>
        <v>0.91363636363636413</v>
      </c>
      <c r="S127" s="500"/>
      <c r="T127" s="50">
        <v>0.81805555555555554</v>
      </c>
      <c r="U127" s="50">
        <v>0.85624999999999996</v>
      </c>
      <c r="V127" s="424">
        <v>23</v>
      </c>
      <c r="W127" s="243">
        <f t="shared" si="85"/>
        <v>54.999999999999964</v>
      </c>
      <c r="X127" s="64">
        <v>0.80555555555555547</v>
      </c>
      <c r="Y127" s="64">
        <v>0.81527777777777777</v>
      </c>
      <c r="Z127" s="54"/>
      <c r="AA127" s="54"/>
      <c r="AB127" s="451"/>
      <c r="AC127" s="451"/>
      <c r="AD127" s="438"/>
      <c r="AE127" s="438"/>
      <c r="AF127" s="108">
        <f t="shared" si="61"/>
        <v>-124.36363636363558</v>
      </c>
      <c r="AG127" s="109">
        <f t="shared" si="62"/>
        <v>0.91363636363636413</v>
      </c>
      <c r="AH127" s="464"/>
    </row>
    <row r="128" spans="1:34" ht="19.149999999999999" customHeight="1">
      <c r="A128" s="499"/>
      <c r="B128" s="131" t="s">
        <v>196</v>
      </c>
      <c r="C128" s="160"/>
      <c r="D128" s="59" t="s">
        <v>266</v>
      </c>
      <c r="E128" s="83"/>
      <c r="F128" s="359">
        <v>50.67</v>
      </c>
      <c r="G128" s="57">
        <v>247</v>
      </c>
      <c r="H128" s="45">
        <f t="shared" si="82"/>
        <v>12515.49</v>
      </c>
      <c r="I128" s="438"/>
      <c r="J128" s="87">
        <v>21</v>
      </c>
      <c r="K128" s="57">
        <v>1636</v>
      </c>
      <c r="L128" s="86">
        <v>77.904761904761898</v>
      </c>
      <c r="M128" s="87">
        <v>21</v>
      </c>
      <c r="N128" s="57">
        <f t="shared" si="83"/>
        <v>1235.0000000000043</v>
      </c>
      <c r="O128" s="86">
        <f t="shared" si="84"/>
        <v>58.809523809524016</v>
      </c>
      <c r="P128" s="54">
        <f t="shared" si="79"/>
        <v>0</v>
      </c>
      <c r="Q128" s="88">
        <f t="shared" si="80"/>
        <v>-19.095238095237882</v>
      </c>
      <c r="R128" s="431">
        <f t="shared" si="81"/>
        <v>0.75488997555012494</v>
      </c>
      <c r="S128" s="500"/>
      <c r="T128" s="50">
        <v>0.86111111111111105</v>
      </c>
      <c r="U128" s="50">
        <v>0.86944444444444435</v>
      </c>
      <c r="V128" s="424">
        <v>7</v>
      </c>
      <c r="W128" s="243">
        <f t="shared" si="85"/>
        <v>11.999999999999957</v>
      </c>
      <c r="X128" s="64"/>
      <c r="Y128" s="64"/>
      <c r="Z128" s="54"/>
      <c r="AA128" s="54"/>
      <c r="AB128" s="451"/>
      <c r="AC128" s="451"/>
      <c r="AD128" s="438"/>
      <c r="AE128" s="438"/>
      <c r="AF128" s="108">
        <f t="shared" si="61"/>
        <v>-400.99999999999568</v>
      </c>
      <c r="AG128" s="109">
        <f t="shared" si="62"/>
        <v>0.75488997555012494</v>
      </c>
      <c r="AH128" s="464"/>
    </row>
    <row r="129" spans="1:34" ht="19.149999999999999" customHeight="1">
      <c r="A129" s="499"/>
      <c r="B129" s="131" t="s">
        <v>196</v>
      </c>
      <c r="C129" s="160"/>
      <c r="D129" s="59" t="s">
        <v>277</v>
      </c>
      <c r="E129" s="60"/>
      <c r="F129" s="359">
        <v>50.49</v>
      </c>
      <c r="G129" s="57">
        <v>1334</v>
      </c>
      <c r="H129" s="45">
        <f t="shared" si="82"/>
        <v>67353.66</v>
      </c>
      <c r="I129" s="438">
        <v>1</v>
      </c>
      <c r="J129" s="87">
        <v>14</v>
      </c>
      <c r="K129" s="57">
        <v>1440</v>
      </c>
      <c r="L129" s="86">
        <v>102.85714285714286</v>
      </c>
      <c r="M129" s="427">
        <v>15</v>
      </c>
      <c r="N129" s="57">
        <f t="shared" si="83"/>
        <v>1356.6101694915267</v>
      </c>
      <c r="O129" s="86">
        <f t="shared" si="84"/>
        <v>90.440677966101774</v>
      </c>
      <c r="P129" s="54">
        <f t="shared" si="79"/>
        <v>1</v>
      </c>
      <c r="Q129" s="88">
        <f t="shared" si="80"/>
        <v>-12.416464891041088</v>
      </c>
      <c r="R129" s="431">
        <f t="shared" si="81"/>
        <v>0.87928436911487828</v>
      </c>
      <c r="S129" s="500"/>
      <c r="T129" s="50">
        <v>0.87361111111111101</v>
      </c>
      <c r="U129" s="50">
        <v>0.91458333333333319</v>
      </c>
      <c r="V129" s="424">
        <v>6</v>
      </c>
      <c r="W129" s="243">
        <f t="shared" si="85"/>
        <v>58.99999999999995</v>
      </c>
      <c r="X129" s="64"/>
      <c r="Y129" s="64"/>
      <c r="Z129" s="54"/>
      <c r="AA129" s="54"/>
      <c r="AB129" s="451"/>
      <c r="AC129" s="451"/>
      <c r="AD129" s="438"/>
      <c r="AE129" s="438"/>
      <c r="AF129" s="108"/>
      <c r="AG129" s="109"/>
      <c r="AH129" s="464"/>
    </row>
    <row r="130" spans="1:34" ht="19.149999999999999" customHeight="1">
      <c r="A130" s="49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38"/>
      <c r="J130" s="87"/>
      <c r="K130" s="57"/>
      <c r="L130" s="86"/>
      <c r="M130" s="427"/>
      <c r="N130" s="177"/>
      <c r="O130" s="241"/>
      <c r="P130" s="108"/>
      <c r="Q130" s="185"/>
      <c r="R130" s="109"/>
      <c r="S130" s="500"/>
      <c r="T130" s="50"/>
      <c r="U130" s="50"/>
      <c r="V130" s="424"/>
      <c r="W130" s="243"/>
      <c r="X130" s="64"/>
      <c r="Y130" s="64"/>
      <c r="Z130" s="54"/>
      <c r="AA130" s="54"/>
      <c r="AB130" s="451"/>
      <c r="AC130" s="451"/>
      <c r="AD130" s="438"/>
      <c r="AE130" s="438"/>
      <c r="AF130" s="65"/>
      <c r="AG130" s="429"/>
      <c r="AH130" s="464"/>
    </row>
    <row r="131" spans="1:34" ht="19.149999999999999" customHeight="1">
      <c r="A131" s="49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1"/>
      <c r="S131" s="500"/>
      <c r="T131" s="50"/>
      <c r="U131" s="50"/>
      <c r="V131" s="424"/>
      <c r="W131" s="243"/>
      <c r="X131" s="64"/>
      <c r="Y131" s="64"/>
      <c r="Z131" s="54"/>
      <c r="AA131" s="54"/>
      <c r="AB131" s="451"/>
      <c r="AC131" s="451"/>
      <c r="AD131" s="438"/>
      <c r="AE131" s="438"/>
      <c r="AF131" s="65"/>
      <c r="AG131" s="429"/>
      <c r="AH131" s="464"/>
    </row>
    <row r="132" spans="1:34" ht="19.149999999999999" customHeight="1">
      <c r="A132" s="49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38"/>
      <c r="J132" s="87"/>
      <c r="K132" s="57"/>
      <c r="L132" s="86"/>
      <c r="M132" s="427"/>
      <c r="N132" s="57"/>
      <c r="O132" s="86"/>
      <c r="P132" s="54"/>
      <c r="Q132" s="88"/>
      <c r="R132" s="431"/>
      <c r="S132" s="500"/>
      <c r="T132" s="50"/>
      <c r="U132" s="50"/>
      <c r="V132" s="424"/>
      <c r="W132" s="243">
        <f t="shared" si="85"/>
        <v>0</v>
      </c>
      <c r="X132" s="64"/>
      <c r="Y132" s="64"/>
      <c r="Z132" s="54"/>
      <c r="AA132" s="54"/>
      <c r="AB132" s="451"/>
      <c r="AC132" s="451"/>
      <c r="AD132" s="438"/>
      <c r="AE132" s="438"/>
      <c r="AF132" s="65"/>
      <c r="AG132" s="429"/>
      <c r="AH132" s="464"/>
    </row>
    <row r="133" spans="1:34" ht="19.149999999999999" customHeight="1">
      <c r="A133" s="49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38"/>
      <c r="J133" s="87"/>
      <c r="K133" s="57"/>
      <c r="L133" s="86"/>
      <c r="M133" s="427"/>
      <c r="N133" s="57"/>
      <c r="O133" s="86"/>
      <c r="P133" s="54"/>
      <c r="Q133" s="88"/>
      <c r="R133" s="431"/>
      <c r="S133" s="500"/>
      <c r="T133" s="50"/>
      <c r="U133" s="50"/>
      <c r="V133" s="424"/>
      <c r="W133" s="243">
        <f t="shared" si="85"/>
        <v>0</v>
      </c>
      <c r="X133" s="64"/>
      <c r="Y133" s="64"/>
      <c r="Z133" s="54"/>
      <c r="AA133" s="54"/>
      <c r="AB133" s="451"/>
      <c r="AC133" s="451"/>
      <c r="AD133" s="438"/>
      <c r="AE133" s="438"/>
      <c r="AF133" s="65"/>
      <c r="AG133" s="429"/>
      <c r="AH133" s="464"/>
    </row>
    <row r="134" spans="1:34" ht="19.149999999999999" customHeight="1">
      <c r="A134" s="499"/>
      <c r="B134" s="171">
        <v>0</v>
      </c>
      <c r="C134" s="100" t="s">
        <v>268</v>
      </c>
      <c r="D134" s="478" t="s">
        <v>118</v>
      </c>
      <c r="E134" s="478"/>
      <c r="F134" s="369"/>
      <c r="G134" s="101"/>
      <c r="H134" s="102"/>
      <c r="I134" s="245"/>
      <c r="J134" s="246">
        <v>18.375</v>
      </c>
      <c r="K134" s="246">
        <v>1522.25</v>
      </c>
      <c r="L134" s="247">
        <v>84.016229298737045</v>
      </c>
      <c r="M134" s="246">
        <f t="shared" ref="M134:O134" si="86">AVERAGE(M122:M133)</f>
        <v>18.625</v>
      </c>
      <c r="N134" s="246">
        <f t="shared" si="86"/>
        <v>1377.3884627602142</v>
      </c>
      <c r="O134" s="247">
        <f t="shared" si="86"/>
        <v>74.910649755528524</v>
      </c>
      <c r="P134" s="51">
        <f t="shared" ref="P134:P142" si="87">M134-J134</f>
        <v>0.25</v>
      </c>
      <c r="Q134" s="142">
        <f t="shared" ref="Q134:Q142" si="88">O134-L134</f>
        <v>-9.1055795432085205</v>
      </c>
      <c r="R134" s="248">
        <f t="shared" ref="R134:R142" si="89">O134/L134</f>
        <v>0.8916211829641657</v>
      </c>
      <c r="S134" s="463"/>
      <c r="T134" s="50"/>
      <c r="U134" s="50"/>
      <c r="V134" s="424"/>
      <c r="W134" s="424"/>
      <c r="X134" s="53"/>
      <c r="Y134" s="53"/>
      <c r="Z134" s="106">
        <f>SUM(Z122:Z133)</f>
        <v>0</v>
      </c>
      <c r="AA134" s="106">
        <f>SUM(AA122:AA133)</f>
        <v>0</v>
      </c>
      <c r="AB134" s="451"/>
      <c r="AC134" s="451"/>
      <c r="AD134" s="107">
        <f>SUM(AD122:AD133)</f>
        <v>0</v>
      </c>
      <c r="AE134" s="107">
        <f>SUM(AE122:AE133)</f>
        <v>0</v>
      </c>
      <c r="AF134" s="48">
        <f t="shared" si="61"/>
        <v>-144.86153723978578</v>
      </c>
      <c r="AG134" s="428">
        <f t="shared" si="62"/>
        <v>0.90483722303183722</v>
      </c>
      <c r="AH134" s="464"/>
    </row>
    <row r="135" spans="1:34" ht="19.149999999999999" customHeight="1">
      <c r="A135" s="501" t="s">
        <v>269</v>
      </c>
      <c r="B135" s="424" t="s">
        <v>196</v>
      </c>
      <c r="C135" s="438"/>
      <c r="D135" s="82" t="s">
        <v>270</v>
      </c>
      <c r="E135" s="83"/>
      <c r="F135" s="359">
        <v>53.68</v>
      </c>
      <c r="G135" s="57">
        <v>806</v>
      </c>
      <c r="H135" s="249">
        <f t="shared" ref="H135:H146" si="90">F135*G135</f>
        <v>43266.080000000002</v>
      </c>
      <c r="I135" s="438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1422.3529411764687</v>
      </c>
      <c r="O135" s="116">
        <f t="shared" ref="O135:O142" si="92">N135/M135</f>
        <v>88.897058823529292</v>
      </c>
      <c r="P135" s="54">
        <f t="shared" si="87"/>
        <v>0</v>
      </c>
      <c r="Q135" s="88">
        <f t="shared" si="88"/>
        <v>-4.8529411764707078</v>
      </c>
      <c r="R135" s="431">
        <f t="shared" si="89"/>
        <v>0.94823529411764573</v>
      </c>
      <c r="S135" s="498">
        <f>R147</f>
        <v>0.92228653136109784</v>
      </c>
      <c r="T135" s="250">
        <v>0.5</v>
      </c>
      <c r="U135" s="50">
        <v>0.52361111111111114</v>
      </c>
      <c r="V135" s="145">
        <v>5</v>
      </c>
      <c r="W135" s="251">
        <f t="shared" ref="W135:W147" si="93">(U135-T135)*24*60</f>
        <v>34.000000000000043</v>
      </c>
      <c r="X135" s="426"/>
      <c r="Y135" s="426"/>
      <c r="Z135" s="54"/>
      <c r="AA135" s="54"/>
      <c r="AB135" s="451"/>
      <c r="AC135" s="451"/>
      <c r="AD135" s="438"/>
      <c r="AE135" s="438"/>
      <c r="AF135" s="117">
        <f t="shared" si="61"/>
        <v>-77.647058823531324</v>
      </c>
      <c r="AG135" s="121">
        <f t="shared" si="62"/>
        <v>0.94823529411764573</v>
      </c>
      <c r="AH135" s="472">
        <f>AG147</f>
        <v>0.92265736508355711</v>
      </c>
    </row>
    <row r="136" spans="1:34" ht="19.149999999999999" customHeight="1">
      <c r="A136" s="502"/>
      <c r="B136" s="424" t="s">
        <v>196</v>
      </c>
      <c r="C136" s="438"/>
      <c r="D136" s="82" t="s">
        <v>271</v>
      </c>
      <c r="E136" s="252"/>
      <c r="F136" s="359">
        <v>57.734999999999999</v>
      </c>
      <c r="G136" s="57">
        <v>1514</v>
      </c>
      <c r="H136" s="84">
        <f t="shared" si="90"/>
        <v>87410.79</v>
      </c>
      <c r="I136" s="438"/>
      <c r="J136" s="46">
        <v>16</v>
      </c>
      <c r="K136" s="57">
        <v>1565</v>
      </c>
      <c r="L136" s="86">
        <v>97.8125</v>
      </c>
      <c r="M136" s="427">
        <v>16</v>
      </c>
      <c r="N136" s="57">
        <f t="shared" si="91"/>
        <v>1376.3636363636379</v>
      </c>
      <c r="O136" s="86">
        <f t="shared" si="92"/>
        <v>86.022727272727366</v>
      </c>
      <c r="P136" s="54">
        <f t="shared" si="87"/>
        <v>0</v>
      </c>
      <c r="Q136" s="88">
        <f t="shared" si="88"/>
        <v>-11.789772727272634</v>
      </c>
      <c r="R136" s="431">
        <f t="shared" si="89"/>
        <v>0.8794655823409826</v>
      </c>
      <c r="S136" s="498"/>
      <c r="T136" s="250">
        <v>0.52847222222222223</v>
      </c>
      <c r="U136" s="50">
        <v>0.57430555555555551</v>
      </c>
      <c r="V136" s="145">
        <v>7</v>
      </c>
      <c r="W136" s="251">
        <f t="shared" si="93"/>
        <v>65.999999999999929</v>
      </c>
      <c r="X136" s="53"/>
      <c r="Y136" s="53"/>
      <c r="Z136" s="54"/>
      <c r="AA136" s="54"/>
      <c r="AB136" s="451"/>
      <c r="AC136" s="451"/>
      <c r="AD136" s="438"/>
      <c r="AE136" s="438"/>
      <c r="AF136" s="48">
        <f t="shared" si="61"/>
        <v>-188.63636363636215</v>
      </c>
      <c r="AG136" s="126">
        <f t="shared" si="62"/>
        <v>0.8794655823409826</v>
      </c>
      <c r="AH136" s="472"/>
    </row>
    <row r="137" spans="1:34" ht="19.149999999999999" customHeight="1">
      <c r="A137" s="502"/>
      <c r="B137" s="424" t="s">
        <v>196</v>
      </c>
      <c r="C137" s="438"/>
      <c r="D137" s="82" t="s">
        <v>272</v>
      </c>
      <c r="E137" s="83"/>
      <c r="F137" s="359">
        <v>50.67</v>
      </c>
      <c r="G137" s="212">
        <v>842</v>
      </c>
      <c r="H137" s="84">
        <f t="shared" si="90"/>
        <v>42664.14</v>
      </c>
      <c r="I137" s="224"/>
      <c r="J137" s="46">
        <v>17</v>
      </c>
      <c r="K137" s="44">
        <v>1500</v>
      </c>
      <c r="L137" s="47">
        <v>88.235294117647058</v>
      </c>
      <c r="M137" s="87">
        <v>17</v>
      </c>
      <c r="N137" s="57">
        <f t="shared" si="91"/>
        <v>1403.3333333333323</v>
      </c>
      <c r="O137" s="86">
        <f t="shared" si="92"/>
        <v>82.549019607843078</v>
      </c>
      <c r="P137" s="54">
        <f t="shared" si="87"/>
        <v>0</v>
      </c>
      <c r="Q137" s="88">
        <f t="shared" si="88"/>
        <v>-5.6862745098039795</v>
      </c>
      <c r="R137" s="431">
        <f t="shared" si="89"/>
        <v>0.93555555555555492</v>
      </c>
      <c r="S137" s="498"/>
      <c r="T137" s="50">
        <v>0.70833333333333337</v>
      </c>
      <c r="U137" s="50">
        <v>0.73333333333333339</v>
      </c>
      <c r="V137" s="253">
        <v>5</v>
      </c>
      <c r="W137" s="251">
        <f t="shared" si="93"/>
        <v>36.000000000000028</v>
      </c>
      <c r="X137" s="53"/>
      <c r="Y137" s="53"/>
      <c r="Z137" s="54"/>
      <c r="AA137" s="54"/>
      <c r="AB137" s="451"/>
      <c r="AC137" s="451"/>
      <c r="AD137" s="438"/>
      <c r="AE137" s="438"/>
      <c r="AF137" s="48">
        <f t="shared" si="61"/>
        <v>-96.666666666667652</v>
      </c>
      <c r="AG137" s="126">
        <f t="shared" si="62"/>
        <v>0.93555555555555492</v>
      </c>
      <c r="AH137" s="472"/>
    </row>
    <row r="138" spans="1:34" ht="19.149999999999999" customHeight="1">
      <c r="A138" s="502"/>
      <c r="B138" s="424" t="s">
        <v>196</v>
      </c>
      <c r="C138" s="226"/>
      <c r="D138" s="82" t="s">
        <v>273</v>
      </c>
      <c r="E138" s="83"/>
      <c r="F138" s="359">
        <v>50.98</v>
      </c>
      <c r="G138" s="57">
        <v>1503</v>
      </c>
      <c r="H138" s="84">
        <f t="shared" si="90"/>
        <v>76622.94</v>
      </c>
      <c r="I138" s="438"/>
      <c r="J138" s="87">
        <v>20</v>
      </c>
      <c r="K138" s="57">
        <v>1440</v>
      </c>
      <c r="L138" s="86">
        <v>72</v>
      </c>
      <c r="M138" s="232">
        <v>20</v>
      </c>
      <c r="N138" s="57">
        <f t="shared" si="91"/>
        <v>1326.176470588237</v>
      </c>
      <c r="O138" s="86">
        <f t="shared" si="92"/>
        <v>66.308823529411853</v>
      </c>
      <c r="P138" s="54">
        <f t="shared" si="87"/>
        <v>0</v>
      </c>
      <c r="Q138" s="88">
        <f t="shared" si="88"/>
        <v>-5.6911764705881467</v>
      </c>
      <c r="R138" s="437">
        <f t="shared" si="89"/>
        <v>0.92095588235294246</v>
      </c>
      <c r="S138" s="498"/>
      <c r="T138" s="50">
        <v>0.73819444444444449</v>
      </c>
      <c r="U138" s="50">
        <v>0.78541666666666665</v>
      </c>
      <c r="V138" s="253">
        <v>7</v>
      </c>
      <c r="W138" s="251">
        <f t="shared" si="93"/>
        <v>67.999999999999915</v>
      </c>
      <c r="X138" s="53"/>
      <c r="Y138" s="53"/>
      <c r="Z138" s="54"/>
      <c r="AA138" s="54"/>
      <c r="AB138" s="451"/>
      <c r="AC138" s="451"/>
      <c r="AD138" s="438"/>
      <c r="AE138" s="438">
        <v>1</v>
      </c>
      <c r="AF138" s="48">
        <f t="shared" si="61"/>
        <v>-113.82352941176305</v>
      </c>
      <c r="AG138" s="126">
        <f t="shared" si="62"/>
        <v>0.92095588235294235</v>
      </c>
      <c r="AH138" s="472"/>
    </row>
    <row r="139" spans="1:34" ht="19.149999999999999" customHeight="1">
      <c r="A139" s="502"/>
      <c r="B139" s="424" t="s">
        <v>196</v>
      </c>
      <c r="C139" s="434"/>
      <c r="D139" s="42" t="s">
        <v>274</v>
      </c>
      <c r="E139" s="43"/>
      <c r="F139" s="359">
        <v>54.09</v>
      </c>
      <c r="G139" s="57">
        <v>837</v>
      </c>
      <c r="H139" s="84">
        <f t="shared" si="90"/>
        <v>45273.33</v>
      </c>
      <c r="I139" s="438"/>
      <c r="J139" s="46">
        <v>19</v>
      </c>
      <c r="K139" s="44">
        <v>1500</v>
      </c>
      <c r="L139" s="47">
        <v>78.94736842105263</v>
      </c>
      <c r="M139" s="232">
        <v>19</v>
      </c>
      <c r="N139" s="57">
        <f t="shared" si="91"/>
        <v>1394.9999999999989</v>
      </c>
      <c r="O139" s="86">
        <f t="shared" si="92"/>
        <v>73.421052631578888</v>
      </c>
      <c r="P139" s="54">
        <f t="shared" si="87"/>
        <v>0</v>
      </c>
      <c r="Q139" s="88">
        <f t="shared" si="88"/>
        <v>-5.5263157894737418</v>
      </c>
      <c r="R139" s="431">
        <f t="shared" si="89"/>
        <v>0.92999999999999927</v>
      </c>
      <c r="S139" s="498"/>
      <c r="T139" s="50">
        <v>0.7895833333333333</v>
      </c>
      <c r="U139" s="50">
        <v>0.81458333333333333</v>
      </c>
      <c r="V139" s="254">
        <v>6</v>
      </c>
      <c r="W139" s="251">
        <f t="shared" si="93"/>
        <v>36.000000000000028</v>
      </c>
      <c r="X139" s="53"/>
      <c r="Y139" s="53"/>
      <c r="Z139" s="54"/>
      <c r="AA139" s="54"/>
      <c r="AB139" s="451"/>
      <c r="AC139" s="451"/>
      <c r="AD139" s="438"/>
      <c r="AE139" s="438"/>
      <c r="AF139" s="48">
        <f t="shared" si="61"/>
        <v>-105.00000000000114</v>
      </c>
      <c r="AG139" s="126">
        <f t="shared" si="62"/>
        <v>0.92999999999999927</v>
      </c>
      <c r="AH139" s="472"/>
    </row>
    <row r="140" spans="1:34" ht="19.149999999999999" customHeight="1">
      <c r="A140" s="503"/>
      <c r="B140" s="424" t="s">
        <v>196</v>
      </c>
      <c r="C140" s="434"/>
      <c r="D140" s="255" t="s">
        <v>275</v>
      </c>
      <c r="E140" s="83"/>
      <c r="F140" s="359">
        <v>50.92</v>
      </c>
      <c r="G140" s="57">
        <v>1801</v>
      </c>
      <c r="H140" s="84">
        <f t="shared" si="90"/>
        <v>91706.92</v>
      </c>
      <c r="I140" s="438"/>
      <c r="J140" s="87">
        <v>19</v>
      </c>
      <c r="K140" s="57">
        <v>1440</v>
      </c>
      <c r="L140" s="86">
        <v>75.78947368421052</v>
      </c>
      <c r="M140" s="232">
        <v>19</v>
      </c>
      <c r="N140" s="57">
        <f t="shared" si="91"/>
        <v>1334.0740740740735</v>
      </c>
      <c r="O140" s="86">
        <f t="shared" si="92"/>
        <v>70.21442495126702</v>
      </c>
      <c r="P140" s="54">
        <f t="shared" si="87"/>
        <v>0</v>
      </c>
      <c r="Q140" s="88">
        <f t="shared" si="88"/>
        <v>-5.5750487329435003</v>
      </c>
      <c r="R140" s="431">
        <f t="shared" si="89"/>
        <v>0.9264403292181066</v>
      </c>
      <c r="S140" s="505"/>
      <c r="T140" s="63">
        <v>0.83055555555555549</v>
      </c>
      <c r="U140" s="256">
        <v>0.88680555555555551</v>
      </c>
      <c r="V140" s="257">
        <v>23</v>
      </c>
      <c r="W140" s="251">
        <f t="shared" si="93"/>
        <v>81.000000000000028</v>
      </c>
      <c r="X140" s="53">
        <v>0.81805555555555554</v>
      </c>
      <c r="Y140" s="53">
        <v>0.82777777777777783</v>
      </c>
      <c r="Z140" s="54"/>
      <c r="AA140" s="54"/>
      <c r="AB140" s="451"/>
      <c r="AC140" s="451"/>
      <c r="AD140" s="438"/>
      <c r="AE140" s="438"/>
      <c r="AF140" s="48">
        <f t="shared" si="61"/>
        <v>-105.92592592592655</v>
      </c>
      <c r="AG140" s="126">
        <f t="shared" si="62"/>
        <v>0.9264403292181066</v>
      </c>
      <c r="AH140" s="472"/>
    </row>
    <row r="141" spans="1:34" ht="19.149999999999999" customHeight="1">
      <c r="A141" s="503"/>
      <c r="B141" s="424" t="s">
        <v>196</v>
      </c>
      <c r="C141" s="434"/>
      <c r="D141" s="42" t="s">
        <v>276</v>
      </c>
      <c r="E141" s="258"/>
      <c r="F141" s="359">
        <v>50.67</v>
      </c>
      <c r="G141" s="57">
        <v>805</v>
      </c>
      <c r="H141" s="84">
        <f t="shared" si="90"/>
        <v>40789.35</v>
      </c>
      <c r="I141" s="438"/>
      <c r="J141" s="46">
        <v>17</v>
      </c>
      <c r="K141" s="44">
        <v>1440</v>
      </c>
      <c r="L141" s="47">
        <v>84.705882352941174</v>
      </c>
      <c r="M141" s="232">
        <v>17</v>
      </c>
      <c r="N141" s="57">
        <f t="shared" si="91"/>
        <v>1305.4054054054045</v>
      </c>
      <c r="O141" s="86">
        <f t="shared" si="92"/>
        <v>76.788553259141437</v>
      </c>
      <c r="P141" s="54">
        <f t="shared" si="87"/>
        <v>0</v>
      </c>
      <c r="Q141" s="88">
        <f t="shared" si="88"/>
        <v>-7.9173290937997365</v>
      </c>
      <c r="R141" s="431">
        <f t="shared" si="89"/>
        <v>0.90653153153153088</v>
      </c>
      <c r="S141" s="505"/>
      <c r="T141" s="63">
        <v>0.89166666666666661</v>
      </c>
      <c r="U141" s="256">
        <v>0.91736111111111107</v>
      </c>
      <c r="V141" s="55">
        <v>7</v>
      </c>
      <c r="W141" s="251">
        <f t="shared" si="93"/>
        <v>37.000000000000028</v>
      </c>
      <c r="X141" s="53"/>
      <c r="Y141" s="53"/>
      <c r="Z141" s="54"/>
      <c r="AA141" s="54"/>
      <c r="AB141" s="451"/>
      <c r="AC141" s="451"/>
      <c r="AD141" s="438"/>
      <c r="AE141" s="438"/>
      <c r="AF141" s="48">
        <f t="shared" si="61"/>
        <v>-134.59459459459549</v>
      </c>
      <c r="AG141" s="126">
        <f t="shared" si="62"/>
        <v>0.90653153153153088</v>
      </c>
      <c r="AH141" s="472"/>
    </row>
    <row r="142" spans="1:34" ht="19.149999999999999" customHeight="1">
      <c r="A142" s="503"/>
      <c r="B142" s="424" t="s">
        <v>196</v>
      </c>
      <c r="C142" s="434"/>
      <c r="D142" s="42" t="s">
        <v>281</v>
      </c>
      <c r="E142" s="258"/>
      <c r="F142" s="359">
        <v>57.3</v>
      </c>
      <c r="G142" s="57">
        <v>1216</v>
      </c>
      <c r="H142" s="84">
        <f t="shared" si="90"/>
        <v>69676.800000000003</v>
      </c>
      <c r="I142" s="438"/>
      <c r="J142" s="87">
        <v>18</v>
      </c>
      <c r="K142" s="57">
        <v>1500</v>
      </c>
      <c r="L142" s="86">
        <v>83.333333333333329</v>
      </c>
      <c r="M142" s="232">
        <v>18</v>
      </c>
      <c r="N142" s="57">
        <f t="shared" si="91"/>
        <v>1403.0769230769238</v>
      </c>
      <c r="O142" s="86">
        <f t="shared" si="92"/>
        <v>77.948717948717984</v>
      </c>
      <c r="P142" s="54">
        <f t="shared" si="87"/>
        <v>0</v>
      </c>
      <c r="Q142" s="88">
        <f t="shared" si="88"/>
        <v>-5.3846153846153442</v>
      </c>
      <c r="R142" s="431">
        <f t="shared" si="89"/>
        <v>0.93538461538461581</v>
      </c>
      <c r="S142" s="505"/>
      <c r="T142" s="63">
        <v>0.92291666666666661</v>
      </c>
      <c r="U142" s="256">
        <v>0.9590277777777777</v>
      </c>
      <c r="V142" s="55">
        <v>8</v>
      </c>
      <c r="W142" s="251">
        <f t="shared" si="93"/>
        <v>51.999999999999972</v>
      </c>
      <c r="X142" s="53"/>
      <c r="Y142" s="53"/>
      <c r="Z142" s="54"/>
      <c r="AA142" s="54"/>
      <c r="AB142" s="451"/>
      <c r="AC142" s="451"/>
      <c r="AD142" s="438"/>
      <c r="AE142" s="438"/>
      <c r="AF142" s="48">
        <f t="shared" si="61"/>
        <v>-96.923076923076223</v>
      </c>
      <c r="AG142" s="126">
        <f t="shared" si="62"/>
        <v>0.93538461538461581</v>
      </c>
      <c r="AH142" s="472"/>
    </row>
    <row r="143" spans="1:34" ht="19.149999999999999" customHeight="1">
      <c r="A143" s="503"/>
      <c r="B143" s="424">
        <v>0</v>
      </c>
      <c r="C143" s="259"/>
      <c r="D143" s="82"/>
      <c r="E143" s="83"/>
      <c r="F143" s="359" t="s">
        <v>105</v>
      </c>
      <c r="G143" s="57"/>
      <c r="H143" s="84">
        <f t="shared" si="90"/>
        <v>0</v>
      </c>
      <c r="I143" s="438"/>
      <c r="J143" s="46"/>
      <c r="K143" s="44"/>
      <c r="L143" s="47"/>
      <c r="M143" s="232"/>
      <c r="N143" s="57"/>
      <c r="O143" s="86"/>
      <c r="P143" s="54"/>
      <c r="Q143" s="88"/>
      <c r="R143" s="431"/>
      <c r="S143" s="505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451"/>
      <c r="AC143" s="451"/>
      <c r="AD143" s="438"/>
      <c r="AE143" s="438"/>
      <c r="AF143" s="48">
        <f t="shared" si="61"/>
        <v>0</v>
      </c>
      <c r="AG143" s="126" t="e">
        <f t="shared" si="62"/>
        <v>#DIV/0!</v>
      </c>
      <c r="AH143" s="472"/>
    </row>
    <row r="144" spans="1:34" ht="19.149999999999999" customHeight="1">
      <c r="A144" s="503"/>
      <c r="B144" s="424">
        <v>0</v>
      </c>
      <c r="C144" s="434"/>
      <c r="D144" s="42"/>
      <c r="E144" s="258"/>
      <c r="F144" s="359" t="s">
        <v>105</v>
      </c>
      <c r="G144" s="57"/>
      <c r="H144" s="84">
        <f t="shared" si="90"/>
        <v>0</v>
      </c>
      <c r="I144" s="438"/>
      <c r="J144" s="46"/>
      <c r="K144" s="57"/>
      <c r="L144" s="86"/>
      <c r="M144" s="427"/>
      <c r="N144" s="57"/>
      <c r="O144" s="86"/>
      <c r="P144" s="54"/>
      <c r="Q144" s="88"/>
      <c r="R144" s="437"/>
      <c r="S144" s="505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451"/>
      <c r="AC144" s="451"/>
      <c r="AD144" s="438"/>
      <c r="AE144" s="438"/>
      <c r="AF144" s="48">
        <f t="shared" si="61"/>
        <v>0</v>
      </c>
      <c r="AG144" s="126" t="e">
        <f t="shared" si="62"/>
        <v>#DIV/0!</v>
      </c>
      <c r="AH144" s="472"/>
    </row>
    <row r="145" spans="1:34" ht="19.149999999999999" customHeight="1">
      <c r="A145" s="503"/>
      <c r="B145" s="424">
        <v>0</v>
      </c>
      <c r="C145" s="434"/>
      <c r="D145" s="42"/>
      <c r="E145" s="258"/>
      <c r="F145" s="359" t="s">
        <v>105</v>
      </c>
      <c r="G145" s="57"/>
      <c r="H145" s="84">
        <f t="shared" si="90"/>
        <v>0</v>
      </c>
      <c r="I145" s="438"/>
      <c r="J145" s="87"/>
      <c r="K145" s="57"/>
      <c r="L145" s="86"/>
      <c r="M145" s="427"/>
      <c r="N145" s="57"/>
      <c r="O145" s="86"/>
      <c r="P145" s="54"/>
      <c r="Q145" s="88"/>
      <c r="R145" s="431"/>
      <c r="S145" s="505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451"/>
      <c r="AC145" s="451"/>
      <c r="AD145" s="438"/>
      <c r="AE145" s="438"/>
      <c r="AF145" s="48">
        <f t="shared" si="61"/>
        <v>0</v>
      </c>
      <c r="AG145" s="126" t="e">
        <f t="shared" si="62"/>
        <v>#DIV/0!</v>
      </c>
      <c r="AH145" s="472"/>
    </row>
    <row r="146" spans="1:34" ht="19.149999999999999" customHeight="1">
      <c r="A146" s="503"/>
      <c r="B146" s="426">
        <v>0</v>
      </c>
      <c r="C146" s="259"/>
      <c r="D146" s="260"/>
      <c r="E146" s="258"/>
      <c r="F146" s="359" t="s">
        <v>105</v>
      </c>
      <c r="G146" s="57"/>
      <c r="H146" s="84">
        <f t="shared" si="90"/>
        <v>0</v>
      </c>
      <c r="I146" s="438"/>
      <c r="J146" s="87"/>
      <c r="K146" s="57"/>
      <c r="L146" s="86"/>
      <c r="M146" s="427"/>
      <c r="N146" s="57"/>
      <c r="O146" s="86"/>
      <c r="P146" s="54"/>
      <c r="Q146" s="88"/>
      <c r="R146" s="431"/>
      <c r="S146" s="505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451"/>
      <c r="AC146" s="451"/>
      <c r="AD146" s="438"/>
      <c r="AE146" s="438"/>
      <c r="AF146" s="54"/>
      <c r="AG146" s="431"/>
      <c r="AH146" s="472"/>
    </row>
    <row r="147" spans="1:34" ht="19.149999999999999" customHeight="1">
      <c r="A147" s="504"/>
      <c r="B147" s="261">
        <v>0</v>
      </c>
      <c r="C147" s="100" t="s">
        <v>278</v>
      </c>
      <c r="D147" s="478" t="s">
        <v>118</v>
      </c>
      <c r="E147" s="478"/>
      <c r="F147" s="373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M147:O147" si="94">AVERAGE(M135:M146)</f>
        <v>17.75</v>
      </c>
      <c r="N147" s="246">
        <f t="shared" si="94"/>
        <v>1370.7228480022595</v>
      </c>
      <c r="O147" s="247">
        <f t="shared" si="94"/>
        <v>77.768797253027117</v>
      </c>
      <c r="P147" s="51">
        <f t="shared" ref="P147:P153" si="95">M147-J147</f>
        <v>0</v>
      </c>
      <c r="Q147" s="142">
        <f t="shared" ref="Q147:Q153" si="96">O147-L147</f>
        <v>-6.552934235620981</v>
      </c>
      <c r="R147" s="262">
        <f t="shared" ref="R147:R153" si="97">O147/L147</f>
        <v>0.92228653136109784</v>
      </c>
      <c r="S147" s="506"/>
      <c r="T147" s="63"/>
      <c r="U147" s="63"/>
      <c r="V147" s="55"/>
      <c r="W147" s="421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51"/>
      <c r="AC147" s="451"/>
      <c r="AD147" s="107">
        <f>SUM(AD135:AD146)</f>
        <v>0</v>
      </c>
      <c r="AE147" s="107">
        <f>SUM(AE135:AE146)</f>
        <v>1</v>
      </c>
      <c r="AF147" s="207">
        <f t="shared" si="61"/>
        <v>-114.90215199774048</v>
      </c>
      <c r="AG147" s="263">
        <f t="shared" si="62"/>
        <v>0.92265736508355711</v>
      </c>
      <c r="AH147" s="472"/>
    </row>
    <row r="148" spans="1:34" ht="19.149999999999999" customHeight="1">
      <c r="A148" s="508" t="s">
        <v>279</v>
      </c>
      <c r="B148" s="438" t="s">
        <v>196</v>
      </c>
      <c r="C148" s="122"/>
      <c r="D148" s="176" t="s">
        <v>258</v>
      </c>
      <c r="E148" s="43"/>
      <c r="F148" s="366">
        <v>44.98</v>
      </c>
      <c r="G148" s="57">
        <v>1070.3</v>
      </c>
      <c r="H148" s="84">
        <f t="shared" ref="H148:H172" si="98">F148*G148</f>
        <v>48142.093999999997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9">G148/W148*60</f>
        <v>1259.1764705882358</v>
      </c>
      <c r="O148" s="47">
        <f t="shared" ref="O148:O153" si="100">N148/M148</f>
        <v>66.272445820433461</v>
      </c>
      <c r="P148" s="48">
        <f t="shared" si="95"/>
        <v>0</v>
      </c>
      <c r="Q148" s="49">
        <f t="shared" si="96"/>
        <v>-12.674922600619169</v>
      </c>
      <c r="R148" s="428">
        <f t="shared" si="97"/>
        <v>0.83945098039215715</v>
      </c>
      <c r="S148" s="509">
        <f>R160</f>
        <v>0.84067400431818251</v>
      </c>
      <c r="T148" s="250">
        <v>0.70833333333333337</v>
      </c>
      <c r="U148" s="50">
        <v>0.74375000000000002</v>
      </c>
      <c r="V148" s="424">
        <v>5</v>
      </c>
      <c r="W148" s="421">
        <f>(U148-T148)*24*60</f>
        <v>50.999999999999979</v>
      </c>
      <c r="X148" s="53"/>
      <c r="Y148" s="53"/>
      <c r="Z148" s="54"/>
      <c r="AA148" s="54"/>
      <c r="AB148" s="451"/>
      <c r="AC148" s="451"/>
      <c r="AD148" s="438"/>
      <c r="AE148" s="438"/>
      <c r="AF148" s="48">
        <f t="shared" si="61"/>
        <v>-240.82352941176418</v>
      </c>
      <c r="AG148" s="126">
        <f t="shared" si="62"/>
        <v>0.83945098039215726</v>
      </c>
      <c r="AH148" s="472">
        <f>AG160</f>
        <v>0.85644813530385111</v>
      </c>
    </row>
    <row r="149" spans="1:34" ht="19.149999999999999" customHeight="1">
      <c r="A149" s="508"/>
      <c r="B149" s="438" t="s">
        <v>196</v>
      </c>
      <c r="C149" s="224"/>
      <c r="D149" s="255" t="s">
        <v>257</v>
      </c>
      <c r="E149" s="60"/>
      <c r="F149" s="366">
        <v>53.68</v>
      </c>
      <c r="G149" s="57">
        <v>982</v>
      </c>
      <c r="H149" s="84">
        <f t="shared" si="98"/>
        <v>52713.760000000002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1227.5000000000005</v>
      </c>
      <c r="O149" s="47">
        <f t="shared" si="100"/>
        <v>61.375000000000021</v>
      </c>
      <c r="P149" s="48">
        <f t="shared" si="95"/>
        <v>0</v>
      </c>
      <c r="Q149" s="49">
        <f t="shared" si="96"/>
        <v>-13.624999999999979</v>
      </c>
      <c r="R149" s="428">
        <f t="shared" si="97"/>
        <v>0.81833333333333358</v>
      </c>
      <c r="S149" s="510"/>
      <c r="T149" s="250">
        <v>0.74861111111111112</v>
      </c>
      <c r="U149" s="50">
        <v>0.78194444444444444</v>
      </c>
      <c r="V149" s="424">
        <v>7</v>
      </c>
      <c r="W149" s="421">
        <f t="shared" ref="W149:W159" si="101">(U149-T149)*24*60</f>
        <v>47.999999999999986</v>
      </c>
      <c r="X149" s="53"/>
      <c r="Y149" s="53"/>
      <c r="Z149" s="54"/>
      <c r="AA149" s="54"/>
      <c r="AB149" s="451"/>
      <c r="AC149" s="451"/>
      <c r="AD149" s="438"/>
      <c r="AE149" s="438"/>
      <c r="AF149" s="48">
        <f t="shared" si="61"/>
        <v>-272.49999999999955</v>
      </c>
      <c r="AG149" s="126">
        <f t="shared" si="62"/>
        <v>0.81833333333333369</v>
      </c>
      <c r="AH149" s="511"/>
    </row>
    <row r="150" spans="1:34" ht="19.149999999999999" customHeight="1">
      <c r="A150" s="508"/>
      <c r="B150" s="438" t="s">
        <v>196</v>
      </c>
      <c r="C150" s="224"/>
      <c r="D150" s="179" t="s">
        <v>256</v>
      </c>
      <c r="E150" s="60"/>
      <c r="F150" s="366">
        <v>58.17</v>
      </c>
      <c r="G150" s="57">
        <v>857</v>
      </c>
      <c r="H150" s="84">
        <f t="shared" si="98"/>
        <v>49851.69</v>
      </c>
      <c r="I150" s="264"/>
      <c r="J150" s="87">
        <v>19</v>
      </c>
      <c r="K150" s="57">
        <v>1385</v>
      </c>
      <c r="L150" s="86">
        <v>72.89473684210526</v>
      </c>
      <c r="M150" s="232">
        <v>20</v>
      </c>
      <c r="N150" s="44">
        <f t="shared" si="99"/>
        <v>1224.2857142857138</v>
      </c>
      <c r="O150" s="47">
        <f t="shared" si="100"/>
        <v>61.214285714285687</v>
      </c>
      <c r="P150" s="48">
        <f t="shared" si="95"/>
        <v>1</v>
      </c>
      <c r="Q150" s="49">
        <f t="shared" si="96"/>
        <v>-11.680451127819573</v>
      </c>
      <c r="R150" s="428">
        <f t="shared" si="97"/>
        <v>0.83976276431150043</v>
      </c>
      <c r="S150" s="510"/>
      <c r="T150" s="250">
        <v>0.78611111111111109</v>
      </c>
      <c r="U150" s="50">
        <v>0.81527777777777777</v>
      </c>
      <c r="V150" s="424">
        <v>6</v>
      </c>
      <c r="W150" s="421">
        <f t="shared" si="101"/>
        <v>42.000000000000014</v>
      </c>
      <c r="X150" s="219"/>
      <c r="Y150" s="219"/>
      <c r="Z150" s="220"/>
      <c r="AA150" s="220"/>
      <c r="AB150" s="451"/>
      <c r="AC150" s="451"/>
      <c r="AD150" s="438"/>
      <c r="AE150" s="438"/>
      <c r="AF150" s="48">
        <f t="shared" si="61"/>
        <v>-160.71428571428623</v>
      </c>
      <c r="AG150" s="126">
        <f t="shared" si="62"/>
        <v>0.88396080453842152</v>
      </c>
      <c r="AH150" s="511"/>
    </row>
    <row r="151" spans="1:34" s="221" customFormat="1" ht="19.149999999999999" customHeight="1">
      <c r="A151" s="508"/>
      <c r="B151" s="438" t="s">
        <v>196</v>
      </c>
      <c r="C151" s="224"/>
      <c r="D151" s="59" t="s">
        <v>249</v>
      </c>
      <c r="E151" s="60"/>
      <c r="F151" s="366">
        <v>57.73</v>
      </c>
      <c r="G151" s="57">
        <v>746</v>
      </c>
      <c r="H151" s="84">
        <f t="shared" si="98"/>
        <v>43066.579999999994</v>
      </c>
      <c r="I151" s="264"/>
      <c r="J151" s="87">
        <v>16</v>
      </c>
      <c r="K151" s="57">
        <v>1440</v>
      </c>
      <c r="L151" s="86">
        <v>90</v>
      </c>
      <c r="M151" s="232">
        <v>17</v>
      </c>
      <c r="N151" s="44">
        <f t="shared" si="99"/>
        <v>1177.8947368421045</v>
      </c>
      <c r="O151" s="47">
        <f t="shared" si="100"/>
        <v>69.287925696594385</v>
      </c>
      <c r="P151" s="48">
        <f t="shared" si="95"/>
        <v>1</v>
      </c>
      <c r="Q151" s="49">
        <f t="shared" si="96"/>
        <v>-20.712074303405615</v>
      </c>
      <c r="R151" s="428">
        <f t="shared" si="97"/>
        <v>0.76986584107327094</v>
      </c>
      <c r="S151" s="510"/>
      <c r="T151" s="250">
        <v>0.83055555555555549</v>
      </c>
      <c r="U151" s="50">
        <v>0.8569444444444444</v>
      </c>
      <c r="V151" s="424">
        <v>22</v>
      </c>
      <c r="W151" s="421">
        <f t="shared" si="101"/>
        <v>38.000000000000028</v>
      </c>
      <c r="X151" s="219">
        <v>0.81874999999999998</v>
      </c>
      <c r="Y151" s="219">
        <v>0.82777777777777783</v>
      </c>
      <c r="Z151" s="220"/>
      <c r="AA151" s="220"/>
      <c r="AB151" s="451"/>
      <c r="AC151" s="451"/>
      <c r="AD151" s="224"/>
      <c r="AE151" s="224"/>
      <c r="AF151" s="48">
        <f t="shared" si="61"/>
        <v>-262.10526315789548</v>
      </c>
      <c r="AG151" s="126">
        <f t="shared" si="62"/>
        <v>0.81798245614035037</v>
      </c>
      <c r="AH151" s="511"/>
    </row>
    <row r="152" spans="1:34" s="221" customFormat="1" ht="19.149999999999999" customHeight="1">
      <c r="A152" s="508"/>
      <c r="B152" s="438" t="s">
        <v>196</v>
      </c>
      <c r="C152" s="224"/>
      <c r="D152" s="255" t="s">
        <v>197</v>
      </c>
      <c r="E152" s="60"/>
      <c r="F152" s="366">
        <v>50.67</v>
      </c>
      <c r="G152" s="57">
        <v>1111</v>
      </c>
      <c r="H152" s="84">
        <f t="shared" si="98"/>
        <v>56294.37</v>
      </c>
      <c r="I152" s="264"/>
      <c r="J152" s="87">
        <v>18</v>
      </c>
      <c r="K152" s="57">
        <v>1500</v>
      </c>
      <c r="L152" s="86">
        <v>83.333333333333329</v>
      </c>
      <c r="M152" s="232">
        <v>18</v>
      </c>
      <c r="N152" s="44">
        <f t="shared" si="99"/>
        <v>1418.2978723404258</v>
      </c>
      <c r="O152" s="47">
        <f t="shared" si="100"/>
        <v>78.794326241134769</v>
      </c>
      <c r="P152" s="48">
        <f t="shared" si="95"/>
        <v>0</v>
      </c>
      <c r="Q152" s="49">
        <f t="shared" si="96"/>
        <v>-4.5390070921985597</v>
      </c>
      <c r="R152" s="428">
        <f t="shared" si="97"/>
        <v>0.94553191489361732</v>
      </c>
      <c r="S152" s="510"/>
      <c r="T152" s="265">
        <v>0.86180555555555549</v>
      </c>
      <c r="U152" s="63">
        <v>0.89444444444444438</v>
      </c>
      <c r="V152" s="425">
        <v>7</v>
      </c>
      <c r="W152" s="421">
        <f t="shared" si="101"/>
        <v>46.999999999999993</v>
      </c>
      <c r="X152" s="222"/>
      <c r="Y152" s="222"/>
      <c r="Z152" s="220"/>
      <c r="AA152" s="220"/>
      <c r="AB152" s="451"/>
      <c r="AC152" s="451"/>
      <c r="AD152" s="224"/>
      <c r="AE152" s="224"/>
      <c r="AF152" s="48">
        <f t="shared" si="61"/>
        <v>-81.702127659574217</v>
      </c>
      <c r="AG152" s="126">
        <f t="shared" si="62"/>
        <v>0.94553191489361721</v>
      </c>
      <c r="AH152" s="511"/>
    </row>
    <row r="153" spans="1:34" s="221" customFormat="1" ht="19.149999999999999" customHeight="1">
      <c r="A153" s="508"/>
      <c r="B153" s="438" t="s">
        <v>196</v>
      </c>
      <c r="C153" s="224"/>
      <c r="D153" s="255" t="s">
        <v>258</v>
      </c>
      <c r="E153" s="60"/>
      <c r="F153" s="366">
        <v>44.98</v>
      </c>
      <c r="G153" s="57">
        <v>458.7</v>
      </c>
      <c r="H153" s="84">
        <f t="shared" si="98"/>
        <v>20632.325999999997</v>
      </c>
      <c r="I153" s="264">
        <v>1</v>
      </c>
      <c r="J153" s="87">
        <v>19</v>
      </c>
      <c r="K153" s="57">
        <v>1500</v>
      </c>
      <c r="L153" s="86">
        <v>78.94736842105263</v>
      </c>
      <c r="M153" s="202">
        <v>19</v>
      </c>
      <c r="N153" s="44">
        <f t="shared" si="99"/>
        <v>1251.0000000000043</v>
      </c>
      <c r="O153" s="47">
        <f t="shared" si="100"/>
        <v>65.842105263158118</v>
      </c>
      <c r="P153" s="48">
        <f t="shared" si="95"/>
        <v>0</v>
      </c>
      <c r="Q153" s="49">
        <f t="shared" si="96"/>
        <v>-13.105263157894512</v>
      </c>
      <c r="R153" s="428">
        <f t="shared" si="97"/>
        <v>0.83400000000000285</v>
      </c>
      <c r="S153" s="510"/>
      <c r="T153" s="265">
        <v>0.89791666666666659</v>
      </c>
      <c r="U153" s="63">
        <v>0.91319444444444431</v>
      </c>
      <c r="V153" s="425">
        <v>5</v>
      </c>
      <c r="W153" s="421">
        <f t="shared" si="101"/>
        <v>21.999999999999922</v>
      </c>
      <c r="X153" s="222"/>
      <c r="Y153" s="222"/>
      <c r="Z153" s="220"/>
      <c r="AA153" s="220"/>
      <c r="AB153" s="451"/>
      <c r="AC153" s="451"/>
      <c r="AD153" s="224"/>
      <c r="AE153" s="224"/>
      <c r="AF153" s="48">
        <f t="shared" si="61"/>
        <v>-248.99999999999568</v>
      </c>
      <c r="AG153" s="126">
        <f t="shared" si="62"/>
        <v>0.83400000000000285</v>
      </c>
      <c r="AH153" s="511"/>
    </row>
    <row r="154" spans="1:34" s="221" customFormat="1" ht="19.149999999999999" customHeight="1">
      <c r="A154" s="508"/>
      <c r="B154" s="438">
        <v>0</v>
      </c>
      <c r="C154" s="224"/>
      <c r="D154" s="255"/>
      <c r="E154" s="60"/>
      <c r="F154" s="366" t="s">
        <v>105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510"/>
      <c r="T154" s="265"/>
      <c r="U154" s="63"/>
      <c r="V154" s="425"/>
      <c r="W154" s="421">
        <f t="shared" si="101"/>
        <v>0</v>
      </c>
      <c r="X154" s="222"/>
      <c r="Y154" s="222"/>
      <c r="Z154" s="220"/>
      <c r="AA154" s="220"/>
      <c r="AB154" s="451"/>
      <c r="AC154" s="451"/>
      <c r="AD154" s="224"/>
      <c r="AE154" s="224"/>
      <c r="AF154" s="48">
        <f t="shared" si="61"/>
        <v>0</v>
      </c>
      <c r="AG154" s="126" t="e">
        <f t="shared" si="62"/>
        <v>#DIV/0!</v>
      </c>
      <c r="AH154" s="511"/>
    </row>
    <row r="155" spans="1:34" s="221" customFormat="1" ht="19.149999999999999" customHeight="1">
      <c r="A155" s="508"/>
      <c r="B155" s="438">
        <v>0</v>
      </c>
      <c r="C155" s="224"/>
      <c r="D155" s="255"/>
      <c r="E155" s="60"/>
      <c r="F155" s="366" t="s">
        <v>105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510"/>
      <c r="T155" s="265"/>
      <c r="U155" s="63"/>
      <c r="V155" s="425"/>
      <c r="W155" s="421">
        <f t="shared" si="101"/>
        <v>0</v>
      </c>
      <c r="X155" s="222"/>
      <c r="Y155" s="222"/>
      <c r="Z155" s="220"/>
      <c r="AA155" s="220"/>
      <c r="AB155" s="451"/>
      <c r="AC155" s="451"/>
      <c r="AD155" s="224"/>
      <c r="AE155" s="224"/>
      <c r="AF155" s="268"/>
      <c r="AG155" s="130"/>
      <c r="AH155" s="511"/>
    </row>
    <row r="156" spans="1:34" s="221" customFormat="1" ht="19.149999999999999" customHeight="1">
      <c r="A156" s="508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510"/>
      <c r="T156" s="265"/>
      <c r="U156" s="63"/>
      <c r="V156" s="425"/>
      <c r="W156" s="269">
        <f t="shared" si="101"/>
        <v>0</v>
      </c>
      <c r="X156" s="222"/>
      <c r="Y156" s="222"/>
      <c r="Z156" s="220"/>
      <c r="AA156" s="220"/>
      <c r="AB156" s="451"/>
      <c r="AC156" s="451"/>
      <c r="AD156" s="224"/>
      <c r="AE156" s="224"/>
      <c r="AF156" s="268"/>
      <c r="AG156" s="130"/>
      <c r="AH156" s="511"/>
    </row>
    <row r="157" spans="1:34" s="221" customFormat="1" ht="19.149999999999999" customHeight="1">
      <c r="A157" s="508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510"/>
      <c r="T157" s="265"/>
      <c r="U157" s="63"/>
      <c r="V157" s="425"/>
      <c r="W157" s="269">
        <f t="shared" si="101"/>
        <v>0</v>
      </c>
      <c r="X157" s="222"/>
      <c r="Y157" s="222"/>
      <c r="Z157" s="220"/>
      <c r="AA157" s="220"/>
      <c r="AB157" s="451"/>
      <c r="AC157" s="451"/>
      <c r="AD157" s="224"/>
      <c r="AE157" s="224"/>
      <c r="AF157" s="268"/>
      <c r="AG157" s="130"/>
      <c r="AH157" s="511"/>
    </row>
    <row r="158" spans="1:34" s="221" customFormat="1" ht="19.149999999999999" customHeight="1">
      <c r="A158" s="508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510"/>
      <c r="T158" s="265"/>
      <c r="U158" s="63"/>
      <c r="V158" s="425"/>
      <c r="W158" s="269">
        <f t="shared" si="101"/>
        <v>0</v>
      </c>
      <c r="X158" s="222"/>
      <c r="Y158" s="222"/>
      <c r="Z158" s="220"/>
      <c r="AA158" s="220"/>
      <c r="AB158" s="451"/>
      <c r="AC158" s="451"/>
      <c r="AD158" s="224"/>
      <c r="AE158" s="224"/>
      <c r="AF158" s="268"/>
      <c r="AG158" s="130"/>
      <c r="AH158" s="511"/>
    </row>
    <row r="159" spans="1:34" s="221" customFormat="1" ht="19.149999999999999" customHeight="1">
      <c r="A159" s="508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8"/>
        <v>0</v>
      </c>
      <c r="I159" s="264"/>
      <c r="J159" s="266"/>
      <c r="K159" s="182"/>
      <c r="L159" s="134"/>
      <c r="M159" s="427"/>
      <c r="N159" s="182"/>
      <c r="O159" s="228"/>
      <c r="P159" s="267"/>
      <c r="Q159" s="74"/>
      <c r="R159" s="130"/>
      <c r="S159" s="510"/>
      <c r="T159" s="265"/>
      <c r="U159" s="63"/>
      <c r="V159" s="425"/>
      <c r="W159" s="270">
        <f t="shared" si="101"/>
        <v>0</v>
      </c>
      <c r="X159" s="222"/>
      <c r="Y159" s="222"/>
      <c r="Z159" s="220"/>
      <c r="AA159" s="220"/>
      <c r="AB159" s="451"/>
      <c r="AC159" s="451"/>
      <c r="AD159" s="224"/>
      <c r="AE159" s="224"/>
      <c r="AF159" s="268"/>
      <c r="AG159" s="130"/>
      <c r="AH159" s="511"/>
    </row>
    <row r="160" spans="1:34" ht="19.149999999999999" customHeight="1">
      <c r="A160" s="508"/>
      <c r="B160" s="271">
        <v>0</v>
      </c>
      <c r="C160" s="272" t="s">
        <v>285</v>
      </c>
      <c r="D160" s="507" t="s">
        <v>118</v>
      </c>
      <c r="E160" s="469"/>
      <c r="F160" s="360"/>
      <c r="G160" s="205"/>
      <c r="H160" s="204"/>
      <c r="I160" s="72"/>
      <c r="J160" s="273">
        <v>18.5</v>
      </c>
      <c r="K160" s="273">
        <v>1470.8333333333333</v>
      </c>
      <c r="L160" s="274">
        <v>79.853801169590653</v>
      </c>
      <c r="M160" s="273">
        <f t="shared" ref="M160:O160" si="102">AVERAGE(M148:M159)</f>
        <v>18.833333333333332</v>
      </c>
      <c r="N160" s="273">
        <f t="shared" si="102"/>
        <v>1259.6924656760809</v>
      </c>
      <c r="O160" s="274">
        <f t="shared" si="102"/>
        <v>67.131014789267738</v>
      </c>
      <c r="P160" s="65">
        <f t="shared" ref="P160:P165" si="103">M160-J160</f>
        <v>0.33333333333333215</v>
      </c>
      <c r="Q160" s="74">
        <f t="shared" ref="Q160:Q165" si="104">O160-L160</f>
        <v>-12.722786380322916</v>
      </c>
      <c r="R160" s="275">
        <f>O160/L160</f>
        <v>0.84067400431818251</v>
      </c>
      <c r="S160" s="510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451"/>
      <c r="AC160" s="451"/>
      <c r="AD160" s="79">
        <f>SUM(AD148:AD159)</f>
        <v>0</v>
      </c>
      <c r="AE160" s="79">
        <f>SUM(AE148:AE159)</f>
        <v>0</v>
      </c>
      <c r="AF160" s="65">
        <f t="shared" si="61"/>
        <v>-211.14086765725233</v>
      </c>
      <c r="AG160" s="130">
        <f t="shared" si="62"/>
        <v>0.85644813530385111</v>
      </c>
      <c r="AH160" s="511"/>
    </row>
    <row r="161" spans="1:36" ht="19.149999999999999" customHeight="1">
      <c r="A161" s="471" t="s">
        <v>286</v>
      </c>
      <c r="B161" s="122" t="s">
        <v>115</v>
      </c>
      <c r="C161" s="122"/>
      <c r="D161" s="82" t="s">
        <v>287</v>
      </c>
      <c r="E161" s="83"/>
      <c r="F161" s="365">
        <v>29.965493443754308</v>
      </c>
      <c r="G161" s="57">
        <v>1865</v>
      </c>
      <c r="H161" s="84">
        <f t="shared" ref="H161:H170" si="105">F161*G161</f>
        <v>55885.645272601781</v>
      </c>
      <c r="I161" s="438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6">G161/W161*60</f>
        <v>1216.304347826087</v>
      </c>
      <c r="O161" s="86">
        <f t="shared" ref="O161:O165" si="107">N161/M161</f>
        <v>67.572463768115938</v>
      </c>
      <c r="P161" s="54">
        <f t="shared" si="103"/>
        <v>0</v>
      </c>
      <c r="Q161" s="88">
        <f t="shared" si="104"/>
        <v>0.90579710144926651</v>
      </c>
      <c r="R161" s="431">
        <f t="shared" ref="R161:R165" si="108">O161/L161</f>
        <v>1.013586956521739</v>
      </c>
      <c r="S161" s="472">
        <f>R173</f>
        <v>0.93748209226706425</v>
      </c>
      <c r="T161" s="89">
        <v>0.16666666666666666</v>
      </c>
      <c r="U161" s="89">
        <v>0.23055555555555554</v>
      </c>
      <c r="V161" s="438">
        <v>5</v>
      </c>
      <c r="W161" s="90">
        <f t="shared" ref="W161:W172" si="109">(U161-T161)*24*60</f>
        <v>92</v>
      </c>
      <c r="X161" s="96"/>
      <c r="Y161" s="96"/>
      <c r="Z161" s="54"/>
      <c r="AA161" s="54"/>
      <c r="AB161" s="451"/>
      <c r="AC161" s="451"/>
      <c r="AD161" s="438"/>
      <c r="AE161" s="438"/>
      <c r="AF161" s="54">
        <f t="shared" si="61"/>
        <v>16.304347826086996</v>
      </c>
      <c r="AG161" s="431">
        <f t="shared" si="62"/>
        <v>1.0135869565217392</v>
      </c>
      <c r="AH161" s="472">
        <f>AG173</f>
        <v>0.94390747848422762</v>
      </c>
    </row>
    <row r="162" spans="1:36" ht="19.149999999999999" customHeight="1">
      <c r="A162" s="471"/>
      <c r="B162" s="122" t="s">
        <v>115</v>
      </c>
      <c r="C162" s="122"/>
      <c r="D162" s="82" t="s">
        <v>288</v>
      </c>
      <c r="E162" s="83"/>
      <c r="F162" s="365">
        <v>34.229999999999997</v>
      </c>
      <c r="G162" s="57">
        <v>2920</v>
      </c>
      <c r="H162" s="84">
        <f t="shared" si="105"/>
        <v>99951.599999999991</v>
      </c>
      <c r="I162" s="43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2190.0000000000014</v>
      </c>
      <c r="O162" s="86">
        <f t="shared" si="107"/>
        <v>168.46153846153857</v>
      </c>
      <c r="P162" s="54">
        <f t="shared" si="103"/>
        <v>0</v>
      </c>
      <c r="Q162" s="88">
        <f t="shared" si="104"/>
        <v>-4.6153846153844995</v>
      </c>
      <c r="R162" s="431">
        <f t="shared" si="108"/>
        <v>0.97333333333333405</v>
      </c>
      <c r="S162" s="472"/>
      <c r="T162" s="89">
        <v>0.2361111111111111</v>
      </c>
      <c r="U162" s="89">
        <v>0.29166666666666663</v>
      </c>
      <c r="V162" s="438">
        <v>8</v>
      </c>
      <c r="W162" s="90">
        <f t="shared" si="109"/>
        <v>79.999999999999957</v>
      </c>
      <c r="X162" s="96"/>
      <c r="Y162" s="96"/>
      <c r="Z162" s="54"/>
      <c r="AA162" s="54"/>
      <c r="AB162" s="451"/>
      <c r="AC162" s="451"/>
      <c r="AD162" s="438">
        <v>1</v>
      </c>
      <c r="AE162" s="438"/>
      <c r="AF162" s="54">
        <f t="shared" si="61"/>
        <v>-59.999999999998636</v>
      </c>
      <c r="AG162" s="431">
        <f t="shared" si="62"/>
        <v>0.97333333333333394</v>
      </c>
      <c r="AH162" s="472"/>
    </row>
    <row r="163" spans="1:36" ht="19.149999999999999" customHeight="1">
      <c r="A163" s="471"/>
      <c r="B163" s="122" t="s">
        <v>115</v>
      </c>
      <c r="C163" s="122"/>
      <c r="D163" s="252" t="s">
        <v>289</v>
      </c>
      <c r="E163" s="252"/>
      <c r="F163" s="365">
        <v>34.229999999999997</v>
      </c>
      <c r="G163" s="57">
        <v>3565</v>
      </c>
      <c r="H163" s="84">
        <f t="shared" si="105"/>
        <v>122029.94999999998</v>
      </c>
      <c r="I163" s="438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6"/>
        <v>2117.8217821782173</v>
      </c>
      <c r="O163" s="86">
        <f t="shared" si="107"/>
        <v>162.90936785986287</v>
      </c>
      <c r="P163" s="54">
        <f t="shared" si="103"/>
        <v>0</v>
      </c>
      <c r="Q163" s="88">
        <f t="shared" si="104"/>
        <v>-10.167555217060197</v>
      </c>
      <c r="R163" s="431">
        <f t="shared" si="108"/>
        <v>0.94125412541254105</v>
      </c>
      <c r="S163" s="472"/>
      <c r="T163" s="89">
        <v>0.30694444444444441</v>
      </c>
      <c r="U163" s="89">
        <v>0.37708333333333333</v>
      </c>
      <c r="V163" s="438">
        <v>22</v>
      </c>
      <c r="W163" s="90">
        <f t="shared" si="109"/>
        <v>101.00000000000004</v>
      </c>
      <c r="X163" s="96">
        <v>0.2951388888888889</v>
      </c>
      <c r="Y163" s="96">
        <v>0.30416666666666664</v>
      </c>
      <c r="Z163" s="54"/>
      <c r="AA163" s="54"/>
      <c r="AB163" s="451"/>
      <c r="AC163" s="451"/>
      <c r="AD163" s="438"/>
      <c r="AE163" s="438"/>
      <c r="AF163" s="54">
        <f t="shared" si="61"/>
        <v>-132.17821782178271</v>
      </c>
      <c r="AG163" s="431">
        <f t="shared" si="62"/>
        <v>0.94125412541254105</v>
      </c>
      <c r="AH163" s="472"/>
    </row>
    <row r="164" spans="1:36" ht="19.149999999999999" customHeight="1">
      <c r="A164" s="471"/>
      <c r="B164" s="122" t="s">
        <v>115</v>
      </c>
      <c r="C164" s="122"/>
      <c r="D164" s="277" t="s">
        <v>290</v>
      </c>
      <c r="E164" s="277"/>
      <c r="F164" s="365">
        <v>35.83</v>
      </c>
      <c r="G164" s="57">
        <v>4754</v>
      </c>
      <c r="H164" s="84">
        <f t="shared" si="105"/>
        <v>170335.81999999998</v>
      </c>
      <c r="I164" s="438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6"/>
        <v>2194.1538461538457</v>
      </c>
      <c r="O164" s="86">
        <f t="shared" si="107"/>
        <v>199.46853146853144</v>
      </c>
      <c r="P164" s="54">
        <f t="shared" si="103"/>
        <v>0</v>
      </c>
      <c r="Q164" s="88">
        <f t="shared" si="104"/>
        <v>-5.0769230769230944</v>
      </c>
      <c r="R164" s="431">
        <f t="shared" si="108"/>
        <v>0.9751794871794871</v>
      </c>
      <c r="S164" s="472"/>
      <c r="T164" s="89">
        <v>0.41736111111111107</v>
      </c>
      <c r="U164" s="89">
        <v>0.50763888888888886</v>
      </c>
      <c r="V164" s="438">
        <v>5</v>
      </c>
      <c r="W164" s="90">
        <f t="shared" si="109"/>
        <v>130.00000000000003</v>
      </c>
      <c r="X164" s="96"/>
      <c r="Y164" s="96"/>
      <c r="Z164" s="54"/>
      <c r="AA164" s="54"/>
      <c r="AB164" s="451"/>
      <c r="AC164" s="451"/>
      <c r="AD164" s="438"/>
      <c r="AE164" s="438"/>
      <c r="AF164" s="54">
        <f t="shared" si="61"/>
        <v>-55.846153846154266</v>
      </c>
      <c r="AG164" s="431">
        <f t="shared" si="62"/>
        <v>0.97517948717948699</v>
      </c>
      <c r="AH164" s="472"/>
    </row>
    <row r="165" spans="1:36" ht="19.149999999999999" customHeight="1">
      <c r="A165" s="471"/>
      <c r="B165" s="122" t="s">
        <v>115</v>
      </c>
      <c r="C165" s="81"/>
      <c r="D165" s="82" t="s">
        <v>211</v>
      </c>
      <c r="E165" s="83"/>
      <c r="F165" s="362">
        <v>36.409999999999997</v>
      </c>
      <c r="G165" s="57">
        <v>3359.25</v>
      </c>
      <c r="H165" s="84">
        <f t="shared" si="105"/>
        <v>122310.29249999998</v>
      </c>
      <c r="I165" s="438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6"/>
        <v>2399.4642857142849</v>
      </c>
      <c r="O165" s="86">
        <f t="shared" si="107"/>
        <v>239.9464285714285</v>
      </c>
      <c r="P165" s="54">
        <f t="shared" si="103"/>
        <v>0</v>
      </c>
      <c r="Q165" s="88">
        <f t="shared" si="104"/>
        <v>-36.953571428571479</v>
      </c>
      <c r="R165" s="431">
        <f t="shared" si="108"/>
        <v>0.8665454264045811</v>
      </c>
      <c r="S165" s="472"/>
      <c r="T165" s="89">
        <v>0.51249999999999996</v>
      </c>
      <c r="U165" s="89">
        <v>0.5708333333333333</v>
      </c>
      <c r="V165" s="438">
        <v>7</v>
      </c>
      <c r="W165" s="90">
        <f t="shared" si="109"/>
        <v>84.000000000000028</v>
      </c>
      <c r="X165" s="96"/>
      <c r="Y165" s="96"/>
      <c r="Z165" s="54"/>
      <c r="AA165" s="54"/>
      <c r="AB165" s="451"/>
      <c r="AC165" s="451"/>
      <c r="AD165" s="438"/>
      <c r="AE165" s="438"/>
      <c r="AF165" s="54">
        <f t="shared" si="61"/>
        <v>-369.53571428571513</v>
      </c>
      <c r="AG165" s="431">
        <f t="shared" si="62"/>
        <v>0.86654542640458099</v>
      </c>
      <c r="AH165" s="472"/>
    </row>
    <row r="166" spans="1:36" ht="19.149999999999999" customHeight="1">
      <c r="A166" s="471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5"/>
        <v>0</v>
      </c>
      <c r="I166" s="438"/>
      <c r="J166" s="87"/>
      <c r="K166" s="57"/>
      <c r="L166" s="86"/>
      <c r="M166" s="87"/>
      <c r="N166" s="57"/>
      <c r="O166" s="86"/>
      <c r="P166" s="54"/>
      <c r="Q166" s="88"/>
      <c r="R166" s="431"/>
      <c r="S166" s="472"/>
      <c r="T166" s="89"/>
      <c r="U166" s="89"/>
      <c r="V166" s="438"/>
      <c r="W166" s="90">
        <f t="shared" si="109"/>
        <v>0</v>
      </c>
      <c r="X166" s="96"/>
      <c r="Y166" s="96"/>
      <c r="Z166" s="54"/>
      <c r="AA166" s="54"/>
      <c r="AB166" s="451"/>
      <c r="AC166" s="451"/>
      <c r="AD166" s="438"/>
      <c r="AE166" s="438"/>
      <c r="AF166" s="54">
        <f t="shared" si="61"/>
        <v>0</v>
      </c>
      <c r="AG166" s="431" t="e">
        <f t="shared" si="62"/>
        <v>#DIV/0!</v>
      </c>
      <c r="AH166" s="472"/>
    </row>
    <row r="167" spans="1:36" ht="19.149999999999999" customHeight="1">
      <c r="A167" s="471"/>
      <c r="B167" s="122">
        <v>0</v>
      </c>
      <c r="C167" s="122"/>
      <c r="D167" s="255"/>
      <c r="E167" s="60"/>
      <c r="F167" s="365" t="s">
        <v>105</v>
      </c>
      <c r="G167" s="57"/>
      <c r="H167" s="84">
        <f t="shared" si="105"/>
        <v>0</v>
      </c>
      <c r="I167" s="438"/>
      <c r="J167" s="87"/>
      <c r="K167" s="57"/>
      <c r="L167" s="86"/>
      <c r="M167" s="87"/>
      <c r="N167" s="57"/>
      <c r="O167" s="86"/>
      <c r="P167" s="54"/>
      <c r="Q167" s="88"/>
      <c r="R167" s="431"/>
      <c r="S167" s="472"/>
      <c r="T167" s="89"/>
      <c r="U167" s="89"/>
      <c r="V167" s="438"/>
      <c r="W167" s="90">
        <f t="shared" si="109"/>
        <v>0</v>
      </c>
      <c r="X167" s="96"/>
      <c r="Y167" s="96"/>
      <c r="Z167" s="54"/>
      <c r="AA167" s="54"/>
      <c r="AB167" s="451"/>
      <c r="AC167" s="451"/>
      <c r="AD167" s="438"/>
      <c r="AE167" s="438"/>
      <c r="AF167" s="54">
        <f t="shared" si="61"/>
        <v>0</v>
      </c>
      <c r="AG167" s="431" t="e">
        <f t="shared" si="62"/>
        <v>#DIV/0!</v>
      </c>
      <c r="AH167" s="472"/>
    </row>
    <row r="168" spans="1:36" ht="19.149999999999999" customHeight="1">
      <c r="A168" s="471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5"/>
        <v>0</v>
      </c>
      <c r="I168" s="438"/>
      <c r="J168" s="87"/>
      <c r="K168" s="57"/>
      <c r="L168" s="86"/>
      <c r="M168" s="87"/>
      <c r="N168" s="57"/>
      <c r="O168" s="86"/>
      <c r="P168" s="54"/>
      <c r="Q168" s="88"/>
      <c r="R168" s="431"/>
      <c r="S168" s="472"/>
      <c r="T168" s="89"/>
      <c r="U168" s="89"/>
      <c r="V168" s="438"/>
      <c r="W168" s="90">
        <f t="shared" si="109"/>
        <v>0</v>
      </c>
      <c r="X168" s="96"/>
      <c r="Y168" s="96"/>
      <c r="Z168" s="54"/>
      <c r="AA168" s="54"/>
      <c r="AB168" s="451"/>
      <c r="AC168" s="451"/>
      <c r="AD168" s="438"/>
      <c r="AE168" s="438"/>
      <c r="AF168" s="54">
        <f t="shared" si="61"/>
        <v>0</v>
      </c>
      <c r="AG168" s="431" t="e">
        <f t="shared" si="62"/>
        <v>#DIV/0!</v>
      </c>
      <c r="AH168" s="472"/>
    </row>
    <row r="169" spans="1:36" ht="19.149999999999999" customHeight="1">
      <c r="A169" s="471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5"/>
        <v>0</v>
      </c>
      <c r="I169" s="438"/>
      <c r="J169" s="87"/>
      <c r="K169" s="57"/>
      <c r="L169" s="86"/>
      <c r="M169" s="87"/>
      <c r="N169" s="57"/>
      <c r="O169" s="86"/>
      <c r="P169" s="54"/>
      <c r="Q169" s="88"/>
      <c r="R169" s="431"/>
      <c r="S169" s="472"/>
      <c r="T169" s="89"/>
      <c r="U169" s="89"/>
      <c r="V169" s="438" t="s">
        <v>49</v>
      </c>
      <c r="W169" s="90">
        <f t="shared" si="109"/>
        <v>0</v>
      </c>
      <c r="X169" s="96"/>
      <c r="Y169" s="96"/>
      <c r="Z169" s="54"/>
      <c r="AA169" s="54"/>
      <c r="AB169" s="451"/>
      <c r="AC169" s="451"/>
      <c r="AD169" s="438"/>
      <c r="AE169" s="438"/>
      <c r="AF169" s="54">
        <f t="shared" si="61"/>
        <v>0</v>
      </c>
      <c r="AG169" s="431" t="e">
        <f t="shared" si="62"/>
        <v>#DIV/0!</v>
      </c>
      <c r="AH169" s="472"/>
    </row>
    <row r="170" spans="1:36" ht="19.149999999999999" customHeight="1">
      <c r="A170" s="471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5"/>
        <v>0</v>
      </c>
      <c r="I170" s="438"/>
      <c r="J170" s="87"/>
      <c r="K170" s="57"/>
      <c r="L170" s="86"/>
      <c r="M170" s="87"/>
      <c r="N170" s="57"/>
      <c r="O170" s="86"/>
      <c r="P170" s="54"/>
      <c r="Q170" s="88"/>
      <c r="R170" s="431"/>
      <c r="S170" s="472"/>
      <c r="T170" s="89"/>
      <c r="U170" s="89"/>
      <c r="V170" s="438"/>
      <c r="W170" s="90">
        <f t="shared" si="109"/>
        <v>0</v>
      </c>
      <c r="X170" s="96"/>
      <c r="Y170" s="96"/>
      <c r="Z170" s="54"/>
      <c r="AA170" s="54"/>
      <c r="AB170" s="451"/>
      <c r="AC170" s="451"/>
      <c r="AD170" s="438"/>
      <c r="AE170" s="438"/>
      <c r="AF170" s="54">
        <f t="shared" si="61"/>
        <v>0</v>
      </c>
      <c r="AG170" s="431" t="e">
        <f t="shared" si="62"/>
        <v>#DIV/0!</v>
      </c>
      <c r="AH170" s="472"/>
    </row>
    <row r="171" spans="1:36" ht="19.149999999999999" customHeight="1">
      <c r="A171" s="471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8"/>
        <v>0</v>
      </c>
      <c r="I171" s="438"/>
      <c r="J171" s="87"/>
      <c r="K171" s="57"/>
      <c r="L171" s="86"/>
      <c r="M171" s="87"/>
      <c r="N171" s="57"/>
      <c r="O171" s="86"/>
      <c r="P171" s="54"/>
      <c r="Q171" s="88"/>
      <c r="R171" s="431"/>
      <c r="S171" s="472"/>
      <c r="T171" s="89"/>
      <c r="U171" s="89"/>
      <c r="V171" s="438"/>
      <c r="W171" s="90">
        <f t="shared" si="109"/>
        <v>0</v>
      </c>
      <c r="X171" s="96"/>
      <c r="Y171" s="96"/>
      <c r="Z171" s="54"/>
      <c r="AA171" s="54"/>
      <c r="AB171" s="451"/>
      <c r="AC171" s="451"/>
      <c r="AD171" s="438"/>
      <c r="AE171" s="438"/>
      <c r="AF171" s="54"/>
      <c r="AG171" s="431"/>
      <c r="AH171" s="472"/>
    </row>
    <row r="172" spans="1:36" ht="19.149999999999999" customHeight="1">
      <c r="A172" s="471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8"/>
        <v>0</v>
      </c>
      <c r="I172" s="438"/>
      <c r="J172" s="87"/>
      <c r="K172" s="57"/>
      <c r="L172" s="86"/>
      <c r="M172" s="87"/>
      <c r="N172" s="57"/>
      <c r="O172" s="86"/>
      <c r="P172" s="54"/>
      <c r="Q172" s="88"/>
      <c r="R172" s="431"/>
      <c r="S172" s="472"/>
      <c r="T172" s="89"/>
      <c r="U172" s="89"/>
      <c r="V172" s="438"/>
      <c r="W172" s="90">
        <f t="shared" si="109"/>
        <v>0</v>
      </c>
      <c r="X172" s="96"/>
      <c r="Y172" s="96"/>
      <c r="Z172" s="54"/>
      <c r="AA172" s="54"/>
      <c r="AB172" s="451"/>
      <c r="AC172" s="451"/>
      <c r="AD172" s="438"/>
      <c r="AE172" s="438"/>
      <c r="AF172" s="54"/>
      <c r="AG172" s="431"/>
      <c r="AH172" s="472"/>
    </row>
    <row r="173" spans="1:36" ht="19.149999999999999" customHeight="1">
      <c r="A173" s="471"/>
      <c r="B173" s="122">
        <v>0</v>
      </c>
      <c r="C173" s="100" t="s">
        <v>291</v>
      </c>
      <c r="D173" s="478" t="s">
        <v>118</v>
      </c>
      <c r="E173" s="478"/>
      <c r="F173" s="363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0">AVERAGE(M161:M172)</f>
        <v>13</v>
      </c>
      <c r="N173" s="101">
        <f t="shared" si="110"/>
        <v>2023.5488523744873</v>
      </c>
      <c r="O173" s="104">
        <f t="shared" si="110"/>
        <v>167.67166602589546</v>
      </c>
      <c r="P173" s="54">
        <f>M173-J173</f>
        <v>0</v>
      </c>
      <c r="Q173" s="88">
        <f>O173-L173</f>
        <v>-11.181527447298009</v>
      </c>
      <c r="R173" s="105">
        <f>O173/L173</f>
        <v>0.93748209226706425</v>
      </c>
      <c r="S173" s="4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12"/>
      <c r="AC173" s="512"/>
      <c r="AD173" s="107">
        <f>SUM(AD161:AD172)</f>
        <v>1</v>
      </c>
      <c r="AE173" s="107">
        <f>SUM(AE161:AE172)</f>
        <v>0</v>
      </c>
      <c r="AF173" s="54">
        <f t="shared" si="61"/>
        <v>-120.25114762551289</v>
      </c>
      <c r="AG173" s="431">
        <f t="shared" si="62"/>
        <v>0.94390747848422762</v>
      </c>
      <c r="AH173" s="472"/>
    </row>
    <row r="174" spans="1:36" ht="19.149999999999999" customHeight="1">
      <c r="AJ174" s="279" t="s">
        <v>292</v>
      </c>
    </row>
    <row r="175" spans="1:36" ht="19.149999999999999" customHeight="1">
      <c r="AJ175" s="279" t="s">
        <v>293</v>
      </c>
    </row>
    <row r="176" spans="1:36" ht="19.149999999999999" customHeight="1">
      <c r="AJ176" s="279" t="s">
        <v>294</v>
      </c>
    </row>
    <row r="177" spans="23:36" ht="19.149999999999999" customHeight="1">
      <c r="W177" s="33"/>
      <c r="AJ177" s="279" t="s">
        <v>295</v>
      </c>
    </row>
    <row r="178" spans="23:36" ht="19.149999999999999" customHeight="1">
      <c r="W178" s="33"/>
      <c r="AJ178" s="279" t="s">
        <v>296</v>
      </c>
    </row>
    <row r="179" spans="23:36">
      <c r="W179" s="33"/>
      <c r="AJ179" s="279" t="s">
        <v>297</v>
      </c>
    </row>
    <row r="180" spans="23:36">
      <c r="W180" s="33"/>
      <c r="AJ180" s="279" t="s">
        <v>298</v>
      </c>
    </row>
    <row r="181" spans="23:36">
      <c r="W181" s="33"/>
      <c r="AJ181" s="279" t="s">
        <v>299</v>
      </c>
    </row>
    <row r="182" spans="23:36">
      <c r="W182" s="33"/>
      <c r="AJ182" s="279" t="s">
        <v>300</v>
      </c>
    </row>
    <row r="183" spans="23:36">
      <c r="W183" s="33"/>
      <c r="AJ183" s="279" t="s">
        <v>301</v>
      </c>
    </row>
    <row r="184" spans="23:36">
      <c r="W184" s="33"/>
      <c r="AJ184" s="279" t="s">
        <v>302</v>
      </c>
    </row>
    <row r="185" spans="23:36">
      <c r="W185" s="33"/>
      <c r="AJ185" s="279" t="s">
        <v>303</v>
      </c>
    </row>
    <row r="186" spans="23:36">
      <c r="W186" s="33"/>
      <c r="AJ186" s="279" t="s">
        <v>304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9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3164" operator="lessThan">
      <formula>0.8</formula>
    </cfRule>
  </conditionalFormatting>
  <conditionalFormatting sqref="S21:S29 AH21:AH29">
    <cfRule type="cellIs" dxfId="20" priority="3094" operator="lessThan">
      <formula>0.8</formula>
    </cfRule>
  </conditionalFormatting>
  <conditionalFormatting sqref="S43:S72">
    <cfRule type="cellIs" dxfId="19" priority="3068" operator="lessThan">
      <formula>0.8</formula>
    </cfRule>
  </conditionalFormatting>
  <conditionalFormatting sqref="S82:S91 AH82:AH91">
    <cfRule type="cellIs" dxfId="18" priority="3088" operator="lessThan">
      <formula>0.8</formula>
    </cfRule>
  </conditionalFormatting>
  <conditionalFormatting sqref="S95:S104">
    <cfRule type="cellIs" dxfId="17" priority="3058" operator="lessThan">
      <formula>0.8</formula>
    </cfRule>
  </conditionalFormatting>
  <conditionalFormatting sqref="S108:S109">
    <cfRule type="cellIs" dxfId="16" priority="3067" operator="lessThan">
      <formula>0.8</formula>
    </cfRule>
  </conditionalFormatting>
  <conditionalFormatting sqref="S122:S135 AH135">
    <cfRule type="cellIs" dxfId="15" priority="3181" operator="lessThan">
      <formula>0.8</formula>
    </cfRule>
  </conditionalFormatting>
  <conditionalFormatting sqref="S137 AH137">
    <cfRule type="cellIs" dxfId="14" priority="3138" operator="lessThan">
      <formula>0.8</formula>
    </cfRule>
  </conditionalFormatting>
  <conditionalFormatting sqref="S139:S146 AH139:AH146">
    <cfRule type="cellIs" dxfId="13" priority="3080" operator="lessThan">
      <formula>0.8</formula>
    </cfRule>
  </conditionalFormatting>
  <conditionalFormatting sqref="S148:S150">
    <cfRule type="cellIs" dxfId="12" priority="3096" operator="lessThan">
      <formula>0.8</formula>
    </cfRule>
  </conditionalFormatting>
  <conditionalFormatting sqref="S161">
    <cfRule type="cellIs" dxfId="11" priority="3249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3255" operator="lessThan">
      <formula>0.8</formula>
    </cfRule>
  </conditionalFormatting>
  <conditionalFormatting sqref="AH31 S31:S32">
    <cfRule type="cellIs" dxfId="6" priority="3185" operator="lessThan">
      <formula>0.8</formula>
    </cfRule>
  </conditionalFormatting>
  <conditionalFormatting sqref="AH70:AH72">
    <cfRule type="cellIs" dxfId="5" priority="3158" operator="lessThan">
      <formula>0.8</formula>
    </cfRule>
  </conditionalFormatting>
  <conditionalFormatting sqref="AH97:AH98">
    <cfRule type="cellIs" dxfId="4" priority="3149" operator="lessThan">
      <formula>0.8</formula>
    </cfRule>
  </conditionalFormatting>
  <conditionalFormatting sqref="AH100:AH107">
    <cfRule type="cellIs" dxfId="3" priority="3111" operator="lessThan">
      <formula>0.8</formula>
    </cfRule>
  </conditionalFormatting>
  <conditionalFormatting sqref="AH109">
    <cfRule type="cellIs" dxfId="2" priority="3204" operator="lessThan">
      <formula>0.8</formula>
    </cfRule>
  </conditionalFormatting>
  <conditionalFormatting sqref="AH148">
    <cfRule type="cellIs" dxfId="1" priority="3197" operator="lessThan">
      <formula>0.8</formula>
    </cfRule>
  </conditionalFormatting>
  <conditionalFormatting sqref="AH150">
    <cfRule type="cellIs" dxfId="0" priority="3097" operator="lessThan">
      <formula>0.8</formula>
    </cfRule>
  </conditionalFormatting>
  <dataValidations count="1">
    <dataValidation type="list" allowBlank="1" showInputMessage="1" showErrorMessage="1" sqref="AB5:AC173" xr:uid="{00000000-0002-0000-05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Q38"/>
  <sheetViews>
    <sheetView topLeftCell="A7" zoomScale="40" zoomScaleNormal="40" workbookViewId="0">
      <selection activeCell="Q40" sqref="Q40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27" customWidth="1"/>
    <col min="4" max="17" width="14.26953125" style="2" customWidth="1"/>
    <col min="18" max="21" width="9.6328125" style="2" customWidth="1"/>
    <col min="22" max="22" width="11.26953125" style="2" customWidth="1"/>
    <col min="23" max="23" width="11.453125" style="2" customWidth="1"/>
    <col min="24" max="16384" width="8.08984375" style="2"/>
  </cols>
  <sheetData>
    <row r="1" spans="2:17" ht="27.75" customHeight="1">
      <c r="B1" s="582" t="s">
        <v>0</v>
      </c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4"/>
      <c r="N1" s="1"/>
      <c r="O1" s="1"/>
    </row>
    <row r="2" spans="2:17" ht="27.75" customHeight="1">
      <c r="B2" s="582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4"/>
      <c r="N2" s="1"/>
      <c r="O2" s="1"/>
    </row>
    <row r="3" spans="2:17" ht="46.5" customHeight="1">
      <c r="B3" s="575" t="s">
        <v>1</v>
      </c>
      <c r="C3" s="536"/>
      <c r="D3" s="585" t="s">
        <v>311</v>
      </c>
      <c r="E3" s="586"/>
      <c r="F3" s="575" t="s">
        <v>3</v>
      </c>
      <c r="G3" s="536"/>
      <c r="H3" s="587">
        <v>217741.00000000003</v>
      </c>
      <c r="I3" s="588"/>
      <c r="J3" s="575" t="s">
        <v>4</v>
      </c>
      <c r="K3" s="536"/>
      <c r="L3" s="580">
        <v>6900619.1589562185</v>
      </c>
      <c r="M3" s="581"/>
      <c r="N3" s="376"/>
      <c r="O3" s="376"/>
      <c r="P3" s="376"/>
      <c r="Q3" s="376"/>
    </row>
    <row r="4" spans="2:17" ht="24" customHeight="1">
      <c r="B4" s="575" t="s">
        <v>5</v>
      </c>
      <c r="C4" s="536"/>
      <c r="D4" s="567" t="s">
        <v>5</v>
      </c>
      <c r="E4" s="568"/>
      <c r="F4" s="578" t="s">
        <v>6</v>
      </c>
      <c r="G4" s="579"/>
      <c r="H4" s="578" t="s">
        <v>7</v>
      </c>
      <c r="I4" s="579"/>
      <c r="J4" s="578" t="s">
        <v>8</v>
      </c>
      <c r="K4" s="579"/>
      <c r="L4" s="580" t="s">
        <v>9</v>
      </c>
      <c r="M4" s="581"/>
      <c r="N4" s="561" t="s">
        <v>10</v>
      </c>
      <c r="O4" s="562"/>
      <c r="P4" s="562" t="s">
        <v>11</v>
      </c>
      <c r="Q4" s="562"/>
    </row>
    <row r="5" spans="2:17" ht="24" customHeight="1">
      <c r="B5" s="563" t="s">
        <v>12</v>
      </c>
      <c r="C5" s="542"/>
      <c r="D5" s="567" t="s">
        <v>13</v>
      </c>
      <c r="E5" s="568"/>
      <c r="F5" s="567" t="s">
        <v>14</v>
      </c>
      <c r="G5" s="568"/>
      <c r="H5" s="569" t="s">
        <v>15</v>
      </c>
      <c r="I5" s="570"/>
      <c r="J5" s="571" t="s">
        <v>16</v>
      </c>
      <c r="K5" s="572"/>
      <c r="L5" s="573" t="s">
        <v>17</v>
      </c>
      <c r="M5" s="574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5" customHeight="1">
      <c r="B6" s="564"/>
      <c r="C6" s="565"/>
      <c r="D6" s="575" t="s">
        <v>21</v>
      </c>
      <c r="E6" s="536"/>
      <c r="F6" s="576">
        <f>AVERAGE(D13:O13,P13:Q13,D30:E30,G30:H30,J30:M30)</f>
        <v>383.46189651873715</v>
      </c>
      <c r="G6" s="577"/>
      <c r="H6" s="555">
        <f>AVERAGE(D13:P13,Q13)</f>
        <v>140.44012310087257</v>
      </c>
      <c r="I6" s="556"/>
      <c r="J6" s="555">
        <f>AVERAGE(D30:E30,G30:H30)</f>
        <v>736.25</v>
      </c>
      <c r="K6" s="556"/>
      <c r="L6" s="557">
        <f>AVERAGE(J30:M30)</f>
        <v>881.25</v>
      </c>
      <c r="M6" s="558"/>
      <c r="N6" s="559">
        <v>0</v>
      </c>
      <c r="O6" s="544">
        <v>0</v>
      </c>
      <c r="P6" s="560">
        <v>2</v>
      </c>
      <c r="Q6" s="544">
        <v>3</v>
      </c>
    </row>
    <row r="7" spans="2:17" s="5" customFormat="1" ht="39.65" customHeight="1">
      <c r="B7" s="564"/>
      <c r="C7" s="565"/>
      <c r="D7" s="545" t="s">
        <v>22</v>
      </c>
      <c r="E7" s="546"/>
      <c r="F7" s="547">
        <f>AVERAGE(D14:O14,P14:Q14,D31:E31,J31:M31,G31:H31)</f>
        <v>356.08261363571057</v>
      </c>
      <c r="G7" s="548"/>
      <c r="H7" s="549">
        <f>AVERAGE(D14:P14,Q14)</f>
        <v>126.70885374669602</v>
      </c>
      <c r="I7" s="550"/>
      <c r="J7" s="549">
        <f>AVERAGE(D31:E31,G31:H31)</f>
        <v>711.76998618746188</v>
      </c>
      <c r="K7" s="550"/>
      <c r="L7" s="551">
        <f>AVERAGE(J31:M31)</f>
        <v>803.20340069551025</v>
      </c>
      <c r="M7" s="552"/>
      <c r="N7" s="559"/>
      <c r="O7" s="544"/>
      <c r="P7" s="560"/>
      <c r="Q7" s="544"/>
    </row>
    <row r="8" spans="2:17" s="5" customFormat="1" ht="39.65" customHeight="1">
      <c r="B8" s="566"/>
      <c r="C8" s="543"/>
      <c r="D8" s="545" t="s">
        <v>23</v>
      </c>
      <c r="E8" s="546"/>
      <c r="F8" s="553">
        <f>AVERAGE(D15:O15,P15:Q15,D32:E32,G32:H32,J32:K32,L32)</f>
        <v>0.90541333697828175</v>
      </c>
      <c r="G8" s="554"/>
      <c r="H8" s="553">
        <f>AVERAGE(D15:O15,P15:Q15)</f>
        <v>0.89834598045680369</v>
      </c>
      <c r="I8" s="554"/>
      <c r="J8" s="553">
        <f>AVERAGE(D32:E32,G32:H32)</f>
        <v>0.94736298695830712</v>
      </c>
      <c r="K8" s="554"/>
      <c r="L8" s="553">
        <f>AVERAGE(J32:M32)</f>
        <v>0.91228723814652679</v>
      </c>
      <c r="M8" s="554"/>
      <c r="N8" s="559"/>
      <c r="O8" s="544"/>
      <c r="P8" s="560"/>
      <c r="Q8" s="544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532" t="s">
        <v>24</v>
      </c>
      <c r="C10" s="538"/>
      <c r="D10" s="539" t="s">
        <v>25</v>
      </c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1"/>
    </row>
    <row r="11" spans="2:17" ht="17.25" customHeight="1">
      <c r="B11" s="523" t="s">
        <v>26</v>
      </c>
      <c r="C11" s="542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4" customHeight="1">
      <c r="B12" s="525"/>
      <c r="C12" s="543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40" customHeight="1">
      <c r="B13" s="527" t="s">
        <v>12</v>
      </c>
      <c r="C13" s="14" t="s">
        <v>41</v>
      </c>
      <c r="D13" s="19">
        <v>133.76218323586747</v>
      </c>
      <c r="E13" s="19">
        <v>119.15429505135388</v>
      </c>
      <c r="F13" s="19">
        <v>159.31333333333333</v>
      </c>
      <c r="G13" s="19">
        <v>369.04761904761904</v>
      </c>
      <c r="H13" s="19">
        <v>228.57142857142858</v>
      </c>
      <c r="I13" s="19">
        <v>89.34516028633675</v>
      </c>
      <c r="J13" s="19">
        <v>75.981968810916172</v>
      </c>
      <c r="K13" s="19">
        <v>117.86339869281046</v>
      </c>
      <c r="L13" s="19">
        <v>96.077380952380949</v>
      </c>
      <c r="M13" s="19">
        <v>84.016229298737045</v>
      </c>
      <c r="N13" s="19">
        <v>84.321731488648098</v>
      </c>
      <c r="O13" s="19">
        <v>79.853801169590653</v>
      </c>
      <c r="P13" s="19">
        <v>178.85319347319347</v>
      </c>
      <c r="Q13" s="21">
        <v>150</v>
      </c>
    </row>
    <row r="14" spans="2:17" ht="40" customHeight="1">
      <c r="B14" s="528"/>
      <c r="C14" s="14" t="s">
        <v>42</v>
      </c>
      <c r="D14" s="19">
        <v>123.77064008339751</v>
      </c>
      <c r="E14" s="19">
        <v>103.75107196458772</v>
      </c>
      <c r="F14" s="19">
        <v>133.84792128230833</v>
      </c>
      <c r="G14" s="19">
        <v>325.06132977834767</v>
      </c>
      <c r="H14" s="19">
        <v>224.10437735646761</v>
      </c>
      <c r="I14" s="19">
        <v>78.614648126302541</v>
      </c>
      <c r="J14" s="19">
        <v>69.921341833543678</v>
      </c>
      <c r="K14" s="19">
        <v>108.23373201649306</v>
      </c>
      <c r="L14" s="19">
        <v>81.7873565374327</v>
      </c>
      <c r="M14" s="19">
        <v>75.50194711403455</v>
      </c>
      <c r="N14" s="19">
        <v>77.465813060295488</v>
      </c>
      <c r="O14" s="19">
        <v>67.380947236419928</v>
      </c>
      <c r="P14" s="19">
        <v>168.62232684111441</v>
      </c>
      <c r="Q14" s="9">
        <v>135.86049922299901</v>
      </c>
    </row>
    <row r="15" spans="2:17" ht="40" customHeight="1">
      <c r="B15" s="529"/>
      <c r="C15" s="377" t="s">
        <v>43</v>
      </c>
      <c r="D15" s="10">
        <f t="shared" ref="D15:Q15" si="0">D14/D13</f>
        <v>0.92530367768555688</v>
      </c>
      <c r="E15" s="10">
        <f t="shared" si="0"/>
        <v>0.87072876323822335</v>
      </c>
      <c r="F15" s="10">
        <f t="shared" si="0"/>
        <v>0.840155173969379</v>
      </c>
      <c r="G15" s="10">
        <f t="shared" si="0"/>
        <v>0.88081134520584536</v>
      </c>
      <c r="H15" s="10">
        <f t="shared" si="0"/>
        <v>0.9804566509345457</v>
      </c>
      <c r="I15" s="10">
        <f t="shared" si="0"/>
        <v>0.87989822699243414</v>
      </c>
      <c r="J15" s="10">
        <f t="shared" si="0"/>
        <v>0.9202359839812182</v>
      </c>
      <c r="K15" s="10">
        <f t="shared" si="0"/>
        <v>0.91829807401519636</v>
      </c>
      <c r="L15" s="10">
        <f t="shared" si="0"/>
        <v>0.85126546671759462</v>
      </c>
      <c r="M15" s="10">
        <f t="shared" si="0"/>
        <v>0.8986590774690898</v>
      </c>
      <c r="N15" s="10">
        <f t="shared" si="0"/>
        <v>0.91869333910350748</v>
      </c>
      <c r="O15" s="10">
        <f t="shared" si="0"/>
        <v>0.84380387970910331</v>
      </c>
      <c r="P15" s="379">
        <f t="shared" si="0"/>
        <v>0.94279740588689875</v>
      </c>
      <c r="Q15" s="11">
        <f t="shared" si="0"/>
        <v>0.9057366614866601</v>
      </c>
    </row>
    <row r="16" spans="2:17" ht="22.9" customHeight="1">
      <c r="B16" s="530" t="s">
        <v>44</v>
      </c>
      <c r="C16" s="377" t="s">
        <v>45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531"/>
      <c r="C17" s="377" t="s">
        <v>46</v>
      </c>
      <c r="D17" s="12">
        <v>0.67847222222222225</v>
      </c>
      <c r="E17" s="12">
        <v>0.5625</v>
      </c>
      <c r="F17" s="12">
        <v>0.50694444444444431</v>
      </c>
      <c r="G17" s="12">
        <v>0.72777777777777763</v>
      </c>
      <c r="H17" s="12">
        <v>0.73472222222222217</v>
      </c>
      <c r="I17" s="12">
        <v>0.65763888888888888</v>
      </c>
      <c r="J17" s="12">
        <v>0.68680555555555534</v>
      </c>
      <c r="K17" s="12">
        <v>0.6284722222222221</v>
      </c>
      <c r="L17" s="12">
        <v>0.90833333333333344</v>
      </c>
      <c r="M17" s="12">
        <v>0.89791666666666659</v>
      </c>
      <c r="N17" s="12">
        <v>0.94166666666666665</v>
      </c>
      <c r="O17" s="22">
        <v>0.90069444444444435</v>
      </c>
      <c r="P17" s="12">
        <v>0.57847222222222217</v>
      </c>
      <c r="Q17" s="380">
        <v>0.51388888888888895</v>
      </c>
    </row>
    <row r="18" spans="2:17" ht="22.9" customHeight="1">
      <c r="B18" s="534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535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534" t="s">
        <v>51</v>
      </c>
      <c r="C20" s="381" t="s">
        <v>48</v>
      </c>
      <c r="D20" s="382">
        <v>1</v>
      </c>
      <c r="E20" s="382" t="s">
        <v>49</v>
      </c>
      <c r="F20" s="382">
        <v>1</v>
      </c>
      <c r="G20" s="382" t="s">
        <v>49</v>
      </c>
      <c r="H20" s="382" t="s">
        <v>49</v>
      </c>
      <c r="I20" s="382" t="s">
        <v>49</v>
      </c>
      <c r="J20" s="382" t="s">
        <v>49</v>
      </c>
      <c r="K20" s="382" t="s">
        <v>49</v>
      </c>
      <c r="L20" s="382" t="s">
        <v>49</v>
      </c>
      <c r="M20" s="382" t="s">
        <v>49</v>
      </c>
      <c r="N20" s="382" t="s">
        <v>49</v>
      </c>
      <c r="O20" s="382" t="s">
        <v>49</v>
      </c>
      <c r="P20" s="382" t="s">
        <v>49</v>
      </c>
      <c r="Q20" s="383"/>
    </row>
    <row r="21" spans="2:17" ht="22.9" customHeight="1">
      <c r="B21" s="535"/>
      <c r="C21" s="381" t="s">
        <v>52</v>
      </c>
      <c r="D21" s="382" t="s">
        <v>49</v>
      </c>
      <c r="E21" s="382">
        <v>1</v>
      </c>
      <c r="F21" s="382" t="s">
        <v>49</v>
      </c>
      <c r="G21" s="382" t="s">
        <v>49</v>
      </c>
      <c r="H21" s="382">
        <v>1</v>
      </c>
      <c r="I21" s="382" t="s">
        <v>49</v>
      </c>
      <c r="J21" s="382">
        <v>1</v>
      </c>
      <c r="K21" s="382" t="s">
        <v>49</v>
      </c>
      <c r="L21" s="382" t="s">
        <v>49</v>
      </c>
      <c r="M21" s="382" t="s">
        <v>49</v>
      </c>
      <c r="N21" s="382" t="s">
        <v>49</v>
      </c>
      <c r="O21" s="382" t="s">
        <v>49</v>
      </c>
      <c r="P21" s="382" t="s">
        <v>49</v>
      </c>
      <c r="Q21" s="383"/>
    </row>
    <row r="22" spans="2:17" ht="22.9" customHeight="1">
      <c r="B22" s="513" t="s">
        <v>53</v>
      </c>
      <c r="C22" s="536"/>
      <c r="D22" s="384">
        <v>19.666666666666668</v>
      </c>
      <c r="E22" s="384">
        <v>17.571428571428573</v>
      </c>
      <c r="F22" s="384">
        <v>14</v>
      </c>
      <c r="G22" s="384">
        <v>5.666666666666667</v>
      </c>
      <c r="H22" s="384">
        <v>6.6</v>
      </c>
      <c r="I22" s="384">
        <v>16.666666666666668</v>
      </c>
      <c r="J22" s="384">
        <v>18.666666666666668</v>
      </c>
      <c r="K22" s="384">
        <v>15.8</v>
      </c>
      <c r="L22" s="384">
        <v>15.875</v>
      </c>
      <c r="M22" s="384">
        <v>18.625</v>
      </c>
      <c r="N22" s="384">
        <v>17.75</v>
      </c>
      <c r="O22" s="384">
        <v>18.833333333333332</v>
      </c>
      <c r="P22" s="384">
        <v>13</v>
      </c>
      <c r="Q22" s="385">
        <v>11.4</v>
      </c>
    </row>
    <row r="23" spans="2:17" ht="22.9" customHeight="1">
      <c r="B23" s="513" t="s">
        <v>54</v>
      </c>
      <c r="C23" s="536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513" t="s">
        <v>60</v>
      </c>
      <c r="C24" s="5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515" t="s">
        <v>61</v>
      </c>
      <c r="C25" s="537"/>
      <c r="D25" s="16"/>
      <c r="E25" s="17" t="s">
        <v>62</v>
      </c>
      <c r="F25" s="17"/>
      <c r="G25" s="17" t="s">
        <v>306</v>
      </c>
      <c r="H25" s="17" t="s">
        <v>306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5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532"/>
      <c r="C27" s="533"/>
      <c r="D27" s="517" t="s">
        <v>66</v>
      </c>
      <c r="E27" s="518"/>
      <c r="F27" s="518"/>
      <c r="G27" s="518"/>
      <c r="H27" s="519"/>
      <c r="I27" s="520" t="s">
        <v>67</v>
      </c>
      <c r="J27" s="521"/>
      <c r="K27" s="521"/>
      <c r="L27" s="521"/>
      <c r="M27" s="522"/>
      <c r="N27" s="376"/>
      <c r="O27" s="376"/>
      <c r="P27" s="376"/>
      <c r="Q27" s="376"/>
    </row>
    <row r="28" spans="2:17" ht="17.25" customHeight="1">
      <c r="B28" s="523" t="s">
        <v>26</v>
      </c>
      <c r="C28" s="524"/>
      <c r="D28" s="386">
        <v>1</v>
      </c>
      <c r="E28" s="387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525"/>
      <c r="C29" s="526"/>
      <c r="D29" s="388" t="s">
        <v>68</v>
      </c>
      <c r="E29" s="389" t="s">
        <v>69</v>
      </c>
      <c r="F29" s="14" t="s">
        <v>70</v>
      </c>
      <c r="G29" s="14" t="s">
        <v>71</v>
      </c>
      <c r="H29" s="390" t="s">
        <v>72</v>
      </c>
      <c r="I29" s="388" t="s">
        <v>73</v>
      </c>
      <c r="J29" s="14" t="s">
        <v>69</v>
      </c>
      <c r="K29" s="14" t="s">
        <v>70</v>
      </c>
      <c r="L29" s="14" t="s">
        <v>71</v>
      </c>
      <c r="M29" s="390" t="s">
        <v>72</v>
      </c>
      <c r="N29" s="376"/>
      <c r="O29" s="376"/>
      <c r="P29" s="376"/>
      <c r="Q29" s="376"/>
    </row>
    <row r="30" spans="2:17" ht="40" customHeight="1">
      <c r="B30" s="527" t="s">
        <v>12</v>
      </c>
      <c r="C30" s="391" t="s">
        <v>41</v>
      </c>
      <c r="D30" s="20">
        <v>320</v>
      </c>
      <c r="E30" s="392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40" customHeight="1">
      <c r="B31" s="528"/>
      <c r="C31" s="391" t="s">
        <v>42</v>
      </c>
      <c r="D31" s="394">
        <v>272.31250000000045</v>
      </c>
      <c r="E31" s="8">
        <v>768.46442255062914</v>
      </c>
      <c r="F31" s="8">
        <v>0</v>
      </c>
      <c r="G31" s="8">
        <v>886.86135553255042</v>
      </c>
      <c r="H31" s="395">
        <v>919.44166666666729</v>
      </c>
      <c r="I31" s="394">
        <v>0</v>
      </c>
      <c r="J31" s="8">
        <v>785.62500000000273</v>
      </c>
      <c r="K31" s="8">
        <v>623.99999999999875</v>
      </c>
      <c r="L31" s="8">
        <v>901.60050753843791</v>
      </c>
      <c r="M31" s="395">
        <v>901.58809524360197</v>
      </c>
      <c r="N31" s="376"/>
      <c r="O31" s="376"/>
      <c r="P31" s="376"/>
      <c r="Q31" s="376"/>
    </row>
    <row r="32" spans="2:17" ht="40" customHeight="1">
      <c r="B32" s="529"/>
      <c r="C32" s="396" t="s">
        <v>43</v>
      </c>
      <c r="D32" s="397">
        <f t="shared" ref="D32:M32" si="1">D31/D30</f>
        <v>0.85097656250000142</v>
      </c>
      <c r="E32" s="10">
        <f t="shared" si="1"/>
        <v>0.93147202733409595</v>
      </c>
      <c r="F32" s="10">
        <f t="shared" si="1"/>
        <v>0</v>
      </c>
      <c r="G32" s="10">
        <f t="shared" si="1"/>
        <v>0.98540150614727828</v>
      </c>
      <c r="H32" s="10">
        <f t="shared" si="1"/>
        <v>1.0216018518518526</v>
      </c>
      <c r="I32" s="394">
        <f t="shared" si="1"/>
        <v>0</v>
      </c>
      <c r="J32" s="10">
        <f t="shared" si="1"/>
        <v>0.9522727272727306</v>
      </c>
      <c r="K32" s="10">
        <f t="shared" si="1"/>
        <v>0.69333333333333191</v>
      </c>
      <c r="L32" s="10">
        <f t="shared" si="1"/>
        <v>1.0017783417093755</v>
      </c>
      <c r="M32" s="11">
        <f t="shared" si="1"/>
        <v>1.0017645502706689</v>
      </c>
      <c r="N32" s="376"/>
      <c r="O32" s="376"/>
      <c r="P32" s="376"/>
      <c r="Q32" s="376"/>
    </row>
    <row r="33" spans="2:17" ht="25.9" customHeight="1">
      <c r="B33" s="530" t="s">
        <v>44</v>
      </c>
      <c r="C33" s="396" t="s">
        <v>45</v>
      </c>
      <c r="D33" s="398">
        <v>0.18055555555555555</v>
      </c>
      <c r="E33" s="12">
        <v>0.18055555555555555</v>
      </c>
      <c r="F33" s="12">
        <v>0</v>
      </c>
      <c r="G33" s="12">
        <v>3063.7500000000109</v>
      </c>
      <c r="H33" s="380">
        <v>0.18055555555555555</v>
      </c>
      <c r="I33" s="39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6"/>
      <c r="O33" s="376"/>
      <c r="P33" s="376"/>
      <c r="Q33" s="376"/>
    </row>
    <row r="34" spans="2:17" ht="25.9" customHeight="1">
      <c r="B34" s="531"/>
      <c r="C34" s="396" t="s">
        <v>46</v>
      </c>
      <c r="D34" s="398">
        <v>0.22222222222222221</v>
      </c>
      <c r="E34" s="12">
        <v>0.30555555555555552</v>
      </c>
      <c r="F34" s="12">
        <v>0</v>
      </c>
      <c r="G34" s="12">
        <v>1062.6086956521719</v>
      </c>
      <c r="H34" s="380">
        <v>0.40138888888888885</v>
      </c>
      <c r="I34" s="23">
        <v>0</v>
      </c>
      <c r="J34" s="12">
        <v>0.72777777777777775</v>
      </c>
      <c r="K34" s="12">
        <v>0.8125</v>
      </c>
      <c r="L34" s="12">
        <v>1.0659722222222221</v>
      </c>
      <c r="M34" s="13">
        <v>46115.013888888891</v>
      </c>
      <c r="N34" s="376"/>
      <c r="O34" s="376"/>
      <c r="P34" s="376"/>
      <c r="Q34" s="376"/>
    </row>
    <row r="35" spans="2:17" ht="25.9" customHeight="1">
      <c r="B35" s="513" t="s">
        <v>53</v>
      </c>
      <c r="C35" s="514"/>
      <c r="D35" s="399">
        <v>5.5</v>
      </c>
      <c r="E35" s="400">
        <v>3.6666666666666665</v>
      </c>
      <c r="F35" s="400">
        <v>0</v>
      </c>
      <c r="G35" s="400">
        <v>3.6</v>
      </c>
      <c r="H35" s="401">
        <v>3.4</v>
      </c>
      <c r="I35" s="402">
        <v>0</v>
      </c>
      <c r="J35" s="400">
        <v>4</v>
      </c>
      <c r="K35" s="400">
        <v>3.6666666666666665</v>
      </c>
      <c r="L35" s="400">
        <v>3.4</v>
      </c>
      <c r="M35" s="385">
        <v>3.5</v>
      </c>
      <c r="N35" s="376"/>
      <c r="O35" s="376"/>
      <c r="P35" s="376"/>
      <c r="Q35" s="376"/>
    </row>
    <row r="36" spans="2:17" ht="25.9" customHeight="1">
      <c r="B36" s="513" t="s">
        <v>54</v>
      </c>
      <c r="C36" s="514"/>
      <c r="D36" s="403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4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513" t="s">
        <v>60</v>
      </c>
      <c r="C37" s="514"/>
      <c r="D37" s="405"/>
      <c r="E37" s="406"/>
      <c r="F37" s="407"/>
      <c r="G37" s="407"/>
      <c r="H37" s="408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515" t="s">
        <v>61</v>
      </c>
      <c r="C38" s="516"/>
      <c r="D38" s="26"/>
      <c r="E38" s="409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06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5951" priority="4" operator="lessThan">
      <formula>0.8</formula>
    </cfRule>
  </conditionalFormatting>
  <conditionalFormatting sqref="J32:L32">
    <cfRule type="cellIs" dxfId="35950" priority="3" operator="lessThan">
      <formula>0.8</formula>
    </cfRule>
  </conditionalFormatting>
  <conditionalFormatting sqref="M32">
    <cfRule type="cellIs" dxfId="35949" priority="2" operator="lessThan">
      <formula>0.8</formula>
    </cfRule>
  </conditionalFormatting>
  <conditionalFormatting sqref="H32">
    <cfRule type="cellIs" dxfId="3594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79998168889431442"/>
    <pageSetUpPr fitToPage="1"/>
  </sheetPr>
  <dimension ref="A1:R126"/>
  <sheetViews>
    <sheetView topLeftCell="A85" zoomScale="70" zoomScaleNormal="70" workbookViewId="0">
      <selection activeCell="M82" sqref="M82"/>
    </sheetView>
  </sheetViews>
  <sheetFormatPr defaultColWidth="7.90625" defaultRowHeight="15.5"/>
  <cols>
    <col min="1" max="1" width="13.6328125" style="289" customWidth="1"/>
    <col min="2" max="2" width="12.7265625" style="289" customWidth="1"/>
    <col min="3" max="3" width="12.7265625" style="358" hidden="1" customWidth="1"/>
    <col min="4" max="5" width="18.36328125" style="289" customWidth="1"/>
    <col min="6" max="6" width="9.7265625" style="356" customWidth="1"/>
    <col min="7" max="7" width="21.08984375" style="289" bestFit="1" customWidth="1"/>
    <col min="8" max="8" width="15.6328125" style="289" customWidth="1"/>
    <col min="9" max="9" width="12.26953125" style="289" bestFit="1" customWidth="1"/>
    <col min="10" max="15" width="9.7265625" style="289" customWidth="1"/>
    <col min="16" max="16" width="9.7265625" style="357" customWidth="1"/>
    <col min="17" max="18" width="9.7265625" style="289" customWidth="1"/>
    <col min="19" max="16384" width="7.9062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67186</v>
      </c>
      <c r="F1" s="285" t="s">
        <v>4</v>
      </c>
      <c r="G1" s="286">
        <f>SUM(H5:H124)</f>
        <v>1250717.097961039</v>
      </c>
      <c r="H1" s="287" t="s">
        <v>79</v>
      </c>
      <c r="I1" s="288">
        <f>+J16+J64+J24+J38+J51+J81+J100+J91+J57+J124+J111</f>
        <v>38.733333333333334</v>
      </c>
      <c r="J1" s="589" t="s">
        <v>80</v>
      </c>
      <c r="K1" s="590"/>
      <c r="L1" s="591"/>
      <c r="M1" s="589" t="s">
        <v>81</v>
      </c>
      <c r="N1" s="590"/>
      <c r="O1" s="590"/>
      <c r="P1" s="590"/>
      <c r="Q1" s="590"/>
      <c r="R1" s="591"/>
    </row>
    <row r="2" spans="1:18" ht="26.25" customHeight="1" thickBot="1">
      <c r="A2" s="595" t="s">
        <v>312</v>
      </c>
      <c r="B2" s="596"/>
      <c r="C2" s="290"/>
      <c r="D2" s="410" t="s">
        <v>83</v>
      </c>
      <c r="E2" s="291">
        <f>AVERAGE(L16,L24,L38,L51,L100,L111,L91)</f>
        <v>581.31048821867796</v>
      </c>
      <c r="F2" s="292" t="s">
        <v>84</v>
      </c>
      <c r="G2" s="293">
        <f>G1/E1</f>
        <v>18.615739855937829</v>
      </c>
      <c r="H2" s="294" t="s">
        <v>85</v>
      </c>
      <c r="I2" s="295">
        <f>COUNT(I5:I124)</f>
        <v>0</v>
      </c>
      <c r="J2" s="592"/>
      <c r="K2" s="593"/>
      <c r="L2" s="594"/>
      <c r="M2" s="592"/>
      <c r="N2" s="593"/>
      <c r="O2" s="593"/>
      <c r="P2" s="593"/>
      <c r="Q2" s="593"/>
      <c r="R2" s="594"/>
    </row>
    <row r="3" spans="1:18" ht="23.25" customHeight="1">
      <c r="A3" s="597" t="s">
        <v>86</v>
      </c>
      <c r="B3" s="599" t="s">
        <v>87</v>
      </c>
      <c r="C3" s="412"/>
      <c r="D3" s="600" t="s">
        <v>88</v>
      </c>
      <c r="E3" s="600"/>
      <c r="F3" s="601" t="s">
        <v>89</v>
      </c>
      <c r="G3" s="602" t="s">
        <v>90</v>
      </c>
      <c r="H3" s="600" t="s">
        <v>91</v>
      </c>
      <c r="I3" s="603" t="s">
        <v>92</v>
      </c>
      <c r="J3" s="605" t="s">
        <v>93</v>
      </c>
      <c r="K3" s="607" t="s">
        <v>94</v>
      </c>
      <c r="L3" s="609" t="s">
        <v>83</v>
      </c>
      <c r="M3" s="611" t="s">
        <v>95</v>
      </c>
      <c r="N3" s="611"/>
      <c r="O3" s="605" t="s">
        <v>96</v>
      </c>
      <c r="P3" s="612" t="s">
        <v>97</v>
      </c>
      <c r="Q3" s="605" t="s">
        <v>98</v>
      </c>
      <c r="R3" s="605"/>
    </row>
    <row r="4" spans="1:18" ht="15.75" customHeight="1">
      <c r="A4" s="598"/>
      <c r="B4" s="599"/>
      <c r="C4" s="412"/>
      <c r="D4" s="600"/>
      <c r="E4" s="600"/>
      <c r="F4" s="601"/>
      <c r="G4" s="602"/>
      <c r="H4" s="600"/>
      <c r="I4" s="604"/>
      <c r="J4" s="606"/>
      <c r="K4" s="608"/>
      <c r="L4" s="610"/>
      <c r="M4" s="415" t="s">
        <v>99</v>
      </c>
      <c r="N4" s="415" t="s">
        <v>100</v>
      </c>
      <c r="O4" s="606"/>
      <c r="P4" s="613"/>
      <c r="Q4" s="296" t="s">
        <v>101</v>
      </c>
      <c r="R4" s="296" t="s">
        <v>102</v>
      </c>
    </row>
    <row r="5" spans="1:18">
      <c r="A5" s="614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2">
        <v>1194</v>
      </c>
      <c r="H5" s="300">
        <f>F5*G5</f>
        <v>0</v>
      </c>
      <c r="I5" s="413"/>
      <c r="J5" s="301">
        <v>9</v>
      </c>
      <c r="K5" s="302">
        <f t="shared" ref="K5:K12" si="0">G5/P5*60</f>
        <v>1592</v>
      </c>
      <c r="L5" s="303">
        <f t="shared" ref="L5:L12" si="1">K5/J5</f>
        <v>176.88888888888889</v>
      </c>
      <c r="M5" s="304">
        <v>0.17361111111111113</v>
      </c>
      <c r="N5" s="304">
        <v>0.20486111111111113</v>
      </c>
      <c r="O5" s="296">
        <v>10</v>
      </c>
      <c r="P5" s="416">
        <f t="shared" ref="P5:P14" si="2">(N5-M5)*24*60</f>
        <v>45</v>
      </c>
      <c r="Q5" s="305"/>
      <c r="R5" s="305"/>
    </row>
    <row r="6" spans="1:18">
      <c r="A6" s="614"/>
      <c r="B6" s="297">
        <v>0</v>
      </c>
      <c r="C6" s="297"/>
      <c r="D6" s="298" t="s">
        <v>106</v>
      </c>
      <c r="E6" s="298"/>
      <c r="F6" s="299" t="s">
        <v>105</v>
      </c>
      <c r="G6" s="412">
        <v>1257</v>
      </c>
      <c r="H6" s="300">
        <f t="shared" ref="H6:H113" si="3">F6*G6</f>
        <v>0</v>
      </c>
      <c r="I6" s="413"/>
      <c r="J6" s="301">
        <v>9</v>
      </c>
      <c r="K6" s="302">
        <f t="shared" si="0"/>
        <v>1676</v>
      </c>
      <c r="L6" s="303">
        <f t="shared" si="1"/>
        <v>186.22222222222223</v>
      </c>
      <c r="M6" s="304">
        <v>0.20833333333333334</v>
      </c>
      <c r="N6" s="304">
        <v>0.23958333333333334</v>
      </c>
      <c r="O6" s="296">
        <v>5</v>
      </c>
      <c r="P6" s="416">
        <f t="shared" si="2"/>
        <v>45</v>
      </c>
      <c r="Q6" s="296"/>
      <c r="R6" s="296"/>
    </row>
    <row r="7" spans="1:18">
      <c r="A7" s="614"/>
      <c r="B7" s="297" t="s">
        <v>107</v>
      </c>
      <c r="C7" s="297"/>
      <c r="D7" s="298" t="s">
        <v>108</v>
      </c>
      <c r="E7" s="298"/>
      <c r="F7" s="299">
        <v>36.450000000000003</v>
      </c>
      <c r="G7" s="412">
        <v>1378</v>
      </c>
      <c r="H7" s="300">
        <f t="shared" si="3"/>
        <v>50228.100000000006</v>
      </c>
      <c r="I7" s="413"/>
      <c r="J7" s="301">
        <v>13</v>
      </c>
      <c r="K7" s="302">
        <f t="shared" si="0"/>
        <v>1503.272727272727</v>
      </c>
      <c r="L7" s="303">
        <f t="shared" si="1"/>
        <v>115.63636363636361</v>
      </c>
      <c r="M7" s="304">
        <v>0.24305555555555555</v>
      </c>
      <c r="N7" s="304">
        <v>0.28125</v>
      </c>
      <c r="O7" s="296">
        <v>5</v>
      </c>
      <c r="P7" s="416">
        <f t="shared" si="2"/>
        <v>55.000000000000007</v>
      </c>
      <c r="Q7" s="305"/>
      <c r="R7" s="305"/>
    </row>
    <row r="8" spans="1:18">
      <c r="A8" s="614"/>
      <c r="B8" s="297" t="s">
        <v>107</v>
      </c>
      <c r="C8" s="297"/>
      <c r="D8" s="298" t="s">
        <v>109</v>
      </c>
      <c r="E8" s="298"/>
      <c r="F8" s="299">
        <v>27.05</v>
      </c>
      <c r="G8" s="412">
        <v>411</v>
      </c>
      <c r="H8" s="300">
        <f t="shared" si="3"/>
        <v>11117.550000000001</v>
      </c>
      <c r="I8" s="413"/>
      <c r="J8" s="301">
        <v>13</v>
      </c>
      <c r="K8" s="302">
        <f t="shared" si="0"/>
        <v>1232.9999999999995</v>
      </c>
      <c r="L8" s="303">
        <f t="shared" si="1"/>
        <v>94.846153846153811</v>
      </c>
      <c r="M8" s="304">
        <v>0.28472222222222221</v>
      </c>
      <c r="N8" s="304">
        <v>0.2986111111111111</v>
      </c>
      <c r="O8" s="296">
        <v>5</v>
      </c>
      <c r="P8" s="416">
        <f t="shared" si="2"/>
        <v>20.000000000000007</v>
      </c>
      <c r="Q8" s="305">
        <v>0.30555555555555552</v>
      </c>
      <c r="R8" s="305">
        <v>0.33680555555555558</v>
      </c>
    </row>
    <row r="9" spans="1:18">
      <c r="A9" s="614"/>
      <c r="B9" s="297" t="s">
        <v>107</v>
      </c>
      <c r="C9" s="297"/>
      <c r="D9" s="298" t="s">
        <v>110</v>
      </c>
      <c r="E9" s="298"/>
      <c r="F9" s="299">
        <v>19.7</v>
      </c>
      <c r="G9" s="306">
        <v>891</v>
      </c>
      <c r="H9" s="300">
        <f t="shared" si="3"/>
        <v>17552.7</v>
      </c>
      <c r="I9" s="413"/>
      <c r="J9" s="301">
        <v>13</v>
      </c>
      <c r="K9" s="302">
        <f t="shared" si="0"/>
        <v>1188</v>
      </c>
      <c r="L9" s="303">
        <f t="shared" si="1"/>
        <v>91.384615384615387</v>
      </c>
      <c r="M9" s="304">
        <v>0.34027777777777773</v>
      </c>
      <c r="N9" s="304">
        <v>0.37152777777777773</v>
      </c>
      <c r="O9" s="296">
        <v>5</v>
      </c>
      <c r="P9" s="416">
        <f t="shared" si="2"/>
        <v>45</v>
      </c>
      <c r="Q9" s="305"/>
      <c r="R9" s="305"/>
    </row>
    <row r="10" spans="1:18">
      <c r="A10" s="614"/>
      <c r="B10" s="297" t="s">
        <v>107</v>
      </c>
      <c r="C10" s="297"/>
      <c r="D10" s="298" t="s">
        <v>111</v>
      </c>
      <c r="E10" s="298"/>
      <c r="F10" s="299">
        <v>17.87</v>
      </c>
      <c r="G10" s="306">
        <v>441</v>
      </c>
      <c r="H10" s="300">
        <f t="shared" si="3"/>
        <v>7880.67</v>
      </c>
      <c r="I10" s="413"/>
      <c r="J10" s="301">
        <v>13</v>
      </c>
      <c r="K10" s="302">
        <f t="shared" si="0"/>
        <v>1058.4000000000003</v>
      </c>
      <c r="L10" s="303">
        <f t="shared" si="1"/>
        <v>81.415384615384639</v>
      </c>
      <c r="M10" s="304">
        <v>0.375</v>
      </c>
      <c r="N10" s="304">
        <v>0.3923611111111111</v>
      </c>
      <c r="O10" s="296">
        <v>5</v>
      </c>
      <c r="P10" s="416">
        <f t="shared" si="2"/>
        <v>24.999999999999993</v>
      </c>
      <c r="Q10" s="305"/>
      <c r="R10" s="305"/>
    </row>
    <row r="11" spans="1:18">
      <c r="A11" s="614"/>
      <c r="B11" s="297" t="s">
        <v>107</v>
      </c>
      <c r="C11" s="297"/>
      <c r="D11" s="298" t="s">
        <v>112</v>
      </c>
      <c r="E11" s="298"/>
      <c r="F11" s="299">
        <v>25.64</v>
      </c>
      <c r="G11" s="306">
        <v>534</v>
      </c>
      <c r="H11" s="300">
        <f t="shared" si="3"/>
        <v>13691.76</v>
      </c>
      <c r="I11" s="413"/>
      <c r="J11" s="301">
        <v>10</v>
      </c>
      <c r="K11" s="302">
        <f t="shared" si="0"/>
        <v>1601.999999999993</v>
      </c>
      <c r="L11" s="303">
        <f t="shared" si="1"/>
        <v>160.19999999999931</v>
      </c>
      <c r="M11" s="304">
        <v>0.39583333333333331</v>
      </c>
      <c r="N11" s="304">
        <v>0.40972222222222227</v>
      </c>
      <c r="O11" s="296">
        <v>5</v>
      </c>
      <c r="P11" s="416">
        <f t="shared" si="2"/>
        <v>20.000000000000089</v>
      </c>
      <c r="Q11" s="305"/>
      <c r="R11" s="305"/>
    </row>
    <row r="12" spans="1:18">
      <c r="A12" s="615"/>
      <c r="B12" s="297" t="s">
        <v>107</v>
      </c>
      <c r="C12" s="297"/>
      <c r="D12" s="298" t="s">
        <v>113</v>
      </c>
      <c r="E12" s="298"/>
      <c r="F12" s="299">
        <v>29.52</v>
      </c>
      <c r="G12" s="306">
        <v>1194</v>
      </c>
      <c r="H12" s="300">
        <f t="shared" si="3"/>
        <v>35246.879999999997</v>
      </c>
      <c r="I12" s="413"/>
      <c r="J12" s="301">
        <v>12</v>
      </c>
      <c r="K12" s="302">
        <f t="shared" si="0"/>
        <v>1790.9999999999957</v>
      </c>
      <c r="L12" s="303">
        <f t="shared" si="1"/>
        <v>149.24999999999963</v>
      </c>
      <c r="M12" s="304">
        <v>0.41319444444444442</v>
      </c>
      <c r="N12" s="304">
        <v>0.44097222222222227</v>
      </c>
      <c r="O12" s="296">
        <v>5</v>
      </c>
      <c r="P12" s="416">
        <f t="shared" si="2"/>
        <v>40.000000000000099</v>
      </c>
      <c r="Q12" s="305"/>
      <c r="R12" s="305"/>
    </row>
    <row r="13" spans="1:18">
      <c r="A13" s="615"/>
      <c r="B13" s="297" t="s">
        <v>107</v>
      </c>
      <c r="C13" s="412"/>
      <c r="D13" s="298" t="s">
        <v>114</v>
      </c>
      <c r="E13" s="298"/>
      <c r="F13" s="299">
        <v>29.856999999999999</v>
      </c>
      <c r="G13" s="411">
        <v>1257</v>
      </c>
      <c r="H13" s="300">
        <f t="shared" si="3"/>
        <v>37530.248999999996</v>
      </c>
      <c r="I13" s="413"/>
      <c r="J13" s="301">
        <v>12</v>
      </c>
      <c r="K13" s="302">
        <f>G13/P13*60</f>
        <v>1885.4999999999955</v>
      </c>
      <c r="L13" s="303">
        <f>K13/J13</f>
        <v>157.12499999999963</v>
      </c>
      <c r="M13" s="304">
        <v>0.44444444444444442</v>
      </c>
      <c r="N13" s="304">
        <v>0.47222222222222227</v>
      </c>
      <c r="O13" s="296">
        <v>5</v>
      </c>
      <c r="P13" s="416">
        <f t="shared" si="2"/>
        <v>40.000000000000099</v>
      </c>
      <c r="Q13" s="305"/>
      <c r="R13" s="296"/>
    </row>
    <row r="14" spans="1:18">
      <c r="A14" s="615"/>
      <c r="B14" s="297" t="s">
        <v>115</v>
      </c>
      <c r="C14" s="297"/>
      <c r="D14" s="417" t="s">
        <v>116</v>
      </c>
      <c r="E14" s="418"/>
      <c r="F14" s="299">
        <v>28.57</v>
      </c>
      <c r="G14" s="306">
        <v>1335</v>
      </c>
      <c r="H14" s="300">
        <f t="shared" si="3"/>
        <v>38140.949999999997</v>
      </c>
      <c r="I14" s="413"/>
      <c r="J14" s="301">
        <v>10</v>
      </c>
      <c r="K14" s="302">
        <f>G14/P14*60</f>
        <v>1456.3636363636331</v>
      </c>
      <c r="L14" s="303">
        <f>K14/J14</f>
        <v>145.63636363636331</v>
      </c>
      <c r="M14" s="304">
        <v>0.47569444444444442</v>
      </c>
      <c r="N14" s="304">
        <v>0.51388888888888895</v>
      </c>
      <c r="O14" s="296">
        <v>5</v>
      </c>
      <c r="P14" s="416">
        <f t="shared" si="2"/>
        <v>55.000000000000128</v>
      </c>
      <c r="Q14" s="296"/>
      <c r="R14" s="296"/>
    </row>
    <row r="15" spans="1:18">
      <c r="A15" s="615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13"/>
      <c r="J15" s="301"/>
      <c r="K15" s="302"/>
      <c r="L15" s="303"/>
      <c r="M15" s="304"/>
      <c r="N15" s="304"/>
      <c r="O15" s="296"/>
      <c r="P15" s="416"/>
      <c r="Q15" s="296"/>
      <c r="R15" s="296"/>
    </row>
    <row r="16" spans="1:18" ht="15.75" customHeight="1">
      <c r="A16" s="616"/>
      <c r="B16" s="297">
        <v>0</v>
      </c>
      <c r="C16" s="297" t="s">
        <v>117</v>
      </c>
      <c r="D16" s="617" t="s">
        <v>118</v>
      </c>
      <c r="E16" s="617"/>
      <c r="F16" s="308"/>
      <c r="G16" s="309"/>
      <c r="H16" s="310"/>
      <c r="I16" s="311"/>
      <c r="J16" s="312">
        <f>AVERAGE(J5:J15)</f>
        <v>11.4</v>
      </c>
      <c r="K16" s="312">
        <f>AVERAGE(K5:K15)</f>
        <v>1498.5536363636343</v>
      </c>
      <c r="L16" s="313">
        <f>AVERAGE(L5:L15)</f>
        <v>135.86049922299901</v>
      </c>
      <c r="M16" s="304"/>
      <c r="N16" s="304"/>
      <c r="O16" s="302"/>
      <c r="P16" s="302"/>
      <c r="Q16" s="303"/>
      <c r="R16" s="303"/>
    </row>
    <row r="17" spans="1:18" ht="15.75" customHeight="1">
      <c r="A17" s="618" t="s">
        <v>119</v>
      </c>
      <c r="B17" s="297" t="s">
        <v>107</v>
      </c>
      <c r="C17" s="412"/>
      <c r="D17" s="621" t="s">
        <v>120</v>
      </c>
      <c r="E17" s="622"/>
      <c r="F17" s="299">
        <v>14.03</v>
      </c>
      <c r="G17" s="412">
        <v>393</v>
      </c>
      <c r="H17" s="314">
        <f t="shared" ref="H17:H23" si="4">F17*G17</f>
        <v>5513.79</v>
      </c>
      <c r="I17" s="315"/>
      <c r="J17" s="301">
        <v>6</v>
      </c>
      <c r="K17" s="302">
        <f>G17/P17*60</f>
        <v>1473.7500000000018</v>
      </c>
      <c r="L17" s="303">
        <f>K17/J17</f>
        <v>245.62500000000031</v>
      </c>
      <c r="M17" s="304">
        <v>0.18055555555555555</v>
      </c>
      <c r="N17" s="304">
        <v>0.19166666666666665</v>
      </c>
      <c r="O17" s="296">
        <v>20</v>
      </c>
      <c r="P17" s="416">
        <f>(N17-M17)*24*60</f>
        <v>15.999999999999982</v>
      </c>
      <c r="Q17" s="296"/>
      <c r="R17" s="296"/>
    </row>
    <row r="18" spans="1:18" ht="15.75" customHeight="1">
      <c r="A18" s="618"/>
      <c r="B18" s="297" t="s">
        <v>115</v>
      </c>
      <c r="C18" s="412"/>
      <c r="D18" s="623" t="s">
        <v>121</v>
      </c>
      <c r="E18" s="624"/>
      <c r="F18" s="299">
        <v>14.49</v>
      </c>
      <c r="G18" s="411">
        <v>598</v>
      </c>
      <c r="H18" s="300">
        <f t="shared" si="4"/>
        <v>8665.02</v>
      </c>
      <c r="I18" s="413"/>
      <c r="J18" s="301">
        <v>5</v>
      </c>
      <c r="K18" s="302">
        <f>G18/P18*60</f>
        <v>1495.0000000000027</v>
      </c>
      <c r="L18" s="303">
        <f>K18/J18</f>
        <v>299.00000000000057</v>
      </c>
      <c r="M18" s="304">
        <v>0.20555555555555557</v>
      </c>
      <c r="N18" s="304">
        <v>0.22222222222222221</v>
      </c>
      <c r="O18" s="296">
        <v>20</v>
      </c>
      <c r="P18" s="416">
        <f t="shared" ref="P18" si="5">(N18-M18)*24*60</f>
        <v>23.999999999999954</v>
      </c>
      <c r="Q18" s="305"/>
      <c r="R18" s="305"/>
    </row>
    <row r="19" spans="1:18" ht="15.75" customHeight="1">
      <c r="A19" s="618"/>
      <c r="B19" s="297">
        <v>0</v>
      </c>
      <c r="C19" s="412"/>
      <c r="D19" s="623"/>
      <c r="E19" s="624"/>
      <c r="F19" s="299" t="s">
        <v>105</v>
      </c>
      <c r="G19" s="411"/>
      <c r="H19" s="300">
        <f t="shared" si="4"/>
        <v>0</v>
      </c>
      <c r="I19" s="413"/>
      <c r="J19" s="301"/>
      <c r="K19" s="302"/>
      <c r="L19" s="303"/>
      <c r="M19" s="304"/>
      <c r="N19" s="304"/>
      <c r="O19" s="296"/>
      <c r="P19" s="416"/>
      <c r="Q19" s="305"/>
      <c r="R19" s="305"/>
    </row>
    <row r="20" spans="1:18" ht="15.75" customHeight="1">
      <c r="A20" s="619"/>
      <c r="B20" s="297">
        <v>0</v>
      </c>
      <c r="C20" s="412"/>
      <c r="D20" s="316"/>
      <c r="E20" s="418"/>
      <c r="F20" s="299" t="s">
        <v>105</v>
      </c>
      <c r="G20" s="411"/>
      <c r="H20" s="300">
        <f t="shared" si="4"/>
        <v>0</v>
      </c>
      <c r="I20" s="413"/>
      <c r="J20" s="301"/>
      <c r="K20" s="302"/>
      <c r="L20" s="303"/>
      <c r="M20" s="304"/>
      <c r="N20" s="304"/>
      <c r="O20" s="296"/>
      <c r="P20" s="416"/>
      <c r="Q20" s="296"/>
      <c r="R20" s="296"/>
    </row>
    <row r="21" spans="1:18" ht="15.75" customHeight="1">
      <c r="A21" s="619"/>
      <c r="B21" s="297">
        <v>0</v>
      </c>
      <c r="C21" s="412"/>
      <c r="D21" s="316"/>
      <c r="E21" s="418"/>
      <c r="F21" s="299" t="s">
        <v>105</v>
      </c>
      <c r="G21" s="411"/>
      <c r="H21" s="300">
        <f t="shared" si="4"/>
        <v>0</v>
      </c>
      <c r="I21" s="413"/>
      <c r="J21" s="301"/>
      <c r="K21" s="302"/>
      <c r="L21" s="303"/>
      <c r="M21" s="304"/>
      <c r="N21" s="304"/>
      <c r="O21" s="296"/>
      <c r="P21" s="416"/>
      <c r="Q21" s="296"/>
      <c r="R21" s="296"/>
    </row>
    <row r="22" spans="1:18" ht="15.75" customHeight="1">
      <c r="A22" s="619"/>
      <c r="B22" s="297">
        <v>0</v>
      </c>
      <c r="C22" s="412"/>
      <c r="D22" s="316"/>
      <c r="E22" s="418"/>
      <c r="F22" s="299" t="s">
        <v>105</v>
      </c>
      <c r="G22" s="411"/>
      <c r="H22" s="300">
        <f t="shared" si="4"/>
        <v>0</v>
      </c>
      <c r="I22" s="413"/>
      <c r="J22" s="301"/>
      <c r="K22" s="302"/>
      <c r="L22" s="303"/>
      <c r="M22" s="304"/>
      <c r="N22" s="304"/>
      <c r="O22" s="296"/>
      <c r="P22" s="416"/>
      <c r="Q22" s="296"/>
      <c r="R22" s="296"/>
    </row>
    <row r="23" spans="1:18" ht="15.75" customHeight="1">
      <c r="A23" s="619"/>
      <c r="B23" s="297">
        <v>0</v>
      </c>
      <c r="C23" s="412"/>
      <c r="D23" s="316"/>
      <c r="E23" s="418"/>
      <c r="F23" s="299" t="s">
        <v>105</v>
      </c>
      <c r="G23" s="411"/>
      <c r="H23" s="300">
        <f t="shared" si="4"/>
        <v>0</v>
      </c>
      <c r="I23" s="413"/>
      <c r="J23" s="301"/>
      <c r="K23" s="302"/>
      <c r="L23" s="303"/>
      <c r="M23" s="304"/>
      <c r="N23" s="304"/>
      <c r="O23" s="296"/>
      <c r="P23" s="416"/>
      <c r="Q23" s="296"/>
      <c r="R23" s="296"/>
    </row>
    <row r="24" spans="1:18" ht="17.5" customHeight="1">
      <c r="A24" s="620"/>
      <c r="B24" s="297">
        <v>0</v>
      </c>
      <c r="C24" s="6" t="s">
        <v>122</v>
      </c>
      <c r="D24" s="617" t="s">
        <v>118</v>
      </c>
      <c r="E24" s="617"/>
      <c r="F24" s="308"/>
      <c r="G24" s="317"/>
      <c r="H24" s="310"/>
      <c r="I24" s="311"/>
      <c r="J24" s="312">
        <f>AVERAGE(J17:J23)</f>
        <v>5.5</v>
      </c>
      <c r="K24" s="312">
        <f>AVERAGE(K17:K23)</f>
        <v>1484.3750000000023</v>
      </c>
      <c r="L24" s="313">
        <f>AVERAGE(L17:L23)</f>
        <v>272.31250000000045</v>
      </c>
      <c r="M24" s="304"/>
      <c r="N24" s="304"/>
      <c r="O24" s="296"/>
      <c r="P24" s="296"/>
      <c r="Q24" s="296"/>
      <c r="R24" s="296"/>
    </row>
    <row r="25" spans="1:18">
      <c r="A25" s="629" t="s">
        <v>123</v>
      </c>
      <c r="B25" s="297" t="s">
        <v>115</v>
      </c>
      <c r="C25" s="318"/>
      <c r="D25" s="320" t="s">
        <v>124</v>
      </c>
      <c r="E25" s="319"/>
      <c r="F25" s="299">
        <v>15.03</v>
      </c>
      <c r="G25" s="412">
        <v>1828</v>
      </c>
      <c r="H25" s="300">
        <f t="shared" ref="H25:H27" si="6">F25*G25</f>
        <v>27474.84</v>
      </c>
      <c r="I25" s="413"/>
      <c r="J25" s="301">
        <v>4</v>
      </c>
      <c r="K25" s="302">
        <f t="shared" ref="K25:K27" si="7">G25/P25*60</f>
        <v>2741.9999999999991</v>
      </c>
      <c r="L25" s="303">
        <f t="shared" ref="L25:L27" si="8">K25/J25</f>
        <v>685.49999999999977</v>
      </c>
      <c r="M25" s="304">
        <v>0.18055555555555555</v>
      </c>
      <c r="N25" s="304">
        <v>0.20833333333333334</v>
      </c>
      <c r="O25" s="296">
        <v>20</v>
      </c>
      <c r="P25" s="416">
        <f t="shared" ref="P25:P27" si="9">(N25-M25)*24*60</f>
        <v>40.000000000000014</v>
      </c>
      <c r="Q25" s="305"/>
      <c r="R25" s="305"/>
    </row>
    <row r="26" spans="1:18">
      <c r="A26" s="629"/>
      <c r="B26" s="297" t="s">
        <v>115</v>
      </c>
      <c r="C26" s="318"/>
      <c r="D26" s="316" t="s">
        <v>125</v>
      </c>
      <c r="E26" s="321"/>
      <c r="F26" s="299">
        <v>18.18</v>
      </c>
      <c r="G26" s="412">
        <v>2686</v>
      </c>
      <c r="H26" s="300">
        <f t="shared" si="6"/>
        <v>48831.479999999996</v>
      </c>
      <c r="I26" s="413"/>
      <c r="J26" s="301">
        <v>4</v>
      </c>
      <c r="K26" s="302">
        <f t="shared" si="7"/>
        <v>2778.6206896551707</v>
      </c>
      <c r="L26" s="303">
        <f t="shared" si="8"/>
        <v>694.65517241379268</v>
      </c>
      <c r="M26" s="304">
        <v>0.22222222222222221</v>
      </c>
      <c r="N26" s="304">
        <v>0.26250000000000001</v>
      </c>
      <c r="O26" s="296">
        <v>20</v>
      </c>
      <c r="P26" s="416">
        <f t="shared" si="9"/>
        <v>58.000000000000036</v>
      </c>
      <c r="Q26" s="305"/>
      <c r="R26" s="305"/>
    </row>
    <row r="27" spans="1:18">
      <c r="A27" s="629"/>
      <c r="B27" s="297" t="s">
        <v>115</v>
      </c>
      <c r="C27" s="318"/>
      <c r="D27" s="320" t="s">
        <v>126</v>
      </c>
      <c r="E27" s="321"/>
      <c r="F27" s="299">
        <v>18.53</v>
      </c>
      <c r="G27" s="412">
        <v>1943</v>
      </c>
      <c r="H27" s="300">
        <f t="shared" si="6"/>
        <v>36003.79</v>
      </c>
      <c r="I27" s="413"/>
      <c r="J27" s="301">
        <v>3</v>
      </c>
      <c r="K27" s="302">
        <f t="shared" si="7"/>
        <v>2775.7142857142849</v>
      </c>
      <c r="L27" s="303">
        <f t="shared" si="8"/>
        <v>925.23809523809496</v>
      </c>
      <c r="M27" s="304">
        <v>0.27638888888888885</v>
      </c>
      <c r="N27" s="304">
        <v>0.30555555555555552</v>
      </c>
      <c r="O27" s="296">
        <v>20</v>
      </c>
      <c r="P27" s="416">
        <f t="shared" si="9"/>
        <v>42.000000000000014</v>
      </c>
      <c r="Q27" s="305"/>
      <c r="R27" s="305"/>
    </row>
    <row r="28" spans="1:18">
      <c r="A28" s="629"/>
      <c r="B28" s="297">
        <v>0</v>
      </c>
      <c r="C28" s="412"/>
      <c r="D28" s="316"/>
      <c r="E28" s="321"/>
      <c r="F28" s="299"/>
      <c r="G28" s="412"/>
      <c r="H28" s="300"/>
      <c r="I28" s="413"/>
      <c r="J28" s="301"/>
      <c r="K28" s="302"/>
      <c r="L28" s="303"/>
      <c r="M28" s="304"/>
      <c r="N28" s="304"/>
      <c r="O28" s="296"/>
      <c r="P28" s="416"/>
      <c r="Q28" s="305"/>
      <c r="R28" s="305"/>
    </row>
    <row r="29" spans="1:18">
      <c r="A29" s="629"/>
      <c r="B29" s="297">
        <v>0</v>
      </c>
      <c r="C29" s="412"/>
      <c r="D29" s="320"/>
      <c r="E29" s="321"/>
      <c r="F29" s="299"/>
      <c r="G29" s="412"/>
      <c r="H29" s="300"/>
      <c r="I29" s="413"/>
      <c r="J29" s="301"/>
      <c r="K29" s="302"/>
      <c r="L29" s="303"/>
      <c r="M29" s="304"/>
      <c r="N29" s="304"/>
      <c r="O29" s="296"/>
      <c r="P29" s="416"/>
      <c r="Q29" s="305"/>
      <c r="R29" s="305"/>
    </row>
    <row r="30" spans="1:18">
      <c r="A30" s="629"/>
      <c r="B30" s="297">
        <v>0</v>
      </c>
      <c r="C30" s="412"/>
      <c r="D30" s="322"/>
      <c r="E30" s="321"/>
      <c r="F30" s="299"/>
      <c r="G30" s="412"/>
      <c r="H30" s="300"/>
      <c r="I30" s="413"/>
      <c r="J30" s="301"/>
      <c r="K30" s="302"/>
      <c r="L30" s="303"/>
      <c r="M30" s="304"/>
      <c r="N30" s="304"/>
      <c r="O30" s="296"/>
      <c r="P30" s="416"/>
      <c r="Q30" s="305"/>
      <c r="R30" s="305"/>
    </row>
    <row r="31" spans="1:18" ht="15.75" customHeight="1">
      <c r="A31" s="629"/>
      <c r="B31" s="297">
        <v>0</v>
      </c>
      <c r="C31" s="412"/>
      <c r="D31" s="316"/>
      <c r="E31" s="321"/>
      <c r="F31" s="299"/>
      <c r="G31" s="412"/>
      <c r="H31" s="300"/>
      <c r="I31" s="413"/>
      <c r="J31" s="301"/>
      <c r="K31" s="302"/>
      <c r="L31" s="303"/>
      <c r="M31" s="304"/>
      <c r="N31" s="304"/>
      <c r="O31" s="296"/>
      <c r="P31" s="416"/>
      <c r="Q31" s="305"/>
      <c r="R31" s="305"/>
    </row>
    <row r="32" spans="1:18">
      <c r="A32" s="629"/>
      <c r="B32" s="297">
        <v>0</v>
      </c>
      <c r="C32" s="412"/>
      <c r="D32" s="316"/>
      <c r="E32" s="418"/>
      <c r="F32" s="299" t="s">
        <v>105</v>
      </c>
      <c r="G32" s="412"/>
      <c r="H32" s="300">
        <f t="shared" ref="H32:H37" si="10">F32*G32</f>
        <v>0</v>
      </c>
      <c r="I32" s="413"/>
      <c r="J32" s="301"/>
      <c r="K32" s="302"/>
      <c r="L32" s="303"/>
      <c r="M32" s="304"/>
      <c r="N32" s="304"/>
      <c r="O32" s="296"/>
      <c r="P32" s="416"/>
      <c r="Q32" s="305"/>
      <c r="R32" s="305"/>
    </row>
    <row r="33" spans="1:18">
      <c r="A33" s="629"/>
      <c r="B33" s="297">
        <v>0</v>
      </c>
      <c r="C33" s="412"/>
      <c r="D33" s="320"/>
      <c r="E33" s="321"/>
      <c r="F33" s="299" t="s">
        <v>105</v>
      </c>
      <c r="G33" s="412"/>
      <c r="H33" s="300">
        <f t="shared" si="10"/>
        <v>0</v>
      </c>
      <c r="I33" s="413"/>
      <c r="J33" s="301"/>
      <c r="K33" s="302"/>
      <c r="L33" s="303"/>
      <c r="M33" s="304"/>
      <c r="N33" s="304"/>
      <c r="O33" s="296"/>
      <c r="P33" s="416"/>
      <c r="Q33" s="305"/>
      <c r="R33" s="305"/>
    </row>
    <row r="34" spans="1:18">
      <c r="A34" s="629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10"/>
        <v>0</v>
      </c>
      <c r="I34" s="413"/>
      <c r="J34" s="301"/>
      <c r="K34" s="302"/>
      <c r="L34" s="303"/>
      <c r="M34" s="304"/>
      <c r="N34" s="304"/>
      <c r="O34" s="296"/>
      <c r="P34" s="416"/>
      <c r="Q34" s="305"/>
      <c r="R34" s="305"/>
    </row>
    <row r="35" spans="1:18">
      <c r="A35" s="629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10"/>
        <v>0</v>
      </c>
      <c r="I35" s="413"/>
      <c r="J35" s="301"/>
      <c r="K35" s="302"/>
      <c r="L35" s="303"/>
      <c r="M35" s="304"/>
      <c r="N35" s="304"/>
      <c r="O35" s="296"/>
      <c r="P35" s="416"/>
      <c r="Q35" s="305"/>
      <c r="R35" s="305"/>
    </row>
    <row r="36" spans="1:18">
      <c r="A36" s="629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10"/>
        <v>0</v>
      </c>
      <c r="I36" s="413"/>
      <c r="J36" s="301"/>
      <c r="K36" s="302"/>
      <c r="L36" s="303"/>
      <c r="M36" s="304"/>
      <c r="N36" s="304"/>
      <c r="O36" s="296"/>
      <c r="P36" s="416"/>
      <c r="Q36" s="305"/>
      <c r="R36" s="305"/>
    </row>
    <row r="37" spans="1:18">
      <c r="A37" s="629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10"/>
        <v>0</v>
      </c>
      <c r="I37" s="413"/>
      <c r="J37" s="301"/>
      <c r="K37" s="302"/>
      <c r="L37" s="303"/>
      <c r="M37" s="304"/>
      <c r="N37" s="304"/>
      <c r="O37" s="296"/>
      <c r="P37" s="416"/>
      <c r="Q37" s="305"/>
      <c r="R37" s="305"/>
    </row>
    <row r="38" spans="1:18" ht="17.5" customHeight="1">
      <c r="A38" s="630"/>
      <c r="B38" s="297">
        <v>0</v>
      </c>
      <c r="C38" s="6" t="s">
        <v>69</v>
      </c>
      <c r="D38" s="628" t="s">
        <v>127</v>
      </c>
      <c r="E38" s="628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2765.4449917898182</v>
      </c>
      <c r="L38" s="313">
        <f>AVERAGE(L25:L37)</f>
        <v>768.46442255062914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631" t="s">
        <v>128</v>
      </c>
      <c r="B39" s="297">
        <v>0</v>
      </c>
      <c r="C39" s="412"/>
      <c r="D39" s="316"/>
      <c r="E39" s="418"/>
      <c r="F39" s="299" t="s">
        <v>105</v>
      </c>
      <c r="G39" s="412"/>
      <c r="H39" s="300">
        <f t="shared" ref="H39:H47" si="11">F39*G39</f>
        <v>0</v>
      </c>
      <c r="I39" s="413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632"/>
      <c r="B40" s="297">
        <v>0</v>
      </c>
      <c r="C40" s="412"/>
      <c r="D40" s="316"/>
      <c r="E40" s="418"/>
      <c r="F40" s="299" t="s">
        <v>105</v>
      </c>
      <c r="G40" s="412"/>
      <c r="H40" s="300">
        <f t="shared" si="11"/>
        <v>0</v>
      </c>
      <c r="I40" s="413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632"/>
      <c r="B41" s="297">
        <v>0</v>
      </c>
      <c r="C41" s="412"/>
      <c r="D41" s="320"/>
      <c r="E41" s="418"/>
      <c r="F41" s="299" t="s">
        <v>105</v>
      </c>
      <c r="G41" s="412"/>
      <c r="H41" s="300">
        <f t="shared" si="11"/>
        <v>0</v>
      </c>
      <c r="I41" s="413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632"/>
      <c r="B42" s="297">
        <v>0</v>
      </c>
      <c r="C42" s="412"/>
      <c r="D42" s="320"/>
      <c r="E42" s="418"/>
      <c r="F42" s="299" t="s">
        <v>105</v>
      </c>
      <c r="G42" s="412"/>
      <c r="H42" s="300">
        <f t="shared" si="11"/>
        <v>0</v>
      </c>
      <c r="I42" s="413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632"/>
      <c r="B43" s="297">
        <v>0</v>
      </c>
      <c r="C43" s="412"/>
      <c r="D43" s="319"/>
      <c r="E43" s="418"/>
      <c r="F43" s="299" t="s">
        <v>105</v>
      </c>
      <c r="G43" s="412"/>
      <c r="H43" s="300">
        <f t="shared" si="11"/>
        <v>0</v>
      </c>
      <c r="I43" s="413"/>
      <c r="J43" s="301"/>
      <c r="K43" s="302"/>
      <c r="L43" s="303"/>
      <c r="M43" s="304"/>
      <c r="N43" s="304"/>
      <c r="O43" s="296"/>
      <c r="P43" s="416"/>
      <c r="Q43" s="305"/>
      <c r="R43" s="305"/>
    </row>
    <row r="44" spans="1:18">
      <c r="A44" s="632"/>
      <c r="B44" s="297">
        <v>0</v>
      </c>
      <c r="C44" s="412"/>
      <c r="D44" s="320"/>
      <c r="E44" s="326"/>
      <c r="F44" s="299" t="s">
        <v>105</v>
      </c>
      <c r="G44" s="327"/>
      <c r="H44" s="328">
        <f t="shared" si="11"/>
        <v>0</v>
      </c>
      <c r="I44" s="414"/>
      <c r="J44" s="301"/>
      <c r="K44" s="302"/>
      <c r="L44" s="303"/>
      <c r="M44" s="304"/>
      <c r="N44" s="304"/>
      <c r="O44" s="296"/>
      <c r="P44" s="416"/>
      <c r="Q44" s="305"/>
      <c r="R44" s="305"/>
    </row>
    <row r="45" spans="1:18">
      <c r="A45" s="632"/>
      <c r="B45" s="297">
        <v>0</v>
      </c>
      <c r="C45" s="412"/>
      <c r="D45" s="336"/>
      <c r="E45" s="321"/>
      <c r="F45" s="299" t="s">
        <v>105</v>
      </c>
      <c r="G45" s="412"/>
      <c r="H45" s="300">
        <f t="shared" si="11"/>
        <v>0</v>
      </c>
      <c r="I45" s="413"/>
      <c r="J45" s="301"/>
      <c r="K45" s="302"/>
      <c r="L45" s="303"/>
      <c r="M45" s="304"/>
      <c r="N45" s="304"/>
      <c r="O45" s="296"/>
      <c r="P45" s="416"/>
      <c r="Q45" s="305"/>
      <c r="R45" s="305"/>
    </row>
    <row r="46" spans="1:18">
      <c r="A46" s="632"/>
      <c r="B46" s="297">
        <v>0</v>
      </c>
      <c r="C46" s="412"/>
      <c r="D46" s="320"/>
      <c r="E46" s="326"/>
      <c r="F46" s="299" t="s">
        <v>105</v>
      </c>
      <c r="G46" s="327"/>
      <c r="H46" s="328">
        <f t="shared" si="11"/>
        <v>0</v>
      </c>
      <c r="I46" s="414"/>
      <c r="J46" s="301"/>
      <c r="K46" s="302"/>
      <c r="L46" s="303"/>
      <c r="M46" s="304"/>
      <c r="N46" s="304"/>
      <c r="O46" s="296"/>
      <c r="P46" s="416"/>
      <c r="Q46" s="305"/>
      <c r="R46" s="305"/>
    </row>
    <row r="47" spans="1:18">
      <c r="A47" s="632"/>
      <c r="B47" s="297">
        <v>0</v>
      </c>
      <c r="C47" s="412"/>
      <c r="D47" s="336"/>
      <c r="E47" s="321"/>
      <c r="F47" s="299" t="s">
        <v>105</v>
      </c>
      <c r="G47" s="412"/>
      <c r="H47" s="300">
        <f t="shared" si="11"/>
        <v>0</v>
      </c>
      <c r="I47" s="413"/>
      <c r="J47" s="301"/>
      <c r="K47" s="302"/>
      <c r="L47" s="303"/>
      <c r="M47" s="304"/>
      <c r="N47" s="304"/>
      <c r="O47" s="296"/>
      <c r="P47" s="416"/>
      <c r="Q47" s="305"/>
      <c r="R47" s="305"/>
    </row>
    <row r="48" spans="1:18">
      <c r="A48" s="633"/>
      <c r="B48" s="297">
        <v>0</v>
      </c>
      <c r="C48" s="412"/>
      <c r="D48" s="320"/>
      <c r="E48" s="374"/>
      <c r="F48" s="299" t="s">
        <v>105</v>
      </c>
      <c r="G48" s="412"/>
      <c r="H48" s="300"/>
      <c r="I48" s="413"/>
      <c r="J48" s="301"/>
      <c r="K48" s="302"/>
      <c r="L48" s="303"/>
      <c r="M48" s="304"/>
      <c r="N48" s="304"/>
      <c r="O48" s="296"/>
      <c r="P48" s="416"/>
      <c r="Q48" s="305"/>
      <c r="R48" s="305"/>
    </row>
    <row r="49" spans="1:18">
      <c r="A49" s="633"/>
      <c r="B49" s="297">
        <v>0</v>
      </c>
      <c r="C49" s="412"/>
      <c r="D49" s="329"/>
      <c r="E49" s="330"/>
      <c r="F49" s="299" t="s">
        <v>105</v>
      </c>
      <c r="G49" s="296"/>
      <c r="H49" s="328">
        <f>F49*G49</f>
        <v>0</v>
      </c>
      <c r="I49" s="416"/>
      <c r="J49" s="301"/>
      <c r="K49" s="302"/>
      <c r="L49" s="303"/>
      <c r="M49" s="304"/>
      <c r="N49" s="304"/>
      <c r="O49" s="296"/>
      <c r="P49" s="416"/>
      <c r="Q49" s="305"/>
      <c r="R49" s="305"/>
    </row>
    <row r="50" spans="1:18">
      <c r="A50" s="633"/>
      <c r="B50" s="297">
        <v>0</v>
      </c>
      <c r="C50" s="412"/>
      <c r="D50" s="329"/>
      <c r="E50" s="330"/>
      <c r="F50" s="299" t="s">
        <v>105</v>
      </c>
      <c r="G50" s="296"/>
      <c r="H50" s="328">
        <f>F50*G50</f>
        <v>0</v>
      </c>
      <c r="I50" s="416"/>
      <c r="J50" s="301"/>
      <c r="K50" s="302"/>
      <c r="L50" s="303"/>
      <c r="M50" s="304"/>
      <c r="N50" s="304"/>
      <c r="O50" s="296"/>
      <c r="P50" s="416"/>
      <c r="Q50" s="305"/>
      <c r="R50" s="305"/>
    </row>
    <row r="51" spans="1:18" ht="15.75" customHeight="1">
      <c r="A51" s="634"/>
      <c r="B51" s="297">
        <v>0</v>
      </c>
      <c r="C51" s="6" t="s">
        <v>70</v>
      </c>
      <c r="D51" s="617" t="s">
        <v>118</v>
      </c>
      <c r="E51" s="617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5" customHeight="1">
      <c r="A52" s="635" t="s">
        <v>129</v>
      </c>
      <c r="B52" s="297" t="s">
        <v>115</v>
      </c>
      <c r="C52" s="412"/>
      <c r="D52" s="319" t="s">
        <v>130</v>
      </c>
      <c r="E52" s="334"/>
      <c r="F52" s="299">
        <v>25.03</v>
      </c>
      <c r="G52" s="412">
        <v>616</v>
      </c>
      <c r="H52" s="300">
        <f>F52*G52</f>
        <v>15418.480000000001</v>
      </c>
      <c r="I52" s="413"/>
      <c r="J52" s="301">
        <v>4</v>
      </c>
      <c r="K52" s="302">
        <f>G52/P52*60</f>
        <v>3079.9999999999905</v>
      </c>
      <c r="L52" s="303">
        <f>K52/J52</f>
        <v>769.99999999999761</v>
      </c>
      <c r="M52" s="304">
        <v>0.30555555555555552</v>
      </c>
      <c r="N52" s="304">
        <v>0.31388888888888888</v>
      </c>
      <c r="O52" s="302">
        <v>20</v>
      </c>
      <c r="P52" s="416">
        <f>(N52-M52)*24*60</f>
        <v>12.000000000000037</v>
      </c>
      <c r="Q52" s="305"/>
      <c r="R52" s="305"/>
    </row>
    <row r="53" spans="1:18" ht="15.65" customHeight="1">
      <c r="A53" s="636"/>
      <c r="B53" s="297" t="s">
        <v>115</v>
      </c>
      <c r="C53" s="412"/>
      <c r="D53" s="319" t="s">
        <v>131</v>
      </c>
      <c r="E53" s="335"/>
      <c r="F53" s="299">
        <v>24.82</v>
      </c>
      <c r="G53" s="306">
        <v>817</v>
      </c>
      <c r="H53" s="300">
        <f t="shared" ref="H53:H62" si="12">F53*G53</f>
        <v>20277.939999999999</v>
      </c>
      <c r="I53" s="413"/>
      <c r="J53" s="301">
        <v>4</v>
      </c>
      <c r="K53" s="302">
        <f t="shared" ref="K53:K56" si="13">G53/P53*60</f>
        <v>3063.7500000000109</v>
      </c>
      <c r="L53" s="303">
        <f t="shared" ref="L53:L56" si="14">K53/J53</f>
        <v>765.93750000000273</v>
      </c>
      <c r="M53" s="304">
        <v>0.32777777777777778</v>
      </c>
      <c r="N53" s="304">
        <v>0.33888888888888885</v>
      </c>
      <c r="O53" s="302">
        <v>20</v>
      </c>
      <c r="P53" s="416">
        <f t="shared" ref="P53:P56" si="15">(N53-M53)*24*60</f>
        <v>15.999999999999943</v>
      </c>
      <c r="Q53" s="305"/>
      <c r="R53" s="305"/>
    </row>
    <row r="54" spans="1:18" ht="15.65" customHeight="1">
      <c r="A54" s="636"/>
      <c r="B54" s="297" t="s">
        <v>115</v>
      </c>
      <c r="C54" s="412"/>
      <c r="D54" s="319" t="s">
        <v>132</v>
      </c>
      <c r="E54" s="418"/>
      <c r="F54" s="299">
        <v>30</v>
      </c>
      <c r="G54" s="306">
        <v>1455</v>
      </c>
      <c r="H54" s="300">
        <f t="shared" si="12"/>
        <v>43650</v>
      </c>
      <c r="I54" s="413"/>
      <c r="J54" s="301">
        <v>4</v>
      </c>
      <c r="K54" s="302">
        <f t="shared" si="13"/>
        <v>3117.8571428571449</v>
      </c>
      <c r="L54" s="303">
        <f t="shared" si="14"/>
        <v>779.46428571428623</v>
      </c>
      <c r="M54" s="304">
        <v>0.3527777777777778</v>
      </c>
      <c r="N54" s="304">
        <v>0.37222222222222223</v>
      </c>
      <c r="O54" s="302">
        <v>20</v>
      </c>
      <c r="P54" s="416">
        <f t="shared" si="15"/>
        <v>27.999999999999979</v>
      </c>
      <c r="Q54" s="305">
        <v>0.37222222222222223</v>
      </c>
      <c r="R54" s="305">
        <v>0.41388888888888892</v>
      </c>
    </row>
    <row r="55" spans="1:18" ht="15.65" customHeight="1">
      <c r="A55" s="636"/>
      <c r="B55" s="297" t="s">
        <v>115</v>
      </c>
      <c r="C55" s="412"/>
      <c r="D55" s="337" t="s">
        <v>133</v>
      </c>
      <c r="E55" s="321"/>
      <c r="F55" s="299">
        <v>14.03</v>
      </c>
      <c r="G55" s="306">
        <v>2444</v>
      </c>
      <c r="H55" s="300">
        <f t="shared" si="12"/>
        <v>34289.32</v>
      </c>
      <c r="I55" s="413"/>
      <c r="J55" s="301">
        <v>3</v>
      </c>
      <c r="K55" s="302">
        <f t="shared" si="13"/>
        <v>3187.8260869565161</v>
      </c>
      <c r="L55" s="303">
        <f t="shared" si="14"/>
        <v>1062.6086956521719</v>
      </c>
      <c r="M55" s="304">
        <v>0.43124999999999997</v>
      </c>
      <c r="N55" s="304">
        <v>0.46319444444444446</v>
      </c>
      <c r="O55" s="302">
        <v>20</v>
      </c>
      <c r="P55" s="416">
        <f t="shared" si="15"/>
        <v>46.000000000000078</v>
      </c>
      <c r="Q55" s="305"/>
      <c r="R55" s="305"/>
    </row>
    <row r="56" spans="1:18" ht="15.65" customHeight="1">
      <c r="A56" s="636"/>
      <c r="B56" s="297" t="s">
        <v>115</v>
      </c>
      <c r="C56" s="412"/>
      <c r="D56" s="320" t="s">
        <v>134</v>
      </c>
      <c r="E56" s="321"/>
      <c r="F56" s="299">
        <v>18.18</v>
      </c>
      <c r="G56" s="306">
        <v>1426</v>
      </c>
      <c r="H56" s="300">
        <f t="shared" si="12"/>
        <v>25924.68</v>
      </c>
      <c r="I56" s="413"/>
      <c r="J56" s="301">
        <v>3</v>
      </c>
      <c r="K56" s="302">
        <f t="shared" si="13"/>
        <v>3168.8888888888814</v>
      </c>
      <c r="L56" s="303">
        <f t="shared" si="14"/>
        <v>1056.2962962962938</v>
      </c>
      <c r="M56" s="304">
        <v>0.4770833333333333</v>
      </c>
      <c r="N56" s="304">
        <v>0.49583333333333335</v>
      </c>
      <c r="O56" s="302">
        <v>20</v>
      </c>
      <c r="P56" s="416">
        <f t="shared" si="15"/>
        <v>27.000000000000064</v>
      </c>
      <c r="Q56" s="305"/>
      <c r="R56" s="305"/>
    </row>
    <row r="57" spans="1:18" ht="15.75" customHeight="1">
      <c r="A57" s="636"/>
      <c r="B57" s="297">
        <v>0</v>
      </c>
      <c r="C57" s="6" t="s">
        <v>73</v>
      </c>
      <c r="D57" s="337"/>
      <c r="E57" s="321"/>
      <c r="F57" s="299" t="s">
        <v>105</v>
      </c>
      <c r="G57" s="306"/>
      <c r="H57" s="300">
        <f t="shared" si="12"/>
        <v>0</v>
      </c>
      <c r="I57" s="413"/>
      <c r="J57" s="301"/>
      <c r="K57" s="302"/>
      <c r="L57" s="303"/>
      <c r="M57" s="304"/>
      <c r="N57" s="304"/>
      <c r="O57" s="302"/>
      <c r="P57" s="416"/>
      <c r="Q57" s="305"/>
      <c r="R57" s="305"/>
    </row>
    <row r="58" spans="1:18" ht="15.65" customHeight="1">
      <c r="A58" s="636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2"/>
        <v>0</v>
      </c>
      <c r="I58" s="413"/>
      <c r="J58" s="301"/>
      <c r="K58" s="302"/>
      <c r="L58" s="303"/>
      <c r="M58" s="304"/>
      <c r="N58" s="304"/>
      <c r="O58" s="302"/>
      <c r="P58" s="416"/>
      <c r="Q58" s="305"/>
      <c r="R58" s="305"/>
    </row>
    <row r="59" spans="1:18" ht="15.65" customHeight="1">
      <c r="A59" s="636"/>
      <c r="B59" s="297">
        <v>0</v>
      </c>
      <c r="C59" s="412"/>
      <c r="D59" s="336"/>
      <c r="E59" s="321"/>
      <c r="F59" s="299" t="s">
        <v>105</v>
      </c>
      <c r="G59" s="306"/>
      <c r="H59" s="300">
        <f t="shared" si="12"/>
        <v>0</v>
      </c>
      <c r="I59" s="413"/>
      <c r="J59" s="301"/>
      <c r="K59" s="302"/>
      <c r="L59" s="303"/>
      <c r="M59" s="304"/>
      <c r="N59" s="304"/>
      <c r="O59" s="302"/>
      <c r="P59" s="416"/>
      <c r="Q59" s="305"/>
      <c r="R59" s="305"/>
    </row>
    <row r="60" spans="1:18" ht="15.65" customHeight="1">
      <c r="A60" s="636"/>
      <c r="B60" s="297">
        <v>0</v>
      </c>
      <c r="C60" s="412"/>
      <c r="D60" s="337"/>
      <c r="E60" s="339"/>
      <c r="F60" s="299" t="s">
        <v>105</v>
      </c>
      <c r="G60" s="306"/>
      <c r="H60" s="300">
        <f t="shared" si="12"/>
        <v>0</v>
      </c>
      <c r="I60" s="413"/>
      <c r="J60" s="301"/>
      <c r="K60" s="302"/>
      <c r="L60" s="303"/>
      <c r="M60" s="304"/>
      <c r="N60" s="304"/>
      <c r="O60" s="302"/>
      <c r="P60" s="416"/>
      <c r="Q60" s="305"/>
      <c r="R60" s="305"/>
    </row>
    <row r="61" spans="1:18" ht="15.65" customHeight="1">
      <c r="A61" s="636"/>
      <c r="B61" s="297">
        <v>0</v>
      </c>
      <c r="C61" s="412"/>
      <c r="D61" s="319"/>
      <c r="E61" s="321"/>
      <c r="F61" s="299" t="s">
        <v>105</v>
      </c>
      <c r="G61" s="306"/>
      <c r="H61" s="300">
        <f t="shared" si="12"/>
        <v>0</v>
      </c>
      <c r="I61" s="413"/>
      <c r="J61" s="301"/>
      <c r="K61" s="302"/>
      <c r="L61" s="303"/>
      <c r="M61" s="304"/>
      <c r="N61" s="304"/>
      <c r="O61" s="302"/>
      <c r="P61" s="416"/>
      <c r="Q61" s="305"/>
      <c r="R61" s="305"/>
    </row>
    <row r="62" spans="1:18" ht="15.65" customHeight="1">
      <c r="A62" s="636"/>
      <c r="B62" s="297">
        <v>0</v>
      </c>
      <c r="C62" s="412"/>
      <c r="D62" s="336"/>
      <c r="E62" s="340"/>
      <c r="F62" s="299" t="s">
        <v>105</v>
      </c>
      <c r="G62" s="306"/>
      <c r="H62" s="300">
        <f t="shared" si="12"/>
        <v>0</v>
      </c>
      <c r="I62" s="413"/>
      <c r="J62" s="301"/>
      <c r="K62" s="302"/>
      <c r="L62" s="303"/>
      <c r="M62" s="304"/>
      <c r="N62" s="304"/>
      <c r="O62" s="302"/>
      <c r="P62" s="416"/>
      <c r="Q62" s="305"/>
      <c r="R62" s="305"/>
    </row>
    <row r="63" spans="1:18" ht="15.65" customHeight="1">
      <c r="A63" s="636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3"/>
        <v>0</v>
      </c>
      <c r="I63" s="414"/>
      <c r="J63" s="301"/>
      <c r="K63" s="302"/>
      <c r="L63" s="303"/>
      <c r="M63" s="304"/>
      <c r="N63" s="304"/>
      <c r="O63" s="296"/>
      <c r="P63" s="416"/>
      <c r="Q63" s="305"/>
      <c r="R63" s="305"/>
    </row>
    <row r="64" spans="1:18" ht="15.75" customHeight="1">
      <c r="A64" s="637"/>
      <c r="B64" s="297">
        <v>0</v>
      </c>
      <c r="C64" s="6" t="s">
        <v>135</v>
      </c>
      <c r="D64" s="617" t="s">
        <v>118</v>
      </c>
      <c r="E64" s="617"/>
      <c r="F64" s="308"/>
      <c r="G64" s="313"/>
      <c r="H64" s="331"/>
      <c r="I64" s="332"/>
      <c r="J64" s="312">
        <f>AVERAGE(J52:J63)</f>
        <v>3.6</v>
      </c>
      <c r="K64" s="312">
        <f>AVERAGE(K52:K63)</f>
        <v>3123.6644237405089</v>
      </c>
      <c r="L64" s="313">
        <f>AVERAGE(L52:L63)</f>
        <v>886.86135553255042</v>
      </c>
      <c r="M64" s="304"/>
      <c r="N64" s="304"/>
      <c r="O64" s="296"/>
      <c r="P64" s="296"/>
      <c r="Q64" s="296"/>
      <c r="R64" s="296"/>
    </row>
    <row r="65" spans="1:18" ht="15.65" customHeight="1">
      <c r="A65" s="638" t="s">
        <v>136</v>
      </c>
      <c r="B65" s="297" t="s">
        <v>115</v>
      </c>
      <c r="C65" s="412"/>
      <c r="D65" s="320" t="s">
        <v>137</v>
      </c>
      <c r="E65" s="334"/>
      <c r="F65" s="299">
        <v>16.66</v>
      </c>
      <c r="G65" s="412">
        <v>2114</v>
      </c>
      <c r="H65" s="300">
        <f>F65*G65</f>
        <v>35219.24</v>
      </c>
      <c r="I65" s="413"/>
      <c r="J65" s="301">
        <v>4</v>
      </c>
      <c r="K65" s="302">
        <f t="shared" ref="K65:K69" si="16">G65/P65*60</f>
        <v>2642.4999999999986</v>
      </c>
      <c r="L65" s="303">
        <f t="shared" ref="L65:L69" si="17">K65/J65</f>
        <v>660.62499999999966</v>
      </c>
      <c r="M65" s="304">
        <v>0.18055555555555555</v>
      </c>
      <c r="N65" s="304">
        <v>0.21388888888888891</v>
      </c>
      <c r="O65" s="302">
        <v>20</v>
      </c>
      <c r="P65" s="416">
        <f>(N65-M65)*24*60</f>
        <v>48.000000000000028</v>
      </c>
      <c r="Q65" s="305"/>
      <c r="R65" s="305"/>
    </row>
    <row r="66" spans="1:18" ht="15.65" customHeight="1">
      <c r="A66" s="639"/>
      <c r="B66" s="297" t="s">
        <v>115</v>
      </c>
      <c r="C66" s="412"/>
      <c r="D66" s="320" t="s">
        <v>138</v>
      </c>
      <c r="E66" s="335"/>
      <c r="F66" s="299">
        <v>22.281818181818181</v>
      </c>
      <c r="G66" s="306">
        <v>601</v>
      </c>
      <c r="H66" s="300">
        <f t="shared" ref="H66:H74" si="18">F66*G66</f>
        <v>13391.372727272726</v>
      </c>
      <c r="I66" s="413"/>
      <c r="J66" s="301">
        <v>4</v>
      </c>
      <c r="K66" s="302">
        <f t="shared" si="16"/>
        <v>3004.9999999999909</v>
      </c>
      <c r="L66" s="303">
        <f t="shared" si="17"/>
        <v>751.24999999999773</v>
      </c>
      <c r="M66" s="304">
        <v>0.22777777777777777</v>
      </c>
      <c r="N66" s="304">
        <v>0.23611111111111113</v>
      </c>
      <c r="O66" s="302">
        <v>20</v>
      </c>
      <c r="P66" s="416">
        <f t="shared" ref="P66:P69" si="19">(N66-M66)*24*60</f>
        <v>12.000000000000037</v>
      </c>
      <c r="Q66" s="305"/>
      <c r="R66" s="305"/>
    </row>
    <row r="67" spans="1:18" ht="15.65" customHeight="1">
      <c r="A67" s="639"/>
      <c r="B67" s="297" t="s">
        <v>115</v>
      </c>
      <c r="C67" s="412"/>
      <c r="D67" s="336" t="s">
        <v>139</v>
      </c>
      <c r="E67" s="321"/>
      <c r="F67" s="299">
        <v>17.890909090909091</v>
      </c>
      <c r="G67" s="306">
        <v>1494</v>
      </c>
      <c r="H67" s="300">
        <f t="shared" si="18"/>
        <v>26729.018181818181</v>
      </c>
      <c r="I67" s="413"/>
      <c r="J67" s="301">
        <v>3</v>
      </c>
      <c r="K67" s="302">
        <f t="shared" si="16"/>
        <v>3201.4285714285738</v>
      </c>
      <c r="L67" s="303">
        <f t="shared" si="17"/>
        <v>1067.142857142858</v>
      </c>
      <c r="M67" s="304">
        <v>0.25</v>
      </c>
      <c r="N67" s="304">
        <v>0.26944444444444443</v>
      </c>
      <c r="O67" s="302">
        <v>20</v>
      </c>
      <c r="P67" s="416">
        <f t="shared" si="19"/>
        <v>27.999999999999979</v>
      </c>
      <c r="Q67" s="305">
        <v>0.26944444444444443</v>
      </c>
      <c r="R67" s="305">
        <v>0.31111111111111112</v>
      </c>
    </row>
    <row r="68" spans="1:18" ht="15.65" customHeight="1">
      <c r="A68" s="639"/>
      <c r="B68" s="297" t="s">
        <v>115</v>
      </c>
      <c r="C68" s="412"/>
      <c r="D68" s="319" t="s">
        <v>140</v>
      </c>
      <c r="E68" s="321"/>
      <c r="F68" s="299">
        <v>18.18</v>
      </c>
      <c r="G68" s="306">
        <v>796</v>
      </c>
      <c r="H68" s="300">
        <f t="shared" si="18"/>
        <v>14471.28</v>
      </c>
      <c r="I68" s="413"/>
      <c r="J68" s="301">
        <v>3</v>
      </c>
      <c r="K68" s="302">
        <f t="shared" si="16"/>
        <v>3184.0000000000114</v>
      </c>
      <c r="L68" s="303">
        <f t="shared" si="17"/>
        <v>1061.3333333333371</v>
      </c>
      <c r="M68" s="304">
        <v>0.32847222222222222</v>
      </c>
      <c r="N68" s="304">
        <v>0.33888888888888885</v>
      </c>
      <c r="O68" s="302">
        <v>20</v>
      </c>
      <c r="P68" s="416">
        <f t="shared" si="19"/>
        <v>14.999999999999947</v>
      </c>
      <c r="Q68" s="305"/>
      <c r="R68" s="305"/>
    </row>
    <row r="69" spans="1:18" ht="15.65" customHeight="1">
      <c r="A69" s="639"/>
      <c r="B69" s="297" t="s">
        <v>115</v>
      </c>
      <c r="C69" s="412"/>
      <c r="D69" s="336" t="s">
        <v>141</v>
      </c>
      <c r="E69" s="321"/>
      <c r="F69" s="299">
        <v>14.285714285714283</v>
      </c>
      <c r="G69" s="306">
        <v>3699</v>
      </c>
      <c r="H69" s="300">
        <f t="shared" si="18"/>
        <v>52842.85714285713</v>
      </c>
      <c r="I69" s="413"/>
      <c r="J69" s="301">
        <v>3</v>
      </c>
      <c r="K69" s="302">
        <f t="shared" si="16"/>
        <v>3170.5714285714325</v>
      </c>
      <c r="L69" s="303">
        <f t="shared" si="17"/>
        <v>1056.8571428571443</v>
      </c>
      <c r="M69" s="304">
        <v>0.3527777777777778</v>
      </c>
      <c r="N69" s="304">
        <v>0.40138888888888885</v>
      </c>
      <c r="O69" s="302">
        <v>20</v>
      </c>
      <c r="P69" s="416">
        <f t="shared" si="19"/>
        <v>69.999999999999915</v>
      </c>
      <c r="Q69" s="305"/>
      <c r="R69" s="305"/>
    </row>
    <row r="70" spans="1:18" ht="15.75" customHeight="1">
      <c r="A70" s="639"/>
      <c r="B70" s="297">
        <v>0</v>
      </c>
      <c r="C70" s="6" t="s">
        <v>73</v>
      </c>
      <c r="D70" s="320"/>
      <c r="E70" s="321"/>
      <c r="F70" s="299" t="s">
        <v>105</v>
      </c>
      <c r="G70" s="306"/>
      <c r="H70" s="300">
        <f t="shared" si="18"/>
        <v>0</v>
      </c>
      <c r="I70" s="413"/>
      <c r="J70" s="301"/>
      <c r="K70" s="302"/>
      <c r="L70" s="303"/>
      <c r="M70" s="304"/>
      <c r="N70" s="304"/>
      <c r="O70" s="302"/>
      <c r="P70" s="416"/>
      <c r="Q70" s="305"/>
      <c r="R70" s="305"/>
    </row>
    <row r="71" spans="1:18" ht="15.65" customHeight="1">
      <c r="A71" s="639"/>
      <c r="B71" s="297">
        <v>0</v>
      </c>
      <c r="C71" s="318"/>
      <c r="D71" s="336"/>
      <c r="E71" s="321"/>
      <c r="F71" s="299" t="s">
        <v>105</v>
      </c>
      <c r="G71" s="338"/>
      <c r="H71" s="300">
        <f t="shared" si="18"/>
        <v>0</v>
      </c>
      <c r="I71" s="413"/>
      <c r="J71" s="301"/>
      <c r="K71" s="302"/>
      <c r="L71" s="303"/>
      <c r="M71" s="304"/>
      <c r="N71" s="304"/>
      <c r="O71" s="302"/>
      <c r="P71" s="416"/>
      <c r="Q71" s="305"/>
      <c r="R71" s="305"/>
    </row>
    <row r="72" spans="1:18" ht="15.65" customHeight="1">
      <c r="A72" s="639"/>
      <c r="B72" s="297">
        <v>0</v>
      </c>
      <c r="C72" s="412"/>
      <c r="D72" s="336"/>
      <c r="E72" s="321"/>
      <c r="F72" s="299" t="s">
        <v>105</v>
      </c>
      <c r="G72" s="306"/>
      <c r="H72" s="300">
        <f t="shared" si="18"/>
        <v>0</v>
      </c>
      <c r="I72" s="413"/>
      <c r="J72" s="301"/>
      <c r="K72" s="302"/>
      <c r="L72" s="303"/>
      <c r="M72" s="304"/>
      <c r="N72" s="304"/>
      <c r="O72" s="302"/>
      <c r="P72" s="416"/>
      <c r="Q72" s="305"/>
      <c r="R72" s="305"/>
    </row>
    <row r="73" spans="1:18" ht="15.65" customHeight="1">
      <c r="A73" s="639"/>
      <c r="B73" s="297">
        <v>0</v>
      </c>
      <c r="C73" s="412"/>
      <c r="D73" s="336"/>
      <c r="E73" s="321"/>
      <c r="F73" s="299" t="s">
        <v>105</v>
      </c>
      <c r="G73" s="306"/>
      <c r="H73" s="300">
        <f t="shared" si="18"/>
        <v>0</v>
      </c>
      <c r="I73" s="413"/>
      <c r="J73" s="301"/>
      <c r="K73" s="302"/>
      <c r="L73" s="303"/>
      <c r="M73" s="304"/>
      <c r="N73" s="304"/>
      <c r="O73" s="302"/>
      <c r="P73" s="416"/>
      <c r="Q73" s="305"/>
      <c r="R73" s="305"/>
    </row>
    <row r="74" spans="1:18" ht="15.65" customHeight="1">
      <c r="A74" s="639"/>
      <c r="B74" s="297">
        <v>0</v>
      </c>
      <c r="C74" s="412"/>
      <c r="D74" s="336"/>
      <c r="E74" s="321"/>
      <c r="F74" s="299" t="s">
        <v>105</v>
      </c>
      <c r="G74" s="306"/>
      <c r="H74" s="300">
        <f t="shared" si="18"/>
        <v>0</v>
      </c>
      <c r="I74" s="413"/>
      <c r="J74" s="301"/>
      <c r="K74" s="302"/>
      <c r="L74" s="303"/>
      <c r="M74" s="304"/>
      <c r="N74" s="304"/>
      <c r="O74" s="302"/>
      <c r="P74" s="416"/>
      <c r="Q74" s="305"/>
      <c r="R74" s="305"/>
    </row>
    <row r="75" spans="1:18" ht="15.75" customHeight="1">
      <c r="A75" s="640"/>
      <c r="B75" s="297">
        <v>0</v>
      </c>
      <c r="C75" s="6" t="s">
        <v>142</v>
      </c>
      <c r="D75" s="617" t="s">
        <v>118</v>
      </c>
      <c r="E75" s="617"/>
      <c r="F75" s="308"/>
      <c r="G75" s="313"/>
      <c r="H75" s="331"/>
      <c r="I75" s="332"/>
      <c r="J75" s="312">
        <f>AVERAGE(J65:J74)</f>
        <v>3.4</v>
      </c>
      <c r="K75" s="312">
        <f>AVERAGE(K65:K74)</f>
        <v>3040.7000000000016</v>
      </c>
      <c r="L75" s="313">
        <f>AVERAGE(L65:L74)</f>
        <v>919.44166666666729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625" t="s">
        <v>143</v>
      </c>
      <c r="B76" s="297">
        <v>0</v>
      </c>
      <c r="C76" s="297"/>
      <c r="D76" s="626"/>
      <c r="E76" s="627"/>
      <c r="F76" s="299" t="s">
        <v>105</v>
      </c>
      <c r="G76" s="342"/>
      <c r="H76" s="314">
        <f t="shared" si="3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6"/>
      <c r="Q76" s="305"/>
      <c r="R76" s="305"/>
    </row>
    <row r="77" spans="1:18">
      <c r="A77" s="625"/>
      <c r="B77" s="297">
        <v>0</v>
      </c>
      <c r="C77" s="297"/>
      <c r="D77" s="626"/>
      <c r="E77" s="627"/>
      <c r="F77" s="299" t="s">
        <v>105</v>
      </c>
      <c r="G77" s="412"/>
      <c r="H77" s="300">
        <f t="shared" si="3"/>
        <v>0</v>
      </c>
      <c r="I77" s="413"/>
      <c r="J77" s="301"/>
      <c r="K77" s="302"/>
      <c r="L77" s="303"/>
      <c r="M77" s="304"/>
      <c r="N77" s="304"/>
      <c r="O77" s="296"/>
      <c r="P77" s="416"/>
      <c r="Q77" s="296"/>
      <c r="R77" s="296"/>
    </row>
    <row r="78" spans="1:18">
      <c r="A78" s="625"/>
      <c r="B78" s="297">
        <v>0</v>
      </c>
      <c r="C78" s="297"/>
      <c r="D78" s="419"/>
      <c r="E78" s="419"/>
      <c r="F78" s="299" t="s">
        <v>105</v>
      </c>
      <c r="G78" s="323"/>
      <c r="H78" s="300">
        <f t="shared" si="3"/>
        <v>0</v>
      </c>
      <c r="I78" s="413"/>
      <c r="J78" s="301"/>
      <c r="K78" s="302"/>
      <c r="L78" s="303"/>
      <c r="M78" s="304"/>
      <c r="N78" s="304"/>
      <c r="O78" s="296"/>
      <c r="P78" s="416"/>
      <c r="Q78" s="296"/>
      <c r="R78" s="296"/>
    </row>
    <row r="79" spans="1:18">
      <c r="A79" s="625"/>
      <c r="B79" s="297">
        <v>0</v>
      </c>
      <c r="C79" s="297"/>
      <c r="D79" s="419"/>
      <c r="E79" s="419"/>
      <c r="F79" s="299" t="s">
        <v>105</v>
      </c>
      <c r="G79" s="323"/>
      <c r="H79" s="300">
        <f t="shared" si="3"/>
        <v>0</v>
      </c>
      <c r="I79" s="413"/>
      <c r="J79" s="301"/>
      <c r="K79" s="302"/>
      <c r="L79" s="303"/>
      <c r="M79" s="304"/>
      <c r="N79" s="304"/>
      <c r="O79" s="296"/>
      <c r="P79" s="416"/>
      <c r="Q79" s="296"/>
      <c r="R79" s="296"/>
    </row>
    <row r="80" spans="1:18">
      <c r="A80" s="625"/>
      <c r="B80" s="297">
        <v>0</v>
      </c>
      <c r="C80" s="297"/>
      <c r="D80" s="419"/>
      <c r="E80" s="419"/>
      <c r="F80" s="299" t="s">
        <v>105</v>
      </c>
      <c r="G80" s="323"/>
      <c r="H80" s="300">
        <f t="shared" si="3"/>
        <v>0</v>
      </c>
      <c r="I80" s="413"/>
      <c r="J80" s="301"/>
      <c r="K80" s="302"/>
      <c r="L80" s="303"/>
      <c r="M80" s="304"/>
      <c r="N80" s="304"/>
      <c r="O80" s="296"/>
      <c r="P80" s="416"/>
      <c r="Q80" s="296"/>
      <c r="R80" s="296"/>
    </row>
    <row r="81" spans="1:18" ht="15.75" customHeight="1">
      <c r="A81" s="625"/>
      <c r="B81" s="297">
        <v>0</v>
      </c>
      <c r="C81" s="6" t="s">
        <v>73</v>
      </c>
      <c r="D81" s="628" t="s">
        <v>118</v>
      </c>
      <c r="E81" s="628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5" customHeight="1">
      <c r="A82" s="643" t="s">
        <v>144</v>
      </c>
      <c r="B82" s="297" t="s">
        <v>115</v>
      </c>
      <c r="C82" s="318"/>
      <c r="D82" s="319" t="s">
        <v>145</v>
      </c>
      <c r="E82" s="344"/>
      <c r="F82" s="299">
        <v>18.18</v>
      </c>
      <c r="G82" s="323">
        <v>419</v>
      </c>
      <c r="H82" s="345">
        <f t="shared" ref="H82:H90" si="20">F82*G82</f>
        <v>7617.42</v>
      </c>
      <c r="I82" s="413"/>
      <c r="J82" s="301">
        <v>4</v>
      </c>
      <c r="K82" s="302">
        <f t="shared" ref="K82" si="21">G82/P82*60</f>
        <v>3142.5000000000109</v>
      </c>
      <c r="L82" s="303">
        <f t="shared" ref="L82" si="22">K82/J82</f>
        <v>785.62500000000273</v>
      </c>
      <c r="M82" s="304">
        <v>0.72222222222222221</v>
      </c>
      <c r="N82" s="304">
        <v>0.72777777777777775</v>
      </c>
      <c r="O82" s="302">
        <v>20</v>
      </c>
      <c r="P82" s="416">
        <f>(N82-M82)*24*60</f>
        <v>7.9999999999999716</v>
      </c>
      <c r="Q82" s="305"/>
      <c r="R82" s="305"/>
    </row>
    <row r="83" spans="1:18">
      <c r="A83" s="644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20"/>
        <v>0</v>
      </c>
      <c r="I83" s="413"/>
      <c r="J83" s="301"/>
      <c r="K83" s="302"/>
      <c r="L83" s="303"/>
      <c r="M83" s="304"/>
      <c r="N83" s="304"/>
      <c r="O83" s="302"/>
      <c r="P83" s="416"/>
      <c r="Q83" s="305"/>
      <c r="R83" s="305"/>
    </row>
    <row r="84" spans="1:18">
      <c r="A84" s="644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20"/>
        <v>0</v>
      </c>
      <c r="I84" s="413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644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20"/>
        <v>0</v>
      </c>
      <c r="I85" s="413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644"/>
      <c r="B86" s="297">
        <v>0</v>
      </c>
      <c r="C86" s="318"/>
      <c r="D86" s="319"/>
      <c r="E86" s="344"/>
      <c r="F86" s="299" t="s">
        <v>105</v>
      </c>
      <c r="G86" s="412"/>
      <c r="H86" s="346">
        <f t="shared" si="20"/>
        <v>0</v>
      </c>
      <c r="I86" s="413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644"/>
      <c r="B87" s="297"/>
      <c r="C87" s="318"/>
      <c r="D87" s="319"/>
      <c r="E87" s="344"/>
      <c r="F87" s="299" t="s">
        <v>105</v>
      </c>
      <c r="G87" s="412"/>
      <c r="H87" s="346">
        <f t="shared" si="20"/>
        <v>0</v>
      </c>
      <c r="I87" s="413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644"/>
      <c r="B88" s="297">
        <v>0</v>
      </c>
      <c r="C88" s="318"/>
      <c r="D88" s="319"/>
      <c r="E88" s="344"/>
      <c r="F88" s="299" t="s">
        <v>105</v>
      </c>
      <c r="G88" s="412"/>
      <c r="H88" s="346">
        <f t="shared" si="20"/>
        <v>0</v>
      </c>
      <c r="I88" s="413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644"/>
      <c r="B89" s="297">
        <v>0</v>
      </c>
      <c r="C89" s="318"/>
      <c r="D89" s="319"/>
      <c r="E89" s="344"/>
      <c r="F89" s="299" t="s">
        <v>105</v>
      </c>
      <c r="G89" s="412"/>
      <c r="H89" s="346">
        <f t="shared" si="20"/>
        <v>0</v>
      </c>
      <c r="I89" s="413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644"/>
      <c r="B90" s="297">
        <v>0</v>
      </c>
      <c r="C90" s="318"/>
      <c r="D90" s="319"/>
      <c r="E90" s="344"/>
      <c r="F90" s="299" t="s">
        <v>105</v>
      </c>
      <c r="G90" s="412"/>
      <c r="H90" s="346">
        <f t="shared" si="20"/>
        <v>0</v>
      </c>
      <c r="I90" s="413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5" customHeight="1">
      <c r="A91" s="644"/>
      <c r="B91" s="297">
        <v>0</v>
      </c>
      <c r="C91" s="6" t="s">
        <v>123</v>
      </c>
      <c r="D91" s="645" t="s">
        <v>118</v>
      </c>
      <c r="E91" s="645"/>
      <c r="F91" s="308"/>
      <c r="G91" s="348"/>
      <c r="H91" s="349"/>
      <c r="I91" s="311"/>
      <c r="J91" s="312">
        <f>AVERAGE(J82:J90)</f>
        <v>4</v>
      </c>
      <c r="K91" s="312">
        <f>AVERAGE(K82:K90)</f>
        <v>3142.5000000000109</v>
      </c>
      <c r="L91" s="313">
        <f>AVERAGE(L82:L90)</f>
        <v>785.62500000000273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646" t="s">
        <v>146</v>
      </c>
      <c r="B92" s="297" t="s">
        <v>115</v>
      </c>
      <c r="C92" s="297"/>
      <c r="D92" s="350" t="s">
        <v>147</v>
      </c>
      <c r="E92" s="344"/>
      <c r="F92" s="299">
        <v>24.54</v>
      </c>
      <c r="G92" s="412">
        <v>1551</v>
      </c>
      <c r="H92" s="300">
        <f t="shared" ref="H92:H97" si="23">F92*G92</f>
        <v>38061.54</v>
      </c>
      <c r="I92" s="413"/>
      <c r="J92" s="301">
        <v>3</v>
      </c>
      <c r="K92" s="302">
        <f>G92/P92*60</f>
        <v>2326.4999999999991</v>
      </c>
      <c r="L92" s="303">
        <f t="shared" ref="L92:L94" si="24">K92/J92</f>
        <v>775.49999999999966</v>
      </c>
      <c r="M92" s="304">
        <v>0.72222222222222221</v>
      </c>
      <c r="N92" s="304">
        <v>0.75</v>
      </c>
      <c r="O92" s="296">
        <v>20</v>
      </c>
      <c r="P92" s="416">
        <f>(N92-M92)*24*60</f>
        <v>40.000000000000014</v>
      </c>
      <c r="Q92" s="305"/>
      <c r="R92" s="305"/>
    </row>
    <row r="93" spans="1:18">
      <c r="A93" s="647"/>
      <c r="B93" s="297" t="s">
        <v>115</v>
      </c>
      <c r="C93" s="297"/>
      <c r="D93" s="319" t="s">
        <v>148</v>
      </c>
      <c r="E93" s="344"/>
      <c r="F93" s="299">
        <v>22.48</v>
      </c>
      <c r="G93" s="412">
        <v>748</v>
      </c>
      <c r="H93" s="300">
        <f t="shared" si="23"/>
        <v>16815.04</v>
      </c>
      <c r="I93" s="413"/>
      <c r="J93" s="301">
        <v>4</v>
      </c>
      <c r="K93" s="302">
        <f t="shared" ref="K93:K94" si="25">G93/P93*60</f>
        <v>2243.99999999999</v>
      </c>
      <c r="L93" s="303">
        <f t="shared" si="24"/>
        <v>560.9999999999975</v>
      </c>
      <c r="M93" s="304">
        <v>0.76388888888888884</v>
      </c>
      <c r="N93" s="304">
        <v>0.77777777777777779</v>
      </c>
      <c r="O93" s="296">
        <v>20</v>
      </c>
      <c r="P93" s="416">
        <f>(N93-M93)*24*60</f>
        <v>20.000000000000089</v>
      </c>
      <c r="Q93" s="305"/>
      <c r="R93" s="305"/>
    </row>
    <row r="94" spans="1:18">
      <c r="A94" s="647"/>
      <c r="B94" s="297" t="s">
        <v>115</v>
      </c>
      <c r="C94" s="297"/>
      <c r="D94" s="350" t="s">
        <v>149</v>
      </c>
      <c r="E94" s="339"/>
      <c r="F94" s="299">
        <v>22.21</v>
      </c>
      <c r="G94" s="306">
        <v>1071</v>
      </c>
      <c r="H94" s="300">
        <f t="shared" si="23"/>
        <v>23786.91</v>
      </c>
      <c r="I94" s="413"/>
      <c r="J94" s="301">
        <v>4</v>
      </c>
      <c r="K94" s="302">
        <f t="shared" si="25"/>
        <v>2141.9999999999964</v>
      </c>
      <c r="L94" s="303">
        <f t="shared" si="24"/>
        <v>535.49999999999909</v>
      </c>
      <c r="M94" s="304">
        <v>0.79166666666666663</v>
      </c>
      <c r="N94" s="304">
        <v>0.8125</v>
      </c>
      <c r="O94" s="296">
        <v>20</v>
      </c>
      <c r="P94" s="416">
        <f>(N94-M94)*24*60</f>
        <v>30.000000000000053</v>
      </c>
      <c r="Q94" s="305"/>
      <c r="R94" s="305"/>
    </row>
    <row r="95" spans="1:18">
      <c r="A95" s="648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3"/>
        <v>0</v>
      </c>
      <c r="I95" s="413"/>
      <c r="J95" s="301"/>
      <c r="K95" s="302"/>
      <c r="L95" s="303"/>
      <c r="M95" s="304"/>
      <c r="N95" s="304"/>
      <c r="O95" s="296"/>
      <c r="P95" s="416"/>
      <c r="Q95" s="305"/>
      <c r="R95" s="305"/>
    </row>
    <row r="96" spans="1:18">
      <c r="A96" s="648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3"/>
        <v>0</v>
      </c>
      <c r="I96" s="413"/>
      <c r="J96" s="301"/>
      <c r="K96" s="302"/>
      <c r="L96" s="303"/>
      <c r="M96" s="304"/>
      <c r="N96" s="304"/>
      <c r="O96" s="296"/>
      <c r="P96" s="416"/>
      <c r="Q96" s="305"/>
      <c r="R96" s="305"/>
    </row>
    <row r="97" spans="1:18">
      <c r="A97" s="648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3"/>
        <v>0</v>
      </c>
      <c r="I97" s="413"/>
      <c r="J97" s="301"/>
      <c r="K97" s="302"/>
      <c r="L97" s="303"/>
      <c r="M97" s="304"/>
      <c r="N97" s="304"/>
      <c r="O97" s="296"/>
      <c r="P97" s="416"/>
      <c r="Q97" s="305"/>
      <c r="R97" s="305"/>
    </row>
    <row r="98" spans="1:18">
      <c r="A98" s="648"/>
      <c r="B98" s="297">
        <v>0</v>
      </c>
      <c r="C98" s="297"/>
      <c r="D98" s="319"/>
      <c r="E98" s="339"/>
      <c r="F98" s="299"/>
      <c r="G98" s="306"/>
      <c r="H98" s="300"/>
      <c r="I98" s="413"/>
      <c r="J98" s="301"/>
      <c r="K98" s="302"/>
      <c r="L98" s="303"/>
      <c r="M98" s="304"/>
      <c r="N98" s="304"/>
      <c r="O98" s="296"/>
      <c r="P98" s="416"/>
      <c r="Q98" s="305"/>
      <c r="R98" s="305"/>
    </row>
    <row r="99" spans="1:18">
      <c r="A99" s="648"/>
      <c r="B99" s="297">
        <v>0</v>
      </c>
      <c r="C99" s="297"/>
      <c r="D99" s="319"/>
      <c r="E99" s="339"/>
      <c r="F99" s="299" t="s">
        <v>105</v>
      </c>
      <c r="G99" s="306"/>
      <c r="H99" s="300">
        <f>F99*G99</f>
        <v>0</v>
      </c>
      <c r="I99" s="413"/>
      <c r="J99" s="301"/>
      <c r="K99" s="302"/>
      <c r="L99" s="303"/>
      <c r="M99" s="304"/>
      <c r="N99" s="304"/>
      <c r="O99" s="296"/>
      <c r="P99" s="416"/>
      <c r="Q99" s="305"/>
      <c r="R99" s="305"/>
    </row>
    <row r="100" spans="1:18" ht="15.75" customHeight="1">
      <c r="A100" s="648"/>
      <c r="B100" s="297">
        <v>0</v>
      </c>
      <c r="C100" s="6" t="s">
        <v>150</v>
      </c>
      <c r="D100" s="649" t="s">
        <v>118</v>
      </c>
      <c r="E100" s="650"/>
      <c r="F100" s="308"/>
      <c r="G100" s="309"/>
      <c r="H100" s="351"/>
      <c r="I100" s="311"/>
      <c r="J100" s="312">
        <f>AVERAGE(J92:J99)</f>
        <v>3.6666666666666665</v>
      </c>
      <c r="K100" s="312">
        <f>AVERAGE(K92:K99)</f>
        <v>2237.499999999995</v>
      </c>
      <c r="L100" s="313">
        <f>AVERAGE(L92:L99)</f>
        <v>623.99999999999875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651" t="s">
        <v>151</v>
      </c>
      <c r="B101" s="297" t="s">
        <v>115</v>
      </c>
      <c r="C101" s="6"/>
      <c r="D101" s="339" t="s">
        <v>152</v>
      </c>
      <c r="E101" s="352"/>
      <c r="F101" s="299">
        <v>25.03</v>
      </c>
      <c r="G101" s="412">
        <v>954</v>
      </c>
      <c r="H101" s="300">
        <f t="shared" ref="H101:H110" si="26">F101*G101</f>
        <v>23878.620000000003</v>
      </c>
      <c r="I101" s="413"/>
      <c r="J101" s="301">
        <v>4</v>
      </c>
      <c r="K101" s="302">
        <f>G101/P101*60</f>
        <v>2861.9999999999873</v>
      </c>
      <c r="L101" s="303">
        <f t="shared" ref="L101:L105" si="27">K101/J101</f>
        <v>715.49999999999682</v>
      </c>
      <c r="M101" s="304">
        <v>0.72222222222222221</v>
      </c>
      <c r="N101" s="304">
        <v>0.73611111111111116</v>
      </c>
      <c r="O101" s="296">
        <v>20</v>
      </c>
      <c r="P101" s="302">
        <f t="shared" ref="P101:P103" si="28">(N101-M101)*24*60</f>
        <v>20.000000000000089</v>
      </c>
      <c r="Q101" s="303"/>
      <c r="R101" s="305"/>
    </row>
    <row r="102" spans="1:18">
      <c r="A102" s="651"/>
      <c r="B102" s="297" t="s">
        <v>115</v>
      </c>
      <c r="C102" s="6"/>
      <c r="D102" s="319" t="s">
        <v>153</v>
      </c>
      <c r="E102" s="352"/>
      <c r="F102" s="299">
        <v>24.82</v>
      </c>
      <c r="G102" s="412">
        <v>1543</v>
      </c>
      <c r="H102" s="300">
        <f t="shared" si="26"/>
        <v>38297.26</v>
      </c>
      <c r="I102" s="413"/>
      <c r="J102" s="301">
        <v>4</v>
      </c>
      <c r="K102" s="302">
        <f t="shared" ref="K102:K105" si="29">G102/P102*60</f>
        <v>3085.9999999999945</v>
      </c>
      <c r="L102" s="303">
        <f t="shared" si="27"/>
        <v>771.49999999999864</v>
      </c>
      <c r="M102" s="304">
        <v>0.75</v>
      </c>
      <c r="N102" s="304">
        <v>0.77083333333333337</v>
      </c>
      <c r="O102" s="296">
        <v>20</v>
      </c>
      <c r="P102" s="302">
        <f t="shared" si="28"/>
        <v>30.000000000000053</v>
      </c>
      <c r="Q102" s="305"/>
      <c r="R102" s="305"/>
    </row>
    <row r="103" spans="1:18">
      <c r="A103" s="651"/>
      <c r="B103" s="297" t="s">
        <v>115</v>
      </c>
      <c r="C103" s="6"/>
      <c r="D103" s="336" t="s">
        <v>154</v>
      </c>
      <c r="E103" s="319"/>
      <c r="F103" s="299">
        <v>28.57</v>
      </c>
      <c r="G103" s="412">
        <v>2727</v>
      </c>
      <c r="H103" s="300">
        <f t="shared" si="26"/>
        <v>77910.39</v>
      </c>
      <c r="I103" s="413"/>
      <c r="J103" s="301">
        <v>3</v>
      </c>
      <c r="K103" s="302">
        <f t="shared" si="29"/>
        <v>2974.9090909090928</v>
      </c>
      <c r="L103" s="303">
        <f t="shared" si="27"/>
        <v>991.63636363636431</v>
      </c>
      <c r="M103" s="304">
        <v>0.78472222222222221</v>
      </c>
      <c r="N103" s="304">
        <v>0.82291666666666663</v>
      </c>
      <c r="O103" s="296">
        <v>20</v>
      </c>
      <c r="P103" s="302">
        <f t="shared" si="28"/>
        <v>54.999999999999964</v>
      </c>
      <c r="Q103" s="305"/>
      <c r="R103" s="305"/>
    </row>
    <row r="104" spans="1:18">
      <c r="A104" s="651"/>
      <c r="B104" s="297" t="s">
        <v>115</v>
      </c>
      <c r="C104" s="6"/>
      <c r="D104" s="319" t="s">
        <v>155</v>
      </c>
      <c r="E104" s="339"/>
      <c r="F104" s="299">
        <v>14.03</v>
      </c>
      <c r="G104" s="412">
        <v>5276</v>
      </c>
      <c r="H104" s="300">
        <f t="shared" si="26"/>
        <v>74022.28</v>
      </c>
      <c r="I104" s="413"/>
      <c r="J104" s="301">
        <v>3</v>
      </c>
      <c r="K104" s="302">
        <f t="shared" si="29"/>
        <v>3014.8571428571395</v>
      </c>
      <c r="L104" s="303">
        <f t="shared" si="27"/>
        <v>1004.9523809523798</v>
      </c>
      <c r="M104" s="304">
        <v>0.83680555555555547</v>
      </c>
      <c r="N104" s="304">
        <v>0.90972222222222221</v>
      </c>
      <c r="O104" s="296">
        <v>20</v>
      </c>
      <c r="P104" s="302">
        <f>(N104-M104)*24*60</f>
        <v>105.00000000000011</v>
      </c>
      <c r="Q104" s="305">
        <v>0.90972222222222221</v>
      </c>
      <c r="R104" s="305">
        <v>0.95138888888888884</v>
      </c>
    </row>
    <row r="105" spans="1:18">
      <c r="A105" s="651"/>
      <c r="B105" s="297" t="s">
        <v>115</v>
      </c>
      <c r="C105" s="6"/>
      <c r="D105" s="319" t="s">
        <v>156</v>
      </c>
      <c r="E105" s="336"/>
      <c r="F105" s="299">
        <v>14.285714285714283</v>
      </c>
      <c r="G105" s="412">
        <v>7427</v>
      </c>
      <c r="H105" s="300">
        <f t="shared" si="26"/>
        <v>106099.99999999999</v>
      </c>
      <c r="I105" s="413"/>
      <c r="J105" s="301">
        <v>3</v>
      </c>
      <c r="K105" s="302">
        <f t="shared" si="29"/>
        <v>3073.2413793103492</v>
      </c>
      <c r="L105" s="303">
        <f t="shared" si="27"/>
        <v>1024.4137931034497</v>
      </c>
      <c r="M105" s="304">
        <v>0.96527777777777779</v>
      </c>
      <c r="N105" s="304">
        <v>1.0659722222222221</v>
      </c>
      <c r="O105" s="296">
        <v>20</v>
      </c>
      <c r="P105" s="302">
        <f>(N105-M105)*24*60</f>
        <v>144.9999999999998</v>
      </c>
      <c r="Q105" s="303"/>
      <c r="R105" s="305"/>
    </row>
    <row r="106" spans="1:18">
      <c r="A106" s="651"/>
      <c r="B106" s="297">
        <v>0</v>
      </c>
      <c r="C106" s="6"/>
      <c r="D106" s="336"/>
      <c r="E106" s="352"/>
      <c r="F106" s="299" t="s">
        <v>105</v>
      </c>
      <c r="G106" s="306"/>
      <c r="H106" s="300">
        <f t="shared" si="26"/>
        <v>0</v>
      </c>
      <c r="I106" s="413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51"/>
      <c r="B107" s="297">
        <v>0</v>
      </c>
      <c r="C107" s="6"/>
      <c r="D107" s="319"/>
      <c r="E107" s="336"/>
      <c r="F107" s="299" t="s">
        <v>105</v>
      </c>
      <c r="G107" s="412"/>
      <c r="H107" s="300">
        <f t="shared" si="26"/>
        <v>0</v>
      </c>
      <c r="I107" s="413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51"/>
      <c r="B108" s="297">
        <v>0</v>
      </c>
      <c r="C108" s="6"/>
      <c r="D108" s="319"/>
      <c r="E108" s="336"/>
      <c r="F108" s="299" t="s">
        <v>105</v>
      </c>
      <c r="G108" s="412"/>
      <c r="H108" s="300">
        <f t="shared" si="26"/>
        <v>0</v>
      </c>
      <c r="I108" s="413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51"/>
      <c r="B109" s="297">
        <v>0</v>
      </c>
      <c r="C109" s="297"/>
      <c r="D109" s="319"/>
      <c r="E109" s="336"/>
      <c r="F109" s="299" t="s">
        <v>105</v>
      </c>
      <c r="G109" s="412"/>
      <c r="H109" s="300">
        <f t="shared" si="26"/>
        <v>0</v>
      </c>
      <c r="I109" s="413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51"/>
      <c r="B110" s="297">
        <v>0</v>
      </c>
      <c r="C110" s="297"/>
      <c r="D110" s="319"/>
      <c r="E110" s="336"/>
      <c r="F110" s="299" t="s">
        <v>105</v>
      </c>
      <c r="G110" s="412"/>
      <c r="H110" s="300">
        <f t="shared" si="26"/>
        <v>0</v>
      </c>
      <c r="I110" s="413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51"/>
      <c r="B111" s="297">
        <v>0</v>
      </c>
      <c r="C111" s="6" t="s">
        <v>135</v>
      </c>
      <c r="D111" s="628" t="s">
        <v>118</v>
      </c>
      <c r="E111" s="65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3002.2015226153126</v>
      </c>
      <c r="L111" s="313">
        <f>AVERAGE(L101:L110)</f>
        <v>901.60050753843791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641" t="s">
        <v>157</v>
      </c>
      <c r="B112" s="297" t="s">
        <v>115</v>
      </c>
      <c r="C112" s="6"/>
      <c r="D112" s="336" t="s">
        <v>158</v>
      </c>
      <c r="E112" s="355"/>
      <c r="F112" s="299">
        <v>16.7</v>
      </c>
      <c r="G112" s="412">
        <v>1093</v>
      </c>
      <c r="H112" s="345">
        <f t="shared" si="3"/>
        <v>18253.099999999999</v>
      </c>
      <c r="I112" s="413"/>
      <c r="J112" s="301">
        <v>3</v>
      </c>
      <c r="K112" s="302">
        <f t="shared" ref="K112:K117" si="30">G112/P112*60</f>
        <v>3278.9999999999854</v>
      </c>
      <c r="L112" s="303">
        <f t="shared" ref="L112:L117" si="31">K112/J112</f>
        <v>1092.9999999999952</v>
      </c>
      <c r="M112" s="304">
        <v>0.72222222222222221</v>
      </c>
      <c r="N112" s="304">
        <v>0.73611111111111116</v>
      </c>
      <c r="O112" s="296">
        <v>20</v>
      </c>
      <c r="P112" s="416">
        <f t="shared" ref="P112:P117" si="32">(N112-M112)*24*60</f>
        <v>20.000000000000089</v>
      </c>
      <c r="Q112" s="296"/>
      <c r="R112" s="296"/>
    </row>
    <row r="113" spans="1:18">
      <c r="A113" s="641"/>
      <c r="B113" s="297" t="s">
        <v>115</v>
      </c>
      <c r="C113" s="318"/>
      <c r="D113" s="419" t="s">
        <v>159</v>
      </c>
      <c r="E113" s="419"/>
      <c r="F113" s="299">
        <v>18.18</v>
      </c>
      <c r="G113" s="412">
        <v>983</v>
      </c>
      <c r="H113" s="345">
        <f t="shared" si="3"/>
        <v>17870.939999999999</v>
      </c>
      <c r="I113" s="413"/>
      <c r="J113" s="301">
        <v>4</v>
      </c>
      <c r="K113" s="302">
        <f t="shared" si="30"/>
        <v>2949.0000000000105</v>
      </c>
      <c r="L113" s="303">
        <f t="shared" si="31"/>
        <v>737.25000000000261</v>
      </c>
      <c r="M113" s="304">
        <v>0.75</v>
      </c>
      <c r="N113" s="304">
        <v>0.76388888888888884</v>
      </c>
      <c r="O113" s="296">
        <v>20</v>
      </c>
      <c r="P113" s="416">
        <f t="shared" si="32"/>
        <v>19.999999999999929</v>
      </c>
      <c r="Q113" s="305"/>
      <c r="R113" s="305"/>
    </row>
    <row r="114" spans="1:18">
      <c r="A114" s="641"/>
      <c r="B114" s="297" t="s">
        <v>115</v>
      </c>
      <c r="C114" s="318"/>
      <c r="D114" s="419" t="s">
        <v>160</v>
      </c>
      <c r="E114" s="319"/>
      <c r="F114" s="299">
        <v>18.18</v>
      </c>
      <c r="G114" s="412">
        <v>1080</v>
      </c>
      <c r="H114" s="345">
        <f>F114*G114</f>
        <v>19634.400000000001</v>
      </c>
      <c r="I114" s="413"/>
      <c r="J114" s="301">
        <v>3</v>
      </c>
      <c r="K114" s="302">
        <f t="shared" si="30"/>
        <v>3240.0000000000114</v>
      </c>
      <c r="L114" s="303">
        <f t="shared" si="31"/>
        <v>1080.0000000000039</v>
      </c>
      <c r="M114" s="304">
        <v>0.77777777777777779</v>
      </c>
      <c r="N114" s="304">
        <v>0.79166666666666663</v>
      </c>
      <c r="O114" s="296">
        <v>20</v>
      </c>
      <c r="P114" s="416">
        <f t="shared" si="32"/>
        <v>19.999999999999929</v>
      </c>
      <c r="Q114" s="305"/>
      <c r="R114" s="305"/>
    </row>
    <row r="115" spans="1:18">
      <c r="A115" s="641"/>
      <c r="B115" s="297" t="s">
        <v>115</v>
      </c>
      <c r="C115" s="318"/>
      <c r="D115" s="319" t="s">
        <v>161</v>
      </c>
      <c r="E115" s="339"/>
      <c r="F115" s="299">
        <v>16.66</v>
      </c>
      <c r="G115" s="412">
        <v>5034</v>
      </c>
      <c r="H115" s="345">
        <f t="shared" ref="H115:H123" si="33">F115*G115</f>
        <v>83866.44</v>
      </c>
      <c r="I115" s="413"/>
      <c r="J115" s="301">
        <v>4</v>
      </c>
      <c r="K115" s="302">
        <f t="shared" si="30"/>
        <v>3020.399999999996</v>
      </c>
      <c r="L115" s="303">
        <f t="shared" si="31"/>
        <v>755.099999999999</v>
      </c>
      <c r="M115" s="304">
        <v>0.80555555555555547</v>
      </c>
      <c r="N115" s="304">
        <v>0.875</v>
      </c>
      <c r="O115" s="296">
        <v>20</v>
      </c>
      <c r="P115" s="416">
        <f t="shared" si="32"/>
        <v>100.00000000000013</v>
      </c>
      <c r="Q115" s="305"/>
      <c r="R115" s="305"/>
    </row>
    <row r="116" spans="1:18">
      <c r="A116" s="641"/>
      <c r="B116" s="297" t="s">
        <v>115</v>
      </c>
      <c r="C116" s="318"/>
      <c r="D116" s="319" t="s">
        <v>162</v>
      </c>
      <c r="E116" s="336"/>
      <c r="F116" s="299">
        <v>22.281818181818181</v>
      </c>
      <c r="G116" s="412">
        <v>1001</v>
      </c>
      <c r="H116" s="345">
        <f t="shared" si="33"/>
        <v>22304.1</v>
      </c>
      <c r="I116" s="413"/>
      <c r="J116" s="301">
        <v>4</v>
      </c>
      <c r="K116" s="302">
        <f t="shared" si="30"/>
        <v>3002.9999999999868</v>
      </c>
      <c r="L116" s="303">
        <f t="shared" si="31"/>
        <v>750.7499999999967</v>
      </c>
      <c r="M116" s="304">
        <v>0.88888888888888884</v>
      </c>
      <c r="N116" s="347">
        <v>0.90277777777777779</v>
      </c>
      <c r="O116" s="296">
        <v>20</v>
      </c>
      <c r="P116" s="416">
        <f t="shared" si="32"/>
        <v>20.000000000000089</v>
      </c>
      <c r="Q116" s="305">
        <v>0.90277777777777779</v>
      </c>
      <c r="R116" s="305">
        <v>0.94444444444444453</v>
      </c>
    </row>
    <row r="117" spans="1:18">
      <c r="A117" s="641"/>
      <c r="B117" s="297" t="s">
        <v>115</v>
      </c>
      <c r="C117" s="318"/>
      <c r="D117" s="319" t="s">
        <v>163</v>
      </c>
      <c r="E117" s="335"/>
      <c r="F117" s="299">
        <v>17.890909090909091</v>
      </c>
      <c r="G117" s="412">
        <v>3477</v>
      </c>
      <c r="H117" s="345">
        <f t="shared" si="33"/>
        <v>62206.69090909091</v>
      </c>
      <c r="I117" s="413"/>
      <c r="J117" s="301">
        <v>3</v>
      </c>
      <c r="K117" s="302">
        <f t="shared" si="30"/>
        <v>2980.2857143848432</v>
      </c>
      <c r="L117" s="303">
        <f t="shared" si="31"/>
        <v>993.42857146161441</v>
      </c>
      <c r="M117" s="304">
        <v>46114.965277777781</v>
      </c>
      <c r="N117" s="304">
        <v>46115.013888888891</v>
      </c>
      <c r="O117" s="302">
        <v>20</v>
      </c>
      <c r="P117" s="416">
        <f t="shared" si="32"/>
        <v>69.999999997671694</v>
      </c>
      <c r="Q117" s="305"/>
      <c r="R117" s="305"/>
    </row>
    <row r="118" spans="1:18">
      <c r="A118" s="641"/>
      <c r="B118" s="297">
        <v>0</v>
      </c>
      <c r="C118" s="318"/>
      <c r="D118" s="336"/>
      <c r="E118" s="335"/>
      <c r="F118" s="299" t="s">
        <v>105</v>
      </c>
      <c r="G118" s="412"/>
      <c r="H118" s="345">
        <f t="shared" si="33"/>
        <v>0</v>
      </c>
      <c r="I118" s="413"/>
      <c r="J118" s="301"/>
      <c r="K118" s="302"/>
      <c r="L118" s="303"/>
      <c r="M118" s="304"/>
      <c r="N118" s="304"/>
      <c r="O118" s="296"/>
      <c r="P118" s="416"/>
      <c r="Q118" s="305"/>
      <c r="R118" s="305"/>
    </row>
    <row r="119" spans="1:18">
      <c r="A119" s="641"/>
      <c r="B119" s="297">
        <v>0</v>
      </c>
      <c r="C119" s="318"/>
      <c r="D119" s="336"/>
      <c r="E119" s="335"/>
      <c r="F119" s="299" t="s">
        <v>105</v>
      </c>
      <c r="G119" s="412"/>
      <c r="H119" s="345">
        <f t="shared" si="33"/>
        <v>0</v>
      </c>
      <c r="I119" s="413"/>
      <c r="J119" s="301"/>
      <c r="K119" s="302"/>
      <c r="L119" s="303"/>
      <c r="M119" s="304"/>
      <c r="N119" s="304"/>
      <c r="O119" s="296"/>
      <c r="P119" s="416"/>
      <c r="Q119" s="305"/>
      <c r="R119" s="305"/>
    </row>
    <row r="120" spans="1:18">
      <c r="A120" s="641"/>
      <c r="B120" s="297">
        <v>0</v>
      </c>
      <c r="C120" s="318"/>
      <c r="D120" s="336"/>
      <c r="E120" s="335"/>
      <c r="F120" s="299" t="s">
        <v>105</v>
      </c>
      <c r="G120" s="412"/>
      <c r="H120" s="345"/>
      <c r="I120" s="413"/>
      <c r="J120" s="301"/>
      <c r="K120" s="302"/>
      <c r="L120" s="303"/>
      <c r="M120" s="304"/>
      <c r="N120" s="304"/>
      <c r="O120" s="296"/>
      <c r="P120" s="416"/>
      <c r="Q120" s="305"/>
      <c r="R120" s="305"/>
    </row>
    <row r="121" spans="1:18">
      <c r="A121" s="641"/>
      <c r="B121" s="297">
        <v>0</v>
      </c>
      <c r="C121" s="318"/>
      <c r="D121" s="336"/>
      <c r="E121" s="335"/>
      <c r="F121" s="299" t="s">
        <v>105</v>
      </c>
      <c r="G121" s="412"/>
      <c r="H121" s="345"/>
      <c r="I121" s="413"/>
      <c r="J121" s="301"/>
      <c r="K121" s="302"/>
      <c r="L121" s="303"/>
      <c r="M121" s="304"/>
      <c r="N121" s="304"/>
      <c r="O121" s="296"/>
      <c r="P121" s="416"/>
      <c r="Q121" s="305"/>
      <c r="R121" s="305"/>
    </row>
    <row r="122" spans="1:18">
      <c r="A122" s="641"/>
      <c r="B122" s="297">
        <v>0</v>
      </c>
      <c r="C122" s="318"/>
      <c r="D122" s="336"/>
      <c r="E122" s="335"/>
      <c r="F122" s="299" t="s">
        <v>105</v>
      </c>
      <c r="G122" s="412"/>
      <c r="H122" s="345"/>
      <c r="I122" s="413"/>
      <c r="J122" s="301"/>
      <c r="K122" s="302"/>
      <c r="L122" s="303"/>
      <c r="M122" s="304"/>
      <c r="N122" s="304"/>
      <c r="O122" s="296"/>
      <c r="P122" s="416"/>
      <c r="Q122" s="305"/>
      <c r="R122" s="305"/>
    </row>
    <row r="123" spans="1:18">
      <c r="A123" s="641"/>
      <c r="B123" s="297">
        <v>0</v>
      </c>
      <c r="C123" s="318"/>
      <c r="D123" s="336"/>
      <c r="E123" s="335"/>
      <c r="F123" s="299" t="s">
        <v>105</v>
      </c>
      <c r="G123" s="412"/>
      <c r="H123" s="345">
        <f t="shared" si="33"/>
        <v>0</v>
      </c>
      <c r="I123" s="413"/>
      <c r="J123" s="301"/>
      <c r="K123" s="302"/>
      <c r="L123" s="303"/>
      <c r="M123" s="304"/>
      <c r="N123" s="304"/>
      <c r="O123" s="296"/>
      <c r="P123" s="416"/>
      <c r="Q123" s="305"/>
      <c r="R123" s="305"/>
    </row>
    <row r="124" spans="1:18" ht="17.5" customHeight="1">
      <c r="A124" s="641"/>
      <c r="B124" s="297">
        <v>0</v>
      </c>
      <c r="C124" s="6" t="s">
        <v>142</v>
      </c>
      <c r="D124" s="642" t="s">
        <v>118</v>
      </c>
      <c r="E124" s="642"/>
      <c r="F124" s="308"/>
      <c r="G124" s="348"/>
      <c r="H124" s="349"/>
      <c r="I124" s="311"/>
      <c r="J124" s="312">
        <f>AVERAGE(J112:J123)</f>
        <v>3.5</v>
      </c>
      <c r="K124" s="312">
        <f>AVERAGE(K112:K123)</f>
        <v>3078.6142857308055</v>
      </c>
      <c r="L124" s="313">
        <f>AVERAGE(L112:L123)</f>
        <v>901.58809524360197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  <pageSetUpPr fitToPage="1"/>
  </sheetPr>
  <dimension ref="A1:AJ186"/>
  <sheetViews>
    <sheetView zoomScale="70" zoomScaleNormal="70" workbookViewId="0">
      <pane ySplit="4" topLeftCell="A32" activePane="bottomLeft" state="frozen"/>
      <selection activeCell="A70" sqref="A70:A82"/>
      <selection pane="bottomLeft" activeCell="A70" sqref="A70:A82"/>
    </sheetView>
  </sheetViews>
  <sheetFormatPr defaultColWidth="7.90625" defaultRowHeight="15.5"/>
  <cols>
    <col min="1" max="1" width="14.26953125" style="33" customWidth="1"/>
    <col min="2" max="2" width="12.7265625" style="33" customWidth="1"/>
    <col min="3" max="3" width="12.7265625" style="33" hidden="1" customWidth="1"/>
    <col min="4" max="4" width="14.26953125" style="33" customWidth="1"/>
    <col min="5" max="5" width="16.453125" style="33" customWidth="1"/>
    <col min="6" max="6" width="8.90625" style="259" customWidth="1"/>
    <col min="7" max="7" width="20.26953125" style="33" bestFit="1" customWidth="1"/>
    <col min="8" max="8" width="16.36328125" style="33" customWidth="1"/>
    <col min="9" max="9" width="6.36328125" style="33" customWidth="1"/>
    <col min="10" max="10" width="10.08984375" style="33" customWidth="1"/>
    <col min="11" max="11" width="10.6328125" style="33" customWidth="1"/>
    <col min="12" max="12" width="14.453125" style="33" customWidth="1"/>
    <col min="13" max="13" width="10.08984375" style="33" customWidth="1"/>
    <col min="14" max="14" width="9.26953125" style="33" customWidth="1"/>
    <col min="15" max="15" width="11.90625" style="33" customWidth="1"/>
    <col min="16" max="16" width="6" style="33" customWidth="1"/>
    <col min="17" max="18" width="9.26953125" style="33" customWidth="1"/>
    <col min="19" max="19" width="8.6328125" style="33" customWidth="1"/>
    <col min="20" max="21" width="7.6328125" style="33" bestFit="1" customWidth="1"/>
    <col min="22" max="22" width="10.6328125" style="33" customWidth="1"/>
    <col min="23" max="23" width="8.6328125" style="278" customWidth="1"/>
    <col min="24" max="25" width="7.08984375" style="33" customWidth="1"/>
    <col min="26" max="27" width="9.453125" style="33" customWidth="1"/>
    <col min="28" max="28" width="12.6328125" style="33" customWidth="1"/>
    <col min="29" max="29" width="12.453125" style="33" customWidth="1"/>
    <col min="30" max="31" width="9.453125" style="33" customWidth="1"/>
    <col min="32" max="32" width="13.08984375" style="33" customWidth="1"/>
    <col min="33" max="33" width="10.36328125" style="33" customWidth="1"/>
    <col min="34" max="34" width="9.26953125" style="33" customWidth="1"/>
    <col min="35" max="35" width="7.90625" style="33" customWidth="1"/>
    <col min="36" max="36" width="24.453125" style="33" bestFit="1" customWidth="1"/>
    <col min="37" max="16384" width="7.90625" style="33"/>
  </cols>
  <sheetData>
    <row r="1" spans="1:34" ht="26.25" customHeight="1">
      <c r="A1" s="28" t="s">
        <v>164</v>
      </c>
      <c r="B1" s="28"/>
      <c r="C1" s="28"/>
      <c r="D1" s="423" t="s">
        <v>78</v>
      </c>
      <c r="E1" s="29">
        <f>SUM(G5:G173)</f>
        <v>150555.00000000003</v>
      </c>
      <c r="F1" s="424" t="s">
        <v>4</v>
      </c>
      <c r="G1" s="30">
        <f>SUM(H5:H173)</f>
        <v>5649902.0609951792</v>
      </c>
      <c r="H1" s="420" t="s">
        <v>165</v>
      </c>
      <c r="I1" s="31">
        <f>M17+M30+M43+M56+M69+M82+M95+M108+M121+M134+M147+M160+M173</f>
        <v>198.72142857142859</v>
      </c>
      <c r="J1" s="440" t="s">
        <v>166</v>
      </c>
      <c r="K1" s="440"/>
      <c r="L1" s="440"/>
      <c r="M1" s="440" t="s">
        <v>167</v>
      </c>
      <c r="N1" s="440"/>
      <c r="O1" s="440"/>
      <c r="P1" s="440" t="s">
        <v>168</v>
      </c>
      <c r="Q1" s="440"/>
      <c r="R1" s="440"/>
      <c r="S1" s="440"/>
      <c r="T1" s="440" t="s">
        <v>81</v>
      </c>
      <c r="U1" s="440"/>
      <c r="V1" s="440"/>
      <c r="W1" s="440"/>
      <c r="X1" s="440"/>
      <c r="Y1" s="440"/>
      <c r="Z1" s="32" t="s">
        <v>169</v>
      </c>
      <c r="AA1" s="32" t="s">
        <v>170</v>
      </c>
      <c r="AB1" s="441" t="s">
        <v>171</v>
      </c>
      <c r="AC1" s="442"/>
      <c r="AD1" s="32" t="s">
        <v>169</v>
      </c>
      <c r="AE1" s="32" t="s">
        <v>172</v>
      </c>
      <c r="AF1" s="440" t="s">
        <v>173</v>
      </c>
      <c r="AG1" s="445"/>
      <c r="AH1" s="445"/>
    </row>
    <row r="2" spans="1:34" ht="26.25" customHeight="1">
      <c r="A2" s="450" t="s">
        <v>313</v>
      </c>
      <c r="B2" s="450"/>
      <c r="C2" s="423"/>
      <c r="D2" s="423" t="s">
        <v>83</v>
      </c>
      <c r="E2" s="34">
        <f>AVERAGE(O17,O30,O43,O56,O69,O82,O95,O108,O121,O134,O147,O160,O173)</f>
        <v>126.00488101774963</v>
      </c>
      <c r="F2" s="35" t="s">
        <v>84</v>
      </c>
      <c r="G2" s="36">
        <f>G1/E1</f>
        <v>37.527163235994671</v>
      </c>
      <c r="H2" s="420" t="s">
        <v>175</v>
      </c>
      <c r="I2" s="420">
        <f>COUNT(I5:I173)</f>
        <v>5</v>
      </c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43"/>
      <c r="AC2" s="444"/>
      <c r="AD2" s="38">
        <f>AD17+AD30+AD43+AD56+AD69+AD82+AD95+AD108+AD121+AD134+AD147+AD160+AD173</f>
        <v>2</v>
      </c>
      <c r="AE2" s="38">
        <f>AE17+AE30+AE43+AE56+AE69+AE82+AE95+AE108+AE121+AE134+AE147+AE160+AE173</f>
        <v>3</v>
      </c>
      <c r="AF2" s="445"/>
      <c r="AG2" s="445"/>
      <c r="AH2" s="445"/>
    </row>
    <row r="3" spans="1:34" ht="30.65" customHeight="1">
      <c r="A3" s="451" t="s">
        <v>86</v>
      </c>
      <c r="B3" s="451" t="s">
        <v>176</v>
      </c>
      <c r="C3" s="452"/>
      <c r="D3" s="451" t="s">
        <v>88</v>
      </c>
      <c r="E3" s="451"/>
      <c r="F3" s="452" t="s">
        <v>89</v>
      </c>
      <c r="G3" s="465" t="s">
        <v>177</v>
      </c>
      <c r="H3" s="452" t="s">
        <v>178</v>
      </c>
      <c r="I3" s="446" t="s">
        <v>92</v>
      </c>
      <c r="J3" s="447" t="s">
        <v>179</v>
      </c>
      <c r="K3" s="448" t="s">
        <v>180</v>
      </c>
      <c r="L3" s="449" t="s">
        <v>12</v>
      </c>
      <c r="M3" s="465" t="s">
        <v>179</v>
      </c>
      <c r="N3" s="448" t="s">
        <v>94</v>
      </c>
      <c r="O3" s="449" t="s">
        <v>83</v>
      </c>
      <c r="P3" s="447" t="s">
        <v>93</v>
      </c>
      <c r="Q3" s="449" t="s">
        <v>83</v>
      </c>
      <c r="R3" s="458" t="s">
        <v>181</v>
      </c>
      <c r="S3" s="459" t="s">
        <v>182</v>
      </c>
      <c r="T3" s="465" t="s">
        <v>95</v>
      </c>
      <c r="U3" s="465"/>
      <c r="V3" s="466" t="s">
        <v>183</v>
      </c>
      <c r="W3" s="446" t="s">
        <v>97</v>
      </c>
      <c r="X3" s="465" t="s">
        <v>98</v>
      </c>
      <c r="Y3" s="465"/>
      <c r="Z3" s="467" t="s">
        <v>184</v>
      </c>
      <c r="AA3" s="468"/>
      <c r="AB3" s="454" t="s">
        <v>185</v>
      </c>
      <c r="AC3" s="455"/>
      <c r="AD3" s="456" t="s">
        <v>186</v>
      </c>
      <c r="AE3" s="457"/>
      <c r="AF3" s="448" t="s">
        <v>94</v>
      </c>
      <c r="AG3" s="458" t="s">
        <v>181</v>
      </c>
      <c r="AH3" s="459" t="s">
        <v>182</v>
      </c>
    </row>
    <row r="4" spans="1:34" ht="30.65" customHeight="1">
      <c r="A4" s="452"/>
      <c r="B4" s="451"/>
      <c r="C4" s="453"/>
      <c r="D4" s="451"/>
      <c r="E4" s="451"/>
      <c r="F4" s="453"/>
      <c r="G4" s="465"/>
      <c r="H4" s="453"/>
      <c r="I4" s="446"/>
      <c r="J4" s="447"/>
      <c r="K4" s="448"/>
      <c r="L4" s="449"/>
      <c r="M4" s="465"/>
      <c r="N4" s="448"/>
      <c r="O4" s="449"/>
      <c r="P4" s="447"/>
      <c r="Q4" s="449"/>
      <c r="R4" s="458"/>
      <c r="S4" s="459"/>
      <c r="T4" s="430" t="s">
        <v>99</v>
      </c>
      <c r="U4" s="430" t="s">
        <v>100</v>
      </c>
      <c r="V4" s="465"/>
      <c r="W4" s="446"/>
      <c r="X4" s="424" t="s">
        <v>101</v>
      </c>
      <c r="Y4" s="424" t="s">
        <v>46</v>
      </c>
      <c r="Z4" s="430" t="s">
        <v>187</v>
      </c>
      <c r="AA4" s="430" t="s">
        <v>188</v>
      </c>
      <c r="AB4" s="455"/>
      <c r="AC4" s="455"/>
      <c r="AD4" s="430" t="s">
        <v>189</v>
      </c>
      <c r="AE4" s="39" t="s">
        <v>190</v>
      </c>
      <c r="AF4" s="448"/>
      <c r="AG4" s="458"/>
      <c r="AH4" s="459"/>
    </row>
    <row r="5" spans="1:34" ht="18.75" customHeight="1">
      <c r="A5" s="460" t="s">
        <v>191</v>
      </c>
      <c r="B5" s="40" t="s">
        <v>192</v>
      </c>
      <c r="C5" s="41"/>
      <c r="D5" s="42" t="s">
        <v>193</v>
      </c>
      <c r="E5" s="43"/>
      <c r="F5" s="359">
        <v>37.94</v>
      </c>
      <c r="G5" s="44">
        <v>3785.6</v>
      </c>
      <c r="H5" s="45">
        <f t="shared" ref="H5:H16" si="0">F5*G5</f>
        <v>143625.66399999999</v>
      </c>
      <c r="I5" s="421"/>
      <c r="J5" s="46">
        <v>20</v>
      </c>
      <c r="K5" s="44">
        <v>2400</v>
      </c>
      <c r="L5" s="47">
        <v>120</v>
      </c>
      <c r="M5" s="422">
        <v>20</v>
      </c>
      <c r="N5" s="44">
        <f t="shared" ref="N5:N10" si="1">G5/W5*60</f>
        <v>2294.3030303030291</v>
      </c>
      <c r="O5" s="47">
        <f t="shared" ref="O5:O10" si="2">N5/M5</f>
        <v>114.71515151515146</v>
      </c>
      <c r="P5" s="48">
        <f t="shared" ref="P5:P10" si="3">M5-J5</f>
        <v>0</v>
      </c>
      <c r="Q5" s="49">
        <f t="shared" ref="Q5:Q10" si="4">O5-L5</f>
        <v>-5.2848484848485384</v>
      </c>
      <c r="R5" s="428">
        <f t="shared" ref="R5:R10" si="5">O5/L5</f>
        <v>0.95595959595959556</v>
      </c>
      <c r="S5" s="463">
        <f>R17</f>
        <v>0.92530367768555688</v>
      </c>
      <c r="T5" s="50">
        <v>0.29166666666666669</v>
      </c>
      <c r="U5" s="50">
        <v>0.36041666666666672</v>
      </c>
      <c r="V5" s="424">
        <v>5</v>
      </c>
      <c r="W5" s="421">
        <f>(U5-T5)*24*60</f>
        <v>99.000000000000043</v>
      </c>
      <c r="X5" s="424"/>
      <c r="Y5" s="424"/>
      <c r="Z5" s="51"/>
      <c r="AA5" s="51"/>
      <c r="AB5" s="451"/>
      <c r="AC5" s="451"/>
      <c r="AD5" s="52"/>
      <c r="AE5" s="52"/>
      <c r="AF5" s="48">
        <f t="shared" ref="AF5:AF70" si="6">N5-K5</f>
        <v>-105.69696969697088</v>
      </c>
      <c r="AG5" s="428">
        <f t="shared" ref="AG5:AG70" si="7">N5/K5</f>
        <v>0.95595959595959545</v>
      </c>
      <c r="AH5" s="463">
        <f>AG17</f>
        <v>0.95982773649320374</v>
      </c>
    </row>
    <row r="6" spans="1:34" ht="19.149999999999999" customHeight="1">
      <c r="A6" s="461"/>
      <c r="B6" s="40" t="s">
        <v>192</v>
      </c>
      <c r="C6" s="41"/>
      <c r="D6" s="42" t="s">
        <v>194</v>
      </c>
      <c r="E6" s="43"/>
      <c r="F6" s="359">
        <v>31.266131815044861</v>
      </c>
      <c r="G6" s="44">
        <v>2525.9</v>
      </c>
      <c r="H6" s="45">
        <f t="shared" si="0"/>
        <v>78975.122351621816</v>
      </c>
      <c r="I6" s="421"/>
      <c r="J6" s="46">
        <v>18</v>
      </c>
      <c r="K6" s="44">
        <v>2600</v>
      </c>
      <c r="L6" s="47">
        <v>144.44444444444446</v>
      </c>
      <c r="M6" s="422">
        <v>19</v>
      </c>
      <c r="N6" s="44">
        <f t="shared" si="1"/>
        <v>2525.8999999999987</v>
      </c>
      <c r="O6" s="47">
        <f t="shared" si="2"/>
        <v>132.94210526315783</v>
      </c>
      <c r="P6" s="48">
        <f t="shared" si="3"/>
        <v>1</v>
      </c>
      <c r="Q6" s="49">
        <f t="shared" si="4"/>
        <v>-11.502339181286629</v>
      </c>
      <c r="R6" s="428">
        <f t="shared" si="5"/>
        <v>0.92036842105263106</v>
      </c>
      <c r="S6" s="463"/>
      <c r="T6" s="50">
        <v>0.36597222222222225</v>
      </c>
      <c r="U6" s="50">
        <v>0.40763888888888894</v>
      </c>
      <c r="V6" s="424">
        <v>8</v>
      </c>
      <c r="W6" s="421">
        <f t="shared" ref="W6:W17" si="8">(U6-T6)*24*60</f>
        <v>60.000000000000028</v>
      </c>
      <c r="X6" s="53"/>
      <c r="Y6" s="53"/>
      <c r="Z6" s="54"/>
      <c r="AA6" s="54"/>
      <c r="AB6" s="451"/>
      <c r="AC6" s="451"/>
      <c r="AD6" s="438">
        <v>1</v>
      </c>
      <c r="AE6" s="438"/>
      <c r="AF6" s="48">
        <f t="shared" si="6"/>
        <v>-74.100000000001273</v>
      </c>
      <c r="AG6" s="428">
        <f t="shared" si="7"/>
        <v>0.97149999999999948</v>
      </c>
      <c r="AH6" s="463"/>
    </row>
    <row r="7" spans="1:34" ht="19.149999999999999" customHeight="1">
      <c r="A7" s="461"/>
      <c r="B7" s="40" t="s">
        <v>192</v>
      </c>
      <c r="C7" s="41"/>
      <c r="D7" s="42" t="s">
        <v>195</v>
      </c>
      <c r="E7" s="43"/>
      <c r="F7" s="359">
        <v>38</v>
      </c>
      <c r="G7" s="44">
        <v>4579.68</v>
      </c>
      <c r="H7" s="45">
        <f t="shared" si="0"/>
        <v>174027.84000000003</v>
      </c>
      <c r="I7" s="421"/>
      <c r="J7" s="46">
        <v>19</v>
      </c>
      <c r="K7" s="44">
        <v>2600</v>
      </c>
      <c r="L7" s="47">
        <v>136.84210526315789</v>
      </c>
      <c r="M7" s="422">
        <v>20</v>
      </c>
      <c r="N7" s="44">
        <f t="shared" si="1"/>
        <v>2520.9247706422016</v>
      </c>
      <c r="O7" s="47">
        <f t="shared" si="2"/>
        <v>126.04623853211008</v>
      </c>
      <c r="P7" s="48">
        <f t="shared" si="3"/>
        <v>1</v>
      </c>
      <c r="Q7" s="49">
        <f t="shared" si="4"/>
        <v>-10.795866731047809</v>
      </c>
      <c r="R7" s="428">
        <f t="shared" si="5"/>
        <v>0.92110712773465064</v>
      </c>
      <c r="S7" s="463"/>
      <c r="T7" s="50">
        <v>0.42291666666666672</v>
      </c>
      <c r="U7" s="50">
        <v>0.49861111111111117</v>
      </c>
      <c r="V7" s="424">
        <v>22</v>
      </c>
      <c r="W7" s="421">
        <f t="shared" si="8"/>
        <v>109.00000000000001</v>
      </c>
      <c r="X7" s="53">
        <v>0.41111111111111115</v>
      </c>
      <c r="Y7" s="53">
        <v>0.4201388888888889</v>
      </c>
      <c r="Z7" s="54"/>
      <c r="AA7" s="54"/>
      <c r="AB7" s="451"/>
      <c r="AC7" s="451"/>
      <c r="AD7" s="438"/>
      <c r="AE7" s="438"/>
      <c r="AF7" s="48">
        <f t="shared" si="6"/>
        <v>-79.075229357798435</v>
      </c>
      <c r="AG7" s="428">
        <f t="shared" si="7"/>
        <v>0.96958645024700063</v>
      </c>
      <c r="AH7" s="463"/>
    </row>
    <row r="8" spans="1:34" ht="19.149999999999999" customHeight="1">
      <c r="A8" s="461"/>
      <c r="B8" s="40" t="s">
        <v>192</v>
      </c>
      <c r="C8" s="41"/>
      <c r="D8" s="42" t="s">
        <v>195</v>
      </c>
      <c r="E8" s="43"/>
      <c r="F8" s="359">
        <v>38</v>
      </c>
      <c r="G8" s="44">
        <v>3598.32</v>
      </c>
      <c r="H8" s="45">
        <f t="shared" si="0"/>
        <v>136736.16</v>
      </c>
      <c r="I8" s="421"/>
      <c r="J8" s="46">
        <v>19</v>
      </c>
      <c r="K8" s="44">
        <v>2600</v>
      </c>
      <c r="L8" s="47">
        <v>136.84210526315789</v>
      </c>
      <c r="M8" s="422">
        <v>20</v>
      </c>
      <c r="N8" s="44">
        <f t="shared" si="1"/>
        <v>2510.4558139534884</v>
      </c>
      <c r="O8" s="47">
        <f t="shared" si="2"/>
        <v>125.52279069767442</v>
      </c>
      <c r="P8" s="48">
        <f t="shared" si="3"/>
        <v>1</v>
      </c>
      <c r="Q8" s="49">
        <f t="shared" si="4"/>
        <v>-11.319314565483467</v>
      </c>
      <c r="R8" s="428">
        <f t="shared" si="5"/>
        <v>0.91728193202146702</v>
      </c>
      <c r="S8" s="463"/>
      <c r="T8" s="50">
        <v>0.53819444444444453</v>
      </c>
      <c r="U8" s="50">
        <v>0.59791666666666676</v>
      </c>
      <c r="V8" s="424">
        <v>5</v>
      </c>
      <c r="W8" s="421">
        <f t="shared" si="8"/>
        <v>86.000000000000014</v>
      </c>
      <c r="X8" s="53"/>
      <c r="Y8" s="53"/>
      <c r="Z8" s="54"/>
      <c r="AA8" s="54"/>
      <c r="AB8" s="451"/>
      <c r="AC8" s="451"/>
      <c r="AD8" s="438"/>
      <c r="AE8" s="438"/>
      <c r="AF8" s="48">
        <f t="shared" si="6"/>
        <v>-89.544186046511641</v>
      </c>
      <c r="AG8" s="428">
        <f t="shared" si="7"/>
        <v>0.96555992844364935</v>
      </c>
      <c r="AH8" s="463"/>
    </row>
    <row r="9" spans="1:34" ht="19.149999999999999" customHeight="1">
      <c r="A9" s="461"/>
      <c r="B9" s="40" t="s">
        <v>192</v>
      </c>
      <c r="C9" s="55"/>
      <c r="D9" s="42" t="s">
        <v>194</v>
      </c>
      <c r="E9" s="56"/>
      <c r="F9" s="359">
        <v>31.266131815044861</v>
      </c>
      <c r="G9" s="57">
        <v>1360.1</v>
      </c>
      <c r="H9" s="45">
        <f t="shared" si="0"/>
        <v>42525.065881642513</v>
      </c>
      <c r="I9" s="438"/>
      <c r="J9" s="46">
        <v>18</v>
      </c>
      <c r="K9" s="44">
        <v>2600</v>
      </c>
      <c r="L9" s="47">
        <v>144.44444444444446</v>
      </c>
      <c r="M9" s="422">
        <v>19</v>
      </c>
      <c r="N9" s="44">
        <f t="shared" si="1"/>
        <v>2472.9090909090878</v>
      </c>
      <c r="O9" s="47">
        <f t="shared" si="2"/>
        <v>130.15311004784672</v>
      </c>
      <c r="P9" s="48">
        <f t="shared" si="3"/>
        <v>1</v>
      </c>
      <c r="Q9" s="49">
        <f t="shared" si="4"/>
        <v>-14.291334396597733</v>
      </c>
      <c r="R9" s="428">
        <f t="shared" si="5"/>
        <v>0.90105999263893877</v>
      </c>
      <c r="S9" s="463"/>
      <c r="T9" s="50">
        <v>0.61388888888888893</v>
      </c>
      <c r="U9" s="50">
        <v>0.63680555555555562</v>
      </c>
      <c r="V9" s="424">
        <v>23</v>
      </c>
      <c r="W9" s="421">
        <f t="shared" si="8"/>
        <v>33.000000000000043</v>
      </c>
      <c r="X9" s="53">
        <v>0.60138888888888886</v>
      </c>
      <c r="Y9" s="53">
        <v>0.61111111111111105</v>
      </c>
      <c r="Z9" s="54"/>
      <c r="AA9" s="54"/>
      <c r="AB9" s="451"/>
      <c r="AC9" s="451"/>
      <c r="AD9" s="438"/>
      <c r="AE9" s="438"/>
      <c r="AF9" s="48">
        <f t="shared" si="6"/>
        <v>-127.09090909091219</v>
      </c>
      <c r="AG9" s="428">
        <f t="shared" si="7"/>
        <v>0.95111888111887988</v>
      </c>
      <c r="AH9" s="463"/>
    </row>
    <row r="10" spans="1:34" ht="19.149999999999999" customHeight="1">
      <c r="A10" s="462"/>
      <c r="B10" s="40" t="s">
        <v>192</v>
      </c>
      <c r="C10" s="41"/>
      <c r="D10" s="42" t="s">
        <v>193</v>
      </c>
      <c r="E10" s="43"/>
      <c r="F10" s="359">
        <v>37.94</v>
      </c>
      <c r="G10" s="44">
        <v>2038.3999999999999</v>
      </c>
      <c r="H10" s="45">
        <f t="shared" si="0"/>
        <v>77336.895999999993</v>
      </c>
      <c r="I10" s="421"/>
      <c r="J10" s="46">
        <v>20</v>
      </c>
      <c r="K10" s="44">
        <v>2400</v>
      </c>
      <c r="L10" s="47">
        <v>120</v>
      </c>
      <c r="M10" s="422">
        <v>20</v>
      </c>
      <c r="N10" s="44">
        <f t="shared" si="1"/>
        <v>2264.8888888888901</v>
      </c>
      <c r="O10" s="47">
        <f t="shared" si="2"/>
        <v>113.2444444444445</v>
      </c>
      <c r="P10" s="48">
        <f t="shared" si="3"/>
        <v>0</v>
      </c>
      <c r="Q10" s="49">
        <f t="shared" si="4"/>
        <v>-6.7555555555555031</v>
      </c>
      <c r="R10" s="428">
        <f t="shared" si="5"/>
        <v>0.94370370370370416</v>
      </c>
      <c r="S10" s="464"/>
      <c r="T10" s="50">
        <v>0.64097222222222228</v>
      </c>
      <c r="U10" s="50">
        <v>0.67847222222222225</v>
      </c>
      <c r="V10" s="424">
        <v>6</v>
      </c>
      <c r="W10" s="421">
        <f t="shared" si="8"/>
        <v>53.999999999999972</v>
      </c>
      <c r="X10" s="53"/>
      <c r="Y10" s="53"/>
      <c r="Z10" s="54"/>
      <c r="AA10" s="54"/>
      <c r="AB10" s="451"/>
      <c r="AC10" s="451"/>
      <c r="AD10" s="438"/>
      <c r="AE10" s="438"/>
      <c r="AF10" s="48">
        <f t="shared" si="6"/>
        <v>-135.11111111110995</v>
      </c>
      <c r="AG10" s="428">
        <f t="shared" si="7"/>
        <v>0.94370370370370416</v>
      </c>
      <c r="AH10" s="464"/>
    </row>
    <row r="11" spans="1:34" ht="19.149999999999999" customHeight="1">
      <c r="A11" s="462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21"/>
      <c r="J11" s="46"/>
      <c r="K11" s="44"/>
      <c r="L11" s="47"/>
      <c r="M11" s="422"/>
      <c r="N11" s="44"/>
      <c r="O11" s="47"/>
      <c r="P11" s="48"/>
      <c r="Q11" s="49"/>
      <c r="R11" s="428"/>
      <c r="S11" s="464"/>
      <c r="T11" s="50"/>
      <c r="U11" s="50"/>
      <c r="V11" s="424"/>
      <c r="W11" s="421"/>
      <c r="X11" s="53"/>
      <c r="Y11" s="53"/>
      <c r="Z11" s="54"/>
      <c r="AA11" s="54"/>
      <c r="AB11" s="451"/>
      <c r="AC11" s="451"/>
      <c r="AD11" s="438"/>
      <c r="AE11" s="438"/>
      <c r="AF11" s="48">
        <f t="shared" si="6"/>
        <v>0</v>
      </c>
      <c r="AG11" s="428" t="e">
        <f t="shared" si="7"/>
        <v>#DIV/0!</v>
      </c>
      <c r="AH11" s="464"/>
    </row>
    <row r="12" spans="1:34" ht="19.149999999999999" customHeight="1">
      <c r="A12" s="462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21"/>
      <c r="J12" s="46"/>
      <c r="K12" s="44"/>
      <c r="L12" s="47"/>
      <c r="M12" s="422"/>
      <c r="N12" s="44"/>
      <c r="O12" s="47"/>
      <c r="P12" s="48"/>
      <c r="Q12" s="49"/>
      <c r="R12" s="428"/>
      <c r="S12" s="464"/>
      <c r="T12" s="50"/>
      <c r="U12" s="50"/>
      <c r="V12" s="424"/>
      <c r="W12" s="421"/>
      <c r="X12" s="53"/>
      <c r="Y12" s="53"/>
      <c r="Z12" s="54"/>
      <c r="AA12" s="54"/>
      <c r="AB12" s="451"/>
      <c r="AC12" s="451"/>
      <c r="AD12" s="438"/>
      <c r="AE12" s="438"/>
      <c r="AF12" s="48">
        <f t="shared" si="6"/>
        <v>0</v>
      </c>
      <c r="AG12" s="428" t="e">
        <f t="shared" si="7"/>
        <v>#DIV/0!</v>
      </c>
      <c r="AH12" s="464"/>
    </row>
    <row r="13" spans="1:34" ht="19.149999999999999" customHeight="1">
      <c r="A13" s="462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25"/>
      <c r="J13" s="46"/>
      <c r="K13" s="44"/>
      <c r="L13" s="47"/>
      <c r="M13" s="62"/>
      <c r="N13" s="44"/>
      <c r="O13" s="47"/>
      <c r="P13" s="48"/>
      <c r="Q13" s="49"/>
      <c r="R13" s="428"/>
      <c r="S13" s="464"/>
      <c r="T13" s="63"/>
      <c r="U13" s="63"/>
      <c r="V13" s="425"/>
      <c r="W13" s="421"/>
      <c r="X13" s="64"/>
      <c r="Y13" s="64"/>
      <c r="Z13" s="54"/>
      <c r="AA13" s="54"/>
      <c r="AB13" s="451"/>
      <c r="AC13" s="451"/>
      <c r="AD13" s="438"/>
      <c r="AE13" s="438"/>
      <c r="AF13" s="48">
        <f t="shared" si="6"/>
        <v>0</v>
      </c>
      <c r="AG13" s="428" t="e">
        <f t="shared" si="7"/>
        <v>#DIV/0!</v>
      </c>
      <c r="AH13" s="464"/>
    </row>
    <row r="14" spans="1:34" ht="19.149999999999999" customHeight="1">
      <c r="A14" s="462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25"/>
      <c r="J14" s="46"/>
      <c r="K14" s="44"/>
      <c r="L14" s="47"/>
      <c r="M14" s="62"/>
      <c r="N14" s="44"/>
      <c r="O14" s="47"/>
      <c r="P14" s="48"/>
      <c r="Q14" s="49"/>
      <c r="R14" s="428"/>
      <c r="S14" s="464"/>
      <c r="T14" s="63"/>
      <c r="U14" s="63"/>
      <c r="V14" s="425"/>
      <c r="W14" s="421">
        <f t="shared" si="8"/>
        <v>0</v>
      </c>
      <c r="X14" s="64"/>
      <c r="Y14" s="64"/>
      <c r="Z14" s="54"/>
      <c r="AA14" s="54"/>
      <c r="AB14" s="451"/>
      <c r="AC14" s="451"/>
      <c r="AD14" s="438"/>
      <c r="AE14" s="438"/>
      <c r="AF14" s="65"/>
      <c r="AG14" s="429"/>
      <c r="AH14" s="464"/>
    </row>
    <row r="15" spans="1:34" ht="19.149999999999999" customHeight="1">
      <c r="A15" s="462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25"/>
      <c r="J15" s="46"/>
      <c r="K15" s="44"/>
      <c r="L15" s="47"/>
      <c r="M15" s="62"/>
      <c r="N15" s="68"/>
      <c r="O15" s="47"/>
      <c r="P15" s="48"/>
      <c r="Q15" s="49"/>
      <c r="R15" s="428"/>
      <c r="S15" s="464"/>
      <c r="T15" s="63"/>
      <c r="U15" s="63"/>
      <c r="V15" s="425"/>
      <c r="W15" s="421">
        <f t="shared" si="8"/>
        <v>0</v>
      </c>
      <c r="X15" s="64"/>
      <c r="Y15" s="64"/>
      <c r="Z15" s="54"/>
      <c r="AA15" s="54"/>
      <c r="AB15" s="451"/>
      <c r="AC15" s="451"/>
      <c r="AD15" s="438"/>
      <c r="AE15" s="438"/>
      <c r="AF15" s="65"/>
      <c r="AG15" s="429"/>
      <c r="AH15" s="464"/>
    </row>
    <row r="16" spans="1:34" ht="19.149999999999999" customHeight="1">
      <c r="A16" s="462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25"/>
      <c r="J16" s="46"/>
      <c r="K16" s="44"/>
      <c r="L16" s="47"/>
      <c r="M16" s="62"/>
      <c r="N16" s="68"/>
      <c r="O16" s="47"/>
      <c r="P16" s="48"/>
      <c r="Q16" s="49"/>
      <c r="R16" s="428"/>
      <c r="S16" s="464"/>
      <c r="T16" s="63"/>
      <c r="U16" s="63"/>
      <c r="V16" s="425"/>
      <c r="W16" s="421">
        <f t="shared" si="8"/>
        <v>0</v>
      </c>
      <c r="X16" s="64"/>
      <c r="Y16" s="64"/>
      <c r="Z16" s="54"/>
      <c r="AA16" s="54"/>
      <c r="AB16" s="451"/>
      <c r="AC16" s="451"/>
      <c r="AD16" s="438"/>
      <c r="AE16" s="438"/>
      <c r="AF16" s="65"/>
      <c r="AG16" s="429"/>
      <c r="AH16" s="464"/>
    </row>
    <row r="17" spans="1:34" ht="19.149999999999999" customHeight="1">
      <c r="A17" s="462"/>
      <c r="B17" s="69">
        <v>0</v>
      </c>
      <c r="C17" s="69" t="s">
        <v>198</v>
      </c>
      <c r="D17" s="469" t="s">
        <v>118</v>
      </c>
      <c r="E17" s="469"/>
      <c r="F17" s="360"/>
      <c r="G17" s="70"/>
      <c r="H17" s="71"/>
      <c r="I17" s="72"/>
      <c r="J17" s="70">
        <v>19</v>
      </c>
      <c r="K17" s="70">
        <v>2533.3333333333335</v>
      </c>
      <c r="L17" s="73">
        <v>133.76218323586747</v>
      </c>
      <c r="M17" s="70">
        <f t="shared" ref="M17:O17" si="9">AVERAGE(M5:M16)</f>
        <v>19.666666666666668</v>
      </c>
      <c r="N17" s="70">
        <f t="shared" si="9"/>
        <v>2431.5635991161162</v>
      </c>
      <c r="O17" s="73">
        <f t="shared" si="9"/>
        <v>123.77064008339751</v>
      </c>
      <c r="P17" s="65">
        <f t="shared" ref="P17:P24" si="10">M17-J17</f>
        <v>0.66666666666666785</v>
      </c>
      <c r="Q17" s="74">
        <f t="shared" ref="Q17:Q24" si="11">O17-L17</f>
        <v>-9.9915431524699585</v>
      </c>
      <c r="R17" s="75">
        <f>O17/L17</f>
        <v>0.92530367768555688</v>
      </c>
      <c r="S17" s="464"/>
      <c r="T17" s="63"/>
      <c r="U17" s="63"/>
      <c r="V17" s="42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51"/>
      <c r="AC17" s="451"/>
      <c r="AD17" s="79">
        <f>SUM(AD5:AD16)</f>
        <v>1</v>
      </c>
      <c r="AE17" s="79">
        <f>SUM(AE5:AE16)</f>
        <v>0</v>
      </c>
      <c r="AF17" s="65">
        <f t="shared" si="6"/>
        <v>-101.76973421721732</v>
      </c>
      <c r="AG17" s="429">
        <f t="shared" si="7"/>
        <v>0.95982773649320374</v>
      </c>
      <c r="AH17" s="464"/>
    </row>
    <row r="18" spans="1:34" ht="19.149999999999999" customHeight="1">
      <c r="A18" s="471" t="s">
        <v>199</v>
      </c>
      <c r="B18" s="80" t="s">
        <v>192</v>
      </c>
      <c r="C18" s="81"/>
      <c r="D18" s="82" t="s">
        <v>200</v>
      </c>
      <c r="E18" s="83"/>
      <c r="F18" s="361">
        <v>36.86</v>
      </c>
      <c r="G18" s="57">
        <v>2734.8999999999996</v>
      </c>
      <c r="H18" s="84">
        <f t="shared" ref="H18:H29" si="12">F18*G18</f>
        <v>100808.41399999999</v>
      </c>
      <c r="I18" s="438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2131.090909090909</v>
      </c>
      <c r="O18" s="86">
        <f t="shared" ref="O18:O24" si="14">N18/M18</f>
        <v>118.39393939393939</v>
      </c>
      <c r="P18" s="54">
        <f t="shared" si="10"/>
        <v>1</v>
      </c>
      <c r="Q18" s="88">
        <f t="shared" si="11"/>
        <v>-13.959001782531189</v>
      </c>
      <c r="R18" s="431">
        <f t="shared" ref="R18:R24" si="15">O18/L18</f>
        <v>0.89453198653198651</v>
      </c>
      <c r="S18" s="472">
        <f>R30</f>
        <v>0.87072876323822335</v>
      </c>
      <c r="T18" s="89">
        <v>0.16666666666666666</v>
      </c>
      <c r="U18" s="89">
        <v>0.22013888888888888</v>
      </c>
      <c r="V18" s="438">
        <v>5</v>
      </c>
      <c r="W18" s="90">
        <f>(U18-T18)*24*60</f>
        <v>77</v>
      </c>
      <c r="X18" s="86"/>
      <c r="Y18" s="86"/>
      <c r="Z18" s="54"/>
      <c r="AA18" s="54"/>
      <c r="AB18" s="451"/>
      <c r="AC18" s="451"/>
      <c r="AD18" s="438"/>
      <c r="AE18" s="438"/>
      <c r="AF18" s="91">
        <f t="shared" si="6"/>
        <v>-118.90909090909099</v>
      </c>
      <c r="AG18" s="92">
        <f t="shared" si="7"/>
        <v>0.94715151515151508</v>
      </c>
      <c r="AH18" s="473">
        <f>AG30</f>
        <v>0.90376185879136861</v>
      </c>
    </row>
    <row r="19" spans="1:34" ht="19.149999999999999" customHeight="1">
      <c r="A19" s="471"/>
      <c r="B19" s="435" t="s">
        <v>192</v>
      </c>
      <c r="C19" s="434"/>
      <c r="D19" s="82" t="s">
        <v>206</v>
      </c>
      <c r="E19" s="83"/>
      <c r="F19" s="359">
        <v>38.630952380952372</v>
      </c>
      <c r="G19" s="57">
        <v>1166.2</v>
      </c>
      <c r="H19" s="84">
        <f t="shared" si="12"/>
        <v>45051.416666666657</v>
      </c>
      <c r="I19" s="438"/>
      <c r="J19" s="93">
        <v>18</v>
      </c>
      <c r="K19" s="44">
        <v>2600</v>
      </c>
      <c r="L19" s="47">
        <v>144.44444444444446</v>
      </c>
      <c r="M19" s="87">
        <v>19</v>
      </c>
      <c r="N19" s="94">
        <f t="shared" si="13"/>
        <v>2332.3999999999987</v>
      </c>
      <c r="O19" s="95">
        <f t="shared" si="14"/>
        <v>122.75789473684203</v>
      </c>
      <c r="P19" s="54">
        <f t="shared" si="10"/>
        <v>1</v>
      </c>
      <c r="Q19" s="88">
        <f t="shared" si="11"/>
        <v>-21.686549707602424</v>
      </c>
      <c r="R19" s="431">
        <f t="shared" si="15"/>
        <v>0.84986234817813711</v>
      </c>
      <c r="S19" s="472"/>
      <c r="T19" s="89">
        <v>0.22500000000000001</v>
      </c>
      <c r="U19" s="89">
        <v>0.24583333333333335</v>
      </c>
      <c r="V19" s="438">
        <v>7</v>
      </c>
      <c r="W19" s="90">
        <f>(U19-T19)*24*60</f>
        <v>30.000000000000014</v>
      </c>
      <c r="X19" s="96"/>
      <c r="Y19" s="96"/>
      <c r="Z19" s="54"/>
      <c r="AA19" s="54"/>
      <c r="AB19" s="451"/>
      <c r="AC19" s="451"/>
      <c r="AD19" s="438"/>
      <c r="AE19" s="438">
        <v>1</v>
      </c>
      <c r="AF19" s="48">
        <f t="shared" si="6"/>
        <v>-267.60000000000127</v>
      </c>
      <c r="AG19" s="428">
        <f t="shared" si="7"/>
        <v>0.89707692307692255</v>
      </c>
      <c r="AH19" s="474"/>
    </row>
    <row r="20" spans="1:34" ht="19.149999999999999" customHeight="1">
      <c r="A20" s="471"/>
      <c r="B20" s="435" t="s">
        <v>201</v>
      </c>
      <c r="C20" s="55"/>
      <c r="D20" s="42" t="s">
        <v>202</v>
      </c>
      <c r="E20" s="83"/>
      <c r="F20" s="359">
        <v>38.39</v>
      </c>
      <c r="G20" s="57">
        <v>1983</v>
      </c>
      <c r="H20" s="84">
        <f t="shared" si="12"/>
        <v>76127.37</v>
      </c>
      <c r="I20" s="438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1450.9756097560969</v>
      </c>
      <c r="O20" s="95">
        <f t="shared" si="14"/>
        <v>85.351506456240998</v>
      </c>
      <c r="P20" s="54">
        <f t="shared" si="10"/>
        <v>1</v>
      </c>
      <c r="Q20" s="88">
        <f t="shared" si="11"/>
        <v>-16.898493543759002</v>
      </c>
      <c r="R20" s="431">
        <f t="shared" si="15"/>
        <v>0.83473355947423955</v>
      </c>
      <c r="S20" s="472"/>
      <c r="T20" s="89">
        <v>0.26111111111111113</v>
      </c>
      <c r="U20" s="89">
        <v>0.31805555555555559</v>
      </c>
      <c r="V20" s="438">
        <v>22</v>
      </c>
      <c r="W20" s="90">
        <f t="shared" ref="W20:W29" si="16">(U20-T20)*24*60</f>
        <v>82.000000000000028</v>
      </c>
      <c r="X20" s="96">
        <v>0.24930555555555556</v>
      </c>
      <c r="Y20" s="96">
        <v>0.25833333333333336</v>
      </c>
      <c r="Z20" s="54"/>
      <c r="AA20" s="54"/>
      <c r="AB20" s="451"/>
      <c r="AC20" s="451"/>
      <c r="AD20" s="438"/>
      <c r="AE20" s="438"/>
      <c r="AF20" s="91">
        <f t="shared" si="6"/>
        <v>-185.0243902439031</v>
      </c>
      <c r="AG20" s="92">
        <f t="shared" si="7"/>
        <v>0.88690440694137951</v>
      </c>
      <c r="AH20" s="474"/>
    </row>
    <row r="21" spans="1:34" ht="19.149999999999999" customHeight="1">
      <c r="A21" s="471"/>
      <c r="B21" s="435" t="s">
        <v>203</v>
      </c>
      <c r="C21" s="97"/>
      <c r="D21" s="98" t="s">
        <v>204</v>
      </c>
      <c r="E21" s="43"/>
      <c r="F21" s="359">
        <v>43.14</v>
      </c>
      <c r="G21" s="44">
        <v>1620</v>
      </c>
      <c r="H21" s="84">
        <f t="shared" si="12"/>
        <v>69886.8</v>
      </c>
      <c r="I21" s="424"/>
      <c r="J21" s="93">
        <v>16</v>
      </c>
      <c r="K21" s="44">
        <v>1440</v>
      </c>
      <c r="L21" s="47">
        <v>90</v>
      </c>
      <c r="M21" s="422">
        <v>16</v>
      </c>
      <c r="N21" s="94">
        <f t="shared" si="13"/>
        <v>1369.0140845070425</v>
      </c>
      <c r="O21" s="95">
        <f t="shared" si="14"/>
        <v>85.563380281690158</v>
      </c>
      <c r="P21" s="54">
        <f t="shared" si="10"/>
        <v>0</v>
      </c>
      <c r="Q21" s="88">
        <f t="shared" si="11"/>
        <v>-4.4366197183098421</v>
      </c>
      <c r="R21" s="431">
        <f t="shared" si="15"/>
        <v>0.95070422535211285</v>
      </c>
      <c r="S21" s="472"/>
      <c r="T21" s="89">
        <v>0.32291666666666669</v>
      </c>
      <c r="U21" s="89">
        <v>0.37222222222222223</v>
      </c>
      <c r="V21" s="438">
        <v>7</v>
      </c>
      <c r="W21" s="90">
        <f t="shared" si="16"/>
        <v>70.999999999999986</v>
      </c>
      <c r="X21" s="96"/>
      <c r="Y21" s="96"/>
      <c r="Z21" s="54"/>
      <c r="AA21" s="54"/>
      <c r="AB21" s="451"/>
      <c r="AC21" s="451"/>
      <c r="AD21" s="438"/>
      <c r="AE21" s="438"/>
      <c r="AF21" s="48">
        <f t="shared" si="6"/>
        <v>-70.985915492957474</v>
      </c>
      <c r="AG21" s="428">
        <f t="shared" si="7"/>
        <v>0.95070422535211285</v>
      </c>
      <c r="AH21" s="475"/>
    </row>
    <row r="22" spans="1:34" ht="19.149999999999999" customHeight="1">
      <c r="A22" s="471"/>
      <c r="B22" s="435" t="s">
        <v>201</v>
      </c>
      <c r="C22" s="97"/>
      <c r="D22" s="42" t="s">
        <v>205</v>
      </c>
      <c r="E22" s="43"/>
      <c r="F22" s="359">
        <v>38.1</v>
      </c>
      <c r="G22" s="44">
        <v>1013</v>
      </c>
      <c r="H22" s="84">
        <f t="shared" si="12"/>
        <v>38595.300000000003</v>
      </c>
      <c r="I22" s="424"/>
      <c r="J22" s="93">
        <v>17</v>
      </c>
      <c r="K22" s="44">
        <v>1500</v>
      </c>
      <c r="L22" s="47">
        <v>88.235294117647058</v>
      </c>
      <c r="M22" s="87">
        <v>16</v>
      </c>
      <c r="N22" s="94">
        <f t="shared" si="13"/>
        <v>1293.1914893617022</v>
      </c>
      <c r="O22" s="95">
        <f t="shared" si="14"/>
        <v>80.824468085106389</v>
      </c>
      <c r="P22" s="54">
        <f t="shared" si="10"/>
        <v>-1</v>
      </c>
      <c r="Q22" s="88">
        <f t="shared" si="11"/>
        <v>-7.410826032540669</v>
      </c>
      <c r="R22" s="431">
        <f t="shared" si="15"/>
        <v>0.91601063829787244</v>
      </c>
      <c r="S22" s="472"/>
      <c r="T22" s="89">
        <v>0.37708333333333333</v>
      </c>
      <c r="U22" s="89">
        <v>0.40972222222222221</v>
      </c>
      <c r="V22" s="438">
        <v>7</v>
      </c>
      <c r="W22" s="90">
        <f t="shared" si="16"/>
        <v>46.999999999999993</v>
      </c>
      <c r="X22" s="96"/>
      <c r="Y22" s="96"/>
      <c r="Z22" s="54"/>
      <c r="AA22" s="54"/>
      <c r="AB22" s="451"/>
      <c r="AC22" s="451"/>
      <c r="AD22" s="438"/>
      <c r="AE22" s="438"/>
      <c r="AF22" s="91">
        <f t="shared" si="6"/>
        <v>-206.80851063829778</v>
      </c>
      <c r="AG22" s="92">
        <f t="shared" si="7"/>
        <v>0.86212765957446813</v>
      </c>
      <c r="AH22" s="475"/>
    </row>
    <row r="23" spans="1:34" ht="19.149999999999999" customHeight="1">
      <c r="A23" s="471"/>
      <c r="B23" s="435" t="s">
        <v>192</v>
      </c>
      <c r="C23" s="97"/>
      <c r="D23" s="42" t="s">
        <v>206</v>
      </c>
      <c r="E23" s="43"/>
      <c r="F23" s="359">
        <v>38.630952380952372</v>
      </c>
      <c r="G23" s="44">
        <v>4664.8</v>
      </c>
      <c r="H23" s="84">
        <f t="shared" si="12"/>
        <v>180205.66666666663</v>
      </c>
      <c r="I23" s="424"/>
      <c r="J23" s="93">
        <v>18</v>
      </c>
      <c r="K23" s="44">
        <v>2600</v>
      </c>
      <c r="L23" s="47">
        <v>144.44444444444446</v>
      </c>
      <c r="M23" s="87">
        <v>19</v>
      </c>
      <c r="N23" s="94">
        <f t="shared" si="13"/>
        <v>2371.9322033898297</v>
      </c>
      <c r="O23" s="95">
        <f t="shared" si="14"/>
        <v>124.83853702051735</v>
      </c>
      <c r="P23" s="54">
        <f t="shared" si="10"/>
        <v>1</v>
      </c>
      <c r="Q23" s="88">
        <f t="shared" si="11"/>
        <v>-19.605907423927107</v>
      </c>
      <c r="R23" s="431">
        <f t="shared" si="15"/>
        <v>0.86426679475742774</v>
      </c>
      <c r="S23" s="472"/>
      <c r="T23" s="89">
        <v>0.44999999999999996</v>
      </c>
      <c r="U23" s="89">
        <v>0.53194444444444444</v>
      </c>
      <c r="V23" s="438">
        <v>5</v>
      </c>
      <c r="W23" s="90">
        <f t="shared" si="16"/>
        <v>118.00000000000006</v>
      </c>
      <c r="X23" s="96"/>
      <c r="Y23" s="96"/>
      <c r="Z23" s="54"/>
      <c r="AA23" s="54"/>
      <c r="AB23" s="451"/>
      <c r="AC23" s="451"/>
      <c r="AD23" s="438"/>
      <c r="AE23" s="438"/>
      <c r="AF23" s="48">
        <f t="shared" si="6"/>
        <v>-228.06779661017026</v>
      </c>
      <c r="AG23" s="428">
        <f t="shared" si="7"/>
        <v>0.91228161668839602</v>
      </c>
      <c r="AH23" s="475"/>
    </row>
    <row r="24" spans="1:34" ht="19.149999999999999" customHeight="1">
      <c r="A24" s="471"/>
      <c r="B24" s="435" t="s">
        <v>192</v>
      </c>
      <c r="C24" s="81"/>
      <c r="D24" s="82" t="s">
        <v>200</v>
      </c>
      <c r="E24" s="83"/>
      <c r="F24" s="359">
        <v>36.86</v>
      </c>
      <c r="G24" s="57">
        <v>1172.0999999999999</v>
      </c>
      <c r="H24" s="84">
        <f t="shared" si="12"/>
        <v>43203.605999999992</v>
      </c>
      <c r="I24" s="90"/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1953.4999999999982</v>
      </c>
      <c r="O24" s="95">
        <f t="shared" si="14"/>
        <v>108.52777777777767</v>
      </c>
      <c r="P24" s="54">
        <f t="shared" si="10"/>
        <v>1</v>
      </c>
      <c r="Q24" s="88">
        <f t="shared" si="11"/>
        <v>-23.825163398692908</v>
      </c>
      <c r="R24" s="431">
        <f t="shared" si="15"/>
        <v>0.81998765432098686</v>
      </c>
      <c r="S24" s="472"/>
      <c r="T24" s="89">
        <v>0.53749999999999998</v>
      </c>
      <c r="U24" s="89">
        <v>0.5625</v>
      </c>
      <c r="V24" s="438">
        <v>8</v>
      </c>
      <c r="W24" s="90">
        <f t="shared" si="16"/>
        <v>36.000000000000028</v>
      </c>
      <c r="X24" s="438"/>
      <c r="Y24" s="438"/>
      <c r="Z24" s="54"/>
      <c r="AA24" s="54"/>
      <c r="AB24" s="451"/>
      <c r="AC24" s="451"/>
      <c r="AD24" s="438"/>
      <c r="AE24" s="438"/>
      <c r="AF24" s="91">
        <f t="shared" si="6"/>
        <v>-296.50000000000182</v>
      </c>
      <c r="AG24" s="92">
        <f t="shared" si="7"/>
        <v>0.86822222222222145</v>
      </c>
      <c r="AH24" s="475"/>
    </row>
    <row r="25" spans="1:34" ht="19.149999999999999" customHeight="1">
      <c r="A25" s="471"/>
      <c r="B25" s="435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1"/>
      <c r="S25" s="472"/>
      <c r="T25" s="89"/>
      <c r="U25" s="89"/>
      <c r="V25" s="438"/>
      <c r="W25" s="90">
        <f t="shared" si="16"/>
        <v>0</v>
      </c>
      <c r="X25" s="438"/>
      <c r="Y25" s="438"/>
      <c r="Z25" s="54"/>
      <c r="AA25" s="54"/>
      <c r="AB25" s="451"/>
      <c r="AC25" s="451"/>
      <c r="AD25" s="438"/>
      <c r="AE25" s="438"/>
      <c r="AF25" s="48">
        <f t="shared" si="6"/>
        <v>0</v>
      </c>
      <c r="AG25" s="428" t="e">
        <f t="shared" si="7"/>
        <v>#DIV/0!</v>
      </c>
      <c r="AH25" s="475"/>
    </row>
    <row r="26" spans="1:34" ht="19.149999999999999" customHeight="1">
      <c r="A26" s="471"/>
      <c r="B26" s="435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1"/>
      <c r="S26" s="472"/>
      <c r="T26" s="89"/>
      <c r="U26" s="89"/>
      <c r="V26" s="438"/>
      <c r="W26" s="90">
        <f t="shared" si="16"/>
        <v>0</v>
      </c>
      <c r="X26" s="438"/>
      <c r="Y26" s="438"/>
      <c r="Z26" s="54"/>
      <c r="AA26" s="54"/>
      <c r="AB26" s="451"/>
      <c r="AC26" s="451"/>
      <c r="AD26" s="438"/>
      <c r="AE26" s="438"/>
      <c r="AF26" s="91">
        <f t="shared" si="6"/>
        <v>0</v>
      </c>
      <c r="AG26" s="92" t="e">
        <f t="shared" si="7"/>
        <v>#DIV/0!</v>
      </c>
      <c r="AH26" s="475"/>
    </row>
    <row r="27" spans="1:34" ht="19.149999999999999" customHeight="1">
      <c r="A27" s="471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1"/>
      <c r="S27" s="472"/>
      <c r="T27" s="89"/>
      <c r="U27" s="89"/>
      <c r="V27" s="438"/>
      <c r="W27" s="90">
        <f t="shared" si="16"/>
        <v>0</v>
      </c>
      <c r="X27" s="438"/>
      <c r="Y27" s="438"/>
      <c r="Z27" s="54"/>
      <c r="AA27" s="54"/>
      <c r="AB27" s="451"/>
      <c r="AC27" s="451"/>
      <c r="AD27" s="438"/>
      <c r="AE27" s="438"/>
      <c r="AF27" s="48">
        <f t="shared" si="6"/>
        <v>0</v>
      </c>
      <c r="AG27" s="428" t="e">
        <f t="shared" si="7"/>
        <v>#DIV/0!</v>
      </c>
      <c r="AH27" s="475"/>
    </row>
    <row r="28" spans="1:34" ht="19.149999999999999" customHeight="1">
      <c r="A28" s="471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1"/>
      <c r="S28" s="472"/>
      <c r="T28" s="89"/>
      <c r="U28" s="89"/>
      <c r="V28" s="438"/>
      <c r="W28" s="90">
        <f t="shared" si="16"/>
        <v>0</v>
      </c>
      <c r="X28" s="438"/>
      <c r="Y28" s="438"/>
      <c r="Z28" s="54"/>
      <c r="AA28" s="54"/>
      <c r="AB28" s="451"/>
      <c r="AC28" s="451"/>
      <c r="AD28" s="438"/>
      <c r="AE28" s="438"/>
      <c r="AF28" s="91">
        <f t="shared" si="6"/>
        <v>0</v>
      </c>
      <c r="AG28" s="92" t="e">
        <f t="shared" si="7"/>
        <v>#DIV/0!</v>
      </c>
      <c r="AH28" s="475"/>
    </row>
    <row r="29" spans="1:34" ht="19.149999999999999" customHeight="1">
      <c r="A29" s="471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1"/>
      <c r="S29" s="472"/>
      <c r="T29" s="89"/>
      <c r="U29" s="89"/>
      <c r="V29" s="438"/>
      <c r="W29" s="90">
        <f t="shared" si="16"/>
        <v>0</v>
      </c>
      <c r="X29" s="438"/>
      <c r="Y29" s="438"/>
      <c r="Z29" s="54"/>
      <c r="AA29" s="54"/>
      <c r="AB29" s="451"/>
      <c r="AC29" s="451"/>
      <c r="AD29" s="438"/>
      <c r="AE29" s="438"/>
      <c r="AF29" s="48">
        <f t="shared" si="6"/>
        <v>0</v>
      </c>
      <c r="AG29" s="428"/>
      <c r="AH29" s="475"/>
    </row>
    <row r="30" spans="1:34" ht="19.149999999999999" customHeight="1">
      <c r="A30" s="471"/>
      <c r="B30" s="99">
        <v>0</v>
      </c>
      <c r="C30" s="100" t="s">
        <v>207</v>
      </c>
      <c r="D30" s="470" t="s">
        <v>118</v>
      </c>
      <c r="E30" s="470"/>
      <c r="F30" s="363"/>
      <c r="G30" s="101"/>
      <c r="H30" s="102"/>
      <c r="I30" s="103"/>
      <c r="J30" s="101">
        <v>17</v>
      </c>
      <c r="K30" s="101">
        <v>2039.4285714285713</v>
      </c>
      <c r="L30" s="104">
        <v>119.15429505135388</v>
      </c>
      <c r="M30" s="101">
        <f t="shared" ref="M30:O30" si="17">AVERAGE(M18:M29)</f>
        <v>17.571428571428573</v>
      </c>
      <c r="N30" s="101">
        <f t="shared" si="17"/>
        <v>1843.1577565865111</v>
      </c>
      <c r="O30" s="104">
        <f t="shared" si="17"/>
        <v>103.75107196458772</v>
      </c>
      <c r="P30" s="54">
        <f t="shared" ref="P30:P35" si="18">M30-J30</f>
        <v>0.57142857142857295</v>
      </c>
      <c r="Q30" s="88">
        <f t="shared" ref="Q30:Q35" si="19">O30-L30</f>
        <v>-15.403223086766161</v>
      </c>
      <c r="R30" s="105">
        <f t="shared" ref="R30:R35" si="20">O30/L30</f>
        <v>0.87072876323822335</v>
      </c>
      <c r="S30" s="4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51"/>
      <c r="AC30" s="451"/>
      <c r="AD30" s="107">
        <f>SUM(AD18:AD29)</f>
        <v>0</v>
      </c>
      <c r="AE30" s="107">
        <f>SUM(AE18:AE29)</f>
        <v>1</v>
      </c>
      <c r="AF30" s="108">
        <f t="shared" si="6"/>
        <v>-196.27081484206019</v>
      </c>
      <c r="AG30" s="109">
        <f t="shared" ref="AG30" si="21">N30/K30</f>
        <v>0.90376185879136861</v>
      </c>
      <c r="AH30" s="476"/>
    </row>
    <row r="31" spans="1:34" ht="19.149999999999999" customHeight="1">
      <c r="A31" s="479" t="s">
        <v>208</v>
      </c>
      <c r="B31" s="110" t="s">
        <v>115</v>
      </c>
      <c r="C31" s="66"/>
      <c r="D31" s="111" t="s">
        <v>209</v>
      </c>
      <c r="E31" s="112"/>
      <c r="F31" s="364">
        <v>35.33</v>
      </c>
      <c r="G31" s="94">
        <v>1850</v>
      </c>
      <c r="H31" s="113">
        <f t="shared" ref="H31:H40" si="22">F31*G31</f>
        <v>65360.5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5" si="23">G31/W31*60</f>
        <v>1850.0000000000005</v>
      </c>
      <c r="O31" s="116">
        <f t="shared" ref="O31:O35" si="24">N31/M31</f>
        <v>154.16666666666671</v>
      </c>
      <c r="P31" s="117">
        <f t="shared" si="18"/>
        <v>0</v>
      </c>
      <c r="Q31" s="118">
        <f t="shared" si="19"/>
        <v>-22.333333333333286</v>
      </c>
      <c r="R31" s="432">
        <f t="shared" si="20"/>
        <v>0.87346553352219103</v>
      </c>
      <c r="S31" s="481">
        <f>R43</f>
        <v>0.840155173969379</v>
      </c>
      <c r="T31" s="119">
        <v>0.16666666666666666</v>
      </c>
      <c r="U31" s="119">
        <v>0.20833333333333331</v>
      </c>
      <c r="V31" s="52">
        <v>5</v>
      </c>
      <c r="W31" s="120">
        <f t="shared" ref="W31:W42" si="25">(U31-T31)*24*60</f>
        <v>59.999999999999986</v>
      </c>
      <c r="X31" s="52"/>
      <c r="Y31" s="52"/>
      <c r="Z31" s="51"/>
      <c r="AA31" s="51"/>
      <c r="AB31" s="451"/>
      <c r="AC31" s="451"/>
      <c r="AD31" s="52"/>
      <c r="AE31" s="52"/>
      <c r="AF31" s="117">
        <f t="shared" si="6"/>
        <v>-267.99999999999955</v>
      </c>
      <c r="AG31" s="121">
        <f t="shared" si="7"/>
        <v>0.87346553352219092</v>
      </c>
      <c r="AH31" s="477">
        <f>AG43</f>
        <v>0.84312468013736996</v>
      </c>
    </row>
    <row r="32" spans="1:34" ht="19.149999999999999" customHeight="1">
      <c r="A32" s="480"/>
      <c r="B32" s="122" t="s">
        <v>115</v>
      </c>
      <c r="C32" s="123"/>
      <c r="D32" s="98" t="s">
        <v>210</v>
      </c>
      <c r="E32" s="43"/>
      <c r="F32" s="359">
        <v>34.229999999999997</v>
      </c>
      <c r="G32" s="44">
        <v>1848</v>
      </c>
      <c r="H32" s="84">
        <f t="shared" si="22"/>
        <v>63257.039999999994</v>
      </c>
      <c r="I32" s="421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1879.3220338983053</v>
      </c>
      <c r="O32" s="47">
        <f t="shared" si="24"/>
        <v>156.61016949152545</v>
      </c>
      <c r="P32" s="48">
        <f t="shared" si="18"/>
        <v>0</v>
      </c>
      <c r="Q32" s="49">
        <f t="shared" si="19"/>
        <v>-19.889830508474546</v>
      </c>
      <c r="R32" s="428">
        <f t="shared" si="20"/>
        <v>0.88730974216161729</v>
      </c>
      <c r="S32" s="472"/>
      <c r="T32" s="89">
        <v>0.21388888888888888</v>
      </c>
      <c r="U32" s="89">
        <v>0.25486111111111109</v>
      </c>
      <c r="V32" s="438">
        <v>8</v>
      </c>
      <c r="W32" s="90">
        <f t="shared" si="25"/>
        <v>58.999999999999993</v>
      </c>
      <c r="X32" s="124"/>
      <c r="Y32" s="124"/>
      <c r="Z32" s="125"/>
      <c r="AA32" s="125"/>
      <c r="AB32" s="451"/>
      <c r="AC32" s="451"/>
      <c r="AD32" s="438"/>
      <c r="AE32" s="438"/>
      <c r="AF32" s="48">
        <f t="shared" si="6"/>
        <v>-238.67796610169466</v>
      </c>
      <c r="AG32" s="428">
        <f t="shared" si="7"/>
        <v>0.88730974216161729</v>
      </c>
      <c r="AH32" s="463"/>
    </row>
    <row r="33" spans="1:34" ht="19.149999999999999" customHeight="1">
      <c r="A33" s="480"/>
      <c r="B33" s="122" t="s">
        <v>115</v>
      </c>
      <c r="C33" s="438"/>
      <c r="D33" s="82" t="s">
        <v>211</v>
      </c>
      <c r="E33" s="83"/>
      <c r="F33" s="359">
        <v>36.409999999999997</v>
      </c>
      <c r="G33" s="57">
        <v>2764.8</v>
      </c>
      <c r="H33" s="84">
        <f t="shared" si="22"/>
        <v>100666.368</v>
      </c>
      <c r="I33" s="438"/>
      <c r="J33" s="46">
        <v>10</v>
      </c>
      <c r="K33" s="44">
        <v>2769</v>
      </c>
      <c r="L33" s="47">
        <v>276.89999999999998</v>
      </c>
      <c r="M33" s="46">
        <v>10</v>
      </c>
      <c r="N33" s="44">
        <f t="shared" si="23"/>
        <v>2182.7368421052638</v>
      </c>
      <c r="O33" s="47">
        <f t="shared" si="24"/>
        <v>218.27368421052637</v>
      </c>
      <c r="P33" s="48">
        <f t="shared" si="18"/>
        <v>0</v>
      </c>
      <c r="Q33" s="49">
        <f t="shared" si="19"/>
        <v>-58.626315789473608</v>
      </c>
      <c r="R33" s="428">
        <f t="shared" si="20"/>
        <v>0.78827621600045639</v>
      </c>
      <c r="S33" s="472"/>
      <c r="T33" s="89">
        <v>0.26944444444444443</v>
      </c>
      <c r="U33" s="89">
        <v>0.32222222222222219</v>
      </c>
      <c r="V33" s="438">
        <v>21</v>
      </c>
      <c r="W33" s="90">
        <f t="shared" si="25"/>
        <v>75.999999999999972</v>
      </c>
      <c r="X33" s="124">
        <v>0.25833333333333336</v>
      </c>
      <c r="Y33" s="124">
        <v>0.26666666666666666</v>
      </c>
      <c r="Z33" s="125"/>
      <c r="AA33" s="125"/>
      <c r="AB33" s="451"/>
      <c r="AC33" s="451"/>
      <c r="AD33" s="438">
        <v>1</v>
      </c>
      <c r="AE33" s="438"/>
      <c r="AF33" s="48">
        <f t="shared" si="6"/>
        <v>-586.2631578947362</v>
      </c>
      <c r="AG33" s="126">
        <f t="shared" si="7"/>
        <v>0.78827621600045639</v>
      </c>
      <c r="AH33" s="463"/>
    </row>
    <row r="34" spans="1:34" ht="19.149999999999999" customHeight="1">
      <c r="A34" s="480"/>
      <c r="B34" s="122" t="s">
        <v>196</v>
      </c>
      <c r="C34" s="127"/>
      <c r="D34" s="82" t="s">
        <v>212</v>
      </c>
      <c r="E34" s="83"/>
      <c r="F34" s="359">
        <v>54.09</v>
      </c>
      <c r="G34" s="57">
        <v>2180.25</v>
      </c>
      <c r="H34" s="84">
        <f t="shared" si="22"/>
        <v>117929.7225</v>
      </c>
      <c r="I34" s="438"/>
      <c r="J34" s="46">
        <v>18</v>
      </c>
      <c r="K34" s="44">
        <v>1500</v>
      </c>
      <c r="L34" s="47">
        <v>83.333333333333329</v>
      </c>
      <c r="M34" s="46">
        <v>18</v>
      </c>
      <c r="N34" s="44">
        <f t="shared" si="23"/>
        <v>1257.8365384615392</v>
      </c>
      <c r="O34" s="47">
        <f t="shared" si="24"/>
        <v>69.879807692307736</v>
      </c>
      <c r="P34" s="48">
        <f t="shared" si="18"/>
        <v>0</v>
      </c>
      <c r="Q34" s="49">
        <f t="shared" si="19"/>
        <v>-13.453525641025593</v>
      </c>
      <c r="R34" s="428">
        <f t="shared" si="20"/>
        <v>0.83855769230769284</v>
      </c>
      <c r="S34" s="472"/>
      <c r="T34" s="89">
        <v>0.32708333333333328</v>
      </c>
      <c r="U34" s="89">
        <v>0.39930555555555547</v>
      </c>
      <c r="V34" s="438">
        <v>7</v>
      </c>
      <c r="W34" s="90">
        <f t="shared" si="25"/>
        <v>103.99999999999994</v>
      </c>
      <c r="X34" s="124"/>
      <c r="Y34" s="124"/>
      <c r="Z34" s="125"/>
      <c r="AA34" s="125"/>
      <c r="AB34" s="451"/>
      <c r="AC34" s="451"/>
      <c r="AD34" s="438"/>
      <c r="AE34" s="438"/>
      <c r="AF34" s="48">
        <f t="shared" si="6"/>
        <v>-242.16346153846075</v>
      </c>
      <c r="AG34" s="126">
        <f t="shared" si="7"/>
        <v>0.83855769230769284</v>
      </c>
      <c r="AH34" s="463"/>
    </row>
    <row r="35" spans="1:34" ht="19.149999999999999" customHeight="1">
      <c r="A35" s="480"/>
      <c r="B35" s="122" t="s">
        <v>196</v>
      </c>
      <c r="C35" s="41"/>
      <c r="D35" s="42" t="s">
        <v>213</v>
      </c>
      <c r="E35" s="43"/>
      <c r="F35" s="359">
        <v>50.67</v>
      </c>
      <c r="G35" s="128">
        <v>2046</v>
      </c>
      <c r="H35" s="84">
        <f t="shared" si="22"/>
        <v>103670.82</v>
      </c>
      <c r="I35" s="424"/>
      <c r="J35" s="46">
        <v>18</v>
      </c>
      <c r="K35" s="44">
        <v>1500</v>
      </c>
      <c r="L35" s="47">
        <v>83.333333333333329</v>
      </c>
      <c r="M35" s="46">
        <v>18</v>
      </c>
      <c r="N35" s="44">
        <f t="shared" si="23"/>
        <v>1265.5670103092787</v>
      </c>
      <c r="O35" s="47">
        <f t="shared" si="24"/>
        <v>70.309278350515484</v>
      </c>
      <c r="P35" s="48">
        <f t="shared" si="18"/>
        <v>0</v>
      </c>
      <c r="Q35" s="49">
        <f t="shared" si="19"/>
        <v>-13.024054982817844</v>
      </c>
      <c r="R35" s="428">
        <f t="shared" si="20"/>
        <v>0.84371134020618588</v>
      </c>
      <c r="S35" s="472"/>
      <c r="T35" s="89">
        <v>0.43958333333333321</v>
      </c>
      <c r="U35" s="89">
        <v>0.50694444444444431</v>
      </c>
      <c r="V35" s="438">
        <v>5</v>
      </c>
      <c r="W35" s="90">
        <f t="shared" si="25"/>
        <v>96.999999999999972</v>
      </c>
      <c r="X35" s="124"/>
      <c r="Y35" s="124"/>
      <c r="Z35" s="125"/>
      <c r="AA35" s="125"/>
      <c r="AB35" s="451"/>
      <c r="AC35" s="451"/>
      <c r="AD35" s="438"/>
      <c r="AE35" s="438"/>
      <c r="AF35" s="117">
        <f t="shared" si="6"/>
        <v>-234.43298969072134</v>
      </c>
      <c r="AG35" s="121">
        <f t="shared" si="7"/>
        <v>0.84371134020618577</v>
      </c>
      <c r="AH35" s="464"/>
    </row>
    <row r="36" spans="1:34" ht="19.149999999999999" customHeight="1">
      <c r="A36" s="480"/>
      <c r="B36" s="122">
        <v>0</v>
      </c>
      <c r="C36" s="129"/>
      <c r="D36" s="42"/>
      <c r="E36" s="83"/>
      <c r="F36" s="359" t="s">
        <v>105</v>
      </c>
      <c r="G36" s="57"/>
      <c r="H36" s="84">
        <f t="shared" si="22"/>
        <v>0</v>
      </c>
      <c r="I36" s="438"/>
      <c r="J36" s="46"/>
      <c r="K36" s="44"/>
      <c r="L36" s="47"/>
      <c r="M36" s="46"/>
      <c r="N36" s="44"/>
      <c r="O36" s="47"/>
      <c r="P36" s="48"/>
      <c r="Q36" s="49"/>
      <c r="R36" s="428"/>
      <c r="S36" s="472"/>
      <c r="T36" s="89"/>
      <c r="U36" s="89"/>
      <c r="V36" s="438"/>
      <c r="W36" s="90">
        <f t="shared" si="25"/>
        <v>0</v>
      </c>
      <c r="X36" s="124"/>
      <c r="Y36" s="124"/>
      <c r="Z36" s="125"/>
      <c r="AA36" s="125"/>
      <c r="AB36" s="451"/>
      <c r="AC36" s="451"/>
      <c r="AD36" s="438"/>
      <c r="AE36" s="438"/>
      <c r="AF36" s="48">
        <f t="shared" si="6"/>
        <v>0</v>
      </c>
      <c r="AG36" s="428" t="e">
        <f t="shared" si="7"/>
        <v>#DIV/0!</v>
      </c>
      <c r="AH36" s="464"/>
    </row>
    <row r="37" spans="1:34" ht="19.149999999999999" customHeight="1">
      <c r="A37" s="480"/>
      <c r="B37" s="122">
        <v>0</v>
      </c>
      <c r="C37" s="129"/>
      <c r="D37" s="82"/>
      <c r="E37" s="83"/>
      <c r="F37" s="359" t="s">
        <v>105</v>
      </c>
      <c r="G37" s="57"/>
      <c r="H37" s="84">
        <f t="shared" si="22"/>
        <v>0</v>
      </c>
      <c r="I37" s="438"/>
      <c r="J37" s="46"/>
      <c r="K37" s="44"/>
      <c r="L37" s="47"/>
      <c r="M37" s="46"/>
      <c r="N37" s="44"/>
      <c r="O37" s="47"/>
      <c r="P37" s="48"/>
      <c r="Q37" s="49"/>
      <c r="R37" s="428"/>
      <c r="S37" s="472"/>
      <c r="T37" s="89"/>
      <c r="U37" s="89"/>
      <c r="V37" s="438"/>
      <c r="W37" s="90">
        <f t="shared" si="25"/>
        <v>0</v>
      </c>
      <c r="X37" s="124"/>
      <c r="Y37" s="124"/>
      <c r="Z37" s="125"/>
      <c r="AA37" s="125"/>
      <c r="AB37" s="451"/>
      <c r="AC37" s="451"/>
      <c r="AD37" s="438"/>
      <c r="AE37" s="438"/>
      <c r="AF37" s="48">
        <f t="shared" si="6"/>
        <v>0</v>
      </c>
      <c r="AG37" s="126" t="e">
        <f t="shared" si="7"/>
        <v>#DIV/0!</v>
      </c>
      <c r="AH37" s="464"/>
    </row>
    <row r="38" spans="1:34" ht="19.149999999999999" customHeight="1">
      <c r="A38" s="480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38"/>
      <c r="J38" s="46"/>
      <c r="K38" s="44"/>
      <c r="L38" s="47"/>
      <c r="M38" s="427"/>
      <c r="N38" s="44"/>
      <c r="O38" s="47"/>
      <c r="P38" s="48"/>
      <c r="Q38" s="49"/>
      <c r="R38" s="428"/>
      <c r="S38" s="472"/>
      <c r="T38" s="89"/>
      <c r="U38" s="89"/>
      <c r="V38" s="438"/>
      <c r="W38" s="90">
        <f t="shared" si="25"/>
        <v>0</v>
      </c>
      <c r="X38" s="124"/>
      <c r="Y38" s="124"/>
      <c r="Z38" s="125"/>
      <c r="AA38" s="125"/>
      <c r="AB38" s="451"/>
      <c r="AC38" s="451"/>
      <c r="AD38" s="438"/>
      <c r="AE38" s="438"/>
      <c r="AF38" s="48">
        <f t="shared" si="6"/>
        <v>0</v>
      </c>
      <c r="AG38" s="126" t="e">
        <f t="shared" si="7"/>
        <v>#DIV/0!</v>
      </c>
      <c r="AH38" s="464"/>
    </row>
    <row r="39" spans="1:34" ht="19.149999999999999" customHeight="1">
      <c r="A39" s="480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38"/>
      <c r="J39" s="46"/>
      <c r="K39" s="44"/>
      <c r="L39" s="47"/>
      <c r="M39" s="427"/>
      <c r="N39" s="44"/>
      <c r="O39" s="47"/>
      <c r="P39" s="48"/>
      <c r="Q39" s="49"/>
      <c r="R39" s="428"/>
      <c r="S39" s="472"/>
      <c r="T39" s="89"/>
      <c r="U39" s="89"/>
      <c r="V39" s="438"/>
      <c r="W39" s="90">
        <f t="shared" si="25"/>
        <v>0</v>
      </c>
      <c r="X39" s="124"/>
      <c r="Y39" s="124"/>
      <c r="Z39" s="125"/>
      <c r="AA39" s="125"/>
      <c r="AB39" s="451"/>
      <c r="AC39" s="451"/>
      <c r="AD39" s="438"/>
      <c r="AE39" s="438"/>
      <c r="AF39" s="117">
        <f t="shared" si="6"/>
        <v>0</v>
      </c>
      <c r="AG39" s="121" t="e">
        <f t="shared" si="7"/>
        <v>#DIV/0!</v>
      </c>
      <c r="AH39" s="464"/>
    </row>
    <row r="40" spans="1:34" ht="19.149999999999999" customHeight="1">
      <c r="A40" s="480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4"/>
      <c r="J40" s="132"/>
      <c r="K40" s="133"/>
      <c r="L40" s="134"/>
      <c r="M40" s="422"/>
      <c r="N40" s="44"/>
      <c r="O40" s="47"/>
      <c r="P40" s="48"/>
      <c r="Q40" s="49"/>
      <c r="R40" s="428"/>
      <c r="S40" s="472"/>
      <c r="T40" s="89"/>
      <c r="U40" s="89"/>
      <c r="V40" s="438"/>
      <c r="W40" s="90">
        <f t="shared" si="25"/>
        <v>0</v>
      </c>
      <c r="X40" s="124"/>
      <c r="Y40" s="124"/>
      <c r="Z40" s="125"/>
      <c r="AA40" s="125"/>
      <c r="AB40" s="451"/>
      <c r="AC40" s="451"/>
      <c r="AD40" s="438"/>
      <c r="AE40" s="438"/>
      <c r="AF40" s="48">
        <f t="shared" si="6"/>
        <v>0</v>
      </c>
      <c r="AG40" s="428" t="e">
        <f t="shared" si="7"/>
        <v>#DIV/0!</v>
      </c>
      <c r="AH40" s="464"/>
    </row>
    <row r="41" spans="1:34" ht="19.149999999999999" customHeight="1">
      <c r="A41" s="480"/>
      <c r="B41" s="438">
        <v>0</v>
      </c>
      <c r="C41" s="55"/>
      <c r="D41" s="82"/>
      <c r="E41" s="83"/>
      <c r="F41" s="359" t="s">
        <v>105</v>
      </c>
      <c r="G41" s="57"/>
      <c r="H41" s="84"/>
      <c r="I41" s="438"/>
      <c r="J41" s="87"/>
      <c r="K41" s="57"/>
      <c r="L41" s="86"/>
      <c r="M41" s="427"/>
      <c r="N41" s="57"/>
      <c r="O41" s="86"/>
      <c r="P41" s="54"/>
      <c r="Q41" s="88"/>
      <c r="R41" s="431"/>
      <c r="S41" s="472"/>
      <c r="T41" s="89"/>
      <c r="U41" s="89"/>
      <c r="V41" s="438"/>
      <c r="W41" s="90">
        <f t="shared" si="25"/>
        <v>0</v>
      </c>
      <c r="X41" s="124"/>
      <c r="Y41" s="124"/>
      <c r="Z41" s="125"/>
      <c r="AA41" s="125"/>
      <c r="AB41" s="451"/>
      <c r="AC41" s="451"/>
      <c r="AD41" s="438"/>
      <c r="AE41" s="438"/>
      <c r="AF41" s="48"/>
      <c r="AG41" s="130"/>
      <c r="AH41" s="464"/>
    </row>
    <row r="42" spans="1:34" ht="19.149999999999999" customHeight="1">
      <c r="A42" s="480"/>
      <c r="B42" s="438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38"/>
      <c r="J42" s="87"/>
      <c r="K42" s="57"/>
      <c r="L42" s="86"/>
      <c r="M42" s="427"/>
      <c r="N42" s="57"/>
      <c r="O42" s="86"/>
      <c r="P42" s="54"/>
      <c r="Q42" s="88"/>
      <c r="R42" s="431"/>
      <c r="S42" s="472"/>
      <c r="T42" s="89"/>
      <c r="U42" s="89"/>
      <c r="V42" s="438"/>
      <c r="W42" s="90">
        <f t="shared" si="25"/>
        <v>0</v>
      </c>
      <c r="X42" s="124"/>
      <c r="Y42" s="124"/>
      <c r="Z42" s="125"/>
      <c r="AA42" s="125"/>
      <c r="AB42" s="451"/>
      <c r="AC42" s="451"/>
      <c r="AD42" s="438"/>
      <c r="AE42" s="438"/>
      <c r="AF42" s="48"/>
      <c r="AG42" s="130"/>
      <c r="AH42" s="464"/>
    </row>
    <row r="43" spans="1:34" ht="19.149999999999999" customHeight="1">
      <c r="A43" s="480"/>
      <c r="B43" s="122">
        <v>0</v>
      </c>
      <c r="C43" s="100" t="s">
        <v>214</v>
      </c>
      <c r="D43" s="478" t="s">
        <v>118</v>
      </c>
      <c r="E43" s="478"/>
      <c r="F43" s="363"/>
      <c r="G43" s="101"/>
      <c r="H43" s="102"/>
      <c r="I43" s="103"/>
      <c r="J43" s="101">
        <v>14</v>
      </c>
      <c r="K43" s="101">
        <v>2001</v>
      </c>
      <c r="L43" s="104">
        <v>159.31333333333333</v>
      </c>
      <c r="M43" s="101">
        <f t="shared" ref="M43:O43" si="26">AVERAGE(M31:M42)</f>
        <v>14</v>
      </c>
      <c r="N43" s="101">
        <f t="shared" si="26"/>
        <v>1687.0924849548774</v>
      </c>
      <c r="O43" s="104">
        <f t="shared" si="26"/>
        <v>133.84792128230833</v>
      </c>
      <c r="P43" s="54">
        <f>M43-J43</f>
        <v>0</v>
      </c>
      <c r="Q43" s="88">
        <f>N43-K43</f>
        <v>-313.90751504512264</v>
      </c>
      <c r="R43" s="105">
        <f t="shared" ref="R43:R49" si="27">O43/L43</f>
        <v>0.840155173969379</v>
      </c>
      <c r="S43" s="472"/>
      <c r="T43" s="89"/>
      <c r="U43" s="89"/>
      <c r="V43" s="438"/>
      <c r="W43" s="438"/>
      <c r="X43" s="124"/>
      <c r="Y43" s="124"/>
      <c r="Z43" s="135">
        <f>SUM(Z31:Z42)</f>
        <v>0</v>
      </c>
      <c r="AA43" s="135">
        <f>SUM(AA31:AA42)</f>
        <v>0</v>
      </c>
      <c r="AB43" s="451"/>
      <c r="AC43" s="451"/>
      <c r="AD43" s="107">
        <f>SUM(AD31:AD42)</f>
        <v>1</v>
      </c>
      <c r="AE43" s="107">
        <f>SUM(AE31:AE42)</f>
        <v>0</v>
      </c>
      <c r="AF43" s="48">
        <f t="shared" ref="AF43:AF54" si="28">N43-K43</f>
        <v>-313.90751504512264</v>
      </c>
      <c r="AG43" s="429">
        <f t="shared" si="7"/>
        <v>0.84312468013736996</v>
      </c>
      <c r="AH43" s="464"/>
    </row>
    <row r="44" spans="1:34" s="148" customFormat="1" ht="19.149999999999999" customHeight="1">
      <c r="A44" s="482" t="s">
        <v>215</v>
      </c>
      <c r="B44" s="97" t="s">
        <v>115</v>
      </c>
      <c r="C44" s="136"/>
      <c r="D44" s="42" t="s">
        <v>217</v>
      </c>
      <c r="E44" s="43"/>
      <c r="F44" s="366">
        <v>24.73</v>
      </c>
      <c r="G44" s="137">
        <v>1956</v>
      </c>
      <c r="H44" s="45">
        <f>F44*G44</f>
        <v>48371.88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2133.8181818181815</v>
      </c>
      <c r="O44" s="141">
        <f t="shared" ref="O44:O49" si="30">N44/M44</f>
        <v>426.76363636363629</v>
      </c>
      <c r="P44" s="51">
        <f t="shared" ref="P44:P49" si="31">M44-J44</f>
        <v>1</v>
      </c>
      <c r="Q44" s="142">
        <f t="shared" ref="Q44:Q49" si="32">O44-L44</f>
        <v>-73.236363636363706</v>
      </c>
      <c r="R44" s="143">
        <f t="shared" si="27"/>
        <v>0.85352727272727258</v>
      </c>
      <c r="S44" s="463">
        <f>R56</f>
        <v>0.88081134520584536</v>
      </c>
      <c r="T44" s="144">
        <v>0.16666666666666666</v>
      </c>
      <c r="U44" s="144">
        <v>0.2048611111111111</v>
      </c>
      <c r="V44" s="145">
        <v>5</v>
      </c>
      <c r="W44" s="146">
        <f t="shared" ref="W44:W56" si="33">(U44-T44)*24*60</f>
        <v>55.000000000000007</v>
      </c>
      <c r="X44" s="124"/>
      <c r="Y44" s="124"/>
      <c r="Z44" s="125"/>
      <c r="AA44" s="125"/>
      <c r="AB44" s="451"/>
      <c r="AC44" s="451"/>
      <c r="AD44" s="438"/>
      <c r="AE44" s="438"/>
      <c r="AF44" s="147">
        <f t="shared" si="28"/>
        <v>133.81818181818153</v>
      </c>
      <c r="AG44" s="433">
        <f t="shared" si="7"/>
        <v>1.0669090909090908</v>
      </c>
      <c r="AH44" s="485">
        <f>AG56</f>
        <v>1.0127174262050169</v>
      </c>
    </row>
    <row r="45" spans="1:34" s="148" customFormat="1" ht="19.149999999999999" customHeight="1">
      <c r="A45" s="483"/>
      <c r="B45" s="97" t="s">
        <v>115</v>
      </c>
      <c r="C45" s="136"/>
      <c r="D45" s="42" t="s">
        <v>218</v>
      </c>
      <c r="E45" s="43"/>
      <c r="F45" s="366">
        <v>24.73</v>
      </c>
      <c r="G45" s="137">
        <v>1761</v>
      </c>
      <c r="H45" s="45">
        <f>F45*G45</f>
        <v>43549.53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2113.2000000000007</v>
      </c>
      <c r="O45" s="141">
        <f t="shared" si="30"/>
        <v>422.64000000000016</v>
      </c>
      <c r="P45" s="51">
        <f t="shared" si="31"/>
        <v>1</v>
      </c>
      <c r="Q45" s="142">
        <f t="shared" si="32"/>
        <v>-77.359999999999843</v>
      </c>
      <c r="R45" s="143">
        <f t="shared" si="27"/>
        <v>0.84528000000000036</v>
      </c>
      <c r="S45" s="463"/>
      <c r="T45" s="144">
        <v>0.20833333333333331</v>
      </c>
      <c r="U45" s="144">
        <v>0.24305555555555552</v>
      </c>
      <c r="V45" s="145">
        <v>5</v>
      </c>
      <c r="W45" s="146">
        <f t="shared" si="33"/>
        <v>49.999999999999986</v>
      </c>
      <c r="X45" s="124"/>
      <c r="Y45" s="124"/>
      <c r="Z45" s="125"/>
      <c r="AA45" s="125"/>
      <c r="AB45" s="451"/>
      <c r="AC45" s="451"/>
      <c r="AD45" s="438"/>
      <c r="AE45" s="438"/>
      <c r="AF45" s="147">
        <f t="shared" si="28"/>
        <v>113.20000000000073</v>
      </c>
      <c r="AG45" s="433">
        <f t="shared" si="7"/>
        <v>1.0566000000000004</v>
      </c>
      <c r="AH45" s="485"/>
    </row>
    <row r="46" spans="1:34" s="148" customFormat="1" ht="19.149999999999999" customHeight="1">
      <c r="A46" s="483"/>
      <c r="B46" s="97" t="s">
        <v>115</v>
      </c>
      <c r="C46" s="136"/>
      <c r="D46" s="42" t="s">
        <v>252</v>
      </c>
      <c r="E46" s="43"/>
      <c r="F46" s="366">
        <v>21.92</v>
      </c>
      <c r="G46" s="137">
        <v>869</v>
      </c>
      <c r="H46" s="45">
        <f t="shared" ref="H46:H50" si="34">F46*G46</f>
        <v>19048.480000000003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2085.6000000000008</v>
      </c>
      <c r="O46" s="141">
        <f t="shared" si="30"/>
        <v>417.12000000000018</v>
      </c>
      <c r="P46" s="51">
        <f t="shared" si="31"/>
        <v>1</v>
      </c>
      <c r="Q46" s="142">
        <f t="shared" si="32"/>
        <v>-82.879999999999825</v>
      </c>
      <c r="R46" s="143">
        <f t="shared" si="27"/>
        <v>0.83424000000000031</v>
      </c>
      <c r="S46" s="463"/>
      <c r="T46" s="144">
        <v>0.24652777777777773</v>
      </c>
      <c r="U46" s="144">
        <v>0.26388888888888884</v>
      </c>
      <c r="V46" s="145">
        <v>5</v>
      </c>
      <c r="W46" s="146">
        <f t="shared" si="33"/>
        <v>24.999999999999993</v>
      </c>
      <c r="X46" s="124"/>
      <c r="Y46" s="124"/>
      <c r="Z46" s="125"/>
      <c r="AA46" s="125"/>
      <c r="AB46" s="451"/>
      <c r="AC46" s="451"/>
      <c r="AD46" s="438"/>
      <c r="AE46" s="438"/>
      <c r="AF46" s="147">
        <f t="shared" si="28"/>
        <v>85.600000000000819</v>
      </c>
      <c r="AG46" s="433">
        <f t="shared" si="7"/>
        <v>1.0428000000000004</v>
      </c>
      <c r="AH46" s="485"/>
    </row>
    <row r="47" spans="1:34" s="148" customFormat="1" ht="19.149999999999999" customHeight="1">
      <c r="A47" s="483"/>
      <c r="B47" s="97" t="s">
        <v>203</v>
      </c>
      <c r="C47" s="136"/>
      <c r="D47" s="150" t="s">
        <v>309</v>
      </c>
      <c r="E47" s="151"/>
      <c r="F47" s="366">
        <v>31.43</v>
      </c>
      <c r="G47" s="140">
        <v>1962</v>
      </c>
      <c r="H47" s="45">
        <f t="shared" si="34"/>
        <v>61665.659999999996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1384.9411764705881</v>
      </c>
      <c r="O47" s="141">
        <f t="shared" si="30"/>
        <v>197.8487394957983</v>
      </c>
      <c r="P47" s="51">
        <f t="shared" si="31"/>
        <v>0</v>
      </c>
      <c r="Q47" s="142">
        <f t="shared" si="32"/>
        <v>-16.436974789915979</v>
      </c>
      <c r="R47" s="143">
        <f t="shared" si="27"/>
        <v>0.92329411764705871</v>
      </c>
      <c r="S47" s="463"/>
      <c r="T47" s="144">
        <v>0.28124999999999994</v>
      </c>
      <c r="U47" s="144">
        <v>0.34027777777777773</v>
      </c>
      <c r="V47" s="140">
        <v>25</v>
      </c>
      <c r="W47" s="146">
        <f t="shared" si="33"/>
        <v>85.000000000000014</v>
      </c>
      <c r="X47" s="124">
        <v>0.2673611111111111</v>
      </c>
      <c r="Y47" s="124">
        <v>0.27847222222222223</v>
      </c>
      <c r="Z47" s="125"/>
      <c r="AA47" s="125"/>
      <c r="AB47" s="451"/>
      <c r="AC47" s="451"/>
      <c r="AD47" s="438"/>
      <c r="AE47" s="438"/>
      <c r="AF47" s="147">
        <f t="shared" si="28"/>
        <v>-115.05882352941194</v>
      </c>
      <c r="AG47" s="433">
        <f t="shared" si="7"/>
        <v>0.92329411764705871</v>
      </c>
      <c r="AH47" s="485"/>
    </row>
    <row r="48" spans="1:34" s="148" customFormat="1" ht="19.149999999999999" customHeight="1">
      <c r="A48" s="483"/>
      <c r="B48" s="97" t="s">
        <v>203</v>
      </c>
      <c r="C48" s="136"/>
      <c r="D48" s="153" t="s">
        <v>310</v>
      </c>
      <c r="E48" s="151"/>
      <c r="F48" s="366">
        <v>11.26</v>
      </c>
      <c r="G48" s="140">
        <v>8272</v>
      </c>
      <c r="H48" s="45">
        <f t="shared" si="34"/>
        <v>93142.720000000001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1468.4023668639054</v>
      </c>
      <c r="O48" s="141">
        <f t="shared" si="30"/>
        <v>244.73372781065089</v>
      </c>
      <c r="P48" s="51">
        <f t="shared" si="31"/>
        <v>0</v>
      </c>
      <c r="Q48" s="142">
        <f t="shared" si="32"/>
        <v>-5.2662721893491096</v>
      </c>
      <c r="R48" s="143">
        <f t="shared" si="27"/>
        <v>0.97893491124260357</v>
      </c>
      <c r="S48" s="463"/>
      <c r="T48" s="154">
        <v>0.36111111111111105</v>
      </c>
      <c r="U48" s="154">
        <v>0.59583333333333321</v>
      </c>
      <c r="V48" s="137">
        <v>30</v>
      </c>
      <c r="W48" s="146">
        <f t="shared" si="33"/>
        <v>337.99999999999994</v>
      </c>
      <c r="X48" s="124">
        <v>0.34375</v>
      </c>
      <c r="Y48" s="124">
        <v>0.35833333333333334</v>
      </c>
      <c r="Z48" s="125"/>
      <c r="AA48" s="125"/>
      <c r="AB48" s="451"/>
      <c r="AC48" s="451"/>
      <c r="AD48" s="438"/>
      <c r="AE48" s="438"/>
      <c r="AF48" s="147">
        <f t="shared" si="28"/>
        <v>-31.597633136094601</v>
      </c>
      <c r="AG48" s="433">
        <f t="shared" si="7"/>
        <v>0.97893491124260357</v>
      </c>
      <c r="AH48" s="485"/>
    </row>
    <row r="49" spans="1:34" s="148" customFormat="1" ht="19.149999999999999" customHeight="1">
      <c r="A49" s="483"/>
      <c r="B49" s="97" t="s">
        <v>196</v>
      </c>
      <c r="C49" s="136"/>
      <c r="D49" s="153" t="s">
        <v>220</v>
      </c>
      <c r="E49" s="151"/>
      <c r="F49" s="366">
        <v>10.09</v>
      </c>
      <c r="G49" s="137">
        <v>3860.19</v>
      </c>
      <c r="H49" s="45">
        <f t="shared" si="34"/>
        <v>38949.3171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1447.5712500000009</v>
      </c>
      <c r="O49" s="141">
        <f t="shared" si="30"/>
        <v>241.26187500000015</v>
      </c>
      <c r="P49" s="51">
        <f t="shared" si="31"/>
        <v>0</v>
      </c>
      <c r="Q49" s="142">
        <f t="shared" si="32"/>
        <v>-8.7381249999998545</v>
      </c>
      <c r="R49" s="143">
        <f t="shared" si="27"/>
        <v>0.96504750000000061</v>
      </c>
      <c r="S49" s="463"/>
      <c r="T49" s="154">
        <v>0.61666666666666659</v>
      </c>
      <c r="U49" s="154">
        <v>0.72777777777777763</v>
      </c>
      <c r="V49" s="137">
        <v>30</v>
      </c>
      <c r="W49" s="146">
        <f t="shared" si="33"/>
        <v>159.99999999999991</v>
      </c>
      <c r="X49" s="155">
        <v>0.59930555555555554</v>
      </c>
      <c r="Y49" s="155">
        <v>0.61388888888888882</v>
      </c>
      <c r="Z49" s="156"/>
      <c r="AA49" s="125"/>
      <c r="AB49" s="451"/>
      <c r="AC49" s="451"/>
      <c r="AD49" s="438"/>
      <c r="AE49" s="438"/>
      <c r="AF49" s="147">
        <f t="shared" si="28"/>
        <v>-52.428749999999127</v>
      </c>
      <c r="AG49" s="433">
        <f t="shared" si="7"/>
        <v>0.96504750000000061</v>
      </c>
      <c r="AH49" s="485"/>
    </row>
    <row r="50" spans="1:34" s="148" customFormat="1" ht="19.149999999999999" customHeight="1">
      <c r="A50" s="483"/>
      <c r="B50" s="97">
        <v>0</v>
      </c>
      <c r="C50" s="136"/>
      <c r="D50" s="153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463"/>
      <c r="T50" s="154"/>
      <c r="U50" s="154"/>
      <c r="V50" s="137"/>
      <c r="W50" s="146"/>
      <c r="X50" s="155"/>
      <c r="Y50" s="155"/>
      <c r="Z50" s="156"/>
      <c r="AA50" s="156"/>
      <c r="AB50" s="451"/>
      <c r="AC50" s="451"/>
      <c r="AD50" s="438"/>
      <c r="AE50" s="438"/>
      <c r="AF50" s="147">
        <f t="shared" si="28"/>
        <v>0</v>
      </c>
      <c r="AG50" s="433" t="e">
        <f t="shared" si="7"/>
        <v>#DIV/0!</v>
      </c>
      <c r="AH50" s="485"/>
    </row>
    <row r="51" spans="1:34" s="148" customFormat="1" ht="19.149999999999999" customHeight="1">
      <c r="A51" s="483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463"/>
      <c r="T51" s="154"/>
      <c r="U51" s="154"/>
      <c r="V51" s="137"/>
      <c r="W51" s="146"/>
      <c r="X51" s="155"/>
      <c r="Y51" s="155"/>
      <c r="Z51" s="156"/>
      <c r="AA51" s="156"/>
      <c r="AB51" s="451"/>
      <c r="AC51" s="451"/>
      <c r="AD51" s="438"/>
      <c r="AE51" s="438"/>
      <c r="AF51" s="147">
        <f t="shared" si="28"/>
        <v>0</v>
      </c>
      <c r="AG51" s="433" t="e">
        <f t="shared" si="7"/>
        <v>#DIV/0!</v>
      </c>
      <c r="AH51" s="485"/>
    </row>
    <row r="52" spans="1:34" s="148" customFormat="1" ht="19.149999999999999" customHeight="1">
      <c r="A52" s="483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1"/>
      <c r="S52" s="46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451"/>
      <c r="AC52" s="451"/>
      <c r="AD52" s="438"/>
      <c r="AE52" s="438"/>
      <c r="AF52" s="147">
        <f t="shared" si="28"/>
        <v>0</v>
      </c>
      <c r="AG52" s="433" t="e">
        <f t="shared" si="7"/>
        <v>#DIV/0!</v>
      </c>
      <c r="AH52" s="485"/>
    </row>
    <row r="53" spans="1:34" s="148" customFormat="1" ht="19.149999999999999" customHeight="1">
      <c r="A53" s="483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1"/>
      <c r="S53" s="46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451"/>
      <c r="AC53" s="451"/>
      <c r="AD53" s="438"/>
      <c r="AE53" s="438"/>
      <c r="AF53" s="147">
        <f t="shared" si="28"/>
        <v>0</v>
      </c>
      <c r="AG53" s="433" t="e">
        <f t="shared" si="7"/>
        <v>#DIV/0!</v>
      </c>
      <c r="AH53" s="485"/>
    </row>
    <row r="54" spans="1:34" s="148" customFormat="1" ht="19.149999999999999" customHeight="1">
      <c r="A54" s="483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1"/>
      <c r="S54" s="46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451"/>
      <c r="AC54" s="451"/>
      <c r="AD54" s="438"/>
      <c r="AE54" s="438"/>
      <c r="AF54" s="147">
        <f t="shared" si="28"/>
        <v>0</v>
      </c>
      <c r="AG54" s="433" t="e">
        <f t="shared" si="7"/>
        <v>#DIV/0!</v>
      </c>
      <c r="AH54" s="485"/>
    </row>
    <row r="55" spans="1:34" s="148" customFormat="1" ht="19.149999999999999" customHeight="1">
      <c r="A55" s="483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1"/>
      <c r="S55" s="46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451"/>
      <c r="AC55" s="451"/>
      <c r="AD55" s="438"/>
      <c r="AE55" s="438"/>
      <c r="AF55" s="147"/>
      <c r="AG55" s="433"/>
      <c r="AH55" s="485"/>
    </row>
    <row r="56" spans="1:34" ht="19.149999999999999" customHeight="1">
      <c r="A56" s="484"/>
      <c r="B56" s="160">
        <v>0</v>
      </c>
      <c r="C56" s="100" t="s">
        <v>221</v>
      </c>
      <c r="D56" s="478" t="s">
        <v>118</v>
      </c>
      <c r="E56" s="478"/>
      <c r="F56" s="363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5.666666666666667</v>
      </c>
      <c r="N56" s="101">
        <f t="shared" si="35"/>
        <v>1772.2554958587796</v>
      </c>
      <c r="O56" s="104">
        <f t="shared" si="35"/>
        <v>325.06132977834767</v>
      </c>
      <c r="P56" s="161">
        <f>M56-J56</f>
        <v>0.5</v>
      </c>
      <c r="Q56" s="118">
        <f>N56-K56</f>
        <v>22.255495858779568</v>
      </c>
      <c r="R56" s="162">
        <f t="shared" ref="R56:R61" si="36">O56/L56</f>
        <v>0.88081134520584536</v>
      </c>
      <c r="S56" s="463"/>
      <c r="T56" s="163"/>
      <c r="U56" s="163"/>
      <c r="V56" s="426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451"/>
      <c r="AC56" s="451"/>
      <c r="AD56" s="107">
        <f>SUM(AD44:AD55)</f>
        <v>0</v>
      </c>
      <c r="AE56" s="107">
        <f>SUM(AE44:AE55)</f>
        <v>0</v>
      </c>
      <c r="AF56" s="165">
        <f>N56-K56</f>
        <v>22.255495858779568</v>
      </c>
      <c r="AG56" s="431">
        <f>N56/K56</f>
        <v>1.0127174262050169</v>
      </c>
      <c r="AH56" s="485"/>
    </row>
    <row r="57" spans="1:34" ht="19.149999999999999" customHeight="1">
      <c r="A57" s="488" t="s">
        <v>222</v>
      </c>
      <c r="B57" s="97" t="s">
        <v>203</v>
      </c>
      <c r="C57" s="166"/>
      <c r="D57" s="167" t="s">
        <v>223</v>
      </c>
      <c r="E57" s="112"/>
      <c r="F57" s="359">
        <v>28.26</v>
      </c>
      <c r="G57" s="137">
        <v>1633</v>
      </c>
      <c r="H57" s="84">
        <f t="shared" ref="H57:H66" si="37">F57*G57</f>
        <v>46148.58</v>
      </c>
      <c r="I57" s="438"/>
      <c r="J57" s="87">
        <v>7</v>
      </c>
      <c r="K57" s="57">
        <v>1500</v>
      </c>
      <c r="L57" s="86">
        <v>214.28571428571428</v>
      </c>
      <c r="M57" s="427">
        <v>7</v>
      </c>
      <c r="N57" s="57">
        <f t="shared" ref="N57:N61" si="38">G57/W57*60</f>
        <v>1484.5454545454545</v>
      </c>
      <c r="O57" s="86">
        <f t="shared" ref="O57:O61" si="39">N57/M57</f>
        <v>212.07792207792207</v>
      </c>
      <c r="P57" s="168">
        <f t="shared" ref="P57:P61" si="40">M57-J57</f>
        <v>0</v>
      </c>
      <c r="Q57" s="49">
        <f t="shared" ref="Q57:Q61" si="41">O57-L57</f>
        <v>-2.2077922077922096</v>
      </c>
      <c r="R57" s="428">
        <f t="shared" si="36"/>
        <v>0.98969696969696974</v>
      </c>
      <c r="S57" s="463">
        <f>R69</f>
        <v>0.9804566509345457</v>
      </c>
      <c r="T57" s="144">
        <v>0.16666666666666666</v>
      </c>
      <c r="U57" s="144">
        <v>0.21249999999999999</v>
      </c>
      <c r="V57" s="424">
        <v>5</v>
      </c>
      <c r="W57" s="421">
        <f>(U57-T57)*24*60</f>
        <v>66</v>
      </c>
      <c r="X57" s="53"/>
      <c r="Y57" s="53"/>
      <c r="Z57" s="54"/>
      <c r="AA57" s="54"/>
      <c r="AB57" s="451"/>
      <c r="AC57" s="451"/>
      <c r="AD57" s="438"/>
      <c r="AE57" s="438"/>
      <c r="AF57" s="48">
        <f t="shared" si="6"/>
        <v>-15.454545454545496</v>
      </c>
      <c r="AG57" s="432">
        <f t="shared" si="7"/>
        <v>0.98969696969696963</v>
      </c>
      <c r="AH57" s="477">
        <f>AG69</f>
        <v>0.9812603572369315</v>
      </c>
    </row>
    <row r="58" spans="1:34" ht="19.149999999999999" customHeight="1">
      <c r="A58" s="449"/>
      <c r="B58" s="97" t="s">
        <v>203</v>
      </c>
      <c r="C58" s="434"/>
      <c r="D58" s="42" t="s">
        <v>224</v>
      </c>
      <c r="E58" s="43"/>
      <c r="F58" s="359">
        <v>27.88</v>
      </c>
      <c r="G58" s="137">
        <v>2252</v>
      </c>
      <c r="H58" s="45">
        <f t="shared" si="37"/>
        <v>62785.759999999995</v>
      </c>
      <c r="I58" s="424"/>
      <c r="J58" s="46">
        <v>7</v>
      </c>
      <c r="K58" s="44">
        <v>1500</v>
      </c>
      <c r="L58" s="86">
        <v>214.28571428571428</v>
      </c>
      <c r="M58" s="422">
        <v>7</v>
      </c>
      <c r="N58" s="44">
        <f t="shared" si="38"/>
        <v>1468.6956521739137</v>
      </c>
      <c r="O58" s="47">
        <f t="shared" si="39"/>
        <v>209.81366459627338</v>
      </c>
      <c r="P58" s="168">
        <f t="shared" si="40"/>
        <v>0</v>
      </c>
      <c r="Q58" s="49">
        <f t="shared" si="41"/>
        <v>-4.4720496894408939</v>
      </c>
      <c r="R58" s="428">
        <f t="shared" si="36"/>
        <v>0.97913043478260919</v>
      </c>
      <c r="S58" s="463"/>
      <c r="T58" s="169">
        <v>0.2298611111111111</v>
      </c>
      <c r="U58" s="169">
        <v>0.29374999999999996</v>
      </c>
      <c r="V58" s="424">
        <v>25</v>
      </c>
      <c r="W58" s="421">
        <f>(U58-T58)*24*60</f>
        <v>91.999999999999957</v>
      </c>
      <c r="X58" s="53">
        <v>0.21597222222222223</v>
      </c>
      <c r="Y58" s="53">
        <v>0.22708333333333333</v>
      </c>
      <c r="Z58" s="54"/>
      <c r="AA58" s="54"/>
      <c r="AB58" s="486"/>
      <c r="AC58" s="487"/>
      <c r="AD58" s="438"/>
      <c r="AE58" s="438"/>
      <c r="AF58" s="48">
        <f t="shared" si="6"/>
        <v>-31.304347826086314</v>
      </c>
      <c r="AG58" s="428">
        <f t="shared" si="7"/>
        <v>0.97913043478260908</v>
      </c>
      <c r="AH58" s="463"/>
    </row>
    <row r="59" spans="1:34" ht="19.149999999999999" customHeight="1">
      <c r="A59" s="449"/>
      <c r="B59" s="97" t="s">
        <v>203</v>
      </c>
      <c r="C59" s="434"/>
      <c r="D59" s="42" t="s">
        <v>225</v>
      </c>
      <c r="E59" s="43"/>
      <c r="F59" s="359">
        <v>28</v>
      </c>
      <c r="G59" s="137">
        <v>2977</v>
      </c>
      <c r="H59" s="45">
        <f t="shared" si="37"/>
        <v>83356</v>
      </c>
      <c r="I59" s="424"/>
      <c r="J59" s="46">
        <v>7</v>
      </c>
      <c r="K59" s="44">
        <v>1500</v>
      </c>
      <c r="L59" s="86">
        <v>214.28571428571428</v>
      </c>
      <c r="M59" s="422">
        <v>7</v>
      </c>
      <c r="N59" s="44">
        <f t="shared" si="38"/>
        <v>1501.008403361345</v>
      </c>
      <c r="O59" s="47">
        <f t="shared" si="39"/>
        <v>214.42977190876357</v>
      </c>
      <c r="P59" s="168">
        <f t="shared" si="40"/>
        <v>0</v>
      </c>
      <c r="Q59" s="49">
        <f t="shared" si="41"/>
        <v>0.14405762304929226</v>
      </c>
      <c r="R59" s="428">
        <f t="shared" si="36"/>
        <v>1.0006722689075633</v>
      </c>
      <c r="S59" s="463"/>
      <c r="T59" s="169">
        <v>0.31111111111111106</v>
      </c>
      <c r="U59" s="169">
        <v>0.39374999999999993</v>
      </c>
      <c r="V59" s="145">
        <v>25</v>
      </c>
      <c r="W59" s="421">
        <f t="shared" ref="W59:W69" si="42">(U59-T59)*24*60</f>
        <v>118.99999999999997</v>
      </c>
      <c r="X59" s="53">
        <v>0.29722222222222222</v>
      </c>
      <c r="Y59" s="53">
        <v>0.30833333333333335</v>
      </c>
      <c r="Z59" s="54"/>
      <c r="AA59" s="54"/>
      <c r="AB59" s="451"/>
      <c r="AC59" s="451"/>
      <c r="AD59" s="438"/>
      <c r="AE59" s="438">
        <v>1</v>
      </c>
      <c r="AF59" s="48">
        <f t="shared" si="6"/>
        <v>1.0084033613450174</v>
      </c>
      <c r="AG59" s="428">
        <f t="shared" si="7"/>
        <v>1.0006722689075633</v>
      </c>
      <c r="AH59" s="463"/>
    </row>
    <row r="60" spans="1:34" ht="19.149999999999999" customHeight="1">
      <c r="A60" s="449"/>
      <c r="B60" s="97" t="s">
        <v>196</v>
      </c>
      <c r="C60" s="434"/>
      <c r="D60" s="42" t="s">
        <v>220</v>
      </c>
      <c r="E60" s="43"/>
      <c r="F60" s="359">
        <v>10.09</v>
      </c>
      <c r="G60" s="137">
        <v>5003.95</v>
      </c>
      <c r="H60" s="45">
        <f t="shared" si="37"/>
        <v>50489.855499999998</v>
      </c>
      <c r="I60" s="42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1443.4471153846155</v>
      </c>
      <c r="O60" s="47">
        <f t="shared" si="39"/>
        <v>240.57451923076925</v>
      </c>
      <c r="P60" s="168">
        <f t="shared" si="40"/>
        <v>0</v>
      </c>
      <c r="Q60" s="49">
        <f t="shared" si="41"/>
        <v>-9.4254807692307452</v>
      </c>
      <c r="R60" s="428">
        <f t="shared" si="36"/>
        <v>0.96229807692307701</v>
      </c>
      <c r="S60" s="463"/>
      <c r="T60" s="169">
        <v>0.41458333333333325</v>
      </c>
      <c r="U60" s="169">
        <v>0.55902777777777768</v>
      </c>
      <c r="V60" s="145">
        <v>30</v>
      </c>
      <c r="W60" s="421">
        <f t="shared" si="42"/>
        <v>207.99999999999997</v>
      </c>
      <c r="X60" s="53">
        <v>0.3972222222222222</v>
      </c>
      <c r="Y60" s="53">
        <v>0.41180555555555554</v>
      </c>
      <c r="Z60" s="54"/>
      <c r="AA60" s="54"/>
      <c r="AB60" s="451"/>
      <c r="AC60" s="451"/>
      <c r="AD60" s="438"/>
      <c r="AE60" s="438"/>
      <c r="AF60" s="48">
        <f t="shared" si="6"/>
        <v>-56.552884615384528</v>
      </c>
      <c r="AG60" s="432">
        <f t="shared" si="7"/>
        <v>0.96229807692307701</v>
      </c>
      <c r="AH60" s="463"/>
    </row>
    <row r="61" spans="1:34" ht="19.149999999999999" customHeight="1">
      <c r="A61" s="449"/>
      <c r="B61" s="97" t="s">
        <v>196</v>
      </c>
      <c r="C61" s="434"/>
      <c r="D61" s="42" t="s">
        <v>220</v>
      </c>
      <c r="E61" s="43"/>
      <c r="F61" s="359">
        <v>10.09</v>
      </c>
      <c r="G61" s="137">
        <v>5432.86</v>
      </c>
      <c r="H61" s="45">
        <f t="shared" si="37"/>
        <v>54817.557399999998</v>
      </c>
      <c r="I61" s="42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1461.7560538116591</v>
      </c>
      <c r="O61" s="47">
        <f t="shared" si="39"/>
        <v>243.62600896860985</v>
      </c>
      <c r="P61" s="168">
        <f t="shared" si="40"/>
        <v>0</v>
      </c>
      <c r="Q61" s="49">
        <f t="shared" si="41"/>
        <v>-6.3739910313901476</v>
      </c>
      <c r="R61" s="428">
        <f t="shared" si="36"/>
        <v>0.97450403587443946</v>
      </c>
      <c r="S61" s="463"/>
      <c r="T61" s="169">
        <v>0.57986111111111105</v>
      </c>
      <c r="U61" s="169">
        <v>0.73472222222222217</v>
      </c>
      <c r="V61" s="145">
        <v>30</v>
      </c>
      <c r="W61" s="421">
        <f t="shared" si="42"/>
        <v>223</v>
      </c>
      <c r="X61" s="53">
        <v>0.5625</v>
      </c>
      <c r="Y61" s="53">
        <v>0.57708333333333328</v>
      </c>
      <c r="Z61" s="54"/>
      <c r="AA61" s="54"/>
      <c r="AB61" s="451"/>
      <c r="AC61" s="451"/>
      <c r="AD61" s="438"/>
      <c r="AE61" s="438"/>
      <c r="AF61" s="48">
        <f t="shared" si="6"/>
        <v>-38.243946188340942</v>
      </c>
      <c r="AG61" s="428">
        <f t="shared" si="7"/>
        <v>0.97450403587443934</v>
      </c>
      <c r="AH61" s="463"/>
    </row>
    <row r="62" spans="1:34" ht="19.149999999999999" customHeight="1">
      <c r="A62" s="449"/>
      <c r="B62" s="97">
        <v>0</v>
      </c>
      <c r="C62" s="434"/>
      <c r="D62" s="42"/>
      <c r="E62" s="43"/>
      <c r="F62" s="359" t="s">
        <v>105</v>
      </c>
      <c r="G62" s="137"/>
      <c r="H62" s="45">
        <f t="shared" si="37"/>
        <v>0</v>
      </c>
      <c r="I62" s="424"/>
      <c r="J62" s="170"/>
      <c r="K62" s="61"/>
      <c r="L62" s="86"/>
      <c r="M62" s="62"/>
      <c r="N62" s="44"/>
      <c r="O62" s="47"/>
      <c r="P62" s="168"/>
      <c r="Q62" s="49"/>
      <c r="R62" s="428"/>
      <c r="S62" s="463"/>
      <c r="T62" s="169"/>
      <c r="U62" s="169"/>
      <c r="V62" s="145"/>
      <c r="W62" s="421">
        <f t="shared" si="42"/>
        <v>0</v>
      </c>
      <c r="X62" s="53"/>
      <c r="Y62" s="53"/>
      <c r="Z62" s="54"/>
      <c r="AA62" s="54"/>
      <c r="AB62" s="451"/>
      <c r="AC62" s="451"/>
      <c r="AD62" s="438"/>
      <c r="AE62" s="438"/>
      <c r="AF62" s="48">
        <f t="shared" si="6"/>
        <v>0</v>
      </c>
      <c r="AG62" s="428" t="e">
        <f t="shared" si="7"/>
        <v>#DIV/0!</v>
      </c>
      <c r="AH62" s="463"/>
    </row>
    <row r="63" spans="1:34" ht="19.149999999999999" customHeight="1">
      <c r="A63" s="449"/>
      <c r="B63" s="97">
        <v>0</v>
      </c>
      <c r="C63" s="434"/>
      <c r="D63" s="42"/>
      <c r="E63" s="43"/>
      <c r="F63" s="359" t="s">
        <v>105</v>
      </c>
      <c r="G63" s="137"/>
      <c r="H63" s="45">
        <f t="shared" si="37"/>
        <v>0</v>
      </c>
      <c r="I63" s="424"/>
      <c r="J63" s="46"/>
      <c r="K63" s="44"/>
      <c r="L63" s="86"/>
      <c r="M63" s="62"/>
      <c r="N63" s="44"/>
      <c r="O63" s="47"/>
      <c r="P63" s="168"/>
      <c r="Q63" s="49"/>
      <c r="R63" s="428"/>
      <c r="S63" s="463"/>
      <c r="T63" s="169"/>
      <c r="U63" s="169"/>
      <c r="V63" s="145"/>
      <c r="W63" s="421">
        <f t="shared" si="42"/>
        <v>0</v>
      </c>
      <c r="X63" s="53"/>
      <c r="Y63" s="53"/>
      <c r="Z63" s="54"/>
      <c r="AA63" s="54"/>
      <c r="AB63" s="451"/>
      <c r="AC63" s="451"/>
      <c r="AD63" s="438"/>
      <c r="AE63" s="438"/>
      <c r="AF63" s="48">
        <f t="shared" si="6"/>
        <v>0</v>
      </c>
      <c r="AG63" s="432" t="e">
        <f t="shared" si="7"/>
        <v>#DIV/0!</v>
      </c>
      <c r="AH63" s="463"/>
    </row>
    <row r="64" spans="1:34" ht="19.149999999999999" customHeight="1">
      <c r="A64" s="449"/>
      <c r="B64" s="97">
        <v>0</v>
      </c>
      <c r="C64" s="434"/>
      <c r="D64" s="42"/>
      <c r="E64" s="43"/>
      <c r="F64" s="359" t="s">
        <v>105</v>
      </c>
      <c r="G64" s="137"/>
      <c r="H64" s="45">
        <f t="shared" si="37"/>
        <v>0</v>
      </c>
      <c r="I64" s="424"/>
      <c r="J64" s="170"/>
      <c r="K64" s="61"/>
      <c r="L64" s="86"/>
      <c r="M64" s="62"/>
      <c r="N64" s="44"/>
      <c r="O64" s="47"/>
      <c r="P64" s="168"/>
      <c r="Q64" s="49"/>
      <c r="R64" s="428"/>
      <c r="S64" s="463"/>
      <c r="T64" s="169"/>
      <c r="U64" s="169"/>
      <c r="V64" s="145"/>
      <c r="W64" s="421">
        <f t="shared" si="42"/>
        <v>0</v>
      </c>
      <c r="X64" s="424"/>
      <c r="Y64" s="424"/>
      <c r="Z64" s="54"/>
      <c r="AA64" s="54"/>
      <c r="AB64" s="451"/>
      <c r="AC64" s="451"/>
      <c r="AD64" s="438"/>
      <c r="AE64" s="438"/>
      <c r="AF64" s="48">
        <f t="shared" si="6"/>
        <v>0</v>
      </c>
      <c r="AG64" s="428" t="e">
        <f t="shared" si="7"/>
        <v>#DIV/0!</v>
      </c>
      <c r="AH64" s="463"/>
    </row>
    <row r="65" spans="1:34" ht="19.149999999999999" customHeight="1">
      <c r="A65" s="449"/>
      <c r="B65" s="97">
        <v>0</v>
      </c>
      <c r="C65" s="434"/>
      <c r="D65" s="42"/>
      <c r="E65" s="43"/>
      <c r="F65" s="359" t="s">
        <v>105</v>
      </c>
      <c r="G65" s="137"/>
      <c r="H65" s="45">
        <f t="shared" si="37"/>
        <v>0</v>
      </c>
      <c r="I65" s="424"/>
      <c r="J65" s="170"/>
      <c r="K65" s="61"/>
      <c r="L65" s="86"/>
      <c r="M65" s="62"/>
      <c r="N65" s="61"/>
      <c r="O65" s="77"/>
      <c r="P65" s="48"/>
      <c r="Q65" s="49"/>
      <c r="R65" s="428"/>
      <c r="S65" s="463"/>
      <c r="T65" s="169"/>
      <c r="U65" s="169"/>
      <c r="V65" s="145"/>
      <c r="W65" s="421">
        <f t="shared" si="42"/>
        <v>0</v>
      </c>
      <c r="X65" s="424"/>
      <c r="Y65" s="424"/>
      <c r="Z65" s="54"/>
      <c r="AA65" s="54"/>
      <c r="AB65" s="451"/>
      <c r="AC65" s="451"/>
      <c r="AD65" s="438"/>
      <c r="AE65" s="438"/>
      <c r="AF65" s="48">
        <f t="shared" si="6"/>
        <v>0</v>
      </c>
      <c r="AG65" s="428" t="e">
        <f t="shared" si="7"/>
        <v>#DIV/0!</v>
      </c>
      <c r="AH65" s="463"/>
    </row>
    <row r="66" spans="1:34" ht="19.149999999999999" customHeight="1">
      <c r="A66" s="449"/>
      <c r="B66" s="97">
        <v>0</v>
      </c>
      <c r="C66" s="434"/>
      <c r="D66" s="42"/>
      <c r="E66" s="43"/>
      <c r="F66" s="359" t="s">
        <v>105</v>
      </c>
      <c r="G66" s="137"/>
      <c r="H66" s="45">
        <f t="shared" si="37"/>
        <v>0</v>
      </c>
      <c r="I66" s="424"/>
      <c r="J66" s="170"/>
      <c r="K66" s="61"/>
      <c r="L66" s="86"/>
      <c r="M66" s="62"/>
      <c r="N66" s="61"/>
      <c r="O66" s="77"/>
      <c r="P66" s="48"/>
      <c r="Q66" s="49"/>
      <c r="R66" s="428"/>
      <c r="S66" s="463"/>
      <c r="T66" s="169"/>
      <c r="U66" s="169"/>
      <c r="V66" s="145"/>
      <c r="W66" s="421">
        <f t="shared" si="42"/>
        <v>0</v>
      </c>
      <c r="X66" s="424"/>
      <c r="Y66" s="424"/>
      <c r="Z66" s="54"/>
      <c r="AA66" s="54"/>
      <c r="AB66" s="451"/>
      <c r="AC66" s="451"/>
      <c r="AD66" s="438"/>
      <c r="AE66" s="438"/>
      <c r="AF66" s="48">
        <f t="shared" si="6"/>
        <v>0</v>
      </c>
      <c r="AG66" s="432" t="e">
        <f t="shared" si="7"/>
        <v>#DIV/0!</v>
      </c>
      <c r="AH66" s="463"/>
    </row>
    <row r="67" spans="1:34" ht="19.149999999999999" customHeight="1">
      <c r="A67" s="449"/>
      <c r="B67" s="97">
        <v>0</v>
      </c>
      <c r="C67" s="434"/>
      <c r="D67" s="42"/>
      <c r="E67" s="43"/>
      <c r="F67" s="359" t="s">
        <v>105</v>
      </c>
      <c r="G67" s="137"/>
      <c r="H67" s="45">
        <f>F67*G67</f>
        <v>0</v>
      </c>
      <c r="I67" s="424"/>
      <c r="J67" s="170"/>
      <c r="K67" s="61"/>
      <c r="L67" s="86"/>
      <c r="M67" s="62"/>
      <c r="N67" s="61"/>
      <c r="O67" s="77"/>
      <c r="P67" s="48"/>
      <c r="Q67" s="49"/>
      <c r="R67" s="428"/>
      <c r="S67" s="463"/>
      <c r="T67" s="169"/>
      <c r="U67" s="169"/>
      <c r="V67" s="145"/>
      <c r="W67" s="421">
        <f t="shared" si="42"/>
        <v>0</v>
      </c>
      <c r="X67" s="424"/>
      <c r="Y67" s="424"/>
      <c r="Z67" s="54"/>
      <c r="AA67" s="54"/>
      <c r="AB67" s="451"/>
      <c r="AC67" s="451"/>
      <c r="AD67" s="438"/>
      <c r="AE67" s="438"/>
      <c r="AF67" s="48">
        <f t="shared" si="6"/>
        <v>0</v>
      </c>
      <c r="AG67" s="428" t="e">
        <f t="shared" si="7"/>
        <v>#DIV/0!</v>
      </c>
      <c r="AH67" s="463"/>
    </row>
    <row r="68" spans="1:34" ht="19.149999999999999" customHeight="1">
      <c r="A68" s="449"/>
      <c r="B68" s="424">
        <v>0</v>
      </c>
      <c r="C68" s="434"/>
      <c r="D68" s="42"/>
      <c r="E68" s="43"/>
      <c r="F68" s="366" t="s">
        <v>105</v>
      </c>
      <c r="G68" s="137"/>
      <c r="H68" s="45">
        <f>F68*G68</f>
        <v>0</v>
      </c>
      <c r="I68" s="424"/>
      <c r="J68" s="170"/>
      <c r="K68" s="61"/>
      <c r="L68" s="86"/>
      <c r="M68" s="62"/>
      <c r="N68" s="61"/>
      <c r="O68" s="77"/>
      <c r="P68" s="48"/>
      <c r="Q68" s="49"/>
      <c r="R68" s="428"/>
      <c r="S68" s="463"/>
      <c r="T68" s="169"/>
      <c r="U68" s="169"/>
      <c r="V68" s="145"/>
      <c r="W68" s="421">
        <f t="shared" si="42"/>
        <v>0</v>
      </c>
      <c r="X68" s="424"/>
      <c r="Y68" s="424"/>
      <c r="Z68" s="54"/>
      <c r="AA68" s="54"/>
      <c r="AB68" s="451"/>
      <c r="AC68" s="451"/>
      <c r="AD68" s="438"/>
      <c r="AE68" s="438"/>
      <c r="AF68" s="48"/>
      <c r="AG68" s="428"/>
      <c r="AH68" s="463"/>
    </row>
    <row r="69" spans="1:34" ht="19.149999999999999" customHeight="1">
      <c r="A69" s="449"/>
      <c r="B69" s="171">
        <v>0</v>
      </c>
      <c r="C69" s="6" t="s">
        <v>227</v>
      </c>
      <c r="D69" s="478" t="s">
        <v>118</v>
      </c>
      <c r="E69" s="478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1471.8905358553973</v>
      </c>
      <c r="O69" s="73">
        <f t="shared" si="43"/>
        <v>224.10437735646761</v>
      </c>
      <c r="P69" s="48">
        <f>M69-J69</f>
        <v>0</v>
      </c>
      <c r="Q69" s="49">
        <f>N69-K69</f>
        <v>-28.109464144602725</v>
      </c>
      <c r="R69" s="175">
        <f t="shared" ref="R69:R75" si="44">O69/L69</f>
        <v>0.9804566509345457</v>
      </c>
      <c r="S69" s="463"/>
      <c r="T69" s="144"/>
      <c r="U69" s="144"/>
      <c r="V69" s="44"/>
      <c r="W69" s="42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51"/>
      <c r="AC69" s="451"/>
      <c r="AD69" s="107">
        <f>SUM(AD57:AD68)</f>
        <v>0</v>
      </c>
      <c r="AE69" s="107">
        <f>SUM(AE57:AE68)</f>
        <v>1</v>
      </c>
      <c r="AF69" s="48">
        <f t="shared" si="6"/>
        <v>-28.109464144602725</v>
      </c>
      <c r="AG69" s="428">
        <f t="shared" si="7"/>
        <v>0.9812603572369315</v>
      </c>
      <c r="AH69" s="463"/>
    </row>
    <row r="70" spans="1:34" ht="19.149999999999999" customHeight="1">
      <c r="A70" s="459" t="s">
        <v>228</v>
      </c>
      <c r="B70" s="424" t="s">
        <v>201</v>
      </c>
      <c r="C70" s="97"/>
      <c r="D70" s="42" t="s">
        <v>229</v>
      </c>
      <c r="E70" s="43"/>
      <c r="F70" s="359">
        <v>62.13</v>
      </c>
      <c r="G70" s="44">
        <v>331</v>
      </c>
      <c r="H70" s="45">
        <f>F70*G70</f>
        <v>20565.030000000002</v>
      </c>
      <c r="I70" s="424"/>
      <c r="J70" s="46">
        <v>14</v>
      </c>
      <c r="K70" s="44">
        <v>1500</v>
      </c>
      <c r="L70" s="47">
        <v>107.14285714285714</v>
      </c>
      <c r="M70" s="422">
        <v>13</v>
      </c>
      <c r="N70" s="44">
        <f t="shared" ref="N70:N75" si="45">G70/W70*60</f>
        <v>1241.2499999999982</v>
      </c>
      <c r="O70" s="47">
        <f t="shared" ref="O70:O75" si="46">N70/M70</f>
        <v>95.480769230769084</v>
      </c>
      <c r="P70" s="48">
        <f t="shared" ref="P70:P75" si="47">M70-J70</f>
        <v>-1</v>
      </c>
      <c r="Q70" s="49">
        <f t="shared" ref="Q70:Q75" si="48">O70-L70</f>
        <v>-11.662087912088055</v>
      </c>
      <c r="R70" s="428">
        <f t="shared" si="44"/>
        <v>0.89115384615384485</v>
      </c>
      <c r="S70" s="463">
        <f>R82</f>
        <v>0.87989822699243414</v>
      </c>
      <c r="T70" s="50">
        <v>0.29166666666666669</v>
      </c>
      <c r="U70" s="50">
        <v>0.30277777777777781</v>
      </c>
      <c r="V70" s="424">
        <v>5</v>
      </c>
      <c r="W70" s="421">
        <f>(U70-T70)*24*60</f>
        <v>16.000000000000021</v>
      </c>
      <c r="X70" s="424"/>
      <c r="Y70" s="424"/>
      <c r="Z70" s="54"/>
      <c r="AA70" s="54"/>
      <c r="AB70" s="451"/>
      <c r="AC70" s="451"/>
      <c r="AD70" s="438"/>
      <c r="AE70" s="438"/>
      <c r="AF70" s="48">
        <f t="shared" si="6"/>
        <v>-258.75000000000182</v>
      </c>
      <c r="AG70" s="428">
        <f t="shared" si="7"/>
        <v>0.82749999999999879</v>
      </c>
      <c r="AH70" s="463">
        <f>AG82</f>
        <v>0.86716791101622337</v>
      </c>
    </row>
    <row r="71" spans="1:34" ht="19.149999999999999" customHeight="1">
      <c r="A71" s="459"/>
      <c r="B71" s="424" t="s">
        <v>230</v>
      </c>
      <c r="C71" s="41"/>
      <c r="D71" s="176" t="s">
        <v>231</v>
      </c>
      <c r="E71" s="43"/>
      <c r="F71" s="359">
        <v>47.65</v>
      </c>
      <c r="G71" s="44">
        <v>1790</v>
      </c>
      <c r="H71" s="45">
        <f>F71*G71</f>
        <v>85293.5</v>
      </c>
      <c r="I71" s="424"/>
      <c r="J71" s="46">
        <v>18</v>
      </c>
      <c r="K71" s="177">
        <v>1440</v>
      </c>
      <c r="L71" s="47">
        <v>80</v>
      </c>
      <c r="M71" s="427">
        <v>18</v>
      </c>
      <c r="N71" s="44">
        <f t="shared" si="45"/>
        <v>1359.4936708860753</v>
      </c>
      <c r="O71" s="47">
        <f t="shared" si="46"/>
        <v>75.527426160337512</v>
      </c>
      <c r="P71" s="48">
        <f t="shared" si="47"/>
        <v>0</v>
      </c>
      <c r="Q71" s="49">
        <f t="shared" si="48"/>
        <v>-4.4725738396624877</v>
      </c>
      <c r="R71" s="428">
        <f t="shared" si="44"/>
        <v>0.94409282700421893</v>
      </c>
      <c r="S71" s="463"/>
      <c r="T71" s="50">
        <v>0.30763888888888891</v>
      </c>
      <c r="U71" s="50">
        <v>0.36250000000000004</v>
      </c>
      <c r="V71" s="424">
        <v>7</v>
      </c>
      <c r="W71" s="421">
        <f t="shared" ref="W71:W81" si="49">(U71-T71)*24*60</f>
        <v>79.000000000000043</v>
      </c>
      <c r="X71" s="53"/>
      <c r="Y71" s="53"/>
      <c r="Z71" s="54"/>
      <c r="AA71" s="54"/>
      <c r="AB71" s="451"/>
      <c r="AC71" s="451"/>
      <c r="AD71" s="438"/>
      <c r="AE71" s="438"/>
      <c r="AF71" s="48">
        <f>N71-K71</f>
        <v>-80.506329113924721</v>
      </c>
      <c r="AG71" s="428">
        <f>N71/K71</f>
        <v>0.94409282700421893</v>
      </c>
      <c r="AH71" s="463"/>
    </row>
    <row r="72" spans="1:34" ht="19.149999999999999" customHeight="1">
      <c r="A72" s="459"/>
      <c r="B72" s="424" t="s">
        <v>196</v>
      </c>
      <c r="C72" s="66"/>
      <c r="D72" s="176" t="s">
        <v>232</v>
      </c>
      <c r="E72" s="43"/>
      <c r="F72" s="359">
        <v>56.85</v>
      </c>
      <c r="G72" s="57">
        <v>1989</v>
      </c>
      <c r="H72" s="45">
        <f t="shared" ref="H72:H80" si="50">F72*G72</f>
        <v>113074.65000000001</v>
      </c>
      <c r="I72" s="424"/>
      <c r="J72" s="87">
        <v>18</v>
      </c>
      <c r="K72" s="57">
        <v>1636</v>
      </c>
      <c r="L72" s="86">
        <v>90.888888888888886</v>
      </c>
      <c r="M72" s="422">
        <v>18</v>
      </c>
      <c r="N72" s="44">
        <f t="shared" si="45"/>
        <v>1193.3999999999994</v>
      </c>
      <c r="O72" s="47">
        <f t="shared" si="46"/>
        <v>66.299999999999969</v>
      </c>
      <c r="P72" s="48">
        <f t="shared" si="47"/>
        <v>0</v>
      </c>
      <c r="Q72" s="49">
        <f t="shared" si="48"/>
        <v>-24.588888888888917</v>
      </c>
      <c r="R72" s="428">
        <f t="shared" si="44"/>
        <v>0.72946210268948619</v>
      </c>
      <c r="S72" s="463"/>
      <c r="T72" s="50">
        <v>0.37777777777777782</v>
      </c>
      <c r="U72" s="50">
        <v>0.4472222222222223</v>
      </c>
      <c r="V72" s="424">
        <v>22</v>
      </c>
      <c r="W72" s="421">
        <f t="shared" si="49"/>
        <v>100.00000000000004</v>
      </c>
      <c r="X72" s="53">
        <v>0.3659722222222222</v>
      </c>
      <c r="Y72" s="53">
        <v>0.375</v>
      </c>
      <c r="Z72" s="54"/>
      <c r="AA72" s="54"/>
      <c r="AB72" s="451"/>
      <c r="AC72" s="451"/>
      <c r="AD72" s="438"/>
      <c r="AE72" s="438"/>
      <c r="AF72" s="48">
        <f>N72-K72</f>
        <v>-442.60000000000059</v>
      </c>
      <c r="AG72" s="428">
        <f>N72/K72</f>
        <v>0.72946210268948619</v>
      </c>
      <c r="AH72" s="463"/>
    </row>
    <row r="73" spans="1:34" ht="19.149999999999999" customHeight="1">
      <c r="A73" s="459"/>
      <c r="B73" s="424" t="s">
        <v>230</v>
      </c>
      <c r="C73" s="178"/>
      <c r="D73" s="179" t="s">
        <v>233</v>
      </c>
      <c r="E73" s="180"/>
      <c r="F73" s="359">
        <v>53.76</v>
      </c>
      <c r="G73" s="57">
        <v>2271</v>
      </c>
      <c r="H73" s="45">
        <f t="shared" si="50"/>
        <v>122088.95999999999</v>
      </c>
      <c r="I73" s="438"/>
      <c r="J73" s="181">
        <v>16</v>
      </c>
      <c r="K73" s="182">
        <v>1440</v>
      </c>
      <c r="L73" s="86">
        <v>90</v>
      </c>
      <c r="M73" s="427">
        <v>16</v>
      </c>
      <c r="N73" s="44">
        <f t="shared" si="45"/>
        <v>1335.882352941177</v>
      </c>
      <c r="O73" s="47">
        <f t="shared" si="46"/>
        <v>83.492647058823565</v>
      </c>
      <c r="P73" s="48">
        <f t="shared" si="47"/>
        <v>0</v>
      </c>
      <c r="Q73" s="49">
        <f t="shared" si="48"/>
        <v>-6.5073529411764355</v>
      </c>
      <c r="R73" s="428">
        <f t="shared" si="44"/>
        <v>0.92769607843137292</v>
      </c>
      <c r="S73" s="463"/>
      <c r="T73" s="50">
        <v>0.48750000000000004</v>
      </c>
      <c r="U73" s="50">
        <v>0.55833333333333335</v>
      </c>
      <c r="V73" s="424">
        <v>5</v>
      </c>
      <c r="W73" s="421">
        <f t="shared" si="49"/>
        <v>101.99999999999996</v>
      </c>
      <c r="X73" s="183"/>
      <c r="Y73" s="183"/>
      <c r="Z73" s="125"/>
      <c r="AA73" s="125"/>
      <c r="AB73" s="451"/>
      <c r="AC73" s="451"/>
      <c r="AD73" s="438"/>
      <c r="AE73" s="438"/>
      <c r="AF73" s="48">
        <f>N73-K73</f>
        <v>-104.11764705882297</v>
      </c>
      <c r="AG73" s="428">
        <f>N73/K73</f>
        <v>0.92769607843137292</v>
      </c>
      <c r="AH73" s="463"/>
    </row>
    <row r="74" spans="1:34" ht="19.149999999999999" customHeight="1">
      <c r="A74" s="459"/>
      <c r="B74" s="424" t="s">
        <v>230</v>
      </c>
      <c r="C74" s="178"/>
      <c r="D74" s="179" t="s">
        <v>234</v>
      </c>
      <c r="E74" s="180"/>
      <c r="F74" s="359">
        <v>47.51</v>
      </c>
      <c r="G74" s="177">
        <v>2121</v>
      </c>
      <c r="H74" s="45">
        <f t="shared" si="50"/>
        <v>100768.70999999999</v>
      </c>
      <c r="I74" s="424"/>
      <c r="J74" s="46">
        <v>17</v>
      </c>
      <c r="K74" s="177">
        <v>1440</v>
      </c>
      <c r="L74" s="47">
        <v>84.705882352941174</v>
      </c>
      <c r="M74" s="422">
        <v>17</v>
      </c>
      <c r="N74" s="44">
        <f t="shared" si="45"/>
        <v>1353.8297872340427</v>
      </c>
      <c r="O74" s="47">
        <f t="shared" si="46"/>
        <v>79.637046307884859</v>
      </c>
      <c r="P74" s="48">
        <f t="shared" si="47"/>
        <v>0</v>
      </c>
      <c r="Q74" s="49">
        <f t="shared" si="48"/>
        <v>-5.0688360450563152</v>
      </c>
      <c r="R74" s="428">
        <f t="shared" si="44"/>
        <v>0.94015957446808518</v>
      </c>
      <c r="S74" s="463"/>
      <c r="T74" s="50">
        <v>0.57430555555555562</v>
      </c>
      <c r="U74" s="50">
        <v>0.63958333333333339</v>
      </c>
      <c r="V74" s="424">
        <v>23</v>
      </c>
      <c r="W74" s="421">
        <f t="shared" si="49"/>
        <v>93.999999999999986</v>
      </c>
      <c r="X74" s="183">
        <v>0.56180555555555556</v>
      </c>
      <c r="Y74" s="183">
        <v>0.57152777777777775</v>
      </c>
      <c r="Z74" s="125"/>
      <c r="AA74" s="125"/>
      <c r="AB74" s="451"/>
      <c r="AC74" s="451"/>
      <c r="AD74" s="438"/>
      <c r="AE74" s="438"/>
      <c r="AF74" s="48">
        <f t="shared" ref="AF74:AF80" si="51">N74-K74</f>
        <v>-86.170212765957331</v>
      </c>
      <c r="AG74" s="428">
        <f t="shared" ref="AG74:AG80" si="52">N74/K74</f>
        <v>0.94015957446808518</v>
      </c>
      <c r="AH74" s="463"/>
    </row>
    <row r="75" spans="1:34" ht="19.149999999999999" customHeight="1">
      <c r="A75" s="459"/>
      <c r="B75" s="424" t="s">
        <v>196</v>
      </c>
      <c r="C75" s="66"/>
      <c r="D75" s="176" t="s">
        <v>212</v>
      </c>
      <c r="E75" s="43"/>
      <c r="F75" s="359">
        <v>54.09</v>
      </c>
      <c r="G75" s="57">
        <v>384.75</v>
      </c>
      <c r="H75" s="45">
        <f t="shared" si="50"/>
        <v>20811.127500000002</v>
      </c>
      <c r="I75" s="424"/>
      <c r="J75" s="181">
        <v>18</v>
      </c>
      <c r="K75" s="182">
        <v>1500</v>
      </c>
      <c r="L75" s="86">
        <v>83.333333333333329</v>
      </c>
      <c r="M75" s="422">
        <v>18</v>
      </c>
      <c r="N75" s="44">
        <f t="shared" si="45"/>
        <v>1282.5000000000045</v>
      </c>
      <c r="O75" s="47">
        <f t="shared" si="46"/>
        <v>71.250000000000256</v>
      </c>
      <c r="P75" s="48">
        <f t="shared" si="47"/>
        <v>0</v>
      </c>
      <c r="Q75" s="49">
        <f t="shared" si="48"/>
        <v>-12.083333333333073</v>
      </c>
      <c r="R75" s="428">
        <f t="shared" si="44"/>
        <v>0.85500000000000309</v>
      </c>
      <c r="S75" s="463"/>
      <c r="T75" s="50">
        <v>0.64513888888888893</v>
      </c>
      <c r="U75" s="50">
        <v>0.65763888888888888</v>
      </c>
      <c r="V75" s="424">
        <v>8</v>
      </c>
      <c r="W75" s="421">
        <f t="shared" si="49"/>
        <v>17.999999999999936</v>
      </c>
      <c r="X75" s="183"/>
      <c r="Y75" s="183"/>
      <c r="Z75" s="125"/>
      <c r="AA75" s="125"/>
      <c r="AB75" s="451"/>
      <c r="AC75" s="451"/>
      <c r="AD75" s="438"/>
      <c r="AE75" s="438"/>
      <c r="AF75" s="48">
        <f t="shared" si="51"/>
        <v>-217.49999999999545</v>
      </c>
      <c r="AG75" s="428">
        <f t="shared" si="52"/>
        <v>0.85500000000000298</v>
      </c>
      <c r="AH75" s="463"/>
    </row>
    <row r="76" spans="1:34" ht="19.149999999999999" customHeight="1">
      <c r="A76" s="459"/>
      <c r="B76" s="424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4"/>
      <c r="J76" s="181"/>
      <c r="K76" s="182"/>
      <c r="L76" s="86"/>
      <c r="M76" s="427"/>
      <c r="N76" s="44"/>
      <c r="O76" s="47"/>
      <c r="P76" s="48"/>
      <c r="Q76" s="49"/>
      <c r="R76" s="428"/>
      <c r="S76" s="463"/>
      <c r="T76" s="50"/>
      <c r="U76" s="50"/>
      <c r="V76" s="424"/>
      <c r="W76" s="421"/>
      <c r="X76" s="183"/>
      <c r="Y76" s="183"/>
      <c r="Z76" s="125"/>
      <c r="AA76" s="125"/>
      <c r="AB76" s="451"/>
      <c r="AC76" s="451"/>
      <c r="AD76" s="438"/>
      <c r="AE76" s="438"/>
      <c r="AF76" s="48">
        <f t="shared" si="51"/>
        <v>0</v>
      </c>
      <c r="AG76" s="428" t="e">
        <f t="shared" si="52"/>
        <v>#DIV/0!</v>
      </c>
      <c r="AH76" s="463"/>
    </row>
    <row r="77" spans="1:34" ht="19.149999999999999" customHeight="1">
      <c r="A77" s="459"/>
      <c r="B77" s="424">
        <v>0</v>
      </c>
      <c r="C77" s="434"/>
      <c r="D77" s="179"/>
      <c r="E77" s="43"/>
      <c r="F77" s="359" t="s">
        <v>105</v>
      </c>
      <c r="G77" s="177"/>
      <c r="H77" s="45">
        <f t="shared" si="50"/>
        <v>0</v>
      </c>
      <c r="I77" s="438"/>
      <c r="J77" s="181"/>
      <c r="K77" s="182"/>
      <c r="L77" s="86"/>
      <c r="M77" s="427" t="s">
        <v>49</v>
      </c>
      <c r="N77" s="44"/>
      <c r="O77" s="47"/>
      <c r="P77" s="48"/>
      <c r="Q77" s="49"/>
      <c r="R77" s="428"/>
      <c r="S77" s="463"/>
      <c r="T77" s="50"/>
      <c r="U77" s="50"/>
      <c r="V77" s="424"/>
      <c r="W77" s="421"/>
      <c r="X77" s="183"/>
      <c r="Y77" s="183"/>
      <c r="Z77" s="125"/>
      <c r="AA77" s="125"/>
      <c r="AB77" s="451"/>
      <c r="AC77" s="451"/>
      <c r="AD77" s="438"/>
      <c r="AE77" s="438"/>
      <c r="AF77" s="48">
        <f t="shared" si="51"/>
        <v>0</v>
      </c>
      <c r="AG77" s="428" t="e">
        <f t="shared" si="52"/>
        <v>#DIV/0!</v>
      </c>
      <c r="AH77" s="463"/>
    </row>
    <row r="78" spans="1:34" ht="19.149999999999999" customHeight="1">
      <c r="A78" s="459"/>
      <c r="B78" s="424">
        <v>0</v>
      </c>
      <c r="C78" s="434"/>
      <c r="D78" s="42"/>
      <c r="E78" s="43"/>
      <c r="F78" s="359" t="s">
        <v>105</v>
      </c>
      <c r="G78" s="57"/>
      <c r="H78" s="45">
        <f t="shared" si="50"/>
        <v>0</v>
      </c>
      <c r="I78" s="438"/>
      <c r="J78" s="87"/>
      <c r="K78" s="57"/>
      <c r="L78" s="86"/>
      <c r="M78" s="427"/>
      <c r="N78" s="44"/>
      <c r="O78" s="47"/>
      <c r="P78" s="48"/>
      <c r="Q78" s="49"/>
      <c r="R78" s="428"/>
      <c r="S78" s="463"/>
      <c r="T78" s="50"/>
      <c r="U78" s="50"/>
      <c r="V78" s="424"/>
      <c r="W78" s="421">
        <f t="shared" si="49"/>
        <v>0</v>
      </c>
      <c r="X78" s="183"/>
      <c r="Y78" s="183"/>
      <c r="Z78" s="125"/>
      <c r="AA78" s="125"/>
      <c r="AB78" s="451"/>
      <c r="AC78" s="451"/>
      <c r="AD78" s="438"/>
      <c r="AE78" s="438"/>
      <c r="AF78" s="48">
        <f t="shared" si="51"/>
        <v>0</v>
      </c>
      <c r="AG78" s="428" t="e">
        <f t="shared" si="52"/>
        <v>#DIV/0!</v>
      </c>
      <c r="AH78" s="463"/>
    </row>
    <row r="79" spans="1:34" ht="19.149999999999999" customHeight="1">
      <c r="A79" s="459"/>
      <c r="B79" s="424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38"/>
      <c r="J79" s="87"/>
      <c r="K79" s="57"/>
      <c r="L79" s="86"/>
      <c r="M79" s="427"/>
      <c r="N79" s="57"/>
      <c r="O79" s="184"/>
      <c r="P79" s="108"/>
      <c r="Q79" s="185"/>
      <c r="R79" s="109"/>
      <c r="S79" s="463"/>
      <c r="T79" s="50"/>
      <c r="U79" s="50"/>
      <c r="V79" s="424"/>
      <c r="W79" s="421">
        <f t="shared" si="49"/>
        <v>0</v>
      </c>
      <c r="X79" s="183"/>
      <c r="Y79" s="183"/>
      <c r="Z79" s="125"/>
      <c r="AA79" s="125"/>
      <c r="AB79" s="451"/>
      <c r="AC79" s="451"/>
      <c r="AD79" s="438"/>
      <c r="AE79" s="438"/>
      <c r="AF79" s="48">
        <f t="shared" si="51"/>
        <v>0</v>
      </c>
      <c r="AG79" s="428" t="e">
        <f t="shared" si="52"/>
        <v>#DIV/0!</v>
      </c>
      <c r="AH79" s="463"/>
    </row>
    <row r="80" spans="1:34" ht="19.149999999999999" customHeight="1">
      <c r="A80" s="459"/>
      <c r="B80" s="424">
        <v>0</v>
      </c>
      <c r="C80" s="434"/>
      <c r="D80" s="42"/>
      <c r="E80" s="43"/>
      <c r="F80" s="359"/>
      <c r="G80" s="57"/>
      <c r="H80" s="45">
        <f t="shared" si="50"/>
        <v>0</v>
      </c>
      <c r="I80" s="438"/>
      <c r="J80" s="87"/>
      <c r="K80" s="57"/>
      <c r="L80" s="86"/>
      <c r="M80" s="427"/>
      <c r="N80" s="57"/>
      <c r="O80" s="186"/>
      <c r="P80" s="54"/>
      <c r="Q80" s="88"/>
      <c r="R80" s="437"/>
      <c r="S80" s="463"/>
      <c r="T80" s="50"/>
      <c r="U80" s="50"/>
      <c r="V80" s="424"/>
      <c r="W80" s="421">
        <f t="shared" si="49"/>
        <v>0</v>
      </c>
      <c r="X80" s="183"/>
      <c r="Y80" s="183"/>
      <c r="Z80" s="125"/>
      <c r="AA80" s="125"/>
      <c r="AB80" s="451"/>
      <c r="AC80" s="451"/>
      <c r="AD80" s="438"/>
      <c r="AE80" s="438"/>
      <c r="AF80" s="48">
        <f t="shared" si="51"/>
        <v>0</v>
      </c>
      <c r="AG80" s="428" t="e">
        <f t="shared" si="52"/>
        <v>#DIV/0!</v>
      </c>
      <c r="AH80" s="463"/>
    </row>
    <row r="81" spans="1:34" ht="19.149999999999999" customHeight="1">
      <c r="A81" s="459"/>
      <c r="B81" s="424">
        <v>0</v>
      </c>
      <c r="C81" s="434"/>
      <c r="D81" s="42"/>
      <c r="E81" s="43"/>
      <c r="F81" s="366"/>
      <c r="G81" s="57"/>
      <c r="H81" s="84"/>
      <c r="I81" s="438"/>
      <c r="J81" s="87"/>
      <c r="K81" s="57"/>
      <c r="L81" s="86"/>
      <c r="M81" s="427"/>
      <c r="N81" s="57"/>
      <c r="O81" s="186"/>
      <c r="P81" s="54"/>
      <c r="Q81" s="88"/>
      <c r="R81" s="437"/>
      <c r="S81" s="463"/>
      <c r="T81" s="50"/>
      <c r="U81" s="50"/>
      <c r="V81" s="424"/>
      <c r="W81" s="421">
        <f t="shared" si="49"/>
        <v>0</v>
      </c>
      <c r="X81" s="183"/>
      <c r="Y81" s="183"/>
      <c r="Z81" s="125"/>
      <c r="AA81" s="125"/>
      <c r="AB81" s="451"/>
      <c r="AC81" s="451"/>
      <c r="AD81" s="438"/>
      <c r="AE81" s="438"/>
      <c r="AF81" s="48"/>
      <c r="AG81" s="126"/>
      <c r="AH81" s="463"/>
    </row>
    <row r="82" spans="1:34" ht="19.149999999999999" customHeight="1">
      <c r="A82" s="489"/>
      <c r="B82" s="171">
        <v>0</v>
      </c>
      <c r="C82" s="100" t="s">
        <v>236</v>
      </c>
      <c r="D82" s="478" t="s">
        <v>118</v>
      </c>
      <c r="E82" s="478"/>
      <c r="F82" s="369"/>
      <c r="G82" s="101"/>
      <c r="H82" s="102"/>
      <c r="I82" s="103"/>
      <c r="J82" s="101">
        <v>16.833333333333332</v>
      </c>
      <c r="K82" s="101">
        <v>1492.6666666666667</v>
      </c>
      <c r="L82" s="104">
        <v>89.34516028633675</v>
      </c>
      <c r="M82" s="101">
        <f t="shared" ref="M82:O82" si="53">AVERAGE(M70:M81)</f>
        <v>16.666666666666668</v>
      </c>
      <c r="N82" s="101">
        <f t="shared" si="53"/>
        <v>1294.3926351768828</v>
      </c>
      <c r="O82" s="187">
        <f t="shared" si="53"/>
        <v>78.614648126302541</v>
      </c>
      <c r="P82" s="117">
        <f>M82-J82</f>
        <v>-0.1666666666666643</v>
      </c>
      <c r="Q82" s="118">
        <f>N82-K82</f>
        <v>-198.27403148978397</v>
      </c>
      <c r="R82" s="175">
        <f>O82/L82</f>
        <v>0.87989822699243414</v>
      </c>
      <c r="S82" s="463"/>
      <c r="T82" s="50"/>
      <c r="U82" s="50"/>
      <c r="V82" s="424"/>
      <c r="W82" s="44"/>
      <c r="X82" s="47"/>
      <c r="Y82" s="47"/>
      <c r="Z82" s="106">
        <f>SUM(Z70:Z81)</f>
        <v>0</v>
      </c>
      <c r="AA82" s="106">
        <f>SUM(AA70:AA81)</f>
        <v>0</v>
      </c>
      <c r="AB82" s="451"/>
      <c r="AC82" s="451"/>
      <c r="AD82" s="107">
        <f>SUM(AD70:AD81)</f>
        <v>0</v>
      </c>
      <c r="AE82" s="107">
        <f>SUM(AE70:AE81)</f>
        <v>0</v>
      </c>
      <c r="AF82" s="48">
        <f>N82-K82</f>
        <v>-198.27403148978397</v>
      </c>
      <c r="AG82" s="428">
        <f>N82/K82</f>
        <v>0.86716791101622337</v>
      </c>
      <c r="AH82" s="463"/>
    </row>
    <row r="83" spans="1:34" ht="19.149999999999999" customHeight="1">
      <c r="A83" s="490" t="s">
        <v>237</v>
      </c>
      <c r="B83" s="110" t="s">
        <v>230</v>
      </c>
      <c r="C83" s="66"/>
      <c r="D83" s="375" t="s">
        <v>235</v>
      </c>
      <c r="E83" s="43"/>
      <c r="F83" s="366">
        <v>53.36</v>
      </c>
      <c r="G83" s="57">
        <v>2498.5099999999998</v>
      </c>
      <c r="H83" s="84">
        <f t="shared" ref="H83:H94" si="54">F83*G83</f>
        <v>133320.49359999999</v>
      </c>
      <c r="I83" s="438"/>
      <c r="J83" s="87">
        <v>19</v>
      </c>
      <c r="K83" s="57">
        <v>1440</v>
      </c>
      <c r="L83" s="86">
        <v>75.78947368421052</v>
      </c>
      <c r="M83" s="427">
        <v>19</v>
      </c>
      <c r="N83" s="57">
        <f t="shared" ref="N83:N88" si="55">G83/W83*60</f>
        <v>1315.0052631578947</v>
      </c>
      <c r="O83" s="186">
        <f t="shared" ref="O83:O88" si="56">N83/M83</f>
        <v>69.210803324099714</v>
      </c>
      <c r="P83" s="54">
        <f t="shared" ref="P83:P88" si="57">M83-J83</f>
        <v>0</v>
      </c>
      <c r="Q83" s="88">
        <f t="shared" ref="Q83:Q88" si="58">O83-L83</f>
        <v>-6.5786703601108059</v>
      </c>
      <c r="R83" s="188">
        <f t="shared" ref="R83:R88" si="59">O83/L83</f>
        <v>0.91319809941520469</v>
      </c>
      <c r="S83" s="463">
        <f>R95</f>
        <v>0.9202359839812182</v>
      </c>
      <c r="T83" s="50">
        <v>0.33333333333333331</v>
      </c>
      <c r="U83" s="50">
        <v>0.41249999999999998</v>
      </c>
      <c r="V83" s="424">
        <v>5</v>
      </c>
      <c r="W83" s="421">
        <f t="shared" ref="W83:W93" si="60">(U83-T83)*24*60</f>
        <v>114</v>
      </c>
      <c r="X83" s="53"/>
      <c r="Y83" s="53"/>
      <c r="Z83" s="54"/>
      <c r="AA83" s="54"/>
      <c r="AB83" s="451"/>
      <c r="AC83" s="451"/>
      <c r="AD83" s="438"/>
      <c r="AE83" s="438"/>
      <c r="AF83" s="48">
        <f t="shared" ref="AF83:AF173" si="61">N83-K83</f>
        <v>-124.99473684210534</v>
      </c>
      <c r="AG83" s="428">
        <f t="shared" ref="AG83:AG173" si="62">N83/K83</f>
        <v>0.91319809941520458</v>
      </c>
      <c r="AH83" s="463">
        <f>AG95</f>
        <v>0.91166605618643681</v>
      </c>
    </row>
    <row r="84" spans="1:34" ht="19.149999999999999" customHeight="1">
      <c r="A84" s="491"/>
      <c r="B84" s="110" t="s">
        <v>230</v>
      </c>
      <c r="C84" s="434"/>
      <c r="D84" s="189" t="s">
        <v>235</v>
      </c>
      <c r="E84" s="43"/>
      <c r="F84" s="366">
        <v>53.36</v>
      </c>
      <c r="G84" s="44">
        <v>1988.6100000000001</v>
      </c>
      <c r="H84" s="84">
        <f t="shared" si="54"/>
        <v>106112.22960000001</v>
      </c>
      <c r="I84" s="424"/>
      <c r="J84" s="87">
        <v>19</v>
      </c>
      <c r="K84" s="57">
        <v>1440</v>
      </c>
      <c r="L84" s="86">
        <v>75.78947368421052</v>
      </c>
      <c r="M84" s="427">
        <v>19</v>
      </c>
      <c r="N84" s="57">
        <f t="shared" si="55"/>
        <v>1311.1714285714286</v>
      </c>
      <c r="O84" s="186">
        <f t="shared" si="56"/>
        <v>69.009022556390974</v>
      </c>
      <c r="P84" s="54">
        <f t="shared" si="57"/>
        <v>0</v>
      </c>
      <c r="Q84" s="88">
        <f t="shared" si="58"/>
        <v>-6.7804511278195463</v>
      </c>
      <c r="R84" s="188">
        <f t="shared" si="59"/>
        <v>0.91053571428571434</v>
      </c>
      <c r="S84" s="463"/>
      <c r="T84" s="50">
        <v>0.42777777777777776</v>
      </c>
      <c r="U84" s="50">
        <v>0.4909722222222222</v>
      </c>
      <c r="V84" s="424">
        <v>22</v>
      </c>
      <c r="W84" s="421">
        <f t="shared" si="60"/>
        <v>91</v>
      </c>
      <c r="X84" s="53">
        <v>0.41597222222222219</v>
      </c>
      <c r="Y84" s="53">
        <v>0.42499999999999999</v>
      </c>
      <c r="Z84" s="54"/>
      <c r="AA84" s="54"/>
      <c r="AB84" s="451"/>
      <c r="AC84" s="451"/>
      <c r="AD84" s="438"/>
      <c r="AE84" s="438"/>
      <c r="AF84" s="48">
        <f t="shared" si="61"/>
        <v>-128.82857142857142</v>
      </c>
      <c r="AG84" s="428">
        <f t="shared" si="62"/>
        <v>0.91053571428571434</v>
      </c>
      <c r="AH84" s="463"/>
    </row>
    <row r="85" spans="1:34" ht="19.149999999999999" customHeight="1">
      <c r="A85" s="491"/>
      <c r="B85" s="110" t="s">
        <v>230</v>
      </c>
      <c r="C85" s="123"/>
      <c r="D85" s="189" t="s">
        <v>239</v>
      </c>
      <c r="E85" s="43"/>
      <c r="F85" s="366">
        <v>59.54</v>
      </c>
      <c r="G85" s="44">
        <v>1373</v>
      </c>
      <c r="H85" s="84">
        <f t="shared" si="54"/>
        <v>81748.42</v>
      </c>
      <c r="I85" s="424"/>
      <c r="J85" s="87">
        <v>18</v>
      </c>
      <c r="K85" s="57">
        <v>1385</v>
      </c>
      <c r="L85" s="86">
        <v>76.944444444444443</v>
      </c>
      <c r="M85" s="427">
        <v>18</v>
      </c>
      <c r="N85" s="57">
        <f t="shared" si="55"/>
        <v>1267.3846153846168</v>
      </c>
      <c r="O85" s="186">
        <f t="shared" si="56"/>
        <v>70.410256410256494</v>
      </c>
      <c r="P85" s="54">
        <f t="shared" si="57"/>
        <v>0</v>
      </c>
      <c r="Q85" s="88">
        <f t="shared" si="58"/>
        <v>-6.5341880341879488</v>
      </c>
      <c r="R85" s="188">
        <f t="shared" si="59"/>
        <v>0.91507914468203388</v>
      </c>
      <c r="S85" s="463"/>
      <c r="T85" s="50">
        <v>0.53124999999999989</v>
      </c>
      <c r="U85" s="50">
        <v>0.57638888888888873</v>
      </c>
      <c r="V85" s="424">
        <v>5</v>
      </c>
      <c r="W85" s="421">
        <f t="shared" si="60"/>
        <v>64.999999999999929</v>
      </c>
      <c r="X85" s="53"/>
      <c r="Y85" s="53"/>
      <c r="Z85" s="54"/>
      <c r="AA85" s="54"/>
      <c r="AB85" s="451"/>
      <c r="AC85" s="451"/>
      <c r="AD85" s="438"/>
      <c r="AE85" s="438">
        <v>1</v>
      </c>
      <c r="AF85" s="48">
        <f t="shared" si="61"/>
        <v>-117.61538461538316</v>
      </c>
      <c r="AG85" s="428">
        <f t="shared" si="62"/>
        <v>0.91507914468203377</v>
      </c>
      <c r="AH85" s="463"/>
    </row>
    <row r="86" spans="1:34" ht="19.149999999999999" customHeight="1">
      <c r="A86" s="491"/>
      <c r="B86" s="110" t="s">
        <v>230</v>
      </c>
      <c r="C86" s="97"/>
      <c r="D86" s="189" t="s">
        <v>241</v>
      </c>
      <c r="E86" s="43"/>
      <c r="F86" s="366">
        <v>73.94</v>
      </c>
      <c r="G86" s="44">
        <v>1753.08</v>
      </c>
      <c r="H86" s="84">
        <f t="shared" si="54"/>
        <v>129622.7352</v>
      </c>
      <c r="I86" s="424"/>
      <c r="J86" s="87">
        <v>19</v>
      </c>
      <c r="K86" s="57">
        <v>1440</v>
      </c>
      <c r="L86" s="86">
        <v>75.78947368421052</v>
      </c>
      <c r="M86" s="427">
        <v>18</v>
      </c>
      <c r="N86" s="57">
        <f t="shared" si="55"/>
        <v>1331.4531645569612</v>
      </c>
      <c r="O86" s="186">
        <f t="shared" si="56"/>
        <v>73.969620253164507</v>
      </c>
      <c r="P86" s="54">
        <f t="shared" si="57"/>
        <v>-1</v>
      </c>
      <c r="Q86" s="88">
        <f t="shared" si="58"/>
        <v>-1.8198534310460133</v>
      </c>
      <c r="R86" s="188">
        <f t="shared" si="59"/>
        <v>0.97598804500703173</v>
      </c>
      <c r="S86" s="463"/>
      <c r="T86" s="50">
        <v>0.59236111111111089</v>
      </c>
      <c r="U86" s="50">
        <v>0.64722222222222203</v>
      </c>
      <c r="V86" s="424">
        <v>23</v>
      </c>
      <c r="W86" s="421">
        <f t="shared" si="60"/>
        <v>79.000000000000043</v>
      </c>
      <c r="X86" s="53">
        <v>0.57986111111111105</v>
      </c>
      <c r="Y86" s="53">
        <v>0.58958333333333335</v>
      </c>
      <c r="Z86" s="54"/>
      <c r="AA86" s="54"/>
      <c r="AB86" s="451"/>
      <c r="AC86" s="451"/>
      <c r="AD86" s="438"/>
      <c r="AE86" s="438"/>
      <c r="AF86" s="48">
        <f t="shared" si="61"/>
        <v>-108.54683544303884</v>
      </c>
      <c r="AG86" s="428">
        <f t="shared" si="62"/>
        <v>0.92462025316455632</v>
      </c>
      <c r="AH86" s="463"/>
    </row>
    <row r="87" spans="1:34" ht="19.149999999999999" customHeight="1">
      <c r="A87" s="491"/>
      <c r="B87" s="110" t="s">
        <v>230</v>
      </c>
      <c r="C87" s="97"/>
      <c r="D87" s="189" t="s">
        <v>235</v>
      </c>
      <c r="E87" s="43"/>
      <c r="F87" s="366">
        <v>53.36</v>
      </c>
      <c r="G87" s="44">
        <v>611.88</v>
      </c>
      <c r="H87" s="84">
        <f t="shared" si="54"/>
        <v>32649.916799999999</v>
      </c>
      <c r="I87" s="424">
        <v>1</v>
      </c>
      <c r="J87" s="87">
        <v>19</v>
      </c>
      <c r="K87" s="57">
        <v>1440</v>
      </c>
      <c r="L87" s="86">
        <v>75.78947368421052</v>
      </c>
      <c r="M87" s="427">
        <v>19</v>
      </c>
      <c r="N87" s="57">
        <f t="shared" si="55"/>
        <v>1265.9586206896527</v>
      </c>
      <c r="O87" s="186">
        <f t="shared" si="56"/>
        <v>66.629401088929086</v>
      </c>
      <c r="P87" s="54">
        <f t="shared" si="57"/>
        <v>0</v>
      </c>
      <c r="Q87" s="88">
        <f t="shared" si="58"/>
        <v>-9.1600725952814344</v>
      </c>
      <c r="R87" s="188">
        <f t="shared" si="59"/>
        <v>0.87913793103448101</v>
      </c>
      <c r="S87" s="463"/>
      <c r="T87" s="50">
        <v>0.65208333333333313</v>
      </c>
      <c r="U87" s="50">
        <v>0.67222222222222205</v>
      </c>
      <c r="V87" s="424">
        <v>7</v>
      </c>
      <c r="W87" s="421">
        <f t="shared" si="60"/>
        <v>29.000000000000057</v>
      </c>
      <c r="X87" s="53"/>
      <c r="Y87" s="53"/>
      <c r="Z87" s="54"/>
      <c r="AA87" s="54"/>
      <c r="AB87" s="451"/>
      <c r="AC87" s="451"/>
      <c r="AD87" s="438"/>
      <c r="AE87" s="438"/>
      <c r="AF87" s="48">
        <f t="shared" si="61"/>
        <v>-174.04137931034734</v>
      </c>
      <c r="AG87" s="428">
        <f t="shared" si="62"/>
        <v>0.87913793103448101</v>
      </c>
      <c r="AH87" s="463"/>
    </row>
    <row r="88" spans="1:34" ht="19.149999999999999" customHeight="1">
      <c r="A88" s="491"/>
      <c r="B88" s="110" t="s">
        <v>230</v>
      </c>
      <c r="C88" s="434"/>
      <c r="D88" s="189" t="s">
        <v>241</v>
      </c>
      <c r="E88" s="43"/>
      <c r="F88" s="366">
        <v>73.94</v>
      </c>
      <c r="G88" s="57">
        <v>333.92</v>
      </c>
      <c r="H88" s="84">
        <f t="shared" si="54"/>
        <v>24690.0448</v>
      </c>
      <c r="I88" s="424">
        <v>1</v>
      </c>
      <c r="J88" s="87">
        <v>19</v>
      </c>
      <c r="K88" s="57">
        <v>1440</v>
      </c>
      <c r="L88" s="86">
        <v>75.78947368421052</v>
      </c>
      <c r="M88" s="427">
        <v>19</v>
      </c>
      <c r="N88" s="57">
        <f t="shared" si="55"/>
        <v>1335.6800000000048</v>
      </c>
      <c r="O88" s="186">
        <f t="shared" si="56"/>
        <v>70.29894736842131</v>
      </c>
      <c r="P88" s="54">
        <f t="shared" si="57"/>
        <v>0</v>
      </c>
      <c r="Q88" s="88">
        <f t="shared" si="58"/>
        <v>-5.4905263157892108</v>
      </c>
      <c r="R88" s="188">
        <f t="shared" si="59"/>
        <v>0.92755555555555902</v>
      </c>
      <c r="S88" s="463"/>
      <c r="T88" s="50">
        <v>0.67638888888888871</v>
      </c>
      <c r="U88" s="50">
        <v>0.68680555555555534</v>
      </c>
      <c r="V88" s="424">
        <v>6</v>
      </c>
      <c r="W88" s="421">
        <f t="shared" si="60"/>
        <v>14.999999999999947</v>
      </c>
      <c r="X88" s="53"/>
      <c r="Y88" s="53"/>
      <c r="Z88" s="54"/>
      <c r="AA88" s="54"/>
      <c r="AB88" s="451"/>
      <c r="AC88" s="451"/>
      <c r="AD88" s="438"/>
      <c r="AE88" s="438"/>
      <c r="AF88" s="48">
        <f t="shared" si="61"/>
        <v>-104.31999999999516</v>
      </c>
      <c r="AG88" s="428">
        <f t="shared" si="62"/>
        <v>0.92755555555555891</v>
      </c>
      <c r="AH88" s="463"/>
    </row>
    <row r="89" spans="1:34" ht="19.149999999999999" customHeight="1">
      <c r="A89" s="491"/>
      <c r="B89" s="110">
        <v>0</v>
      </c>
      <c r="C89" s="434"/>
      <c r="D89" s="42"/>
      <c r="E89" s="43"/>
      <c r="F89" s="366" t="s">
        <v>105</v>
      </c>
      <c r="G89" s="115"/>
      <c r="H89" s="84">
        <f t="shared" si="54"/>
        <v>0</v>
      </c>
      <c r="I89" s="424"/>
      <c r="J89" s="87"/>
      <c r="K89" s="57"/>
      <c r="L89" s="86"/>
      <c r="M89" s="427"/>
      <c r="N89" s="57"/>
      <c r="O89" s="186"/>
      <c r="P89" s="54"/>
      <c r="Q89" s="88"/>
      <c r="R89" s="188"/>
      <c r="S89" s="463"/>
      <c r="T89" s="50"/>
      <c r="U89" s="50"/>
      <c r="V89" s="424"/>
      <c r="W89" s="421"/>
      <c r="X89" s="53"/>
      <c r="Y89" s="53"/>
      <c r="Z89" s="54"/>
      <c r="AA89" s="54"/>
      <c r="AB89" s="451"/>
      <c r="AC89" s="451"/>
      <c r="AD89" s="438"/>
      <c r="AE89" s="438"/>
      <c r="AF89" s="48">
        <f t="shared" si="61"/>
        <v>0</v>
      </c>
      <c r="AG89" s="428" t="e">
        <f t="shared" si="62"/>
        <v>#DIV/0!</v>
      </c>
      <c r="AH89" s="463"/>
    </row>
    <row r="90" spans="1:34" ht="19.149999999999999" customHeight="1">
      <c r="A90" s="491"/>
      <c r="B90" s="110">
        <v>0</v>
      </c>
      <c r="C90" s="434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27"/>
      <c r="N90" s="57"/>
      <c r="O90" s="186"/>
      <c r="P90" s="54"/>
      <c r="Q90" s="88"/>
      <c r="R90" s="188"/>
      <c r="S90" s="463"/>
      <c r="T90" s="50"/>
      <c r="U90" s="50"/>
      <c r="V90" s="424"/>
      <c r="W90" s="421"/>
      <c r="X90" s="191"/>
      <c r="Y90" s="191"/>
      <c r="Z90" s="54"/>
      <c r="AA90" s="54"/>
      <c r="AB90" s="451"/>
      <c r="AC90" s="451"/>
      <c r="AD90" s="438"/>
      <c r="AE90" s="438"/>
      <c r="AF90" s="48">
        <f t="shared" si="61"/>
        <v>0</v>
      </c>
      <c r="AG90" s="428" t="e">
        <f t="shared" si="62"/>
        <v>#DIV/0!</v>
      </c>
      <c r="AH90" s="463"/>
    </row>
    <row r="91" spans="1:34" ht="19.149999999999999" customHeight="1">
      <c r="A91" s="491"/>
      <c r="B91" s="110">
        <v>0</v>
      </c>
      <c r="C91" s="434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27" t="s">
        <v>49</v>
      </c>
      <c r="N91" s="57"/>
      <c r="O91" s="186"/>
      <c r="P91" s="54"/>
      <c r="Q91" s="88"/>
      <c r="R91" s="188"/>
      <c r="S91" s="464"/>
      <c r="T91" s="50"/>
      <c r="U91" s="50"/>
      <c r="V91" s="424"/>
      <c r="W91" s="421">
        <f t="shared" si="60"/>
        <v>0</v>
      </c>
      <c r="X91" s="116"/>
      <c r="Y91" s="116"/>
      <c r="Z91" s="54"/>
      <c r="AA91" s="54"/>
      <c r="AB91" s="451"/>
      <c r="AC91" s="451"/>
      <c r="AD91" s="438"/>
      <c r="AE91" s="438"/>
      <c r="AF91" s="48">
        <f t="shared" si="61"/>
        <v>0</v>
      </c>
      <c r="AG91" s="428" t="e">
        <f t="shared" si="62"/>
        <v>#DIV/0!</v>
      </c>
      <c r="AH91" s="464"/>
    </row>
    <row r="92" spans="1:34" ht="19.149999999999999" customHeight="1">
      <c r="A92" s="491"/>
      <c r="B92" s="110">
        <v>0</v>
      </c>
      <c r="C92" s="434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464"/>
      <c r="T92" s="50"/>
      <c r="U92" s="50"/>
      <c r="V92" s="424"/>
      <c r="W92" s="421"/>
      <c r="X92" s="183"/>
      <c r="Y92" s="183"/>
      <c r="Z92" s="125"/>
      <c r="AA92" s="125"/>
      <c r="AB92" s="451"/>
      <c r="AC92" s="451"/>
      <c r="AD92" s="438"/>
      <c r="AE92" s="438"/>
      <c r="AF92" s="48">
        <f t="shared" si="61"/>
        <v>0</v>
      </c>
      <c r="AG92" s="428" t="e">
        <f t="shared" si="62"/>
        <v>#DIV/0!</v>
      </c>
      <c r="AH92" s="464"/>
    </row>
    <row r="93" spans="1:34" ht="19.149999999999999" customHeight="1">
      <c r="A93" s="491"/>
      <c r="B93" s="425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27"/>
      <c r="N93" s="57"/>
      <c r="O93" s="86"/>
      <c r="P93" s="54"/>
      <c r="Q93" s="88"/>
      <c r="R93" s="431"/>
      <c r="S93" s="492"/>
      <c r="T93" s="63"/>
      <c r="U93" s="63"/>
      <c r="V93" s="425"/>
      <c r="W93" s="421">
        <f t="shared" si="60"/>
        <v>0</v>
      </c>
      <c r="X93" s="200"/>
      <c r="Y93" s="200"/>
      <c r="Z93" s="125"/>
      <c r="AA93" s="125"/>
      <c r="AB93" s="451"/>
      <c r="AC93" s="451"/>
      <c r="AD93" s="438"/>
      <c r="AE93" s="438"/>
      <c r="AF93" s="48">
        <f t="shared" si="61"/>
        <v>0</v>
      </c>
      <c r="AG93" s="428" t="e">
        <f t="shared" si="62"/>
        <v>#DIV/0!</v>
      </c>
      <c r="AH93" s="464"/>
    </row>
    <row r="94" spans="1:34" ht="19.149999999999999" customHeight="1">
      <c r="A94" s="491"/>
      <c r="B94" s="425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1"/>
      <c r="S94" s="492"/>
      <c r="T94" s="63"/>
      <c r="U94" s="63"/>
      <c r="V94" s="425"/>
      <c r="W94" s="421">
        <f>(U94-T94)*24*60</f>
        <v>0</v>
      </c>
      <c r="X94" s="200"/>
      <c r="Y94" s="200"/>
      <c r="Z94" s="125"/>
      <c r="AA94" s="125"/>
      <c r="AB94" s="451"/>
      <c r="AC94" s="451"/>
      <c r="AD94" s="438"/>
      <c r="AE94" s="438"/>
      <c r="AF94" s="48">
        <f t="shared" si="61"/>
        <v>0</v>
      </c>
      <c r="AG94" s="428" t="e">
        <f t="shared" si="62"/>
        <v>#DIV/0!</v>
      </c>
      <c r="AH94" s="464"/>
    </row>
    <row r="95" spans="1:34" ht="19.149999999999999" customHeight="1">
      <c r="A95" s="491"/>
      <c r="B95" s="203">
        <v>0</v>
      </c>
      <c r="C95" s="100" t="s">
        <v>242</v>
      </c>
      <c r="D95" s="478" t="s">
        <v>118</v>
      </c>
      <c r="E95" s="478"/>
      <c r="F95" s="360"/>
      <c r="G95" s="70"/>
      <c r="H95" s="204"/>
      <c r="I95" s="103"/>
      <c r="J95" s="205">
        <v>18.833333333333332</v>
      </c>
      <c r="K95" s="205">
        <v>1430.8333333333333</v>
      </c>
      <c r="L95" s="206">
        <v>75.981968810916172</v>
      </c>
      <c r="M95" s="205">
        <f t="shared" ref="M95:O95" si="63">AVERAGE(M83:M94)</f>
        <v>18.666666666666668</v>
      </c>
      <c r="N95" s="205">
        <f t="shared" si="63"/>
        <v>1304.4421820600933</v>
      </c>
      <c r="O95" s="206">
        <f t="shared" si="63"/>
        <v>69.921341833543678</v>
      </c>
      <c r="P95" s="207">
        <f>M95-J95</f>
        <v>-0.1666666666666643</v>
      </c>
      <c r="Q95" s="208">
        <f t="shared" ref="Q95:Q100" si="64">O95-L95</f>
        <v>-6.0606269773724932</v>
      </c>
      <c r="R95" s="209">
        <f>O95/L95</f>
        <v>0.9202359839812182</v>
      </c>
      <c r="S95" s="46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51"/>
      <c r="AC95" s="451"/>
      <c r="AD95" s="107">
        <f>SUM(AD83:AD94)</f>
        <v>0</v>
      </c>
      <c r="AE95" s="107">
        <f>SUM(AE83:AE94)</f>
        <v>1</v>
      </c>
      <c r="AF95" s="65">
        <f t="shared" si="61"/>
        <v>-126.39115127323998</v>
      </c>
      <c r="AG95" s="429">
        <f t="shared" si="62"/>
        <v>0.91166605618643681</v>
      </c>
      <c r="AH95" s="464"/>
    </row>
    <row r="96" spans="1:34" ht="19.149999999999999" customHeight="1">
      <c r="A96" s="493" t="s">
        <v>243</v>
      </c>
      <c r="B96" s="424" t="s">
        <v>203</v>
      </c>
      <c r="C96" s="97"/>
      <c r="D96" s="42" t="s">
        <v>244</v>
      </c>
      <c r="E96" s="43"/>
      <c r="F96" s="359">
        <v>36.92</v>
      </c>
      <c r="G96" s="44">
        <v>2066</v>
      </c>
      <c r="H96" s="45">
        <f t="shared" ref="H96:H106" si="65">F96*G96</f>
        <v>76276.72</v>
      </c>
      <c r="I96" s="424"/>
      <c r="J96" s="46">
        <v>6</v>
      </c>
      <c r="K96" s="44">
        <v>1636</v>
      </c>
      <c r="L96" s="47">
        <v>272.66666666666669</v>
      </c>
      <c r="M96" s="422">
        <v>6</v>
      </c>
      <c r="N96" s="44">
        <f t="shared" ref="N96:N100" si="66">G96/W96*60</f>
        <v>1530.3703703703698</v>
      </c>
      <c r="O96" s="47">
        <f t="shared" ref="O96:O100" si="67">N96/M96</f>
        <v>255.06172839506164</v>
      </c>
      <c r="P96" s="48">
        <f t="shared" ref="P96:P100" si="68">M96-J96</f>
        <v>0</v>
      </c>
      <c r="Q96" s="49">
        <f t="shared" si="64"/>
        <v>-17.60493827160505</v>
      </c>
      <c r="R96" s="428">
        <f t="shared" ref="R96:R100" si="69">O96/L96</f>
        <v>0.93543421171782992</v>
      </c>
      <c r="S96" s="463">
        <f>R108</f>
        <v>0.91829807401519636</v>
      </c>
      <c r="T96" s="89">
        <v>0.33333333333333331</v>
      </c>
      <c r="U96" s="89">
        <v>0.38958333333333334</v>
      </c>
      <c r="V96" s="438">
        <v>5</v>
      </c>
      <c r="W96" s="90">
        <f t="shared" ref="W96:W122" si="70">(U96-T96)*24*60</f>
        <v>81.000000000000028</v>
      </c>
      <c r="X96" s="96"/>
      <c r="Y96" s="96"/>
      <c r="Z96" s="54"/>
      <c r="AA96" s="54"/>
      <c r="AB96" s="451"/>
      <c r="AC96" s="451"/>
      <c r="AD96" s="438"/>
      <c r="AE96" s="438"/>
      <c r="AF96" s="54">
        <f t="shared" si="61"/>
        <v>-105.62962962963024</v>
      </c>
      <c r="AG96" s="431">
        <f t="shared" si="62"/>
        <v>0.93543421171782992</v>
      </c>
      <c r="AH96" s="472">
        <f>AG108</f>
        <v>0.91143289942477967</v>
      </c>
    </row>
    <row r="97" spans="1:34" s="218" customFormat="1" ht="19.149999999999999" customHeight="1">
      <c r="A97" s="493"/>
      <c r="B97" s="424" t="s">
        <v>203</v>
      </c>
      <c r="C97" s="210"/>
      <c r="D97" s="211" t="s">
        <v>245</v>
      </c>
      <c r="E97" s="56"/>
      <c r="F97" s="370">
        <v>29.113149847094796</v>
      </c>
      <c r="G97" s="212">
        <v>2817</v>
      </c>
      <c r="H97" s="213">
        <f t="shared" si="65"/>
        <v>82011.743119266044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1408.5000000000002</v>
      </c>
      <c r="O97" s="47">
        <f t="shared" si="67"/>
        <v>70.425000000000011</v>
      </c>
      <c r="P97" s="48">
        <f t="shared" si="68"/>
        <v>0</v>
      </c>
      <c r="Q97" s="49">
        <f t="shared" si="64"/>
        <v>-4.5749999999999886</v>
      </c>
      <c r="R97" s="428">
        <f t="shared" si="69"/>
        <v>0.93900000000000017</v>
      </c>
      <c r="S97" s="463"/>
      <c r="T97" s="214">
        <v>0.40486111111111112</v>
      </c>
      <c r="U97" s="214">
        <v>0.48819444444444443</v>
      </c>
      <c r="V97" s="215">
        <v>22</v>
      </c>
      <c r="W97" s="90">
        <f t="shared" si="70"/>
        <v>119.99999999999997</v>
      </c>
      <c r="X97" s="53">
        <v>0.39305555555555555</v>
      </c>
      <c r="Y97" s="53">
        <v>0.40208333333333335</v>
      </c>
      <c r="Z97" s="54"/>
      <c r="AA97" s="54"/>
      <c r="AB97" s="451"/>
      <c r="AC97" s="451"/>
      <c r="AD97" s="215"/>
      <c r="AE97" s="215"/>
      <c r="AF97" s="216">
        <f t="shared" si="61"/>
        <v>-91.499999999999773</v>
      </c>
      <c r="AG97" s="217">
        <f t="shared" si="62"/>
        <v>0.93900000000000017</v>
      </c>
      <c r="AH97" s="472"/>
    </row>
    <row r="98" spans="1:34" s="221" customFormat="1" ht="19.149999999999999" customHeight="1">
      <c r="A98" s="493"/>
      <c r="B98" s="424" t="s">
        <v>230</v>
      </c>
      <c r="C98" s="55"/>
      <c r="D98" s="42" t="s">
        <v>246</v>
      </c>
      <c r="E98" s="83"/>
      <c r="F98" s="370">
        <v>77.34</v>
      </c>
      <c r="G98" s="57">
        <v>845</v>
      </c>
      <c r="H98" s="213">
        <f t="shared" si="65"/>
        <v>65352.3</v>
      </c>
      <c r="I98" s="438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1299.9999999999993</v>
      </c>
      <c r="O98" s="47">
        <f t="shared" si="67"/>
        <v>72.222222222222186</v>
      </c>
      <c r="P98" s="48">
        <f t="shared" si="68"/>
        <v>0</v>
      </c>
      <c r="Q98" s="49">
        <f t="shared" si="64"/>
        <v>-7.7777777777778141</v>
      </c>
      <c r="R98" s="428">
        <f t="shared" si="69"/>
        <v>0.90277777777777735</v>
      </c>
      <c r="S98" s="463"/>
      <c r="T98" s="89">
        <v>0.52847222222222212</v>
      </c>
      <c r="U98" s="89">
        <v>0.55555555555555547</v>
      </c>
      <c r="V98" s="438">
        <v>5</v>
      </c>
      <c r="W98" s="90">
        <f t="shared" si="70"/>
        <v>39.000000000000021</v>
      </c>
      <c r="X98" s="219"/>
      <c r="Y98" s="219"/>
      <c r="Z98" s="220"/>
      <c r="AA98" s="220"/>
      <c r="AB98" s="451"/>
      <c r="AC98" s="451"/>
      <c r="AD98" s="438"/>
      <c r="AE98" s="438"/>
      <c r="AF98" s="54">
        <f t="shared" si="61"/>
        <v>-140.00000000000068</v>
      </c>
      <c r="AG98" s="431">
        <f t="shared" si="62"/>
        <v>0.90277777777777735</v>
      </c>
      <c r="AH98" s="472"/>
    </row>
    <row r="99" spans="1:34" ht="19.149999999999999" customHeight="1">
      <c r="A99" s="493"/>
      <c r="B99" s="424" t="s">
        <v>230</v>
      </c>
      <c r="C99" s="81"/>
      <c r="D99" s="82" t="s">
        <v>247</v>
      </c>
      <c r="E99" s="83"/>
      <c r="F99" s="370">
        <v>59.34</v>
      </c>
      <c r="G99" s="57">
        <v>1050</v>
      </c>
      <c r="H99" s="213">
        <f t="shared" si="65"/>
        <v>62307</v>
      </c>
      <c r="I99" s="438"/>
      <c r="J99" s="46">
        <v>17</v>
      </c>
      <c r="K99" s="44">
        <v>1440</v>
      </c>
      <c r="L99" s="47">
        <v>84.705882352941174</v>
      </c>
      <c r="M99" s="422">
        <v>17</v>
      </c>
      <c r="N99" s="44">
        <f t="shared" si="66"/>
        <v>1285.714285714286</v>
      </c>
      <c r="O99" s="47">
        <f t="shared" si="67"/>
        <v>75.630252100840352</v>
      </c>
      <c r="P99" s="48">
        <f t="shared" si="68"/>
        <v>0</v>
      </c>
      <c r="Q99" s="49">
        <f t="shared" si="64"/>
        <v>-9.0756302521008223</v>
      </c>
      <c r="R99" s="428">
        <f t="shared" si="69"/>
        <v>0.89285714285714302</v>
      </c>
      <c r="S99" s="463"/>
      <c r="T99" s="89">
        <v>0.55972222222222212</v>
      </c>
      <c r="U99" s="89">
        <v>0.59374999999999989</v>
      </c>
      <c r="V99" s="438">
        <v>6</v>
      </c>
      <c r="W99" s="90">
        <f t="shared" si="70"/>
        <v>48.999999999999986</v>
      </c>
      <c r="X99" s="183"/>
      <c r="Y99" s="183"/>
      <c r="Z99" s="125"/>
      <c r="AA99" s="125"/>
      <c r="AB99" s="451"/>
      <c r="AC99" s="451"/>
      <c r="AD99" s="438"/>
      <c r="AE99" s="438"/>
      <c r="AF99" s="216">
        <f t="shared" si="61"/>
        <v>-154.28571428571399</v>
      </c>
      <c r="AG99" s="217">
        <f t="shared" si="62"/>
        <v>0.89285714285714302</v>
      </c>
      <c r="AH99" s="472"/>
    </row>
    <row r="100" spans="1:34" s="221" customFormat="1" ht="19.149999999999999" customHeight="1">
      <c r="A100" s="493"/>
      <c r="B100" s="424" t="s">
        <v>230</v>
      </c>
      <c r="C100" s="55"/>
      <c r="D100" s="42" t="s">
        <v>238</v>
      </c>
      <c r="E100" s="83"/>
      <c r="F100" s="370">
        <v>71.55</v>
      </c>
      <c r="G100" s="57">
        <v>875</v>
      </c>
      <c r="H100" s="213">
        <f t="shared" si="65"/>
        <v>62606.25</v>
      </c>
      <c r="I100" s="438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1220.9302325581393</v>
      </c>
      <c r="O100" s="47">
        <f t="shared" si="67"/>
        <v>67.829457364341067</v>
      </c>
      <c r="P100" s="48">
        <f t="shared" si="68"/>
        <v>0</v>
      </c>
      <c r="Q100" s="49">
        <f t="shared" si="64"/>
        <v>-9.1149870801033757</v>
      </c>
      <c r="R100" s="428">
        <f t="shared" si="69"/>
        <v>0.88153807404919804</v>
      </c>
      <c r="S100" s="463"/>
      <c r="T100" s="214">
        <v>0.59861111111111098</v>
      </c>
      <c r="U100" s="214">
        <v>0.6284722222222221</v>
      </c>
      <c r="V100" s="215">
        <v>7</v>
      </c>
      <c r="W100" s="90">
        <f t="shared" si="70"/>
        <v>43.000000000000007</v>
      </c>
      <c r="X100" s="222"/>
      <c r="Y100" s="222"/>
      <c r="Z100" s="220"/>
      <c r="AA100" s="220"/>
      <c r="AB100" s="451"/>
      <c r="AC100" s="451"/>
      <c r="AD100" s="438"/>
      <c r="AE100" s="438"/>
      <c r="AF100" s="54">
        <f t="shared" si="61"/>
        <v>-164.06976744186068</v>
      </c>
      <c r="AG100" s="431">
        <f t="shared" si="62"/>
        <v>0.88153807404919804</v>
      </c>
      <c r="AH100" s="472"/>
    </row>
    <row r="101" spans="1:34" s="221" customFormat="1" ht="19.149999999999999" customHeight="1">
      <c r="A101" s="493"/>
      <c r="B101" s="424">
        <v>0</v>
      </c>
      <c r="C101" s="55"/>
      <c r="D101" s="82"/>
      <c r="E101" s="83"/>
      <c r="F101" s="370" t="s">
        <v>105</v>
      </c>
      <c r="G101" s="57"/>
      <c r="H101" s="213">
        <f t="shared" si="65"/>
        <v>0</v>
      </c>
      <c r="I101" s="438"/>
      <c r="J101" s="46"/>
      <c r="K101" s="44"/>
      <c r="L101" s="47"/>
      <c r="M101" s="87"/>
      <c r="N101" s="44"/>
      <c r="O101" s="47"/>
      <c r="P101" s="48"/>
      <c r="Q101" s="49"/>
      <c r="R101" s="428"/>
      <c r="S101" s="463"/>
      <c r="T101" s="214"/>
      <c r="U101" s="89"/>
      <c r="V101" s="215"/>
      <c r="W101" s="90"/>
      <c r="X101" s="223"/>
      <c r="Y101" s="223"/>
      <c r="Z101" s="220"/>
      <c r="AA101" s="220"/>
      <c r="AB101" s="451"/>
      <c r="AC101" s="451"/>
      <c r="AD101" s="438"/>
      <c r="AE101" s="438"/>
      <c r="AF101" s="216">
        <f t="shared" si="61"/>
        <v>0</v>
      </c>
      <c r="AG101" s="217" t="e">
        <f t="shared" si="62"/>
        <v>#DIV/0!</v>
      </c>
      <c r="AH101" s="472"/>
    </row>
    <row r="102" spans="1:34" s="221" customFormat="1" ht="19.149999999999999" customHeight="1">
      <c r="A102" s="493"/>
      <c r="B102" s="424">
        <v>0</v>
      </c>
      <c r="C102" s="178"/>
      <c r="D102" s="179"/>
      <c r="E102" s="180"/>
      <c r="F102" s="370" t="s">
        <v>105</v>
      </c>
      <c r="G102" s="57"/>
      <c r="H102" s="213">
        <f t="shared" si="65"/>
        <v>0</v>
      </c>
      <c r="I102" s="424"/>
      <c r="J102" s="46"/>
      <c r="K102" s="44"/>
      <c r="L102" s="47"/>
      <c r="M102" s="87"/>
      <c r="N102" s="44"/>
      <c r="O102" s="47"/>
      <c r="P102" s="48"/>
      <c r="Q102" s="49"/>
      <c r="R102" s="428"/>
      <c r="S102" s="463"/>
      <c r="T102" s="214"/>
      <c r="U102" s="214"/>
      <c r="V102" s="215"/>
      <c r="W102" s="90"/>
      <c r="X102" s="223"/>
      <c r="Y102" s="223"/>
      <c r="Z102" s="220"/>
      <c r="AA102" s="220"/>
      <c r="AB102" s="451"/>
      <c r="AC102" s="451"/>
      <c r="AD102" s="438"/>
      <c r="AE102" s="438"/>
      <c r="AF102" s="54">
        <f t="shared" si="61"/>
        <v>0</v>
      </c>
      <c r="AG102" s="431" t="e">
        <f t="shared" si="62"/>
        <v>#DIV/0!</v>
      </c>
      <c r="AH102" s="472"/>
    </row>
    <row r="103" spans="1:34" s="221" customFormat="1" ht="19.149999999999999" customHeight="1">
      <c r="A103" s="493"/>
      <c r="B103" s="424">
        <v>0</v>
      </c>
      <c r="C103" s="224"/>
      <c r="D103" s="82"/>
      <c r="E103" s="83"/>
      <c r="F103" s="370" t="s">
        <v>105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28"/>
      <c r="S103" s="463"/>
      <c r="T103" s="214"/>
      <c r="U103" s="214"/>
      <c r="V103" s="215"/>
      <c r="W103" s="90"/>
      <c r="X103" s="223"/>
      <c r="Y103" s="223"/>
      <c r="Z103" s="220"/>
      <c r="AA103" s="220"/>
      <c r="AB103" s="451"/>
      <c r="AC103" s="451"/>
      <c r="AD103" s="438"/>
      <c r="AE103" s="438"/>
      <c r="AF103" s="216">
        <f t="shared" si="61"/>
        <v>0</v>
      </c>
      <c r="AG103" s="217" t="e">
        <f t="shared" si="62"/>
        <v>#DIV/0!</v>
      </c>
      <c r="AH103" s="472"/>
    </row>
    <row r="104" spans="1:34" s="221" customFormat="1" ht="19.149999999999999" customHeight="1">
      <c r="A104" s="493"/>
      <c r="B104" s="424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8"/>
      <c r="S104" s="46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451"/>
      <c r="AC104" s="451"/>
      <c r="AD104" s="438"/>
      <c r="AE104" s="438"/>
      <c r="AF104" s="54">
        <f t="shared" si="61"/>
        <v>0</v>
      </c>
      <c r="AG104" s="431" t="e">
        <f t="shared" si="62"/>
        <v>#DIV/0!</v>
      </c>
      <c r="AH104" s="472"/>
    </row>
    <row r="105" spans="1:34" s="221" customFormat="1" ht="19.149999999999999" customHeight="1">
      <c r="A105" s="493"/>
      <c r="B105" s="424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8"/>
      <c r="S105" s="46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451"/>
      <c r="AC105" s="451"/>
      <c r="AD105" s="438"/>
      <c r="AE105" s="438"/>
      <c r="AF105" s="216">
        <f t="shared" si="61"/>
        <v>0</v>
      </c>
      <c r="AG105" s="217" t="e">
        <f t="shared" si="62"/>
        <v>#DIV/0!</v>
      </c>
      <c r="AH105" s="472"/>
    </row>
    <row r="106" spans="1:34" s="221" customFormat="1" ht="19.149999999999999" customHeight="1">
      <c r="A106" s="493"/>
      <c r="B106" s="424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1"/>
      <c r="S106" s="492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451"/>
      <c r="AC106" s="451"/>
      <c r="AD106" s="438"/>
      <c r="AE106" s="438"/>
      <c r="AF106" s="220"/>
      <c r="AG106" s="431"/>
      <c r="AH106" s="472"/>
    </row>
    <row r="107" spans="1:34" s="221" customFormat="1" ht="19.149999999999999" customHeight="1">
      <c r="A107" s="493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1"/>
      <c r="S107" s="492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451"/>
      <c r="AC107" s="451"/>
      <c r="AD107" s="438"/>
      <c r="AE107" s="438"/>
      <c r="AF107" s="220"/>
      <c r="AG107" s="431"/>
      <c r="AH107" s="472"/>
    </row>
    <row r="108" spans="1:34" ht="19.149999999999999" customHeight="1">
      <c r="A108" s="493"/>
      <c r="B108" s="110">
        <v>0</v>
      </c>
      <c r="C108" s="100" t="s">
        <v>250</v>
      </c>
      <c r="D108" s="478" t="s">
        <v>118</v>
      </c>
      <c r="E108" s="478"/>
      <c r="F108" s="371"/>
      <c r="G108" s="101"/>
      <c r="H108" s="102"/>
      <c r="I108" s="103"/>
      <c r="J108" s="101">
        <v>15.8</v>
      </c>
      <c r="K108" s="101">
        <v>1480.2</v>
      </c>
      <c r="L108" s="104">
        <v>117.86339869281046</v>
      </c>
      <c r="M108" s="101">
        <f t="shared" ref="M108:O108" si="71">AVERAGE(M96:M107)</f>
        <v>15.8</v>
      </c>
      <c r="N108" s="101">
        <f t="shared" si="71"/>
        <v>1349.1029777285589</v>
      </c>
      <c r="O108" s="104">
        <f t="shared" si="71"/>
        <v>108.23373201649306</v>
      </c>
      <c r="P108" s="54">
        <f t="shared" ref="P108:P116" si="72">M108-J108</f>
        <v>0</v>
      </c>
      <c r="Q108" s="88">
        <f t="shared" ref="Q108:Q116" si="73">O108-L108</f>
        <v>-9.6296666763173988</v>
      </c>
      <c r="R108" s="105">
        <f t="shared" ref="R108:R116" si="74">O108/L108</f>
        <v>0.91829807401519636</v>
      </c>
      <c r="S108" s="46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51"/>
      <c r="AC108" s="451"/>
      <c r="AD108" s="107">
        <f>SUM(AD96:AD107)</f>
        <v>0</v>
      </c>
      <c r="AE108" s="107">
        <f>SUM(AE96:AE107)</f>
        <v>0</v>
      </c>
      <c r="AF108" s="54">
        <f t="shared" si="61"/>
        <v>-131.09702227144112</v>
      </c>
      <c r="AG108" s="431">
        <f t="shared" si="62"/>
        <v>0.91143289942477967</v>
      </c>
      <c r="AH108" s="472"/>
    </row>
    <row r="109" spans="1:34" ht="19.149999999999999" customHeight="1">
      <c r="A109" s="494" t="s">
        <v>251</v>
      </c>
      <c r="B109" s="424" t="s">
        <v>196</v>
      </c>
      <c r="C109" s="434"/>
      <c r="D109" s="179" t="s">
        <v>253</v>
      </c>
      <c r="E109" s="43"/>
      <c r="F109" s="359">
        <v>51.75</v>
      </c>
      <c r="G109" s="44">
        <v>917</v>
      </c>
      <c r="H109" s="45">
        <f t="shared" ref="H109:H119" si="75">F109*G109</f>
        <v>47454.75</v>
      </c>
      <c r="I109" s="424"/>
      <c r="J109" s="46">
        <v>21</v>
      </c>
      <c r="K109" s="44">
        <v>1500</v>
      </c>
      <c r="L109" s="47">
        <v>71.428571428571431</v>
      </c>
      <c r="M109" s="422">
        <v>21</v>
      </c>
      <c r="N109" s="44">
        <f t="shared" ref="N109:N116" si="76">G109/W109*60</f>
        <v>1309.9999999999995</v>
      </c>
      <c r="O109" s="47">
        <f t="shared" ref="O109:O116" si="77">N109/M109</f>
        <v>62.380952380952358</v>
      </c>
      <c r="P109" s="48">
        <f t="shared" si="72"/>
        <v>0</v>
      </c>
      <c r="Q109" s="49">
        <f t="shared" si="73"/>
        <v>-9.0476190476190723</v>
      </c>
      <c r="R109" s="428">
        <f t="shared" si="74"/>
        <v>0.87333333333333296</v>
      </c>
      <c r="S109" s="497">
        <f>R121</f>
        <v>0.85126546671759462</v>
      </c>
      <c r="T109" s="230">
        <v>0.5</v>
      </c>
      <c r="U109" s="230">
        <v>0.52916666666666667</v>
      </c>
      <c r="V109" s="231">
        <v>5</v>
      </c>
      <c r="W109" s="421">
        <f t="shared" si="70"/>
        <v>42.000000000000014</v>
      </c>
      <c r="X109" s="53"/>
      <c r="Y109" s="53"/>
      <c r="Z109" s="54"/>
      <c r="AA109" s="54"/>
      <c r="AB109" s="451"/>
      <c r="AC109" s="451"/>
      <c r="AD109" s="438"/>
      <c r="AE109" s="438"/>
      <c r="AF109" s="48">
        <f t="shared" si="61"/>
        <v>-190.00000000000045</v>
      </c>
      <c r="AG109" s="126">
        <f t="shared" si="62"/>
        <v>0.87333333333333307</v>
      </c>
      <c r="AH109" s="472">
        <f>AG121</f>
        <v>0.84059142257808184</v>
      </c>
    </row>
    <row r="110" spans="1:34" ht="19.149999999999999" customHeight="1">
      <c r="A110" s="495"/>
      <c r="B110" s="424" t="s">
        <v>196</v>
      </c>
      <c r="C110" s="178"/>
      <c r="D110" s="42" t="s">
        <v>254</v>
      </c>
      <c r="E110" s="180"/>
      <c r="F110" s="359">
        <v>56.43</v>
      </c>
      <c r="G110" s="177">
        <v>863</v>
      </c>
      <c r="H110" s="45">
        <f t="shared" si="75"/>
        <v>48699.09</v>
      </c>
      <c r="I110" s="424"/>
      <c r="J110" s="46">
        <v>18</v>
      </c>
      <c r="K110" s="44">
        <v>1500</v>
      </c>
      <c r="L110" s="47">
        <v>83.333333333333329</v>
      </c>
      <c r="M110" s="422">
        <v>18</v>
      </c>
      <c r="N110" s="44">
        <f t="shared" si="76"/>
        <v>1327.6923076923069</v>
      </c>
      <c r="O110" s="47">
        <f t="shared" si="77"/>
        <v>73.760683760683719</v>
      </c>
      <c r="P110" s="48">
        <f t="shared" si="72"/>
        <v>0</v>
      </c>
      <c r="Q110" s="49">
        <f t="shared" si="73"/>
        <v>-9.5726495726496097</v>
      </c>
      <c r="R110" s="428">
        <f t="shared" si="74"/>
        <v>0.88512820512820467</v>
      </c>
      <c r="S110" s="498"/>
      <c r="T110" s="230">
        <v>0.53402777777777777</v>
      </c>
      <c r="U110" s="230">
        <v>0.56111111111111112</v>
      </c>
      <c r="V110" s="231">
        <v>7</v>
      </c>
      <c r="W110" s="421">
        <f t="shared" si="70"/>
        <v>39.000000000000021</v>
      </c>
      <c r="X110" s="191"/>
      <c r="Y110" s="191"/>
      <c r="Z110" s="54"/>
      <c r="AA110" s="54"/>
      <c r="AB110" s="451"/>
      <c r="AC110" s="451"/>
      <c r="AD110" s="438"/>
      <c r="AE110" s="438"/>
      <c r="AF110" s="48">
        <f t="shared" si="61"/>
        <v>-172.30769230769306</v>
      </c>
      <c r="AG110" s="126">
        <f t="shared" si="62"/>
        <v>0.88512820512820467</v>
      </c>
      <c r="AH110" s="472"/>
    </row>
    <row r="111" spans="1:34" ht="19.149999999999999" customHeight="1">
      <c r="A111" s="495"/>
      <c r="B111" s="424" t="s">
        <v>203</v>
      </c>
      <c r="C111" s="178"/>
      <c r="D111" s="42" t="s">
        <v>245</v>
      </c>
      <c r="E111" s="180"/>
      <c r="F111" s="359">
        <v>29.113149847094796</v>
      </c>
      <c r="G111" s="57">
        <v>313</v>
      </c>
      <c r="H111" s="45">
        <f t="shared" si="75"/>
        <v>9112.4159021406704</v>
      </c>
      <c r="I111" s="424"/>
      <c r="J111" s="46">
        <v>20</v>
      </c>
      <c r="K111" s="44">
        <v>1500</v>
      </c>
      <c r="L111" s="47">
        <v>75</v>
      </c>
      <c r="M111" s="232">
        <v>20</v>
      </c>
      <c r="N111" s="44">
        <f t="shared" si="76"/>
        <v>1252.0000000000045</v>
      </c>
      <c r="O111" s="47">
        <f t="shared" si="77"/>
        <v>62.600000000000229</v>
      </c>
      <c r="P111" s="48">
        <f t="shared" si="72"/>
        <v>0</v>
      </c>
      <c r="Q111" s="49">
        <f t="shared" si="73"/>
        <v>-12.399999999999771</v>
      </c>
      <c r="R111" s="428">
        <f t="shared" si="74"/>
        <v>0.83466666666666967</v>
      </c>
      <c r="S111" s="498"/>
      <c r="T111" s="230">
        <v>0.56597222222222221</v>
      </c>
      <c r="U111" s="230">
        <v>0.57638888888888884</v>
      </c>
      <c r="V111" s="231">
        <v>7</v>
      </c>
      <c r="W111" s="421">
        <f t="shared" si="70"/>
        <v>14.999999999999947</v>
      </c>
      <c r="X111" s="53"/>
      <c r="Y111" s="53"/>
      <c r="Z111" s="54"/>
      <c r="AA111" s="54"/>
      <c r="AB111" s="451"/>
      <c r="AC111" s="451"/>
      <c r="AD111" s="438"/>
      <c r="AE111" s="438"/>
      <c r="AF111" s="48">
        <f t="shared" si="61"/>
        <v>-247.99999999999545</v>
      </c>
      <c r="AG111" s="126">
        <f t="shared" si="62"/>
        <v>0.83466666666666967</v>
      </c>
      <c r="AH111" s="472"/>
    </row>
    <row r="112" spans="1:34" ht="19.149999999999999" customHeight="1">
      <c r="A112" s="495"/>
      <c r="B112" s="424" t="s">
        <v>196</v>
      </c>
      <c r="C112" s="178"/>
      <c r="D112" s="179" t="s">
        <v>282</v>
      </c>
      <c r="E112" s="180"/>
      <c r="F112" s="359">
        <v>55.32</v>
      </c>
      <c r="G112" s="57">
        <v>585</v>
      </c>
      <c r="H112" s="45">
        <f t="shared" si="75"/>
        <v>32362.2</v>
      </c>
      <c r="I112" s="438"/>
      <c r="J112" s="46">
        <v>14</v>
      </c>
      <c r="K112" s="44">
        <v>1440</v>
      </c>
      <c r="L112" s="47">
        <v>102.85714285714286</v>
      </c>
      <c r="M112" s="232">
        <v>15</v>
      </c>
      <c r="N112" s="44">
        <f t="shared" si="76"/>
        <v>1096.8749999999984</v>
      </c>
      <c r="O112" s="47">
        <f t="shared" si="77"/>
        <v>73.124999999999901</v>
      </c>
      <c r="P112" s="48">
        <f t="shared" si="72"/>
        <v>1</v>
      </c>
      <c r="Q112" s="49">
        <f t="shared" si="73"/>
        <v>-29.732142857142961</v>
      </c>
      <c r="R112" s="428">
        <f t="shared" si="74"/>
        <v>0.710937499999999</v>
      </c>
      <c r="S112" s="498"/>
      <c r="T112" s="230">
        <v>0.70833333333333337</v>
      </c>
      <c r="U112" s="230">
        <v>0.73055555555555562</v>
      </c>
      <c r="V112" s="231">
        <v>5</v>
      </c>
      <c r="W112" s="421">
        <f t="shared" si="70"/>
        <v>32.000000000000043</v>
      </c>
      <c r="X112" s="53"/>
      <c r="Y112" s="53"/>
      <c r="Z112" s="54"/>
      <c r="AA112" s="54"/>
      <c r="AB112" s="451"/>
      <c r="AC112" s="451"/>
      <c r="AD112" s="438"/>
      <c r="AE112" s="438"/>
      <c r="AF112" s="48">
        <f t="shared" si="61"/>
        <v>-343.12500000000159</v>
      </c>
      <c r="AG112" s="126">
        <f t="shared" si="62"/>
        <v>0.76171874999999889</v>
      </c>
      <c r="AH112" s="472"/>
    </row>
    <row r="113" spans="1:34" s="221" customFormat="1" ht="19.149999999999999" customHeight="1">
      <c r="A113" s="495"/>
      <c r="B113" s="424" t="s">
        <v>196</v>
      </c>
      <c r="C113" s="178"/>
      <c r="D113" s="179" t="s">
        <v>283</v>
      </c>
      <c r="E113" s="180"/>
      <c r="F113" s="359">
        <v>55.56</v>
      </c>
      <c r="G113" s="57">
        <v>696</v>
      </c>
      <c r="H113" s="45">
        <f t="shared" si="75"/>
        <v>38669.760000000002</v>
      </c>
      <c r="I113" s="438"/>
      <c r="J113" s="46">
        <v>16</v>
      </c>
      <c r="K113" s="44">
        <v>1440</v>
      </c>
      <c r="L113" s="47">
        <v>90</v>
      </c>
      <c r="M113" s="232">
        <v>16</v>
      </c>
      <c r="N113" s="44">
        <f t="shared" si="76"/>
        <v>1265.4545454545439</v>
      </c>
      <c r="O113" s="47">
        <f t="shared" si="77"/>
        <v>79.090909090908994</v>
      </c>
      <c r="P113" s="48">
        <f t="shared" si="72"/>
        <v>0</v>
      </c>
      <c r="Q113" s="49">
        <f t="shared" si="73"/>
        <v>-10.909090909091006</v>
      </c>
      <c r="R113" s="428">
        <f t="shared" si="74"/>
        <v>0.87878787878787767</v>
      </c>
      <c r="S113" s="498"/>
      <c r="T113" s="230">
        <v>0.73541666666666672</v>
      </c>
      <c r="U113" s="230">
        <v>0.75833333333333341</v>
      </c>
      <c r="V113" s="231">
        <v>7</v>
      </c>
      <c r="W113" s="421">
        <f t="shared" si="70"/>
        <v>33.000000000000043</v>
      </c>
      <c r="X113" s="219"/>
      <c r="Y113" s="219"/>
      <c r="Z113" s="220"/>
      <c r="AA113" s="220"/>
      <c r="AB113" s="451"/>
      <c r="AC113" s="451"/>
      <c r="AD113" s="224"/>
      <c r="AE113" s="224"/>
      <c r="AF113" s="48">
        <f t="shared" si="61"/>
        <v>-174.5454545454561</v>
      </c>
      <c r="AG113" s="126">
        <f t="shared" si="62"/>
        <v>0.87878787878787767</v>
      </c>
      <c r="AH113" s="472"/>
    </row>
    <row r="114" spans="1:34" s="221" customFormat="1" ht="19.149999999999999" customHeight="1">
      <c r="A114" s="495"/>
      <c r="B114" s="424" t="s">
        <v>196</v>
      </c>
      <c r="C114" s="178"/>
      <c r="D114" s="179" t="s">
        <v>284</v>
      </c>
      <c r="E114" s="180"/>
      <c r="F114" s="359">
        <v>54.29</v>
      </c>
      <c r="G114" s="57">
        <v>658</v>
      </c>
      <c r="H114" s="45">
        <f t="shared" si="75"/>
        <v>35722.82</v>
      </c>
      <c r="I114" s="438"/>
      <c r="J114" s="46">
        <v>15</v>
      </c>
      <c r="K114" s="44">
        <v>1440</v>
      </c>
      <c r="L114" s="47">
        <v>96</v>
      </c>
      <c r="M114" s="232">
        <v>15</v>
      </c>
      <c r="N114" s="44">
        <f t="shared" si="76"/>
        <v>1233.7499999999982</v>
      </c>
      <c r="O114" s="47">
        <f t="shared" si="77"/>
        <v>82.249999999999872</v>
      </c>
      <c r="P114" s="48">
        <f t="shared" si="72"/>
        <v>0</v>
      </c>
      <c r="Q114" s="49">
        <f t="shared" si="73"/>
        <v>-13.750000000000128</v>
      </c>
      <c r="R114" s="428">
        <f t="shared" si="74"/>
        <v>0.85677083333333204</v>
      </c>
      <c r="S114" s="498"/>
      <c r="T114" s="230">
        <v>0.76250000000000007</v>
      </c>
      <c r="U114" s="230">
        <v>0.78472222222222232</v>
      </c>
      <c r="V114" s="231">
        <v>6</v>
      </c>
      <c r="W114" s="421">
        <f t="shared" si="70"/>
        <v>32.000000000000043</v>
      </c>
      <c r="X114" s="219"/>
      <c r="Y114" s="219"/>
      <c r="Z114" s="220"/>
      <c r="AA114" s="220"/>
      <c r="AB114" s="451"/>
      <c r="AC114" s="451"/>
      <c r="AD114" s="224"/>
      <c r="AE114" s="224"/>
      <c r="AF114" s="48">
        <f t="shared" si="61"/>
        <v>-206.25000000000182</v>
      </c>
      <c r="AG114" s="126">
        <f t="shared" si="62"/>
        <v>0.85677083333333204</v>
      </c>
      <c r="AH114" s="472"/>
    </row>
    <row r="115" spans="1:34" s="221" customFormat="1" ht="19.149999999999999" customHeight="1">
      <c r="A115" s="495"/>
      <c r="B115" s="424" t="s">
        <v>115</v>
      </c>
      <c r="C115" s="178"/>
      <c r="D115" s="179" t="s">
        <v>255</v>
      </c>
      <c r="E115" s="180"/>
      <c r="F115" s="359">
        <v>20.170000000000002</v>
      </c>
      <c r="G115" s="177">
        <v>440</v>
      </c>
      <c r="H115" s="45">
        <f t="shared" si="75"/>
        <v>8874.8000000000011</v>
      </c>
      <c r="I115" s="438"/>
      <c r="J115" s="46">
        <v>12</v>
      </c>
      <c r="K115" s="44">
        <v>1500</v>
      </c>
      <c r="L115" s="47">
        <v>125</v>
      </c>
      <c r="M115" s="422">
        <v>10</v>
      </c>
      <c r="N115" s="44">
        <f t="shared" si="76"/>
        <v>1015.3846153846129</v>
      </c>
      <c r="O115" s="47">
        <f t="shared" si="77"/>
        <v>101.53846153846129</v>
      </c>
      <c r="P115" s="48">
        <f t="shared" si="72"/>
        <v>-2</v>
      </c>
      <c r="Q115" s="49">
        <f t="shared" si="73"/>
        <v>-23.461538461538709</v>
      </c>
      <c r="R115" s="428">
        <f t="shared" si="74"/>
        <v>0.81230769230769029</v>
      </c>
      <c r="S115" s="498"/>
      <c r="T115" s="230">
        <v>0.8</v>
      </c>
      <c r="U115" s="230">
        <v>0.81805555555555565</v>
      </c>
      <c r="V115" s="231">
        <v>22</v>
      </c>
      <c r="W115" s="421">
        <f t="shared" si="70"/>
        <v>26.000000000000068</v>
      </c>
      <c r="X115" s="219">
        <v>0.78749999999999998</v>
      </c>
      <c r="Y115" s="219">
        <v>0.79861111111111116</v>
      </c>
      <c r="Z115" s="220"/>
      <c r="AA115" s="220"/>
      <c r="AB115" s="451"/>
      <c r="AC115" s="451"/>
      <c r="AD115" s="224"/>
      <c r="AE115" s="224"/>
      <c r="AF115" s="48">
        <f t="shared" si="61"/>
        <v>-484.61538461538714</v>
      </c>
      <c r="AG115" s="126">
        <f t="shared" si="62"/>
        <v>0.67692307692307518</v>
      </c>
      <c r="AH115" s="472"/>
    </row>
    <row r="116" spans="1:34" s="221" customFormat="1" ht="19.149999999999999" customHeight="1">
      <c r="A116" s="495"/>
      <c r="B116" s="424" t="s">
        <v>115</v>
      </c>
      <c r="C116" s="55"/>
      <c r="D116" s="82" t="s">
        <v>267</v>
      </c>
      <c r="E116" s="83"/>
      <c r="F116" s="359">
        <v>19.41</v>
      </c>
      <c r="G116" s="57">
        <v>2941</v>
      </c>
      <c r="H116" s="45">
        <f t="shared" si="75"/>
        <v>57084.81</v>
      </c>
      <c r="I116" s="438"/>
      <c r="J116" s="46">
        <v>12</v>
      </c>
      <c r="K116" s="44">
        <v>1500</v>
      </c>
      <c r="L116" s="47">
        <v>125</v>
      </c>
      <c r="M116" s="427">
        <v>12</v>
      </c>
      <c r="N116" s="44">
        <f t="shared" si="76"/>
        <v>1434.6341463414631</v>
      </c>
      <c r="O116" s="47">
        <f t="shared" si="77"/>
        <v>119.55284552845525</v>
      </c>
      <c r="P116" s="48">
        <f t="shared" si="72"/>
        <v>0</v>
      </c>
      <c r="Q116" s="49">
        <f t="shared" si="73"/>
        <v>-5.4471544715447493</v>
      </c>
      <c r="R116" s="428">
        <f t="shared" si="74"/>
        <v>0.95642276422764205</v>
      </c>
      <c r="S116" s="498"/>
      <c r="T116" s="230">
        <v>0.82291666666666674</v>
      </c>
      <c r="U116" s="230">
        <v>0.90833333333333344</v>
      </c>
      <c r="V116" s="231">
        <v>7</v>
      </c>
      <c r="W116" s="421">
        <f t="shared" si="70"/>
        <v>123.00000000000004</v>
      </c>
      <c r="X116" s="219"/>
      <c r="Y116" s="219"/>
      <c r="Z116" s="220"/>
      <c r="AA116" s="220"/>
      <c r="AB116" s="451"/>
      <c r="AC116" s="451"/>
      <c r="AD116" s="224"/>
      <c r="AE116" s="224"/>
      <c r="AF116" s="48">
        <f t="shared" si="61"/>
        <v>-65.365853658536935</v>
      </c>
      <c r="AG116" s="126">
        <f t="shared" si="62"/>
        <v>0.95642276422764205</v>
      </c>
      <c r="AH116" s="472"/>
    </row>
    <row r="117" spans="1:34" s="221" customFormat="1" ht="19.149999999999999" customHeight="1">
      <c r="A117" s="495"/>
      <c r="B117" s="424">
        <v>0</v>
      </c>
      <c r="C117" s="55"/>
      <c r="D117" s="179"/>
      <c r="E117" s="83"/>
      <c r="F117" s="359" t="s">
        <v>105</v>
      </c>
      <c r="G117" s="57"/>
      <c r="H117" s="45">
        <f t="shared" si="75"/>
        <v>0</v>
      </c>
      <c r="I117" s="438"/>
      <c r="J117" s="46"/>
      <c r="K117" s="44"/>
      <c r="L117" s="47"/>
      <c r="M117" s="427"/>
      <c r="N117" s="44"/>
      <c r="O117" s="47"/>
      <c r="P117" s="48"/>
      <c r="Q117" s="49"/>
      <c r="R117" s="428"/>
      <c r="S117" s="498"/>
      <c r="T117" s="230"/>
      <c r="U117" s="230"/>
      <c r="V117" s="231"/>
      <c r="W117" s="421"/>
      <c r="X117" s="219"/>
      <c r="Y117" s="219"/>
      <c r="Z117" s="220"/>
      <c r="AA117" s="220"/>
      <c r="AB117" s="451"/>
      <c r="AC117" s="451"/>
      <c r="AD117" s="224"/>
      <c r="AE117" s="224"/>
      <c r="AF117" s="48">
        <f t="shared" si="61"/>
        <v>0</v>
      </c>
      <c r="AG117" s="126" t="e">
        <f t="shared" si="62"/>
        <v>#DIV/0!</v>
      </c>
      <c r="AH117" s="472"/>
    </row>
    <row r="118" spans="1:34" s="221" customFormat="1" ht="19.149999999999999" customHeight="1">
      <c r="A118" s="495"/>
      <c r="B118" s="424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38"/>
      <c r="J118" s="46"/>
      <c r="K118" s="44"/>
      <c r="L118" s="47"/>
      <c r="M118" s="427"/>
      <c r="N118" s="44"/>
      <c r="O118" s="47"/>
      <c r="P118" s="48"/>
      <c r="Q118" s="49"/>
      <c r="R118" s="428"/>
      <c r="S118" s="498"/>
      <c r="T118" s="230"/>
      <c r="U118" s="230"/>
      <c r="V118" s="231"/>
      <c r="W118" s="421">
        <f t="shared" si="70"/>
        <v>0</v>
      </c>
      <c r="X118" s="219"/>
      <c r="Y118" s="219"/>
      <c r="Z118" s="220"/>
      <c r="AA118" s="220"/>
      <c r="AB118" s="451"/>
      <c r="AC118" s="451"/>
      <c r="AD118" s="224"/>
      <c r="AE118" s="224"/>
      <c r="AF118" s="48">
        <f t="shared" si="61"/>
        <v>0</v>
      </c>
      <c r="AG118" s="126" t="e">
        <f t="shared" si="62"/>
        <v>#DIV/0!</v>
      </c>
      <c r="AH118" s="472"/>
    </row>
    <row r="119" spans="1:34" s="221" customFormat="1" ht="19.149999999999999" customHeight="1">
      <c r="A119" s="495"/>
      <c r="B119" s="224">
        <v>0</v>
      </c>
      <c r="C119" s="226"/>
      <c r="D119" s="82"/>
      <c r="E119" s="83"/>
      <c r="F119" s="366" t="s">
        <v>105</v>
      </c>
      <c r="G119" s="233"/>
      <c r="H119" s="45">
        <f t="shared" si="75"/>
        <v>0</v>
      </c>
      <c r="I119" s="438"/>
      <c r="J119" s="181"/>
      <c r="K119" s="235"/>
      <c r="L119" s="47"/>
      <c r="M119" s="427"/>
      <c r="N119" s="182"/>
      <c r="O119" s="228"/>
      <c r="P119" s="168"/>
      <c r="Q119" s="49"/>
      <c r="R119" s="428"/>
      <c r="S119" s="498"/>
      <c r="T119" s="230"/>
      <c r="U119" s="230"/>
      <c r="V119" s="231"/>
      <c r="W119" s="421">
        <f t="shared" si="70"/>
        <v>0</v>
      </c>
      <c r="X119" s="219"/>
      <c r="Y119" s="219"/>
      <c r="Z119" s="220"/>
      <c r="AA119" s="220"/>
      <c r="AB119" s="451"/>
      <c r="AC119" s="451"/>
      <c r="AD119" s="224"/>
      <c r="AE119" s="224"/>
      <c r="AF119" s="48">
        <f t="shared" si="61"/>
        <v>0</v>
      </c>
      <c r="AG119" s="126" t="e">
        <f t="shared" si="62"/>
        <v>#DIV/0!</v>
      </c>
      <c r="AH119" s="472"/>
    </row>
    <row r="120" spans="1:34" s="221" customFormat="1" ht="19.149999999999999" customHeight="1">
      <c r="A120" s="495"/>
      <c r="B120" s="224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38"/>
      <c r="J120" s="181"/>
      <c r="K120" s="235"/>
      <c r="L120" s="47"/>
      <c r="M120" s="427"/>
      <c r="N120" s="182"/>
      <c r="O120" s="228"/>
      <c r="P120" s="168"/>
      <c r="Q120" s="49"/>
      <c r="R120" s="428"/>
      <c r="S120" s="498"/>
      <c r="T120" s="230"/>
      <c r="U120" s="230"/>
      <c r="V120" s="231"/>
      <c r="W120" s="421">
        <f t="shared" si="70"/>
        <v>0</v>
      </c>
      <c r="X120" s="219"/>
      <c r="Y120" s="219"/>
      <c r="Z120" s="220"/>
      <c r="AA120" s="220"/>
      <c r="AB120" s="451"/>
      <c r="AC120" s="451"/>
      <c r="AD120" s="224"/>
      <c r="AE120" s="224"/>
      <c r="AF120" s="48">
        <f t="shared" si="61"/>
        <v>0</v>
      </c>
      <c r="AG120" s="126" t="e">
        <f t="shared" si="62"/>
        <v>#DIV/0!</v>
      </c>
      <c r="AH120" s="472"/>
    </row>
    <row r="121" spans="1:34" ht="19.149999999999999" customHeight="1">
      <c r="A121" s="496"/>
      <c r="B121" s="122">
        <v>0</v>
      </c>
      <c r="C121" s="100" t="s">
        <v>259</v>
      </c>
      <c r="D121" s="236" t="s">
        <v>118</v>
      </c>
      <c r="E121" s="237"/>
      <c r="F121" s="368"/>
      <c r="G121" s="238"/>
      <c r="H121" s="239"/>
      <c r="I121" s="240"/>
      <c r="J121" s="205">
        <v>16</v>
      </c>
      <c r="K121" s="205">
        <v>1477.5</v>
      </c>
      <c r="L121" s="206">
        <v>96.077380952380949</v>
      </c>
      <c r="M121" s="205">
        <f t="shared" ref="M121:O121" si="78">AVERAGE(M109:M120)</f>
        <v>15.875</v>
      </c>
      <c r="N121" s="205">
        <f t="shared" si="78"/>
        <v>1241.9738268591159</v>
      </c>
      <c r="O121" s="206">
        <f t="shared" si="78"/>
        <v>81.7873565374327</v>
      </c>
      <c r="P121" s="48">
        <f t="shared" ref="P121:P129" si="79">M121-J121</f>
        <v>-0.125</v>
      </c>
      <c r="Q121" s="49">
        <f t="shared" ref="Q121:Q129" si="80">O121-L121</f>
        <v>-14.290024414948249</v>
      </c>
      <c r="R121" s="175">
        <f t="shared" ref="R121:R129" si="81">O121/L121</f>
        <v>0.85126546671759462</v>
      </c>
      <c r="S121" s="477"/>
      <c r="T121" s="50"/>
      <c r="U121" s="50"/>
      <c r="V121" s="44"/>
      <c r="W121" s="421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51"/>
      <c r="AC121" s="451"/>
      <c r="AD121" s="107">
        <f>SUM(AD109:AD120)</f>
        <v>0</v>
      </c>
      <c r="AE121" s="107">
        <f>SUM(AE109:AE120)</f>
        <v>0</v>
      </c>
      <c r="AF121" s="48">
        <f>N121-K121</f>
        <v>-235.52617314088411</v>
      </c>
      <c r="AG121" s="126">
        <f>N121/K121</f>
        <v>0.84059142257808184</v>
      </c>
      <c r="AH121" s="472"/>
    </row>
    <row r="122" spans="1:34" ht="19.149999999999999" customHeight="1">
      <c r="A122" s="499" t="s">
        <v>260</v>
      </c>
      <c r="B122" s="131" t="s">
        <v>230</v>
      </c>
      <c r="C122" s="166"/>
      <c r="D122" s="179" t="s">
        <v>261</v>
      </c>
      <c r="E122" s="43"/>
      <c r="F122" s="359">
        <v>58.67</v>
      </c>
      <c r="G122" s="44">
        <v>1776</v>
      </c>
      <c r="H122" s="45">
        <f t="shared" ref="H122:H132" si="82">F122*G122</f>
        <v>104197.92</v>
      </c>
      <c r="I122" s="424"/>
      <c r="J122" s="46">
        <v>19</v>
      </c>
      <c r="K122" s="44">
        <v>1440</v>
      </c>
      <c r="L122" s="47">
        <v>75.78947368421052</v>
      </c>
      <c r="M122" s="422">
        <v>19</v>
      </c>
      <c r="N122" s="177">
        <f t="shared" ref="N122:N129" si="83">G122/W122*60</f>
        <v>1366.1538461538453</v>
      </c>
      <c r="O122" s="241">
        <f t="shared" ref="O122:O129" si="84">N122/M122</f>
        <v>71.902834008097116</v>
      </c>
      <c r="P122" s="108">
        <f t="shared" si="79"/>
        <v>0</v>
      </c>
      <c r="Q122" s="185">
        <f t="shared" si="80"/>
        <v>-3.8866396761134041</v>
      </c>
      <c r="R122" s="109">
        <f t="shared" si="81"/>
        <v>0.94871794871794812</v>
      </c>
      <c r="S122" s="463">
        <f>R134</f>
        <v>0.8986590774690898</v>
      </c>
      <c r="T122" s="50">
        <v>0.5</v>
      </c>
      <c r="U122" s="50">
        <v>0.5541666666666667</v>
      </c>
      <c r="V122" s="231">
        <v>5</v>
      </c>
      <c r="W122" s="421">
        <f t="shared" si="70"/>
        <v>78.000000000000043</v>
      </c>
      <c r="X122" s="53"/>
      <c r="Y122" s="53"/>
      <c r="Z122" s="54"/>
      <c r="AA122" s="54"/>
      <c r="AB122" s="451"/>
      <c r="AC122" s="451"/>
      <c r="AD122" s="438"/>
      <c r="AE122" s="438"/>
      <c r="AF122" s="48">
        <f t="shared" si="61"/>
        <v>-73.846153846154721</v>
      </c>
      <c r="AG122" s="428">
        <f t="shared" si="62"/>
        <v>0.94871794871794812</v>
      </c>
      <c r="AH122" s="477">
        <f>AG134</f>
        <v>0.91241029070907109</v>
      </c>
    </row>
    <row r="123" spans="1:34" ht="19.149999999999999" customHeight="1">
      <c r="A123" s="499"/>
      <c r="B123" s="131" t="s">
        <v>230</v>
      </c>
      <c r="C123" s="97"/>
      <c r="D123" s="42" t="s">
        <v>248</v>
      </c>
      <c r="E123" s="180"/>
      <c r="F123" s="359">
        <v>59.52</v>
      </c>
      <c r="G123" s="44">
        <v>1962</v>
      </c>
      <c r="H123" s="45">
        <f t="shared" si="82"/>
        <v>116778.24000000001</v>
      </c>
      <c r="I123" s="438"/>
      <c r="J123" s="87">
        <v>21</v>
      </c>
      <c r="K123" s="57">
        <v>1385</v>
      </c>
      <c r="L123" s="86">
        <v>65.952380952380949</v>
      </c>
      <c r="M123" s="427">
        <v>21</v>
      </c>
      <c r="N123" s="57">
        <f t="shared" si="83"/>
        <v>1308</v>
      </c>
      <c r="O123" s="86">
        <f t="shared" si="84"/>
        <v>62.285714285714285</v>
      </c>
      <c r="P123" s="54">
        <f t="shared" si="79"/>
        <v>0</v>
      </c>
      <c r="Q123" s="88">
        <f t="shared" si="80"/>
        <v>-3.6666666666666643</v>
      </c>
      <c r="R123" s="431">
        <f t="shared" si="81"/>
        <v>0.94440433212996389</v>
      </c>
      <c r="S123" s="463"/>
      <c r="T123" s="50">
        <v>0.56944444444444442</v>
      </c>
      <c r="U123" s="50">
        <v>0.63194444444444442</v>
      </c>
      <c r="V123" s="231">
        <v>22</v>
      </c>
      <c r="W123" s="421">
        <f>(U123-T123)*24*60</f>
        <v>90</v>
      </c>
      <c r="X123" s="53">
        <v>0.55763888888888891</v>
      </c>
      <c r="Y123" s="53">
        <v>0.56666666666666665</v>
      </c>
      <c r="Z123" s="54"/>
      <c r="AA123" s="54"/>
      <c r="AB123" s="451"/>
      <c r="AC123" s="451"/>
      <c r="AD123" s="438"/>
      <c r="AE123" s="438"/>
      <c r="AF123" s="48">
        <f t="shared" si="61"/>
        <v>-77</v>
      </c>
      <c r="AG123" s="428">
        <f t="shared" si="62"/>
        <v>0.94440433212996389</v>
      </c>
      <c r="AH123" s="463"/>
    </row>
    <row r="124" spans="1:34" ht="19.149999999999999" customHeight="1">
      <c r="A124" s="499"/>
      <c r="B124" s="131" t="s">
        <v>196</v>
      </c>
      <c r="C124" s="178"/>
      <c r="D124" s="179" t="s">
        <v>262</v>
      </c>
      <c r="E124" s="180"/>
      <c r="F124" s="359">
        <v>56.79</v>
      </c>
      <c r="G124" s="177">
        <v>1087</v>
      </c>
      <c r="H124" s="45">
        <f t="shared" si="82"/>
        <v>61730.729999999996</v>
      </c>
      <c r="I124" s="242"/>
      <c r="J124" s="87">
        <v>18</v>
      </c>
      <c r="K124" s="57">
        <v>1636</v>
      </c>
      <c r="L124" s="86">
        <v>90.888888888888886</v>
      </c>
      <c r="M124" s="422">
        <v>18</v>
      </c>
      <c r="N124" s="177">
        <f t="shared" si="83"/>
        <v>1552.8571428571424</v>
      </c>
      <c r="O124" s="241">
        <f t="shared" si="84"/>
        <v>86.269841269841251</v>
      </c>
      <c r="P124" s="108">
        <f t="shared" si="79"/>
        <v>0</v>
      </c>
      <c r="Q124" s="185">
        <f t="shared" si="80"/>
        <v>-4.6190476190476346</v>
      </c>
      <c r="R124" s="109">
        <f t="shared" si="81"/>
        <v>0.94917918267551504</v>
      </c>
      <c r="S124" s="500"/>
      <c r="T124" s="50">
        <v>0.70833333333333337</v>
      </c>
      <c r="U124" s="50">
        <v>0.73750000000000004</v>
      </c>
      <c r="V124" s="231">
        <v>5</v>
      </c>
      <c r="W124" s="243">
        <f>(U124-T124)*24*60</f>
        <v>42.000000000000014</v>
      </c>
      <c r="X124" s="191"/>
      <c r="Y124" s="191"/>
      <c r="Z124" s="54"/>
      <c r="AA124" s="54"/>
      <c r="AB124" s="451"/>
      <c r="AC124" s="451"/>
      <c r="AD124" s="438"/>
      <c r="AE124" s="438"/>
      <c r="AF124" s="108">
        <f t="shared" si="61"/>
        <v>-83.142857142857565</v>
      </c>
      <c r="AG124" s="109">
        <f t="shared" si="62"/>
        <v>0.94917918267551493</v>
      </c>
      <c r="AH124" s="463"/>
    </row>
    <row r="125" spans="1:34" ht="19.149999999999999" customHeight="1">
      <c r="A125" s="499"/>
      <c r="B125" s="131" t="s">
        <v>196</v>
      </c>
      <c r="C125" s="97"/>
      <c r="D125" s="42" t="s">
        <v>263</v>
      </c>
      <c r="E125" s="43"/>
      <c r="F125" s="359">
        <v>56.87</v>
      </c>
      <c r="G125" s="44">
        <v>819</v>
      </c>
      <c r="H125" s="45">
        <f t="shared" si="82"/>
        <v>46576.53</v>
      </c>
      <c r="I125" s="424"/>
      <c r="J125" s="87">
        <v>18</v>
      </c>
      <c r="K125" s="57">
        <v>1636</v>
      </c>
      <c r="L125" s="86">
        <v>90.888888888888886</v>
      </c>
      <c r="M125" s="422">
        <v>18</v>
      </c>
      <c r="N125" s="57">
        <f t="shared" si="83"/>
        <v>1535.624999999998</v>
      </c>
      <c r="O125" s="86">
        <f t="shared" si="84"/>
        <v>85.312499999999886</v>
      </c>
      <c r="P125" s="54">
        <f t="shared" si="79"/>
        <v>0</v>
      </c>
      <c r="Q125" s="88">
        <f t="shared" si="80"/>
        <v>-5.5763888888889994</v>
      </c>
      <c r="R125" s="431">
        <f t="shared" si="81"/>
        <v>0.93864608801955873</v>
      </c>
      <c r="S125" s="500"/>
      <c r="T125" s="50">
        <v>0.7416666666666667</v>
      </c>
      <c r="U125" s="50">
        <v>0.76388888888888895</v>
      </c>
      <c r="V125" s="231">
        <v>6</v>
      </c>
      <c r="W125" s="243">
        <f t="shared" ref="W125:W133" si="85">(U125-T125)*24*60</f>
        <v>32.000000000000043</v>
      </c>
      <c r="X125" s="64"/>
      <c r="Y125" s="64"/>
      <c r="Z125" s="54"/>
      <c r="AA125" s="54"/>
      <c r="AB125" s="451"/>
      <c r="AC125" s="451"/>
      <c r="AD125" s="438"/>
      <c r="AE125" s="438"/>
      <c r="AF125" s="48">
        <f t="shared" si="61"/>
        <v>-100.37500000000205</v>
      </c>
      <c r="AG125" s="428">
        <f t="shared" si="62"/>
        <v>0.93864608801955862</v>
      </c>
      <c r="AH125" s="464"/>
    </row>
    <row r="126" spans="1:34" ht="19.149999999999999" customHeight="1">
      <c r="A126" s="499"/>
      <c r="B126" s="131" t="s">
        <v>196</v>
      </c>
      <c r="C126" s="438"/>
      <c r="D126" s="42" t="s">
        <v>264</v>
      </c>
      <c r="E126" s="180"/>
      <c r="F126" s="359">
        <v>54.09</v>
      </c>
      <c r="G126" s="57">
        <v>808</v>
      </c>
      <c r="H126" s="45">
        <f t="shared" si="82"/>
        <v>43704.72</v>
      </c>
      <c r="I126" s="438"/>
      <c r="J126" s="87">
        <v>17</v>
      </c>
      <c r="K126" s="57">
        <v>1565</v>
      </c>
      <c r="L126" s="86">
        <v>92.058823529411768</v>
      </c>
      <c r="M126" s="427">
        <v>18</v>
      </c>
      <c r="N126" s="57">
        <f t="shared" si="83"/>
        <v>1425.8823529411745</v>
      </c>
      <c r="O126" s="86">
        <f t="shared" si="84"/>
        <v>79.215686274509693</v>
      </c>
      <c r="P126" s="54">
        <f t="shared" si="79"/>
        <v>1</v>
      </c>
      <c r="Q126" s="88">
        <f t="shared" si="80"/>
        <v>-12.843137254902075</v>
      </c>
      <c r="R126" s="431">
        <f t="shared" si="81"/>
        <v>0.86048988285409889</v>
      </c>
      <c r="S126" s="500"/>
      <c r="T126" s="50">
        <v>0.76875000000000004</v>
      </c>
      <c r="U126" s="50">
        <v>0.79236111111111118</v>
      </c>
      <c r="V126" s="231">
        <v>7</v>
      </c>
      <c r="W126" s="243">
        <f t="shared" si="85"/>
        <v>34.000000000000043</v>
      </c>
      <c r="X126" s="64"/>
      <c r="Y126" s="64"/>
      <c r="Z126" s="54"/>
      <c r="AA126" s="54"/>
      <c r="AB126" s="451"/>
      <c r="AC126" s="451"/>
      <c r="AD126" s="438"/>
      <c r="AE126" s="438"/>
      <c r="AF126" s="108">
        <f t="shared" si="61"/>
        <v>-139.11764705882547</v>
      </c>
      <c r="AG126" s="109">
        <f t="shared" si="62"/>
        <v>0.91110693478669302</v>
      </c>
      <c r="AH126" s="464"/>
    </row>
    <row r="127" spans="1:34" ht="19.149999999999999" customHeight="1">
      <c r="A127" s="499"/>
      <c r="B127" s="131" t="s">
        <v>196</v>
      </c>
      <c r="C127" s="226"/>
      <c r="D127" s="82" t="s">
        <v>265</v>
      </c>
      <c r="E127" s="83"/>
      <c r="F127" s="359">
        <v>47.6</v>
      </c>
      <c r="G127" s="212">
        <v>1076</v>
      </c>
      <c r="H127" s="45">
        <f t="shared" si="82"/>
        <v>51217.599999999999</v>
      </c>
      <c r="I127" s="224"/>
      <c r="J127" s="87">
        <v>19</v>
      </c>
      <c r="K127" s="57">
        <v>1440</v>
      </c>
      <c r="L127" s="86">
        <v>75.78947368421052</v>
      </c>
      <c r="M127" s="422">
        <v>19</v>
      </c>
      <c r="N127" s="177">
        <f t="shared" si="83"/>
        <v>1317.5510204081636</v>
      </c>
      <c r="O127" s="241">
        <f t="shared" si="84"/>
        <v>69.344790547798084</v>
      </c>
      <c r="P127" s="108">
        <f t="shared" si="79"/>
        <v>0</v>
      </c>
      <c r="Q127" s="185">
        <f t="shared" si="80"/>
        <v>-6.4446831364124364</v>
      </c>
      <c r="R127" s="109">
        <f t="shared" si="81"/>
        <v>0.91496598639455817</v>
      </c>
      <c r="S127" s="500"/>
      <c r="T127" s="50">
        <v>0.80763888888888891</v>
      </c>
      <c r="U127" s="50">
        <v>0.84166666666666667</v>
      </c>
      <c r="V127" s="424">
        <v>22</v>
      </c>
      <c r="W127" s="243">
        <f t="shared" si="85"/>
        <v>48.999999999999986</v>
      </c>
      <c r="X127" s="64">
        <v>0.79583333333333339</v>
      </c>
      <c r="Y127" s="64">
        <v>0.80486111111111114</v>
      </c>
      <c r="Z127" s="54"/>
      <c r="AA127" s="54"/>
      <c r="AB127" s="451"/>
      <c r="AC127" s="451"/>
      <c r="AD127" s="438"/>
      <c r="AE127" s="438"/>
      <c r="AF127" s="108">
        <f t="shared" si="61"/>
        <v>-122.44897959183641</v>
      </c>
      <c r="AG127" s="109">
        <f t="shared" si="62"/>
        <v>0.91496598639455806</v>
      </c>
      <c r="AH127" s="464"/>
    </row>
    <row r="128" spans="1:34" ht="19.149999999999999" customHeight="1">
      <c r="A128" s="499"/>
      <c r="B128" s="131" t="s">
        <v>196</v>
      </c>
      <c r="C128" s="160"/>
      <c r="D128" s="59" t="s">
        <v>266</v>
      </c>
      <c r="E128" s="83"/>
      <c r="F128" s="359">
        <v>50.67</v>
      </c>
      <c r="G128" s="57">
        <v>231</v>
      </c>
      <c r="H128" s="45">
        <f t="shared" si="82"/>
        <v>11704.77</v>
      </c>
      <c r="I128" s="438"/>
      <c r="J128" s="87">
        <v>21</v>
      </c>
      <c r="K128" s="57">
        <v>1636</v>
      </c>
      <c r="L128" s="86">
        <v>77.904761904761898</v>
      </c>
      <c r="M128" s="87">
        <v>21</v>
      </c>
      <c r="N128" s="57">
        <f t="shared" si="83"/>
        <v>1260.0000000000045</v>
      </c>
      <c r="O128" s="86">
        <f t="shared" si="84"/>
        <v>60.000000000000213</v>
      </c>
      <c r="P128" s="54">
        <f t="shared" si="79"/>
        <v>0</v>
      </c>
      <c r="Q128" s="88">
        <f t="shared" si="80"/>
        <v>-17.904761904761685</v>
      </c>
      <c r="R128" s="431">
        <f t="shared" si="81"/>
        <v>0.77017114914425711</v>
      </c>
      <c r="S128" s="500"/>
      <c r="T128" s="50">
        <v>0.84652777777777777</v>
      </c>
      <c r="U128" s="50">
        <v>0.85416666666666663</v>
      </c>
      <c r="V128" s="424">
        <v>7</v>
      </c>
      <c r="W128" s="243">
        <f t="shared" si="85"/>
        <v>10.999999999999961</v>
      </c>
      <c r="X128" s="64"/>
      <c r="Y128" s="64"/>
      <c r="Z128" s="54"/>
      <c r="AA128" s="54"/>
      <c r="AB128" s="451"/>
      <c r="AC128" s="451"/>
      <c r="AD128" s="438"/>
      <c r="AE128" s="438"/>
      <c r="AF128" s="108">
        <f t="shared" si="61"/>
        <v>-375.99999999999545</v>
      </c>
      <c r="AG128" s="109">
        <f t="shared" si="62"/>
        <v>0.77017114914425711</v>
      </c>
      <c r="AH128" s="464"/>
    </row>
    <row r="129" spans="1:34" ht="19.149999999999999" customHeight="1">
      <c r="A129" s="499"/>
      <c r="B129" s="131" t="s">
        <v>196</v>
      </c>
      <c r="C129" s="160"/>
      <c r="D129" s="59" t="s">
        <v>277</v>
      </c>
      <c r="E129" s="60"/>
      <c r="F129" s="359">
        <v>50.49</v>
      </c>
      <c r="G129" s="57">
        <v>1278</v>
      </c>
      <c r="H129" s="45">
        <f t="shared" si="82"/>
        <v>64526.22</v>
      </c>
      <c r="I129" s="438">
        <v>1</v>
      </c>
      <c r="J129" s="87">
        <v>14</v>
      </c>
      <c r="K129" s="57">
        <v>1440</v>
      </c>
      <c r="L129" s="86">
        <v>102.85714285714286</v>
      </c>
      <c r="M129" s="427">
        <v>15</v>
      </c>
      <c r="N129" s="57">
        <f t="shared" si="83"/>
        <v>1345.2631578947378</v>
      </c>
      <c r="O129" s="86">
        <f t="shared" si="84"/>
        <v>89.684210526315852</v>
      </c>
      <c r="P129" s="54">
        <f t="shared" si="79"/>
        <v>1</v>
      </c>
      <c r="Q129" s="88">
        <f t="shared" si="80"/>
        <v>-13.17293233082701</v>
      </c>
      <c r="R129" s="431">
        <f t="shared" si="81"/>
        <v>0.87192982456140411</v>
      </c>
      <c r="S129" s="500"/>
      <c r="T129" s="50">
        <v>0.85833333333333328</v>
      </c>
      <c r="U129" s="50">
        <v>0.89791666666666659</v>
      </c>
      <c r="V129" s="424">
        <v>6</v>
      </c>
      <c r="W129" s="243">
        <f t="shared" si="85"/>
        <v>56.999999999999957</v>
      </c>
      <c r="X129" s="64"/>
      <c r="Y129" s="64"/>
      <c r="Z129" s="54"/>
      <c r="AA129" s="54"/>
      <c r="AB129" s="451"/>
      <c r="AC129" s="451"/>
      <c r="AD129" s="438"/>
      <c r="AE129" s="438"/>
      <c r="AF129" s="108"/>
      <c r="AG129" s="109"/>
      <c r="AH129" s="464"/>
    </row>
    <row r="130" spans="1:34" ht="19.149999999999999" customHeight="1">
      <c r="A130" s="49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38"/>
      <c r="J130" s="87"/>
      <c r="K130" s="57"/>
      <c r="L130" s="86"/>
      <c r="M130" s="427"/>
      <c r="N130" s="177"/>
      <c r="O130" s="241"/>
      <c r="P130" s="108"/>
      <c r="Q130" s="185"/>
      <c r="R130" s="109"/>
      <c r="S130" s="500"/>
      <c r="T130" s="50"/>
      <c r="U130" s="50"/>
      <c r="V130" s="424"/>
      <c r="W130" s="243"/>
      <c r="X130" s="64"/>
      <c r="Y130" s="64"/>
      <c r="Z130" s="54"/>
      <c r="AA130" s="54"/>
      <c r="AB130" s="451"/>
      <c r="AC130" s="451"/>
      <c r="AD130" s="438"/>
      <c r="AE130" s="438"/>
      <c r="AF130" s="65"/>
      <c r="AG130" s="429"/>
      <c r="AH130" s="464"/>
    </row>
    <row r="131" spans="1:34" ht="19.149999999999999" customHeight="1">
      <c r="A131" s="49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1"/>
      <c r="S131" s="500"/>
      <c r="T131" s="50"/>
      <c r="U131" s="50"/>
      <c r="V131" s="424"/>
      <c r="W131" s="243"/>
      <c r="X131" s="64"/>
      <c r="Y131" s="64"/>
      <c r="Z131" s="54"/>
      <c r="AA131" s="54"/>
      <c r="AB131" s="451"/>
      <c r="AC131" s="451"/>
      <c r="AD131" s="438"/>
      <c r="AE131" s="438"/>
      <c r="AF131" s="65"/>
      <c r="AG131" s="429"/>
      <c r="AH131" s="464"/>
    </row>
    <row r="132" spans="1:34" ht="19.149999999999999" customHeight="1">
      <c r="A132" s="49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38"/>
      <c r="J132" s="87"/>
      <c r="K132" s="57"/>
      <c r="L132" s="86"/>
      <c r="M132" s="427"/>
      <c r="N132" s="57"/>
      <c r="O132" s="86"/>
      <c r="P132" s="54"/>
      <c r="Q132" s="88"/>
      <c r="R132" s="431"/>
      <c r="S132" s="500"/>
      <c r="T132" s="50"/>
      <c r="U132" s="50"/>
      <c r="V132" s="424"/>
      <c r="W132" s="243">
        <f t="shared" si="85"/>
        <v>0</v>
      </c>
      <c r="X132" s="64"/>
      <c r="Y132" s="64"/>
      <c r="Z132" s="54"/>
      <c r="AA132" s="54"/>
      <c r="AB132" s="451"/>
      <c r="AC132" s="451"/>
      <c r="AD132" s="438"/>
      <c r="AE132" s="438"/>
      <c r="AF132" s="65"/>
      <c r="AG132" s="429"/>
      <c r="AH132" s="464"/>
    </row>
    <row r="133" spans="1:34" ht="19.149999999999999" customHeight="1">
      <c r="A133" s="49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38"/>
      <c r="J133" s="87"/>
      <c r="K133" s="57"/>
      <c r="L133" s="86"/>
      <c r="M133" s="427"/>
      <c r="N133" s="57"/>
      <c r="O133" s="86"/>
      <c r="P133" s="54"/>
      <c r="Q133" s="88"/>
      <c r="R133" s="431"/>
      <c r="S133" s="500"/>
      <c r="T133" s="50"/>
      <c r="U133" s="50"/>
      <c r="V133" s="424"/>
      <c r="W133" s="243">
        <f t="shared" si="85"/>
        <v>0</v>
      </c>
      <c r="X133" s="64"/>
      <c r="Y133" s="64"/>
      <c r="Z133" s="54"/>
      <c r="AA133" s="54"/>
      <c r="AB133" s="451"/>
      <c r="AC133" s="451"/>
      <c r="AD133" s="438"/>
      <c r="AE133" s="438"/>
      <c r="AF133" s="65"/>
      <c r="AG133" s="429"/>
      <c r="AH133" s="464"/>
    </row>
    <row r="134" spans="1:34" ht="19.149999999999999" customHeight="1">
      <c r="A134" s="499"/>
      <c r="B134" s="171">
        <v>0</v>
      </c>
      <c r="C134" s="100" t="s">
        <v>268</v>
      </c>
      <c r="D134" s="478" t="s">
        <v>118</v>
      </c>
      <c r="E134" s="478"/>
      <c r="F134" s="369"/>
      <c r="G134" s="101"/>
      <c r="H134" s="102"/>
      <c r="I134" s="245"/>
      <c r="J134" s="246">
        <v>18.375</v>
      </c>
      <c r="K134" s="246">
        <v>1522.25</v>
      </c>
      <c r="L134" s="247">
        <v>84.016229298737045</v>
      </c>
      <c r="M134" s="246">
        <f t="shared" ref="M134:O134" si="86">AVERAGE(M122:M133)</f>
        <v>18.625</v>
      </c>
      <c r="N134" s="246">
        <f t="shared" si="86"/>
        <v>1388.9165650318835</v>
      </c>
      <c r="O134" s="247">
        <f t="shared" si="86"/>
        <v>75.50194711403455</v>
      </c>
      <c r="P134" s="51">
        <f t="shared" ref="P134:P142" si="87">M134-J134</f>
        <v>0.25</v>
      </c>
      <c r="Q134" s="142">
        <f t="shared" ref="Q134:Q142" si="88">O134-L134</f>
        <v>-8.5142821847024948</v>
      </c>
      <c r="R134" s="248">
        <f t="shared" ref="R134:R142" si="89">O134/L134</f>
        <v>0.8986590774690898</v>
      </c>
      <c r="S134" s="463"/>
      <c r="T134" s="50"/>
      <c r="U134" s="50"/>
      <c r="V134" s="424"/>
      <c r="W134" s="424"/>
      <c r="X134" s="53"/>
      <c r="Y134" s="53"/>
      <c r="Z134" s="106">
        <f>SUM(Z122:Z133)</f>
        <v>0</v>
      </c>
      <c r="AA134" s="106">
        <f>SUM(AA122:AA133)</f>
        <v>0</v>
      </c>
      <c r="AB134" s="451"/>
      <c r="AC134" s="451"/>
      <c r="AD134" s="107">
        <f>SUM(AD122:AD133)</f>
        <v>0</v>
      </c>
      <c r="AE134" s="107">
        <f>SUM(AE122:AE133)</f>
        <v>0</v>
      </c>
      <c r="AF134" s="48">
        <f t="shared" si="61"/>
        <v>-133.33343496811653</v>
      </c>
      <c r="AG134" s="428">
        <f t="shared" si="62"/>
        <v>0.91241029070907109</v>
      </c>
      <c r="AH134" s="464"/>
    </row>
    <row r="135" spans="1:34" ht="19.149999999999999" customHeight="1">
      <c r="A135" s="501" t="s">
        <v>269</v>
      </c>
      <c r="B135" s="424" t="s">
        <v>196</v>
      </c>
      <c r="C135" s="438"/>
      <c r="D135" s="82" t="s">
        <v>270</v>
      </c>
      <c r="E135" s="83"/>
      <c r="F135" s="359">
        <v>53.68</v>
      </c>
      <c r="G135" s="57">
        <v>793</v>
      </c>
      <c r="H135" s="249">
        <f t="shared" ref="H135:H146" si="90">F135*G135</f>
        <v>42568.24</v>
      </c>
      <c r="I135" s="438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1399.4117647058806</v>
      </c>
      <c r="O135" s="116">
        <f t="shared" ref="O135:O142" si="92">N135/M135</f>
        <v>87.463235294117538</v>
      </c>
      <c r="P135" s="54">
        <f t="shared" si="87"/>
        <v>0</v>
      </c>
      <c r="Q135" s="88">
        <f t="shared" si="88"/>
        <v>-6.2867647058824616</v>
      </c>
      <c r="R135" s="431">
        <f t="shared" si="89"/>
        <v>0.93294117647058705</v>
      </c>
      <c r="S135" s="498">
        <f>R147</f>
        <v>0.91869333910350748</v>
      </c>
      <c r="T135" s="250">
        <v>0.5</v>
      </c>
      <c r="U135" s="50">
        <v>0.52361111111111114</v>
      </c>
      <c r="V135" s="145">
        <v>5</v>
      </c>
      <c r="W135" s="251">
        <f t="shared" ref="W135:W147" si="93">(U135-T135)*24*60</f>
        <v>34.000000000000043</v>
      </c>
      <c r="X135" s="426"/>
      <c r="Y135" s="426"/>
      <c r="Z135" s="54"/>
      <c r="AA135" s="54"/>
      <c r="AB135" s="451"/>
      <c r="AC135" s="451"/>
      <c r="AD135" s="438"/>
      <c r="AE135" s="438"/>
      <c r="AF135" s="117">
        <f t="shared" si="61"/>
        <v>-100.58823529411939</v>
      </c>
      <c r="AG135" s="121">
        <f t="shared" si="62"/>
        <v>0.93294117647058705</v>
      </c>
      <c r="AH135" s="472">
        <f>AG147</f>
        <v>0.91902238184594587</v>
      </c>
    </row>
    <row r="136" spans="1:34" ht="19.149999999999999" customHeight="1">
      <c r="A136" s="502"/>
      <c r="B136" s="424" t="s">
        <v>196</v>
      </c>
      <c r="C136" s="438"/>
      <c r="D136" s="82" t="s">
        <v>271</v>
      </c>
      <c r="E136" s="252"/>
      <c r="F136" s="359">
        <v>57.734999999999999</v>
      </c>
      <c r="G136" s="57">
        <v>1620</v>
      </c>
      <c r="H136" s="84">
        <f t="shared" si="90"/>
        <v>93530.7</v>
      </c>
      <c r="I136" s="438"/>
      <c r="J136" s="46">
        <v>16</v>
      </c>
      <c r="K136" s="57">
        <v>1565</v>
      </c>
      <c r="L136" s="86">
        <v>97.8125</v>
      </c>
      <c r="M136" s="427">
        <v>16</v>
      </c>
      <c r="N136" s="57">
        <f t="shared" si="91"/>
        <v>1388.5714285714273</v>
      </c>
      <c r="O136" s="86">
        <f t="shared" si="92"/>
        <v>86.785714285714207</v>
      </c>
      <c r="P136" s="54">
        <f t="shared" si="87"/>
        <v>0</v>
      </c>
      <c r="Q136" s="88">
        <f t="shared" si="88"/>
        <v>-11.026785714285793</v>
      </c>
      <c r="R136" s="431">
        <f t="shared" si="89"/>
        <v>0.88726608854404299</v>
      </c>
      <c r="S136" s="498"/>
      <c r="T136" s="250">
        <v>0.52847222222222223</v>
      </c>
      <c r="U136" s="50">
        <v>0.57708333333333339</v>
      </c>
      <c r="V136" s="145">
        <v>7</v>
      </c>
      <c r="W136" s="251">
        <f t="shared" si="93"/>
        <v>70.000000000000071</v>
      </c>
      <c r="X136" s="53"/>
      <c r="Y136" s="53"/>
      <c r="Z136" s="54"/>
      <c r="AA136" s="54"/>
      <c r="AB136" s="451"/>
      <c r="AC136" s="451"/>
      <c r="AD136" s="438"/>
      <c r="AE136" s="438"/>
      <c r="AF136" s="48">
        <f t="shared" si="61"/>
        <v>-176.4285714285727</v>
      </c>
      <c r="AG136" s="126">
        <f t="shared" si="62"/>
        <v>0.88726608854404299</v>
      </c>
      <c r="AH136" s="472"/>
    </row>
    <row r="137" spans="1:34" ht="19.149999999999999" customHeight="1">
      <c r="A137" s="502"/>
      <c r="B137" s="424" t="s">
        <v>196</v>
      </c>
      <c r="C137" s="438"/>
      <c r="D137" s="82" t="s">
        <v>272</v>
      </c>
      <c r="E137" s="83"/>
      <c r="F137" s="359">
        <v>50.67</v>
      </c>
      <c r="G137" s="212">
        <v>825</v>
      </c>
      <c r="H137" s="84">
        <f t="shared" si="90"/>
        <v>41802.75</v>
      </c>
      <c r="I137" s="224"/>
      <c r="J137" s="46">
        <v>17</v>
      </c>
      <c r="K137" s="44">
        <v>1500</v>
      </c>
      <c r="L137" s="47">
        <v>88.235294117647058</v>
      </c>
      <c r="M137" s="87">
        <v>17</v>
      </c>
      <c r="N137" s="57">
        <f t="shared" si="91"/>
        <v>1374.9999999999991</v>
      </c>
      <c r="O137" s="86">
        <f t="shared" si="92"/>
        <v>80.882352941176421</v>
      </c>
      <c r="P137" s="54">
        <f t="shared" si="87"/>
        <v>0</v>
      </c>
      <c r="Q137" s="88">
        <f t="shared" si="88"/>
        <v>-7.3529411764706367</v>
      </c>
      <c r="R137" s="431">
        <f t="shared" si="89"/>
        <v>0.91666666666666607</v>
      </c>
      <c r="S137" s="498"/>
      <c r="T137" s="50">
        <v>0.70833333333333337</v>
      </c>
      <c r="U137" s="50">
        <v>0.73333333333333339</v>
      </c>
      <c r="V137" s="253">
        <v>5</v>
      </c>
      <c r="W137" s="251">
        <f t="shared" si="93"/>
        <v>36.000000000000028</v>
      </c>
      <c r="X137" s="53"/>
      <c r="Y137" s="53"/>
      <c r="Z137" s="54"/>
      <c r="AA137" s="54"/>
      <c r="AB137" s="451"/>
      <c r="AC137" s="451"/>
      <c r="AD137" s="438"/>
      <c r="AE137" s="438"/>
      <c r="AF137" s="48">
        <f t="shared" si="61"/>
        <v>-125.00000000000091</v>
      </c>
      <c r="AG137" s="126">
        <f t="shared" si="62"/>
        <v>0.91666666666666607</v>
      </c>
      <c r="AH137" s="472"/>
    </row>
    <row r="138" spans="1:34" ht="19.149999999999999" customHeight="1">
      <c r="A138" s="502"/>
      <c r="B138" s="424" t="s">
        <v>196</v>
      </c>
      <c r="C138" s="226"/>
      <c r="D138" s="82" t="s">
        <v>273</v>
      </c>
      <c r="E138" s="83"/>
      <c r="F138" s="359">
        <v>50.98</v>
      </c>
      <c r="G138" s="57">
        <v>1387</v>
      </c>
      <c r="H138" s="84">
        <f t="shared" si="90"/>
        <v>70709.259999999995</v>
      </c>
      <c r="I138" s="438"/>
      <c r="J138" s="87">
        <v>20</v>
      </c>
      <c r="K138" s="57">
        <v>1440</v>
      </c>
      <c r="L138" s="86">
        <v>72</v>
      </c>
      <c r="M138" s="232">
        <v>20</v>
      </c>
      <c r="N138" s="57">
        <f t="shared" si="91"/>
        <v>1342.2580645161304</v>
      </c>
      <c r="O138" s="86">
        <f t="shared" si="92"/>
        <v>67.112903225806519</v>
      </c>
      <c r="P138" s="54">
        <f t="shared" si="87"/>
        <v>0</v>
      </c>
      <c r="Q138" s="88">
        <f t="shared" si="88"/>
        <v>-4.8870967741934805</v>
      </c>
      <c r="R138" s="437">
        <f t="shared" si="89"/>
        <v>0.93212365591397939</v>
      </c>
      <c r="S138" s="498"/>
      <c r="T138" s="50">
        <v>0.73819444444444449</v>
      </c>
      <c r="U138" s="50">
        <v>0.78125</v>
      </c>
      <c r="V138" s="253">
        <v>7</v>
      </c>
      <c r="W138" s="251">
        <f t="shared" si="93"/>
        <v>61.999999999999943</v>
      </c>
      <c r="X138" s="53"/>
      <c r="Y138" s="53"/>
      <c r="Z138" s="54"/>
      <c r="AA138" s="54"/>
      <c r="AB138" s="451"/>
      <c r="AC138" s="451"/>
      <c r="AD138" s="438"/>
      <c r="AE138" s="438"/>
      <c r="AF138" s="48">
        <f t="shared" si="61"/>
        <v>-97.741935483869611</v>
      </c>
      <c r="AG138" s="126">
        <f t="shared" si="62"/>
        <v>0.93212365591397939</v>
      </c>
      <c r="AH138" s="472"/>
    </row>
    <row r="139" spans="1:34" ht="19.149999999999999" customHeight="1">
      <c r="A139" s="502"/>
      <c r="B139" s="424" t="s">
        <v>196</v>
      </c>
      <c r="C139" s="434"/>
      <c r="D139" s="42" t="s">
        <v>274</v>
      </c>
      <c r="E139" s="43"/>
      <c r="F139" s="359">
        <v>54.09</v>
      </c>
      <c r="G139" s="57">
        <v>771</v>
      </c>
      <c r="H139" s="84">
        <f t="shared" si="90"/>
        <v>41703.39</v>
      </c>
      <c r="I139" s="438"/>
      <c r="J139" s="46">
        <v>19</v>
      </c>
      <c r="K139" s="44">
        <v>1500</v>
      </c>
      <c r="L139" s="47">
        <v>78.94736842105263</v>
      </c>
      <c r="M139" s="232">
        <v>19</v>
      </c>
      <c r="N139" s="57">
        <f t="shared" si="91"/>
        <v>1360.588235294116</v>
      </c>
      <c r="O139" s="86">
        <f t="shared" si="92"/>
        <v>71.609907120742946</v>
      </c>
      <c r="P139" s="54">
        <f t="shared" si="87"/>
        <v>0</v>
      </c>
      <c r="Q139" s="88">
        <f t="shared" si="88"/>
        <v>-7.337461300309684</v>
      </c>
      <c r="R139" s="431">
        <f t="shared" si="89"/>
        <v>0.9070588235294107</v>
      </c>
      <c r="S139" s="498"/>
      <c r="T139" s="50">
        <v>0.78541666666666665</v>
      </c>
      <c r="U139" s="50">
        <v>0.80902777777777779</v>
      </c>
      <c r="V139" s="254">
        <v>6</v>
      </c>
      <c r="W139" s="251">
        <f t="shared" si="93"/>
        <v>34.000000000000043</v>
      </c>
      <c r="X139" s="53"/>
      <c r="Y139" s="53"/>
      <c r="Z139" s="54"/>
      <c r="AA139" s="54"/>
      <c r="AB139" s="451"/>
      <c r="AC139" s="451"/>
      <c r="AD139" s="438"/>
      <c r="AE139" s="438"/>
      <c r="AF139" s="48">
        <f t="shared" si="61"/>
        <v>-139.41176470588402</v>
      </c>
      <c r="AG139" s="126">
        <f t="shared" si="62"/>
        <v>0.9070588235294107</v>
      </c>
      <c r="AH139" s="472"/>
    </row>
    <row r="140" spans="1:34" ht="19.149999999999999" customHeight="1">
      <c r="A140" s="503"/>
      <c r="B140" s="424" t="s">
        <v>196</v>
      </c>
      <c r="C140" s="434"/>
      <c r="D140" s="255" t="s">
        <v>275</v>
      </c>
      <c r="E140" s="83"/>
      <c r="F140" s="359">
        <v>50.92</v>
      </c>
      <c r="G140" s="57">
        <v>1662</v>
      </c>
      <c r="H140" s="84">
        <f t="shared" si="90"/>
        <v>84629.040000000008</v>
      </c>
      <c r="I140" s="438"/>
      <c r="J140" s="87">
        <v>19</v>
      </c>
      <c r="K140" s="57">
        <v>1440</v>
      </c>
      <c r="L140" s="86">
        <v>75.78947368421052</v>
      </c>
      <c r="M140" s="232">
        <v>19</v>
      </c>
      <c r="N140" s="57">
        <f t="shared" si="91"/>
        <v>1329.599999999999</v>
      </c>
      <c r="O140" s="86">
        <f t="shared" si="92"/>
        <v>69.978947368421004</v>
      </c>
      <c r="P140" s="54">
        <f t="shared" si="87"/>
        <v>0</v>
      </c>
      <c r="Q140" s="88">
        <f t="shared" si="88"/>
        <v>-5.8105263157895166</v>
      </c>
      <c r="R140" s="431">
        <f t="shared" si="89"/>
        <v>0.92333333333333278</v>
      </c>
      <c r="S140" s="505"/>
      <c r="T140" s="63">
        <v>0.82499999999999996</v>
      </c>
      <c r="U140" s="256">
        <v>0.87708333333333333</v>
      </c>
      <c r="V140" s="257">
        <v>23</v>
      </c>
      <c r="W140" s="251">
        <f t="shared" si="93"/>
        <v>75.000000000000057</v>
      </c>
      <c r="X140" s="53">
        <v>0.8125</v>
      </c>
      <c r="Y140" s="53">
        <v>0.8222222222222223</v>
      </c>
      <c r="Z140" s="54"/>
      <c r="AA140" s="54"/>
      <c r="AB140" s="451"/>
      <c r="AC140" s="451"/>
      <c r="AD140" s="438"/>
      <c r="AE140" s="438"/>
      <c r="AF140" s="48">
        <f t="shared" si="61"/>
        <v>-110.400000000001</v>
      </c>
      <c r="AG140" s="126">
        <f t="shared" si="62"/>
        <v>0.92333333333333267</v>
      </c>
      <c r="AH140" s="472"/>
    </row>
    <row r="141" spans="1:34" ht="19.149999999999999" customHeight="1">
      <c r="A141" s="503"/>
      <c r="B141" s="424" t="s">
        <v>196</v>
      </c>
      <c r="C141" s="434"/>
      <c r="D141" s="42" t="s">
        <v>276</v>
      </c>
      <c r="E141" s="258"/>
      <c r="F141" s="359">
        <v>50.67</v>
      </c>
      <c r="G141" s="57">
        <v>738</v>
      </c>
      <c r="H141" s="84">
        <f t="shared" si="90"/>
        <v>37394.46</v>
      </c>
      <c r="I141" s="438"/>
      <c r="J141" s="46">
        <v>17</v>
      </c>
      <c r="K141" s="44">
        <v>1440</v>
      </c>
      <c r="L141" s="47">
        <v>84.705882352941174</v>
      </c>
      <c r="M141" s="232">
        <v>17</v>
      </c>
      <c r="N141" s="57">
        <f t="shared" si="91"/>
        <v>1341.8181818181802</v>
      </c>
      <c r="O141" s="86">
        <f t="shared" si="92"/>
        <v>78.930481283422367</v>
      </c>
      <c r="P141" s="54">
        <f t="shared" si="87"/>
        <v>0</v>
      </c>
      <c r="Q141" s="88">
        <f t="shared" si="88"/>
        <v>-5.7754010695188072</v>
      </c>
      <c r="R141" s="431">
        <f t="shared" si="89"/>
        <v>0.93181818181818077</v>
      </c>
      <c r="S141" s="505"/>
      <c r="T141" s="63">
        <v>0.88194444444444442</v>
      </c>
      <c r="U141" s="256">
        <v>0.90486111111111112</v>
      </c>
      <c r="V141" s="55">
        <v>7</v>
      </c>
      <c r="W141" s="251">
        <f t="shared" si="93"/>
        <v>33.000000000000043</v>
      </c>
      <c r="X141" s="53"/>
      <c r="Y141" s="53"/>
      <c r="Z141" s="54"/>
      <c r="AA141" s="54"/>
      <c r="AB141" s="451"/>
      <c r="AC141" s="451"/>
      <c r="AD141" s="438"/>
      <c r="AE141" s="438"/>
      <c r="AF141" s="48">
        <f t="shared" si="61"/>
        <v>-98.181818181819835</v>
      </c>
      <c r="AG141" s="126">
        <f t="shared" si="62"/>
        <v>0.93181818181818066</v>
      </c>
      <c r="AH141" s="472"/>
    </row>
    <row r="142" spans="1:34" ht="19.149999999999999" customHeight="1">
      <c r="A142" s="503"/>
      <c r="B142" s="424" t="s">
        <v>196</v>
      </c>
      <c r="C142" s="434"/>
      <c r="D142" s="42" t="s">
        <v>281</v>
      </c>
      <c r="E142" s="258"/>
      <c r="F142" s="359">
        <v>57.3</v>
      </c>
      <c r="G142" s="57">
        <v>1039</v>
      </c>
      <c r="H142" s="84">
        <f t="shared" si="90"/>
        <v>59534.7</v>
      </c>
      <c r="I142" s="438"/>
      <c r="J142" s="87">
        <v>18</v>
      </c>
      <c r="K142" s="57">
        <v>1500</v>
      </c>
      <c r="L142" s="86">
        <v>83.333333333333329</v>
      </c>
      <c r="M142" s="232">
        <v>18</v>
      </c>
      <c r="N142" s="57">
        <f t="shared" si="91"/>
        <v>1385.3333333333333</v>
      </c>
      <c r="O142" s="86">
        <f t="shared" si="92"/>
        <v>76.962962962962962</v>
      </c>
      <c r="P142" s="54">
        <f t="shared" si="87"/>
        <v>0</v>
      </c>
      <c r="Q142" s="88">
        <f t="shared" si="88"/>
        <v>-6.3703703703703667</v>
      </c>
      <c r="R142" s="431">
        <f t="shared" si="89"/>
        <v>0.92355555555555557</v>
      </c>
      <c r="S142" s="505"/>
      <c r="T142" s="63">
        <v>0.91041666666666665</v>
      </c>
      <c r="U142" s="256">
        <v>0.94166666666666665</v>
      </c>
      <c r="V142" s="55">
        <v>8</v>
      </c>
      <c r="W142" s="251">
        <f t="shared" si="93"/>
        <v>45</v>
      </c>
      <c r="X142" s="53"/>
      <c r="Y142" s="53"/>
      <c r="Z142" s="54"/>
      <c r="AA142" s="54"/>
      <c r="AB142" s="451"/>
      <c r="AC142" s="451"/>
      <c r="AD142" s="438"/>
      <c r="AE142" s="438"/>
      <c r="AF142" s="48">
        <f t="shared" si="61"/>
        <v>-114.66666666666674</v>
      </c>
      <c r="AG142" s="126">
        <f t="shared" si="62"/>
        <v>0.92355555555555546</v>
      </c>
      <c r="AH142" s="472"/>
    </row>
    <row r="143" spans="1:34" ht="19.149999999999999" customHeight="1">
      <c r="A143" s="503"/>
      <c r="B143" s="424">
        <v>0</v>
      </c>
      <c r="C143" s="259"/>
      <c r="D143" s="82"/>
      <c r="E143" s="83"/>
      <c r="F143" s="359" t="s">
        <v>105</v>
      </c>
      <c r="G143" s="57"/>
      <c r="H143" s="84">
        <f t="shared" si="90"/>
        <v>0</v>
      </c>
      <c r="I143" s="438"/>
      <c r="J143" s="46"/>
      <c r="K143" s="44"/>
      <c r="L143" s="47"/>
      <c r="M143" s="232"/>
      <c r="N143" s="57"/>
      <c r="O143" s="86"/>
      <c r="P143" s="54"/>
      <c r="Q143" s="88"/>
      <c r="R143" s="431"/>
      <c r="S143" s="505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451"/>
      <c r="AC143" s="451"/>
      <c r="AD143" s="438"/>
      <c r="AE143" s="438"/>
      <c r="AF143" s="48">
        <f t="shared" si="61"/>
        <v>0</v>
      </c>
      <c r="AG143" s="126" t="e">
        <f t="shared" si="62"/>
        <v>#DIV/0!</v>
      </c>
      <c r="AH143" s="472"/>
    </row>
    <row r="144" spans="1:34" ht="19.149999999999999" customHeight="1">
      <c r="A144" s="503"/>
      <c r="B144" s="424">
        <v>0</v>
      </c>
      <c r="C144" s="434"/>
      <c r="D144" s="42"/>
      <c r="E144" s="258"/>
      <c r="F144" s="359" t="s">
        <v>105</v>
      </c>
      <c r="G144" s="57"/>
      <c r="H144" s="84">
        <f t="shared" si="90"/>
        <v>0</v>
      </c>
      <c r="I144" s="438"/>
      <c r="J144" s="46"/>
      <c r="K144" s="57"/>
      <c r="L144" s="86"/>
      <c r="M144" s="427"/>
      <c r="N144" s="57"/>
      <c r="O144" s="86"/>
      <c r="P144" s="54"/>
      <c r="Q144" s="88"/>
      <c r="R144" s="437"/>
      <c r="S144" s="505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451"/>
      <c r="AC144" s="451"/>
      <c r="AD144" s="438"/>
      <c r="AE144" s="438"/>
      <c r="AF144" s="48">
        <f t="shared" si="61"/>
        <v>0</v>
      </c>
      <c r="AG144" s="126" t="e">
        <f t="shared" si="62"/>
        <v>#DIV/0!</v>
      </c>
      <c r="AH144" s="472"/>
    </row>
    <row r="145" spans="1:34" ht="19.149999999999999" customHeight="1">
      <c r="A145" s="503"/>
      <c r="B145" s="424">
        <v>0</v>
      </c>
      <c r="C145" s="434"/>
      <c r="D145" s="42"/>
      <c r="E145" s="258"/>
      <c r="F145" s="359" t="s">
        <v>105</v>
      </c>
      <c r="G145" s="57"/>
      <c r="H145" s="84">
        <f t="shared" si="90"/>
        <v>0</v>
      </c>
      <c r="I145" s="438"/>
      <c r="J145" s="87"/>
      <c r="K145" s="57"/>
      <c r="L145" s="86"/>
      <c r="M145" s="427"/>
      <c r="N145" s="57"/>
      <c r="O145" s="86"/>
      <c r="P145" s="54"/>
      <c r="Q145" s="88"/>
      <c r="R145" s="431"/>
      <c r="S145" s="505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451"/>
      <c r="AC145" s="451"/>
      <c r="AD145" s="438"/>
      <c r="AE145" s="438"/>
      <c r="AF145" s="48">
        <f t="shared" si="61"/>
        <v>0</v>
      </c>
      <c r="AG145" s="126" t="e">
        <f t="shared" si="62"/>
        <v>#DIV/0!</v>
      </c>
      <c r="AH145" s="472"/>
    </row>
    <row r="146" spans="1:34" ht="19.149999999999999" customHeight="1">
      <c r="A146" s="503"/>
      <c r="B146" s="426">
        <v>0</v>
      </c>
      <c r="C146" s="259"/>
      <c r="D146" s="260"/>
      <c r="E146" s="258"/>
      <c r="F146" s="359" t="s">
        <v>105</v>
      </c>
      <c r="G146" s="57"/>
      <c r="H146" s="84">
        <f t="shared" si="90"/>
        <v>0</v>
      </c>
      <c r="I146" s="438"/>
      <c r="J146" s="87"/>
      <c r="K146" s="57"/>
      <c r="L146" s="86"/>
      <c r="M146" s="427"/>
      <c r="N146" s="57"/>
      <c r="O146" s="86"/>
      <c r="P146" s="54"/>
      <c r="Q146" s="88"/>
      <c r="R146" s="431"/>
      <c r="S146" s="505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451"/>
      <c r="AC146" s="451"/>
      <c r="AD146" s="438"/>
      <c r="AE146" s="438"/>
      <c r="AF146" s="54"/>
      <c r="AG146" s="431"/>
      <c r="AH146" s="472"/>
    </row>
    <row r="147" spans="1:34" ht="19.149999999999999" customHeight="1">
      <c r="A147" s="504"/>
      <c r="B147" s="261">
        <v>0</v>
      </c>
      <c r="C147" s="100" t="s">
        <v>278</v>
      </c>
      <c r="D147" s="478" t="s">
        <v>118</v>
      </c>
      <c r="E147" s="478"/>
      <c r="F147" s="373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M147:O147" si="94">AVERAGE(M135:M146)</f>
        <v>17.75</v>
      </c>
      <c r="N147" s="246">
        <f t="shared" si="94"/>
        <v>1365.3226260298834</v>
      </c>
      <c r="O147" s="247">
        <f t="shared" si="94"/>
        <v>77.465813060295488</v>
      </c>
      <c r="P147" s="51">
        <f t="shared" ref="P147:P153" si="95">M147-J147</f>
        <v>0</v>
      </c>
      <c r="Q147" s="142">
        <f t="shared" ref="Q147:Q153" si="96">O147-L147</f>
        <v>-6.8559184283526093</v>
      </c>
      <c r="R147" s="262">
        <f t="shared" ref="R147:R153" si="97">O147/L147</f>
        <v>0.91869333910350748</v>
      </c>
      <c r="S147" s="506"/>
      <c r="T147" s="63"/>
      <c r="U147" s="63"/>
      <c r="V147" s="55"/>
      <c r="W147" s="421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51"/>
      <c r="AC147" s="451"/>
      <c r="AD147" s="107">
        <f>SUM(AD135:AD146)</f>
        <v>0</v>
      </c>
      <c r="AE147" s="107">
        <f>SUM(AE135:AE146)</f>
        <v>0</v>
      </c>
      <c r="AF147" s="207">
        <f t="shared" si="61"/>
        <v>-120.30237397011661</v>
      </c>
      <c r="AG147" s="263">
        <f t="shared" si="62"/>
        <v>0.91902238184594587</v>
      </c>
      <c r="AH147" s="472"/>
    </row>
    <row r="148" spans="1:34" ht="19.149999999999999" customHeight="1">
      <c r="A148" s="508" t="s">
        <v>279</v>
      </c>
      <c r="B148" s="438" t="s">
        <v>196</v>
      </c>
      <c r="C148" s="122"/>
      <c r="D148" s="176" t="s">
        <v>258</v>
      </c>
      <c r="E148" s="43"/>
      <c r="F148" s="366">
        <v>44.98</v>
      </c>
      <c r="G148" s="57">
        <v>963.9</v>
      </c>
      <c r="H148" s="84">
        <f t="shared" ref="H148:H172" si="98">F148*G148</f>
        <v>43356.221999999994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9">G148/W148*60</f>
        <v>1257.2608695652173</v>
      </c>
      <c r="O148" s="47">
        <f t="shared" ref="O148:O153" si="100">N148/M148</f>
        <v>66.171624713958806</v>
      </c>
      <c r="P148" s="48">
        <f t="shared" si="95"/>
        <v>0</v>
      </c>
      <c r="Q148" s="49">
        <f t="shared" si="96"/>
        <v>-12.775743707093824</v>
      </c>
      <c r="R148" s="428">
        <f t="shared" si="97"/>
        <v>0.83817391304347821</v>
      </c>
      <c r="S148" s="509">
        <f>R160</f>
        <v>0.84380387970910331</v>
      </c>
      <c r="T148" s="250">
        <v>0.70833333333333337</v>
      </c>
      <c r="U148" s="50">
        <v>0.74027777777777781</v>
      </c>
      <c r="V148" s="424">
        <v>5</v>
      </c>
      <c r="W148" s="421">
        <f>(U148-T148)*24*60</f>
        <v>46</v>
      </c>
      <c r="X148" s="53"/>
      <c r="Y148" s="53"/>
      <c r="Z148" s="54"/>
      <c r="AA148" s="54"/>
      <c r="AB148" s="451"/>
      <c r="AC148" s="451"/>
      <c r="AD148" s="438"/>
      <c r="AE148" s="438"/>
      <c r="AF148" s="48">
        <f t="shared" si="61"/>
        <v>-242.73913043478274</v>
      </c>
      <c r="AG148" s="126">
        <f t="shared" si="62"/>
        <v>0.83817391304347821</v>
      </c>
      <c r="AH148" s="472">
        <f>AG160</f>
        <v>0.85937381317810324</v>
      </c>
    </row>
    <row r="149" spans="1:34" ht="19.149999999999999" customHeight="1">
      <c r="A149" s="508"/>
      <c r="B149" s="438" t="s">
        <v>196</v>
      </c>
      <c r="C149" s="224"/>
      <c r="D149" s="255" t="s">
        <v>257</v>
      </c>
      <c r="E149" s="60"/>
      <c r="F149" s="366">
        <v>53.68</v>
      </c>
      <c r="G149" s="57">
        <v>884</v>
      </c>
      <c r="H149" s="84">
        <f t="shared" si="98"/>
        <v>47453.120000000003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1262.8571428571424</v>
      </c>
      <c r="O149" s="47">
        <f t="shared" si="100"/>
        <v>63.142857142857125</v>
      </c>
      <c r="P149" s="48">
        <f t="shared" si="95"/>
        <v>0</v>
      </c>
      <c r="Q149" s="49">
        <f t="shared" si="96"/>
        <v>-11.857142857142875</v>
      </c>
      <c r="R149" s="428">
        <f t="shared" si="97"/>
        <v>0.84190476190476171</v>
      </c>
      <c r="S149" s="510"/>
      <c r="T149" s="250">
        <v>0.74583333333333335</v>
      </c>
      <c r="U149" s="50">
        <v>0.77500000000000002</v>
      </c>
      <c r="V149" s="424">
        <v>8</v>
      </c>
      <c r="W149" s="421">
        <f t="shared" ref="W149:W159" si="101">(U149-T149)*24*60</f>
        <v>42.000000000000014</v>
      </c>
      <c r="X149" s="53"/>
      <c r="Y149" s="53"/>
      <c r="Z149" s="54"/>
      <c r="AA149" s="54"/>
      <c r="AB149" s="451"/>
      <c r="AC149" s="451"/>
      <c r="AD149" s="438"/>
      <c r="AE149" s="438"/>
      <c r="AF149" s="48">
        <f t="shared" si="61"/>
        <v>-237.14285714285757</v>
      </c>
      <c r="AG149" s="126">
        <f t="shared" si="62"/>
        <v>0.8419047619047616</v>
      </c>
      <c r="AH149" s="511"/>
    </row>
    <row r="150" spans="1:34" ht="19.149999999999999" customHeight="1">
      <c r="A150" s="508"/>
      <c r="B150" s="438" t="s">
        <v>196</v>
      </c>
      <c r="C150" s="224"/>
      <c r="D150" s="179" t="s">
        <v>256</v>
      </c>
      <c r="E150" s="60"/>
      <c r="F150" s="366">
        <v>58.17</v>
      </c>
      <c r="G150" s="57">
        <v>826</v>
      </c>
      <c r="H150" s="84">
        <f t="shared" si="98"/>
        <v>48048.42</v>
      </c>
      <c r="I150" s="264"/>
      <c r="J150" s="87">
        <v>19</v>
      </c>
      <c r="K150" s="57">
        <v>1385</v>
      </c>
      <c r="L150" s="86">
        <v>72.89473684210526</v>
      </c>
      <c r="M150" s="232">
        <v>20</v>
      </c>
      <c r="N150" s="44">
        <f t="shared" si="99"/>
        <v>1208.7804878048776</v>
      </c>
      <c r="O150" s="47">
        <f t="shared" si="100"/>
        <v>60.43902439024388</v>
      </c>
      <c r="P150" s="48">
        <f t="shared" si="95"/>
        <v>1</v>
      </c>
      <c r="Q150" s="49">
        <f t="shared" si="96"/>
        <v>-12.45571245186138</v>
      </c>
      <c r="R150" s="428">
        <f t="shared" si="97"/>
        <v>0.82912741040767779</v>
      </c>
      <c r="S150" s="510"/>
      <c r="T150" s="250">
        <v>0.77986111111111112</v>
      </c>
      <c r="U150" s="50">
        <v>0.80833333333333335</v>
      </c>
      <c r="V150" s="424">
        <v>7</v>
      </c>
      <c r="W150" s="421">
        <f t="shared" si="101"/>
        <v>41.000000000000014</v>
      </c>
      <c r="X150" s="219"/>
      <c r="Y150" s="219"/>
      <c r="Z150" s="220"/>
      <c r="AA150" s="220"/>
      <c r="AB150" s="451"/>
      <c r="AC150" s="451"/>
      <c r="AD150" s="438"/>
      <c r="AE150" s="438"/>
      <c r="AF150" s="48">
        <f t="shared" si="61"/>
        <v>-176.21951219512243</v>
      </c>
      <c r="AG150" s="126">
        <f t="shared" si="62"/>
        <v>0.87276569516597657</v>
      </c>
      <c r="AH150" s="511"/>
    </row>
    <row r="151" spans="1:34" s="221" customFormat="1" ht="19.149999999999999" customHeight="1">
      <c r="A151" s="508"/>
      <c r="B151" s="438" t="s">
        <v>196</v>
      </c>
      <c r="C151" s="224"/>
      <c r="D151" s="59" t="s">
        <v>249</v>
      </c>
      <c r="E151" s="60"/>
      <c r="F151" s="366">
        <v>57.73</v>
      </c>
      <c r="G151" s="57">
        <v>691</v>
      </c>
      <c r="H151" s="84">
        <f t="shared" si="98"/>
        <v>39891.43</v>
      </c>
      <c r="I151" s="264"/>
      <c r="J151" s="87">
        <v>16</v>
      </c>
      <c r="K151" s="57">
        <v>1440</v>
      </c>
      <c r="L151" s="86">
        <v>90</v>
      </c>
      <c r="M151" s="232">
        <v>17</v>
      </c>
      <c r="N151" s="44">
        <f t="shared" si="99"/>
        <v>1219.4117647058808</v>
      </c>
      <c r="O151" s="47">
        <f t="shared" si="100"/>
        <v>71.730103806228286</v>
      </c>
      <c r="P151" s="48">
        <f t="shared" si="95"/>
        <v>1</v>
      </c>
      <c r="Q151" s="49">
        <f t="shared" si="96"/>
        <v>-18.269896193771714</v>
      </c>
      <c r="R151" s="428">
        <f t="shared" si="97"/>
        <v>0.79700115340253652</v>
      </c>
      <c r="S151" s="510"/>
      <c r="T151" s="250">
        <v>0.81319444444444444</v>
      </c>
      <c r="U151" s="50">
        <v>0.83680555555555558</v>
      </c>
      <c r="V151" s="424">
        <v>7</v>
      </c>
      <c r="W151" s="421">
        <f t="shared" si="101"/>
        <v>34.000000000000043</v>
      </c>
      <c r="X151" s="219"/>
      <c r="Y151" s="219"/>
      <c r="Z151" s="220"/>
      <c r="AA151" s="220"/>
      <c r="AB151" s="451"/>
      <c r="AC151" s="451"/>
      <c r="AD151" s="224"/>
      <c r="AE151" s="224"/>
      <c r="AF151" s="48">
        <f t="shared" si="61"/>
        <v>-220.58823529411916</v>
      </c>
      <c r="AG151" s="126">
        <f t="shared" si="62"/>
        <v>0.84681372549019507</v>
      </c>
      <c r="AH151" s="511"/>
    </row>
    <row r="152" spans="1:34" s="221" customFormat="1" ht="19.149999999999999" customHeight="1">
      <c r="A152" s="508"/>
      <c r="B152" s="438" t="s">
        <v>196</v>
      </c>
      <c r="C152" s="224"/>
      <c r="D152" s="255" t="s">
        <v>197</v>
      </c>
      <c r="E152" s="60"/>
      <c r="F152" s="366">
        <v>50.67</v>
      </c>
      <c r="G152" s="57">
        <v>1024</v>
      </c>
      <c r="H152" s="84">
        <f t="shared" si="98"/>
        <v>51886.080000000002</v>
      </c>
      <c r="I152" s="264"/>
      <c r="J152" s="87">
        <v>18</v>
      </c>
      <c r="K152" s="57">
        <v>1500</v>
      </c>
      <c r="L152" s="86">
        <v>83.333333333333329</v>
      </c>
      <c r="M152" s="232">
        <v>18</v>
      </c>
      <c r="N152" s="44">
        <f t="shared" si="99"/>
        <v>1396.3636363636365</v>
      </c>
      <c r="O152" s="47">
        <f t="shared" si="100"/>
        <v>77.575757575757578</v>
      </c>
      <c r="P152" s="48">
        <f t="shared" si="95"/>
        <v>0</v>
      </c>
      <c r="Q152" s="49">
        <f t="shared" si="96"/>
        <v>-5.7575757575757507</v>
      </c>
      <c r="R152" s="428">
        <f t="shared" si="97"/>
        <v>0.93090909090909102</v>
      </c>
      <c r="S152" s="510"/>
      <c r="T152" s="265">
        <v>0.8520833333333333</v>
      </c>
      <c r="U152" s="63">
        <v>0.88263888888888886</v>
      </c>
      <c r="V152" s="425">
        <v>22</v>
      </c>
      <c r="W152" s="421">
        <f t="shared" si="101"/>
        <v>44</v>
      </c>
      <c r="X152" s="222">
        <v>0.84027777777777779</v>
      </c>
      <c r="Y152" s="222">
        <v>0.84930555555555554</v>
      </c>
      <c r="Z152" s="220"/>
      <c r="AA152" s="220"/>
      <c r="AB152" s="451"/>
      <c r="AC152" s="451"/>
      <c r="AD152" s="224"/>
      <c r="AE152" s="224"/>
      <c r="AF152" s="48">
        <f t="shared" si="61"/>
        <v>-103.63636363636351</v>
      </c>
      <c r="AG152" s="126">
        <f t="shared" si="62"/>
        <v>0.93090909090909102</v>
      </c>
      <c r="AH152" s="511"/>
    </row>
    <row r="153" spans="1:34" s="221" customFormat="1" ht="19.149999999999999" customHeight="1">
      <c r="A153" s="508"/>
      <c r="B153" s="438" t="s">
        <v>196</v>
      </c>
      <c r="C153" s="224"/>
      <c r="D153" s="255" t="s">
        <v>258</v>
      </c>
      <c r="E153" s="60"/>
      <c r="F153" s="366">
        <v>44.98</v>
      </c>
      <c r="G153" s="57">
        <v>413.09999999999997</v>
      </c>
      <c r="H153" s="84">
        <f t="shared" si="98"/>
        <v>18581.237999999998</v>
      </c>
      <c r="I153" s="264">
        <v>1</v>
      </c>
      <c r="J153" s="87">
        <v>19</v>
      </c>
      <c r="K153" s="57">
        <v>1500</v>
      </c>
      <c r="L153" s="86">
        <v>78.94736842105263</v>
      </c>
      <c r="M153" s="202">
        <v>19</v>
      </c>
      <c r="N153" s="44">
        <f t="shared" si="99"/>
        <v>1239.3000000000043</v>
      </c>
      <c r="O153" s="47">
        <f t="shared" si="100"/>
        <v>65.226315789473915</v>
      </c>
      <c r="P153" s="48">
        <f t="shared" si="95"/>
        <v>0</v>
      </c>
      <c r="Q153" s="49">
        <f t="shared" si="96"/>
        <v>-13.721052631578715</v>
      </c>
      <c r="R153" s="428">
        <f t="shared" si="97"/>
        <v>0.82620000000000293</v>
      </c>
      <c r="S153" s="510"/>
      <c r="T153" s="265">
        <v>0.88680555555555551</v>
      </c>
      <c r="U153" s="63">
        <v>0.90069444444444435</v>
      </c>
      <c r="V153" s="425">
        <v>6</v>
      </c>
      <c r="W153" s="421">
        <f t="shared" si="101"/>
        <v>19.999999999999929</v>
      </c>
      <c r="X153" s="222"/>
      <c r="Y153" s="222"/>
      <c r="Z153" s="220"/>
      <c r="AA153" s="220"/>
      <c r="AB153" s="451"/>
      <c r="AC153" s="451"/>
      <c r="AD153" s="224"/>
      <c r="AE153" s="224"/>
      <c r="AF153" s="48">
        <f t="shared" si="61"/>
        <v>-260.69999999999573</v>
      </c>
      <c r="AG153" s="126">
        <f t="shared" si="62"/>
        <v>0.82620000000000282</v>
      </c>
      <c r="AH153" s="511"/>
    </row>
    <row r="154" spans="1:34" s="221" customFormat="1" ht="19.149999999999999" customHeight="1">
      <c r="A154" s="508"/>
      <c r="B154" s="438">
        <v>0</v>
      </c>
      <c r="C154" s="224"/>
      <c r="D154" s="255"/>
      <c r="E154" s="60"/>
      <c r="F154" s="366" t="s">
        <v>105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510"/>
      <c r="T154" s="265"/>
      <c r="U154" s="63"/>
      <c r="V154" s="425"/>
      <c r="W154" s="421">
        <f t="shared" si="101"/>
        <v>0</v>
      </c>
      <c r="X154" s="222"/>
      <c r="Y154" s="222"/>
      <c r="Z154" s="220"/>
      <c r="AA154" s="220"/>
      <c r="AB154" s="451"/>
      <c r="AC154" s="451"/>
      <c r="AD154" s="224"/>
      <c r="AE154" s="224"/>
      <c r="AF154" s="48">
        <f t="shared" si="61"/>
        <v>0</v>
      </c>
      <c r="AG154" s="126" t="e">
        <f t="shared" si="62"/>
        <v>#DIV/0!</v>
      </c>
      <c r="AH154" s="511"/>
    </row>
    <row r="155" spans="1:34" s="221" customFormat="1" ht="19.149999999999999" customHeight="1">
      <c r="A155" s="508"/>
      <c r="B155" s="438">
        <v>0</v>
      </c>
      <c r="C155" s="224"/>
      <c r="D155" s="255"/>
      <c r="E155" s="60"/>
      <c r="F155" s="366" t="s">
        <v>105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510"/>
      <c r="T155" s="265"/>
      <c r="U155" s="63"/>
      <c r="V155" s="425"/>
      <c r="W155" s="421">
        <f t="shared" si="101"/>
        <v>0</v>
      </c>
      <c r="X155" s="222"/>
      <c r="Y155" s="222"/>
      <c r="Z155" s="220"/>
      <c r="AA155" s="220"/>
      <c r="AB155" s="451"/>
      <c r="AC155" s="451"/>
      <c r="AD155" s="224"/>
      <c r="AE155" s="224"/>
      <c r="AF155" s="268"/>
      <c r="AG155" s="130"/>
      <c r="AH155" s="511"/>
    </row>
    <row r="156" spans="1:34" s="221" customFormat="1" ht="19.149999999999999" customHeight="1">
      <c r="A156" s="508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510"/>
      <c r="T156" s="265"/>
      <c r="U156" s="63"/>
      <c r="V156" s="425"/>
      <c r="W156" s="269">
        <f t="shared" si="101"/>
        <v>0</v>
      </c>
      <c r="X156" s="222"/>
      <c r="Y156" s="222"/>
      <c r="Z156" s="220"/>
      <c r="AA156" s="220"/>
      <c r="AB156" s="451"/>
      <c r="AC156" s="451"/>
      <c r="AD156" s="224"/>
      <c r="AE156" s="224"/>
      <c r="AF156" s="268"/>
      <c r="AG156" s="130"/>
      <c r="AH156" s="511"/>
    </row>
    <row r="157" spans="1:34" s="221" customFormat="1" ht="19.149999999999999" customHeight="1">
      <c r="A157" s="508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510"/>
      <c r="T157" s="265"/>
      <c r="U157" s="63"/>
      <c r="V157" s="425"/>
      <c r="W157" s="269">
        <f t="shared" si="101"/>
        <v>0</v>
      </c>
      <c r="X157" s="222"/>
      <c r="Y157" s="222"/>
      <c r="Z157" s="220"/>
      <c r="AA157" s="220"/>
      <c r="AB157" s="451"/>
      <c r="AC157" s="451"/>
      <c r="AD157" s="224"/>
      <c r="AE157" s="224"/>
      <c r="AF157" s="268"/>
      <c r="AG157" s="130"/>
      <c r="AH157" s="511"/>
    </row>
    <row r="158" spans="1:34" s="221" customFormat="1" ht="19.149999999999999" customHeight="1">
      <c r="A158" s="508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510"/>
      <c r="T158" s="265"/>
      <c r="U158" s="63"/>
      <c r="V158" s="425"/>
      <c r="W158" s="269">
        <f t="shared" si="101"/>
        <v>0</v>
      </c>
      <c r="X158" s="222"/>
      <c r="Y158" s="222"/>
      <c r="Z158" s="220"/>
      <c r="AA158" s="220"/>
      <c r="AB158" s="451"/>
      <c r="AC158" s="451"/>
      <c r="AD158" s="224"/>
      <c r="AE158" s="224"/>
      <c r="AF158" s="268"/>
      <c r="AG158" s="130"/>
      <c r="AH158" s="511"/>
    </row>
    <row r="159" spans="1:34" s="221" customFormat="1" ht="19.149999999999999" customHeight="1">
      <c r="A159" s="508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8"/>
        <v>0</v>
      </c>
      <c r="I159" s="264"/>
      <c r="J159" s="266"/>
      <c r="K159" s="182"/>
      <c r="L159" s="134"/>
      <c r="M159" s="427"/>
      <c r="N159" s="182"/>
      <c r="O159" s="228"/>
      <c r="P159" s="267"/>
      <c r="Q159" s="74"/>
      <c r="R159" s="130"/>
      <c r="S159" s="510"/>
      <c r="T159" s="265"/>
      <c r="U159" s="63"/>
      <c r="V159" s="425"/>
      <c r="W159" s="270">
        <f t="shared" si="101"/>
        <v>0</v>
      </c>
      <c r="X159" s="222"/>
      <c r="Y159" s="222"/>
      <c r="Z159" s="220"/>
      <c r="AA159" s="220"/>
      <c r="AB159" s="451"/>
      <c r="AC159" s="451"/>
      <c r="AD159" s="224"/>
      <c r="AE159" s="224"/>
      <c r="AF159" s="268"/>
      <c r="AG159" s="130"/>
      <c r="AH159" s="511"/>
    </row>
    <row r="160" spans="1:34" ht="19.149999999999999" customHeight="1">
      <c r="A160" s="508"/>
      <c r="B160" s="271">
        <v>0</v>
      </c>
      <c r="C160" s="272" t="s">
        <v>285</v>
      </c>
      <c r="D160" s="507" t="s">
        <v>118</v>
      </c>
      <c r="E160" s="469"/>
      <c r="F160" s="360"/>
      <c r="G160" s="205"/>
      <c r="H160" s="204"/>
      <c r="I160" s="72"/>
      <c r="J160" s="273">
        <v>18.5</v>
      </c>
      <c r="K160" s="273">
        <v>1470.8333333333333</v>
      </c>
      <c r="L160" s="274">
        <v>79.853801169590653</v>
      </c>
      <c r="M160" s="273">
        <f t="shared" ref="M160:O160" si="102">AVERAGE(M148:M159)</f>
        <v>18.833333333333332</v>
      </c>
      <c r="N160" s="273">
        <f t="shared" si="102"/>
        <v>1263.9956502161267</v>
      </c>
      <c r="O160" s="274">
        <f t="shared" si="102"/>
        <v>67.380947236419928</v>
      </c>
      <c r="P160" s="65">
        <f t="shared" ref="P160:P165" si="103">M160-J160</f>
        <v>0.33333333333333215</v>
      </c>
      <c r="Q160" s="74">
        <f t="shared" ref="Q160:Q165" si="104">O160-L160</f>
        <v>-12.472853933170725</v>
      </c>
      <c r="R160" s="275">
        <f>O160/L160</f>
        <v>0.84380387970910331</v>
      </c>
      <c r="S160" s="510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451"/>
      <c r="AC160" s="451"/>
      <c r="AD160" s="79">
        <f>SUM(AD148:AD159)</f>
        <v>0</v>
      </c>
      <c r="AE160" s="79">
        <f>SUM(AE148:AE159)</f>
        <v>0</v>
      </c>
      <c r="AF160" s="65">
        <f t="shared" si="61"/>
        <v>-206.83768311720655</v>
      </c>
      <c r="AG160" s="130">
        <f t="shared" si="62"/>
        <v>0.85937381317810324</v>
      </c>
      <c r="AH160" s="511"/>
    </row>
    <row r="161" spans="1:36" ht="19.149999999999999" customHeight="1">
      <c r="A161" s="471" t="s">
        <v>286</v>
      </c>
      <c r="B161" s="122" t="s">
        <v>115</v>
      </c>
      <c r="C161" s="122"/>
      <c r="D161" s="82" t="s">
        <v>287</v>
      </c>
      <c r="E161" s="83"/>
      <c r="F161" s="365">
        <v>29.965493443754308</v>
      </c>
      <c r="G161" s="57">
        <v>1997</v>
      </c>
      <c r="H161" s="84">
        <f t="shared" ref="H161:H170" si="105">F161*G161</f>
        <v>59841.090407177355</v>
      </c>
      <c r="I161" s="438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6">G161/W161*60</f>
        <v>1222.6530612244896</v>
      </c>
      <c r="O161" s="86">
        <f t="shared" ref="O161:O165" si="107">N161/M161</f>
        <v>67.925170068027199</v>
      </c>
      <c r="P161" s="54">
        <f t="shared" si="103"/>
        <v>0</v>
      </c>
      <c r="Q161" s="88">
        <f t="shared" si="104"/>
        <v>1.2585034013605281</v>
      </c>
      <c r="R161" s="431">
        <f t="shared" ref="R161:R165" si="108">O161/L161</f>
        <v>1.018877551020408</v>
      </c>
      <c r="S161" s="472">
        <f>R173</f>
        <v>0.94279740588689875</v>
      </c>
      <c r="T161" s="89">
        <v>0.16666666666666666</v>
      </c>
      <c r="U161" s="89">
        <v>0.23472222222222222</v>
      </c>
      <c r="V161" s="438">
        <v>5</v>
      </c>
      <c r="W161" s="90">
        <f t="shared" ref="W161:W172" si="109">(U161-T161)*24*60</f>
        <v>98.000000000000014</v>
      </c>
      <c r="X161" s="96"/>
      <c r="Y161" s="96"/>
      <c r="Z161" s="54"/>
      <c r="AA161" s="54"/>
      <c r="AB161" s="451"/>
      <c r="AC161" s="451"/>
      <c r="AD161" s="438"/>
      <c r="AE161" s="438"/>
      <c r="AF161" s="54">
        <f t="shared" si="61"/>
        <v>22.653061224489647</v>
      </c>
      <c r="AG161" s="431">
        <f t="shared" si="62"/>
        <v>1.018877551020408</v>
      </c>
      <c r="AH161" s="472">
        <f>AG173</f>
        <v>0.94931398986167359</v>
      </c>
    </row>
    <row r="162" spans="1:36" ht="19.149999999999999" customHeight="1">
      <c r="A162" s="471"/>
      <c r="B162" s="122" t="s">
        <v>115</v>
      </c>
      <c r="C162" s="122"/>
      <c r="D162" s="82" t="s">
        <v>288</v>
      </c>
      <c r="E162" s="83"/>
      <c r="F162" s="365">
        <v>34.229999999999997</v>
      </c>
      <c r="G162" s="57">
        <v>2714</v>
      </c>
      <c r="H162" s="84">
        <f t="shared" si="105"/>
        <v>92900.219999999987</v>
      </c>
      <c r="I162" s="43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2200.5405405405404</v>
      </c>
      <c r="O162" s="86">
        <f t="shared" si="107"/>
        <v>169.27234927234926</v>
      </c>
      <c r="P162" s="54">
        <f t="shared" si="103"/>
        <v>0</v>
      </c>
      <c r="Q162" s="88">
        <f t="shared" si="104"/>
        <v>-3.8045738045738062</v>
      </c>
      <c r="R162" s="431">
        <f t="shared" si="108"/>
        <v>0.97801801801801802</v>
      </c>
      <c r="S162" s="472"/>
      <c r="T162" s="89">
        <v>0.23958333333333334</v>
      </c>
      <c r="U162" s="89">
        <v>0.29097222222222224</v>
      </c>
      <c r="V162" s="438">
        <v>7</v>
      </c>
      <c r="W162" s="90">
        <f t="shared" si="109"/>
        <v>74.000000000000014</v>
      </c>
      <c r="X162" s="96"/>
      <c r="Y162" s="96"/>
      <c r="Z162" s="54"/>
      <c r="AA162" s="54"/>
      <c r="AB162" s="451"/>
      <c r="AC162" s="451"/>
      <c r="AD162" s="438"/>
      <c r="AE162" s="438"/>
      <c r="AF162" s="54">
        <f t="shared" si="61"/>
        <v>-49.459459459459595</v>
      </c>
      <c r="AG162" s="431">
        <f t="shared" si="62"/>
        <v>0.97801801801801791</v>
      </c>
      <c r="AH162" s="472"/>
    </row>
    <row r="163" spans="1:36" ht="19.149999999999999" customHeight="1">
      <c r="A163" s="471"/>
      <c r="B163" s="122" t="s">
        <v>115</v>
      </c>
      <c r="C163" s="122"/>
      <c r="D163" s="252" t="s">
        <v>289</v>
      </c>
      <c r="E163" s="252"/>
      <c r="F163" s="365">
        <v>34.229999999999997</v>
      </c>
      <c r="G163" s="57">
        <v>3315</v>
      </c>
      <c r="H163" s="84">
        <f t="shared" si="105"/>
        <v>113472.44999999998</v>
      </c>
      <c r="I163" s="438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6"/>
        <v>2138.7096774193551</v>
      </c>
      <c r="O163" s="86">
        <f t="shared" si="107"/>
        <v>164.51612903225808</v>
      </c>
      <c r="P163" s="54">
        <f t="shared" si="103"/>
        <v>0</v>
      </c>
      <c r="Q163" s="88">
        <f t="shared" si="104"/>
        <v>-8.5607940446649877</v>
      </c>
      <c r="R163" s="431">
        <f t="shared" si="108"/>
        <v>0.95053763440860228</v>
      </c>
      <c r="S163" s="472"/>
      <c r="T163" s="89">
        <v>0.30555555555555558</v>
      </c>
      <c r="U163" s="89">
        <v>0.37013888888888891</v>
      </c>
      <c r="V163" s="438">
        <v>21</v>
      </c>
      <c r="W163" s="90">
        <f t="shared" si="109"/>
        <v>92.999999999999986</v>
      </c>
      <c r="X163" s="96">
        <v>0.29444444444444445</v>
      </c>
      <c r="Y163" s="96">
        <v>0.30277777777777776</v>
      </c>
      <c r="Z163" s="54"/>
      <c r="AA163" s="54"/>
      <c r="AB163" s="451"/>
      <c r="AC163" s="451"/>
      <c r="AD163" s="438"/>
      <c r="AE163" s="438"/>
      <c r="AF163" s="54">
        <f t="shared" si="61"/>
        <v>-111.2903225806449</v>
      </c>
      <c r="AG163" s="431">
        <f t="shared" si="62"/>
        <v>0.95053763440860228</v>
      </c>
      <c r="AH163" s="472"/>
    </row>
    <row r="164" spans="1:36" ht="19.149999999999999" customHeight="1">
      <c r="A164" s="471"/>
      <c r="B164" s="122" t="s">
        <v>115</v>
      </c>
      <c r="C164" s="122"/>
      <c r="D164" s="277" t="s">
        <v>290</v>
      </c>
      <c r="E164" s="277"/>
      <c r="F164" s="365">
        <v>35.83</v>
      </c>
      <c r="G164" s="57">
        <v>4286</v>
      </c>
      <c r="H164" s="84">
        <f t="shared" si="105"/>
        <v>153567.38</v>
      </c>
      <c r="I164" s="438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6"/>
        <v>2197.9487179487182</v>
      </c>
      <c r="O164" s="86">
        <f t="shared" si="107"/>
        <v>199.81351981351983</v>
      </c>
      <c r="P164" s="54">
        <f t="shared" si="103"/>
        <v>0</v>
      </c>
      <c r="Q164" s="88">
        <f t="shared" si="104"/>
        <v>-4.7319347319347003</v>
      </c>
      <c r="R164" s="431">
        <f t="shared" si="108"/>
        <v>0.97686609686609704</v>
      </c>
      <c r="S164" s="472"/>
      <c r="T164" s="89">
        <v>0.41041666666666665</v>
      </c>
      <c r="U164" s="89">
        <v>0.49166666666666664</v>
      </c>
      <c r="V164" s="438">
        <v>5</v>
      </c>
      <c r="W164" s="90">
        <f t="shared" si="109"/>
        <v>116.99999999999999</v>
      </c>
      <c r="X164" s="96"/>
      <c r="Y164" s="96"/>
      <c r="Z164" s="54"/>
      <c r="AA164" s="54"/>
      <c r="AB164" s="451"/>
      <c r="AC164" s="451"/>
      <c r="AD164" s="438"/>
      <c r="AE164" s="438"/>
      <c r="AF164" s="54">
        <f t="shared" si="61"/>
        <v>-52.05128205128176</v>
      </c>
      <c r="AG164" s="431">
        <f t="shared" si="62"/>
        <v>0.97686609686609704</v>
      </c>
      <c r="AH164" s="472"/>
    </row>
    <row r="165" spans="1:36" ht="19.149999999999999" customHeight="1">
      <c r="A165" s="471"/>
      <c r="B165" s="122" t="s">
        <v>115</v>
      </c>
      <c r="C165" s="81"/>
      <c r="D165" s="82" t="s">
        <v>211</v>
      </c>
      <c r="E165" s="83"/>
      <c r="F165" s="362">
        <v>36.409999999999997</v>
      </c>
      <c r="G165" s="57">
        <v>4147.2</v>
      </c>
      <c r="H165" s="84">
        <f t="shared" si="105"/>
        <v>150999.55199999997</v>
      </c>
      <c r="I165" s="438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6"/>
        <v>2415.8446601941755</v>
      </c>
      <c r="O165" s="86">
        <f t="shared" si="107"/>
        <v>241.58446601941756</v>
      </c>
      <c r="P165" s="54">
        <f t="shared" si="103"/>
        <v>0</v>
      </c>
      <c r="Q165" s="88">
        <f t="shared" si="104"/>
        <v>-35.315533980582416</v>
      </c>
      <c r="R165" s="431">
        <f t="shared" si="108"/>
        <v>0.87246105460244705</v>
      </c>
      <c r="S165" s="472"/>
      <c r="T165" s="89">
        <v>0.50694444444444442</v>
      </c>
      <c r="U165" s="89">
        <v>0.57847222222222217</v>
      </c>
      <c r="V165" s="438">
        <v>22</v>
      </c>
      <c r="W165" s="90">
        <f t="shared" si="109"/>
        <v>102.99999999999996</v>
      </c>
      <c r="X165" s="96">
        <v>0.49513888888888885</v>
      </c>
      <c r="Y165" s="96">
        <v>0.50416666666666665</v>
      </c>
      <c r="Z165" s="54"/>
      <c r="AA165" s="54"/>
      <c r="AB165" s="451"/>
      <c r="AC165" s="451"/>
      <c r="AD165" s="438"/>
      <c r="AE165" s="438"/>
      <c r="AF165" s="54">
        <f t="shared" si="61"/>
        <v>-353.1553398058245</v>
      </c>
      <c r="AG165" s="431">
        <f t="shared" si="62"/>
        <v>0.87246105460244694</v>
      </c>
      <c r="AH165" s="472"/>
    </row>
    <row r="166" spans="1:36" ht="19.149999999999999" customHeight="1">
      <c r="A166" s="471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5"/>
        <v>0</v>
      </c>
      <c r="I166" s="438"/>
      <c r="J166" s="87"/>
      <c r="K166" s="57"/>
      <c r="L166" s="86"/>
      <c r="M166" s="87"/>
      <c r="N166" s="57"/>
      <c r="O166" s="86"/>
      <c r="P166" s="54"/>
      <c r="Q166" s="88"/>
      <c r="R166" s="431"/>
      <c r="S166" s="472"/>
      <c r="T166" s="89"/>
      <c r="U166" s="89"/>
      <c r="V166" s="438"/>
      <c r="W166" s="90">
        <f t="shared" si="109"/>
        <v>0</v>
      </c>
      <c r="X166" s="96"/>
      <c r="Y166" s="96"/>
      <c r="Z166" s="54"/>
      <c r="AA166" s="54"/>
      <c r="AB166" s="451"/>
      <c r="AC166" s="451"/>
      <c r="AD166" s="438"/>
      <c r="AE166" s="438"/>
      <c r="AF166" s="54">
        <f t="shared" si="61"/>
        <v>0</v>
      </c>
      <c r="AG166" s="431" t="e">
        <f t="shared" si="62"/>
        <v>#DIV/0!</v>
      </c>
      <c r="AH166" s="472"/>
    </row>
    <row r="167" spans="1:36" ht="19.149999999999999" customHeight="1">
      <c r="A167" s="471"/>
      <c r="B167" s="122">
        <v>0</v>
      </c>
      <c r="C167" s="122"/>
      <c r="D167" s="255"/>
      <c r="E167" s="60"/>
      <c r="F167" s="365" t="s">
        <v>105</v>
      </c>
      <c r="G167" s="57"/>
      <c r="H167" s="84">
        <f t="shared" si="105"/>
        <v>0</v>
      </c>
      <c r="I167" s="438"/>
      <c r="J167" s="87"/>
      <c r="K167" s="57"/>
      <c r="L167" s="86"/>
      <c r="M167" s="87"/>
      <c r="N167" s="57"/>
      <c r="O167" s="86"/>
      <c r="P167" s="54"/>
      <c r="Q167" s="88"/>
      <c r="R167" s="431"/>
      <c r="S167" s="472"/>
      <c r="T167" s="89"/>
      <c r="U167" s="89"/>
      <c r="V167" s="438"/>
      <c r="W167" s="90">
        <f t="shared" si="109"/>
        <v>0</v>
      </c>
      <c r="X167" s="96"/>
      <c r="Y167" s="96"/>
      <c r="Z167" s="54"/>
      <c r="AA167" s="54"/>
      <c r="AB167" s="451"/>
      <c r="AC167" s="451"/>
      <c r="AD167" s="438"/>
      <c r="AE167" s="438"/>
      <c r="AF167" s="54">
        <f t="shared" si="61"/>
        <v>0</v>
      </c>
      <c r="AG167" s="431" t="e">
        <f t="shared" si="62"/>
        <v>#DIV/0!</v>
      </c>
      <c r="AH167" s="472"/>
    </row>
    <row r="168" spans="1:36" ht="19.149999999999999" customHeight="1">
      <c r="A168" s="471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5"/>
        <v>0</v>
      </c>
      <c r="I168" s="438"/>
      <c r="J168" s="87"/>
      <c r="K168" s="57"/>
      <c r="L168" s="86"/>
      <c r="M168" s="87"/>
      <c r="N168" s="57"/>
      <c r="O168" s="86"/>
      <c r="P168" s="54"/>
      <c r="Q168" s="88"/>
      <c r="R168" s="431"/>
      <c r="S168" s="472"/>
      <c r="T168" s="89"/>
      <c r="U168" s="89"/>
      <c r="V168" s="438"/>
      <c r="W168" s="90">
        <f t="shared" si="109"/>
        <v>0</v>
      </c>
      <c r="X168" s="96"/>
      <c r="Y168" s="96"/>
      <c r="Z168" s="54"/>
      <c r="AA168" s="54"/>
      <c r="AB168" s="451"/>
      <c r="AC168" s="451"/>
      <c r="AD168" s="438"/>
      <c r="AE168" s="438"/>
      <c r="AF168" s="54">
        <f t="shared" si="61"/>
        <v>0</v>
      </c>
      <c r="AG168" s="431" t="e">
        <f t="shared" si="62"/>
        <v>#DIV/0!</v>
      </c>
      <c r="AH168" s="472"/>
    </row>
    <row r="169" spans="1:36" ht="19.149999999999999" customHeight="1">
      <c r="A169" s="471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5"/>
        <v>0</v>
      </c>
      <c r="I169" s="438"/>
      <c r="J169" s="87"/>
      <c r="K169" s="57"/>
      <c r="L169" s="86"/>
      <c r="M169" s="87"/>
      <c r="N169" s="57"/>
      <c r="O169" s="86"/>
      <c r="P169" s="54"/>
      <c r="Q169" s="88"/>
      <c r="R169" s="431"/>
      <c r="S169" s="472"/>
      <c r="T169" s="89"/>
      <c r="U169" s="89"/>
      <c r="V169" s="438" t="s">
        <v>49</v>
      </c>
      <c r="W169" s="90">
        <f t="shared" si="109"/>
        <v>0</v>
      </c>
      <c r="X169" s="96"/>
      <c r="Y169" s="96"/>
      <c r="Z169" s="54"/>
      <c r="AA169" s="54"/>
      <c r="AB169" s="451"/>
      <c r="AC169" s="451"/>
      <c r="AD169" s="438"/>
      <c r="AE169" s="438"/>
      <c r="AF169" s="54">
        <f t="shared" si="61"/>
        <v>0</v>
      </c>
      <c r="AG169" s="431" t="e">
        <f t="shared" si="62"/>
        <v>#DIV/0!</v>
      </c>
      <c r="AH169" s="472"/>
    </row>
    <row r="170" spans="1:36" ht="19.149999999999999" customHeight="1">
      <c r="A170" s="471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5"/>
        <v>0</v>
      </c>
      <c r="I170" s="438"/>
      <c r="J170" s="87"/>
      <c r="K170" s="57"/>
      <c r="L170" s="86"/>
      <c r="M170" s="87"/>
      <c r="N170" s="57"/>
      <c r="O170" s="86"/>
      <c r="P170" s="54"/>
      <c r="Q170" s="88"/>
      <c r="R170" s="431"/>
      <c r="S170" s="472"/>
      <c r="T170" s="89"/>
      <c r="U170" s="89"/>
      <c r="V170" s="438"/>
      <c r="W170" s="90">
        <f t="shared" si="109"/>
        <v>0</v>
      </c>
      <c r="X170" s="96"/>
      <c r="Y170" s="96"/>
      <c r="Z170" s="54"/>
      <c r="AA170" s="54"/>
      <c r="AB170" s="451"/>
      <c r="AC170" s="451"/>
      <c r="AD170" s="438"/>
      <c r="AE170" s="438"/>
      <c r="AF170" s="54">
        <f t="shared" si="61"/>
        <v>0</v>
      </c>
      <c r="AG170" s="431" t="e">
        <f t="shared" si="62"/>
        <v>#DIV/0!</v>
      </c>
      <c r="AH170" s="472"/>
    </row>
    <row r="171" spans="1:36" ht="19.149999999999999" customHeight="1">
      <c r="A171" s="471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8"/>
        <v>0</v>
      </c>
      <c r="I171" s="438"/>
      <c r="J171" s="87"/>
      <c r="K171" s="57"/>
      <c r="L171" s="86"/>
      <c r="M171" s="87"/>
      <c r="N171" s="57"/>
      <c r="O171" s="86"/>
      <c r="P171" s="54"/>
      <c r="Q171" s="88"/>
      <c r="R171" s="431"/>
      <c r="S171" s="472"/>
      <c r="T171" s="89"/>
      <c r="U171" s="89"/>
      <c r="V171" s="438"/>
      <c r="W171" s="90">
        <f t="shared" si="109"/>
        <v>0</v>
      </c>
      <c r="X171" s="96"/>
      <c r="Y171" s="96"/>
      <c r="Z171" s="54"/>
      <c r="AA171" s="54"/>
      <c r="AB171" s="451"/>
      <c r="AC171" s="451"/>
      <c r="AD171" s="438"/>
      <c r="AE171" s="438"/>
      <c r="AF171" s="54"/>
      <c r="AG171" s="431"/>
      <c r="AH171" s="472"/>
    </row>
    <row r="172" spans="1:36" ht="19.149999999999999" customHeight="1">
      <c r="A172" s="471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8"/>
        <v>0</v>
      </c>
      <c r="I172" s="438"/>
      <c r="J172" s="87"/>
      <c r="K172" s="57"/>
      <c r="L172" s="86"/>
      <c r="M172" s="87"/>
      <c r="N172" s="57"/>
      <c r="O172" s="86"/>
      <c r="P172" s="54"/>
      <c r="Q172" s="88"/>
      <c r="R172" s="431"/>
      <c r="S172" s="472"/>
      <c r="T172" s="89"/>
      <c r="U172" s="89"/>
      <c r="V172" s="438"/>
      <c r="W172" s="90">
        <f t="shared" si="109"/>
        <v>0</v>
      </c>
      <c r="X172" s="96"/>
      <c r="Y172" s="96"/>
      <c r="Z172" s="54"/>
      <c r="AA172" s="54"/>
      <c r="AB172" s="451"/>
      <c r="AC172" s="451"/>
      <c r="AD172" s="438"/>
      <c r="AE172" s="438"/>
      <c r="AF172" s="54"/>
      <c r="AG172" s="431"/>
      <c r="AH172" s="472"/>
    </row>
    <row r="173" spans="1:36" ht="19.149999999999999" customHeight="1">
      <c r="A173" s="471"/>
      <c r="B173" s="122">
        <v>0</v>
      </c>
      <c r="C173" s="100" t="s">
        <v>291</v>
      </c>
      <c r="D173" s="478" t="s">
        <v>118</v>
      </c>
      <c r="E173" s="478"/>
      <c r="F173" s="363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0">AVERAGE(M161:M172)</f>
        <v>13</v>
      </c>
      <c r="N173" s="101">
        <f t="shared" si="110"/>
        <v>2035.1393314654561</v>
      </c>
      <c r="O173" s="104">
        <f t="shared" si="110"/>
        <v>168.62232684111441</v>
      </c>
      <c r="P173" s="54">
        <f>M173-J173</f>
        <v>0</v>
      </c>
      <c r="Q173" s="88">
        <f>O173-L173</f>
        <v>-10.230866632079056</v>
      </c>
      <c r="R173" s="105">
        <f>O173/L173</f>
        <v>0.94279740588689875</v>
      </c>
      <c r="S173" s="4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12"/>
      <c r="AC173" s="512"/>
      <c r="AD173" s="107">
        <f>SUM(AD161:AD172)</f>
        <v>0</v>
      </c>
      <c r="AE173" s="107">
        <f>SUM(AE161:AE172)</f>
        <v>0</v>
      </c>
      <c r="AF173" s="54">
        <f t="shared" si="61"/>
        <v>-108.66066853454413</v>
      </c>
      <c r="AG173" s="431">
        <f t="shared" si="62"/>
        <v>0.94931398986167359</v>
      </c>
      <c r="AH173" s="472"/>
    </row>
    <row r="174" spans="1:36" ht="19.149999999999999" customHeight="1">
      <c r="AJ174" s="279" t="s">
        <v>292</v>
      </c>
    </row>
    <row r="175" spans="1:36" ht="19.149999999999999" customHeight="1">
      <c r="AJ175" s="279" t="s">
        <v>293</v>
      </c>
    </row>
    <row r="176" spans="1:36" ht="19.149999999999999" customHeight="1">
      <c r="AJ176" s="279" t="s">
        <v>294</v>
      </c>
    </row>
    <row r="177" spans="23:36" ht="19.149999999999999" customHeight="1">
      <c r="W177" s="33"/>
      <c r="AJ177" s="279" t="s">
        <v>295</v>
      </c>
    </row>
    <row r="178" spans="23:36" ht="19.149999999999999" customHeight="1">
      <c r="W178" s="33"/>
      <c r="AJ178" s="279" t="s">
        <v>296</v>
      </c>
    </row>
    <row r="179" spans="23:36">
      <c r="W179" s="33"/>
      <c r="AJ179" s="279" t="s">
        <v>297</v>
      </c>
    </row>
    <row r="180" spans="23:36">
      <c r="W180" s="33"/>
      <c r="AJ180" s="279" t="s">
        <v>298</v>
      </c>
    </row>
    <row r="181" spans="23:36">
      <c r="W181" s="33"/>
      <c r="AJ181" s="279" t="s">
        <v>299</v>
      </c>
    </row>
    <row r="182" spans="23:36">
      <c r="W182" s="33"/>
      <c r="AJ182" s="279" t="s">
        <v>300</v>
      </c>
    </row>
    <row r="183" spans="23:36">
      <c r="W183" s="33"/>
      <c r="AJ183" s="279" t="s">
        <v>301</v>
      </c>
    </row>
    <row r="184" spans="23:36">
      <c r="W184" s="33"/>
      <c r="AJ184" s="279" t="s">
        <v>302</v>
      </c>
    </row>
    <row r="185" spans="23:36">
      <c r="W185" s="33"/>
      <c r="AJ185" s="279" t="s">
        <v>303</v>
      </c>
    </row>
    <row r="186" spans="23:36">
      <c r="W186" s="33"/>
      <c r="AJ186" s="279" t="s">
        <v>304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4:Q159 AF125 Q17:Q18 AF155:AF159 AF17:AF29 AF5:AF13 AF36 AF40 AF57:AF70 AF74 AF78 Q109:Q117 Q57:Q70">
    <cfRule type="cellIs" dxfId="35947" priority="3256" operator="lessThan">
      <formula>0</formula>
    </cfRule>
  </conditionalFormatting>
  <conditionalFormatting sqref="AH57 AH70 S43 S123 S95 AH95 S5:S9 AH5:AH9 S134 AH17:AH18 S17:S18 S32 S82 AH82 S57:S70">
    <cfRule type="cellIs" dxfId="35946" priority="3255" operator="lessThan">
      <formula>0.8</formula>
    </cfRule>
  </conditionalFormatting>
  <conditionalFormatting sqref="R147 R173 R30 R121 R95 R43 R134 R82 R154:R159 R17:R18 R109:R117 R57:R70">
    <cfRule type="cellIs" dxfId="35945" priority="3253" operator="lessThan">
      <formula>0.8</formula>
    </cfRule>
    <cfRule type="cellIs" dxfId="35944" priority="3254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109:R117 R57:R70">
    <cfRule type="cellIs" dxfId="35943" priority="3251" operator="greaterThan">
      <formula>1</formula>
    </cfRule>
    <cfRule type="cellIs" dxfId="35942" priority="3252" operator="lessThan">
      <formula>0.8</formula>
    </cfRule>
  </conditionalFormatting>
  <conditionalFormatting sqref="P147 P30 P121 P95 P43 P134 P82 P154:P159 P17:P18 P109:P117 P57:P70">
    <cfRule type="cellIs" dxfId="35941" priority="3250" operator="greaterThan">
      <formula>0</formula>
    </cfRule>
  </conditionalFormatting>
  <conditionalFormatting sqref="S161">
    <cfRule type="cellIs" dxfId="35940" priority="3249" operator="lessThan">
      <formula>0.8</formula>
    </cfRule>
  </conditionalFormatting>
  <conditionalFormatting sqref="Q161:Q166">
    <cfRule type="cellIs" dxfId="35939" priority="3248" operator="lessThan">
      <formula>0</formula>
    </cfRule>
  </conditionalFormatting>
  <conditionalFormatting sqref="R161:R166">
    <cfRule type="cellIs" dxfId="35938" priority="3246" operator="lessThan">
      <formula>0.8</formula>
    </cfRule>
    <cfRule type="cellIs" dxfId="35937" priority="3247" operator="greaterThan">
      <formula>1</formula>
    </cfRule>
  </conditionalFormatting>
  <conditionalFormatting sqref="R161:R166">
    <cfRule type="cellIs" dxfId="35936" priority="3244" operator="greaterThan">
      <formula>1</formula>
    </cfRule>
    <cfRule type="cellIs" dxfId="35935" priority="3245" operator="lessThan">
      <formula>0.8</formula>
    </cfRule>
  </conditionalFormatting>
  <conditionalFormatting sqref="P161:P166">
    <cfRule type="cellIs" dxfId="35934" priority="3243" operator="greaterThan">
      <formula>0</formula>
    </cfRule>
  </conditionalFormatting>
  <conditionalFormatting sqref="Q169:Q172 AF161:AF172">
    <cfRule type="cellIs" dxfId="35933" priority="3242" operator="lessThan">
      <formula>0</formula>
    </cfRule>
  </conditionalFormatting>
  <conditionalFormatting sqref="R169:R172">
    <cfRule type="cellIs" dxfId="35932" priority="3240" operator="lessThan">
      <formula>0.8</formula>
    </cfRule>
    <cfRule type="cellIs" dxfId="35931" priority="3241" operator="greaterThan">
      <formula>1</formula>
    </cfRule>
  </conditionalFormatting>
  <conditionalFormatting sqref="R169:R172 AG161:AG172">
    <cfRule type="cellIs" dxfId="35930" priority="3238" operator="greaterThan">
      <formula>1</formula>
    </cfRule>
    <cfRule type="cellIs" dxfId="35929" priority="3239" operator="lessThan">
      <formula>0.8</formula>
    </cfRule>
  </conditionalFormatting>
  <conditionalFormatting sqref="P169:P172">
    <cfRule type="cellIs" dxfId="35928" priority="3237" operator="greaterThan">
      <formula>0</formula>
    </cfRule>
  </conditionalFormatting>
  <conditionalFormatting sqref="AF145">
    <cfRule type="cellIs" dxfId="35927" priority="3236" operator="lessThan">
      <formula>0</formula>
    </cfRule>
  </conditionalFormatting>
  <conditionalFormatting sqref="AG145">
    <cfRule type="cellIs" dxfId="35926" priority="3234" operator="greaterThan">
      <formula>1</formula>
    </cfRule>
    <cfRule type="cellIs" dxfId="35925" priority="3235" operator="lessThan">
      <formula>0.8</formula>
    </cfRule>
  </conditionalFormatting>
  <conditionalFormatting sqref="AF44:AF54">
    <cfRule type="cellIs" dxfId="35924" priority="3233" operator="lessThan">
      <formula>0</formula>
    </cfRule>
  </conditionalFormatting>
  <conditionalFormatting sqref="AG44:AG54">
    <cfRule type="cellIs" dxfId="35923" priority="3231" operator="greaterThan">
      <formula>1</formula>
    </cfRule>
    <cfRule type="cellIs" dxfId="35922" priority="3232" operator="lessThan">
      <formula>0.8</formula>
    </cfRule>
  </conditionalFormatting>
  <conditionalFormatting sqref="AF83:AF94">
    <cfRule type="cellIs" dxfId="35921" priority="3230" operator="lessThan">
      <formula>0</formula>
    </cfRule>
  </conditionalFormatting>
  <conditionalFormatting sqref="AH83">
    <cfRule type="cellIs" dxfId="35920" priority="3229" operator="lessThan">
      <formula>0.8</formula>
    </cfRule>
  </conditionalFormatting>
  <conditionalFormatting sqref="AG83:AG94">
    <cfRule type="cellIs" dxfId="35919" priority="3227" operator="greaterThan">
      <formula>1</formula>
    </cfRule>
    <cfRule type="cellIs" dxfId="35918" priority="3228" operator="lessThan">
      <formula>0.8</formula>
    </cfRule>
  </conditionalFormatting>
  <conditionalFormatting sqref="S83">
    <cfRule type="cellIs" dxfId="35917" priority="3226" operator="lessThan">
      <formula>0.8</formula>
    </cfRule>
  </conditionalFormatting>
  <conditionalFormatting sqref="AH84">
    <cfRule type="cellIs" dxfId="35916" priority="3225" operator="lessThan">
      <formula>0.8</formula>
    </cfRule>
  </conditionalFormatting>
  <conditionalFormatting sqref="S84">
    <cfRule type="cellIs" dxfId="35915" priority="3224" operator="lessThan">
      <formula>0.8</formula>
    </cfRule>
  </conditionalFormatting>
  <conditionalFormatting sqref="S90">
    <cfRule type="cellIs" dxfId="35914" priority="3223" operator="lessThan">
      <formula>0.8</formula>
    </cfRule>
  </conditionalFormatting>
  <conditionalFormatting sqref="AH90">
    <cfRule type="cellIs" dxfId="35913" priority="3222" operator="lessThan">
      <formula>0.8</formula>
    </cfRule>
  </conditionalFormatting>
  <conditionalFormatting sqref="AF122">
    <cfRule type="cellIs" dxfId="35912" priority="3221" operator="lessThan">
      <formula>0</formula>
    </cfRule>
  </conditionalFormatting>
  <conditionalFormatting sqref="S122">
    <cfRule type="cellIs" dxfId="35911" priority="3220" operator="lessThan">
      <formula>0.8</formula>
    </cfRule>
  </conditionalFormatting>
  <conditionalFormatting sqref="AG122">
    <cfRule type="cellIs" dxfId="35910" priority="3218" operator="greaterThan">
      <formula>1</formula>
    </cfRule>
    <cfRule type="cellIs" dxfId="35909" priority="3219" operator="lessThan">
      <formula>0.8</formula>
    </cfRule>
  </conditionalFormatting>
  <conditionalFormatting sqref="P162:P168">
    <cfRule type="cellIs" dxfId="35908" priority="3212" operator="greaterThan">
      <formula>0</formula>
    </cfRule>
  </conditionalFormatting>
  <conditionalFormatting sqref="R162:R168">
    <cfRule type="cellIs" dxfId="35907" priority="3215" operator="lessThan">
      <formula>0.8</formula>
    </cfRule>
    <cfRule type="cellIs" dxfId="35906" priority="3216" operator="greaterThan">
      <formula>1</formula>
    </cfRule>
  </conditionalFormatting>
  <conditionalFormatting sqref="R162:R168">
    <cfRule type="cellIs" dxfId="35905" priority="3213" operator="greaterThan">
      <formula>1</formula>
    </cfRule>
    <cfRule type="cellIs" dxfId="35904" priority="3214" operator="lessThan">
      <formula>0.8</formula>
    </cfRule>
  </conditionalFormatting>
  <conditionalFormatting sqref="Q162:Q168">
    <cfRule type="cellIs" dxfId="35903" priority="3217" operator="lessThan">
      <formula>0</formula>
    </cfRule>
  </conditionalFormatting>
  <conditionalFormatting sqref="P132:P133">
    <cfRule type="cellIs" dxfId="35902" priority="3205" operator="greaterThan">
      <formula>0</formula>
    </cfRule>
  </conditionalFormatting>
  <conditionalFormatting sqref="AF124 Q132:Q133 AF126:AF133">
    <cfRule type="cellIs" dxfId="35901" priority="3211" operator="lessThan">
      <formula>0</formula>
    </cfRule>
  </conditionalFormatting>
  <conditionalFormatting sqref="S124:S133">
    <cfRule type="cellIs" dxfId="35900" priority="3210" operator="lessThan">
      <formula>0.8</formula>
    </cfRule>
  </conditionalFormatting>
  <conditionalFormatting sqref="R132:R133">
    <cfRule type="cellIs" dxfId="35899" priority="3208" operator="lessThan">
      <formula>0.8</formula>
    </cfRule>
    <cfRule type="cellIs" dxfId="35898" priority="3209" operator="greaterThan">
      <formula>1</formula>
    </cfRule>
  </conditionalFormatting>
  <conditionalFormatting sqref="AG124 R132:R133 AG126:AG133">
    <cfRule type="cellIs" dxfId="35897" priority="3206" operator="greaterThan">
      <formula>1</formula>
    </cfRule>
    <cfRule type="cellIs" dxfId="35896" priority="3207" operator="lessThan">
      <formula>0.8</formula>
    </cfRule>
  </conditionalFormatting>
  <conditionalFormatting sqref="AH109">
    <cfRule type="cellIs" dxfId="35895" priority="3204" operator="lessThan">
      <formula>0.8</formula>
    </cfRule>
  </conditionalFormatting>
  <conditionalFormatting sqref="R160 AG160">
    <cfRule type="cellIs" dxfId="35894" priority="3199" operator="greaterThan">
      <formula>1</formula>
    </cfRule>
    <cfRule type="cellIs" dxfId="35893" priority="3200" operator="lessThan">
      <formula>0.8</formula>
    </cfRule>
  </conditionalFormatting>
  <conditionalFormatting sqref="R160">
    <cfRule type="cellIs" dxfId="35892" priority="3201" operator="lessThan">
      <formula>0.8</formula>
    </cfRule>
    <cfRule type="cellIs" dxfId="35891" priority="3202" operator="greaterThan">
      <formula>1</formula>
    </cfRule>
  </conditionalFormatting>
  <conditionalFormatting sqref="P160">
    <cfRule type="cellIs" dxfId="35890" priority="3198" operator="greaterThan">
      <formula>0</formula>
    </cfRule>
  </conditionalFormatting>
  <conditionalFormatting sqref="AH148">
    <cfRule type="cellIs" dxfId="35889" priority="3197" operator="lessThan">
      <formula>0.8</formula>
    </cfRule>
  </conditionalFormatting>
  <conditionalFormatting sqref="Q160 AF160">
    <cfRule type="cellIs" dxfId="35888" priority="3203" operator="lessThan">
      <formula>0</formula>
    </cfRule>
  </conditionalFormatting>
  <conditionalFormatting sqref="AF148:AF154">
    <cfRule type="cellIs" dxfId="35887" priority="3196" operator="lessThan">
      <formula>0</formula>
    </cfRule>
  </conditionalFormatting>
  <conditionalFormatting sqref="S148">
    <cfRule type="cellIs" dxfId="35886" priority="3195" operator="lessThan">
      <formula>0.8</formula>
    </cfRule>
  </conditionalFormatting>
  <conditionalFormatting sqref="AG148:AG154">
    <cfRule type="cellIs" dxfId="35885" priority="3193" operator="greaterThan">
      <formula>1</formula>
    </cfRule>
    <cfRule type="cellIs" dxfId="35884" priority="3194" operator="lessThan">
      <formula>0.8</formula>
    </cfRule>
  </conditionalFormatting>
  <conditionalFormatting sqref="S86">
    <cfRule type="cellIs" dxfId="35883" priority="3192" operator="lessThan">
      <formula>0.8</formula>
    </cfRule>
  </conditionalFormatting>
  <conditionalFormatting sqref="S88 AH88">
    <cfRule type="cellIs" dxfId="35882" priority="3187" operator="lessThan">
      <formula>0.8</formula>
    </cfRule>
  </conditionalFormatting>
  <conditionalFormatting sqref="AH86">
    <cfRule type="cellIs" dxfId="35881" priority="3191" operator="lessThan">
      <formula>0.8</formula>
    </cfRule>
  </conditionalFormatting>
  <conditionalFormatting sqref="S87">
    <cfRule type="cellIs" dxfId="35880" priority="3190" operator="lessThan">
      <formula>0.8</formula>
    </cfRule>
  </conditionalFormatting>
  <conditionalFormatting sqref="AH87">
    <cfRule type="cellIs" dxfId="35879" priority="3189" operator="lessThan">
      <formula>0.8</formula>
    </cfRule>
  </conditionalFormatting>
  <conditionalFormatting sqref="S89 AH89">
    <cfRule type="cellIs" dxfId="35878" priority="3188" operator="lessThan">
      <formula>0.8</formula>
    </cfRule>
  </conditionalFormatting>
  <conditionalFormatting sqref="AF31 AF35 AF39">
    <cfRule type="cellIs" dxfId="35877" priority="3186" operator="lessThan">
      <formula>0</formula>
    </cfRule>
  </conditionalFormatting>
  <conditionalFormatting sqref="AH31 S31">
    <cfRule type="cellIs" dxfId="35876" priority="3185" operator="lessThan">
      <formula>0.8</formula>
    </cfRule>
  </conditionalFormatting>
  <conditionalFormatting sqref="AG31 AG35 AG39">
    <cfRule type="cellIs" dxfId="35875" priority="3183" operator="greaterThan">
      <formula>1</formula>
    </cfRule>
    <cfRule type="cellIs" dxfId="35874" priority="3184" operator="lessThan">
      <formula>0.8</formula>
    </cfRule>
  </conditionalFormatting>
  <conditionalFormatting sqref="AF135">
    <cfRule type="cellIs" dxfId="35873" priority="3182" operator="lessThan">
      <formula>0</formula>
    </cfRule>
  </conditionalFormatting>
  <conditionalFormatting sqref="AH135 S135">
    <cfRule type="cellIs" dxfId="35872" priority="3181" operator="lessThan">
      <formula>0.8</formula>
    </cfRule>
  </conditionalFormatting>
  <conditionalFormatting sqref="AG135">
    <cfRule type="cellIs" dxfId="35871" priority="3179" operator="greaterThan">
      <formula>1</formula>
    </cfRule>
    <cfRule type="cellIs" dxfId="35870" priority="3180" operator="lessThan">
      <formula>0.8</formula>
    </cfRule>
  </conditionalFormatting>
  <conditionalFormatting sqref="AF108 Q108">
    <cfRule type="cellIs" dxfId="35869" priority="3178" operator="lessThan">
      <formula>0</formula>
    </cfRule>
  </conditionalFormatting>
  <conditionalFormatting sqref="R108">
    <cfRule type="cellIs" dxfId="35868" priority="3176" operator="lessThan">
      <formula>0.8</formula>
    </cfRule>
    <cfRule type="cellIs" dxfId="35867" priority="3177" operator="greaterThan">
      <formula>1</formula>
    </cfRule>
  </conditionalFormatting>
  <conditionalFormatting sqref="AG108 R108">
    <cfRule type="cellIs" dxfId="35866" priority="3174" operator="greaterThan">
      <formula>1</formula>
    </cfRule>
    <cfRule type="cellIs" dxfId="35865" priority="3175" operator="lessThan">
      <formula>0.8</formula>
    </cfRule>
  </conditionalFormatting>
  <conditionalFormatting sqref="P108">
    <cfRule type="cellIs" dxfId="35864" priority="3173" operator="greaterThan">
      <formula>0</formula>
    </cfRule>
  </conditionalFormatting>
  <conditionalFormatting sqref="AH97">
    <cfRule type="cellIs" dxfId="35863" priority="3168" operator="lessThan">
      <formula>0.8</formula>
    </cfRule>
  </conditionalFormatting>
  <conditionalFormatting sqref="AG96 AG98 AG100 AG102 AG104">
    <cfRule type="cellIs" dxfId="35862" priority="3170" operator="greaterThan">
      <formula>1</formula>
    </cfRule>
    <cfRule type="cellIs" dxfId="35861" priority="3171" operator="lessThan">
      <formula>0.8</formula>
    </cfRule>
  </conditionalFormatting>
  <conditionalFormatting sqref="AF96 AF98 AF100 AF102 AF104">
    <cfRule type="cellIs" dxfId="35860" priority="3172" operator="lessThan">
      <formula>0</formula>
    </cfRule>
  </conditionalFormatting>
  <conditionalFormatting sqref="AG97 AG99 AG101 AG103 AG105">
    <cfRule type="cellIs" dxfId="35859" priority="3166" operator="greaterThan">
      <formula>1</formula>
    </cfRule>
    <cfRule type="cellIs" dxfId="35858" priority="3167" operator="lessThan">
      <formula>0.8</formula>
    </cfRule>
  </conditionalFormatting>
  <conditionalFormatting sqref="AF97 AF99 AF101 AF103 AF105">
    <cfRule type="cellIs" dxfId="35857" priority="3169" operator="lessThan">
      <formula>0</formula>
    </cfRule>
  </conditionalFormatting>
  <conditionalFormatting sqref="AF71 AF73 AF75 AF79 AF77">
    <cfRule type="cellIs" dxfId="35856" priority="3163" operator="lessThan">
      <formula>0</formula>
    </cfRule>
  </conditionalFormatting>
  <conditionalFormatting sqref="S71 AH71">
    <cfRule type="cellIs" dxfId="35855" priority="3162" operator="lessThan">
      <formula>0.8</formula>
    </cfRule>
  </conditionalFormatting>
  <conditionalFormatting sqref="AG71 AG73 AG75 AG79 AG77">
    <cfRule type="cellIs" dxfId="35854" priority="3160" operator="greaterThan">
      <formula>1</formula>
    </cfRule>
    <cfRule type="cellIs" dxfId="35853" priority="3161" operator="lessThan">
      <formula>0.8</formula>
    </cfRule>
  </conditionalFormatting>
  <conditionalFormatting sqref="AF72 AF76 AF80">
    <cfRule type="cellIs" dxfId="35852" priority="3159" operator="lessThan">
      <formula>0</formula>
    </cfRule>
  </conditionalFormatting>
  <conditionalFormatting sqref="S72 AH72">
    <cfRule type="cellIs" dxfId="35851" priority="3158" operator="lessThan">
      <formula>0.8</formula>
    </cfRule>
  </conditionalFormatting>
  <conditionalFormatting sqref="S11">
    <cfRule type="cellIs" dxfId="35850" priority="3165" operator="lessThan">
      <formula>0.8</formula>
    </cfRule>
  </conditionalFormatting>
  <conditionalFormatting sqref="S10">
    <cfRule type="cellIs" dxfId="35849" priority="3164" operator="lessThan">
      <formula>0.8</formula>
    </cfRule>
  </conditionalFormatting>
  <conditionalFormatting sqref="AG72 AG76 AG80">
    <cfRule type="cellIs" dxfId="35848" priority="3156" operator="greaterThan">
      <formula>1</formula>
    </cfRule>
    <cfRule type="cellIs" dxfId="35847" priority="3157" operator="lessThan">
      <formula>0.8</formula>
    </cfRule>
  </conditionalFormatting>
  <conditionalFormatting sqref="AF14:AF16 Q15:Q16">
    <cfRule type="cellIs" dxfId="35846" priority="3155" operator="lessThan">
      <formula>0</formula>
    </cfRule>
  </conditionalFormatting>
  <conditionalFormatting sqref="R15:R16">
    <cfRule type="cellIs" dxfId="35845" priority="3153" operator="lessThan">
      <formula>0.8</formula>
    </cfRule>
    <cfRule type="cellIs" dxfId="35844" priority="3154" operator="greaterThan">
      <formula>1</formula>
    </cfRule>
  </conditionalFormatting>
  <conditionalFormatting sqref="AG14:AG16 R15:R16">
    <cfRule type="cellIs" dxfId="35843" priority="3151" operator="greaterThan">
      <formula>1</formula>
    </cfRule>
    <cfRule type="cellIs" dxfId="35842" priority="3152" operator="lessThan">
      <formula>0.8</formula>
    </cfRule>
  </conditionalFormatting>
  <conditionalFormatting sqref="P15:P16">
    <cfRule type="cellIs" dxfId="35841" priority="3150" operator="greaterThan">
      <formula>0</formula>
    </cfRule>
  </conditionalFormatting>
  <conditionalFormatting sqref="AH98">
    <cfRule type="cellIs" dxfId="35840" priority="3149" operator="lessThan">
      <formula>0.8</formula>
    </cfRule>
  </conditionalFormatting>
  <conditionalFormatting sqref="AF33 AF37">
    <cfRule type="cellIs" dxfId="35839" priority="3148" operator="lessThan">
      <formula>0</formula>
    </cfRule>
  </conditionalFormatting>
  <conditionalFormatting sqref="AG33 AG37">
    <cfRule type="cellIs" dxfId="35838" priority="3146" operator="greaterThan">
      <formula>1</formula>
    </cfRule>
    <cfRule type="cellIs" dxfId="35837" priority="3147" operator="lessThan">
      <formula>0.8</formula>
    </cfRule>
  </conditionalFormatting>
  <conditionalFormatting sqref="P41:P42">
    <cfRule type="cellIs" dxfId="35836" priority="3140" operator="greaterThan">
      <formula>0</formula>
    </cfRule>
  </conditionalFormatting>
  <conditionalFormatting sqref="Q41:Q42 AF34 AF41:AF42 AF38">
    <cfRule type="cellIs" dxfId="35835" priority="3145" operator="lessThan">
      <formula>0</formula>
    </cfRule>
  </conditionalFormatting>
  <conditionalFormatting sqref="R41:R42">
    <cfRule type="cellIs" dxfId="35834" priority="3143" operator="lessThan">
      <formula>0.8</formula>
    </cfRule>
    <cfRule type="cellIs" dxfId="35833" priority="3144" operator="greaterThan">
      <formula>1</formula>
    </cfRule>
  </conditionalFormatting>
  <conditionalFormatting sqref="R41:R42 AG34 AG41:AG42 AG38">
    <cfRule type="cellIs" dxfId="35832" priority="3141" operator="greaterThan">
      <formula>1</formula>
    </cfRule>
    <cfRule type="cellIs" dxfId="35831" priority="3142" operator="lessThan">
      <formula>0.8</formula>
    </cfRule>
  </conditionalFormatting>
  <conditionalFormatting sqref="AF137:AF144">
    <cfRule type="cellIs" dxfId="35830" priority="3139" operator="lessThan">
      <formula>0</formula>
    </cfRule>
  </conditionalFormatting>
  <conditionalFormatting sqref="AH137 S137">
    <cfRule type="cellIs" dxfId="35829" priority="3138" operator="lessThan">
      <formula>0.8</formula>
    </cfRule>
  </conditionalFormatting>
  <conditionalFormatting sqref="AG137:AG144">
    <cfRule type="cellIs" dxfId="35828" priority="3136" operator="greaterThan">
      <formula>1</formula>
    </cfRule>
    <cfRule type="cellIs" dxfId="35827" priority="3137" operator="lessThan">
      <formula>0.8</formula>
    </cfRule>
  </conditionalFormatting>
  <conditionalFormatting sqref="AF55">
    <cfRule type="cellIs" dxfId="35826" priority="3135" operator="lessThan">
      <formula>0</formula>
    </cfRule>
  </conditionalFormatting>
  <conditionalFormatting sqref="AG55">
    <cfRule type="cellIs" dxfId="35825" priority="3133" operator="greaterThan">
      <formula>1</formula>
    </cfRule>
    <cfRule type="cellIs" dxfId="35824" priority="3134" operator="lessThan">
      <formula>0.8</formula>
    </cfRule>
  </conditionalFormatting>
  <conditionalFormatting sqref="AF56 Q56">
    <cfRule type="cellIs" dxfId="35823" priority="3132" operator="lessThan">
      <formula>0</formula>
    </cfRule>
  </conditionalFormatting>
  <conditionalFormatting sqref="R56">
    <cfRule type="cellIs" dxfId="35822" priority="3130" operator="lessThan">
      <formula>0.8</formula>
    </cfRule>
    <cfRule type="cellIs" dxfId="35821" priority="3131" operator="greaterThan">
      <formula>1</formula>
    </cfRule>
  </conditionalFormatting>
  <conditionalFormatting sqref="AG56 R56">
    <cfRule type="cellIs" dxfId="35820" priority="3128" operator="greaterThan">
      <formula>1</formula>
    </cfRule>
    <cfRule type="cellIs" dxfId="35819" priority="3129" operator="lessThan">
      <formula>0.8</formula>
    </cfRule>
  </conditionalFormatting>
  <conditionalFormatting sqref="P56">
    <cfRule type="cellIs" dxfId="35818" priority="3127" operator="greaterThan">
      <formula>0</formula>
    </cfRule>
  </conditionalFormatting>
  <conditionalFormatting sqref="P52:P55">
    <cfRule type="cellIs" dxfId="35817" priority="3121" operator="greaterThan">
      <formula>0</formula>
    </cfRule>
  </conditionalFormatting>
  <conditionalFormatting sqref="Q52:Q55">
    <cfRule type="cellIs" dxfId="35816" priority="3126" operator="lessThan">
      <formula>0</formula>
    </cfRule>
  </conditionalFormatting>
  <conditionalFormatting sqref="R52:R55">
    <cfRule type="cellIs" dxfId="35815" priority="3124" operator="lessThan">
      <formula>0.8</formula>
    </cfRule>
    <cfRule type="cellIs" dxfId="35814" priority="3125" operator="greaterThan">
      <formula>1</formula>
    </cfRule>
  </conditionalFormatting>
  <conditionalFormatting sqref="R52:R55">
    <cfRule type="cellIs" dxfId="35813" priority="3122" operator="greaterThan">
      <formula>1</formula>
    </cfRule>
    <cfRule type="cellIs" dxfId="35812" priority="3123" operator="lessThan">
      <formula>0.8</formula>
    </cfRule>
  </conditionalFormatting>
  <conditionalFormatting sqref="P80:P81">
    <cfRule type="cellIs" dxfId="35811" priority="3115" operator="greaterThan">
      <formula>0</formula>
    </cfRule>
  </conditionalFormatting>
  <conditionalFormatting sqref="AF81 Q80:Q81">
    <cfRule type="cellIs" dxfId="35810" priority="3120" operator="lessThan">
      <formula>0</formula>
    </cfRule>
  </conditionalFormatting>
  <conditionalFormatting sqref="R80:R81">
    <cfRule type="cellIs" dxfId="35809" priority="3118" operator="lessThan">
      <formula>0.8</formula>
    </cfRule>
    <cfRule type="cellIs" dxfId="35808" priority="3119" operator="greaterThan">
      <formula>1</formula>
    </cfRule>
  </conditionalFormatting>
  <conditionalFormatting sqref="AG81 R80:R81">
    <cfRule type="cellIs" dxfId="35807" priority="3116" operator="greaterThan">
      <formula>1</formula>
    </cfRule>
    <cfRule type="cellIs" dxfId="35806" priority="3117" operator="lessThan">
      <formula>0.8</formula>
    </cfRule>
  </conditionalFormatting>
  <conditionalFormatting sqref="AH85">
    <cfRule type="cellIs" dxfId="35805" priority="3114" operator="lessThan">
      <formula>0.8</formula>
    </cfRule>
  </conditionalFormatting>
  <conditionalFormatting sqref="S85">
    <cfRule type="cellIs" dxfId="35804" priority="3113" operator="lessThan">
      <formula>0.8</formula>
    </cfRule>
  </conditionalFormatting>
  <conditionalFormatting sqref="AF106:AF107">
    <cfRule type="cellIs" dxfId="35803" priority="3112" operator="lessThan">
      <formula>0</formula>
    </cfRule>
  </conditionalFormatting>
  <conditionalFormatting sqref="AH100:AH107">
    <cfRule type="cellIs" dxfId="35802" priority="3111" operator="lessThan">
      <formula>0.8</formula>
    </cfRule>
  </conditionalFormatting>
  <conditionalFormatting sqref="AG106:AG107">
    <cfRule type="cellIs" dxfId="35801" priority="3109" operator="greaterThan">
      <formula>1</formula>
    </cfRule>
    <cfRule type="cellIs" dxfId="35800" priority="3110" operator="lessThan">
      <formula>0.8</formula>
    </cfRule>
  </conditionalFormatting>
  <conditionalFormatting sqref="P106:P107">
    <cfRule type="cellIs" dxfId="35799" priority="3103" operator="greaterThan">
      <formula>0</formula>
    </cfRule>
  </conditionalFormatting>
  <conditionalFormatting sqref="Q106:Q107">
    <cfRule type="cellIs" dxfId="35798" priority="3108" operator="lessThan">
      <formula>0</formula>
    </cfRule>
  </conditionalFormatting>
  <conditionalFormatting sqref="R106:R107">
    <cfRule type="cellIs" dxfId="35797" priority="3106" operator="lessThan">
      <formula>0.8</formula>
    </cfRule>
    <cfRule type="cellIs" dxfId="35796" priority="3107" operator="greaterThan">
      <formula>1</formula>
    </cfRule>
  </conditionalFormatting>
  <conditionalFormatting sqref="R106:R107">
    <cfRule type="cellIs" dxfId="35795" priority="3104" operator="greaterThan">
      <formula>1</formula>
    </cfRule>
    <cfRule type="cellIs" dxfId="35794" priority="3105" operator="lessThan">
      <formula>0.8</formula>
    </cfRule>
  </conditionalFormatting>
  <conditionalFormatting sqref="AF109:AF120">
    <cfRule type="cellIs" dxfId="35793" priority="3102" operator="lessThan">
      <formula>0</formula>
    </cfRule>
  </conditionalFormatting>
  <conditionalFormatting sqref="S109">
    <cfRule type="cellIs" dxfId="35792" priority="3101" operator="lessThan">
      <formula>0.8</formula>
    </cfRule>
  </conditionalFormatting>
  <conditionalFormatting sqref="AG109:AG120">
    <cfRule type="cellIs" dxfId="35791" priority="3099" operator="greaterThan">
      <formula>1</formula>
    </cfRule>
    <cfRule type="cellIs" dxfId="35790" priority="3100" operator="lessThan">
      <formula>0.8</formula>
    </cfRule>
  </conditionalFormatting>
  <conditionalFormatting sqref="S150">
    <cfRule type="cellIs" dxfId="35789" priority="3098" operator="lessThan">
      <formula>0.8</formula>
    </cfRule>
  </conditionalFormatting>
  <conditionalFormatting sqref="AH150">
    <cfRule type="cellIs" dxfId="35788" priority="3097" operator="lessThan">
      <formula>0.8</formula>
    </cfRule>
  </conditionalFormatting>
  <conditionalFormatting sqref="S149">
    <cfRule type="cellIs" dxfId="35787" priority="3096" operator="lessThan">
      <formula>0.8</formula>
    </cfRule>
  </conditionalFormatting>
  <conditionalFormatting sqref="Q26:Q29">
    <cfRule type="cellIs" dxfId="35786" priority="3095" operator="lessThan">
      <formula>0</formula>
    </cfRule>
  </conditionalFormatting>
  <conditionalFormatting sqref="S21:S29 AH21:AH29">
    <cfRule type="cellIs" dxfId="35785" priority="3094" operator="lessThan">
      <formula>0.8</formula>
    </cfRule>
  </conditionalFormatting>
  <conditionalFormatting sqref="R26:R29">
    <cfRule type="cellIs" dxfId="35784" priority="3092" operator="lessThan">
      <formula>0.8</formula>
    </cfRule>
    <cfRule type="cellIs" dxfId="35783" priority="3093" operator="greaterThan">
      <formula>1</formula>
    </cfRule>
  </conditionalFormatting>
  <conditionalFormatting sqref="R26:R29">
    <cfRule type="cellIs" dxfId="35782" priority="3090" operator="greaterThan">
      <formula>1</formula>
    </cfRule>
    <cfRule type="cellIs" dxfId="35781" priority="3091" operator="lessThan">
      <formula>0.8</formula>
    </cfRule>
  </conditionalFormatting>
  <conditionalFormatting sqref="P26:P29">
    <cfRule type="cellIs" dxfId="35780" priority="3089" operator="greaterThan">
      <formula>0</formula>
    </cfRule>
  </conditionalFormatting>
  <conditionalFormatting sqref="AH91 S91">
    <cfRule type="cellIs" dxfId="35779" priority="3088" operator="lessThan">
      <formula>0.8</formula>
    </cfRule>
  </conditionalFormatting>
  <conditionalFormatting sqref="P92:P94">
    <cfRule type="cellIs" dxfId="35778" priority="3082" operator="greaterThan">
      <formula>0</formula>
    </cfRule>
  </conditionalFormatting>
  <conditionalFormatting sqref="Q92:Q94">
    <cfRule type="cellIs" dxfId="35777" priority="3087" operator="lessThan">
      <formula>0</formula>
    </cfRule>
  </conditionalFormatting>
  <conditionalFormatting sqref="R92:R94">
    <cfRule type="cellIs" dxfId="35776" priority="3085" operator="lessThan">
      <formula>0.8</formula>
    </cfRule>
    <cfRule type="cellIs" dxfId="35775" priority="3086" operator="greaterThan">
      <formula>1</formula>
    </cfRule>
  </conditionalFormatting>
  <conditionalFormatting sqref="R92:R94">
    <cfRule type="cellIs" dxfId="35774" priority="3083" operator="greaterThan">
      <formula>1</formula>
    </cfRule>
    <cfRule type="cellIs" dxfId="35773" priority="3084" operator="lessThan">
      <formula>0.8</formula>
    </cfRule>
  </conditionalFormatting>
  <conditionalFormatting sqref="AF146 Q145:Q146">
    <cfRule type="cellIs" dxfId="35772" priority="3081" operator="lessThan">
      <formula>0</formula>
    </cfRule>
  </conditionalFormatting>
  <conditionalFormatting sqref="AH139:AH146 S139:S146">
    <cfRule type="cellIs" dxfId="35771" priority="3080" operator="lessThan">
      <formula>0.8</formula>
    </cfRule>
  </conditionalFormatting>
  <conditionalFormatting sqref="R145:R146">
    <cfRule type="cellIs" dxfId="35770" priority="3078" operator="lessThan">
      <formula>0.8</formula>
    </cfRule>
    <cfRule type="cellIs" dxfId="35769" priority="3079" operator="greaterThan">
      <formula>1</formula>
    </cfRule>
  </conditionalFormatting>
  <conditionalFormatting sqref="AG146 R145:R146">
    <cfRule type="cellIs" dxfId="35768" priority="3076" operator="greaterThan">
      <formula>1</formula>
    </cfRule>
    <cfRule type="cellIs" dxfId="35767" priority="3077" operator="lessThan">
      <formula>0.8</formula>
    </cfRule>
  </conditionalFormatting>
  <conditionalFormatting sqref="P145:P146">
    <cfRule type="cellIs" dxfId="35766" priority="3075" operator="greaterThan">
      <formula>0</formula>
    </cfRule>
  </conditionalFormatting>
  <conditionalFormatting sqref="Q119:Q120">
    <cfRule type="cellIs" dxfId="35765" priority="3074" operator="lessThan">
      <formula>0</formula>
    </cfRule>
  </conditionalFormatting>
  <conditionalFormatting sqref="R119:R120">
    <cfRule type="cellIs" dxfId="35764" priority="3072" operator="lessThan">
      <formula>0.8</formula>
    </cfRule>
    <cfRule type="cellIs" dxfId="35763" priority="3073" operator="greaterThan">
      <formula>1</formula>
    </cfRule>
  </conditionalFormatting>
  <conditionalFormatting sqref="R119:R120">
    <cfRule type="cellIs" dxfId="35762" priority="3070" operator="greaterThan">
      <formula>1</formula>
    </cfRule>
    <cfRule type="cellIs" dxfId="35761" priority="3071" operator="lessThan">
      <formula>0.8</formula>
    </cfRule>
  </conditionalFormatting>
  <conditionalFormatting sqref="P119:P120">
    <cfRule type="cellIs" dxfId="35760" priority="3069" operator="greaterThan">
      <formula>0</formula>
    </cfRule>
  </conditionalFormatting>
  <conditionalFormatting sqref="S44:S56">
    <cfRule type="cellIs" dxfId="35759" priority="3068" operator="lessThan">
      <formula>0.8</formula>
    </cfRule>
  </conditionalFormatting>
  <conditionalFormatting sqref="S108">
    <cfRule type="cellIs" dxfId="35758" priority="3067" operator="lessThan">
      <formula>0.8</formula>
    </cfRule>
  </conditionalFormatting>
  <conditionalFormatting sqref="S96">
    <cfRule type="cellIs" dxfId="35757" priority="3066" operator="lessThan">
      <formula>0.8</formula>
    </cfRule>
  </conditionalFormatting>
  <conditionalFormatting sqref="S97">
    <cfRule type="cellIs" dxfId="35756" priority="3065" operator="lessThan">
      <formula>0.8</formula>
    </cfRule>
  </conditionalFormatting>
  <conditionalFormatting sqref="S103">
    <cfRule type="cellIs" dxfId="35755" priority="3064" operator="lessThan">
      <formula>0.8</formula>
    </cfRule>
  </conditionalFormatting>
  <conditionalFormatting sqref="S99">
    <cfRule type="cellIs" dxfId="35754" priority="3063" operator="lessThan">
      <formula>0.8</formula>
    </cfRule>
  </conditionalFormatting>
  <conditionalFormatting sqref="S101">
    <cfRule type="cellIs" dxfId="35753" priority="3060" operator="lessThan">
      <formula>0.8</formula>
    </cfRule>
  </conditionalFormatting>
  <conditionalFormatting sqref="S100">
    <cfRule type="cellIs" dxfId="35752" priority="3062" operator="lessThan">
      <formula>0.8</formula>
    </cfRule>
  </conditionalFormatting>
  <conditionalFormatting sqref="S102">
    <cfRule type="cellIs" dxfId="35751" priority="3061" operator="lessThan">
      <formula>0.8</formula>
    </cfRule>
  </conditionalFormatting>
  <conditionalFormatting sqref="S98">
    <cfRule type="cellIs" dxfId="35750" priority="3059" operator="lessThan">
      <formula>0.8</formula>
    </cfRule>
  </conditionalFormatting>
  <conditionalFormatting sqref="S104">
    <cfRule type="cellIs" dxfId="35749" priority="3058" operator="lessThan">
      <formula>0.8</formula>
    </cfRule>
  </conditionalFormatting>
  <conditionalFormatting sqref="P118">
    <cfRule type="cellIs" dxfId="35748" priority="3052" operator="greaterThan">
      <formula>0</formula>
    </cfRule>
  </conditionalFormatting>
  <conditionalFormatting sqref="Q118">
    <cfRule type="cellIs" dxfId="35747" priority="3057" operator="lessThan">
      <formula>0</formula>
    </cfRule>
  </conditionalFormatting>
  <conditionalFormatting sqref="R118">
    <cfRule type="cellIs" dxfId="35746" priority="3055" operator="lessThan">
      <formula>0.8</formula>
    </cfRule>
    <cfRule type="cellIs" dxfId="35745" priority="3056" operator="greaterThan">
      <formula>1</formula>
    </cfRule>
  </conditionalFormatting>
  <conditionalFormatting sqref="R118">
    <cfRule type="cellIs" dxfId="35744" priority="3053" operator="greaterThan">
      <formula>1</formula>
    </cfRule>
    <cfRule type="cellIs" dxfId="35743" priority="3054" operator="lessThan">
      <formula>0.8</formula>
    </cfRule>
  </conditionalFormatting>
  <conditionalFormatting sqref="Q162:Q166">
    <cfRule type="cellIs" dxfId="35742" priority="3051" operator="lessThan">
      <formula>0</formula>
    </cfRule>
  </conditionalFormatting>
  <conditionalFormatting sqref="R162:R166">
    <cfRule type="cellIs" dxfId="35741" priority="3049" operator="lessThan">
      <formula>0.8</formula>
    </cfRule>
    <cfRule type="cellIs" dxfId="35740" priority="3050" operator="greaterThan">
      <formula>1</formula>
    </cfRule>
  </conditionalFormatting>
  <conditionalFormatting sqref="R162:R166">
    <cfRule type="cellIs" dxfId="35739" priority="3047" operator="greaterThan">
      <formula>1</formula>
    </cfRule>
    <cfRule type="cellIs" dxfId="35738" priority="3048" operator="lessThan">
      <formula>0.8</formula>
    </cfRule>
  </conditionalFormatting>
  <conditionalFormatting sqref="P162:P166">
    <cfRule type="cellIs" dxfId="35737" priority="3046" operator="greaterThan">
      <formula>0</formula>
    </cfRule>
  </conditionalFormatting>
  <conditionalFormatting sqref="P167:P168">
    <cfRule type="cellIs" dxfId="35736" priority="3040" operator="greaterThan">
      <formula>0</formula>
    </cfRule>
  </conditionalFormatting>
  <conditionalFormatting sqref="R167:R168">
    <cfRule type="cellIs" dxfId="35735" priority="3043" operator="lessThan">
      <formula>0.8</formula>
    </cfRule>
    <cfRule type="cellIs" dxfId="35734" priority="3044" operator="greaterThan">
      <formula>1</formula>
    </cfRule>
  </conditionalFormatting>
  <conditionalFormatting sqref="R167:R168">
    <cfRule type="cellIs" dxfId="35733" priority="3041" operator="greaterThan">
      <formula>1</formula>
    </cfRule>
    <cfRule type="cellIs" dxfId="35732" priority="3042" operator="lessThan">
      <formula>0.8</formula>
    </cfRule>
  </conditionalFormatting>
  <conditionalFormatting sqref="Q167:Q168">
    <cfRule type="cellIs" dxfId="35731" priority="3045" operator="lessThan">
      <formula>0</formula>
    </cfRule>
  </conditionalFormatting>
  <conditionalFormatting sqref="Q83">
    <cfRule type="cellIs" dxfId="35730" priority="3039" operator="lessThan">
      <formula>0</formula>
    </cfRule>
  </conditionalFormatting>
  <conditionalFormatting sqref="R83">
    <cfRule type="cellIs" dxfId="35729" priority="3037" operator="lessThan">
      <formula>0.8</formula>
    </cfRule>
    <cfRule type="cellIs" dxfId="35728" priority="3038" operator="greaterThan">
      <formula>1</formula>
    </cfRule>
  </conditionalFormatting>
  <conditionalFormatting sqref="R83">
    <cfRule type="cellIs" dxfId="35727" priority="3035" operator="greaterThan">
      <formula>1</formula>
    </cfRule>
    <cfRule type="cellIs" dxfId="35726" priority="3036" operator="lessThan">
      <formula>0.8</formula>
    </cfRule>
  </conditionalFormatting>
  <conditionalFormatting sqref="P83">
    <cfRule type="cellIs" dxfId="35725" priority="3034" operator="greaterThan">
      <formula>0</formula>
    </cfRule>
  </conditionalFormatting>
  <conditionalFormatting sqref="Q83">
    <cfRule type="cellIs" dxfId="35724" priority="3033" operator="lessThan">
      <formula>0</formula>
    </cfRule>
  </conditionalFormatting>
  <conditionalFormatting sqref="R83">
    <cfRule type="cellIs" dxfId="35723" priority="3031" operator="lessThan">
      <formula>0.8</formula>
    </cfRule>
    <cfRule type="cellIs" dxfId="35722" priority="3032" operator="greaterThan">
      <formula>1</formula>
    </cfRule>
  </conditionalFormatting>
  <conditionalFormatting sqref="R83">
    <cfRule type="cellIs" dxfId="35721" priority="3029" operator="greaterThan">
      <formula>1</formula>
    </cfRule>
    <cfRule type="cellIs" dxfId="35720" priority="3030" operator="lessThan">
      <formula>0.8</formula>
    </cfRule>
  </conditionalFormatting>
  <conditionalFormatting sqref="P83">
    <cfRule type="cellIs" dxfId="35719" priority="3028" operator="greaterThan">
      <formula>0</formula>
    </cfRule>
  </conditionalFormatting>
  <conditionalFormatting sqref="Q83">
    <cfRule type="cellIs" dxfId="35718" priority="3027" operator="lessThan">
      <formula>0</formula>
    </cfRule>
  </conditionalFormatting>
  <conditionalFormatting sqref="R83">
    <cfRule type="cellIs" dxfId="35717" priority="3025" operator="lessThan">
      <formula>0.8</formula>
    </cfRule>
    <cfRule type="cellIs" dxfId="35716" priority="3026" operator="greaterThan">
      <formula>1</formula>
    </cfRule>
  </conditionalFormatting>
  <conditionalFormatting sqref="R83">
    <cfRule type="cellIs" dxfId="35715" priority="3023" operator="greaterThan">
      <formula>1</formula>
    </cfRule>
    <cfRule type="cellIs" dxfId="35714" priority="3024" operator="lessThan">
      <formula>0.8</formula>
    </cfRule>
  </conditionalFormatting>
  <conditionalFormatting sqref="P83">
    <cfRule type="cellIs" dxfId="35713" priority="3022" operator="greaterThan">
      <formula>0</formula>
    </cfRule>
  </conditionalFormatting>
  <conditionalFormatting sqref="Q83">
    <cfRule type="cellIs" dxfId="35712" priority="3021" operator="lessThan">
      <formula>0</formula>
    </cfRule>
  </conditionalFormatting>
  <conditionalFormatting sqref="R83">
    <cfRule type="cellIs" dxfId="35711" priority="3019" operator="lessThan">
      <formula>0.8</formula>
    </cfRule>
    <cfRule type="cellIs" dxfId="35710" priority="3020" operator="greaterThan">
      <formula>1</formula>
    </cfRule>
  </conditionalFormatting>
  <conditionalFormatting sqref="R83">
    <cfRule type="cellIs" dxfId="35709" priority="3017" operator="greaterThan">
      <formula>1</formula>
    </cfRule>
    <cfRule type="cellIs" dxfId="35708" priority="3018" operator="lessThan">
      <formula>0.8</formula>
    </cfRule>
  </conditionalFormatting>
  <conditionalFormatting sqref="P83">
    <cfRule type="cellIs" dxfId="35707" priority="3016" operator="greaterThan">
      <formula>0</formula>
    </cfRule>
  </conditionalFormatting>
  <conditionalFormatting sqref="P83">
    <cfRule type="cellIs" dxfId="35706" priority="3010" operator="greaterThan">
      <formula>0</formula>
    </cfRule>
  </conditionalFormatting>
  <conditionalFormatting sqref="Q83">
    <cfRule type="cellIs" dxfId="35705" priority="3015" operator="lessThan">
      <formula>0</formula>
    </cfRule>
  </conditionalFormatting>
  <conditionalFormatting sqref="R83">
    <cfRule type="cellIs" dxfId="35704" priority="3013" operator="lessThan">
      <formula>0.8</formula>
    </cfRule>
    <cfRule type="cellIs" dxfId="35703" priority="3014" operator="greaterThan">
      <formula>1</formula>
    </cfRule>
  </conditionalFormatting>
  <conditionalFormatting sqref="R83">
    <cfRule type="cellIs" dxfId="35702" priority="3011" operator="greaterThan">
      <formula>1</formula>
    </cfRule>
    <cfRule type="cellIs" dxfId="35701" priority="3012" operator="lessThan">
      <formula>0.8</formula>
    </cfRule>
  </conditionalFormatting>
  <conditionalFormatting sqref="P83">
    <cfRule type="cellIs" dxfId="35700" priority="3004" operator="greaterThan">
      <formula>0</formula>
    </cfRule>
  </conditionalFormatting>
  <conditionalFormatting sqref="Q83">
    <cfRule type="cellIs" dxfId="35699" priority="3009" operator="lessThan">
      <formula>0</formula>
    </cfRule>
  </conditionalFormatting>
  <conditionalFormatting sqref="R83">
    <cfRule type="cellIs" dxfId="35698" priority="3007" operator="lessThan">
      <formula>0.8</formula>
    </cfRule>
    <cfRule type="cellIs" dxfId="35697" priority="3008" operator="greaterThan">
      <formula>1</formula>
    </cfRule>
  </conditionalFormatting>
  <conditionalFormatting sqref="R83">
    <cfRule type="cellIs" dxfId="35696" priority="3005" operator="greaterThan">
      <formula>1</formula>
    </cfRule>
    <cfRule type="cellIs" dxfId="35695" priority="3006" operator="lessThan">
      <formula>0.8</formula>
    </cfRule>
  </conditionalFormatting>
  <conditionalFormatting sqref="R83">
    <cfRule type="cellIs" dxfId="35694" priority="3001" operator="lessThan">
      <formula>0.8</formula>
    </cfRule>
    <cfRule type="cellIs" dxfId="35693" priority="3002" operator="greaterThan">
      <formula>1</formula>
    </cfRule>
  </conditionalFormatting>
  <conditionalFormatting sqref="R83">
    <cfRule type="cellIs" dxfId="35692" priority="2999" operator="greaterThan">
      <formula>1</formula>
    </cfRule>
    <cfRule type="cellIs" dxfId="35691" priority="3000" operator="lessThan">
      <formula>0.8</formula>
    </cfRule>
  </conditionalFormatting>
  <conditionalFormatting sqref="P83">
    <cfRule type="cellIs" dxfId="35690" priority="2998" operator="greaterThan">
      <formula>0</formula>
    </cfRule>
  </conditionalFormatting>
  <conditionalFormatting sqref="Q83">
    <cfRule type="cellIs" dxfId="35689" priority="3003" operator="lessThan">
      <formula>0</formula>
    </cfRule>
  </conditionalFormatting>
  <conditionalFormatting sqref="Q83">
    <cfRule type="cellIs" dxfId="35688" priority="2997" operator="lessThan">
      <formula>0</formula>
    </cfRule>
  </conditionalFormatting>
  <conditionalFormatting sqref="R83">
    <cfRule type="cellIs" dxfId="35687" priority="2995" operator="lessThan">
      <formula>0.8</formula>
    </cfRule>
    <cfRule type="cellIs" dxfId="35686" priority="2996" operator="greaterThan">
      <formula>1</formula>
    </cfRule>
  </conditionalFormatting>
  <conditionalFormatting sqref="R83">
    <cfRule type="cellIs" dxfId="35685" priority="2993" operator="greaterThan">
      <formula>1</formula>
    </cfRule>
    <cfRule type="cellIs" dxfId="35684" priority="2994" operator="lessThan">
      <formula>0.8</formula>
    </cfRule>
  </conditionalFormatting>
  <conditionalFormatting sqref="P83">
    <cfRule type="cellIs" dxfId="35683" priority="2992" operator="greaterThan">
      <formula>0</formula>
    </cfRule>
  </conditionalFormatting>
  <conditionalFormatting sqref="P83">
    <cfRule type="cellIs" dxfId="35682" priority="2986" operator="greaterThan">
      <formula>0</formula>
    </cfRule>
  </conditionalFormatting>
  <conditionalFormatting sqref="Q83">
    <cfRule type="cellIs" dxfId="35681" priority="2991" operator="lessThan">
      <formula>0</formula>
    </cfRule>
  </conditionalFormatting>
  <conditionalFormatting sqref="R83">
    <cfRule type="cellIs" dxfId="35680" priority="2989" operator="lessThan">
      <formula>0.8</formula>
    </cfRule>
    <cfRule type="cellIs" dxfId="35679" priority="2990" operator="greaterThan">
      <formula>1</formula>
    </cfRule>
  </conditionalFormatting>
  <conditionalFormatting sqref="R83">
    <cfRule type="cellIs" dxfId="35678" priority="2987" operator="greaterThan">
      <formula>1</formula>
    </cfRule>
    <cfRule type="cellIs" dxfId="35677" priority="2988" operator="lessThan">
      <formula>0.8</formula>
    </cfRule>
  </conditionalFormatting>
  <conditionalFormatting sqref="P83">
    <cfRule type="cellIs" dxfId="35676" priority="2980" operator="greaterThan">
      <formula>0</formula>
    </cfRule>
  </conditionalFormatting>
  <conditionalFormatting sqref="Q83">
    <cfRule type="cellIs" dxfId="35675" priority="2985" operator="lessThan">
      <formula>0</formula>
    </cfRule>
  </conditionalFormatting>
  <conditionalFormatting sqref="R83">
    <cfRule type="cellIs" dxfId="35674" priority="2983" operator="lessThan">
      <formula>0.8</formula>
    </cfRule>
    <cfRule type="cellIs" dxfId="35673" priority="2984" operator="greaterThan">
      <formula>1</formula>
    </cfRule>
  </conditionalFormatting>
  <conditionalFormatting sqref="R83">
    <cfRule type="cellIs" dxfId="35672" priority="2981" operator="greaterThan">
      <formula>1</formula>
    </cfRule>
    <cfRule type="cellIs" dxfId="35671" priority="2982" operator="lessThan">
      <formula>0.8</formula>
    </cfRule>
  </conditionalFormatting>
  <conditionalFormatting sqref="R83">
    <cfRule type="cellIs" dxfId="35670" priority="2977" operator="lessThan">
      <formula>0.8</formula>
    </cfRule>
    <cfRule type="cellIs" dxfId="35669" priority="2978" operator="greaterThan">
      <formula>1</formula>
    </cfRule>
  </conditionalFormatting>
  <conditionalFormatting sqref="R83">
    <cfRule type="cellIs" dxfId="35668" priority="2975" operator="greaterThan">
      <formula>1</formula>
    </cfRule>
    <cfRule type="cellIs" dxfId="35667" priority="2976" operator="lessThan">
      <formula>0.8</formula>
    </cfRule>
  </conditionalFormatting>
  <conditionalFormatting sqref="P83">
    <cfRule type="cellIs" dxfId="35666" priority="2974" operator="greaterThan">
      <formula>0</formula>
    </cfRule>
  </conditionalFormatting>
  <conditionalFormatting sqref="Q83">
    <cfRule type="cellIs" dxfId="35665" priority="2979" operator="lessThan">
      <formula>0</formula>
    </cfRule>
  </conditionalFormatting>
  <conditionalFormatting sqref="P83">
    <cfRule type="cellIs" dxfId="35664" priority="2968" operator="greaterThan">
      <formula>0</formula>
    </cfRule>
  </conditionalFormatting>
  <conditionalFormatting sqref="Q83">
    <cfRule type="cellIs" dxfId="35663" priority="2973" operator="lessThan">
      <formula>0</formula>
    </cfRule>
  </conditionalFormatting>
  <conditionalFormatting sqref="R83">
    <cfRule type="cellIs" dxfId="35662" priority="2971" operator="lessThan">
      <formula>0.8</formula>
    </cfRule>
    <cfRule type="cellIs" dxfId="35661" priority="2972" operator="greaterThan">
      <formula>1</formula>
    </cfRule>
  </conditionalFormatting>
  <conditionalFormatting sqref="R83">
    <cfRule type="cellIs" dxfId="35660" priority="2969" operator="greaterThan">
      <formula>1</formula>
    </cfRule>
    <cfRule type="cellIs" dxfId="35659" priority="2970" operator="lessThan">
      <formula>0.8</formula>
    </cfRule>
  </conditionalFormatting>
  <conditionalFormatting sqref="R83">
    <cfRule type="cellIs" dxfId="35658" priority="2965" operator="lessThan">
      <formula>0.8</formula>
    </cfRule>
    <cfRule type="cellIs" dxfId="35657" priority="2966" operator="greaterThan">
      <formula>1</formula>
    </cfRule>
  </conditionalFormatting>
  <conditionalFormatting sqref="R83">
    <cfRule type="cellIs" dxfId="35656" priority="2963" operator="greaterThan">
      <formula>1</formula>
    </cfRule>
    <cfRule type="cellIs" dxfId="35655" priority="2964" operator="lessThan">
      <formula>0.8</formula>
    </cfRule>
  </conditionalFormatting>
  <conditionalFormatting sqref="P83">
    <cfRule type="cellIs" dxfId="35654" priority="2962" operator="greaterThan">
      <formula>0</formula>
    </cfRule>
  </conditionalFormatting>
  <conditionalFormatting sqref="Q83">
    <cfRule type="cellIs" dxfId="35653" priority="2967" operator="lessThan">
      <formula>0</formula>
    </cfRule>
  </conditionalFormatting>
  <conditionalFormatting sqref="R83">
    <cfRule type="cellIs" dxfId="35652" priority="2959" operator="lessThan">
      <formula>0.8</formula>
    </cfRule>
    <cfRule type="cellIs" dxfId="35651" priority="2960" operator="greaterThan">
      <formula>1</formula>
    </cfRule>
  </conditionalFormatting>
  <conditionalFormatting sqref="R83">
    <cfRule type="cellIs" dxfId="35650" priority="2957" operator="greaterThan">
      <formula>1</formula>
    </cfRule>
    <cfRule type="cellIs" dxfId="35649" priority="2958" operator="lessThan">
      <formula>0.8</formula>
    </cfRule>
  </conditionalFormatting>
  <conditionalFormatting sqref="P83">
    <cfRule type="cellIs" dxfId="35648" priority="2956" operator="greaterThan">
      <formula>0</formula>
    </cfRule>
  </conditionalFormatting>
  <conditionalFormatting sqref="Q83">
    <cfRule type="cellIs" dxfId="35647" priority="2961" operator="lessThan">
      <formula>0</formula>
    </cfRule>
  </conditionalFormatting>
  <conditionalFormatting sqref="Q83">
    <cfRule type="cellIs" dxfId="35646" priority="2955" operator="lessThan">
      <formula>0</formula>
    </cfRule>
  </conditionalFormatting>
  <conditionalFormatting sqref="R83">
    <cfRule type="cellIs" dxfId="35645" priority="2953" operator="lessThan">
      <formula>0.8</formula>
    </cfRule>
    <cfRule type="cellIs" dxfId="35644" priority="2954" operator="greaterThan">
      <formula>1</formula>
    </cfRule>
  </conditionalFormatting>
  <conditionalFormatting sqref="R83">
    <cfRule type="cellIs" dxfId="35643" priority="2951" operator="greaterThan">
      <formula>1</formula>
    </cfRule>
    <cfRule type="cellIs" dxfId="35642" priority="2952" operator="lessThan">
      <formula>0.8</formula>
    </cfRule>
  </conditionalFormatting>
  <conditionalFormatting sqref="P83">
    <cfRule type="cellIs" dxfId="35641" priority="2950" operator="greaterThan">
      <formula>0</formula>
    </cfRule>
  </conditionalFormatting>
  <conditionalFormatting sqref="Q83">
    <cfRule type="cellIs" dxfId="35640" priority="2944" operator="lessThan">
      <formula>0</formula>
    </cfRule>
  </conditionalFormatting>
  <conditionalFormatting sqref="R83">
    <cfRule type="cellIs" dxfId="35639" priority="2948" operator="lessThan">
      <formula>0.8</formula>
    </cfRule>
    <cfRule type="cellIs" dxfId="35638" priority="2949" operator="greaterThan">
      <formula>1</formula>
    </cfRule>
  </conditionalFormatting>
  <conditionalFormatting sqref="R83">
    <cfRule type="cellIs" dxfId="35637" priority="2946" operator="greaterThan">
      <formula>1</formula>
    </cfRule>
    <cfRule type="cellIs" dxfId="35636" priority="2947" operator="lessThan">
      <formula>0.8</formula>
    </cfRule>
  </conditionalFormatting>
  <conditionalFormatting sqref="P83">
    <cfRule type="cellIs" dxfId="35635" priority="2945" operator="greaterThan">
      <formula>0</formula>
    </cfRule>
  </conditionalFormatting>
  <conditionalFormatting sqref="Q83">
    <cfRule type="cellIs" dxfId="35634" priority="2943" operator="lessThan">
      <formula>0</formula>
    </cfRule>
  </conditionalFormatting>
  <conditionalFormatting sqref="R83">
    <cfRule type="cellIs" dxfId="35633" priority="2941" operator="lessThan">
      <formula>0.8</formula>
    </cfRule>
    <cfRule type="cellIs" dxfId="35632" priority="2942" operator="greaterThan">
      <formula>1</formula>
    </cfRule>
  </conditionalFormatting>
  <conditionalFormatting sqref="R83">
    <cfRule type="cellIs" dxfId="35631" priority="2939" operator="greaterThan">
      <formula>1</formula>
    </cfRule>
    <cfRule type="cellIs" dxfId="35630" priority="2940" operator="lessThan">
      <formula>0.8</formula>
    </cfRule>
  </conditionalFormatting>
  <conditionalFormatting sqref="P83">
    <cfRule type="cellIs" dxfId="35629" priority="2938" operator="greaterThan">
      <formula>0</formula>
    </cfRule>
  </conditionalFormatting>
  <conditionalFormatting sqref="Q83">
    <cfRule type="cellIs" dxfId="35628" priority="2937" operator="lessThan">
      <formula>0</formula>
    </cfRule>
  </conditionalFormatting>
  <conditionalFormatting sqref="R83">
    <cfRule type="cellIs" dxfId="35627" priority="2935" operator="lessThan">
      <formula>0.8</formula>
    </cfRule>
    <cfRule type="cellIs" dxfId="35626" priority="2936" operator="greaterThan">
      <formula>1</formula>
    </cfRule>
  </conditionalFormatting>
  <conditionalFormatting sqref="R83">
    <cfRule type="cellIs" dxfId="35625" priority="2933" operator="greaterThan">
      <formula>1</formula>
    </cfRule>
    <cfRule type="cellIs" dxfId="35624" priority="2934" operator="lessThan">
      <formula>0.8</formula>
    </cfRule>
  </conditionalFormatting>
  <conditionalFormatting sqref="P83">
    <cfRule type="cellIs" dxfId="35623" priority="2932" operator="greaterThan">
      <formula>0</formula>
    </cfRule>
  </conditionalFormatting>
  <conditionalFormatting sqref="Q83">
    <cfRule type="cellIs" dxfId="35622" priority="2931" operator="lessThan">
      <formula>0</formula>
    </cfRule>
  </conditionalFormatting>
  <conditionalFormatting sqref="R83">
    <cfRule type="cellIs" dxfId="35621" priority="2929" operator="lessThan">
      <formula>0.8</formula>
    </cfRule>
    <cfRule type="cellIs" dxfId="35620" priority="2930" operator="greaterThan">
      <formula>1</formula>
    </cfRule>
  </conditionalFormatting>
  <conditionalFormatting sqref="R83">
    <cfRule type="cellIs" dxfId="35619" priority="2927" operator="greaterThan">
      <formula>1</formula>
    </cfRule>
    <cfRule type="cellIs" dxfId="35618" priority="2928" operator="lessThan">
      <formula>0.8</formula>
    </cfRule>
  </conditionalFormatting>
  <conditionalFormatting sqref="P83">
    <cfRule type="cellIs" dxfId="35617" priority="2926" operator="greaterThan">
      <formula>0</formula>
    </cfRule>
  </conditionalFormatting>
  <conditionalFormatting sqref="Q83">
    <cfRule type="cellIs" dxfId="35616" priority="2925" operator="lessThan">
      <formula>0</formula>
    </cfRule>
  </conditionalFormatting>
  <conditionalFormatting sqref="R83">
    <cfRule type="cellIs" dxfId="35615" priority="2923" operator="lessThan">
      <formula>0.8</formula>
    </cfRule>
    <cfRule type="cellIs" dxfId="35614" priority="2924" operator="greaterThan">
      <formula>1</formula>
    </cfRule>
  </conditionalFormatting>
  <conditionalFormatting sqref="R83">
    <cfRule type="cellIs" dxfId="35613" priority="2921" operator="greaterThan">
      <formula>1</formula>
    </cfRule>
    <cfRule type="cellIs" dxfId="35612" priority="2922" operator="lessThan">
      <formula>0.8</formula>
    </cfRule>
  </conditionalFormatting>
  <conditionalFormatting sqref="P83">
    <cfRule type="cellIs" dxfId="35611" priority="2920" operator="greaterThan">
      <formula>0</formula>
    </cfRule>
  </conditionalFormatting>
  <conditionalFormatting sqref="Q83">
    <cfRule type="cellIs" dxfId="35610" priority="2919" operator="lessThan">
      <formula>0</formula>
    </cfRule>
  </conditionalFormatting>
  <conditionalFormatting sqref="R83">
    <cfRule type="cellIs" dxfId="35609" priority="2917" operator="lessThan">
      <formula>0.8</formula>
    </cfRule>
    <cfRule type="cellIs" dxfId="35608" priority="2918" operator="greaterThan">
      <formula>1</formula>
    </cfRule>
  </conditionalFormatting>
  <conditionalFormatting sqref="R83">
    <cfRule type="cellIs" dxfId="35607" priority="2915" operator="greaterThan">
      <formula>1</formula>
    </cfRule>
    <cfRule type="cellIs" dxfId="35606" priority="2916" operator="lessThan">
      <formula>0.8</formula>
    </cfRule>
  </conditionalFormatting>
  <conditionalFormatting sqref="P83">
    <cfRule type="cellIs" dxfId="35605" priority="2914" operator="greaterThan">
      <formula>0</formula>
    </cfRule>
  </conditionalFormatting>
  <conditionalFormatting sqref="P83">
    <cfRule type="cellIs" dxfId="35604" priority="2908" operator="greaterThan">
      <formula>0</formula>
    </cfRule>
  </conditionalFormatting>
  <conditionalFormatting sqref="Q83">
    <cfRule type="cellIs" dxfId="35603" priority="2913" operator="lessThan">
      <formula>0</formula>
    </cfRule>
  </conditionalFormatting>
  <conditionalFormatting sqref="R83">
    <cfRule type="cellIs" dxfId="35602" priority="2911" operator="lessThan">
      <formula>0.8</formula>
    </cfRule>
    <cfRule type="cellIs" dxfId="35601" priority="2912" operator="greaterThan">
      <formula>1</formula>
    </cfRule>
  </conditionalFormatting>
  <conditionalFormatting sqref="R83">
    <cfRule type="cellIs" dxfId="35600" priority="2909" operator="greaterThan">
      <formula>1</formula>
    </cfRule>
    <cfRule type="cellIs" dxfId="35599" priority="2910" operator="lessThan">
      <formula>0.8</formula>
    </cfRule>
  </conditionalFormatting>
  <conditionalFormatting sqref="P83">
    <cfRule type="cellIs" dxfId="35598" priority="2902" operator="greaterThan">
      <formula>0</formula>
    </cfRule>
  </conditionalFormatting>
  <conditionalFormatting sqref="Q83">
    <cfRule type="cellIs" dxfId="35597" priority="2907" operator="lessThan">
      <formula>0</formula>
    </cfRule>
  </conditionalFormatting>
  <conditionalFormatting sqref="R83">
    <cfRule type="cellIs" dxfId="35596" priority="2905" operator="lessThan">
      <formula>0.8</formula>
    </cfRule>
    <cfRule type="cellIs" dxfId="35595" priority="2906" operator="greaterThan">
      <formula>1</formula>
    </cfRule>
  </conditionalFormatting>
  <conditionalFormatting sqref="R83">
    <cfRule type="cellIs" dxfId="35594" priority="2903" operator="greaterThan">
      <formula>1</formula>
    </cfRule>
    <cfRule type="cellIs" dxfId="35593" priority="2904" operator="lessThan">
      <formula>0.8</formula>
    </cfRule>
  </conditionalFormatting>
  <conditionalFormatting sqref="R83">
    <cfRule type="cellIs" dxfId="35592" priority="2899" operator="lessThan">
      <formula>0.8</formula>
    </cfRule>
    <cfRule type="cellIs" dxfId="35591" priority="2900" operator="greaterThan">
      <formula>1</formula>
    </cfRule>
  </conditionalFormatting>
  <conditionalFormatting sqref="R83">
    <cfRule type="cellIs" dxfId="35590" priority="2897" operator="greaterThan">
      <formula>1</formula>
    </cfRule>
    <cfRule type="cellIs" dxfId="35589" priority="2898" operator="lessThan">
      <formula>0.8</formula>
    </cfRule>
  </conditionalFormatting>
  <conditionalFormatting sqref="P83">
    <cfRule type="cellIs" dxfId="35588" priority="2896" operator="greaterThan">
      <formula>0</formula>
    </cfRule>
  </conditionalFormatting>
  <conditionalFormatting sqref="Q83">
    <cfRule type="cellIs" dxfId="35587" priority="2901" operator="lessThan">
      <formula>0</formula>
    </cfRule>
  </conditionalFormatting>
  <conditionalFormatting sqref="Q83">
    <cfRule type="cellIs" dxfId="35586" priority="2895" operator="lessThan">
      <formula>0</formula>
    </cfRule>
  </conditionalFormatting>
  <conditionalFormatting sqref="R83">
    <cfRule type="cellIs" dxfId="35585" priority="2893" operator="lessThan">
      <formula>0.8</formula>
    </cfRule>
    <cfRule type="cellIs" dxfId="35584" priority="2894" operator="greaterThan">
      <formula>1</formula>
    </cfRule>
  </conditionalFormatting>
  <conditionalFormatting sqref="R83">
    <cfRule type="cellIs" dxfId="35583" priority="2891" operator="greaterThan">
      <formula>1</formula>
    </cfRule>
    <cfRule type="cellIs" dxfId="35582" priority="2892" operator="lessThan">
      <formula>0.8</formula>
    </cfRule>
  </conditionalFormatting>
  <conditionalFormatting sqref="P83">
    <cfRule type="cellIs" dxfId="35581" priority="2890" operator="greaterThan">
      <formula>0</formula>
    </cfRule>
  </conditionalFormatting>
  <conditionalFormatting sqref="Q83">
    <cfRule type="cellIs" dxfId="35580" priority="2889" operator="lessThan">
      <formula>0</formula>
    </cfRule>
  </conditionalFormatting>
  <conditionalFormatting sqref="R83">
    <cfRule type="cellIs" dxfId="35579" priority="2887" operator="lessThan">
      <formula>0.8</formula>
    </cfRule>
    <cfRule type="cellIs" dxfId="35578" priority="2888" operator="greaterThan">
      <formula>1</formula>
    </cfRule>
  </conditionalFormatting>
  <conditionalFormatting sqref="R83">
    <cfRule type="cellIs" dxfId="35577" priority="2885" operator="greaterThan">
      <formula>1</formula>
    </cfRule>
    <cfRule type="cellIs" dxfId="35576" priority="2886" operator="lessThan">
      <formula>0.8</formula>
    </cfRule>
  </conditionalFormatting>
  <conditionalFormatting sqref="P83">
    <cfRule type="cellIs" dxfId="35575" priority="2884" operator="greaterThan">
      <formula>0</formula>
    </cfRule>
  </conditionalFormatting>
  <conditionalFormatting sqref="Q83">
    <cfRule type="cellIs" dxfId="35574" priority="2883" operator="lessThan">
      <formula>0</formula>
    </cfRule>
  </conditionalFormatting>
  <conditionalFormatting sqref="R83">
    <cfRule type="cellIs" dxfId="35573" priority="2881" operator="lessThan">
      <formula>0.8</formula>
    </cfRule>
    <cfRule type="cellIs" dxfId="35572" priority="2882" operator="greaterThan">
      <formula>1</formula>
    </cfRule>
  </conditionalFormatting>
  <conditionalFormatting sqref="R83">
    <cfRule type="cellIs" dxfId="35571" priority="2879" operator="greaterThan">
      <formula>1</formula>
    </cfRule>
    <cfRule type="cellIs" dxfId="35570" priority="2880" operator="lessThan">
      <formula>0.8</formula>
    </cfRule>
  </conditionalFormatting>
  <conditionalFormatting sqref="P83">
    <cfRule type="cellIs" dxfId="35569" priority="2878" operator="greaterThan">
      <formula>0</formula>
    </cfRule>
  </conditionalFormatting>
  <conditionalFormatting sqref="Q83">
    <cfRule type="cellIs" dxfId="35568" priority="2877" operator="lessThan">
      <formula>0</formula>
    </cfRule>
  </conditionalFormatting>
  <conditionalFormatting sqref="R83">
    <cfRule type="cellIs" dxfId="35567" priority="2875" operator="lessThan">
      <formula>0.8</formula>
    </cfRule>
    <cfRule type="cellIs" dxfId="35566" priority="2876" operator="greaterThan">
      <formula>1</formula>
    </cfRule>
  </conditionalFormatting>
  <conditionalFormatting sqref="R83">
    <cfRule type="cellIs" dxfId="35565" priority="2873" operator="greaterThan">
      <formula>1</formula>
    </cfRule>
    <cfRule type="cellIs" dxfId="35564" priority="2874" operator="lessThan">
      <formula>0.8</formula>
    </cfRule>
  </conditionalFormatting>
  <conditionalFormatting sqref="P83">
    <cfRule type="cellIs" dxfId="35563" priority="2872" operator="greaterThan">
      <formula>0</formula>
    </cfRule>
  </conditionalFormatting>
  <conditionalFormatting sqref="P83">
    <cfRule type="cellIs" dxfId="35562" priority="2866" operator="greaterThan">
      <formula>0</formula>
    </cfRule>
  </conditionalFormatting>
  <conditionalFormatting sqref="Q83">
    <cfRule type="cellIs" dxfId="35561" priority="2871" operator="lessThan">
      <formula>0</formula>
    </cfRule>
  </conditionalFormatting>
  <conditionalFormatting sqref="R83">
    <cfRule type="cellIs" dxfId="35560" priority="2869" operator="lessThan">
      <formula>0.8</formula>
    </cfRule>
    <cfRule type="cellIs" dxfId="35559" priority="2870" operator="greaterThan">
      <formula>1</formula>
    </cfRule>
  </conditionalFormatting>
  <conditionalFormatting sqref="R83">
    <cfRule type="cellIs" dxfId="35558" priority="2867" operator="greaterThan">
      <formula>1</formula>
    </cfRule>
    <cfRule type="cellIs" dxfId="35557" priority="2868" operator="lessThan">
      <formula>0.8</formula>
    </cfRule>
  </conditionalFormatting>
  <conditionalFormatting sqref="P83">
    <cfRule type="cellIs" dxfId="35556" priority="2860" operator="greaterThan">
      <formula>0</formula>
    </cfRule>
  </conditionalFormatting>
  <conditionalFormatting sqref="Q83">
    <cfRule type="cellIs" dxfId="35555" priority="2865" operator="lessThan">
      <formula>0</formula>
    </cfRule>
  </conditionalFormatting>
  <conditionalFormatting sqref="R83">
    <cfRule type="cellIs" dxfId="35554" priority="2863" operator="lessThan">
      <formula>0.8</formula>
    </cfRule>
    <cfRule type="cellIs" dxfId="35553" priority="2864" operator="greaterThan">
      <formula>1</formula>
    </cfRule>
  </conditionalFormatting>
  <conditionalFormatting sqref="R83">
    <cfRule type="cellIs" dxfId="35552" priority="2861" operator="greaterThan">
      <formula>1</formula>
    </cfRule>
    <cfRule type="cellIs" dxfId="35551" priority="2862" operator="lessThan">
      <formula>0.8</formula>
    </cfRule>
  </conditionalFormatting>
  <conditionalFormatting sqref="R83">
    <cfRule type="cellIs" dxfId="35550" priority="2857" operator="lessThan">
      <formula>0.8</formula>
    </cfRule>
    <cfRule type="cellIs" dxfId="35549" priority="2858" operator="greaterThan">
      <formula>1</formula>
    </cfRule>
  </conditionalFormatting>
  <conditionalFormatting sqref="R83">
    <cfRule type="cellIs" dxfId="35548" priority="2855" operator="greaterThan">
      <formula>1</formula>
    </cfRule>
    <cfRule type="cellIs" dxfId="35547" priority="2856" operator="lessThan">
      <formula>0.8</formula>
    </cfRule>
  </conditionalFormatting>
  <conditionalFormatting sqref="P83">
    <cfRule type="cellIs" dxfId="35546" priority="2854" operator="greaterThan">
      <formula>0</formula>
    </cfRule>
  </conditionalFormatting>
  <conditionalFormatting sqref="Q83">
    <cfRule type="cellIs" dxfId="35545" priority="2859" operator="lessThan">
      <formula>0</formula>
    </cfRule>
  </conditionalFormatting>
  <conditionalFormatting sqref="Q83">
    <cfRule type="cellIs" dxfId="35544" priority="2853" operator="lessThan">
      <formula>0</formula>
    </cfRule>
  </conditionalFormatting>
  <conditionalFormatting sqref="R83">
    <cfRule type="cellIs" dxfId="35543" priority="2851" operator="lessThan">
      <formula>0.8</formula>
    </cfRule>
    <cfRule type="cellIs" dxfId="35542" priority="2852" operator="greaterThan">
      <formula>1</formula>
    </cfRule>
  </conditionalFormatting>
  <conditionalFormatting sqref="R83">
    <cfRule type="cellIs" dxfId="35541" priority="2849" operator="greaterThan">
      <formula>1</formula>
    </cfRule>
    <cfRule type="cellIs" dxfId="35540" priority="2850" operator="lessThan">
      <formula>0.8</formula>
    </cfRule>
  </conditionalFormatting>
  <conditionalFormatting sqref="P83">
    <cfRule type="cellIs" dxfId="35539" priority="2848" operator="greaterThan">
      <formula>0</formula>
    </cfRule>
  </conditionalFormatting>
  <conditionalFormatting sqref="P83">
    <cfRule type="cellIs" dxfId="35538" priority="2842" operator="greaterThan">
      <formula>0</formula>
    </cfRule>
  </conditionalFormatting>
  <conditionalFormatting sqref="Q83">
    <cfRule type="cellIs" dxfId="35537" priority="2847" operator="lessThan">
      <formula>0</formula>
    </cfRule>
  </conditionalFormatting>
  <conditionalFormatting sqref="R83">
    <cfRule type="cellIs" dxfId="35536" priority="2845" operator="lessThan">
      <formula>0.8</formula>
    </cfRule>
    <cfRule type="cellIs" dxfId="35535" priority="2846" operator="greaterThan">
      <formula>1</formula>
    </cfRule>
  </conditionalFormatting>
  <conditionalFormatting sqref="R83">
    <cfRule type="cellIs" dxfId="35534" priority="2843" operator="greaterThan">
      <formula>1</formula>
    </cfRule>
    <cfRule type="cellIs" dxfId="35533" priority="2844" operator="lessThan">
      <formula>0.8</formula>
    </cfRule>
  </conditionalFormatting>
  <conditionalFormatting sqref="P83">
    <cfRule type="cellIs" dxfId="35532" priority="2836" operator="greaterThan">
      <formula>0</formula>
    </cfRule>
  </conditionalFormatting>
  <conditionalFormatting sqref="Q83">
    <cfRule type="cellIs" dxfId="35531" priority="2841" operator="lessThan">
      <formula>0</formula>
    </cfRule>
  </conditionalFormatting>
  <conditionalFormatting sqref="R83">
    <cfRule type="cellIs" dxfId="35530" priority="2839" operator="lessThan">
      <formula>0.8</formula>
    </cfRule>
    <cfRule type="cellIs" dxfId="35529" priority="2840" operator="greaterThan">
      <formula>1</formula>
    </cfRule>
  </conditionalFormatting>
  <conditionalFormatting sqref="R83">
    <cfRule type="cellIs" dxfId="35528" priority="2837" operator="greaterThan">
      <formula>1</formula>
    </cfRule>
    <cfRule type="cellIs" dxfId="35527" priority="2838" operator="lessThan">
      <formula>0.8</formula>
    </cfRule>
  </conditionalFormatting>
  <conditionalFormatting sqref="R83">
    <cfRule type="cellIs" dxfId="35526" priority="2833" operator="lessThan">
      <formula>0.8</formula>
    </cfRule>
    <cfRule type="cellIs" dxfId="35525" priority="2834" operator="greaterThan">
      <formula>1</formula>
    </cfRule>
  </conditionalFormatting>
  <conditionalFormatting sqref="R83">
    <cfRule type="cellIs" dxfId="35524" priority="2831" operator="greaterThan">
      <formula>1</formula>
    </cfRule>
    <cfRule type="cellIs" dxfId="35523" priority="2832" operator="lessThan">
      <formula>0.8</formula>
    </cfRule>
  </conditionalFormatting>
  <conditionalFormatting sqref="P83">
    <cfRule type="cellIs" dxfId="35522" priority="2830" operator="greaterThan">
      <formula>0</formula>
    </cfRule>
  </conditionalFormatting>
  <conditionalFormatting sqref="Q83">
    <cfRule type="cellIs" dxfId="35521" priority="2835" operator="lessThan">
      <formula>0</formula>
    </cfRule>
  </conditionalFormatting>
  <conditionalFormatting sqref="P83">
    <cfRule type="cellIs" dxfId="35520" priority="2824" operator="greaterThan">
      <formula>0</formula>
    </cfRule>
  </conditionalFormatting>
  <conditionalFormatting sqref="Q83">
    <cfRule type="cellIs" dxfId="35519" priority="2829" operator="lessThan">
      <formula>0</formula>
    </cfRule>
  </conditionalFormatting>
  <conditionalFormatting sqref="R83">
    <cfRule type="cellIs" dxfId="35518" priority="2827" operator="lessThan">
      <formula>0.8</formula>
    </cfRule>
    <cfRule type="cellIs" dxfId="35517" priority="2828" operator="greaterThan">
      <formula>1</formula>
    </cfRule>
  </conditionalFormatting>
  <conditionalFormatting sqref="R83">
    <cfRule type="cellIs" dxfId="35516" priority="2825" operator="greaterThan">
      <formula>1</formula>
    </cfRule>
    <cfRule type="cellIs" dxfId="35515" priority="2826" operator="lessThan">
      <formula>0.8</formula>
    </cfRule>
  </conditionalFormatting>
  <conditionalFormatting sqref="R83">
    <cfRule type="cellIs" dxfId="35514" priority="2821" operator="lessThan">
      <formula>0.8</formula>
    </cfRule>
    <cfRule type="cellIs" dxfId="35513" priority="2822" operator="greaterThan">
      <formula>1</formula>
    </cfRule>
  </conditionalFormatting>
  <conditionalFormatting sqref="R83">
    <cfRule type="cellIs" dxfId="35512" priority="2819" operator="greaterThan">
      <formula>1</formula>
    </cfRule>
    <cfRule type="cellIs" dxfId="35511" priority="2820" operator="lessThan">
      <formula>0.8</formula>
    </cfRule>
  </conditionalFormatting>
  <conditionalFormatting sqref="P83">
    <cfRule type="cellIs" dxfId="35510" priority="2818" operator="greaterThan">
      <formula>0</formula>
    </cfRule>
  </conditionalFormatting>
  <conditionalFormatting sqref="Q83">
    <cfRule type="cellIs" dxfId="35509" priority="2823" operator="lessThan">
      <formula>0</formula>
    </cfRule>
  </conditionalFormatting>
  <conditionalFormatting sqref="R83">
    <cfRule type="cellIs" dxfId="35508" priority="2815" operator="lessThan">
      <formula>0.8</formula>
    </cfRule>
    <cfRule type="cellIs" dxfId="35507" priority="2816" operator="greaterThan">
      <formula>1</formula>
    </cfRule>
  </conditionalFormatting>
  <conditionalFormatting sqref="R83">
    <cfRule type="cellIs" dxfId="35506" priority="2813" operator="greaterThan">
      <formula>1</formula>
    </cfRule>
    <cfRule type="cellIs" dxfId="35505" priority="2814" operator="lessThan">
      <formula>0.8</formula>
    </cfRule>
  </conditionalFormatting>
  <conditionalFormatting sqref="P83">
    <cfRule type="cellIs" dxfId="35504" priority="2812" operator="greaterThan">
      <formula>0</formula>
    </cfRule>
  </conditionalFormatting>
  <conditionalFormatting sqref="Q83">
    <cfRule type="cellIs" dxfId="35503" priority="2817" operator="lessThan">
      <formula>0</formula>
    </cfRule>
  </conditionalFormatting>
  <conditionalFormatting sqref="Q83">
    <cfRule type="cellIs" dxfId="35502" priority="2811" operator="lessThan">
      <formula>0</formula>
    </cfRule>
  </conditionalFormatting>
  <conditionalFormatting sqref="R83">
    <cfRule type="cellIs" dxfId="35501" priority="2809" operator="lessThan">
      <formula>0.8</formula>
    </cfRule>
    <cfRule type="cellIs" dxfId="35500" priority="2810" operator="greaterThan">
      <formula>1</formula>
    </cfRule>
  </conditionalFormatting>
  <conditionalFormatting sqref="R83">
    <cfRule type="cellIs" dxfId="35499" priority="2807" operator="greaterThan">
      <formula>1</formula>
    </cfRule>
    <cfRule type="cellIs" dxfId="35498" priority="2808" operator="lessThan">
      <formula>0.8</formula>
    </cfRule>
  </conditionalFormatting>
  <conditionalFormatting sqref="P83">
    <cfRule type="cellIs" dxfId="35497" priority="2806" operator="greaterThan">
      <formula>0</formula>
    </cfRule>
  </conditionalFormatting>
  <conditionalFormatting sqref="Q83">
    <cfRule type="cellIs" dxfId="35496" priority="2800" operator="lessThan">
      <formula>0</formula>
    </cfRule>
  </conditionalFormatting>
  <conditionalFormatting sqref="R83">
    <cfRule type="cellIs" dxfId="35495" priority="2804" operator="lessThan">
      <formula>0.8</formula>
    </cfRule>
    <cfRule type="cellIs" dxfId="35494" priority="2805" operator="greaterThan">
      <formula>1</formula>
    </cfRule>
  </conditionalFormatting>
  <conditionalFormatting sqref="R83">
    <cfRule type="cellIs" dxfId="35493" priority="2802" operator="greaterThan">
      <formula>1</formula>
    </cfRule>
    <cfRule type="cellIs" dxfId="35492" priority="2803" operator="lessThan">
      <formula>0.8</formula>
    </cfRule>
  </conditionalFormatting>
  <conditionalFormatting sqref="P83">
    <cfRule type="cellIs" dxfId="35491" priority="2801" operator="greaterThan">
      <formula>0</formula>
    </cfRule>
  </conditionalFormatting>
  <conditionalFormatting sqref="Q83">
    <cfRule type="cellIs" dxfId="35490" priority="2799" operator="lessThan">
      <formula>0</formula>
    </cfRule>
  </conditionalFormatting>
  <conditionalFormatting sqref="R83">
    <cfRule type="cellIs" dxfId="35489" priority="2797" operator="lessThan">
      <formula>0.8</formula>
    </cfRule>
    <cfRule type="cellIs" dxfId="35488" priority="2798" operator="greaterThan">
      <formula>1</formula>
    </cfRule>
  </conditionalFormatting>
  <conditionalFormatting sqref="R83">
    <cfRule type="cellIs" dxfId="35487" priority="2795" operator="greaterThan">
      <formula>1</formula>
    </cfRule>
    <cfRule type="cellIs" dxfId="35486" priority="2796" operator="lessThan">
      <formula>0.8</formula>
    </cfRule>
  </conditionalFormatting>
  <conditionalFormatting sqref="P83">
    <cfRule type="cellIs" dxfId="35485" priority="2794" operator="greaterThan">
      <formula>0</formula>
    </cfRule>
  </conditionalFormatting>
  <conditionalFormatting sqref="Q83">
    <cfRule type="cellIs" dxfId="35484" priority="2793" operator="lessThan">
      <formula>0</formula>
    </cfRule>
  </conditionalFormatting>
  <conditionalFormatting sqref="R83">
    <cfRule type="cellIs" dxfId="35483" priority="2791" operator="lessThan">
      <formula>0.8</formula>
    </cfRule>
    <cfRule type="cellIs" dxfId="35482" priority="2792" operator="greaterThan">
      <formula>1</formula>
    </cfRule>
  </conditionalFormatting>
  <conditionalFormatting sqref="R83">
    <cfRule type="cellIs" dxfId="35481" priority="2789" operator="greaterThan">
      <formula>1</formula>
    </cfRule>
    <cfRule type="cellIs" dxfId="35480" priority="2790" operator="lessThan">
      <formula>0.8</formula>
    </cfRule>
  </conditionalFormatting>
  <conditionalFormatting sqref="P83">
    <cfRule type="cellIs" dxfId="35479" priority="2788" operator="greaterThan">
      <formula>0</formula>
    </cfRule>
  </conditionalFormatting>
  <conditionalFormatting sqref="Q83">
    <cfRule type="cellIs" dxfId="35478" priority="2787" operator="lessThan">
      <formula>0</formula>
    </cfRule>
  </conditionalFormatting>
  <conditionalFormatting sqref="R83">
    <cfRule type="cellIs" dxfId="35477" priority="2785" operator="lessThan">
      <formula>0.8</formula>
    </cfRule>
    <cfRule type="cellIs" dxfId="35476" priority="2786" operator="greaterThan">
      <formula>1</formula>
    </cfRule>
  </conditionalFormatting>
  <conditionalFormatting sqref="R83">
    <cfRule type="cellIs" dxfId="35475" priority="2783" operator="greaterThan">
      <formula>1</formula>
    </cfRule>
    <cfRule type="cellIs" dxfId="35474" priority="2784" operator="lessThan">
      <formula>0.8</formula>
    </cfRule>
  </conditionalFormatting>
  <conditionalFormatting sqref="P83">
    <cfRule type="cellIs" dxfId="35473" priority="2782" operator="greaterThan">
      <formula>0</formula>
    </cfRule>
  </conditionalFormatting>
  <conditionalFormatting sqref="Q83">
    <cfRule type="cellIs" dxfId="35472" priority="2781" operator="lessThan">
      <formula>0</formula>
    </cfRule>
  </conditionalFormatting>
  <conditionalFormatting sqref="R83">
    <cfRule type="cellIs" dxfId="35471" priority="2779" operator="lessThan">
      <formula>0.8</formula>
    </cfRule>
    <cfRule type="cellIs" dxfId="35470" priority="2780" operator="greaterThan">
      <formula>1</formula>
    </cfRule>
  </conditionalFormatting>
  <conditionalFormatting sqref="R83">
    <cfRule type="cellIs" dxfId="35469" priority="2777" operator="greaterThan">
      <formula>1</formula>
    </cfRule>
    <cfRule type="cellIs" dxfId="35468" priority="2778" operator="lessThan">
      <formula>0.8</formula>
    </cfRule>
  </conditionalFormatting>
  <conditionalFormatting sqref="P83">
    <cfRule type="cellIs" dxfId="35467" priority="2776" operator="greaterThan">
      <formula>0</formula>
    </cfRule>
  </conditionalFormatting>
  <conditionalFormatting sqref="Q83">
    <cfRule type="cellIs" dxfId="35466" priority="2775" operator="lessThan">
      <formula>0</formula>
    </cfRule>
  </conditionalFormatting>
  <conditionalFormatting sqref="R83">
    <cfRule type="cellIs" dxfId="35465" priority="2773" operator="lessThan">
      <formula>0.8</formula>
    </cfRule>
    <cfRule type="cellIs" dxfId="35464" priority="2774" operator="greaterThan">
      <formula>1</formula>
    </cfRule>
  </conditionalFormatting>
  <conditionalFormatting sqref="R83">
    <cfRule type="cellIs" dxfId="35463" priority="2771" operator="greaterThan">
      <formula>1</formula>
    </cfRule>
    <cfRule type="cellIs" dxfId="35462" priority="2772" operator="lessThan">
      <formula>0.8</formula>
    </cfRule>
  </conditionalFormatting>
  <conditionalFormatting sqref="P83">
    <cfRule type="cellIs" dxfId="35461" priority="2770" operator="greaterThan">
      <formula>0</formula>
    </cfRule>
  </conditionalFormatting>
  <conditionalFormatting sqref="P83">
    <cfRule type="cellIs" dxfId="35460" priority="2764" operator="greaterThan">
      <formula>0</formula>
    </cfRule>
  </conditionalFormatting>
  <conditionalFormatting sqref="Q83">
    <cfRule type="cellIs" dxfId="35459" priority="2769" operator="lessThan">
      <formula>0</formula>
    </cfRule>
  </conditionalFormatting>
  <conditionalFormatting sqref="R83">
    <cfRule type="cellIs" dxfId="35458" priority="2767" operator="lessThan">
      <formula>0.8</formula>
    </cfRule>
    <cfRule type="cellIs" dxfId="35457" priority="2768" operator="greaterThan">
      <formula>1</formula>
    </cfRule>
  </conditionalFormatting>
  <conditionalFormatting sqref="R83">
    <cfRule type="cellIs" dxfId="35456" priority="2765" operator="greaterThan">
      <formula>1</formula>
    </cfRule>
    <cfRule type="cellIs" dxfId="35455" priority="2766" operator="lessThan">
      <formula>0.8</formula>
    </cfRule>
  </conditionalFormatting>
  <conditionalFormatting sqref="P83">
    <cfRule type="cellIs" dxfId="35454" priority="2758" operator="greaterThan">
      <formula>0</formula>
    </cfRule>
  </conditionalFormatting>
  <conditionalFormatting sqref="Q83">
    <cfRule type="cellIs" dxfId="35453" priority="2763" operator="lessThan">
      <formula>0</formula>
    </cfRule>
  </conditionalFormatting>
  <conditionalFormatting sqref="R83">
    <cfRule type="cellIs" dxfId="35452" priority="2761" operator="lessThan">
      <formula>0.8</formula>
    </cfRule>
    <cfRule type="cellIs" dxfId="35451" priority="2762" operator="greaterThan">
      <formula>1</formula>
    </cfRule>
  </conditionalFormatting>
  <conditionalFormatting sqref="R83">
    <cfRule type="cellIs" dxfId="35450" priority="2759" operator="greaterThan">
      <formula>1</formula>
    </cfRule>
    <cfRule type="cellIs" dxfId="35449" priority="2760" operator="lessThan">
      <formula>0.8</formula>
    </cfRule>
  </conditionalFormatting>
  <conditionalFormatting sqref="R83">
    <cfRule type="cellIs" dxfId="35448" priority="2755" operator="lessThan">
      <formula>0.8</formula>
    </cfRule>
    <cfRule type="cellIs" dxfId="35447" priority="2756" operator="greaterThan">
      <formula>1</formula>
    </cfRule>
  </conditionalFormatting>
  <conditionalFormatting sqref="R83">
    <cfRule type="cellIs" dxfId="35446" priority="2753" operator="greaterThan">
      <formula>1</formula>
    </cfRule>
    <cfRule type="cellIs" dxfId="35445" priority="2754" operator="lessThan">
      <formula>0.8</formula>
    </cfRule>
  </conditionalFormatting>
  <conditionalFormatting sqref="P83">
    <cfRule type="cellIs" dxfId="35444" priority="2752" operator="greaterThan">
      <formula>0</formula>
    </cfRule>
  </conditionalFormatting>
  <conditionalFormatting sqref="Q83">
    <cfRule type="cellIs" dxfId="35443" priority="2757" operator="lessThan">
      <formula>0</formula>
    </cfRule>
  </conditionalFormatting>
  <conditionalFormatting sqref="Q83">
    <cfRule type="cellIs" dxfId="35442" priority="2746" operator="lessThan">
      <formula>0</formula>
    </cfRule>
  </conditionalFormatting>
  <conditionalFormatting sqref="P83">
    <cfRule type="cellIs" dxfId="35441" priority="2747" operator="greaterThan">
      <formula>0</formula>
    </cfRule>
  </conditionalFormatting>
  <conditionalFormatting sqref="R83">
    <cfRule type="cellIs" dxfId="35440" priority="2750" operator="lessThan">
      <formula>0.8</formula>
    </cfRule>
    <cfRule type="cellIs" dxfId="35439" priority="2751" operator="greaterThan">
      <formula>1</formula>
    </cfRule>
  </conditionalFormatting>
  <conditionalFormatting sqref="R83">
    <cfRule type="cellIs" dxfId="35438" priority="2748" operator="greaterThan">
      <formula>1</formula>
    </cfRule>
    <cfRule type="cellIs" dxfId="35437" priority="2749" operator="lessThan">
      <formula>0.8</formula>
    </cfRule>
  </conditionalFormatting>
  <conditionalFormatting sqref="Q83">
    <cfRule type="cellIs" dxfId="35436" priority="2740" operator="lessThan">
      <formula>0</formula>
    </cfRule>
  </conditionalFormatting>
  <conditionalFormatting sqref="R83">
    <cfRule type="cellIs" dxfId="35435" priority="2744" operator="lessThan">
      <formula>0.8</formula>
    </cfRule>
    <cfRule type="cellIs" dxfId="35434" priority="2745" operator="greaterThan">
      <formula>1</formula>
    </cfRule>
  </conditionalFormatting>
  <conditionalFormatting sqref="R83">
    <cfRule type="cellIs" dxfId="35433" priority="2742" operator="greaterThan">
      <formula>1</formula>
    </cfRule>
    <cfRule type="cellIs" dxfId="35432" priority="2743" operator="lessThan">
      <formula>0.8</formula>
    </cfRule>
  </conditionalFormatting>
  <conditionalFormatting sqref="P83">
    <cfRule type="cellIs" dxfId="35431" priority="2741" operator="greaterThan">
      <formula>0</formula>
    </cfRule>
  </conditionalFormatting>
  <conditionalFormatting sqref="Q83">
    <cfRule type="cellIs" dxfId="35430" priority="2739" operator="lessThan">
      <formula>0</formula>
    </cfRule>
  </conditionalFormatting>
  <conditionalFormatting sqref="R83">
    <cfRule type="cellIs" dxfId="35429" priority="2737" operator="lessThan">
      <formula>0.8</formula>
    </cfRule>
    <cfRule type="cellIs" dxfId="35428" priority="2738" operator="greaterThan">
      <formula>1</formula>
    </cfRule>
  </conditionalFormatting>
  <conditionalFormatting sqref="R83">
    <cfRule type="cellIs" dxfId="35427" priority="2735" operator="greaterThan">
      <formula>1</formula>
    </cfRule>
    <cfRule type="cellIs" dxfId="35426" priority="2736" operator="lessThan">
      <formula>0.8</formula>
    </cfRule>
  </conditionalFormatting>
  <conditionalFormatting sqref="P83">
    <cfRule type="cellIs" dxfId="35425" priority="2734" operator="greaterThan">
      <formula>0</formula>
    </cfRule>
  </conditionalFormatting>
  <conditionalFormatting sqref="Q83">
    <cfRule type="cellIs" dxfId="35424" priority="2733" operator="lessThan">
      <formula>0</formula>
    </cfRule>
  </conditionalFormatting>
  <conditionalFormatting sqref="R83">
    <cfRule type="cellIs" dxfId="35423" priority="2731" operator="lessThan">
      <formula>0.8</formula>
    </cfRule>
    <cfRule type="cellIs" dxfId="35422" priority="2732" operator="greaterThan">
      <formula>1</formula>
    </cfRule>
  </conditionalFormatting>
  <conditionalFormatting sqref="R83">
    <cfRule type="cellIs" dxfId="35421" priority="2729" operator="greaterThan">
      <formula>1</formula>
    </cfRule>
    <cfRule type="cellIs" dxfId="35420" priority="2730" operator="lessThan">
      <formula>0.8</formula>
    </cfRule>
  </conditionalFormatting>
  <conditionalFormatting sqref="P83">
    <cfRule type="cellIs" dxfId="35419" priority="2728" operator="greaterThan">
      <formula>0</formula>
    </cfRule>
  </conditionalFormatting>
  <conditionalFormatting sqref="Q83">
    <cfRule type="cellIs" dxfId="35418" priority="2727" operator="lessThan">
      <formula>0</formula>
    </cfRule>
  </conditionalFormatting>
  <conditionalFormatting sqref="R83">
    <cfRule type="cellIs" dxfId="35417" priority="2725" operator="lessThan">
      <formula>0.8</formula>
    </cfRule>
    <cfRule type="cellIs" dxfId="35416" priority="2726" operator="greaterThan">
      <formula>1</formula>
    </cfRule>
  </conditionalFormatting>
  <conditionalFormatting sqref="R83">
    <cfRule type="cellIs" dxfId="35415" priority="2723" operator="greaterThan">
      <formula>1</formula>
    </cfRule>
    <cfRule type="cellIs" dxfId="35414" priority="2724" operator="lessThan">
      <formula>0.8</formula>
    </cfRule>
  </conditionalFormatting>
  <conditionalFormatting sqref="P83">
    <cfRule type="cellIs" dxfId="35413" priority="2722" operator="greaterThan">
      <formula>0</formula>
    </cfRule>
  </conditionalFormatting>
  <conditionalFormatting sqref="Q83">
    <cfRule type="cellIs" dxfId="35412" priority="2721" operator="lessThan">
      <formula>0</formula>
    </cfRule>
  </conditionalFormatting>
  <conditionalFormatting sqref="R83">
    <cfRule type="cellIs" dxfId="35411" priority="2719" operator="lessThan">
      <formula>0.8</formula>
    </cfRule>
    <cfRule type="cellIs" dxfId="35410" priority="2720" operator="greaterThan">
      <formula>1</formula>
    </cfRule>
  </conditionalFormatting>
  <conditionalFormatting sqref="R83">
    <cfRule type="cellIs" dxfId="35409" priority="2717" operator="greaterThan">
      <formula>1</formula>
    </cfRule>
    <cfRule type="cellIs" dxfId="35408" priority="2718" operator="lessThan">
      <formula>0.8</formula>
    </cfRule>
  </conditionalFormatting>
  <conditionalFormatting sqref="P83">
    <cfRule type="cellIs" dxfId="35407" priority="2716" operator="greaterThan">
      <formula>0</formula>
    </cfRule>
  </conditionalFormatting>
  <conditionalFormatting sqref="Q83">
    <cfRule type="cellIs" dxfId="35406" priority="2715" operator="lessThan">
      <formula>0</formula>
    </cfRule>
  </conditionalFormatting>
  <conditionalFormatting sqref="R83">
    <cfRule type="cellIs" dxfId="35405" priority="2713" operator="lessThan">
      <formula>0.8</formula>
    </cfRule>
    <cfRule type="cellIs" dxfId="35404" priority="2714" operator="greaterThan">
      <formula>1</formula>
    </cfRule>
  </conditionalFormatting>
  <conditionalFormatting sqref="R83">
    <cfRule type="cellIs" dxfId="35403" priority="2711" operator="greaterThan">
      <formula>1</formula>
    </cfRule>
    <cfRule type="cellIs" dxfId="35402" priority="2712" operator="lessThan">
      <formula>0.8</formula>
    </cfRule>
  </conditionalFormatting>
  <conditionalFormatting sqref="P83">
    <cfRule type="cellIs" dxfId="35401" priority="2710" operator="greaterThan">
      <formula>0</formula>
    </cfRule>
  </conditionalFormatting>
  <conditionalFormatting sqref="Q83">
    <cfRule type="cellIs" dxfId="35400" priority="2709" operator="lessThan">
      <formula>0</formula>
    </cfRule>
  </conditionalFormatting>
  <conditionalFormatting sqref="R83">
    <cfRule type="cellIs" dxfId="35399" priority="2707" operator="lessThan">
      <formula>0.8</formula>
    </cfRule>
    <cfRule type="cellIs" dxfId="35398" priority="2708" operator="greaterThan">
      <formula>1</formula>
    </cfRule>
  </conditionalFormatting>
  <conditionalFormatting sqref="R83">
    <cfRule type="cellIs" dxfId="35397" priority="2705" operator="greaterThan">
      <formula>1</formula>
    </cfRule>
    <cfRule type="cellIs" dxfId="35396" priority="2706" operator="lessThan">
      <formula>0.8</formula>
    </cfRule>
  </conditionalFormatting>
  <conditionalFormatting sqref="P83">
    <cfRule type="cellIs" dxfId="35395" priority="2704" operator="greaterThan">
      <formula>0</formula>
    </cfRule>
  </conditionalFormatting>
  <conditionalFormatting sqref="Q83">
    <cfRule type="cellIs" dxfId="35394" priority="2703" operator="lessThan">
      <formula>0</formula>
    </cfRule>
  </conditionalFormatting>
  <conditionalFormatting sqref="R83">
    <cfRule type="cellIs" dxfId="35393" priority="2701" operator="lessThan">
      <formula>0.8</formula>
    </cfRule>
    <cfRule type="cellIs" dxfId="35392" priority="2702" operator="greaterThan">
      <formula>1</formula>
    </cfRule>
  </conditionalFormatting>
  <conditionalFormatting sqref="R83">
    <cfRule type="cellIs" dxfId="35391" priority="2699" operator="greaterThan">
      <formula>1</formula>
    </cfRule>
    <cfRule type="cellIs" dxfId="35390" priority="2700" operator="lessThan">
      <formula>0.8</formula>
    </cfRule>
  </conditionalFormatting>
  <conditionalFormatting sqref="P83">
    <cfRule type="cellIs" dxfId="35389" priority="2698" operator="greaterThan">
      <formula>0</formula>
    </cfRule>
  </conditionalFormatting>
  <conditionalFormatting sqref="P83">
    <cfRule type="cellIs" dxfId="35388" priority="2692" operator="greaterThan">
      <formula>0</formula>
    </cfRule>
  </conditionalFormatting>
  <conditionalFormatting sqref="Q83">
    <cfRule type="cellIs" dxfId="35387" priority="2697" operator="lessThan">
      <formula>0</formula>
    </cfRule>
  </conditionalFormatting>
  <conditionalFormatting sqref="R83">
    <cfRule type="cellIs" dxfId="35386" priority="2695" operator="lessThan">
      <formula>0.8</formula>
    </cfRule>
    <cfRule type="cellIs" dxfId="35385" priority="2696" operator="greaterThan">
      <formula>1</formula>
    </cfRule>
  </conditionalFormatting>
  <conditionalFormatting sqref="R83">
    <cfRule type="cellIs" dxfId="35384" priority="2693" operator="greaterThan">
      <formula>1</formula>
    </cfRule>
    <cfRule type="cellIs" dxfId="35383" priority="2694" operator="lessThan">
      <formula>0.8</formula>
    </cfRule>
  </conditionalFormatting>
  <conditionalFormatting sqref="P83">
    <cfRule type="cellIs" dxfId="35382" priority="2686" operator="greaterThan">
      <formula>0</formula>
    </cfRule>
  </conditionalFormatting>
  <conditionalFormatting sqref="Q83">
    <cfRule type="cellIs" dxfId="35381" priority="2691" operator="lessThan">
      <formula>0</formula>
    </cfRule>
  </conditionalFormatting>
  <conditionalFormatting sqref="R83">
    <cfRule type="cellIs" dxfId="35380" priority="2689" operator="lessThan">
      <formula>0.8</formula>
    </cfRule>
    <cfRule type="cellIs" dxfId="35379" priority="2690" operator="greaterThan">
      <formula>1</formula>
    </cfRule>
  </conditionalFormatting>
  <conditionalFormatting sqref="R83">
    <cfRule type="cellIs" dxfId="35378" priority="2687" operator="greaterThan">
      <formula>1</formula>
    </cfRule>
    <cfRule type="cellIs" dxfId="35377" priority="2688" operator="lessThan">
      <formula>0.8</formula>
    </cfRule>
  </conditionalFormatting>
  <conditionalFormatting sqref="R83">
    <cfRule type="cellIs" dxfId="35376" priority="2683" operator="lessThan">
      <formula>0.8</formula>
    </cfRule>
    <cfRule type="cellIs" dxfId="35375" priority="2684" operator="greaterThan">
      <formula>1</formula>
    </cfRule>
  </conditionalFormatting>
  <conditionalFormatting sqref="R83">
    <cfRule type="cellIs" dxfId="35374" priority="2681" operator="greaterThan">
      <formula>1</formula>
    </cfRule>
    <cfRule type="cellIs" dxfId="35373" priority="2682" operator="lessThan">
      <formula>0.8</formula>
    </cfRule>
  </conditionalFormatting>
  <conditionalFormatting sqref="P83">
    <cfRule type="cellIs" dxfId="35372" priority="2680" operator="greaterThan">
      <formula>0</formula>
    </cfRule>
  </conditionalFormatting>
  <conditionalFormatting sqref="Q83">
    <cfRule type="cellIs" dxfId="35371" priority="2685" operator="lessThan">
      <formula>0</formula>
    </cfRule>
  </conditionalFormatting>
  <conditionalFormatting sqref="Q83">
    <cfRule type="cellIs" dxfId="35370" priority="2679" operator="lessThan">
      <formula>0</formula>
    </cfRule>
  </conditionalFormatting>
  <conditionalFormatting sqref="R83">
    <cfRule type="cellIs" dxfId="35369" priority="2677" operator="lessThan">
      <formula>0.8</formula>
    </cfRule>
    <cfRule type="cellIs" dxfId="35368" priority="2678" operator="greaterThan">
      <formula>1</formula>
    </cfRule>
  </conditionalFormatting>
  <conditionalFormatting sqref="R83">
    <cfRule type="cellIs" dxfId="35367" priority="2675" operator="greaterThan">
      <formula>1</formula>
    </cfRule>
    <cfRule type="cellIs" dxfId="35366" priority="2676" operator="lessThan">
      <formula>0.8</formula>
    </cfRule>
  </conditionalFormatting>
  <conditionalFormatting sqref="P83">
    <cfRule type="cellIs" dxfId="35365" priority="2674" operator="greaterThan">
      <formula>0</formula>
    </cfRule>
  </conditionalFormatting>
  <conditionalFormatting sqref="P83">
    <cfRule type="cellIs" dxfId="35364" priority="2668" operator="greaterThan">
      <formula>0</formula>
    </cfRule>
  </conditionalFormatting>
  <conditionalFormatting sqref="Q83">
    <cfRule type="cellIs" dxfId="35363" priority="2673" operator="lessThan">
      <formula>0</formula>
    </cfRule>
  </conditionalFormatting>
  <conditionalFormatting sqref="R83">
    <cfRule type="cellIs" dxfId="35362" priority="2671" operator="lessThan">
      <formula>0.8</formula>
    </cfRule>
    <cfRule type="cellIs" dxfId="35361" priority="2672" operator="greaterThan">
      <formula>1</formula>
    </cfRule>
  </conditionalFormatting>
  <conditionalFormatting sqref="R83">
    <cfRule type="cellIs" dxfId="35360" priority="2669" operator="greaterThan">
      <formula>1</formula>
    </cfRule>
    <cfRule type="cellIs" dxfId="35359" priority="2670" operator="lessThan">
      <formula>0.8</formula>
    </cfRule>
  </conditionalFormatting>
  <conditionalFormatting sqref="P83">
    <cfRule type="cellIs" dxfId="35358" priority="2662" operator="greaterThan">
      <formula>0</formula>
    </cfRule>
  </conditionalFormatting>
  <conditionalFormatting sqref="Q83">
    <cfRule type="cellIs" dxfId="35357" priority="2667" operator="lessThan">
      <formula>0</formula>
    </cfRule>
  </conditionalFormatting>
  <conditionalFormatting sqref="R83">
    <cfRule type="cellIs" dxfId="35356" priority="2665" operator="lessThan">
      <formula>0.8</formula>
    </cfRule>
    <cfRule type="cellIs" dxfId="35355" priority="2666" operator="greaterThan">
      <formula>1</formula>
    </cfRule>
  </conditionalFormatting>
  <conditionalFormatting sqref="R83">
    <cfRule type="cellIs" dxfId="35354" priority="2663" operator="greaterThan">
      <formula>1</formula>
    </cfRule>
    <cfRule type="cellIs" dxfId="35353" priority="2664" operator="lessThan">
      <formula>0.8</formula>
    </cfRule>
  </conditionalFormatting>
  <conditionalFormatting sqref="R83">
    <cfRule type="cellIs" dxfId="35352" priority="2659" operator="lessThan">
      <formula>0.8</formula>
    </cfRule>
    <cfRule type="cellIs" dxfId="35351" priority="2660" operator="greaterThan">
      <formula>1</formula>
    </cfRule>
  </conditionalFormatting>
  <conditionalFormatting sqref="R83">
    <cfRule type="cellIs" dxfId="35350" priority="2657" operator="greaterThan">
      <formula>1</formula>
    </cfRule>
    <cfRule type="cellIs" dxfId="35349" priority="2658" operator="lessThan">
      <formula>0.8</formula>
    </cfRule>
  </conditionalFormatting>
  <conditionalFormatting sqref="P83">
    <cfRule type="cellIs" dxfId="35348" priority="2656" operator="greaterThan">
      <formula>0</formula>
    </cfRule>
  </conditionalFormatting>
  <conditionalFormatting sqref="Q83">
    <cfRule type="cellIs" dxfId="35347" priority="2661" operator="lessThan">
      <formula>0</formula>
    </cfRule>
  </conditionalFormatting>
  <conditionalFormatting sqref="P83">
    <cfRule type="cellIs" dxfId="35346" priority="2650" operator="greaterThan">
      <formula>0</formula>
    </cfRule>
  </conditionalFormatting>
  <conditionalFormatting sqref="Q83">
    <cfRule type="cellIs" dxfId="35345" priority="2655" operator="lessThan">
      <formula>0</formula>
    </cfRule>
  </conditionalFormatting>
  <conditionalFormatting sqref="R83">
    <cfRule type="cellIs" dxfId="35344" priority="2653" operator="lessThan">
      <formula>0.8</formula>
    </cfRule>
    <cfRule type="cellIs" dxfId="35343" priority="2654" operator="greaterThan">
      <formula>1</formula>
    </cfRule>
  </conditionalFormatting>
  <conditionalFormatting sqref="R83">
    <cfRule type="cellIs" dxfId="35342" priority="2651" operator="greaterThan">
      <formula>1</formula>
    </cfRule>
    <cfRule type="cellIs" dxfId="35341" priority="2652" operator="lessThan">
      <formula>0.8</formula>
    </cfRule>
  </conditionalFormatting>
  <conditionalFormatting sqref="R83">
    <cfRule type="cellIs" dxfId="35340" priority="2647" operator="lessThan">
      <formula>0.8</formula>
    </cfRule>
    <cfRule type="cellIs" dxfId="35339" priority="2648" operator="greaterThan">
      <formula>1</formula>
    </cfRule>
  </conditionalFormatting>
  <conditionalFormatting sqref="R83">
    <cfRule type="cellIs" dxfId="35338" priority="2645" operator="greaterThan">
      <formula>1</formula>
    </cfRule>
    <cfRule type="cellIs" dxfId="35337" priority="2646" operator="lessThan">
      <formula>0.8</formula>
    </cfRule>
  </conditionalFormatting>
  <conditionalFormatting sqref="P83">
    <cfRule type="cellIs" dxfId="35336" priority="2644" operator="greaterThan">
      <formula>0</formula>
    </cfRule>
  </conditionalFormatting>
  <conditionalFormatting sqref="Q83">
    <cfRule type="cellIs" dxfId="35335" priority="2649" operator="lessThan">
      <formula>0</formula>
    </cfRule>
  </conditionalFormatting>
  <conditionalFormatting sqref="R83">
    <cfRule type="cellIs" dxfId="35334" priority="2641" operator="lessThan">
      <formula>0.8</formula>
    </cfRule>
    <cfRule type="cellIs" dxfId="35333" priority="2642" operator="greaterThan">
      <formula>1</formula>
    </cfRule>
  </conditionalFormatting>
  <conditionalFormatting sqref="R83">
    <cfRule type="cellIs" dxfId="35332" priority="2639" operator="greaterThan">
      <formula>1</formula>
    </cfRule>
    <cfRule type="cellIs" dxfId="35331" priority="2640" operator="lessThan">
      <formula>0.8</formula>
    </cfRule>
  </conditionalFormatting>
  <conditionalFormatting sqref="P83">
    <cfRule type="cellIs" dxfId="35330" priority="2638" operator="greaterThan">
      <formula>0</formula>
    </cfRule>
  </conditionalFormatting>
  <conditionalFormatting sqref="Q83">
    <cfRule type="cellIs" dxfId="35329" priority="2643" operator="lessThan">
      <formula>0</formula>
    </cfRule>
  </conditionalFormatting>
  <conditionalFormatting sqref="Q83">
    <cfRule type="cellIs" dxfId="35328" priority="2637" operator="lessThan">
      <formula>0</formula>
    </cfRule>
  </conditionalFormatting>
  <conditionalFormatting sqref="R83">
    <cfRule type="cellIs" dxfId="35327" priority="2635" operator="lessThan">
      <formula>0.8</formula>
    </cfRule>
    <cfRule type="cellIs" dxfId="35326" priority="2636" operator="greaterThan">
      <formula>1</formula>
    </cfRule>
  </conditionalFormatting>
  <conditionalFormatting sqref="R83">
    <cfRule type="cellIs" dxfId="35325" priority="2633" operator="greaterThan">
      <formula>1</formula>
    </cfRule>
    <cfRule type="cellIs" dxfId="35324" priority="2634" operator="lessThan">
      <formula>0.8</formula>
    </cfRule>
  </conditionalFormatting>
  <conditionalFormatting sqref="P83">
    <cfRule type="cellIs" dxfId="35323" priority="2632" operator="greaterThan">
      <formula>0</formula>
    </cfRule>
  </conditionalFormatting>
  <conditionalFormatting sqref="Q83">
    <cfRule type="cellIs" dxfId="35322" priority="2626" operator="lessThan">
      <formula>0</formula>
    </cfRule>
  </conditionalFormatting>
  <conditionalFormatting sqref="R83">
    <cfRule type="cellIs" dxfId="35321" priority="2630" operator="lessThan">
      <formula>0.8</formula>
    </cfRule>
    <cfRule type="cellIs" dxfId="35320" priority="2631" operator="greaterThan">
      <formula>1</formula>
    </cfRule>
  </conditionalFormatting>
  <conditionalFormatting sqref="R83">
    <cfRule type="cellIs" dxfId="35319" priority="2628" operator="greaterThan">
      <formula>1</formula>
    </cfRule>
    <cfRule type="cellIs" dxfId="35318" priority="2629" operator="lessThan">
      <formula>0.8</formula>
    </cfRule>
  </conditionalFormatting>
  <conditionalFormatting sqref="P83">
    <cfRule type="cellIs" dxfId="35317" priority="2627" operator="greaterThan">
      <formula>0</formula>
    </cfRule>
  </conditionalFormatting>
  <conditionalFormatting sqref="Q83">
    <cfRule type="cellIs" dxfId="35316" priority="2625" operator="lessThan">
      <formula>0</formula>
    </cfRule>
  </conditionalFormatting>
  <conditionalFormatting sqref="R83">
    <cfRule type="cellIs" dxfId="35315" priority="2623" operator="lessThan">
      <formula>0.8</formula>
    </cfRule>
    <cfRule type="cellIs" dxfId="35314" priority="2624" operator="greaterThan">
      <formula>1</formula>
    </cfRule>
  </conditionalFormatting>
  <conditionalFormatting sqref="R83">
    <cfRule type="cellIs" dxfId="35313" priority="2621" operator="greaterThan">
      <formula>1</formula>
    </cfRule>
    <cfRule type="cellIs" dxfId="35312" priority="2622" operator="lessThan">
      <formula>0.8</formula>
    </cfRule>
  </conditionalFormatting>
  <conditionalFormatting sqref="P83">
    <cfRule type="cellIs" dxfId="35311" priority="2620" operator="greaterThan">
      <formula>0</formula>
    </cfRule>
  </conditionalFormatting>
  <conditionalFormatting sqref="Q83">
    <cfRule type="cellIs" dxfId="35310" priority="2619" operator="lessThan">
      <formula>0</formula>
    </cfRule>
  </conditionalFormatting>
  <conditionalFormatting sqref="R83">
    <cfRule type="cellIs" dxfId="35309" priority="2617" operator="lessThan">
      <formula>0.8</formula>
    </cfRule>
    <cfRule type="cellIs" dxfId="35308" priority="2618" operator="greaterThan">
      <formula>1</formula>
    </cfRule>
  </conditionalFormatting>
  <conditionalFormatting sqref="R83">
    <cfRule type="cellIs" dxfId="35307" priority="2615" operator="greaterThan">
      <formula>1</formula>
    </cfRule>
    <cfRule type="cellIs" dxfId="35306" priority="2616" operator="lessThan">
      <formula>0.8</formula>
    </cfRule>
  </conditionalFormatting>
  <conditionalFormatting sqref="P83">
    <cfRule type="cellIs" dxfId="35305" priority="2614" operator="greaterThan">
      <formula>0</formula>
    </cfRule>
  </conditionalFormatting>
  <conditionalFormatting sqref="Q83">
    <cfRule type="cellIs" dxfId="35304" priority="2613" operator="lessThan">
      <formula>0</formula>
    </cfRule>
  </conditionalFormatting>
  <conditionalFormatting sqref="R83">
    <cfRule type="cellIs" dxfId="35303" priority="2611" operator="lessThan">
      <formula>0.8</formula>
    </cfRule>
    <cfRule type="cellIs" dxfId="35302" priority="2612" operator="greaterThan">
      <formula>1</formula>
    </cfRule>
  </conditionalFormatting>
  <conditionalFormatting sqref="R83">
    <cfRule type="cellIs" dxfId="35301" priority="2609" operator="greaterThan">
      <formula>1</formula>
    </cfRule>
    <cfRule type="cellIs" dxfId="35300" priority="2610" operator="lessThan">
      <formula>0.8</formula>
    </cfRule>
  </conditionalFormatting>
  <conditionalFormatting sqref="P83">
    <cfRule type="cellIs" dxfId="35299" priority="2608" operator="greaterThan">
      <formula>0</formula>
    </cfRule>
  </conditionalFormatting>
  <conditionalFormatting sqref="Q83">
    <cfRule type="cellIs" dxfId="35298" priority="2607" operator="lessThan">
      <formula>0</formula>
    </cfRule>
  </conditionalFormatting>
  <conditionalFormatting sqref="R83">
    <cfRule type="cellIs" dxfId="35297" priority="2605" operator="lessThan">
      <formula>0.8</formula>
    </cfRule>
    <cfRule type="cellIs" dxfId="35296" priority="2606" operator="greaterThan">
      <formula>1</formula>
    </cfRule>
  </conditionalFormatting>
  <conditionalFormatting sqref="R83">
    <cfRule type="cellIs" dxfId="35295" priority="2603" operator="greaterThan">
      <formula>1</formula>
    </cfRule>
    <cfRule type="cellIs" dxfId="35294" priority="2604" operator="lessThan">
      <formula>0.8</formula>
    </cfRule>
  </conditionalFormatting>
  <conditionalFormatting sqref="P83">
    <cfRule type="cellIs" dxfId="35293" priority="2602" operator="greaterThan">
      <formula>0</formula>
    </cfRule>
  </conditionalFormatting>
  <conditionalFormatting sqref="Q83">
    <cfRule type="cellIs" dxfId="35292" priority="2601" operator="lessThan">
      <formula>0</formula>
    </cfRule>
  </conditionalFormatting>
  <conditionalFormatting sqref="R83">
    <cfRule type="cellIs" dxfId="35291" priority="2599" operator="lessThan">
      <formula>0.8</formula>
    </cfRule>
    <cfRule type="cellIs" dxfId="35290" priority="2600" operator="greaterThan">
      <formula>1</formula>
    </cfRule>
  </conditionalFormatting>
  <conditionalFormatting sqref="R83">
    <cfRule type="cellIs" dxfId="35289" priority="2597" operator="greaterThan">
      <formula>1</formula>
    </cfRule>
    <cfRule type="cellIs" dxfId="35288" priority="2598" operator="lessThan">
      <formula>0.8</formula>
    </cfRule>
  </conditionalFormatting>
  <conditionalFormatting sqref="P83">
    <cfRule type="cellIs" dxfId="35287" priority="2596" operator="greaterThan">
      <formula>0</formula>
    </cfRule>
  </conditionalFormatting>
  <conditionalFormatting sqref="P83">
    <cfRule type="cellIs" dxfId="35286" priority="2590" operator="greaterThan">
      <formula>0</formula>
    </cfRule>
  </conditionalFormatting>
  <conditionalFormatting sqref="Q83">
    <cfRule type="cellIs" dxfId="35285" priority="2595" operator="lessThan">
      <formula>0</formula>
    </cfRule>
  </conditionalFormatting>
  <conditionalFormatting sqref="R83">
    <cfRule type="cellIs" dxfId="35284" priority="2593" operator="lessThan">
      <formula>0.8</formula>
    </cfRule>
    <cfRule type="cellIs" dxfId="35283" priority="2594" operator="greaterThan">
      <formula>1</formula>
    </cfRule>
  </conditionalFormatting>
  <conditionalFormatting sqref="R83">
    <cfRule type="cellIs" dxfId="35282" priority="2591" operator="greaterThan">
      <formula>1</formula>
    </cfRule>
    <cfRule type="cellIs" dxfId="35281" priority="2592" operator="lessThan">
      <formula>0.8</formula>
    </cfRule>
  </conditionalFormatting>
  <conditionalFormatting sqref="P83">
    <cfRule type="cellIs" dxfId="35280" priority="2584" operator="greaterThan">
      <formula>0</formula>
    </cfRule>
  </conditionalFormatting>
  <conditionalFormatting sqref="Q83">
    <cfRule type="cellIs" dxfId="35279" priority="2589" operator="lessThan">
      <formula>0</formula>
    </cfRule>
  </conditionalFormatting>
  <conditionalFormatting sqref="R83">
    <cfRule type="cellIs" dxfId="35278" priority="2587" operator="lessThan">
      <formula>0.8</formula>
    </cfRule>
    <cfRule type="cellIs" dxfId="35277" priority="2588" operator="greaterThan">
      <formula>1</formula>
    </cfRule>
  </conditionalFormatting>
  <conditionalFormatting sqref="R83">
    <cfRule type="cellIs" dxfId="35276" priority="2585" operator="greaterThan">
      <formula>1</formula>
    </cfRule>
    <cfRule type="cellIs" dxfId="35275" priority="2586" operator="lessThan">
      <formula>0.8</formula>
    </cfRule>
  </conditionalFormatting>
  <conditionalFormatting sqref="R83">
    <cfRule type="cellIs" dxfId="35274" priority="2581" operator="lessThan">
      <formula>0.8</formula>
    </cfRule>
    <cfRule type="cellIs" dxfId="35273" priority="2582" operator="greaterThan">
      <formula>1</formula>
    </cfRule>
  </conditionalFormatting>
  <conditionalFormatting sqref="R83">
    <cfRule type="cellIs" dxfId="35272" priority="2579" operator="greaterThan">
      <formula>1</formula>
    </cfRule>
    <cfRule type="cellIs" dxfId="35271" priority="2580" operator="lessThan">
      <formula>0.8</formula>
    </cfRule>
  </conditionalFormatting>
  <conditionalFormatting sqref="P83">
    <cfRule type="cellIs" dxfId="35270" priority="2578" operator="greaterThan">
      <formula>0</formula>
    </cfRule>
  </conditionalFormatting>
  <conditionalFormatting sqref="Q83">
    <cfRule type="cellIs" dxfId="35269" priority="2583" operator="lessThan">
      <formula>0</formula>
    </cfRule>
  </conditionalFormatting>
  <conditionalFormatting sqref="P123 P125:P126 P131 P128:P129">
    <cfRule type="cellIs" dxfId="35268" priority="2572" operator="greaterThan">
      <formula>0</formula>
    </cfRule>
  </conditionalFormatting>
  <conditionalFormatting sqref="Q123 Q125:Q126 Q131 Q128:Q129">
    <cfRule type="cellIs" dxfId="35267" priority="2577" operator="lessThan">
      <formula>0</formula>
    </cfRule>
  </conditionalFormatting>
  <conditionalFormatting sqref="R123 R125:R126 R131 R128:R129">
    <cfRule type="cellIs" dxfId="35266" priority="2575" operator="lessThan">
      <formula>0.8</formula>
    </cfRule>
    <cfRule type="cellIs" dxfId="35265" priority="2576" operator="greaterThan">
      <formula>1</formula>
    </cfRule>
  </conditionalFormatting>
  <conditionalFormatting sqref="R123 R125:R126 R131 R128:R129">
    <cfRule type="cellIs" dxfId="35264" priority="2573" operator="greaterThan">
      <formula>1</formula>
    </cfRule>
    <cfRule type="cellIs" dxfId="35263" priority="2574" operator="lessThan">
      <formula>0.8</formula>
    </cfRule>
  </conditionalFormatting>
  <conditionalFormatting sqref="Q123 Q125:Q126 Q131 Q128:Q129">
    <cfRule type="cellIs" dxfId="35262" priority="2571" operator="lessThan">
      <formula>0</formula>
    </cfRule>
  </conditionalFormatting>
  <conditionalFormatting sqref="R123 R125:R126 R131 R128:R129">
    <cfRule type="cellIs" dxfId="35261" priority="2569" operator="lessThan">
      <formula>0.8</formula>
    </cfRule>
    <cfRule type="cellIs" dxfId="35260" priority="2570" operator="greaterThan">
      <formula>1</formula>
    </cfRule>
  </conditionalFormatting>
  <conditionalFormatting sqref="R123 R125:R126 R131 R128:R129">
    <cfRule type="cellIs" dxfId="35259" priority="2567" operator="greaterThan">
      <formula>1</formula>
    </cfRule>
    <cfRule type="cellIs" dxfId="35258" priority="2568" operator="lessThan">
      <formula>0.8</formula>
    </cfRule>
  </conditionalFormatting>
  <conditionalFormatting sqref="P123 P125:P126 P131 P128:P129">
    <cfRule type="cellIs" dxfId="35257" priority="2566" operator="greaterThan">
      <formula>0</formula>
    </cfRule>
  </conditionalFormatting>
  <conditionalFormatting sqref="Q31">
    <cfRule type="cellIs" dxfId="35256" priority="2565" operator="lessThan">
      <formula>0</formula>
    </cfRule>
  </conditionalFormatting>
  <conditionalFormatting sqref="R31">
    <cfRule type="cellIs" dxfId="35255" priority="2563" operator="lessThan">
      <formula>0.8</formula>
    </cfRule>
    <cfRule type="cellIs" dxfId="35254" priority="2564" operator="greaterThan">
      <formula>1</formula>
    </cfRule>
  </conditionalFormatting>
  <conditionalFormatting sqref="R31">
    <cfRule type="cellIs" dxfId="35253" priority="2561" operator="greaterThan">
      <formula>1</formula>
    </cfRule>
    <cfRule type="cellIs" dxfId="35252" priority="2562" operator="lessThan">
      <formula>0.8</formula>
    </cfRule>
  </conditionalFormatting>
  <conditionalFormatting sqref="P31">
    <cfRule type="cellIs" dxfId="35251" priority="2560" operator="greaterThan">
      <formula>0</formula>
    </cfRule>
  </conditionalFormatting>
  <conditionalFormatting sqref="Q31">
    <cfRule type="cellIs" dxfId="35250" priority="2559" operator="lessThan">
      <formula>0</formula>
    </cfRule>
  </conditionalFormatting>
  <conditionalFormatting sqref="R31">
    <cfRule type="cellIs" dxfId="35249" priority="2557" operator="lessThan">
      <formula>0.8</formula>
    </cfRule>
    <cfRule type="cellIs" dxfId="35248" priority="2558" operator="greaterThan">
      <formula>1</formula>
    </cfRule>
  </conditionalFormatting>
  <conditionalFormatting sqref="R31">
    <cfRule type="cellIs" dxfId="35247" priority="2555" operator="greaterThan">
      <formula>1</formula>
    </cfRule>
    <cfRule type="cellIs" dxfId="35246" priority="2556" operator="lessThan">
      <formula>0.8</formula>
    </cfRule>
  </conditionalFormatting>
  <conditionalFormatting sqref="P31">
    <cfRule type="cellIs" dxfId="35245" priority="2554" operator="greaterThan">
      <formula>0</formula>
    </cfRule>
  </conditionalFormatting>
  <conditionalFormatting sqref="Q31">
    <cfRule type="cellIs" dxfId="35244" priority="2553" operator="lessThan">
      <formula>0</formula>
    </cfRule>
  </conditionalFormatting>
  <conditionalFormatting sqref="R31">
    <cfRule type="cellIs" dxfId="35243" priority="2551" operator="lessThan">
      <formula>0.8</formula>
    </cfRule>
    <cfRule type="cellIs" dxfId="35242" priority="2552" operator="greaterThan">
      <formula>1</formula>
    </cfRule>
  </conditionalFormatting>
  <conditionalFormatting sqref="R31">
    <cfRule type="cellIs" dxfId="35241" priority="2549" operator="greaterThan">
      <formula>1</formula>
    </cfRule>
    <cfRule type="cellIs" dxfId="35240" priority="2550" operator="lessThan">
      <formula>0.8</formula>
    </cfRule>
  </conditionalFormatting>
  <conditionalFormatting sqref="P31">
    <cfRule type="cellIs" dxfId="35239" priority="2548" operator="greaterThan">
      <formula>0</formula>
    </cfRule>
  </conditionalFormatting>
  <conditionalFormatting sqref="Q31">
    <cfRule type="cellIs" dxfId="35238" priority="2547" operator="lessThan">
      <formula>0</formula>
    </cfRule>
  </conditionalFormatting>
  <conditionalFormatting sqref="R31">
    <cfRule type="cellIs" dxfId="35237" priority="2545" operator="lessThan">
      <formula>0.8</formula>
    </cfRule>
    <cfRule type="cellIs" dxfId="35236" priority="2546" operator="greaterThan">
      <formula>1</formula>
    </cfRule>
  </conditionalFormatting>
  <conditionalFormatting sqref="R31">
    <cfRule type="cellIs" dxfId="35235" priority="2543" operator="greaterThan">
      <formula>1</formula>
    </cfRule>
    <cfRule type="cellIs" dxfId="35234" priority="2544" operator="lessThan">
      <formula>0.8</formula>
    </cfRule>
  </conditionalFormatting>
  <conditionalFormatting sqref="P31">
    <cfRule type="cellIs" dxfId="35233" priority="2542" operator="greaterThan">
      <formula>0</formula>
    </cfRule>
  </conditionalFormatting>
  <conditionalFormatting sqref="P31">
    <cfRule type="cellIs" dxfId="35232" priority="2536" operator="greaterThan">
      <formula>0</formula>
    </cfRule>
  </conditionalFormatting>
  <conditionalFormatting sqref="Q31">
    <cfRule type="cellIs" dxfId="35231" priority="2541" operator="lessThan">
      <formula>0</formula>
    </cfRule>
  </conditionalFormatting>
  <conditionalFormatting sqref="R31">
    <cfRule type="cellIs" dxfId="35230" priority="2539" operator="lessThan">
      <formula>0.8</formula>
    </cfRule>
    <cfRule type="cellIs" dxfId="35229" priority="2540" operator="greaterThan">
      <formula>1</formula>
    </cfRule>
  </conditionalFormatting>
  <conditionalFormatting sqref="R31">
    <cfRule type="cellIs" dxfId="35228" priority="2537" operator="greaterThan">
      <formula>1</formula>
    </cfRule>
    <cfRule type="cellIs" dxfId="35227" priority="2538" operator="lessThan">
      <formula>0.8</formula>
    </cfRule>
  </conditionalFormatting>
  <conditionalFormatting sqref="P31">
    <cfRule type="cellIs" dxfId="35226" priority="2530" operator="greaterThan">
      <formula>0</formula>
    </cfRule>
  </conditionalFormatting>
  <conditionalFormatting sqref="Q31">
    <cfRule type="cellIs" dxfId="35225" priority="2535" operator="lessThan">
      <formula>0</formula>
    </cfRule>
  </conditionalFormatting>
  <conditionalFormatting sqref="R31">
    <cfRule type="cellIs" dxfId="35224" priority="2533" operator="lessThan">
      <formula>0.8</formula>
    </cfRule>
    <cfRule type="cellIs" dxfId="35223" priority="2534" operator="greaterThan">
      <formula>1</formula>
    </cfRule>
  </conditionalFormatting>
  <conditionalFormatting sqref="R31">
    <cfRule type="cellIs" dxfId="35222" priority="2531" operator="greaterThan">
      <formula>1</formula>
    </cfRule>
    <cfRule type="cellIs" dxfId="35221" priority="2532" operator="lessThan">
      <formula>0.8</formula>
    </cfRule>
  </conditionalFormatting>
  <conditionalFormatting sqref="R31">
    <cfRule type="cellIs" dxfId="35220" priority="2527" operator="lessThan">
      <formula>0.8</formula>
    </cfRule>
    <cfRule type="cellIs" dxfId="35219" priority="2528" operator="greaterThan">
      <formula>1</formula>
    </cfRule>
  </conditionalFormatting>
  <conditionalFormatting sqref="R31">
    <cfRule type="cellIs" dxfId="35218" priority="2525" operator="greaterThan">
      <formula>1</formula>
    </cfRule>
    <cfRule type="cellIs" dxfId="35217" priority="2526" operator="lessThan">
      <formula>0.8</formula>
    </cfRule>
  </conditionalFormatting>
  <conditionalFormatting sqref="P31">
    <cfRule type="cellIs" dxfId="35216" priority="2524" operator="greaterThan">
      <formula>0</formula>
    </cfRule>
  </conditionalFormatting>
  <conditionalFormatting sqref="Q31">
    <cfRule type="cellIs" dxfId="35215" priority="2529" operator="lessThan">
      <formula>0</formula>
    </cfRule>
  </conditionalFormatting>
  <conditionalFormatting sqref="Q31">
    <cfRule type="cellIs" dxfId="35214" priority="2523" operator="lessThan">
      <formula>0</formula>
    </cfRule>
  </conditionalFormatting>
  <conditionalFormatting sqref="R31">
    <cfRule type="cellIs" dxfId="35213" priority="2521" operator="lessThan">
      <formula>0.8</formula>
    </cfRule>
    <cfRule type="cellIs" dxfId="35212" priority="2522" operator="greaterThan">
      <formula>1</formula>
    </cfRule>
  </conditionalFormatting>
  <conditionalFormatting sqref="R31">
    <cfRule type="cellIs" dxfId="35211" priority="2519" operator="greaterThan">
      <formula>1</formula>
    </cfRule>
    <cfRule type="cellIs" dxfId="35210" priority="2520" operator="lessThan">
      <formula>0.8</formula>
    </cfRule>
  </conditionalFormatting>
  <conditionalFormatting sqref="P31">
    <cfRule type="cellIs" dxfId="35209" priority="2518" operator="greaterThan">
      <formula>0</formula>
    </cfRule>
  </conditionalFormatting>
  <conditionalFormatting sqref="P31">
    <cfRule type="cellIs" dxfId="35208" priority="2512" operator="greaterThan">
      <formula>0</formula>
    </cfRule>
  </conditionalFormatting>
  <conditionalFormatting sqref="Q31">
    <cfRule type="cellIs" dxfId="35207" priority="2517" operator="lessThan">
      <formula>0</formula>
    </cfRule>
  </conditionalFormatting>
  <conditionalFormatting sqref="R31">
    <cfRule type="cellIs" dxfId="35206" priority="2515" operator="lessThan">
      <formula>0.8</formula>
    </cfRule>
    <cfRule type="cellIs" dxfId="35205" priority="2516" operator="greaterThan">
      <formula>1</formula>
    </cfRule>
  </conditionalFormatting>
  <conditionalFormatting sqref="R31">
    <cfRule type="cellIs" dxfId="35204" priority="2513" operator="greaterThan">
      <formula>1</formula>
    </cfRule>
    <cfRule type="cellIs" dxfId="35203" priority="2514" operator="lessThan">
      <formula>0.8</formula>
    </cfRule>
  </conditionalFormatting>
  <conditionalFormatting sqref="P31">
    <cfRule type="cellIs" dxfId="35202" priority="2506" operator="greaterThan">
      <formula>0</formula>
    </cfRule>
  </conditionalFormatting>
  <conditionalFormatting sqref="Q31">
    <cfRule type="cellIs" dxfId="35201" priority="2511" operator="lessThan">
      <formula>0</formula>
    </cfRule>
  </conditionalFormatting>
  <conditionalFormatting sqref="R31">
    <cfRule type="cellIs" dxfId="35200" priority="2509" operator="lessThan">
      <formula>0.8</formula>
    </cfRule>
    <cfRule type="cellIs" dxfId="35199" priority="2510" operator="greaterThan">
      <formula>1</formula>
    </cfRule>
  </conditionalFormatting>
  <conditionalFormatting sqref="R31">
    <cfRule type="cellIs" dxfId="35198" priority="2507" operator="greaterThan">
      <formula>1</formula>
    </cfRule>
    <cfRule type="cellIs" dxfId="35197" priority="2508" operator="lessThan">
      <formula>0.8</formula>
    </cfRule>
  </conditionalFormatting>
  <conditionalFormatting sqref="R31">
    <cfRule type="cellIs" dxfId="35196" priority="2503" operator="lessThan">
      <formula>0.8</formula>
    </cfRule>
    <cfRule type="cellIs" dxfId="35195" priority="2504" operator="greaterThan">
      <formula>1</formula>
    </cfRule>
  </conditionalFormatting>
  <conditionalFormatting sqref="R31">
    <cfRule type="cellIs" dxfId="35194" priority="2501" operator="greaterThan">
      <formula>1</formula>
    </cfRule>
    <cfRule type="cellIs" dxfId="35193" priority="2502" operator="lessThan">
      <formula>0.8</formula>
    </cfRule>
  </conditionalFormatting>
  <conditionalFormatting sqref="P31">
    <cfRule type="cellIs" dxfId="35192" priority="2500" operator="greaterThan">
      <formula>0</formula>
    </cfRule>
  </conditionalFormatting>
  <conditionalFormatting sqref="Q31">
    <cfRule type="cellIs" dxfId="35191" priority="2505" operator="lessThan">
      <formula>0</formula>
    </cfRule>
  </conditionalFormatting>
  <conditionalFormatting sqref="P31">
    <cfRule type="cellIs" dxfId="35190" priority="2494" operator="greaterThan">
      <formula>0</formula>
    </cfRule>
  </conditionalFormatting>
  <conditionalFormatting sqref="Q31">
    <cfRule type="cellIs" dxfId="35189" priority="2499" operator="lessThan">
      <formula>0</formula>
    </cfRule>
  </conditionalFormatting>
  <conditionalFormatting sqref="R31">
    <cfRule type="cellIs" dxfId="35188" priority="2497" operator="lessThan">
      <formula>0.8</formula>
    </cfRule>
    <cfRule type="cellIs" dxfId="35187" priority="2498" operator="greaterThan">
      <formula>1</formula>
    </cfRule>
  </conditionalFormatting>
  <conditionalFormatting sqref="R31">
    <cfRule type="cellIs" dxfId="35186" priority="2495" operator="greaterThan">
      <formula>1</formula>
    </cfRule>
    <cfRule type="cellIs" dxfId="35185" priority="2496" operator="lessThan">
      <formula>0.8</formula>
    </cfRule>
  </conditionalFormatting>
  <conditionalFormatting sqref="R31">
    <cfRule type="cellIs" dxfId="35184" priority="2491" operator="lessThan">
      <formula>0.8</formula>
    </cfRule>
    <cfRule type="cellIs" dxfId="35183" priority="2492" operator="greaterThan">
      <formula>1</formula>
    </cfRule>
  </conditionalFormatting>
  <conditionalFormatting sqref="R31">
    <cfRule type="cellIs" dxfId="35182" priority="2489" operator="greaterThan">
      <formula>1</formula>
    </cfRule>
    <cfRule type="cellIs" dxfId="35181" priority="2490" operator="lessThan">
      <formula>0.8</formula>
    </cfRule>
  </conditionalFormatting>
  <conditionalFormatting sqref="P31">
    <cfRule type="cellIs" dxfId="35180" priority="2488" operator="greaterThan">
      <formula>0</formula>
    </cfRule>
  </conditionalFormatting>
  <conditionalFormatting sqref="Q31">
    <cfRule type="cellIs" dxfId="35179" priority="2493" operator="lessThan">
      <formula>0</formula>
    </cfRule>
  </conditionalFormatting>
  <conditionalFormatting sqref="R31">
    <cfRule type="cellIs" dxfId="35178" priority="2485" operator="lessThan">
      <formula>0.8</formula>
    </cfRule>
    <cfRule type="cellIs" dxfId="35177" priority="2486" operator="greaterThan">
      <formula>1</formula>
    </cfRule>
  </conditionalFormatting>
  <conditionalFormatting sqref="R31">
    <cfRule type="cellIs" dxfId="35176" priority="2483" operator="greaterThan">
      <formula>1</formula>
    </cfRule>
    <cfRule type="cellIs" dxfId="35175" priority="2484" operator="lessThan">
      <formula>0.8</formula>
    </cfRule>
  </conditionalFormatting>
  <conditionalFormatting sqref="P31">
    <cfRule type="cellIs" dxfId="35174" priority="2482" operator="greaterThan">
      <formula>0</formula>
    </cfRule>
  </conditionalFormatting>
  <conditionalFormatting sqref="Q31">
    <cfRule type="cellIs" dxfId="35173" priority="2487" operator="lessThan">
      <formula>0</formula>
    </cfRule>
  </conditionalFormatting>
  <conditionalFormatting sqref="Q31">
    <cfRule type="cellIs" dxfId="35172" priority="2481" operator="lessThan">
      <formula>0</formula>
    </cfRule>
  </conditionalFormatting>
  <conditionalFormatting sqref="R31">
    <cfRule type="cellIs" dxfId="35171" priority="2479" operator="lessThan">
      <formula>0.8</formula>
    </cfRule>
    <cfRule type="cellIs" dxfId="35170" priority="2480" operator="greaterThan">
      <formula>1</formula>
    </cfRule>
  </conditionalFormatting>
  <conditionalFormatting sqref="R31">
    <cfRule type="cellIs" dxfId="35169" priority="2477" operator="greaterThan">
      <formula>1</formula>
    </cfRule>
    <cfRule type="cellIs" dxfId="35168" priority="2478" operator="lessThan">
      <formula>0.8</formula>
    </cfRule>
  </conditionalFormatting>
  <conditionalFormatting sqref="P31">
    <cfRule type="cellIs" dxfId="35167" priority="2476" operator="greaterThan">
      <formula>0</formula>
    </cfRule>
  </conditionalFormatting>
  <conditionalFormatting sqref="Q31">
    <cfRule type="cellIs" dxfId="35166" priority="2470" operator="lessThan">
      <formula>0</formula>
    </cfRule>
  </conditionalFormatting>
  <conditionalFormatting sqref="R31">
    <cfRule type="cellIs" dxfId="35165" priority="2474" operator="lessThan">
      <formula>0.8</formula>
    </cfRule>
    <cfRule type="cellIs" dxfId="35164" priority="2475" operator="greaterThan">
      <formula>1</formula>
    </cfRule>
  </conditionalFormatting>
  <conditionalFormatting sqref="R31">
    <cfRule type="cellIs" dxfId="35163" priority="2472" operator="greaterThan">
      <formula>1</formula>
    </cfRule>
    <cfRule type="cellIs" dxfId="35162" priority="2473" operator="lessThan">
      <formula>0.8</formula>
    </cfRule>
  </conditionalFormatting>
  <conditionalFormatting sqref="P31">
    <cfRule type="cellIs" dxfId="35161" priority="2471" operator="greaterThan">
      <formula>0</formula>
    </cfRule>
  </conditionalFormatting>
  <conditionalFormatting sqref="Q31">
    <cfRule type="cellIs" dxfId="35160" priority="2469" operator="lessThan">
      <formula>0</formula>
    </cfRule>
  </conditionalFormatting>
  <conditionalFormatting sqref="R31">
    <cfRule type="cellIs" dxfId="35159" priority="2467" operator="lessThan">
      <formula>0.8</formula>
    </cfRule>
    <cfRule type="cellIs" dxfId="35158" priority="2468" operator="greaterThan">
      <formula>1</formula>
    </cfRule>
  </conditionalFormatting>
  <conditionalFormatting sqref="R31">
    <cfRule type="cellIs" dxfId="35157" priority="2465" operator="greaterThan">
      <formula>1</formula>
    </cfRule>
    <cfRule type="cellIs" dxfId="35156" priority="2466" operator="lessThan">
      <formula>0.8</formula>
    </cfRule>
  </conditionalFormatting>
  <conditionalFormatting sqref="P31">
    <cfRule type="cellIs" dxfId="35155" priority="2464" operator="greaterThan">
      <formula>0</formula>
    </cfRule>
  </conditionalFormatting>
  <conditionalFormatting sqref="Q31">
    <cfRule type="cellIs" dxfId="35154" priority="2463" operator="lessThan">
      <formula>0</formula>
    </cfRule>
  </conditionalFormatting>
  <conditionalFormatting sqref="R31">
    <cfRule type="cellIs" dxfId="35153" priority="2461" operator="lessThan">
      <formula>0.8</formula>
    </cfRule>
    <cfRule type="cellIs" dxfId="35152" priority="2462" operator="greaterThan">
      <formula>1</formula>
    </cfRule>
  </conditionalFormatting>
  <conditionalFormatting sqref="R31">
    <cfRule type="cellIs" dxfId="35151" priority="2459" operator="greaterThan">
      <formula>1</formula>
    </cfRule>
    <cfRule type="cellIs" dxfId="35150" priority="2460" operator="lessThan">
      <formula>0.8</formula>
    </cfRule>
  </conditionalFormatting>
  <conditionalFormatting sqref="P31">
    <cfRule type="cellIs" dxfId="35149" priority="2458" operator="greaterThan">
      <formula>0</formula>
    </cfRule>
  </conditionalFormatting>
  <conditionalFormatting sqref="Q31">
    <cfRule type="cellIs" dxfId="35148" priority="2457" operator="lessThan">
      <formula>0</formula>
    </cfRule>
  </conditionalFormatting>
  <conditionalFormatting sqref="R31">
    <cfRule type="cellIs" dxfId="35147" priority="2455" operator="lessThan">
      <formula>0.8</formula>
    </cfRule>
    <cfRule type="cellIs" dxfId="35146" priority="2456" operator="greaterThan">
      <formula>1</formula>
    </cfRule>
  </conditionalFormatting>
  <conditionalFormatting sqref="R31">
    <cfRule type="cellIs" dxfId="35145" priority="2453" operator="greaterThan">
      <formula>1</formula>
    </cfRule>
    <cfRule type="cellIs" dxfId="35144" priority="2454" operator="lessThan">
      <formula>0.8</formula>
    </cfRule>
  </conditionalFormatting>
  <conditionalFormatting sqref="P31">
    <cfRule type="cellIs" dxfId="35143" priority="2452" operator="greaterThan">
      <formula>0</formula>
    </cfRule>
  </conditionalFormatting>
  <conditionalFormatting sqref="Q31">
    <cfRule type="cellIs" dxfId="35142" priority="2451" operator="lessThan">
      <formula>0</formula>
    </cfRule>
  </conditionalFormatting>
  <conditionalFormatting sqref="R31">
    <cfRule type="cellIs" dxfId="35141" priority="2449" operator="lessThan">
      <formula>0.8</formula>
    </cfRule>
    <cfRule type="cellIs" dxfId="35140" priority="2450" operator="greaterThan">
      <formula>1</formula>
    </cfRule>
  </conditionalFormatting>
  <conditionalFormatting sqref="R31">
    <cfRule type="cellIs" dxfId="35139" priority="2447" operator="greaterThan">
      <formula>1</formula>
    </cfRule>
    <cfRule type="cellIs" dxfId="35138" priority="2448" operator="lessThan">
      <formula>0.8</formula>
    </cfRule>
  </conditionalFormatting>
  <conditionalFormatting sqref="P31">
    <cfRule type="cellIs" dxfId="35137" priority="2446" operator="greaterThan">
      <formula>0</formula>
    </cfRule>
  </conditionalFormatting>
  <conditionalFormatting sqref="Q31">
    <cfRule type="cellIs" dxfId="35136" priority="2445" operator="lessThan">
      <formula>0</formula>
    </cfRule>
  </conditionalFormatting>
  <conditionalFormatting sqref="R31">
    <cfRule type="cellIs" dxfId="35135" priority="2443" operator="lessThan">
      <formula>0.8</formula>
    </cfRule>
    <cfRule type="cellIs" dxfId="35134" priority="2444" operator="greaterThan">
      <formula>1</formula>
    </cfRule>
  </conditionalFormatting>
  <conditionalFormatting sqref="R31">
    <cfRule type="cellIs" dxfId="35133" priority="2441" operator="greaterThan">
      <formula>1</formula>
    </cfRule>
    <cfRule type="cellIs" dxfId="35132" priority="2442" operator="lessThan">
      <formula>0.8</formula>
    </cfRule>
  </conditionalFormatting>
  <conditionalFormatting sqref="P31">
    <cfRule type="cellIs" dxfId="35131" priority="2440" operator="greaterThan">
      <formula>0</formula>
    </cfRule>
  </conditionalFormatting>
  <conditionalFormatting sqref="P31">
    <cfRule type="cellIs" dxfId="35130" priority="2434" operator="greaterThan">
      <formula>0</formula>
    </cfRule>
  </conditionalFormatting>
  <conditionalFormatting sqref="Q31">
    <cfRule type="cellIs" dxfId="35129" priority="2439" operator="lessThan">
      <formula>0</formula>
    </cfRule>
  </conditionalFormatting>
  <conditionalFormatting sqref="R31">
    <cfRule type="cellIs" dxfId="35128" priority="2437" operator="lessThan">
      <formula>0.8</formula>
    </cfRule>
    <cfRule type="cellIs" dxfId="35127" priority="2438" operator="greaterThan">
      <formula>1</formula>
    </cfRule>
  </conditionalFormatting>
  <conditionalFormatting sqref="R31">
    <cfRule type="cellIs" dxfId="35126" priority="2435" operator="greaterThan">
      <formula>1</formula>
    </cfRule>
    <cfRule type="cellIs" dxfId="35125" priority="2436" operator="lessThan">
      <formula>0.8</formula>
    </cfRule>
  </conditionalFormatting>
  <conditionalFormatting sqref="P31">
    <cfRule type="cellIs" dxfId="35124" priority="2428" operator="greaterThan">
      <formula>0</formula>
    </cfRule>
  </conditionalFormatting>
  <conditionalFormatting sqref="Q31">
    <cfRule type="cellIs" dxfId="35123" priority="2433" operator="lessThan">
      <formula>0</formula>
    </cfRule>
  </conditionalFormatting>
  <conditionalFormatting sqref="R31">
    <cfRule type="cellIs" dxfId="35122" priority="2431" operator="lessThan">
      <formula>0.8</formula>
    </cfRule>
    <cfRule type="cellIs" dxfId="35121" priority="2432" operator="greaterThan">
      <formula>1</formula>
    </cfRule>
  </conditionalFormatting>
  <conditionalFormatting sqref="R31">
    <cfRule type="cellIs" dxfId="35120" priority="2429" operator="greaterThan">
      <formula>1</formula>
    </cfRule>
    <cfRule type="cellIs" dxfId="35119" priority="2430" operator="lessThan">
      <formula>0.8</formula>
    </cfRule>
  </conditionalFormatting>
  <conditionalFormatting sqref="R31">
    <cfRule type="cellIs" dxfId="35118" priority="2425" operator="lessThan">
      <formula>0.8</formula>
    </cfRule>
    <cfRule type="cellIs" dxfId="35117" priority="2426" operator="greaterThan">
      <formula>1</formula>
    </cfRule>
  </conditionalFormatting>
  <conditionalFormatting sqref="R31">
    <cfRule type="cellIs" dxfId="35116" priority="2423" operator="greaterThan">
      <formula>1</formula>
    </cfRule>
    <cfRule type="cellIs" dxfId="35115" priority="2424" operator="lessThan">
      <formula>0.8</formula>
    </cfRule>
  </conditionalFormatting>
  <conditionalFormatting sqref="P31">
    <cfRule type="cellIs" dxfId="35114" priority="2422" operator="greaterThan">
      <formula>0</formula>
    </cfRule>
  </conditionalFormatting>
  <conditionalFormatting sqref="Q31">
    <cfRule type="cellIs" dxfId="35113" priority="2427" operator="lessThan">
      <formula>0</formula>
    </cfRule>
  </conditionalFormatting>
  <conditionalFormatting sqref="Q31">
    <cfRule type="cellIs" dxfId="35112" priority="2421" operator="lessThan">
      <formula>0</formula>
    </cfRule>
  </conditionalFormatting>
  <conditionalFormatting sqref="R31">
    <cfRule type="cellIs" dxfId="35111" priority="2419" operator="lessThan">
      <formula>0.8</formula>
    </cfRule>
    <cfRule type="cellIs" dxfId="35110" priority="2420" operator="greaterThan">
      <formula>1</formula>
    </cfRule>
  </conditionalFormatting>
  <conditionalFormatting sqref="R31">
    <cfRule type="cellIs" dxfId="35109" priority="2417" operator="greaterThan">
      <formula>1</formula>
    </cfRule>
    <cfRule type="cellIs" dxfId="35108" priority="2418" operator="lessThan">
      <formula>0.8</formula>
    </cfRule>
  </conditionalFormatting>
  <conditionalFormatting sqref="P31">
    <cfRule type="cellIs" dxfId="35107" priority="2416" operator="greaterThan">
      <formula>0</formula>
    </cfRule>
  </conditionalFormatting>
  <conditionalFormatting sqref="Q31">
    <cfRule type="cellIs" dxfId="35106" priority="2415" operator="lessThan">
      <formula>0</formula>
    </cfRule>
  </conditionalFormatting>
  <conditionalFormatting sqref="R31">
    <cfRule type="cellIs" dxfId="35105" priority="2413" operator="lessThan">
      <formula>0.8</formula>
    </cfRule>
    <cfRule type="cellIs" dxfId="35104" priority="2414" operator="greaterThan">
      <formula>1</formula>
    </cfRule>
  </conditionalFormatting>
  <conditionalFormatting sqref="R31">
    <cfRule type="cellIs" dxfId="35103" priority="2411" operator="greaterThan">
      <formula>1</formula>
    </cfRule>
    <cfRule type="cellIs" dxfId="35102" priority="2412" operator="lessThan">
      <formula>0.8</formula>
    </cfRule>
  </conditionalFormatting>
  <conditionalFormatting sqref="P31">
    <cfRule type="cellIs" dxfId="35101" priority="2410" operator="greaterThan">
      <formula>0</formula>
    </cfRule>
  </conditionalFormatting>
  <conditionalFormatting sqref="Q31">
    <cfRule type="cellIs" dxfId="35100" priority="2409" operator="lessThan">
      <formula>0</formula>
    </cfRule>
  </conditionalFormatting>
  <conditionalFormatting sqref="R31">
    <cfRule type="cellIs" dxfId="35099" priority="2407" operator="lessThan">
      <formula>0.8</formula>
    </cfRule>
    <cfRule type="cellIs" dxfId="35098" priority="2408" operator="greaterThan">
      <formula>1</formula>
    </cfRule>
  </conditionalFormatting>
  <conditionalFormatting sqref="R31">
    <cfRule type="cellIs" dxfId="35097" priority="2405" operator="greaterThan">
      <formula>1</formula>
    </cfRule>
    <cfRule type="cellIs" dxfId="35096" priority="2406" operator="lessThan">
      <formula>0.8</formula>
    </cfRule>
  </conditionalFormatting>
  <conditionalFormatting sqref="P31">
    <cfRule type="cellIs" dxfId="35095" priority="2404" operator="greaterThan">
      <formula>0</formula>
    </cfRule>
  </conditionalFormatting>
  <conditionalFormatting sqref="Q31">
    <cfRule type="cellIs" dxfId="35094" priority="2403" operator="lessThan">
      <formula>0</formula>
    </cfRule>
  </conditionalFormatting>
  <conditionalFormatting sqref="R31">
    <cfRule type="cellIs" dxfId="35093" priority="2401" operator="lessThan">
      <formula>0.8</formula>
    </cfRule>
    <cfRule type="cellIs" dxfId="35092" priority="2402" operator="greaterThan">
      <formula>1</formula>
    </cfRule>
  </conditionalFormatting>
  <conditionalFormatting sqref="R31">
    <cfRule type="cellIs" dxfId="35091" priority="2399" operator="greaterThan">
      <formula>1</formula>
    </cfRule>
    <cfRule type="cellIs" dxfId="35090" priority="2400" operator="lessThan">
      <formula>0.8</formula>
    </cfRule>
  </conditionalFormatting>
  <conditionalFormatting sqref="P31">
    <cfRule type="cellIs" dxfId="35089" priority="2398" operator="greaterThan">
      <formula>0</formula>
    </cfRule>
  </conditionalFormatting>
  <conditionalFormatting sqref="P31">
    <cfRule type="cellIs" dxfId="35088" priority="2392" operator="greaterThan">
      <formula>0</formula>
    </cfRule>
  </conditionalFormatting>
  <conditionalFormatting sqref="Q31">
    <cfRule type="cellIs" dxfId="35087" priority="2397" operator="lessThan">
      <formula>0</formula>
    </cfRule>
  </conditionalFormatting>
  <conditionalFormatting sqref="R31">
    <cfRule type="cellIs" dxfId="35086" priority="2395" operator="lessThan">
      <formula>0.8</formula>
    </cfRule>
    <cfRule type="cellIs" dxfId="35085" priority="2396" operator="greaterThan">
      <formula>1</formula>
    </cfRule>
  </conditionalFormatting>
  <conditionalFormatting sqref="R31">
    <cfRule type="cellIs" dxfId="35084" priority="2393" operator="greaterThan">
      <formula>1</formula>
    </cfRule>
    <cfRule type="cellIs" dxfId="35083" priority="2394" operator="lessThan">
      <formula>0.8</formula>
    </cfRule>
  </conditionalFormatting>
  <conditionalFormatting sqref="P31">
    <cfRule type="cellIs" dxfId="35082" priority="2386" operator="greaterThan">
      <formula>0</formula>
    </cfRule>
  </conditionalFormatting>
  <conditionalFormatting sqref="Q31">
    <cfRule type="cellIs" dxfId="35081" priority="2391" operator="lessThan">
      <formula>0</formula>
    </cfRule>
  </conditionalFormatting>
  <conditionalFormatting sqref="R31">
    <cfRule type="cellIs" dxfId="35080" priority="2389" operator="lessThan">
      <formula>0.8</formula>
    </cfRule>
    <cfRule type="cellIs" dxfId="35079" priority="2390" operator="greaterThan">
      <formula>1</formula>
    </cfRule>
  </conditionalFormatting>
  <conditionalFormatting sqref="R31">
    <cfRule type="cellIs" dxfId="35078" priority="2387" operator="greaterThan">
      <formula>1</formula>
    </cfRule>
    <cfRule type="cellIs" dxfId="35077" priority="2388" operator="lessThan">
      <formula>0.8</formula>
    </cfRule>
  </conditionalFormatting>
  <conditionalFormatting sqref="R31">
    <cfRule type="cellIs" dxfId="35076" priority="2383" operator="lessThan">
      <formula>0.8</formula>
    </cfRule>
    <cfRule type="cellIs" dxfId="35075" priority="2384" operator="greaterThan">
      <formula>1</formula>
    </cfRule>
  </conditionalFormatting>
  <conditionalFormatting sqref="R31">
    <cfRule type="cellIs" dxfId="35074" priority="2381" operator="greaterThan">
      <formula>1</formula>
    </cfRule>
    <cfRule type="cellIs" dxfId="35073" priority="2382" operator="lessThan">
      <formula>0.8</formula>
    </cfRule>
  </conditionalFormatting>
  <conditionalFormatting sqref="P31">
    <cfRule type="cellIs" dxfId="35072" priority="2380" operator="greaterThan">
      <formula>0</formula>
    </cfRule>
  </conditionalFormatting>
  <conditionalFormatting sqref="Q31">
    <cfRule type="cellIs" dxfId="35071" priority="2385" operator="lessThan">
      <formula>0</formula>
    </cfRule>
  </conditionalFormatting>
  <conditionalFormatting sqref="Q31">
    <cfRule type="cellIs" dxfId="35070" priority="2379" operator="lessThan">
      <formula>0</formula>
    </cfRule>
  </conditionalFormatting>
  <conditionalFormatting sqref="R31">
    <cfRule type="cellIs" dxfId="35069" priority="2377" operator="lessThan">
      <formula>0.8</formula>
    </cfRule>
    <cfRule type="cellIs" dxfId="35068" priority="2378" operator="greaterThan">
      <formula>1</formula>
    </cfRule>
  </conditionalFormatting>
  <conditionalFormatting sqref="R31">
    <cfRule type="cellIs" dxfId="35067" priority="2375" operator="greaterThan">
      <formula>1</formula>
    </cfRule>
    <cfRule type="cellIs" dxfId="35066" priority="2376" operator="lessThan">
      <formula>0.8</formula>
    </cfRule>
  </conditionalFormatting>
  <conditionalFormatting sqref="P31">
    <cfRule type="cellIs" dxfId="35065" priority="2374" operator="greaterThan">
      <formula>0</formula>
    </cfRule>
  </conditionalFormatting>
  <conditionalFormatting sqref="P31">
    <cfRule type="cellIs" dxfId="35064" priority="2368" operator="greaterThan">
      <formula>0</formula>
    </cfRule>
  </conditionalFormatting>
  <conditionalFormatting sqref="Q31">
    <cfRule type="cellIs" dxfId="35063" priority="2373" operator="lessThan">
      <formula>0</formula>
    </cfRule>
  </conditionalFormatting>
  <conditionalFormatting sqref="R31">
    <cfRule type="cellIs" dxfId="35062" priority="2371" operator="lessThan">
      <formula>0.8</formula>
    </cfRule>
    <cfRule type="cellIs" dxfId="35061" priority="2372" operator="greaterThan">
      <formula>1</formula>
    </cfRule>
  </conditionalFormatting>
  <conditionalFormatting sqref="R31">
    <cfRule type="cellIs" dxfId="35060" priority="2369" operator="greaterThan">
      <formula>1</formula>
    </cfRule>
    <cfRule type="cellIs" dxfId="35059" priority="2370" operator="lessThan">
      <formula>0.8</formula>
    </cfRule>
  </conditionalFormatting>
  <conditionalFormatting sqref="P31">
    <cfRule type="cellIs" dxfId="35058" priority="2362" operator="greaterThan">
      <formula>0</formula>
    </cfRule>
  </conditionalFormatting>
  <conditionalFormatting sqref="Q31">
    <cfRule type="cellIs" dxfId="35057" priority="2367" operator="lessThan">
      <formula>0</formula>
    </cfRule>
  </conditionalFormatting>
  <conditionalFormatting sqref="R31">
    <cfRule type="cellIs" dxfId="35056" priority="2365" operator="lessThan">
      <formula>0.8</formula>
    </cfRule>
    <cfRule type="cellIs" dxfId="35055" priority="2366" operator="greaterThan">
      <formula>1</formula>
    </cfRule>
  </conditionalFormatting>
  <conditionalFormatting sqref="R31">
    <cfRule type="cellIs" dxfId="35054" priority="2363" operator="greaterThan">
      <formula>1</formula>
    </cfRule>
    <cfRule type="cellIs" dxfId="35053" priority="2364" operator="lessThan">
      <formula>0.8</formula>
    </cfRule>
  </conditionalFormatting>
  <conditionalFormatting sqref="R31">
    <cfRule type="cellIs" dxfId="35052" priority="2359" operator="lessThan">
      <formula>0.8</formula>
    </cfRule>
    <cfRule type="cellIs" dxfId="35051" priority="2360" operator="greaterThan">
      <formula>1</formula>
    </cfRule>
  </conditionalFormatting>
  <conditionalFormatting sqref="R31">
    <cfRule type="cellIs" dxfId="35050" priority="2357" operator="greaterThan">
      <formula>1</formula>
    </cfRule>
    <cfRule type="cellIs" dxfId="35049" priority="2358" operator="lessThan">
      <formula>0.8</formula>
    </cfRule>
  </conditionalFormatting>
  <conditionalFormatting sqref="P31">
    <cfRule type="cellIs" dxfId="35048" priority="2356" operator="greaterThan">
      <formula>0</formula>
    </cfRule>
  </conditionalFormatting>
  <conditionalFormatting sqref="Q31">
    <cfRule type="cellIs" dxfId="35047" priority="2361" operator="lessThan">
      <formula>0</formula>
    </cfRule>
  </conditionalFormatting>
  <conditionalFormatting sqref="P31">
    <cfRule type="cellIs" dxfId="35046" priority="2350" operator="greaterThan">
      <formula>0</formula>
    </cfRule>
  </conditionalFormatting>
  <conditionalFormatting sqref="Q31">
    <cfRule type="cellIs" dxfId="35045" priority="2355" operator="lessThan">
      <formula>0</formula>
    </cfRule>
  </conditionalFormatting>
  <conditionalFormatting sqref="R31">
    <cfRule type="cellIs" dxfId="35044" priority="2353" operator="lessThan">
      <formula>0.8</formula>
    </cfRule>
    <cfRule type="cellIs" dxfId="35043" priority="2354" operator="greaterThan">
      <formula>1</formula>
    </cfRule>
  </conditionalFormatting>
  <conditionalFormatting sqref="R31">
    <cfRule type="cellIs" dxfId="35042" priority="2351" operator="greaterThan">
      <formula>1</formula>
    </cfRule>
    <cfRule type="cellIs" dxfId="35041" priority="2352" operator="lessThan">
      <formula>0.8</formula>
    </cfRule>
  </conditionalFormatting>
  <conditionalFormatting sqref="R31">
    <cfRule type="cellIs" dxfId="35040" priority="2347" operator="lessThan">
      <formula>0.8</formula>
    </cfRule>
    <cfRule type="cellIs" dxfId="35039" priority="2348" operator="greaterThan">
      <formula>1</formula>
    </cfRule>
  </conditionalFormatting>
  <conditionalFormatting sqref="R31">
    <cfRule type="cellIs" dxfId="35038" priority="2345" operator="greaterThan">
      <formula>1</formula>
    </cfRule>
    <cfRule type="cellIs" dxfId="35037" priority="2346" operator="lessThan">
      <formula>0.8</formula>
    </cfRule>
  </conditionalFormatting>
  <conditionalFormatting sqref="P31">
    <cfRule type="cellIs" dxfId="35036" priority="2344" operator="greaterThan">
      <formula>0</formula>
    </cfRule>
  </conditionalFormatting>
  <conditionalFormatting sqref="Q31">
    <cfRule type="cellIs" dxfId="35035" priority="2349" operator="lessThan">
      <formula>0</formula>
    </cfRule>
  </conditionalFormatting>
  <conditionalFormatting sqref="R31">
    <cfRule type="cellIs" dxfId="35034" priority="2341" operator="lessThan">
      <formula>0.8</formula>
    </cfRule>
    <cfRule type="cellIs" dxfId="35033" priority="2342" operator="greaterThan">
      <formula>1</formula>
    </cfRule>
  </conditionalFormatting>
  <conditionalFormatting sqref="R31">
    <cfRule type="cellIs" dxfId="35032" priority="2339" operator="greaterThan">
      <formula>1</formula>
    </cfRule>
    <cfRule type="cellIs" dxfId="35031" priority="2340" operator="lessThan">
      <formula>0.8</formula>
    </cfRule>
  </conditionalFormatting>
  <conditionalFormatting sqref="P31">
    <cfRule type="cellIs" dxfId="35030" priority="2338" operator="greaterThan">
      <formula>0</formula>
    </cfRule>
  </conditionalFormatting>
  <conditionalFormatting sqref="Q31">
    <cfRule type="cellIs" dxfId="35029" priority="2343" operator="lessThan">
      <formula>0</formula>
    </cfRule>
  </conditionalFormatting>
  <conditionalFormatting sqref="Q31">
    <cfRule type="cellIs" dxfId="35028" priority="2337" operator="lessThan">
      <formula>0</formula>
    </cfRule>
  </conditionalFormatting>
  <conditionalFormatting sqref="R31">
    <cfRule type="cellIs" dxfId="35027" priority="2335" operator="lessThan">
      <formula>0.8</formula>
    </cfRule>
    <cfRule type="cellIs" dxfId="35026" priority="2336" operator="greaterThan">
      <formula>1</formula>
    </cfRule>
  </conditionalFormatting>
  <conditionalFormatting sqref="R31">
    <cfRule type="cellIs" dxfId="35025" priority="2333" operator="greaterThan">
      <formula>1</formula>
    </cfRule>
    <cfRule type="cellIs" dxfId="35024" priority="2334" operator="lessThan">
      <formula>0.8</formula>
    </cfRule>
  </conditionalFormatting>
  <conditionalFormatting sqref="P31">
    <cfRule type="cellIs" dxfId="35023" priority="2332" operator="greaterThan">
      <formula>0</formula>
    </cfRule>
  </conditionalFormatting>
  <conditionalFormatting sqref="Q31">
    <cfRule type="cellIs" dxfId="35022" priority="2326" operator="lessThan">
      <formula>0</formula>
    </cfRule>
  </conditionalFormatting>
  <conditionalFormatting sqref="R31">
    <cfRule type="cellIs" dxfId="35021" priority="2330" operator="lessThan">
      <formula>0.8</formula>
    </cfRule>
    <cfRule type="cellIs" dxfId="35020" priority="2331" operator="greaterThan">
      <formula>1</formula>
    </cfRule>
  </conditionalFormatting>
  <conditionalFormatting sqref="R31">
    <cfRule type="cellIs" dxfId="35019" priority="2328" operator="greaterThan">
      <formula>1</formula>
    </cfRule>
    <cfRule type="cellIs" dxfId="35018" priority="2329" operator="lessThan">
      <formula>0.8</formula>
    </cfRule>
  </conditionalFormatting>
  <conditionalFormatting sqref="P31">
    <cfRule type="cellIs" dxfId="35017" priority="2327" operator="greaterThan">
      <formula>0</formula>
    </cfRule>
  </conditionalFormatting>
  <conditionalFormatting sqref="Q31">
    <cfRule type="cellIs" dxfId="35016" priority="2325" operator="lessThan">
      <formula>0</formula>
    </cfRule>
  </conditionalFormatting>
  <conditionalFormatting sqref="R31">
    <cfRule type="cellIs" dxfId="35015" priority="2323" operator="lessThan">
      <formula>0.8</formula>
    </cfRule>
    <cfRule type="cellIs" dxfId="35014" priority="2324" operator="greaterThan">
      <formula>1</formula>
    </cfRule>
  </conditionalFormatting>
  <conditionalFormatting sqref="R31">
    <cfRule type="cellIs" dxfId="35013" priority="2321" operator="greaterThan">
      <formula>1</formula>
    </cfRule>
    <cfRule type="cellIs" dxfId="35012" priority="2322" operator="lessThan">
      <formula>0.8</formula>
    </cfRule>
  </conditionalFormatting>
  <conditionalFormatting sqref="P31">
    <cfRule type="cellIs" dxfId="35011" priority="2320" operator="greaterThan">
      <formula>0</formula>
    </cfRule>
  </conditionalFormatting>
  <conditionalFormatting sqref="Q31">
    <cfRule type="cellIs" dxfId="35010" priority="2319" operator="lessThan">
      <formula>0</formula>
    </cfRule>
  </conditionalFormatting>
  <conditionalFormatting sqref="R31">
    <cfRule type="cellIs" dxfId="35009" priority="2317" operator="lessThan">
      <formula>0.8</formula>
    </cfRule>
    <cfRule type="cellIs" dxfId="35008" priority="2318" operator="greaterThan">
      <formula>1</formula>
    </cfRule>
  </conditionalFormatting>
  <conditionalFormatting sqref="R31">
    <cfRule type="cellIs" dxfId="35007" priority="2315" operator="greaterThan">
      <formula>1</formula>
    </cfRule>
    <cfRule type="cellIs" dxfId="35006" priority="2316" operator="lessThan">
      <formula>0.8</formula>
    </cfRule>
  </conditionalFormatting>
  <conditionalFormatting sqref="P31">
    <cfRule type="cellIs" dxfId="35005" priority="2314" operator="greaterThan">
      <formula>0</formula>
    </cfRule>
  </conditionalFormatting>
  <conditionalFormatting sqref="Q31">
    <cfRule type="cellIs" dxfId="35004" priority="2313" operator="lessThan">
      <formula>0</formula>
    </cfRule>
  </conditionalFormatting>
  <conditionalFormatting sqref="R31">
    <cfRule type="cellIs" dxfId="35003" priority="2311" operator="lessThan">
      <formula>0.8</formula>
    </cfRule>
    <cfRule type="cellIs" dxfId="35002" priority="2312" operator="greaterThan">
      <formula>1</formula>
    </cfRule>
  </conditionalFormatting>
  <conditionalFormatting sqref="R31">
    <cfRule type="cellIs" dxfId="35001" priority="2309" operator="greaterThan">
      <formula>1</formula>
    </cfRule>
    <cfRule type="cellIs" dxfId="35000" priority="2310" operator="lessThan">
      <formula>0.8</formula>
    </cfRule>
  </conditionalFormatting>
  <conditionalFormatting sqref="P31">
    <cfRule type="cellIs" dxfId="34999" priority="2308" operator="greaterThan">
      <formula>0</formula>
    </cfRule>
  </conditionalFormatting>
  <conditionalFormatting sqref="Q31">
    <cfRule type="cellIs" dxfId="34998" priority="2307" operator="lessThan">
      <formula>0</formula>
    </cfRule>
  </conditionalFormatting>
  <conditionalFormatting sqref="R31">
    <cfRule type="cellIs" dxfId="34997" priority="2305" operator="lessThan">
      <formula>0.8</formula>
    </cfRule>
    <cfRule type="cellIs" dxfId="34996" priority="2306" operator="greaterThan">
      <formula>1</formula>
    </cfRule>
  </conditionalFormatting>
  <conditionalFormatting sqref="R31">
    <cfRule type="cellIs" dxfId="34995" priority="2303" operator="greaterThan">
      <formula>1</formula>
    </cfRule>
    <cfRule type="cellIs" dxfId="34994" priority="2304" operator="lessThan">
      <formula>0.8</formula>
    </cfRule>
  </conditionalFormatting>
  <conditionalFormatting sqref="P31">
    <cfRule type="cellIs" dxfId="34993" priority="2302" operator="greaterThan">
      <formula>0</formula>
    </cfRule>
  </conditionalFormatting>
  <conditionalFormatting sqref="Q31">
    <cfRule type="cellIs" dxfId="34992" priority="2301" operator="lessThan">
      <formula>0</formula>
    </cfRule>
  </conditionalFormatting>
  <conditionalFormatting sqref="R31">
    <cfRule type="cellIs" dxfId="34991" priority="2299" operator="lessThan">
      <formula>0.8</formula>
    </cfRule>
    <cfRule type="cellIs" dxfId="34990" priority="2300" operator="greaterThan">
      <formula>1</formula>
    </cfRule>
  </conditionalFormatting>
  <conditionalFormatting sqref="R31">
    <cfRule type="cellIs" dxfId="34989" priority="2297" operator="greaterThan">
      <formula>1</formula>
    </cfRule>
    <cfRule type="cellIs" dxfId="34988" priority="2298" operator="lessThan">
      <formula>0.8</formula>
    </cfRule>
  </conditionalFormatting>
  <conditionalFormatting sqref="P31">
    <cfRule type="cellIs" dxfId="34987" priority="2296" operator="greaterThan">
      <formula>0</formula>
    </cfRule>
  </conditionalFormatting>
  <conditionalFormatting sqref="P31">
    <cfRule type="cellIs" dxfId="34986" priority="2290" operator="greaterThan">
      <formula>0</formula>
    </cfRule>
  </conditionalFormatting>
  <conditionalFormatting sqref="Q31">
    <cfRule type="cellIs" dxfId="34985" priority="2295" operator="lessThan">
      <formula>0</formula>
    </cfRule>
  </conditionalFormatting>
  <conditionalFormatting sqref="R31">
    <cfRule type="cellIs" dxfId="34984" priority="2293" operator="lessThan">
      <formula>0.8</formula>
    </cfRule>
    <cfRule type="cellIs" dxfId="34983" priority="2294" operator="greaterThan">
      <formula>1</formula>
    </cfRule>
  </conditionalFormatting>
  <conditionalFormatting sqref="R31">
    <cfRule type="cellIs" dxfId="34982" priority="2291" operator="greaterThan">
      <formula>1</formula>
    </cfRule>
    <cfRule type="cellIs" dxfId="34981" priority="2292" operator="lessThan">
      <formula>0.8</formula>
    </cfRule>
  </conditionalFormatting>
  <conditionalFormatting sqref="P31">
    <cfRule type="cellIs" dxfId="34980" priority="2284" operator="greaterThan">
      <formula>0</formula>
    </cfRule>
  </conditionalFormatting>
  <conditionalFormatting sqref="Q31">
    <cfRule type="cellIs" dxfId="34979" priority="2289" operator="lessThan">
      <formula>0</formula>
    </cfRule>
  </conditionalFormatting>
  <conditionalFormatting sqref="R31">
    <cfRule type="cellIs" dxfId="34978" priority="2287" operator="lessThan">
      <formula>0.8</formula>
    </cfRule>
    <cfRule type="cellIs" dxfId="34977" priority="2288" operator="greaterThan">
      <formula>1</formula>
    </cfRule>
  </conditionalFormatting>
  <conditionalFormatting sqref="R31">
    <cfRule type="cellIs" dxfId="34976" priority="2285" operator="greaterThan">
      <formula>1</formula>
    </cfRule>
    <cfRule type="cellIs" dxfId="34975" priority="2286" operator="lessThan">
      <formula>0.8</formula>
    </cfRule>
  </conditionalFormatting>
  <conditionalFormatting sqref="R31">
    <cfRule type="cellIs" dxfId="34974" priority="2281" operator="lessThan">
      <formula>0.8</formula>
    </cfRule>
    <cfRule type="cellIs" dxfId="34973" priority="2282" operator="greaterThan">
      <formula>1</formula>
    </cfRule>
  </conditionalFormatting>
  <conditionalFormatting sqref="R31">
    <cfRule type="cellIs" dxfId="34972" priority="2279" operator="greaterThan">
      <formula>1</formula>
    </cfRule>
    <cfRule type="cellIs" dxfId="34971" priority="2280" operator="lessThan">
      <formula>0.8</formula>
    </cfRule>
  </conditionalFormatting>
  <conditionalFormatting sqref="P31">
    <cfRule type="cellIs" dxfId="34970" priority="2278" operator="greaterThan">
      <formula>0</formula>
    </cfRule>
  </conditionalFormatting>
  <conditionalFormatting sqref="Q31">
    <cfRule type="cellIs" dxfId="34969" priority="2283" operator="lessThan">
      <formula>0</formula>
    </cfRule>
  </conditionalFormatting>
  <conditionalFormatting sqref="P79">
    <cfRule type="cellIs" dxfId="34968" priority="2272" operator="greaterThan">
      <formula>0</formula>
    </cfRule>
  </conditionalFormatting>
  <conditionalFormatting sqref="Q79">
    <cfRule type="cellIs" dxfId="34967" priority="2277" operator="lessThan">
      <formula>0</formula>
    </cfRule>
  </conditionalFormatting>
  <conditionalFormatting sqref="R79">
    <cfRule type="cellIs" dxfId="34966" priority="2275" operator="lessThan">
      <formula>0.8</formula>
    </cfRule>
    <cfRule type="cellIs" dxfId="34965" priority="2276" operator="greaterThan">
      <formula>1</formula>
    </cfRule>
  </conditionalFormatting>
  <conditionalFormatting sqref="R79">
    <cfRule type="cellIs" dxfId="34964" priority="2273" operator="greaterThan">
      <formula>1</formula>
    </cfRule>
    <cfRule type="cellIs" dxfId="34963" priority="2274" operator="lessThan">
      <formula>0.8</formula>
    </cfRule>
  </conditionalFormatting>
  <conditionalFormatting sqref="Q79">
    <cfRule type="cellIs" dxfId="34962" priority="2271" operator="lessThan">
      <formula>0</formula>
    </cfRule>
  </conditionalFormatting>
  <conditionalFormatting sqref="R79">
    <cfRule type="cellIs" dxfId="34961" priority="2269" operator="lessThan">
      <formula>0.8</formula>
    </cfRule>
    <cfRule type="cellIs" dxfId="34960" priority="2270" operator="greaterThan">
      <formula>1</formula>
    </cfRule>
  </conditionalFormatting>
  <conditionalFormatting sqref="R79">
    <cfRule type="cellIs" dxfId="34959" priority="2267" operator="greaterThan">
      <formula>1</formula>
    </cfRule>
    <cfRule type="cellIs" dxfId="34958" priority="2268" operator="lessThan">
      <formula>0.8</formula>
    </cfRule>
  </conditionalFormatting>
  <conditionalFormatting sqref="P79">
    <cfRule type="cellIs" dxfId="34957" priority="2266" operator="greaterThan">
      <formula>0</formula>
    </cfRule>
  </conditionalFormatting>
  <conditionalFormatting sqref="P79">
    <cfRule type="cellIs" dxfId="34956" priority="2260" operator="greaterThan">
      <formula>0</formula>
    </cfRule>
  </conditionalFormatting>
  <conditionalFormatting sqref="Q79">
    <cfRule type="cellIs" dxfId="34955" priority="2265" operator="lessThan">
      <formula>0</formula>
    </cfRule>
  </conditionalFormatting>
  <conditionalFormatting sqref="R79">
    <cfRule type="cellIs" dxfId="34954" priority="2263" operator="lessThan">
      <formula>0.8</formula>
    </cfRule>
    <cfRule type="cellIs" dxfId="34953" priority="2264" operator="greaterThan">
      <formula>1</formula>
    </cfRule>
  </conditionalFormatting>
  <conditionalFormatting sqref="R79">
    <cfRule type="cellIs" dxfId="34952" priority="2261" operator="greaterThan">
      <formula>1</formula>
    </cfRule>
    <cfRule type="cellIs" dxfId="34951" priority="2262" operator="lessThan">
      <formula>0.8</formula>
    </cfRule>
  </conditionalFormatting>
  <conditionalFormatting sqref="Q79">
    <cfRule type="cellIs" dxfId="34950" priority="2254" operator="lessThan">
      <formula>0</formula>
    </cfRule>
  </conditionalFormatting>
  <conditionalFormatting sqref="P79">
    <cfRule type="cellIs" dxfId="34949" priority="2255" operator="greaterThan">
      <formula>0</formula>
    </cfRule>
  </conditionalFormatting>
  <conditionalFormatting sqref="R79">
    <cfRule type="cellIs" dxfId="34948" priority="2258" operator="lessThan">
      <formula>0.8</formula>
    </cfRule>
    <cfRule type="cellIs" dxfId="34947" priority="2259" operator="greaterThan">
      <formula>1</formula>
    </cfRule>
  </conditionalFormatting>
  <conditionalFormatting sqref="R79">
    <cfRule type="cellIs" dxfId="34946" priority="2256" operator="greaterThan">
      <formula>1</formula>
    </cfRule>
    <cfRule type="cellIs" dxfId="34945" priority="2257" operator="lessThan">
      <formula>0.8</formula>
    </cfRule>
  </conditionalFormatting>
  <conditionalFormatting sqref="Q79">
    <cfRule type="cellIs" dxfId="34944" priority="2248" operator="lessThan">
      <formula>0</formula>
    </cfRule>
  </conditionalFormatting>
  <conditionalFormatting sqref="R79">
    <cfRule type="cellIs" dxfId="34943" priority="2252" operator="lessThan">
      <formula>0.8</formula>
    </cfRule>
    <cfRule type="cellIs" dxfId="34942" priority="2253" operator="greaterThan">
      <formula>1</formula>
    </cfRule>
  </conditionalFormatting>
  <conditionalFormatting sqref="R79">
    <cfRule type="cellIs" dxfId="34941" priority="2250" operator="greaterThan">
      <formula>1</formula>
    </cfRule>
    <cfRule type="cellIs" dxfId="34940" priority="2251" operator="lessThan">
      <formula>0.8</formula>
    </cfRule>
  </conditionalFormatting>
  <conditionalFormatting sqref="P79">
    <cfRule type="cellIs" dxfId="34939" priority="2249" operator="greaterThan">
      <formula>0</formula>
    </cfRule>
  </conditionalFormatting>
  <conditionalFormatting sqref="Q79">
    <cfRule type="cellIs" dxfId="34938" priority="2247" operator="lessThan">
      <formula>0</formula>
    </cfRule>
  </conditionalFormatting>
  <conditionalFormatting sqref="R79">
    <cfRule type="cellIs" dxfId="34937" priority="2245" operator="lessThan">
      <formula>0.8</formula>
    </cfRule>
    <cfRule type="cellIs" dxfId="34936" priority="2246" operator="greaterThan">
      <formula>1</formula>
    </cfRule>
  </conditionalFormatting>
  <conditionalFormatting sqref="R79">
    <cfRule type="cellIs" dxfId="34935" priority="2243" operator="greaterThan">
      <formula>1</formula>
    </cfRule>
    <cfRule type="cellIs" dxfId="34934" priority="2244" operator="lessThan">
      <formula>0.8</formula>
    </cfRule>
  </conditionalFormatting>
  <conditionalFormatting sqref="P79">
    <cfRule type="cellIs" dxfId="34933" priority="2242" operator="greaterThan">
      <formula>0</formula>
    </cfRule>
  </conditionalFormatting>
  <conditionalFormatting sqref="Q79">
    <cfRule type="cellIs" dxfId="34932" priority="2241" operator="lessThan">
      <formula>0</formula>
    </cfRule>
  </conditionalFormatting>
  <conditionalFormatting sqref="R79">
    <cfRule type="cellIs" dxfId="34931" priority="2239" operator="lessThan">
      <formula>0.8</formula>
    </cfRule>
    <cfRule type="cellIs" dxfId="34930" priority="2240" operator="greaterThan">
      <formula>1</formula>
    </cfRule>
  </conditionalFormatting>
  <conditionalFormatting sqref="R79">
    <cfRule type="cellIs" dxfId="34929" priority="2237" operator="greaterThan">
      <formula>1</formula>
    </cfRule>
    <cfRule type="cellIs" dxfId="34928" priority="2238" operator="lessThan">
      <formula>0.8</formula>
    </cfRule>
  </conditionalFormatting>
  <conditionalFormatting sqref="P79">
    <cfRule type="cellIs" dxfId="34927" priority="2236" operator="greaterThan">
      <formula>0</formula>
    </cfRule>
  </conditionalFormatting>
  <conditionalFormatting sqref="P79">
    <cfRule type="cellIs" dxfId="34926" priority="2230" operator="greaterThan">
      <formula>0</formula>
    </cfRule>
  </conditionalFormatting>
  <conditionalFormatting sqref="Q79">
    <cfRule type="cellIs" dxfId="34925" priority="2235" operator="lessThan">
      <formula>0</formula>
    </cfRule>
  </conditionalFormatting>
  <conditionalFormatting sqref="R79">
    <cfRule type="cellIs" dxfId="34924" priority="2233" operator="lessThan">
      <formula>0.8</formula>
    </cfRule>
    <cfRule type="cellIs" dxfId="34923" priority="2234" operator="greaterThan">
      <formula>1</formula>
    </cfRule>
  </conditionalFormatting>
  <conditionalFormatting sqref="R79">
    <cfRule type="cellIs" dxfId="34922" priority="2231" operator="greaterThan">
      <formula>1</formula>
    </cfRule>
    <cfRule type="cellIs" dxfId="34921" priority="2232" operator="lessThan">
      <formula>0.8</formula>
    </cfRule>
  </conditionalFormatting>
  <conditionalFormatting sqref="P71:P78">
    <cfRule type="cellIs" dxfId="34920" priority="2224" operator="greaterThan">
      <formula>0</formula>
    </cfRule>
  </conditionalFormatting>
  <conditionalFormatting sqref="Q71:Q78">
    <cfRule type="cellIs" dxfId="34919" priority="2229" operator="lessThan">
      <formula>0</formula>
    </cfRule>
  </conditionalFormatting>
  <conditionalFormatting sqref="R71:R78">
    <cfRule type="cellIs" dxfId="34918" priority="2227" operator="lessThan">
      <formula>0.8</formula>
    </cfRule>
    <cfRule type="cellIs" dxfId="34917" priority="2228" operator="greaterThan">
      <formula>1</formula>
    </cfRule>
  </conditionalFormatting>
  <conditionalFormatting sqref="R71:R78">
    <cfRule type="cellIs" dxfId="34916" priority="2225" operator="greaterThan">
      <formula>1</formula>
    </cfRule>
    <cfRule type="cellIs" dxfId="34915" priority="2226" operator="lessThan">
      <formula>0.8</formula>
    </cfRule>
  </conditionalFormatting>
  <conditionalFormatting sqref="Q148:Q153">
    <cfRule type="cellIs" dxfId="34914" priority="2223" operator="lessThan">
      <formula>0</formula>
    </cfRule>
  </conditionalFormatting>
  <conditionalFormatting sqref="R148:R153">
    <cfRule type="cellIs" dxfId="34913" priority="2221" operator="lessThan">
      <formula>0.8</formula>
    </cfRule>
    <cfRule type="cellIs" dxfId="34912" priority="2222" operator="greaterThan">
      <formula>1</formula>
    </cfRule>
  </conditionalFormatting>
  <conditionalFormatting sqref="R148:R153">
    <cfRule type="cellIs" dxfId="34911" priority="2219" operator="greaterThan">
      <formula>1</formula>
    </cfRule>
    <cfRule type="cellIs" dxfId="34910" priority="2220" operator="lessThan">
      <formula>0.8</formula>
    </cfRule>
  </conditionalFormatting>
  <conditionalFormatting sqref="P148:P153">
    <cfRule type="cellIs" dxfId="34909" priority="2218" operator="greaterThan">
      <formula>0</formula>
    </cfRule>
  </conditionalFormatting>
  <conditionalFormatting sqref="Q148:Q153">
    <cfRule type="cellIs" dxfId="34908" priority="2217" operator="lessThan">
      <formula>0</formula>
    </cfRule>
  </conditionalFormatting>
  <conditionalFormatting sqref="R148:R153">
    <cfRule type="cellIs" dxfId="34907" priority="2215" operator="lessThan">
      <formula>0.8</formula>
    </cfRule>
    <cfRule type="cellIs" dxfId="34906" priority="2216" operator="greaterThan">
      <formula>1</formula>
    </cfRule>
  </conditionalFormatting>
  <conditionalFormatting sqref="R148:R153">
    <cfRule type="cellIs" dxfId="34905" priority="2213" operator="greaterThan">
      <formula>1</formula>
    </cfRule>
    <cfRule type="cellIs" dxfId="34904" priority="2214" operator="lessThan">
      <formula>0.8</formula>
    </cfRule>
  </conditionalFormatting>
  <conditionalFormatting sqref="P148:P153">
    <cfRule type="cellIs" dxfId="34903" priority="2212" operator="greaterThan">
      <formula>0</formula>
    </cfRule>
  </conditionalFormatting>
  <conditionalFormatting sqref="Q148:Q153">
    <cfRule type="cellIs" dxfId="34902" priority="2211" operator="lessThan">
      <formula>0</formula>
    </cfRule>
  </conditionalFormatting>
  <conditionalFormatting sqref="R148:R153">
    <cfRule type="cellIs" dxfId="34901" priority="2209" operator="lessThan">
      <formula>0.8</formula>
    </cfRule>
    <cfRule type="cellIs" dxfId="34900" priority="2210" operator="greaterThan">
      <formula>1</formula>
    </cfRule>
  </conditionalFormatting>
  <conditionalFormatting sqref="R148:R153">
    <cfRule type="cellIs" dxfId="34899" priority="2207" operator="greaterThan">
      <formula>1</formula>
    </cfRule>
    <cfRule type="cellIs" dxfId="34898" priority="2208" operator="lessThan">
      <formula>0.8</formula>
    </cfRule>
  </conditionalFormatting>
  <conditionalFormatting sqref="P148:P153">
    <cfRule type="cellIs" dxfId="34897" priority="2206" operator="greaterThan">
      <formula>0</formula>
    </cfRule>
  </conditionalFormatting>
  <conditionalFormatting sqref="Q148:Q153">
    <cfRule type="cellIs" dxfId="34896" priority="2205" operator="lessThan">
      <formula>0</formula>
    </cfRule>
  </conditionalFormatting>
  <conditionalFormatting sqref="R148:R153">
    <cfRule type="cellIs" dxfId="34895" priority="2203" operator="lessThan">
      <formula>0.8</formula>
    </cfRule>
    <cfRule type="cellIs" dxfId="34894" priority="2204" operator="greaterThan">
      <formula>1</formula>
    </cfRule>
  </conditionalFormatting>
  <conditionalFormatting sqref="R148:R153">
    <cfRule type="cellIs" dxfId="34893" priority="2201" operator="greaterThan">
      <formula>1</formula>
    </cfRule>
    <cfRule type="cellIs" dxfId="34892" priority="2202" operator="lessThan">
      <formula>0.8</formula>
    </cfRule>
  </conditionalFormatting>
  <conditionalFormatting sqref="P148:P153">
    <cfRule type="cellIs" dxfId="34891" priority="2200" operator="greaterThan">
      <formula>0</formula>
    </cfRule>
  </conditionalFormatting>
  <conditionalFormatting sqref="P148:P153">
    <cfRule type="cellIs" dxfId="34890" priority="2194" operator="greaterThan">
      <formula>0</formula>
    </cfRule>
  </conditionalFormatting>
  <conditionalFormatting sqref="Q148:Q153">
    <cfRule type="cellIs" dxfId="34889" priority="2199" operator="lessThan">
      <formula>0</formula>
    </cfRule>
  </conditionalFormatting>
  <conditionalFormatting sqref="R148:R153">
    <cfRule type="cellIs" dxfId="34888" priority="2197" operator="lessThan">
      <formula>0.8</formula>
    </cfRule>
    <cfRule type="cellIs" dxfId="34887" priority="2198" operator="greaterThan">
      <formula>1</formula>
    </cfRule>
  </conditionalFormatting>
  <conditionalFormatting sqref="R148:R153">
    <cfRule type="cellIs" dxfId="34886" priority="2195" operator="greaterThan">
      <formula>1</formula>
    </cfRule>
    <cfRule type="cellIs" dxfId="34885" priority="2196" operator="lessThan">
      <formula>0.8</formula>
    </cfRule>
  </conditionalFormatting>
  <conditionalFormatting sqref="P148:P153">
    <cfRule type="cellIs" dxfId="34884" priority="2188" operator="greaterThan">
      <formula>0</formula>
    </cfRule>
  </conditionalFormatting>
  <conditionalFormatting sqref="Q148:Q153">
    <cfRule type="cellIs" dxfId="34883" priority="2193" operator="lessThan">
      <formula>0</formula>
    </cfRule>
  </conditionalFormatting>
  <conditionalFormatting sqref="R148:R153">
    <cfRule type="cellIs" dxfId="34882" priority="2191" operator="lessThan">
      <formula>0.8</formula>
    </cfRule>
    <cfRule type="cellIs" dxfId="34881" priority="2192" operator="greaterThan">
      <formula>1</formula>
    </cfRule>
  </conditionalFormatting>
  <conditionalFormatting sqref="R148:R153">
    <cfRule type="cellIs" dxfId="34880" priority="2189" operator="greaterThan">
      <formula>1</formula>
    </cfRule>
    <cfRule type="cellIs" dxfId="34879" priority="2190" operator="lessThan">
      <formula>0.8</formula>
    </cfRule>
  </conditionalFormatting>
  <conditionalFormatting sqref="R148:R153">
    <cfRule type="cellIs" dxfId="34878" priority="2185" operator="lessThan">
      <formula>0.8</formula>
    </cfRule>
    <cfRule type="cellIs" dxfId="34877" priority="2186" operator="greaterThan">
      <formula>1</formula>
    </cfRule>
  </conditionalFormatting>
  <conditionalFormatting sqref="R148:R153">
    <cfRule type="cellIs" dxfId="34876" priority="2183" operator="greaterThan">
      <formula>1</formula>
    </cfRule>
    <cfRule type="cellIs" dxfId="34875" priority="2184" operator="lessThan">
      <formula>0.8</formula>
    </cfRule>
  </conditionalFormatting>
  <conditionalFormatting sqref="P148:P153">
    <cfRule type="cellIs" dxfId="34874" priority="2182" operator="greaterThan">
      <formula>0</formula>
    </cfRule>
  </conditionalFormatting>
  <conditionalFormatting sqref="Q148:Q153">
    <cfRule type="cellIs" dxfId="34873" priority="2187" operator="lessThan">
      <formula>0</formula>
    </cfRule>
  </conditionalFormatting>
  <conditionalFormatting sqref="Q148:Q153">
    <cfRule type="cellIs" dxfId="34872" priority="2181" operator="lessThan">
      <formula>0</formula>
    </cfRule>
  </conditionalFormatting>
  <conditionalFormatting sqref="R148:R153">
    <cfRule type="cellIs" dxfId="34871" priority="2179" operator="lessThan">
      <formula>0.8</formula>
    </cfRule>
    <cfRule type="cellIs" dxfId="34870" priority="2180" operator="greaterThan">
      <formula>1</formula>
    </cfRule>
  </conditionalFormatting>
  <conditionalFormatting sqref="R148:R153">
    <cfRule type="cellIs" dxfId="34869" priority="2177" operator="greaterThan">
      <formula>1</formula>
    </cfRule>
    <cfRule type="cellIs" dxfId="34868" priority="2178" operator="lessThan">
      <formula>0.8</formula>
    </cfRule>
  </conditionalFormatting>
  <conditionalFormatting sqref="P148:P153">
    <cfRule type="cellIs" dxfId="34867" priority="2176" operator="greaterThan">
      <formula>0</formula>
    </cfRule>
  </conditionalFormatting>
  <conditionalFormatting sqref="P148:P153">
    <cfRule type="cellIs" dxfId="34866" priority="2170" operator="greaterThan">
      <formula>0</formula>
    </cfRule>
  </conditionalFormatting>
  <conditionalFormatting sqref="Q148:Q153">
    <cfRule type="cellIs" dxfId="34865" priority="2175" operator="lessThan">
      <formula>0</formula>
    </cfRule>
  </conditionalFormatting>
  <conditionalFormatting sqref="R148:R153">
    <cfRule type="cellIs" dxfId="34864" priority="2173" operator="lessThan">
      <formula>0.8</formula>
    </cfRule>
    <cfRule type="cellIs" dxfId="34863" priority="2174" operator="greaterThan">
      <formula>1</formula>
    </cfRule>
  </conditionalFormatting>
  <conditionalFormatting sqref="R148:R153">
    <cfRule type="cellIs" dxfId="34862" priority="2171" operator="greaterThan">
      <formula>1</formula>
    </cfRule>
    <cfRule type="cellIs" dxfId="34861" priority="2172" operator="lessThan">
      <formula>0.8</formula>
    </cfRule>
  </conditionalFormatting>
  <conditionalFormatting sqref="P148:P153">
    <cfRule type="cellIs" dxfId="34860" priority="2164" operator="greaterThan">
      <formula>0</formula>
    </cfRule>
  </conditionalFormatting>
  <conditionalFormatting sqref="Q148:Q153">
    <cfRule type="cellIs" dxfId="34859" priority="2169" operator="lessThan">
      <formula>0</formula>
    </cfRule>
  </conditionalFormatting>
  <conditionalFormatting sqref="R148:R153">
    <cfRule type="cellIs" dxfId="34858" priority="2167" operator="lessThan">
      <formula>0.8</formula>
    </cfRule>
    <cfRule type="cellIs" dxfId="34857" priority="2168" operator="greaterThan">
      <formula>1</formula>
    </cfRule>
  </conditionalFormatting>
  <conditionalFormatting sqref="R148:R153">
    <cfRule type="cellIs" dxfId="34856" priority="2165" operator="greaterThan">
      <formula>1</formula>
    </cfRule>
    <cfRule type="cellIs" dxfId="34855" priority="2166" operator="lessThan">
      <formula>0.8</formula>
    </cfRule>
  </conditionalFormatting>
  <conditionalFormatting sqref="R148:R153">
    <cfRule type="cellIs" dxfId="34854" priority="2161" operator="lessThan">
      <formula>0.8</formula>
    </cfRule>
    <cfRule type="cellIs" dxfId="34853" priority="2162" operator="greaterThan">
      <formula>1</formula>
    </cfRule>
  </conditionalFormatting>
  <conditionalFormatting sqref="R148:R153">
    <cfRule type="cellIs" dxfId="34852" priority="2159" operator="greaterThan">
      <formula>1</formula>
    </cfRule>
    <cfRule type="cellIs" dxfId="34851" priority="2160" operator="lessThan">
      <formula>0.8</formula>
    </cfRule>
  </conditionalFormatting>
  <conditionalFormatting sqref="P148:P153">
    <cfRule type="cellIs" dxfId="34850" priority="2158" operator="greaterThan">
      <formula>0</formula>
    </cfRule>
  </conditionalFormatting>
  <conditionalFormatting sqref="Q148:Q153">
    <cfRule type="cellIs" dxfId="34849" priority="2163" operator="lessThan">
      <formula>0</formula>
    </cfRule>
  </conditionalFormatting>
  <conditionalFormatting sqref="P148:P153">
    <cfRule type="cellIs" dxfId="34848" priority="2152" operator="greaterThan">
      <formula>0</formula>
    </cfRule>
  </conditionalFormatting>
  <conditionalFormatting sqref="Q148:Q153">
    <cfRule type="cellIs" dxfId="34847" priority="2157" operator="lessThan">
      <formula>0</formula>
    </cfRule>
  </conditionalFormatting>
  <conditionalFormatting sqref="R148:R153">
    <cfRule type="cellIs" dxfId="34846" priority="2155" operator="lessThan">
      <formula>0.8</formula>
    </cfRule>
    <cfRule type="cellIs" dxfId="34845" priority="2156" operator="greaterThan">
      <formula>1</formula>
    </cfRule>
  </conditionalFormatting>
  <conditionalFormatting sqref="R148:R153">
    <cfRule type="cellIs" dxfId="34844" priority="2153" operator="greaterThan">
      <formula>1</formula>
    </cfRule>
    <cfRule type="cellIs" dxfId="34843" priority="2154" operator="lessThan">
      <formula>0.8</formula>
    </cfRule>
  </conditionalFormatting>
  <conditionalFormatting sqref="R148:R153">
    <cfRule type="cellIs" dxfId="34842" priority="2149" operator="lessThan">
      <formula>0.8</formula>
    </cfRule>
    <cfRule type="cellIs" dxfId="34841" priority="2150" operator="greaterThan">
      <formula>1</formula>
    </cfRule>
  </conditionalFormatting>
  <conditionalFormatting sqref="R148:R153">
    <cfRule type="cellIs" dxfId="34840" priority="2147" operator="greaterThan">
      <formula>1</formula>
    </cfRule>
    <cfRule type="cellIs" dxfId="34839" priority="2148" operator="lessThan">
      <formula>0.8</formula>
    </cfRule>
  </conditionalFormatting>
  <conditionalFormatting sqref="P148:P153">
    <cfRule type="cellIs" dxfId="34838" priority="2146" operator="greaterThan">
      <formula>0</formula>
    </cfRule>
  </conditionalFormatting>
  <conditionalFormatting sqref="Q148:Q153">
    <cfRule type="cellIs" dxfId="34837" priority="2151" operator="lessThan">
      <formula>0</formula>
    </cfRule>
  </conditionalFormatting>
  <conditionalFormatting sqref="R148:R153">
    <cfRule type="cellIs" dxfId="34836" priority="2143" operator="lessThan">
      <formula>0.8</formula>
    </cfRule>
    <cfRule type="cellIs" dxfId="34835" priority="2144" operator="greaterThan">
      <formula>1</formula>
    </cfRule>
  </conditionalFormatting>
  <conditionalFormatting sqref="R148:R153">
    <cfRule type="cellIs" dxfId="34834" priority="2141" operator="greaterThan">
      <formula>1</formula>
    </cfRule>
    <cfRule type="cellIs" dxfId="34833" priority="2142" operator="lessThan">
      <formula>0.8</formula>
    </cfRule>
  </conditionalFormatting>
  <conditionalFormatting sqref="P148:P153">
    <cfRule type="cellIs" dxfId="34832" priority="2140" operator="greaterThan">
      <formula>0</formula>
    </cfRule>
  </conditionalFormatting>
  <conditionalFormatting sqref="Q148:Q153">
    <cfRule type="cellIs" dxfId="34831" priority="2145" operator="lessThan">
      <formula>0</formula>
    </cfRule>
  </conditionalFormatting>
  <conditionalFormatting sqref="Q148:Q153">
    <cfRule type="cellIs" dxfId="34830" priority="2139" operator="lessThan">
      <formula>0</formula>
    </cfRule>
  </conditionalFormatting>
  <conditionalFormatting sqref="R148:R153">
    <cfRule type="cellIs" dxfId="34829" priority="2137" operator="lessThan">
      <formula>0.8</formula>
    </cfRule>
    <cfRule type="cellIs" dxfId="34828" priority="2138" operator="greaterThan">
      <formula>1</formula>
    </cfRule>
  </conditionalFormatting>
  <conditionalFormatting sqref="R148:R153">
    <cfRule type="cellIs" dxfId="34827" priority="2135" operator="greaterThan">
      <formula>1</formula>
    </cfRule>
    <cfRule type="cellIs" dxfId="34826" priority="2136" operator="lessThan">
      <formula>0.8</formula>
    </cfRule>
  </conditionalFormatting>
  <conditionalFormatting sqref="P148:P153">
    <cfRule type="cellIs" dxfId="34825" priority="2134" operator="greaterThan">
      <formula>0</formula>
    </cfRule>
  </conditionalFormatting>
  <conditionalFormatting sqref="Q148:Q153">
    <cfRule type="cellIs" dxfId="34824" priority="2128" operator="lessThan">
      <formula>0</formula>
    </cfRule>
  </conditionalFormatting>
  <conditionalFormatting sqref="R148:R153">
    <cfRule type="cellIs" dxfId="34823" priority="2132" operator="lessThan">
      <formula>0.8</formula>
    </cfRule>
    <cfRule type="cellIs" dxfId="34822" priority="2133" operator="greaterThan">
      <formula>1</formula>
    </cfRule>
  </conditionalFormatting>
  <conditionalFormatting sqref="R148:R153">
    <cfRule type="cellIs" dxfId="34821" priority="2130" operator="greaterThan">
      <formula>1</formula>
    </cfRule>
    <cfRule type="cellIs" dxfId="34820" priority="2131" operator="lessThan">
      <formula>0.8</formula>
    </cfRule>
  </conditionalFormatting>
  <conditionalFormatting sqref="P148:P153">
    <cfRule type="cellIs" dxfId="34819" priority="2129" operator="greaterThan">
      <formula>0</formula>
    </cfRule>
  </conditionalFormatting>
  <conditionalFormatting sqref="Q148:Q153">
    <cfRule type="cellIs" dxfId="34818" priority="2127" operator="lessThan">
      <formula>0</formula>
    </cfRule>
  </conditionalFormatting>
  <conditionalFormatting sqref="R148:R153">
    <cfRule type="cellIs" dxfId="34817" priority="2125" operator="lessThan">
      <formula>0.8</formula>
    </cfRule>
    <cfRule type="cellIs" dxfId="34816" priority="2126" operator="greaterThan">
      <formula>1</formula>
    </cfRule>
  </conditionalFormatting>
  <conditionalFormatting sqref="R148:R153">
    <cfRule type="cellIs" dxfId="34815" priority="2123" operator="greaterThan">
      <formula>1</formula>
    </cfRule>
    <cfRule type="cellIs" dxfId="34814" priority="2124" operator="lessThan">
      <formula>0.8</formula>
    </cfRule>
  </conditionalFormatting>
  <conditionalFormatting sqref="P148:P153">
    <cfRule type="cellIs" dxfId="34813" priority="2122" operator="greaterThan">
      <formula>0</formula>
    </cfRule>
  </conditionalFormatting>
  <conditionalFormatting sqref="Q148:Q153">
    <cfRule type="cellIs" dxfId="34812" priority="2121" operator="lessThan">
      <formula>0</formula>
    </cfRule>
  </conditionalFormatting>
  <conditionalFormatting sqref="R148:R153">
    <cfRule type="cellIs" dxfId="34811" priority="2119" operator="lessThan">
      <formula>0.8</formula>
    </cfRule>
    <cfRule type="cellIs" dxfId="34810" priority="2120" operator="greaterThan">
      <formula>1</formula>
    </cfRule>
  </conditionalFormatting>
  <conditionalFormatting sqref="R148:R153">
    <cfRule type="cellIs" dxfId="34809" priority="2117" operator="greaterThan">
      <formula>1</formula>
    </cfRule>
    <cfRule type="cellIs" dxfId="34808" priority="2118" operator="lessThan">
      <formula>0.8</formula>
    </cfRule>
  </conditionalFormatting>
  <conditionalFormatting sqref="P148:P153">
    <cfRule type="cellIs" dxfId="34807" priority="2116" operator="greaterThan">
      <formula>0</formula>
    </cfRule>
  </conditionalFormatting>
  <conditionalFormatting sqref="Q148:Q153">
    <cfRule type="cellIs" dxfId="34806" priority="2115" operator="lessThan">
      <formula>0</formula>
    </cfRule>
  </conditionalFormatting>
  <conditionalFormatting sqref="R148:R153">
    <cfRule type="cellIs" dxfId="34805" priority="2113" operator="lessThan">
      <formula>0.8</formula>
    </cfRule>
    <cfRule type="cellIs" dxfId="34804" priority="2114" operator="greaterThan">
      <formula>1</formula>
    </cfRule>
  </conditionalFormatting>
  <conditionalFormatting sqref="R148:R153">
    <cfRule type="cellIs" dxfId="34803" priority="2111" operator="greaterThan">
      <formula>1</formula>
    </cfRule>
    <cfRule type="cellIs" dxfId="34802" priority="2112" operator="lessThan">
      <formula>0.8</formula>
    </cfRule>
  </conditionalFormatting>
  <conditionalFormatting sqref="P148:P153">
    <cfRule type="cellIs" dxfId="34801" priority="2110" operator="greaterThan">
      <formula>0</formula>
    </cfRule>
  </conditionalFormatting>
  <conditionalFormatting sqref="Q148:Q153">
    <cfRule type="cellIs" dxfId="34800" priority="2109" operator="lessThan">
      <formula>0</formula>
    </cfRule>
  </conditionalFormatting>
  <conditionalFormatting sqref="R148:R153">
    <cfRule type="cellIs" dxfId="34799" priority="2107" operator="lessThan">
      <formula>0.8</formula>
    </cfRule>
    <cfRule type="cellIs" dxfId="34798" priority="2108" operator="greaterThan">
      <formula>1</formula>
    </cfRule>
  </conditionalFormatting>
  <conditionalFormatting sqref="R148:R153">
    <cfRule type="cellIs" dxfId="34797" priority="2105" operator="greaterThan">
      <formula>1</formula>
    </cfRule>
    <cfRule type="cellIs" dxfId="34796" priority="2106" operator="lessThan">
      <formula>0.8</formula>
    </cfRule>
  </conditionalFormatting>
  <conditionalFormatting sqref="P148:P153">
    <cfRule type="cellIs" dxfId="34795" priority="2104" operator="greaterThan">
      <formula>0</formula>
    </cfRule>
  </conditionalFormatting>
  <conditionalFormatting sqref="Q148:Q153">
    <cfRule type="cellIs" dxfId="34794" priority="2103" operator="lessThan">
      <formula>0</formula>
    </cfRule>
  </conditionalFormatting>
  <conditionalFormatting sqref="R148:R153">
    <cfRule type="cellIs" dxfId="34793" priority="2101" operator="lessThan">
      <formula>0.8</formula>
    </cfRule>
    <cfRule type="cellIs" dxfId="34792" priority="2102" operator="greaterThan">
      <formula>1</formula>
    </cfRule>
  </conditionalFormatting>
  <conditionalFormatting sqref="R148:R153">
    <cfRule type="cellIs" dxfId="34791" priority="2099" operator="greaterThan">
      <formula>1</formula>
    </cfRule>
    <cfRule type="cellIs" dxfId="34790" priority="2100" operator="lessThan">
      <formula>0.8</formula>
    </cfRule>
  </conditionalFormatting>
  <conditionalFormatting sqref="P148:P153">
    <cfRule type="cellIs" dxfId="34789" priority="2098" operator="greaterThan">
      <formula>0</formula>
    </cfRule>
  </conditionalFormatting>
  <conditionalFormatting sqref="P148:P153">
    <cfRule type="cellIs" dxfId="34788" priority="2092" operator="greaterThan">
      <formula>0</formula>
    </cfRule>
  </conditionalFormatting>
  <conditionalFormatting sqref="Q148:Q153">
    <cfRule type="cellIs" dxfId="34787" priority="2097" operator="lessThan">
      <formula>0</formula>
    </cfRule>
  </conditionalFormatting>
  <conditionalFormatting sqref="R148:R153">
    <cfRule type="cellIs" dxfId="34786" priority="2095" operator="lessThan">
      <formula>0.8</formula>
    </cfRule>
    <cfRule type="cellIs" dxfId="34785" priority="2096" operator="greaterThan">
      <formula>1</formula>
    </cfRule>
  </conditionalFormatting>
  <conditionalFormatting sqref="R148:R153">
    <cfRule type="cellIs" dxfId="34784" priority="2093" operator="greaterThan">
      <formula>1</formula>
    </cfRule>
    <cfRule type="cellIs" dxfId="34783" priority="2094" operator="lessThan">
      <formula>0.8</formula>
    </cfRule>
  </conditionalFormatting>
  <conditionalFormatting sqref="P148:P153">
    <cfRule type="cellIs" dxfId="34782" priority="2086" operator="greaterThan">
      <formula>0</formula>
    </cfRule>
  </conditionalFormatting>
  <conditionalFormatting sqref="Q148:Q153">
    <cfRule type="cellIs" dxfId="34781" priority="2091" operator="lessThan">
      <formula>0</formula>
    </cfRule>
  </conditionalFormatting>
  <conditionalFormatting sqref="R148:R153">
    <cfRule type="cellIs" dxfId="34780" priority="2089" operator="lessThan">
      <formula>0.8</formula>
    </cfRule>
    <cfRule type="cellIs" dxfId="34779" priority="2090" operator="greaterThan">
      <formula>1</formula>
    </cfRule>
  </conditionalFormatting>
  <conditionalFormatting sqref="R148:R153">
    <cfRule type="cellIs" dxfId="34778" priority="2087" operator="greaterThan">
      <formula>1</formula>
    </cfRule>
    <cfRule type="cellIs" dxfId="34777" priority="2088" operator="lessThan">
      <formula>0.8</formula>
    </cfRule>
  </conditionalFormatting>
  <conditionalFormatting sqref="R148:R153">
    <cfRule type="cellIs" dxfId="34776" priority="2083" operator="lessThan">
      <formula>0.8</formula>
    </cfRule>
    <cfRule type="cellIs" dxfId="34775" priority="2084" operator="greaterThan">
      <formula>1</formula>
    </cfRule>
  </conditionalFormatting>
  <conditionalFormatting sqref="R148:R153">
    <cfRule type="cellIs" dxfId="34774" priority="2081" operator="greaterThan">
      <formula>1</formula>
    </cfRule>
    <cfRule type="cellIs" dxfId="34773" priority="2082" operator="lessThan">
      <formula>0.8</formula>
    </cfRule>
  </conditionalFormatting>
  <conditionalFormatting sqref="P148:P153">
    <cfRule type="cellIs" dxfId="34772" priority="2080" operator="greaterThan">
      <formula>0</formula>
    </cfRule>
  </conditionalFormatting>
  <conditionalFormatting sqref="Q148:Q153">
    <cfRule type="cellIs" dxfId="34771" priority="2085" operator="lessThan">
      <formula>0</formula>
    </cfRule>
  </conditionalFormatting>
  <conditionalFormatting sqref="Q148:Q153">
    <cfRule type="cellIs" dxfId="34770" priority="2074" operator="lessThan">
      <formula>0</formula>
    </cfRule>
  </conditionalFormatting>
  <conditionalFormatting sqref="P148:P153">
    <cfRule type="cellIs" dxfId="34769" priority="2075" operator="greaterThan">
      <formula>0</formula>
    </cfRule>
  </conditionalFormatting>
  <conditionalFormatting sqref="R148:R153">
    <cfRule type="cellIs" dxfId="34768" priority="2078" operator="lessThan">
      <formula>0.8</formula>
    </cfRule>
    <cfRule type="cellIs" dxfId="34767" priority="2079" operator="greaterThan">
      <formula>1</formula>
    </cfRule>
  </conditionalFormatting>
  <conditionalFormatting sqref="R148:R153">
    <cfRule type="cellIs" dxfId="34766" priority="2076" operator="greaterThan">
      <formula>1</formula>
    </cfRule>
    <cfRule type="cellIs" dxfId="34765" priority="2077" operator="lessThan">
      <formula>0.8</formula>
    </cfRule>
  </conditionalFormatting>
  <conditionalFormatting sqref="Q148:Q153">
    <cfRule type="cellIs" dxfId="34764" priority="2068" operator="lessThan">
      <formula>0</formula>
    </cfRule>
  </conditionalFormatting>
  <conditionalFormatting sqref="R148:R153">
    <cfRule type="cellIs" dxfId="34763" priority="2072" operator="lessThan">
      <formula>0.8</formula>
    </cfRule>
    <cfRule type="cellIs" dxfId="34762" priority="2073" operator="greaterThan">
      <formula>1</formula>
    </cfRule>
  </conditionalFormatting>
  <conditionalFormatting sqref="R148:R153">
    <cfRule type="cellIs" dxfId="34761" priority="2070" operator="greaterThan">
      <formula>1</formula>
    </cfRule>
    <cfRule type="cellIs" dxfId="34760" priority="2071" operator="lessThan">
      <formula>0.8</formula>
    </cfRule>
  </conditionalFormatting>
  <conditionalFormatting sqref="P148:P153">
    <cfRule type="cellIs" dxfId="34759" priority="2069" operator="greaterThan">
      <formula>0</formula>
    </cfRule>
  </conditionalFormatting>
  <conditionalFormatting sqref="Q148:Q153">
    <cfRule type="cellIs" dxfId="34758" priority="2067" operator="lessThan">
      <formula>0</formula>
    </cfRule>
  </conditionalFormatting>
  <conditionalFormatting sqref="R148:R153">
    <cfRule type="cellIs" dxfId="34757" priority="2065" operator="lessThan">
      <formula>0.8</formula>
    </cfRule>
    <cfRule type="cellIs" dxfId="34756" priority="2066" operator="greaterThan">
      <formula>1</formula>
    </cfRule>
  </conditionalFormatting>
  <conditionalFormatting sqref="R148:R153">
    <cfRule type="cellIs" dxfId="34755" priority="2063" operator="greaterThan">
      <formula>1</formula>
    </cfRule>
    <cfRule type="cellIs" dxfId="34754" priority="2064" operator="lessThan">
      <formula>0.8</formula>
    </cfRule>
  </conditionalFormatting>
  <conditionalFormatting sqref="P148:P153">
    <cfRule type="cellIs" dxfId="34753" priority="2062" operator="greaterThan">
      <formula>0</formula>
    </cfRule>
  </conditionalFormatting>
  <conditionalFormatting sqref="Q148:Q153">
    <cfRule type="cellIs" dxfId="34752" priority="2061" operator="lessThan">
      <formula>0</formula>
    </cfRule>
  </conditionalFormatting>
  <conditionalFormatting sqref="R148:R153">
    <cfRule type="cellIs" dxfId="34751" priority="2059" operator="lessThan">
      <formula>0.8</formula>
    </cfRule>
    <cfRule type="cellIs" dxfId="34750" priority="2060" operator="greaterThan">
      <formula>1</formula>
    </cfRule>
  </conditionalFormatting>
  <conditionalFormatting sqref="R148:R153">
    <cfRule type="cellIs" dxfId="34749" priority="2057" operator="greaterThan">
      <formula>1</formula>
    </cfRule>
    <cfRule type="cellIs" dxfId="34748" priority="2058" operator="lessThan">
      <formula>0.8</formula>
    </cfRule>
  </conditionalFormatting>
  <conditionalFormatting sqref="P148:P153">
    <cfRule type="cellIs" dxfId="34747" priority="2056" operator="greaterThan">
      <formula>0</formula>
    </cfRule>
  </conditionalFormatting>
  <conditionalFormatting sqref="Q148:Q153">
    <cfRule type="cellIs" dxfId="34746" priority="2055" operator="lessThan">
      <formula>0</formula>
    </cfRule>
  </conditionalFormatting>
  <conditionalFormatting sqref="R148:R153">
    <cfRule type="cellIs" dxfId="34745" priority="2053" operator="lessThan">
      <formula>0.8</formula>
    </cfRule>
    <cfRule type="cellIs" dxfId="34744" priority="2054" operator="greaterThan">
      <formula>1</formula>
    </cfRule>
  </conditionalFormatting>
  <conditionalFormatting sqref="R148:R153">
    <cfRule type="cellIs" dxfId="34743" priority="2051" operator="greaterThan">
      <formula>1</formula>
    </cfRule>
    <cfRule type="cellIs" dxfId="34742" priority="2052" operator="lessThan">
      <formula>0.8</formula>
    </cfRule>
  </conditionalFormatting>
  <conditionalFormatting sqref="P148:P153">
    <cfRule type="cellIs" dxfId="34741" priority="2050" operator="greaterThan">
      <formula>0</formula>
    </cfRule>
  </conditionalFormatting>
  <conditionalFormatting sqref="Q148:Q153">
    <cfRule type="cellIs" dxfId="34740" priority="2049" operator="lessThan">
      <formula>0</formula>
    </cfRule>
  </conditionalFormatting>
  <conditionalFormatting sqref="R148:R153">
    <cfRule type="cellIs" dxfId="34739" priority="2047" operator="lessThan">
      <formula>0.8</formula>
    </cfRule>
    <cfRule type="cellIs" dxfId="34738" priority="2048" operator="greaterThan">
      <formula>1</formula>
    </cfRule>
  </conditionalFormatting>
  <conditionalFormatting sqref="R148:R153">
    <cfRule type="cellIs" dxfId="34737" priority="2045" operator="greaterThan">
      <formula>1</formula>
    </cfRule>
    <cfRule type="cellIs" dxfId="34736" priority="2046" operator="lessThan">
      <formula>0.8</formula>
    </cfRule>
  </conditionalFormatting>
  <conditionalFormatting sqref="P148:P153">
    <cfRule type="cellIs" dxfId="34735" priority="2044" operator="greaterThan">
      <formula>0</formula>
    </cfRule>
  </conditionalFormatting>
  <conditionalFormatting sqref="Q124 Q127 Q130">
    <cfRule type="cellIs" dxfId="34734" priority="2038" operator="lessThan">
      <formula>0</formula>
    </cfRule>
  </conditionalFormatting>
  <conditionalFormatting sqref="P124 P127 P130">
    <cfRule type="cellIs" dxfId="34733" priority="2039" operator="greaterThan">
      <formula>0</formula>
    </cfRule>
  </conditionalFormatting>
  <conditionalFormatting sqref="R124 R127 R130">
    <cfRule type="cellIs" dxfId="34732" priority="2042" operator="lessThan">
      <formula>0.8</formula>
    </cfRule>
    <cfRule type="cellIs" dxfId="34731" priority="2043" operator="greaterThan">
      <formula>1</formula>
    </cfRule>
  </conditionalFormatting>
  <conditionalFormatting sqref="R124 R127 R130">
    <cfRule type="cellIs" dxfId="34730" priority="2040" operator="greaterThan">
      <formula>1</formula>
    </cfRule>
    <cfRule type="cellIs" dxfId="34729" priority="2041" operator="lessThan">
      <formula>0.8</formula>
    </cfRule>
  </conditionalFormatting>
  <conditionalFormatting sqref="Q124 Q127 Q130">
    <cfRule type="cellIs" dxfId="34728" priority="2032" operator="lessThan">
      <formula>0</formula>
    </cfRule>
  </conditionalFormatting>
  <conditionalFormatting sqref="R124 R127 R130">
    <cfRule type="cellIs" dxfId="34727" priority="2036" operator="lessThan">
      <formula>0.8</formula>
    </cfRule>
    <cfRule type="cellIs" dxfId="34726" priority="2037" operator="greaterThan">
      <formula>1</formula>
    </cfRule>
  </conditionalFormatting>
  <conditionalFormatting sqref="R124 R127 R130">
    <cfRule type="cellIs" dxfId="34725" priority="2034" operator="greaterThan">
      <formula>1</formula>
    </cfRule>
    <cfRule type="cellIs" dxfId="34724" priority="2035" operator="lessThan">
      <formula>0.8</formula>
    </cfRule>
  </conditionalFormatting>
  <conditionalFormatting sqref="P124 P127 P130">
    <cfRule type="cellIs" dxfId="34723" priority="2033" operator="greaterThan">
      <formula>0</formula>
    </cfRule>
  </conditionalFormatting>
  <conditionalFormatting sqref="Q124 Q127 Q130">
    <cfRule type="cellIs" dxfId="34722" priority="2031" operator="lessThan">
      <formula>0</formula>
    </cfRule>
  </conditionalFormatting>
  <conditionalFormatting sqref="R124 R127 R130">
    <cfRule type="cellIs" dxfId="34721" priority="2029" operator="lessThan">
      <formula>0.8</formula>
    </cfRule>
    <cfRule type="cellIs" dxfId="34720" priority="2030" operator="greaterThan">
      <formula>1</formula>
    </cfRule>
  </conditionalFormatting>
  <conditionalFormatting sqref="R124 R127 R130">
    <cfRule type="cellIs" dxfId="34719" priority="2027" operator="greaterThan">
      <formula>1</formula>
    </cfRule>
    <cfRule type="cellIs" dxfId="34718" priority="2028" operator="lessThan">
      <formula>0.8</formula>
    </cfRule>
  </conditionalFormatting>
  <conditionalFormatting sqref="P124 P127 P130">
    <cfRule type="cellIs" dxfId="34717" priority="2026" operator="greaterThan">
      <formula>0</formula>
    </cfRule>
  </conditionalFormatting>
  <conditionalFormatting sqref="Q124 Q127 Q130">
    <cfRule type="cellIs" dxfId="34716" priority="2025" operator="lessThan">
      <formula>0</formula>
    </cfRule>
  </conditionalFormatting>
  <conditionalFormatting sqref="R124 R127 R130">
    <cfRule type="cellIs" dxfId="34715" priority="2023" operator="lessThan">
      <formula>0.8</formula>
    </cfRule>
    <cfRule type="cellIs" dxfId="34714" priority="2024" operator="greaterThan">
      <formula>1</formula>
    </cfRule>
  </conditionalFormatting>
  <conditionalFormatting sqref="R124 R127 R130">
    <cfRule type="cellIs" dxfId="34713" priority="2021" operator="greaterThan">
      <formula>1</formula>
    </cfRule>
    <cfRule type="cellIs" dxfId="34712" priority="2022" operator="lessThan">
      <formula>0.8</formula>
    </cfRule>
  </conditionalFormatting>
  <conditionalFormatting sqref="P124 P127 P130">
    <cfRule type="cellIs" dxfId="34711" priority="2020" operator="greaterThan">
      <formula>0</formula>
    </cfRule>
  </conditionalFormatting>
  <conditionalFormatting sqref="Q124 Q127 Q130">
    <cfRule type="cellIs" dxfId="34710" priority="2019" operator="lessThan">
      <formula>0</formula>
    </cfRule>
  </conditionalFormatting>
  <conditionalFormatting sqref="R124 R127 R130">
    <cfRule type="cellIs" dxfId="34709" priority="2017" operator="lessThan">
      <formula>0.8</formula>
    </cfRule>
    <cfRule type="cellIs" dxfId="34708" priority="2018" operator="greaterThan">
      <formula>1</formula>
    </cfRule>
  </conditionalFormatting>
  <conditionalFormatting sqref="R124 R127 R130">
    <cfRule type="cellIs" dxfId="34707" priority="2015" operator="greaterThan">
      <formula>1</formula>
    </cfRule>
    <cfRule type="cellIs" dxfId="34706" priority="2016" operator="lessThan">
      <formula>0.8</formula>
    </cfRule>
  </conditionalFormatting>
  <conditionalFormatting sqref="P124 P127 P130">
    <cfRule type="cellIs" dxfId="34705" priority="2014" operator="greaterThan">
      <formula>0</formula>
    </cfRule>
  </conditionalFormatting>
  <conditionalFormatting sqref="Q124 Q127 Q130">
    <cfRule type="cellIs" dxfId="34704" priority="2013" operator="lessThan">
      <formula>0</formula>
    </cfRule>
  </conditionalFormatting>
  <conditionalFormatting sqref="R124 R127 R130">
    <cfRule type="cellIs" dxfId="34703" priority="2011" operator="lessThan">
      <formula>0.8</formula>
    </cfRule>
    <cfRule type="cellIs" dxfId="34702" priority="2012" operator="greaterThan">
      <formula>1</formula>
    </cfRule>
  </conditionalFormatting>
  <conditionalFormatting sqref="R124 R127 R130">
    <cfRule type="cellIs" dxfId="34701" priority="2009" operator="greaterThan">
      <formula>1</formula>
    </cfRule>
    <cfRule type="cellIs" dxfId="34700" priority="2010" operator="lessThan">
      <formula>0.8</formula>
    </cfRule>
  </conditionalFormatting>
  <conditionalFormatting sqref="P124 P127 P130">
    <cfRule type="cellIs" dxfId="34699" priority="2008" operator="greaterThan">
      <formula>0</formula>
    </cfRule>
  </conditionalFormatting>
  <conditionalFormatting sqref="Q124 Q127 Q130">
    <cfRule type="cellIs" dxfId="34698" priority="2007" operator="lessThan">
      <formula>0</formula>
    </cfRule>
  </conditionalFormatting>
  <conditionalFormatting sqref="R124 R127 R130">
    <cfRule type="cellIs" dxfId="34697" priority="2005" operator="lessThan">
      <formula>0.8</formula>
    </cfRule>
    <cfRule type="cellIs" dxfId="34696" priority="2006" operator="greaterThan">
      <formula>1</formula>
    </cfRule>
  </conditionalFormatting>
  <conditionalFormatting sqref="R124 R127 R130">
    <cfRule type="cellIs" dxfId="34695" priority="2003" operator="greaterThan">
      <formula>1</formula>
    </cfRule>
    <cfRule type="cellIs" dxfId="34694" priority="2004" operator="lessThan">
      <formula>0.8</formula>
    </cfRule>
  </conditionalFormatting>
  <conditionalFormatting sqref="P124 P127 P130">
    <cfRule type="cellIs" dxfId="34693" priority="2002" operator="greaterThan">
      <formula>0</formula>
    </cfRule>
  </conditionalFormatting>
  <conditionalFormatting sqref="Q124 Q127 Q130">
    <cfRule type="cellIs" dxfId="34692" priority="2001" operator="lessThan">
      <formula>0</formula>
    </cfRule>
  </conditionalFormatting>
  <conditionalFormatting sqref="R124 R127 R130">
    <cfRule type="cellIs" dxfId="34691" priority="1999" operator="lessThan">
      <formula>0.8</formula>
    </cfRule>
    <cfRule type="cellIs" dxfId="34690" priority="2000" operator="greaterThan">
      <formula>1</formula>
    </cfRule>
  </conditionalFormatting>
  <conditionalFormatting sqref="R124 R127 R130">
    <cfRule type="cellIs" dxfId="34689" priority="1997" operator="greaterThan">
      <formula>1</formula>
    </cfRule>
    <cfRule type="cellIs" dxfId="34688" priority="1998" operator="lessThan">
      <formula>0.8</formula>
    </cfRule>
  </conditionalFormatting>
  <conditionalFormatting sqref="P124 P127 P130">
    <cfRule type="cellIs" dxfId="34687" priority="1996" operator="greaterThan">
      <formula>0</formula>
    </cfRule>
  </conditionalFormatting>
  <conditionalFormatting sqref="Q124 Q127 Q130">
    <cfRule type="cellIs" dxfId="34686" priority="1995" operator="lessThan">
      <formula>0</formula>
    </cfRule>
  </conditionalFormatting>
  <conditionalFormatting sqref="R124 R127 R130">
    <cfRule type="cellIs" dxfId="34685" priority="1993" operator="lessThan">
      <formula>0.8</formula>
    </cfRule>
    <cfRule type="cellIs" dxfId="34684" priority="1994" operator="greaterThan">
      <formula>1</formula>
    </cfRule>
  </conditionalFormatting>
  <conditionalFormatting sqref="R124 R127 R130">
    <cfRule type="cellIs" dxfId="34683" priority="1991" operator="greaterThan">
      <formula>1</formula>
    </cfRule>
    <cfRule type="cellIs" dxfId="34682" priority="1992" operator="lessThan">
      <formula>0.8</formula>
    </cfRule>
  </conditionalFormatting>
  <conditionalFormatting sqref="P124 P127 P130">
    <cfRule type="cellIs" dxfId="34681" priority="1990" operator="greaterThan">
      <formula>0</formula>
    </cfRule>
  </conditionalFormatting>
  <conditionalFormatting sqref="P124 P127 P130">
    <cfRule type="cellIs" dxfId="34680" priority="1984" operator="greaterThan">
      <formula>0</formula>
    </cfRule>
  </conditionalFormatting>
  <conditionalFormatting sqref="Q124 Q127 Q130">
    <cfRule type="cellIs" dxfId="34679" priority="1989" operator="lessThan">
      <formula>0</formula>
    </cfRule>
  </conditionalFormatting>
  <conditionalFormatting sqref="R124 R127 R130">
    <cfRule type="cellIs" dxfId="34678" priority="1987" operator="lessThan">
      <formula>0.8</formula>
    </cfRule>
    <cfRule type="cellIs" dxfId="34677" priority="1988" operator="greaterThan">
      <formula>1</formula>
    </cfRule>
  </conditionalFormatting>
  <conditionalFormatting sqref="R124 R127 R130">
    <cfRule type="cellIs" dxfId="34676" priority="1985" operator="greaterThan">
      <formula>1</formula>
    </cfRule>
    <cfRule type="cellIs" dxfId="34675" priority="1986" operator="lessThan">
      <formula>0.8</formula>
    </cfRule>
  </conditionalFormatting>
  <conditionalFormatting sqref="P124 P127 P130">
    <cfRule type="cellIs" dxfId="34674" priority="1978" operator="greaterThan">
      <formula>0</formula>
    </cfRule>
  </conditionalFormatting>
  <conditionalFormatting sqref="Q124 Q127 Q130">
    <cfRule type="cellIs" dxfId="34673" priority="1983" operator="lessThan">
      <formula>0</formula>
    </cfRule>
  </conditionalFormatting>
  <conditionalFormatting sqref="R124 R127 R130">
    <cfRule type="cellIs" dxfId="34672" priority="1981" operator="lessThan">
      <formula>0.8</formula>
    </cfRule>
    <cfRule type="cellIs" dxfId="34671" priority="1982" operator="greaterThan">
      <formula>1</formula>
    </cfRule>
  </conditionalFormatting>
  <conditionalFormatting sqref="R124 R127 R130">
    <cfRule type="cellIs" dxfId="34670" priority="1979" operator="greaterThan">
      <formula>1</formula>
    </cfRule>
    <cfRule type="cellIs" dxfId="34669" priority="1980" operator="lessThan">
      <formula>0.8</formula>
    </cfRule>
  </conditionalFormatting>
  <conditionalFormatting sqref="R124 R127 R130">
    <cfRule type="cellIs" dxfId="34668" priority="1975" operator="lessThan">
      <formula>0.8</formula>
    </cfRule>
    <cfRule type="cellIs" dxfId="34667" priority="1976" operator="greaterThan">
      <formula>1</formula>
    </cfRule>
  </conditionalFormatting>
  <conditionalFormatting sqref="R124 R127 R130">
    <cfRule type="cellIs" dxfId="34666" priority="1973" operator="greaterThan">
      <formula>1</formula>
    </cfRule>
    <cfRule type="cellIs" dxfId="34665" priority="1974" operator="lessThan">
      <formula>0.8</formula>
    </cfRule>
  </conditionalFormatting>
  <conditionalFormatting sqref="P124 P127 P130">
    <cfRule type="cellIs" dxfId="34664" priority="1972" operator="greaterThan">
      <formula>0</formula>
    </cfRule>
  </conditionalFormatting>
  <conditionalFormatting sqref="Q124 Q127 Q130">
    <cfRule type="cellIs" dxfId="34663" priority="1977" operator="lessThan">
      <formula>0</formula>
    </cfRule>
  </conditionalFormatting>
  <conditionalFormatting sqref="Q124 Q127 Q130">
    <cfRule type="cellIs" dxfId="34662" priority="1971" operator="lessThan">
      <formula>0</formula>
    </cfRule>
  </conditionalFormatting>
  <conditionalFormatting sqref="R124 R127 R130">
    <cfRule type="cellIs" dxfId="34661" priority="1969" operator="lessThan">
      <formula>0.8</formula>
    </cfRule>
    <cfRule type="cellIs" dxfId="34660" priority="1970" operator="greaterThan">
      <formula>1</formula>
    </cfRule>
  </conditionalFormatting>
  <conditionalFormatting sqref="R124 R127 R130">
    <cfRule type="cellIs" dxfId="34659" priority="1967" operator="greaterThan">
      <formula>1</formula>
    </cfRule>
    <cfRule type="cellIs" dxfId="34658" priority="1968" operator="lessThan">
      <formula>0.8</formula>
    </cfRule>
  </conditionalFormatting>
  <conditionalFormatting sqref="P124 P127 P130">
    <cfRule type="cellIs" dxfId="34657" priority="1966" operator="greaterThan">
      <formula>0</formula>
    </cfRule>
  </conditionalFormatting>
  <conditionalFormatting sqref="P124 P127 P130">
    <cfRule type="cellIs" dxfId="34656" priority="1960" operator="greaterThan">
      <formula>0</formula>
    </cfRule>
  </conditionalFormatting>
  <conditionalFormatting sqref="Q124 Q127 Q130">
    <cfRule type="cellIs" dxfId="34655" priority="1965" operator="lessThan">
      <formula>0</formula>
    </cfRule>
  </conditionalFormatting>
  <conditionalFormatting sqref="R124 R127 R130">
    <cfRule type="cellIs" dxfId="34654" priority="1963" operator="lessThan">
      <formula>0.8</formula>
    </cfRule>
    <cfRule type="cellIs" dxfId="34653" priority="1964" operator="greaterThan">
      <formula>1</formula>
    </cfRule>
  </conditionalFormatting>
  <conditionalFormatting sqref="R124 R127 R130">
    <cfRule type="cellIs" dxfId="34652" priority="1961" operator="greaterThan">
      <formula>1</formula>
    </cfRule>
    <cfRule type="cellIs" dxfId="34651" priority="1962" operator="lessThan">
      <formula>0.8</formula>
    </cfRule>
  </conditionalFormatting>
  <conditionalFormatting sqref="P124 P127 P130">
    <cfRule type="cellIs" dxfId="34650" priority="1954" operator="greaterThan">
      <formula>0</formula>
    </cfRule>
  </conditionalFormatting>
  <conditionalFormatting sqref="Q124 Q127 Q130">
    <cfRule type="cellIs" dxfId="34649" priority="1959" operator="lessThan">
      <formula>0</formula>
    </cfRule>
  </conditionalFormatting>
  <conditionalFormatting sqref="R124 R127 R130">
    <cfRule type="cellIs" dxfId="34648" priority="1957" operator="lessThan">
      <formula>0.8</formula>
    </cfRule>
    <cfRule type="cellIs" dxfId="34647" priority="1958" operator="greaterThan">
      <formula>1</formula>
    </cfRule>
  </conditionalFormatting>
  <conditionalFormatting sqref="R124 R127 R130">
    <cfRule type="cellIs" dxfId="34646" priority="1955" operator="greaterThan">
      <formula>1</formula>
    </cfRule>
    <cfRule type="cellIs" dxfId="34645" priority="1956" operator="lessThan">
      <formula>0.8</formula>
    </cfRule>
  </conditionalFormatting>
  <conditionalFormatting sqref="R124 R127 R130">
    <cfRule type="cellIs" dxfId="34644" priority="1951" operator="lessThan">
      <formula>0.8</formula>
    </cfRule>
    <cfRule type="cellIs" dxfId="34643" priority="1952" operator="greaterThan">
      <formula>1</formula>
    </cfRule>
  </conditionalFormatting>
  <conditionalFormatting sqref="R124 R127 R130">
    <cfRule type="cellIs" dxfId="34642" priority="1949" operator="greaterThan">
      <formula>1</formula>
    </cfRule>
    <cfRule type="cellIs" dxfId="34641" priority="1950" operator="lessThan">
      <formula>0.8</formula>
    </cfRule>
  </conditionalFormatting>
  <conditionalFormatting sqref="P124 P127 P130">
    <cfRule type="cellIs" dxfId="34640" priority="1948" operator="greaterThan">
      <formula>0</formula>
    </cfRule>
  </conditionalFormatting>
  <conditionalFormatting sqref="Q124 Q127 Q130">
    <cfRule type="cellIs" dxfId="34639" priority="1953" operator="lessThan">
      <formula>0</formula>
    </cfRule>
  </conditionalFormatting>
  <conditionalFormatting sqref="P124 P127 P130">
    <cfRule type="cellIs" dxfId="34638" priority="1942" operator="greaterThan">
      <formula>0</formula>
    </cfRule>
  </conditionalFormatting>
  <conditionalFormatting sqref="Q124 Q127 Q130">
    <cfRule type="cellIs" dxfId="34637" priority="1947" operator="lessThan">
      <formula>0</formula>
    </cfRule>
  </conditionalFormatting>
  <conditionalFormatting sqref="R124 R127 R130">
    <cfRule type="cellIs" dxfId="34636" priority="1945" operator="lessThan">
      <formula>0.8</formula>
    </cfRule>
    <cfRule type="cellIs" dxfId="34635" priority="1946" operator="greaterThan">
      <formula>1</formula>
    </cfRule>
  </conditionalFormatting>
  <conditionalFormatting sqref="R124 R127 R130">
    <cfRule type="cellIs" dxfId="34634" priority="1943" operator="greaterThan">
      <formula>1</formula>
    </cfRule>
    <cfRule type="cellIs" dxfId="34633" priority="1944" operator="lessThan">
      <formula>0.8</formula>
    </cfRule>
  </conditionalFormatting>
  <conditionalFormatting sqref="R124 R127 R130">
    <cfRule type="cellIs" dxfId="34632" priority="1939" operator="lessThan">
      <formula>0.8</formula>
    </cfRule>
    <cfRule type="cellIs" dxfId="34631" priority="1940" operator="greaterThan">
      <formula>1</formula>
    </cfRule>
  </conditionalFormatting>
  <conditionalFormatting sqref="R124 R127 R130">
    <cfRule type="cellIs" dxfId="34630" priority="1937" operator="greaterThan">
      <formula>1</formula>
    </cfRule>
    <cfRule type="cellIs" dxfId="34629" priority="1938" operator="lessThan">
      <formula>0.8</formula>
    </cfRule>
  </conditionalFormatting>
  <conditionalFormatting sqref="P124 P127 P130">
    <cfRule type="cellIs" dxfId="34628" priority="1936" operator="greaterThan">
      <formula>0</formula>
    </cfRule>
  </conditionalFormatting>
  <conditionalFormatting sqref="Q124 Q127 Q130">
    <cfRule type="cellIs" dxfId="34627" priority="1941" operator="lessThan">
      <formula>0</formula>
    </cfRule>
  </conditionalFormatting>
  <conditionalFormatting sqref="R124 R127 R130">
    <cfRule type="cellIs" dxfId="34626" priority="1933" operator="lessThan">
      <formula>0.8</formula>
    </cfRule>
    <cfRule type="cellIs" dxfId="34625" priority="1934" operator="greaterThan">
      <formula>1</formula>
    </cfRule>
  </conditionalFormatting>
  <conditionalFormatting sqref="R124 R127 R130">
    <cfRule type="cellIs" dxfId="34624" priority="1931" operator="greaterThan">
      <formula>1</formula>
    </cfRule>
    <cfRule type="cellIs" dxfId="34623" priority="1932" operator="lessThan">
      <formula>0.8</formula>
    </cfRule>
  </conditionalFormatting>
  <conditionalFormatting sqref="P124 P127 P130">
    <cfRule type="cellIs" dxfId="34622" priority="1930" operator="greaterThan">
      <formula>0</formula>
    </cfRule>
  </conditionalFormatting>
  <conditionalFormatting sqref="Q124 Q127 Q130">
    <cfRule type="cellIs" dxfId="34621" priority="1935" operator="lessThan">
      <formula>0</formula>
    </cfRule>
  </conditionalFormatting>
  <conditionalFormatting sqref="Q124 Q127 Q130">
    <cfRule type="cellIs" dxfId="34620" priority="1929" operator="lessThan">
      <formula>0</formula>
    </cfRule>
  </conditionalFormatting>
  <conditionalFormatting sqref="R124 R127 R130">
    <cfRule type="cellIs" dxfId="34619" priority="1927" operator="lessThan">
      <formula>0.8</formula>
    </cfRule>
    <cfRule type="cellIs" dxfId="34618" priority="1928" operator="greaterThan">
      <formula>1</formula>
    </cfRule>
  </conditionalFormatting>
  <conditionalFormatting sqref="R124 R127 R130">
    <cfRule type="cellIs" dxfId="34617" priority="1925" operator="greaterThan">
      <formula>1</formula>
    </cfRule>
    <cfRule type="cellIs" dxfId="34616" priority="1926" operator="lessThan">
      <formula>0.8</formula>
    </cfRule>
  </conditionalFormatting>
  <conditionalFormatting sqref="P124 P127 P130">
    <cfRule type="cellIs" dxfId="34615" priority="1924" operator="greaterThan">
      <formula>0</formula>
    </cfRule>
  </conditionalFormatting>
  <conditionalFormatting sqref="Q124 Q127 Q130">
    <cfRule type="cellIs" dxfId="34614" priority="1918" operator="lessThan">
      <formula>0</formula>
    </cfRule>
  </conditionalFormatting>
  <conditionalFormatting sqref="R124 R127 R130">
    <cfRule type="cellIs" dxfId="34613" priority="1922" operator="lessThan">
      <formula>0.8</formula>
    </cfRule>
    <cfRule type="cellIs" dxfId="34612" priority="1923" operator="greaterThan">
      <formula>1</formula>
    </cfRule>
  </conditionalFormatting>
  <conditionalFormatting sqref="R124 R127 R130">
    <cfRule type="cellIs" dxfId="34611" priority="1920" operator="greaterThan">
      <formula>1</formula>
    </cfRule>
    <cfRule type="cellIs" dxfId="34610" priority="1921" operator="lessThan">
      <formula>0.8</formula>
    </cfRule>
  </conditionalFormatting>
  <conditionalFormatting sqref="P124 P127 P130">
    <cfRule type="cellIs" dxfId="34609" priority="1919" operator="greaterThan">
      <formula>0</formula>
    </cfRule>
  </conditionalFormatting>
  <conditionalFormatting sqref="Q124 Q127 Q130">
    <cfRule type="cellIs" dxfId="34608" priority="1917" operator="lessThan">
      <formula>0</formula>
    </cfRule>
  </conditionalFormatting>
  <conditionalFormatting sqref="R124 R127 R130">
    <cfRule type="cellIs" dxfId="34607" priority="1915" operator="lessThan">
      <formula>0.8</formula>
    </cfRule>
    <cfRule type="cellIs" dxfId="34606" priority="1916" operator="greaterThan">
      <formula>1</formula>
    </cfRule>
  </conditionalFormatting>
  <conditionalFormatting sqref="R124 R127 R130">
    <cfRule type="cellIs" dxfId="34605" priority="1913" operator="greaterThan">
      <formula>1</formula>
    </cfRule>
    <cfRule type="cellIs" dxfId="34604" priority="1914" operator="lessThan">
      <formula>0.8</formula>
    </cfRule>
  </conditionalFormatting>
  <conditionalFormatting sqref="P124 P127 P130">
    <cfRule type="cellIs" dxfId="34603" priority="1912" operator="greaterThan">
      <formula>0</formula>
    </cfRule>
  </conditionalFormatting>
  <conditionalFormatting sqref="Q124 Q127 Q130">
    <cfRule type="cellIs" dxfId="34602" priority="1911" operator="lessThan">
      <formula>0</formula>
    </cfRule>
  </conditionalFormatting>
  <conditionalFormatting sqref="R124 R127 R130">
    <cfRule type="cellIs" dxfId="34601" priority="1909" operator="lessThan">
      <formula>0.8</formula>
    </cfRule>
    <cfRule type="cellIs" dxfId="34600" priority="1910" operator="greaterThan">
      <formula>1</formula>
    </cfRule>
  </conditionalFormatting>
  <conditionalFormatting sqref="R124 R127 R130">
    <cfRule type="cellIs" dxfId="34599" priority="1907" operator="greaterThan">
      <formula>1</formula>
    </cfRule>
    <cfRule type="cellIs" dxfId="34598" priority="1908" operator="lessThan">
      <formula>0.8</formula>
    </cfRule>
  </conditionalFormatting>
  <conditionalFormatting sqref="P124 P127 P130">
    <cfRule type="cellIs" dxfId="34597" priority="1906" operator="greaterThan">
      <formula>0</formula>
    </cfRule>
  </conditionalFormatting>
  <conditionalFormatting sqref="Q124 Q127 Q130">
    <cfRule type="cellIs" dxfId="34596" priority="1905" operator="lessThan">
      <formula>0</formula>
    </cfRule>
  </conditionalFormatting>
  <conditionalFormatting sqref="R124 R127 R130">
    <cfRule type="cellIs" dxfId="34595" priority="1903" operator="lessThan">
      <formula>0.8</formula>
    </cfRule>
    <cfRule type="cellIs" dxfId="34594" priority="1904" operator="greaterThan">
      <formula>1</formula>
    </cfRule>
  </conditionalFormatting>
  <conditionalFormatting sqref="R124 R127 R130">
    <cfRule type="cellIs" dxfId="34593" priority="1901" operator="greaterThan">
      <formula>1</formula>
    </cfRule>
    <cfRule type="cellIs" dxfId="34592" priority="1902" operator="lessThan">
      <formula>0.8</formula>
    </cfRule>
  </conditionalFormatting>
  <conditionalFormatting sqref="P124 P127 P130">
    <cfRule type="cellIs" dxfId="34591" priority="1900" operator="greaterThan">
      <formula>0</formula>
    </cfRule>
  </conditionalFormatting>
  <conditionalFormatting sqref="Q124 Q127 Q130">
    <cfRule type="cellIs" dxfId="34590" priority="1899" operator="lessThan">
      <formula>0</formula>
    </cfRule>
  </conditionalFormatting>
  <conditionalFormatting sqref="R124 R127 R130">
    <cfRule type="cellIs" dxfId="34589" priority="1897" operator="lessThan">
      <formula>0.8</formula>
    </cfRule>
    <cfRule type="cellIs" dxfId="34588" priority="1898" operator="greaterThan">
      <formula>1</formula>
    </cfRule>
  </conditionalFormatting>
  <conditionalFormatting sqref="R124 R127 R130">
    <cfRule type="cellIs" dxfId="34587" priority="1895" operator="greaterThan">
      <formula>1</formula>
    </cfRule>
    <cfRule type="cellIs" dxfId="34586" priority="1896" operator="lessThan">
      <formula>0.8</formula>
    </cfRule>
  </conditionalFormatting>
  <conditionalFormatting sqref="P124 P127 P130">
    <cfRule type="cellIs" dxfId="34585" priority="1894" operator="greaterThan">
      <formula>0</formula>
    </cfRule>
  </conditionalFormatting>
  <conditionalFormatting sqref="Q124 Q127 Q130">
    <cfRule type="cellIs" dxfId="34584" priority="1893" operator="lessThan">
      <formula>0</formula>
    </cfRule>
  </conditionalFormatting>
  <conditionalFormatting sqref="R124 R127 R130">
    <cfRule type="cellIs" dxfId="34583" priority="1891" operator="lessThan">
      <formula>0.8</formula>
    </cfRule>
    <cfRule type="cellIs" dxfId="34582" priority="1892" operator="greaterThan">
      <formula>1</formula>
    </cfRule>
  </conditionalFormatting>
  <conditionalFormatting sqref="R124 R127 R130">
    <cfRule type="cellIs" dxfId="34581" priority="1889" operator="greaterThan">
      <formula>1</formula>
    </cfRule>
    <cfRule type="cellIs" dxfId="34580" priority="1890" operator="lessThan">
      <formula>0.8</formula>
    </cfRule>
  </conditionalFormatting>
  <conditionalFormatting sqref="P124 P127 P130">
    <cfRule type="cellIs" dxfId="34579" priority="1888" operator="greaterThan">
      <formula>0</formula>
    </cfRule>
  </conditionalFormatting>
  <conditionalFormatting sqref="P124 P127 P130">
    <cfRule type="cellIs" dxfId="34578" priority="1882" operator="greaterThan">
      <formula>0</formula>
    </cfRule>
  </conditionalFormatting>
  <conditionalFormatting sqref="Q124 Q127 Q130">
    <cfRule type="cellIs" dxfId="34577" priority="1887" operator="lessThan">
      <formula>0</formula>
    </cfRule>
  </conditionalFormatting>
  <conditionalFormatting sqref="R124 R127 R130">
    <cfRule type="cellIs" dxfId="34576" priority="1885" operator="lessThan">
      <formula>0.8</formula>
    </cfRule>
    <cfRule type="cellIs" dxfId="34575" priority="1886" operator="greaterThan">
      <formula>1</formula>
    </cfRule>
  </conditionalFormatting>
  <conditionalFormatting sqref="R124 R127 R130">
    <cfRule type="cellIs" dxfId="34574" priority="1883" operator="greaterThan">
      <formula>1</formula>
    </cfRule>
    <cfRule type="cellIs" dxfId="34573" priority="1884" operator="lessThan">
      <formula>0.8</formula>
    </cfRule>
  </conditionalFormatting>
  <conditionalFormatting sqref="P124 P127 P130">
    <cfRule type="cellIs" dxfId="34572" priority="1876" operator="greaterThan">
      <formula>0</formula>
    </cfRule>
  </conditionalFormatting>
  <conditionalFormatting sqref="Q124 Q127 Q130">
    <cfRule type="cellIs" dxfId="34571" priority="1881" operator="lessThan">
      <formula>0</formula>
    </cfRule>
  </conditionalFormatting>
  <conditionalFormatting sqref="R124 R127 R130">
    <cfRule type="cellIs" dxfId="34570" priority="1879" operator="lessThan">
      <formula>0.8</formula>
    </cfRule>
    <cfRule type="cellIs" dxfId="34569" priority="1880" operator="greaterThan">
      <formula>1</formula>
    </cfRule>
  </conditionalFormatting>
  <conditionalFormatting sqref="R124 R127 R130">
    <cfRule type="cellIs" dxfId="34568" priority="1877" operator="greaterThan">
      <formula>1</formula>
    </cfRule>
    <cfRule type="cellIs" dxfId="34567" priority="1878" operator="lessThan">
      <formula>0.8</formula>
    </cfRule>
  </conditionalFormatting>
  <conditionalFormatting sqref="R124 R127 R130">
    <cfRule type="cellIs" dxfId="34566" priority="1873" operator="lessThan">
      <formula>0.8</formula>
    </cfRule>
    <cfRule type="cellIs" dxfId="34565" priority="1874" operator="greaterThan">
      <formula>1</formula>
    </cfRule>
  </conditionalFormatting>
  <conditionalFormatting sqref="R124 R127 R130">
    <cfRule type="cellIs" dxfId="34564" priority="1871" operator="greaterThan">
      <formula>1</formula>
    </cfRule>
    <cfRule type="cellIs" dxfId="34563" priority="1872" operator="lessThan">
      <formula>0.8</formula>
    </cfRule>
  </conditionalFormatting>
  <conditionalFormatting sqref="P124 P127 P130">
    <cfRule type="cellIs" dxfId="34562" priority="1870" operator="greaterThan">
      <formula>0</formula>
    </cfRule>
  </conditionalFormatting>
  <conditionalFormatting sqref="Q124 Q127 Q130">
    <cfRule type="cellIs" dxfId="34561" priority="1875" operator="lessThan">
      <formula>0</formula>
    </cfRule>
  </conditionalFormatting>
  <conditionalFormatting sqref="Q5:Q14">
    <cfRule type="cellIs" dxfId="34560" priority="1869" operator="lessThan">
      <formula>0</formula>
    </cfRule>
  </conditionalFormatting>
  <conditionalFormatting sqref="R5:R14">
    <cfRule type="cellIs" dxfId="34559" priority="1867" operator="lessThan">
      <formula>0.8</formula>
    </cfRule>
    <cfRule type="cellIs" dxfId="34558" priority="1868" operator="greaterThan">
      <formula>1</formula>
    </cfRule>
  </conditionalFormatting>
  <conditionalFormatting sqref="R5:R14">
    <cfRule type="cellIs" dxfId="34557" priority="1865" operator="greaterThan">
      <formula>1</formula>
    </cfRule>
    <cfRule type="cellIs" dxfId="34556" priority="1866" operator="lessThan">
      <formula>0.8</formula>
    </cfRule>
  </conditionalFormatting>
  <conditionalFormatting sqref="P5:P14">
    <cfRule type="cellIs" dxfId="34555" priority="1864" operator="greaterThan">
      <formula>0</formula>
    </cfRule>
  </conditionalFormatting>
  <conditionalFormatting sqref="Q83">
    <cfRule type="cellIs" dxfId="34554" priority="1863" operator="lessThan">
      <formula>0</formula>
    </cfRule>
  </conditionalFormatting>
  <conditionalFormatting sqref="R83">
    <cfRule type="cellIs" dxfId="34553" priority="1861" operator="lessThan">
      <formula>0.8</formula>
    </cfRule>
    <cfRule type="cellIs" dxfId="34552" priority="1862" operator="greaterThan">
      <formula>1</formula>
    </cfRule>
  </conditionalFormatting>
  <conditionalFormatting sqref="R83">
    <cfRule type="cellIs" dxfId="34551" priority="1859" operator="greaterThan">
      <formula>1</formula>
    </cfRule>
    <cfRule type="cellIs" dxfId="34550" priority="1860" operator="lessThan">
      <formula>0.8</formula>
    </cfRule>
  </conditionalFormatting>
  <conditionalFormatting sqref="P83">
    <cfRule type="cellIs" dxfId="34549" priority="1858" operator="greaterThan">
      <formula>0</formula>
    </cfRule>
  </conditionalFormatting>
  <conditionalFormatting sqref="Q83">
    <cfRule type="cellIs" dxfId="34548" priority="1857" operator="lessThan">
      <formula>0</formula>
    </cfRule>
  </conditionalFormatting>
  <conditionalFormatting sqref="R83">
    <cfRule type="cellIs" dxfId="34547" priority="1855" operator="lessThan">
      <formula>0.8</formula>
    </cfRule>
    <cfRule type="cellIs" dxfId="34546" priority="1856" operator="greaterThan">
      <formula>1</formula>
    </cfRule>
  </conditionalFormatting>
  <conditionalFormatting sqref="R83">
    <cfRule type="cellIs" dxfId="34545" priority="1853" operator="greaterThan">
      <formula>1</formula>
    </cfRule>
    <cfRule type="cellIs" dxfId="34544" priority="1854" operator="lessThan">
      <formula>0.8</formula>
    </cfRule>
  </conditionalFormatting>
  <conditionalFormatting sqref="P83">
    <cfRule type="cellIs" dxfId="34543" priority="1852" operator="greaterThan">
      <formula>0</formula>
    </cfRule>
  </conditionalFormatting>
  <conditionalFormatting sqref="Q83">
    <cfRule type="cellIs" dxfId="34542" priority="1851" operator="lessThan">
      <formula>0</formula>
    </cfRule>
  </conditionalFormatting>
  <conditionalFormatting sqref="R83">
    <cfRule type="cellIs" dxfId="34541" priority="1849" operator="lessThan">
      <formula>0.8</formula>
    </cfRule>
    <cfRule type="cellIs" dxfId="34540" priority="1850" operator="greaterThan">
      <formula>1</formula>
    </cfRule>
  </conditionalFormatting>
  <conditionalFormatting sqref="R83">
    <cfRule type="cellIs" dxfId="34539" priority="1847" operator="greaterThan">
      <formula>1</formula>
    </cfRule>
    <cfRule type="cellIs" dxfId="34538" priority="1848" operator="lessThan">
      <formula>0.8</formula>
    </cfRule>
  </conditionalFormatting>
  <conditionalFormatting sqref="P83">
    <cfRule type="cellIs" dxfId="34537" priority="1846" operator="greaterThan">
      <formula>0</formula>
    </cfRule>
  </conditionalFormatting>
  <conditionalFormatting sqref="Q83">
    <cfRule type="cellIs" dxfId="34536" priority="1845" operator="lessThan">
      <formula>0</formula>
    </cfRule>
  </conditionalFormatting>
  <conditionalFormatting sqref="R83">
    <cfRule type="cellIs" dxfId="34535" priority="1843" operator="lessThan">
      <formula>0.8</formula>
    </cfRule>
    <cfRule type="cellIs" dxfId="34534" priority="1844" operator="greaterThan">
      <formula>1</formula>
    </cfRule>
  </conditionalFormatting>
  <conditionalFormatting sqref="R83">
    <cfRule type="cellIs" dxfId="34533" priority="1841" operator="greaterThan">
      <formula>1</formula>
    </cfRule>
    <cfRule type="cellIs" dxfId="34532" priority="1842" operator="lessThan">
      <formula>0.8</formula>
    </cfRule>
  </conditionalFormatting>
  <conditionalFormatting sqref="P83">
    <cfRule type="cellIs" dxfId="34531" priority="1840" operator="greaterThan">
      <formula>0</formula>
    </cfRule>
  </conditionalFormatting>
  <conditionalFormatting sqref="P83">
    <cfRule type="cellIs" dxfId="34530" priority="1834" operator="greaterThan">
      <formula>0</formula>
    </cfRule>
  </conditionalFormatting>
  <conditionalFormatting sqref="Q83">
    <cfRule type="cellIs" dxfId="34529" priority="1839" operator="lessThan">
      <formula>0</formula>
    </cfRule>
  </conditionalFormatting>
  <conditionalFormatting sqref="R83">
    <cfRule type="cellIs" dxfId="34528" priority="1837" operator="lessThan">
      <formula>0.8</formula>
    </cfRule>
    <cfRule type="cellIs" dxfId="34527" priority="1838" operator="greaterThan">
      <formula>1</formula>
    </cfRule>
  </conditionalFormatting>
  <conditionalFormatting sqref="R83">
    <cfRule type="cellIs" dxfId="34526" priority="1835" operator="greaterThan">
      <formula>1</formula>
    </cfRule>
    <cfRule type="cellIs" dxfId="34525" priority="1836" operator="lessThan">
      <formula>0.8</formula>
    </cfRule>
  </conditionalFormatting>
  <conditionalFormatting sqref="P83">
    <cfRule type="cellIs" dxfId="34524" priority="1828" operator="greaterThan">
      <formula>0</formula>
    </cfRule>
  </conditionalFormatting>
  <conditionalFormatting sqref="Q83">
    <cfRule type="cellIs" dxfId="34523" priority="1833" operator="lessThan">
      <formula>0</formula>
    </cfRule>
  </conditionalFormatting>
  <conditionalFormatting sqref="R83">
    <cfRule type="cellIs" dxfId="34522" priority="1831" operator="lessThan">
      <formula>0.8</formula>
    </cfRule>
    <cfRule type="cellIs" dxfId="34521" priority="1832" operator="greaterThan">
      <formula>1</formula>
    </cfRule>
  </conditionalFormatting>
  <conditionalFormatting sqref="R83">
    <cfRule type="cellIs" dxfId="34520" priority="1829" operator="greaterThan">
      <formula>1</formula>
    </cfRule>
    <cfRule type="cellIs" dxfId="34519" priority="1830" operator="lessThan">
      <formula>0.8</formula>
    </cfRule>
  </conditionalFormatting>
  <conditionalFormatting sqref="R83">
    <cfRule type="cellIs" dxfId="34518" priority="1825" operator="lessThan">
      <formula>0.8</formula>
    </cfRule>
    <cfRule type="cellIs" dxfId="34517" priority="1826" operator="greaterThan">
      <formula>1</formula>
    </cfRule>
  </conditionalFormatting>
  <conditionalFormatting sqref="R83">
    <cfRule type="cellIs" dxfId="34516" priority="1823" operator="greaterThan">
      <formula>1</formula>
    </cfRule>
    <cfRule type="cellIs" dxfId="34515" priority="1824" operator="lessThan">
      <formula>0.8</formula>
    </cfRule>
  </conditionalFormatting>
  <conditionalFormatting sqref="P83">
    <cfRule type="cellIs" dxfId="34514" priority="1822" operator="greaterThan">
      <formula>0</formula>
    </cfRule>
  </conditionalFormatting>
  <conditionalFormatting sqref="Q83">
    <cfRule type="cellIs" dxfId="34513" priority="1827" operator="lessThan">
      <formula>0</formula>
    </cfRule>
  </conditionalFormatting>
  <conditionalFormatting sqref="Q83">
    <cfRule type="cellIs" dxfId="34512" priority="1821" operator="lessThan">
      <formula>0</formula>
    </cfRule>
  </conditionalFormatting>
  <conditionalFormatting sqref="R83">
    <cfRule type="cellIs" dxfId="34511" priority="1819" operator="lessThan">
      <formula>0.8</formula>
    </cfRule>
    <cfRule type="cellIs" dxfId="34510" priority="1820" operator="greaterThan">
      <formula>1</formula>
    </cfRule>
  </conditionalFormatting>
  <conditionalFormatting sqref="R83">
    <cfRule type="cellIs" dxfId="34509" priority="1817" operator="greaterThan">
      <formula>1</formula>
    </cfRule>
    <cfRule type="cellIs" dxfId="34508" priority="1818" operator="lessThan">
      <formula>0.8</formula>
    </cfRule>
  </conditionalFormatting>
  <conditionalFormatting sqref="P83">
    <cfRule type="cellIs" dxfId="34507" priority="1816" operator="greaterThan">
      <formula>0</formula>
    </cfRule>
  </conditionalFormatting>
  <conditionalFormatting sqref="P83">
    <cfRule type="cellIs" dxfId="34506" priority="1810" operator="greaterThan">
      <formula>0</formula>
    </cfRule>
  </conditionalFormatting>
  <conditionalFormatting sqref="Q83">
    <cfRule type="cellIs" dxfId="34505" priority="1815" operator="lessThan">
      <formula>0</formula>
    </cfRule>
  </conditionalFormatting>
  <conditionalFormatting sqref="R83">
    <cfRule type="cellIs" dxfId="34504" priority="1813" operator="lessThan">
      <formula>0.8</formula>
    </cfRule>
    <cfRule type="cellIs" dxfId="34503" priority="1814" operator="greaterThan">
      <formula>1</formula>
    </cfRule>
  </conditionalFormatting>
  <conditionalFormatting sqref="R83">
    <cfRule type="cellIs" dxfId="34502" priority="1811" operator="greaterThan">
      <formula>1</formula>
    </cfRule>
    <cfRule type="cellIs" dxfId="34501" priority="1812" operator="lessThan">
      <formula>0.8</formula>
    </cfRule>
  </conditionalFormatting>
  <conditionalFormatting sqref="P83">
    <cfRule type="cellIs" dxfId="34500" priority="1804" operator="greaterThan">
      <formula>0</formula>
    </cfRule>
  </conditionalFormatting>
  <conditionalFormatting sqref="Q83">
    <cfRule type="cellIs" dxfId="34499" priority="1809" operator="lessThan">
      <formula>0</formula>
    </cfRule>
  </conditionalFormatting>
  <conditionalFormatting sqref="R83">
    <cfRule type="cellIs" dxfId="34498" priority="1807" operator="lessThan">
      <formula>0.8</formula>
    </cfRule>
    <cfRule type="cellIs" dxfId="34497" priority="1808" operator="greaterThan">
      <formula>1</formula>
    </cfRule>
  </conditionalFormatting>
  <conditionalFormatting sqref="R83">
    <cfRule type="cellIs" dxfId="34496" priority="1805" operator="greaterThan">
      <formula>1</formula>
    </cfRule>
    <cfRule type="cellIs" dxfId="34495" priority="1806" operator="lessThan">
      <formula>0.8</formula>
    </cfRule>
  </conditionalFormatting>
  <conditionalFormatting sqref="R83">
    <cfRule type="cellIs" dxfId="34494" priority="1801" operator="lessThan">
      <formula>0.8</formula>
    </cfRule>
    <cfRule type="cellIs" dxfId="34493" priority="1802" operator="greaterThan">
      <formula>1</formula>
    </cfRule>
  </conditionalFormatting>
  <conditionalFormatting sqref="R83">
    <cfRule type="cellIs" dxfId="34492" priority="1799" operator="greaterThan">
      <formula>1</formula>
    </cfRule>
    <cfRule type="cellIs" dxfId="34491" priority="1800" operator="lessThan">
      <formula>0.8</formula>
    </cfRule>
  </conditionalFormatting>
  <conditionalFormatting sqref="P83">
    <cfRule type="cellIs" dxfId="34490" priority="1798" operator="greaterThan">
      <formula>0</formula>
    </cfRule>
  </conditionalFormatting>
  <conditionalFormatting sqref="Q83">
    <cfRule type="cellIs" dxfId="34489" priority="1803" operator="lessThan">
      <formula>0</formula>
    </cfRule>
  </conditionalFormatting>
  <conditionalFormatting sqref="P83">
    <cfRule type="cellIs" dxfId="34488" priority="1792" operator="greaterThan">
      <formula>0</formula>
    </cfRule>
  </conditionalFormatting>
  <conditionalFormatting sqref="Q83">
    <cfRule type="cellIs" dxfId="34487" priority="1797" operator="lessThan">
      <formula>0</formula>
    </cfRule>
  </conditionalFormatting>
  <conditionalFormatting sqref="R83">
    <cfRule type="cellIs" dxfId="34486" priority="1795" operator="lessThan">
      <formula>0.8</formula>
    </cfRule>
    <cfRule type="cellIs" dxfId="34485" priority="1796" operator="greaterThan">
      <formula>1</formula>
    </cfRule>
  </conditionalFormatting>
  <conditionalFormatting sqref="R83">
    <cfRule type="cellIs" dxfId="34484" priority="1793" operator="greaterThan">
      <formula>1</formula>
    </cfRule>
    <cfRule type="cellIs" dxfId="34483" priority="1794" operator="lessThan">
      <formula>0.8</formula>
    </cfRule>
  </conditionalFormatting>
  <conditionalFormatting sqref="R83">
    <cfRule type="cellIs" dxfId="34482" priority="1789" operator="lessThan">
      <formula>0.8</formula>
    </cfRule>
    <cfRule type="cellIs" dxfId="34481" priority="1790" operator="greaterThan">
      <formula>1</formula>
    </cfRule>
  </conditionalFormatting>
  <conditionalFormatting sqref="R83">
    <cfRule type="cellIs" dxfId="34480" priority="1787" operator="greaterThan">
      <formula>1</formula>
    </cfRule>
    <cfRule type="cellIs" dxfId="34479" priority="1788" operator="lessThan">
      <formula>0.8</formula>
    </cfRule>
  </conditionalFormatting>
  <conditionalFormatting sqref="P83">
    <cfRule type="cellIs" dxfId="34478" priority="1786" operator="greaterThan">
      <formula>0</formula>
    </cfRule>
  </conditionalFormatting>
  <conditionalFormatting sqref="Q83">
    <cfRule type="cellIs" dxfId="34477" priority="1791" operator="lessThan">
      <formula>0</formula>
    </cfRule>
  </conditionalFormatting>
  <conditionalFormatting sqref="R83">
    <cfRule type="cellIs" dxfId="34476" priority="1783" operator="lessThan">
      <formula>0.8</formula>
    </cfRule>
    <cfRule type="cellIs" dxfId="34475" priority="1784" operator="greaterThan">
      <formula>1</formula>
    </cfRule>
  </conditionalFormatting>
  <conditionalFormatting sqref="R83">
    <cfRule type="cellIs" dxfId="34474" priority="1781" operator="greaterThan">
      <formula>1</formula>
    </cfRule>
    <cfRule type="cellIs" dxfId="34473" priority="1782" operator="lessThan">
      <formula>0.8</formula>
    </cfRule>
  </conditionalFormatting>
  <conditionalFormatting sqref="P83">
    <cfRule type="cellIs" dxfId="34472" priority="1780" operator="greaterThan">
      <formula>0</formula>
    </cfRule>
  </conditionalFormatting>
  <conditionalFormatting sqref="Q83">
    <cfRule type="cellIs" dxfId="34471" priority="1785" operator="lessThan">
      <formula>0</formula>
    </cfRule>
  </conditionalFormatting>
  <conditionalFormatting sqref="Q83">
    <cfRule type="cellIs" dxfId="34470" priority="1779" operator="lessThan">
      <formula>0</formula>
    </cfRule>
  </conditionalFormatting>
  <conditionalFormatting sqref="R83">
    <cfRule type="cellIs" dxfId="34469" priority="1777" operator="lessThan">
      <formula>0.8</formula>
    </cfRule>
    <cfRule type="cellIs" dxfId="34468" priority="1778" operator="greaterThan">
      <formula>1</formula>
    </cfRule>
  </conditionalFormatting>
  <conditionalFormatting sqref="R83">
    <cfRule type="cellIs" dxfId="34467" priority="1775" operator="greaterThan">
      <formula>1</formula>
    </cfRule>
    <cfRule type="cellIs" dxfId="34466" priority="1776" operator="lessThan">
      <formula>0.8</formula>
    </cfRule>
  </conditionalFormatting>
  <conditionalFormatting sqref="P83">
    <cfRule type="cellIs" dxfId="34465" priority="1774" operator="greaterThan">
      <formula>0</formula>
    </cfRule>
  </conditionalFormatting>
  <conditionalFormatting sqref="Q83">
    <cfRule type="cellIs" dxfId="34464" priority="1768" operator="lessThan">
      <formula>0</formula>
    </cfRule>
  </conditionalFormatting>
  <conditionalFormatting sqref="R83">
    <cfRule type="cellIs" dxfId="34463" priority="1772" operator="lessThan">
      <formula>0.8</formula>
    </cfRule>
    <cfRule type="cellIs" dxfId="34462" priority="1773" operator="greaterThan">
      <formula>1</formula>
    </cfRule>
  </conditionalFormatting>
  <conditionalFormatting sqref="R83">
    <cfRule type="cellIs" dxfId="34461" priority="1770" operator="greaterThan">
      <formula>1</formula>
    </cfRule>
    <cfRule type="cellIs" dxfId="34460" priority="1771" operator="lessThan">
      <formula>0.8</formula>
    </cfRule>
  </conditionalFormatting>
  <conditionalFormatting sqref="P83">
    <cfRule type="cellIs" dxfId="34459" priority="1769" operator="greaterThan">
      <formula>0</formula>
    </cfRule>
  </conditionalFormatting>
  <conditionalFormatting sqref="Q83">
    <cfRule type="cellIs" dxfId="34458" priority="1767" operator="lessThan">
      <formula>0</formula>
    </cfRule>
  </conditionalFormatting>
  <conditionalFormatting sqref="R83">
    <cfRule type="cellIs" dxfId="34457" priority="1765" operator="lessThan">
      <formula>0.8</formula>
    </cfRule>
    <cfRule type="cellIs" dxfId="34456" priority="1766" operator="greaterThan">
      <formula>1</formula>
    </cfRule>
  </conditionalFormatting>
  <conditionalFormatting sqref="R83">
    <cfRule type="cellIs" dxfId="34455" priority="1763" operator="greaterThan">
      <formula>1</formula>
    </cfRule>
    <cfRule type="cellIs" dxfId="34454" priority="1764" operator="lessThan">
      <formula>0.8</formula>
    </cfRule>
  </conditionalFormatting>
  <conditionalFormatting sqref="P83">
    <cfRule type="cellIs" dxfId="34453" priority="1762" operator="greaterThan">
      <formula>0</formula>
    </cfRule>
  </conditionalFormatting>
  <conditionalFormatting sqref="Q83">
    <cfRule type="cellIs" dxfId="34452" priority="1761" operator="lessThan">
      <formula>0</formula>
    </cfRule>
  </conditionalFormatting>
  <conditionalFormatting sqref="R83">
    <cfRule type="cellIs" dxfId="34451" priority="1759" operator="lessThan">
      <formula>0.8</formula>
    </cfRule>
    <cfRule type="cellIs" dxfId="34450" priority="1760" operator="greaterThan">
      <formula>1</formula>
    </cfRule>
  </conditionalFormatting>
  <conditionalFormatting sqref="R83">
    <cfRule type="cellIs" dxfId="34449" priority="1757" operator="greaterThan">
      <formula>1</formula>
    </cfRule>
    <cfRule type="cellIs" dxfId="34448" priority="1758" operator="lessThan">
      <formula>0.8</formula>
    </cfRule>
  </conditionalFormatting>
  <conditionalFormatting sqref="P83">
    <cfRule type="cellIs" dxfId="34447" priority="1756" operator="greaterThan">
      <formula>0</formula>
    </cfRule>
  </conditionalFormatting>
  <conditionalFormatting sqref="Q83">
    <cfRule type="cellIs" dxfId="34446" priority="1755" operator="lessThan">
      <formula>0</formula>
    </cfRule>
  </conditionalFormatting>
  <conditionalFormatting sqref="R83">
    <cfRule type="cellIs" dxfId="34445" priority="1753" operator="lessThan">
      <formula>0.8</formula>
    </cfRule>
    <cfRule type="cellIs" dxfId="34444" priority="1754" operator="greaterThan">
      <formula>1</formula>
    </cfRule>
  </conditionalFormatting>
  <conditionalFormatting sqref="R83">
    <cfRule type="cellIs" dxfId="34443" priority="1751" operator="greaterThan">
      <formula>1</formula>
    </cfRule>
    <cfRule type="cellIs" dxfId="34442" priority="1752" operator="lessThan">
      <formula>0.8</formula>
    </cfRule>
  </conditionalFormatting>
  <conditionalFormatting sqref="P83">
    <cfRule type="cellIs" dxfId="34441" priority="1750" operator="greaterThan">
      <formula>0</formula>
    </cfRule>
  </conditionalFormatting>
  <conditionalFormatting sqref="Q83">
    <cfRule type="cellIs" dxfId="34440" priority="1749" operator="lessThan">
      <formula>0</formula>
    </cfRule>
  </conditionalFormatting>
  <conditionalFormatting sqref="R83">
    <cfRule type="cellIs" dxfId="34439" priority="1747" operator="lessThan">
      <formula>0.8</formula>
    </cfRule>
    <cfRule type="cellIs" dxfId="34438" priority="1748" operator="greaterThan">
      <formula>1</formula>
    </cfRule>
  </conditionalFormatting>
  <conditionalFormatting sqref="R83">
    <cfRule type="cellIs" dxfId="34437" priority="1745" operator="greaterThan">
      <formula>1</formula>
    </cfRule>
    <cfRule type="cellIs" dxfId="34436" priority="1746" operator="lessThan">
      <formula>0.8</formula>
    </cfRule>
  </conditionalFormatting>
  <conditionalFormatting sqref="P83">
    <cfRule type="cellIs" dxfId="34435" priority="1744" operator="greaterThan">
      <formula>0</formula>
    </cfRule>
  </conditionalFormatting>
  <conditionalFormatting sqref="Q83">
    <cfRule type="cellIs" dxfId="34434" priority="1743" operator="lessThan">
      <formula>0</formula>
    </cfRule>
  </conditionalFormatting>
  <conditionalFormatting sqref="R83">
    <cfRule type="cellIs" dxfId="34433" priority="1741" operator="lessThan">
      <formula>0.8</formula>
    </cfRule>
    <cfRule type="cellIs" dxfId="34432" priority="1742" operator="greaterThan">
      <formula>1</formula>
    </cfRule>
  </conditionalFormatting>
  <conditionalFormatting sqref="R83">
    <cfRule type="cellIs" dxfId="34431" priority="1739" operator="greaterThan">
      <formula>1</formula>
    </cfRule>
    <cfRule type="cellIs" dxfId="34430" priority="1740" operator="lessThan">
      <formula>0.8</formula>
    </cfRule>
  </conditionalFormatting>
  <conditionalFormatting sqref="P83">
    <cfRule type="cellIs" dxfId="34429" priority="1738" operator="greaterThan">
      <formula>0</formula>
    </cfRule>
  </conditionalFormatting>
  <conditionalFormatting sqref="P83">
    <cfRule type="cellIs" dxfId="34428" priority="1732" operator="greaterThan">
      <formula>0</formula>
    </cfRule>
  </conditionalFormatting>
  <conditionalFormatting sqref="Q83">
    <cfRule type="cellIs" dxfId="34427" priority="1737" operator="lessThan">
      <formula>0</formula>
    </cfRule>
  </conditionalFormatting>
  <conditionalFormatting sqref="R83">
    <cfRule type="cellIs" dxfId="34426" priority="1735" operator="lessThan">
      <formula>0.8</formula>
    </cfRule>
    <cfRule type="cellIs" dxfId="34425" priority="1736" operator="greaterThan">
      <formula>1</formula>
    </cfRule>
  </conditionalFormatting>
  <conditionalFormatting sqref="R83">
    <cfRule type="cellIs" dxfId="34424" priority="1733" operator="greaterThan">
      <formula>1</formula>
    </cfRule>
    <cfRule type="cellIs" dxfId="34423" priority="1734" operator="lessThan">
      <formula>0.8</formula>
    </cfRule>
  </conditionalFormatting>
  <conditionalFormatting sqref="P83">
    <cfRule type="cellIs" dxfId="34422" priority="1726" operator="greaterThan">
      <formula>0</formula>
    </cfRule>
  </conditionalFormatting>
  <conditionalFormatting sqref="Q83">
    <cfRule type="cellIs" dxfId="34421" priority="1731" operator="lessThan">
      <formula>0</formula>
    </cfRule>
  </conditionalFormatting>
  <conditionalFormatting sqref="R83">
    <cfRule type="cellIs" dxfId="34420" priority="1729" operator="lessThan">
      <formula>0.8</formula>
    </cfRule>
    <cfRule type="cellIs" dxfId="34419" priority="1730" operator="greaterThan">
      <formula>1</formula>
    </cfRule>
  </conditionalFormatting>
  <conditionalFormatting sqref="R83">
    <cfRule type="cellIs" dxfId="34418" priority="1727" operator="greaterThan">
      <formula>1</formula>
    </cfRule>
    <cfRule type="cellIs" dxfId="34417" priority="1728" operator="lessThan">
      <formula>0.8</formula>
    </cfRule>
  </conditionalFormatting>
  <conditionalFormatting sqref="R83">
    <cfRule type="cellIs" dxfId="34416" priority="1723" operator="lessThan">
      <formula>0.8</formula>
    </cfRule>
    <cfRule type="cellIs" dxfId="34415" priority="1724" operator="greaterThan">
      <formula>1</formula>
    </cfRule>
  </conditionalFormatting>
  <conditionalFormatting sqref="R83">
    <cfRule type="cellIs" dxfId="34414" priority="1721" operator="greaterThan">
      <formula>1</formula>
    </cfRule>
    <cfRule type="cellIs" dxfId="34413" priority="1722" operator="lessThan">
      <formula>0.8</formula>
    </cfRule>
  </conditionalFormatting>
  <conditionalFormatting sqref="P83">
    <cfRule type="cellIs" dxfId="34412" priority="1720" operator="greaterThan">
      <formula>0</formula>
    </cfRule>
  </conditionalFormatting>
  <conditionalFormatting sqref="Q83">
    <cfRule type="cellIs" dxfId="34411" priority="1725" operator="lessThan">
      <formula>0</formula>
    </cfRule>
  </conditionalFormatting>
  <conditionalFormatting sqref="Q83">
    <cfRule type="cellIs" dxfId="34410" priority="1714" operator="lessThan">
      <formula>0</formula>
    </cfRule>
  </conditionalFormatting>
  <conditionalFormatting sqref="P83">
    <cfRule type="cellIs" dxfId="34409" priority="1715" operator="greaterThan">
      <formula>0</formula>
    </cfRule>
  </conditionalFormatting>
  <conditionalFormatting sqref="R83">
    <cfRule type="cellIs" dxfId="34408" priority="1718" operator="lessThan">
      <formula>0.8</formula>
    </cfRule>
    <cfRule type="cellIs" dxfId="34407" priority="1719" operator="greaterThan">
      <formula>1</formula>
    </cfRule>
  </conditionalFormatting>
  <conditionalFormatting sqref="R83">
    <cfRule type="cellIs" dxfId="34406" priority="1716" operator="greaterThan">
      <formula>1</formula>
    </cfRule>
    <cfRule type="cellIs" dxfId="34405" priority="1717" operator="lessThan">
      <formula>0.8</formula>
    </cfRule>
  </conditionalFormatting>
  <conditionalFormatting sqref="Q83">
    <cfRule type="cellIs" dxfId="34404" priority="1708" operator="lessThan">
      <formula>0</formula>
    </cfRule>
  </conditionalFormatting>
  <conditionalFormatting sqref="R83">
    <cfRule type="cellIs" dxfId="34403" priority="1712" operator="lessThan">
      <formula>0.8</formula>
    </cfRule>
    <cfRule type="cellIs" dxfId="34402" priority="1713" operator="greaterThan">
      <formula>1</formula>
    </cfRule>
  </conditionalFormatting>
  <conditionalFormatting sqref="R83">
    <cfRule type="cellIs" dxfId="34401" priority="1710" operator="greaterThan">
      <formula>1</formula>
    </cfRule>
    <cfRule type="cellIs" dxfId="34400" priority="1711" operator="lessThan">
      <formula>0.8</formula>
    </cfRule>
  </conditionalFormatting>
  <conditionalFormatting sqref="P83">
    <cfRule type="cellIs" dxfId="34399" priority="1709" operator="greaterThan">
      <formula>0</formula>
    </cfRule>
  </conditionalFormatting>
  <conditionalFormatting sqref="Q83">
    <cfRule type="cellIs" dxfId="34398" priority="1707" operator="lessThan">
      <formula>0</formula>
    </cfRule>
  </conditionalFormatting>
  <conditionalFormatting sqref="R83">
    <cfRule type="cellIs" dxfId="34397" priority="1705" operator="lessThan">
      <formula>0.8</formula>
    </cfRule>
    <cfRule type="cellIs" dxfId="34396" priority="1706" operator="greaterThan">
      <formula>1</formula>
    </cfRule>
  </conditionalFormatting>
  <conditionalFormatting sqref="R83">
    <cfRule type="cellIs" dxfId="34395" priority="1703" operator="greaterThan">
      <formula>1</formula>
    </cfRule>
    <cfRule type="cellIs" dxfId="34394" priority="1704" operator="lessThan">
      <formula>0.8</formula>
    </cfRule>
  </conditionalFormatting>
  <conditionalFormatting sqref="P83">
    <cfRule type="cellIs" dxfId="34393" priority="1702" operator="greaterThan">
      <formula>0</formula>
    </cfRule>
  </conditionalFormatting>
  <conditionalFormatting sqref="Q83">
    <cfRule type="cellIs" dxfId="34392" priority="1701" operator="lessThan">
      <formula>0</formula>
    </cfRule>
  </conditionalFormatting>
  <conditionalFormatting sqref="R83">
    <cfRule type="cellIs" dxfId="34391" priority="1699" operator="lessThan">
      <formula>0.8</formula>
    </cfRule>
    <cfRule type="cellIs" dxfId="34390" priority="1700" operator="greaterThan">
      <formula>1</formula>
    </cfRule>
  </conditionalFormatting>
  <conditionalFormatting sqref="R83">
    <cfRule type="cellIs" dxfId="34389" priority="1697" operator="greaterThan">
      <formula>1</formula>
    </cfRule>
    <cfRule type="cellIs" dxfId="34388" priority="1698" operator="lessThan">
      <formula>0.8</formula>
    </cfRule>
  </conditionalFormatting>
  <conditionalFormatting sqref="P83">
    <cfRule type="cellIs" dxfId="34387" priority="1696" operator="greaterThan">
      <formula>0</formula>
    </cfRule>
  </conditionalFormatting>
  <conditionalFormatting sqref="Q83">
    <cfRule type="cellIs" dxfId="34386" priority="1695" operator="lessThan">
      <formula>0</formula>
    </cfRule>
  </conditionalFormatting>
  <conditionalFormatting sqref="R83">
    <cfRule type="cellIs" dxfId="34385" priority="1693" operator="lessThan">
      <formula>0.8</formula>
    </cfRule>
    <cfRule type="cellIs" dxfId="34384" priority="1694" operator="greaterThan">
      <formula>1</formula>
    </cfRule>
  </conditionalFormatting>
  <conditionalFormatting sqref="R83">
    <cfRule type="cellIs" dxfId="34383" priority="1691" operator="greaterThan">
      <formula>1</formula>
    </cfRule>
    <cfRule type="cellIs" dxfId="34382" priority="1692" operator="lessThan">
      <formula>0.8</formula>
    </cfRule>
  </conditionalFormatting>
  <conditionalFormatting sqref="P83">
    <cfRule type="cellIs" dxfId="34381" priority="1690" operator="greaterThan">
      <formula>0</formula>
    </cfRule>
  </conditionalFormatting>
  <conditionalFormatting sqref="Q32:Q39">
    <cfRule type="cellIs" dxfId="34380" priority="1684" operator="lessThan">
      <formula>0</formula>
    </cfRule>
  </conditionalFormatting>
  <conditionalFormatting sqref="P32:P39">
    <cfRule type="cellIs" dxfId="34379" priority="1685" operator="greaterThan">
      <formula>0</formula>
    </cfRule>
  </conditionalFormatting>
  <conditionalFormatting sqref="R32:R39">
    <cfRule type="cellIs" dxfId="34378" priority="1688" operator="lessThan">
      <formula>0.8</formula>
    </cfRule>
    <cfRule type="cellIs" dxfId="34377" priority="1689" operator="greaterThan">
      <formula>1</formula>
    </cfRule>
  </conditionalFormatting>
  <conditionalFormatting sqref="R32:R39">
    <cfRule type="cellIs" dxfId="34376" priority="1686" operator="greaterThan">
      <formula>1</formula>
    </cfRule>
    <cfRule type="cellIs" dxfId="34375" priority="1687" operator="lessThan">
      <formula>0.8</formula>
    </cfRule>
  </conditionalFormatting>
  <conditionalFormatting sqref="Q32:Q39">
    <cfRule type="cellIs" dxfId="34374" priority="1678" operator="lessThan">
      <formula>0</formula>
    </cfRule>
  </conditionalFormatting>
  <conditionalFormatting sqref="R32:R39">
    <cfRule type="cellIs" dxfId="34373" priority="1682" operator="lessThan">
      <formula>0.8</formula>
    </cfRule>
    <cfRule type="cellIs" dxfId="34372" priority="1683" operator="greaterThan">
      <formula>1</formula>
    </cfRule>
  </conditionalFormatting>
  <conditionalFormatting sqref="R32:R39">
    <cfRule type="cellIs" dxfId="34371" priority="1680" operator="greaterThan">
      <formula>1</formula>
    </cfRule>
    <cfRule type="cellIs" dxfId="34370" priority="1681" operator="lessThan">
      <formula>0.8</formula>
    </cfRule>
  </conditionalFormatting>
  <conditionalFormatting sqref="P32:P39">
    <cfRule type="cellIs" dxfId="34369" priority="1679" operator="greaterThan">
      <formula>0</formula>
    </cfRule>
  </conditionalFormatting>
  <conditionalFormatting sqref="Q32:Q39">
    <cfRule type="cellIs" dxfId="34368" priority="1677" operator="lessThan">
      <formula>0</formula>
    </cfRule>
  </conditionalFormatting>
  <conditionalFormatting sqref="R32:R39">
    <cfRule type="cellIs" dxfId="34367" priority="1675" operator="lessThan">
      <formula>0.8</formula>
    </cfRule>
    <cfRule type="cellIs" dxfId="34366" priority="1676" operator="greaterThan">
      <formula>1</formula>
    </cfRule>
  </conditionalFormatting>
  <conditionalFormatting sqref="R32:R39">
    <cfRule type="cellIs" dxfId="34365" priority="1673" operator="greaterThan">
      <formula>1</formula>
    </cfRule>
    <cfRule type="cellIs" dxfId="34364" priority="1674" operator="lessThan">
      <formula>0.8</formula>
    </cfRule>
  </conditionalFormatting>
  <conditionalFormatting sqref="P32:P39">
    <cfRule type="cellIs" dxfId="34363" priority="1672" operator="greaterThan">
      <formula>0</formula>
    </cfRule>
  </conditionalFormatting>
  <conditionalFormatting sqref="Q32:Q39">
    <cfRule type="cellIs" dxfId="34362" priority="1671" operator="lessThan">
      <formula>0</formula>
    </cfRule>
  </conditionalFormatting>
  <conditionalFormatting sqref="R32:R39">
    <cfRule type="cellIs" dxfId="34361" priority="1669" operator="lessThan">
      <formula>0.8</formula>
    </cfRule>
    <cfRule type="cellIs" dxfId="34360" priority="1670" operator="greaterThan">
      <formula>1</formula>
    </cfRule>
  </conditionalFormatting>
  <conditionalFormatting sqref="R32:R39">
    <cfRule type="cellIs" dxfId="34359" priority="1667" operator="greaterThan">
      <formula>1</formula>
    </cfRule>
    <cfRule type="cellIs" dxfId="34358" priority="1668" operator="lessThan">
      <formula>0.8</formula>
    </cfRule>
  </conditionalFormatting>
  <conditionalFormatting sqref="P32:P39">
    <cfRule type="cellIs" dxfId="34357" priority="1666" operator="greaterThan">
      <formula>0</formula>
    </cfRule>
  </conditionalFormatting>
  <conditionalFormatting sqref="Q32:Q39">
    <cfRule type="cellIs" dxfId="34356" priority="1660" operator="lessThan">
      <formula>0</formula>
    </cfRule>
  </conditionalFormatting>
  <conditionalFormatting sqref="R32:R39">
    <cfRule type="cellIs" dxfId="34355" priority="1664" operator="lessThan">
      <formula>0.8</formula>
    </cfRule>
    <cfRule type="cellIs" dxfId="34354" priority="1665" operator="greaterThan">
      <formula>1</formula>
    </cfRule>
  </conditionalFormatting>
  <conditionalFormatting sqref="R32:R39">
    <cfRule type="cellIs" dxfId="34353" priority="1662" operator="greaterThan">
      <formula>1</formula>
    </cfRule>
    <cfRule type="cellIs" dxfId="34352" priority="1663" operator="lessThan">
      <formula>0.8</formula>
    </cfRule>
  </conditionalFormatting>
  <conditionalFormatting sqref="P32:P39">
    <cfRule type="cellIs" dxfId="34351" priority="1661" operator="greaterThan">
      <formula>0</formula>
    </cfRule>
  </conditionalFormatting>
  <conditionalFormatting sqref="Q32:Q39">
    <cfRule type="cellIs" dxfId="34350" priority="1659" operator="lessThan">
      <formula>0</formula>
    </cfRule>
  </conditionalFormatting>
  <conditionalFormatting sqref="R32:R39">
    <cfRule type="cellIs" dxfId="34349" priority="1657" operator="lessThan">
      <formula>0.8</formula>
    </cfRule>
    <cfRule type="cellIs" dxfId="34348" priority="1658" operator="greaterThan">
      <formula>1</formula>
    </cfRule>
  </conditionalFormatting>
  <conditionalFormatting sqref="R32:R39">
    <cfRule type="cellIs" dxfId="34347" priority="1655" operator="greaterThan">
      <formula>1</formula>
    </cfRule>
    <cfRule type="cellIs" dxfId="34346" priority="1656" operator="lessThan">
      <formula>0.8</formula>
    </cfRule>
  </conditionalFormatting>
  <conditionalFormatting sqref="P32:P39">
    <cfRule type="cellIs" dxfId="34345" priority="1654" operator="greaterThan">
      <formula>0</formula>
    </cfRule>
  </conditionalFormatting>
  <conditionalFormatting sqref="Q32:Q39">
    <cfRule type="cellIs" dxfId="34344" priority="1653" operator="lessThan">
      <formula>0</formula>
    </cfRule>
  </conditionalFormatting>
  <conditionalFormatting sqref="R32:R39">
    <cfRule type="cellIs" dxfId="34343" priority="1651" operator="lessThan">
      <formula>0.8</formula>
    </cfRule>
    <cfRule type="cellIs" dxfId="34342" priority="1652" operator="greaterThan">
      <formula>1</formula>
    </cfRule>
  </conditionalFormatting>
  <conditionalFormatting sqref="R32:R39">
    <cfRule type="cellIs" dxfId="34341" priority="1649" operator="greaterThan">
      <formula>1</formula>
    </cfRule>
    <cfRule type="cellIs" dxfId="34340" priority="1650" operator="lessThan">
      <formula>0.8</formula>
    </cfRule>
  </conditionalFormatting>
  <conditionalFormatting sqref="P32:P39">
    <cfRule type="cellIs" dxfId="34339" priority="1648" operator="greaterThan">
      <formula>0</formula>
    </cfRule>
  </conditionalFormatting>
  <conditionalFormatting sqref="Q32:Q39">
    <cfRule type="cellIs" dxfId="34338" priority="1647" operator="lessThan">
      <formula>0</formula>
    </cfRule>
  </conditionalFormatting>
  <conditionalFormatting sqref="R32:R39">
    <cfRule type="cellIs" dxfId="34337" priority="1645" operator="lessThan">
      <formula>0.8</formula>
    </cfRule>
    <cfRule type="cellIs" dxfId="34336" priority="1646" operator="greaterThan">
      <formula>1</formula>
    </cfRule>
  </conditionalFormatting>
  <conditionalFormatting sqref="R32:R39">
    <cfRule type="cellIs" dxfId="34335" priority="1643" operator="greaterThan">
      <formula>1</formula>
    </cfRule>
    <cfRule type="cellIs" dxfId="34334" priority="1644" operator="lessThan">
      <formula>0.8</formula>
    </cfRule>
  </conditionalFormatting>
  <conditionalFormatting sqref="P32:P39">
    <cfRule type="cellIs" dxfId="34333" priority="1642" operator="greaterThan">
      <formula>0</formula>
    </cfRule>
  </conditionalFormatting>
  <conditionalFormatting sqref="Q32:Q39">
    <cfRule type="cellIs" dxfId="34332" priority="1641" operator="lessThan">
      <formula>0</formula>
    </cfRule>
  </conditionalFormatting>
  <conditionalFormatting sqref="R32:R39">
    <cfRule type="cellIs" dxfId="34331" priority="1639" operator="lessThan">
      <formula>0.8</formula>
    </cfRule>
    <cfRule type="cellIs" dxfId="34330" priority="1640" operator="greaterThan">
      <formula>1</formula>
    </cfRule>
  </conditionalFormatting>
  <conditionalFormatting sqref="R32:R39">
    <cfRule type="cellIs" dxfId="34329" priority="1637" operator="greaterThan">
      <formula>1</formula>
    </cfRule>
    <cfRule type="cellIs" dxfId="34328" priority="1638" operator="lessThan">
      <formula>0.8</formula>
    </cfRule>
  </conditionalFormatting>
  <conditionalFormatting sqref="P32:P39">
    <cfRule type="cellIs" dxfId="34327" priority="1636" operator="greaterThan">
      <formula>0</formula>
    </cfRule>
  </conditionalFormatting>
  <conditionalFormatting sqref="Q32:Q39">
    <cfRule type="cellIs" dxfId="34326" priority="1635" operator="lessThan">
      <formula>0</formula>
    </cfRule>
  </conditionalFormatting>
  <conditionalFormatting sqref="R32:R39">
    <cfRule type="cellIs" dxfId="34325" priority="1633" operator="lessThan">
      <formula>0.8</formula>
    </cfRule>
    <cfRule type="cellIs" dxfId="34324" priority="1634" operator="greaterThan">
      <formula>1</formula>
    </cfRule>
  </conditionalFormatting>
  <conditionalFormatting sqref="R32:R39">
    <cfRule type="cellIs" dxfId="34323" priority="1631" operator="greaterThan">
      <formula>1</formula>
    </cfRule>
    <cfRule type="cellIs" dxfId="34322" priority="1632" operator="lessThan">
      <formula>0.8</formula>
    </cfRule>
  </conditionalFormatting>
  <conditionalFormatting sqref="P32:P39">
    <cfRule type="cellIs" dxfId="34321" priority="1630" operator="greaterThan">
      <formula>0</formula>
    </cfRule>
  </conditionalFormatting>
  <conditionalFormatting sqref="P32:P39">
    <cfRule type="cellIs" dxfId="34320" priority="1624" operator="greaterThan">
      <formula>0</formula>
    </cfRule>
  </conditionalFormatting>
  <conditionalFormatting sqref="Q32:Q39">
    <cfRule type="cellIs" dxfId="34319" priority="1629" operator="lessThan">
      <formula>0</formula>
    </cfRule>
  </conditionalFormatting>
  <conditionalFormatting sqref="R32:R39">
    <cfRule type="cellIs" dxfId="34318" priority="1627" operator="lessThan">
      <formula>0.8</formula>
    </cfRule>
    <cfRule type="cellIs" dxfId="34317" priority="1628" operator="greaterThan">
      <formula>1</formula>
    </cfRule>
  </conditionalFormatting>
  <conditionalFormatting sqref="R32:R39">
    <cfRule type="cellIs" dxfId="34316" priority="1625" operator="greaterThan">
      <formula>1</formula>
    </cfRule>
    <cfRule type="cellIs" dxfId="34315" priority="1626" operator="lessThan">
      <formula>0.8</formula>
    </cfRule>
  </conditionalFormatting>
  <conditionalFormatting sqref="P32:P39">
    <cfRule type="cellIs" dxfId="34314" priority="1618" operator="greaterThan">
      <formula>0</formula>
    </cfRule>
  </conditionalFormatting>
  <conditionalFormatting sqref="Q32:Q39">
    <cfRule type="cellIs" dxfId="34313" priority="1623" operator="lessThan">
      <formula>0</formula>
    </cfRule>
  </conditionalFormatting>
  <conditionalFormatting sqref="R32:R39">
    <cfRule type="cellIs" dxfId="34312" priority="1621" operator="lessThan">
      <formula>0.8</formula>
    </cfRule>
    <cfRule type="cellIs" dxfId="34311" priority="1622" operator="greaterThan">
      <formula>1</formula>
    </cfRule>
  </conditionalFormatting>
  <conditionalFormatting sqref="R32:R39">
    <cfRule type="cellIs" dxfId="34310" priority="1619" operator="greaterThan">
      <formula>1</formula>
    </cfRule>
    <cfRule type="cellIs" dxfId="34309" priority="1620" operator="lessThan">
      <formula>0.8</formula>
    </cfRule>
  </conditionalFormatting>
  <conditionalFormatting sqref="R32:R39">
    <cfRule type="cellIs" dxfId="34308" priority="1615" operator="lessThan">
      <formula>0.8</formula>
    </cfRule>
    <cfRule type="cellIs" dxfId="34307" priority="1616" operator="greaterThan">
      <formula>1</formula>
    </cfRule>
  </conditionalFormatting>
  <conditionalFormatting sqref="R32:R39">
    <cfRule type="cellIs" dxfId="34306" priority="1613" operator="greaterThan">
      <formula>1</formula>
    </cfRule>
    <cfRule type="cellIs" dxfId="34305" priority="1614" operator="lessThan">
      <formula>0.8</formula>
    </cfRule>
  </conditionalFormatting>
  <conditionalFormatting sqref="P32:P39">
    <cfRule type="cellIs" dxfId="34304" priority="1612" operator="greaterThan">
      <formula>0</formula>
    </cfRule>
  </conditionalFormatting>
  <conditionalFormatting sqref="Q32:Q39">
    <cfRule type="cellIs" dxfId="34303" priority="1617" operator="lessThan">
      <formula>0</formula>
    </cfRule>
  </conditionalFormatting>
  <conditionalFormatting sqref="Q32:Q39">
    <cfRule type="cellIs" dxfId="34302" priority="1606" operator="lessThan">
      <formula>0</formula>
    </cfRule>
  </conditionalFormatting>
  <conditionalFormatting sqref="P32:P39">
    <cfRule type="cellIs" dxfId="34301" priority="1607" operator="greaterThan">
      <formula>0</formula>
    </cfRule>
  </conditionalFormatting>
  <conditionalFormatting sqref="R32:R39">
    <cfRule type="cellIs" dxfId="34300" priority="1610" operator="lessThan">
      <formula>0.8</formula>
    </cfRule>
    <cfRule type="cellIs" dxfId="34299" priority="1611" operator="greaterThan">
      <formula>1</formula>
    </cfRule>
  </conditionalFormatting>
  <conditionalFormatting sqref="R32:R39">
    <cfRule type="cellIs" dxfId="34298" priority="1608" operator="greaterThan">
      <formula>1</formula>
    </cfRule>
    <cfRule type="cellIs" dxfId="34297" priority="1609" operator="lessThan">
      <formula>0.8</formula>
    </cfRule>
  </conditionalFormatting>
  <conditionalFormatting sqref="Q32:Q39">
    <cfRule type="cellIs" dxfId="34296" priority="1600" operator="lessThan">
      <formula>0</formula>
    </cfRule>
  </conditionalFormatting>
  <conditionalFormatting sqref="R32:R39">
    <cfRule type="cellIs" dxfId="34295" priority="1604" operator="lessThan">
      <formula>0.8</formula>
    </cfRule>
    <cfRule type="cellIs" dxfId="34294" priority="1605" operator="greaterThan">
      <formula>1</formula>
    </cfRule>
  </conditionalFormatting>
  <conditionalFormatting sqref="R32:R39">
    <cfRule type="cellIs" dxfId="34293" priority="1602" operator="greaterThan">
      <formula>1</formula>
    </cfRule>
    <cfRule type="cellIs" dxfId="34292" priority="1603" operator="lessThan">
      <formula>0.8</formula>
    </cfRule>
  </conditionalFormatting>
  <conditionalFormatting sqref="P32:P39">
    <cfRule type="cellIs" dxfId="34291" priority="1601" operator="greaterThan">
      <formula>0</formula>
    </cfRule>
  </conditionalFormatting>
  <conditionalFormatting sqref="Q32:Q39">
    <cfRule type="cellIs" dxfId="34290" priority="1599" operator="lessThan">
      <formula>0</formula>
    </cfRule>
  </conditionalFormatting>
  <conditionalFormatting sqref="R32:R39">
    <cfRule type="cellIs" dxfId="34289" priority="1597" operator="lessThan">
      <formula>0.8</formula>
    </cfRule>
    <cfRule type="cellIs" dxfId="34288" priority="1598" operator="greaterThan">
      <formula>1</formula>
    </cfRule>
  </conditionalFormatting>
  <conditionalFormatting sqref="R32:R39">
    <cfRule type="cellIs" dxfId="34287" priority="1595" operator="greaterThan">
      <formula>1</formula>
    </cfRule>
    <cfRule type="cellIs" dxfId="34286" priority="1596" operator="lessThan">
      <formula>0.8</formula>
    </cfRule>
  </conditionalFormatting>
  <conditionalFormatting sqref="P32:P39">
    <cfRule type="cellIs" dxfId="34285" priority="1594" operator="greaterThan">
      <formula>0</formula>
    </cfRule>
  </conditionalFormatting>
  <conditionalFormatting sqref="Q32:Q39">
    <cfRule type="cellIs" dxfId="34284" priority="1593" operator="lessThan">
      <formula>0</formula>
    </cfRule>
  </conditionalFormatting>
  <conditionalFormatting sqref="R32:R39">
    <cfRule type="cellIs" dxfId="34283" priority="1591" operator="lessThan">
      <formula>0.8</formula>
    </cfRule>
    <cfRule type="cellIs" dxfId="34282" priority="1592" operator="greaterThan">
      <formula>1</formula>
    </cfRule>
  </conditionalFormatting>
  <conditionalFormatting sqref="R32:R39">
    <cfRule type="cellIs" dxfId="34281" priority="1589" operator="greaterThan">
      <formula>1</formula>
    </cfRule>
    <cfRule type="cellIs" dxfId="34280" priority="1590" operator="lessThan">
      <formula>0.8</formula>
    </cfRule>
  </conditionalFormatting>
  <conditionalFormatting sqref="P32:P39">
    <cfRule type="cellIs" dxfId="34279" priority="1588" operator="greaterThan">
      <formula>0</formula>
    </cfRule>
  </conditionalFormatting>
  <conditionalFormatting sqref="Q32:Q39">
    <cfRule type="cellIs" dxfId="34278" priority="1582" operator="lessThan">
      <formula>0</formula>
    </cfRule>
  </conditionalFormatting>
  <conditionalFormatting sqref="P32:P39">
    <cfRule type="cellIs" dxfId="34277" priority="1583" operator="greaterThan">
      <formula>0</formula>
    </cfRule>
  </conditionalFormatting>
  <conditionalFormatting sqref="R32:R39">
    <cfRule type="cellIs" dxfId="34276" priority="1586" operator="lessThan">
      <formula>0.8</formula>
    </cfRule>
    <cfRule type="cellIs" dxfId="34275" priority="1587" operator="greaterThan">
      <formula>1</formula>
    </cfRule>
  </conditionalFormatting>
  <conditionalFormatting sqref="R32:R39">
    <cfRule type="cellIs" dxfId="34274" priority="1584" operator="greaterThan">
      <formula>1</formula>
    </cfRule>
    <cfRule type="cellIs" dxfId="34273" priority="1585" operator="lessThan">
      <formula>0.8</formula>
    </cfRule>
  </conditionalFormatting>
  <conditionalFormatting sqref="Q32:Q39">
    <cfRule type="cellIs" dxfId="34272" priority="1576" operator="lessThan">
      <formula>0</formula>
    </cfRule>
  </conditionalFormatting>
  <conditionalFormatting sqref="R32:R39">
    <cfRule type="cellIs" dxfId="34271" priority="1580" operator="lessThan">
      <formula>0.8</formula>
    </cfRule>
    <cfRule type="cellIs" dxfId="34270" priority="1581" operator="greaterThan">
      <formula>1</formula>
    </cfRule>
  </conditionalFormatting>
  <conditionalFormatting sqref="R32:R39">
    <cfRule type="cellIs" dxfId="34269" priority="1578" operator="greaterThan">
      <formula>1</formula>
    </cfRule>
    <cfRule type="cellIs" dxfId="34268" priority="1579" operator="lessThan">
      <formula>0.8</formula>
    </cfRule>
  </conditionalFormatting>
  <conditionalFormatting sqref="P32:P39">
    <cfRule type="cellIs" dxfId="34267" priority="1577" operator="greaterThan">
      <formula>0</formula>
    </cfRule>
  </conditionalFormatting>
  <conditionalFormatting sqref="Q32:Q39">
    <cfRule type="cellIs" dxfId="34266" priority="1575" operator="lessThan">
      <formula>0</formula>
    </cfRule>
  </conditionalFormatting>
  <conditionalFormatting sqref="R32:R39">
    <cfRule type="cellIs" dxfId="34265" priority="1573" operator="lessThan">
      <formula>0.8</formula>
    </cfRule>
    <cfRule type="cellIs" dxfId="34264" priority="1574" operator="greaterThan">
      <formula>1</formula>
    </cfRule>
  </conditionalFormatting>
  <conditionalFormatting sqref="R32:R39">
    <cfRule type="cellIs" dxfId="34263" priority="1571" operator="greaterThan">
      <formula>1</formula>
    </cfRule>
    <cfRule type="cellIs" dxfId="34262" priority="1572" operator="lessThan">
      <formula>0.8</formula>
    </cfRule>
  </conditionalFormatting>
  <conditionalFormatting sqref="P32:P39">
    <cfRule type="cellIs" dxfId="34261" priority="1570" operator="greaterThan">
      <formula>0</formula>
    </cfRule>
  </conditionalFormatting>
  <conditionalFormatting sqref="Q32:Q39">
    <cfRule type="cellIs" dxfId="34260" priority="1569" operator="lessThan">
      <formula>0</formula>
    </cfRule>
  </conditionalFormatting>
  <conditionalFormatting sqref="R32:R39">
    <cfRule type="cellIs" dxfId="34259" priority="1567" operator="lessThan">
      <formula>0.8</formula>
    </cfRule>
    <cfRule type="cellIs" dxfId="34258" priority="1568" operator="greaterThan">
      <formula>1</formula>
    </cfRule>
  </conditionalFormatting>
  <conditionalFormatting sqref="R32:R39">
    <cfRule type="cellIs" dxfId="34257" priority="1565" operator="greaterThan">
      <formula>1</formula>
    </cfRule>
    <cfRule type="cellIs" dxfId="34256" priority="1566" operator="lessThan">
      <formula>0.8</formula>
    </cfRule>
  </conditionalFormatting>
  <conditionalFormatting sqref="P32:P39">
    <cfRule type="cellIs" dxfId="34255" priority="1564" operator="greaterThan">
      <formula>0</formula>
    </cfRule>
  </conditionalFormatting>
  <conditionalFormatting sqref="Q19:Q25">
    <cfRule type="cellIs" dxfId="34254" priority="1563" operator="lessThan">
      <formula>0</formula>
    </cfRule>
  </conditionalFormatting>
  <conditionalFormatting sqref="R19:R25">
    <cfRule type="cellIs" dxfId="34253" priority="1561" operator="lessThan">
      <formula>0.8</formula>
    </cfRule>
    <cfRule type="cellIs" dxfId="34252" priority="1562" operator="greaterThan">
      <formula>1</formula>
    </cfRule>
  </conditionalFormatting>
  <conditionalFormatting sqref="R19:R25">
    <cfRule type="cellIs" dxfId="34251" priority="1559" operator="greaterThan">
      <formula>1</formula>
    </cfRule>
    <cfRule type="cellIs" dxfId="34250" priority="1560" operator="lessThan">
      <formula>0.8</formula>
    </cfRule>
  </conditionalFormatting>
  <conditionalFormatting sqref="P19:P25">
    <cfRule type="cellIs" dxfId="34249" priority="1558" operator="greaterThan">
      <formula>0</formula>
    </cfRule>
  </conditionalFormatting>
  <conditionalFormatting sqref="R19:R25">
    <cfRule type="cellIs" dxfId="34248" priority="1555" operator="lessThan">
      <formula>0.8</formula>
    </cfRule>
    <cfRule type="cellIs" dxfId="34247" priority="1556" operator="greaterThan">
      <formula>1</formula>
    </cfRule>
  </conditionalFormatting>
  <conditionalFormatting sqref="R19:R25">
    <cfRule type="cellIs" dxfId="34246" priority="1553" operator="greaterThan">
      <formula>1</formula>
    </cfRule>
    <cfRule type="cellIs" dxfId="34245" priority="1554" operator="lessThan">
      <formula>0.8</formula>
    </cfRule>
  </conditionalFormatting>
  <conditionalFormatting sqref="P19:P25">
    <cfRule type="cellIs" dxfId="34244" priority="1552" operator="greaterThan">
      <formula>0</formula>
    </cfRule>
  </conditionalFormatting>
  <conditionalFormatting sqref="Q19:Q25">
    <cfRule type="cellIs" dxfId="34243" priority="1557" operator="lessThan">
      <formula>0</formula>
    </cfRule>
  </conditionalFormatting>
  <conditionalFormatting sqref="R19:R25">
    <cfRule type="cellIs" dxfId="34242" priority="1549" operator="lessThan">
      <formula>0.8</formula>
    </cfRule>
    <cfRule type="cellIs" dxfId="34241" priority="1550" operator="greaterThan">
      <formula>1</formula>
    </cfRule>
  </conditionalFormatting>
  <conditionalFormatting sqref="R19:R25">
    <cfRule type="cellIs" dxfId="34240" priority="1547" operator="greaterThan">
      <formula>1</formula>
    </cfRule>
    <cfRule type="cellIs" dxfId="34239" priority="1548" operator="lessThan">
      <formula>0.8</formula>
    </cfRule>
  </conditionalFormatting>
  <conditionalFormatting sqref="P19:P25">
    <cfRule type="cellIs" dxfId="34238" priority="1546" operator="greaterThan">
      <formula>0</formula>
    </cfRule>
  </conditionalFormatting>
  <conditionalFormatting sqref="Q19:Q25">
    <cfRule type="cellIs" dxfId="34237" priority="1551" operator="lessThan">
      <formula>0</formula>
    </cfRule>
  </conditionalFormatting>
  <conditionalFormatting sqref="Q19:Q25">
    <cfRule type="cellIs" dxfId="34236" priority="1545" operator="lessThan">
      <formula>0</formula>
    </cfRule>
  </conditionalFormatting>
  <conditionalFormatting sqref="R19:R25">
    <cfRule type="cellIs" dxfId="34235" priority="1543" operator="lessThan">
      <formula>0.8</formula>
    </cfRule>
    <cfRule type="cellIs" dxfId="34234" priority="1544" operator="greaterThan">
      <formula>1</formula>
    </cfRule>
  </conditionalFormatting>
  <conditionalFormatting sqref="R19:R25">
    <cfRule type="cellIs" dxfId="34233" priority="1541" operator="greaterThan">
      <formula>1</formula>
    </cfRule>
    <cfRule type="cellIs" dxfId="34232" priority="1542" operator="lessThan">
      <formula>0.8</formula>
    </cfRule>
  </conditionalFormatting>
  <conditionalFormatting sqref="P19:P25">
    <cfRule type="cellIs" dxfId="34231" priority="1540" operator="greaterThan">
      <formula>0</formula>
    </cfRule>
  </conditionalFormatting>
  <conditionalFormatting sqref="Q135:Q136">
    <cfRule type="cellIs" dxfId="34230" priority="1539" operator="lessThan">
      <formula>0</formula>
    </cfRule>
  </conditionalFormatting>
  <conditionalFormatting sqref="R135:R136 R139:R142">
    <cfRule type="cellIs" dxfId="34229" priority="1537" operator="lessThan">
      <formula>0.8</formula>
    </cfRule>
    <cfRule type="cellIs" dxfId="34228" priority="1538" operator="greaterThan">
      <formula>1</formula>
    </cfRule>
  </conditionalFormatting>
  <conditionalFormatting sqref="R135:R136 R139:R142">
    <cfRule type="cellIs" dxfId="34227" priority="1535" operator="greaterThan">
      <formula>1</formula>
    </cfRule>
    <cfRule type="cellIs" dxfId="34226" priority="1536" operator="lessThan">
      <formula>0.8</formula>
    </cfRule>
  </conditionalFormatting>
  <conditionalFormatting sqref="P135:P136 P139 P142">
    <cfRule type="cellIs" dxfId="34225" priority="1534" operator="greaterThan">
      <formula>0</formula>
    </cfRule>
  </conditionalFormatting>
  <conditionalFormatting sqref="P135:P136 P139 P142">
    <cfRule type="cellIs" dxfId="34224" priority="1528" operator="greaterThan">
      <formula>0</formula>
    </cfRule>
  </conditionalFormatting>
  <conditionalFormatting sqref="Q135:Q136">
    <cfRule type="cellIs" dxfId="34223" priority="1533" operator="lessThan">
      <formula>0</formula>
    </cfRule>
  </conditionalFormatting>
  <conditionalFormatting sqref="R135:R136 R139:R142">
    <cfRule type="cellIs" dxfId="34222" priority="1531" operator="lessThan">
      <formula>0.8</formula>
    </cfRule>
    <cfRule type="cellIs" dxfId="34221" priority="1532" operator="greaterThan">
      <formula>1</formula>
    </cfRule>
  </conditionalFormatting>
  <conditionalFormatting sqref="R135:R136 R139:R142">
    <cfRule type="cellIs" dxfId="34220" priority="1529" operator="greaterThan">
      <formula>1</formula>
    </cfRule>
    <cfRule type="cellIs" dxfId="34219" priority="1530" operator="lessThan">
      <formula>0.8</formula>
    </cfRule>
  </conditionalFormatting>
  <conditionalFormatting sqref="P19:P25">
    <cfRule type="cellIs" dxfId="34218" priority="1522" operator="greaterThan">
      <formula>0</formula>
    </cfRule>
  </conditionalFormatting>
  <conditionalFormatting sqref="Q19:Q25">
    <cfRule type="cellIs" dxfId="34217" priority="1527" operator="lessThan">
      <formula>0</formula>
    </cfRule>
  </conditionalFormatting>
  <conditionalFormatting sqref="R19:R25">
    <cfRule type="cellIs" dxfId="34216" priority="1525" operator="lessThan">
      <formula>0.8</formula>
    </cfRule>
    <cfRule type="cellIs" dxfId="34215" priority="1526" operator="greaterThan">
      <formula>1</formula>
    </cfRule>
  </conditionalFormatting>
  <conditionalFormatting sqref="R19:R25">
    <cfRule type="cellIs" dxfId="34214" priority="1523" operator="greaterThan">
      <formula>1</formula>
    </cfRule>
    <cfRule type="cellIs" dxfId="34213" priority="1524" operator="lessThan">
      <formula>0.8</formula>
    </cfRule>
  </conditionalFormatting>
  <conditionalFormatting sqref="Q19:Q25">
    <cfRule type="cellIs" dxfId="34212" priority="1521" operator="lessThan">
      <formula>0</formula>
    </cfRule>
  </conditionalFormatting>
  <conditionalFormatting sqref="R19:R25">
    <cfRule type="cellIs" dxfId="34211" priority="1519" operator="lessThan">
      <formula>0.8</formula>
    </cfRule>
    <cfRule type="cellIs" dxfId="34210" priority="1520" operator="greaterThan">
      <formula>1</formula>
    </cfRule>
  </conditionalFormatting>
  <conditionalFormatting sqref="R19:R25">
    <cfRule type="cellIs" dxfId="34209" priority="1517" operator="greaterThan">
      <formula>1</formula>
    </cfRule>
    <cfRule type="cellIs" dxfId="34208" priority="1518" operator="lessThan">
      <formula>0.8</formula>
    </cfRule>
  </conditionalFormatting>
  <conditionalFormatting sqref="P19:P25">
    <cfRule type="cellIs" dxfId="34207" priority="1516" operator="greaterThan">
      <formula>0</formula>
    </cfRule>
  </conditionalFormatting>
  <conditionalFormatting sqref="Q19:Q25">
    <cfRule type="cellIs" dxfId="34206" priority="1515" operator="lessThan">
      <formula>0</formula>
    </cfRule>
  </conditionalFormatting>
  <conditionalFormatting sqref="R19:R25">
    <cfRule type="cellIs" dxfId="34205" priority="1513" operator="lessThan">
      <formula>0.8</formula>
    </cfRule>
    <cfRule type="cellIs" dxfId="34204" priority="1514" operator="greaterThan">
      <formula>1</formula>
    </cfRule>
  </conditionalFormatting>
  <conditionalFormatting sqref="R19:R25">
    <cfRule type="cellIs" dxfId="34203" priority="1511" operator="greaterThan">
      <formula>1</formula>
    </cfRule>
    <cfRule type="cellIs" dxfId="34202" priority="1512" operator="lessThan">
      <formula>0.8</formula>
    </cfRule>
  </conditionalFormatting>
  <conditionalFormatting sqref="P19:P25">
    <cfRule type="cellIs" dxfId="34201" priority="1510" operator="greaterThan">
      <formula>0</formula>
    </cfRule>
  </conditionalFormatting>
  <conditionalFormatting sqref="Q19:Q25">
    <cfRule type="cellIs" dxfId="34200" priority="1509" operator="lessThan">
      <formula>0</formula>
    </cfRule>
  </conditionalFormatting>
  <conditionalFormatting sqref="R19:R25">
    <cfRule type="cellIs" dxfId="34199" priority="1507" operator="lessThan">
      <formula>0.8</formula>
    </cfRule>
    <cfRule type="cellIs" dxfId="34198" priority="1508" operator="greaterThan">
      <formula>1</formula>
    </cfRule>
  </conditionalFormatting>
  <conditionalFormatting sqref="R19:R25">
    <cfRule type="cellIs" dxfId="34197" priority="1505" operator="greaterThan">
      <formula>1</formula>
    </cfRule>
    <cfRule type="cellIs" dxfId="34196" priority="1506" operator="lessThan">
      <formula>0.8</formula>
    </cfRule>
  </conditionalFormatting>
  <conditionalFormatting sqref="P19:P25">
    <cfRule type="cellIs" dxfId="34195" priority="1504" operator="greaterThan">
      <formula>0</formula>
    </cfRule>
  </conditionalFormatting>
  <conditionalFormatting sqref="R19:R25">
    <cfRule type="cellIs" dxfId="34194" priority="1501" operator="lessThan">
      <formula>0.8</formula>
    </cfRule>
    <cfRule type="cellIs" dxfId="34193" priority="1502" operator="greaterThan">
      <formula>1</formula>
    </cfRule>
  </conditionalFormatting>
  <conditionalFormatting sqref="R19:R25">
    <cfRule type="cellIs" dxfId="34192" priority="1499" operator="greaterThan">
      <formula>1</formula>
    </cfRule>
    <cfRule type="cellIs" dxfId="34191" priority="1500" operator="lessThan">
      <formula>0.8</formula>
    </cfRule>
  </conditionalFormatting>
  <conditionalFormatting sqref="P19:P25">
    <cfRule type="cellIs" dxfId="34190" priority="1498" operator="greaterThan">
      <formula>0</formula>
    </cfRule>
  </conditionalFormatting>
  <conditionalFormatting sqref="Q19:Q25">
    <cfRule type="cellIs" dxfId="34189" priority="1503" operator="lessThan">
      <formula>0</formula>
    </cfRule>
  </conditionalFormatting>
  <conditionalFormatting sqref="Q19:Q25">
    <cfRule type="cellIs" dxfId="34188" priority="1497" operator="lessThan">
      <formula>0</formula>
    </cfRule>
  </conditionalFormatting>
  <conditionalFormatting sqref="R19:R25">
    <cfRule type="cellIs" dxfId="34187" priority="1495" operator="lessThan">
      <formula>0.8</formula>
    </cfRule>
    <cfRule type="cellIs" dxfId="34186" priority="1496" operator="greaterThan">
      <formula>1</formula>
    </cfRule>
  </conditionalFormatting>
  <conditionalFormatting sqref="R19:R25">
    <cfRule type="cellIs" dxfId="34185" priority="1493" operator="greaterThan">
      <formula>1</formula>
    </cfRule>
    <cfRule type="cellIs" dxfId="34184" priority="1494" operator="lessThan">
      <formula>0.8</formula>
    </cfRule>
  </conditionalFormatting>
  <conditionalFormatting sqref="P19:P25">
    <cfRule type="cellIs" dxfId="34183" priority="1492" operator="greaterThan">
      <formula>0</formula>
    </cfRule>
  </conditionalFormatting>
  <conditionalFormatting sqref="P19:P25">
    <cfRule type="cellIs" dxfId="34182" priority="1486" operator="greaterThan">
      <formula>0</formula>
    </cfRule>
  </conditionalFormatting>
  <conditionalFormatting sqref="Q19:Q25">
    <cfRule type="cellIs" dxfId="34181" priority="1491" operator="lessThan">
      <formula>0</formula>
    </cfRule>
  </conditionalFormatting>
  <conditionalFormatting sqref="R19:R25">
    <cfRule type="cellIs" dxfId="34180" priority="1489" operator="lessThan">
      <formula>0.8</formula>
    </cfRule>
    <cfRule type="cellIs" dxfId="34179" priority="1490" operator="greaterThan">
      <formula>1</formula>
    </cfRule>
  </conditionalFormatting>
  <conditionalFormatting sqref="R19:R25">
    <cfRule type="cellIs" dxfId="34178" priority="1487" operator="greaterThan">
      <formula>1</formula>
    </cfRule>
    <cfRule type="cellIs" dxfId="34177" priority="1488" operator="lessThan">
      <formula>0.8</formula>
    </cfRule>
  </conditionalFormatting>
  <conditionalFormatting sqref="P19:P25">
    <cfRule type="cellIs" dxfId="34176" priority="1480" operator="greaterThan">
      <formula>0</formula>
    </cfRule>
  </conditionalFormatting>
  <conditionalFormatting sqref="Q19:Q25">
    <cfRule type="cellIs" dxfId="34175" priority="1485" operator="lessThan">
      <formula>0</formula>
    </cfRule>
  </conditionalFormatting>
  <conditionalFormatting sqref="R19:R25">
    <cfRule type="cellIs" dxfId="34174" priority="1483" operator="lessThan">
      <formula>0.8</formula>
    </cfRule>
    <cfRule type="cellIs" dxfId="34173" priority="1484" operator="greaterThan">
      <formula>1</formula>
    </cfRule>
  </conditionalFormatting>
  <conditionalFormatting sqref="R19:R25">
    <cfRule type="cellIs" dxfId="34172" priority="1481" operator="greaterThan">
      <formula>1</formula>
    </cfRule>
    <cfRule type="cellIs" dxfId="34171" priority="1482" operator="lessThan">
      <formula>0.8</formula>
    </cfRule>
  </conditionalFormatting>
  <conditionalFormatting sqref="Q19:Q25">
    <cfRule type="cellIs" dxfId="34170" priority="1479" operator="lessThan">
      <formula>0</formula>
    </cfRule>
  </conditionalFormatting>
  <conditionalFormatting sqref="R19:R25">
    <cfRule type="cellIs" dxfId="34169" priority="1477" operator="lessThan">
      <formula>0.8</formula>
    </cfRule>
    <cfRule type="cellIs" dxfId="34168" priority="1478" operator="greaterThan">
      <formula>1</formula>
    </cfRule>
  </conditionalFormatting>
  <conditionalFormatting sqref="R19:R25">
    <cfRule type="cellIs" dxfId="34167" priority="1475" operator="greaterThan">
      <formula>1</formula>
    </cfRule>
    <cfRule type="cellIs" dxfId="34166" priority="1476" operator="lessThan">
      <formula>0.8</formula>
    </cfRule>
  </conditionalFormatting>
  <conditionalFormatting sqref="P19:P25">
    <cfRule type="cellIs" dxfId="34165" priority="1474" operator="greaterThan">
      <formula>0</formula>
    </cfRule>
  </conditionalFormatting>
  <conditionalFormatting sqref="Q19:Q25">
    <cfRule type="cellIs" dxfId="34164" priority="1473" operator="lessThan">
      <formula>0</formula>
    </cfRule>
  </conditionalFormatting>
  <conditionalFormatting sqref="R19:R25">
    <cfRule type="cellIs" dxfId="34163" priority="1471" operator="lessThan">
      <formula>0.8</formula>
    </cfRule>
    <cfRule type="cellIs" dxfId="34162" priority="1472" operator="greaterThan">
      <formula>1</formula>
    </cfRule>
  </conditionalFormatting>
  <conditionalFormatting sqref="R19:R25">
    <cfRule type="cellIs" dxfId="34161" priority="1469" operator="greaterThan">
      <formula>1</formula>
    </cfRule>
    <cfRule type="cellIs" dxfId="34160" priority="1470" operator="lessThan">
      <formula>0.8</formula>
    </cfRule>
  </conditionalFormatting>
  <conditionalFormatting sqref="P19:P25">
    <cfRule type="cellIs" dxfId="34159" priority="1468" operator="greaterThan">
      <formula>0</formula>
    </cfRule>
  </conditionalFormatting>
  <conditionalFormatting sqref="P19:P25">
    <cfRule type="cellIs" dxfId="34158" priority="1462" operator="greaterThan">
      <formula>0</formula>
    </cfRule>
  </conditionalFormatting>
  <conditionalFormatting sqref="Q19:Q25">
    <cfRule type="cellIs" dxfId="34157" priority="1467" operator="lessThan">
      <formula>0</formula>
    </cfRule>
  </conditionalFormatting>
  <conditionalFormatting sqref="R19:R25">
    <cfRule type="cellIs" dxfId="34156" priority="1465" operator="lessThan">
      <formula>0.8</formula>
    </cfRule>
    <cfRule type="cellIs" dxfId="34155" priority="1466" operator="greaterThan">
      <formula>1</formula>
    </cfRule>
  </conditionalFormatting>
  <conditionalFormatting sqref="R19:R25">
    <cfRule type="cellIs" dxfId="34154" priority="1463" operator="greaterThan">
      <formula>1</formula>
    </cfRule>
    <cfRule type="cellIs" dxfId="34153" priority="1464" operator="lessThan">
      <formula>0.8</formula>
    </cfRule>
  </conditionalFormatting>
  <conditionalFormatting sqref="Q19:Q25">
    <cfRule type="cellIs" dxfId="34152" priority="1461" operator="lessThan">
      <formula>0</formula>
    </cfRule>
  </conditionalFormatting>
  <conditionalFormatting sqref="R19:R25">
    <cfRule type="cellIs" dxfId="34151" priority="1459" operator="lessThan">
      <formula>0.8</formula>
    </cfRule>
    <cfRule type="cellIs" dxfId="34150" priority="1460" operator="greaterThan">
      <formula>1</formula>
    </cfRule>
  </conditionalFormatting>
  <conditionalFormatting sqref="R19:R25">
    <cfRule type="cellIs" dxfId="34149" priority="1457" operator="greaterThan">
      <formula>1</formula>
    </cfRule>
    <cfRule type="cellIs" dxfId="34148" priority="1458" operator="lessThan">
      <formula>0.8</formula>
    </cfRule>
  </conditionalFormatting>
  <conditionalFormatting sqref="P19:P25">
    <cfRule type="cellIs" dxfId="34147" priority="1456" operator="greaterThan">
      <formula>0</formula>
    </cfRule>
  </conditionalFormatting>
  <conditionalFormatting sqref="Q19:Q25">
    <cfRule type="cellIs" dxfId="34146" priority="1455" operator="lessThan">
      <formula>0</formula>
    </cfRule>
  </conditionalFormatting>
  <conditionalFormatting sqref="R19:R25">
    <cfRule type="cellIs" dxfId="34145" priority="1453" operator="lessThan">
      <formula>0.8</formula>
    </cfRule>
    <cfRule type="cellIs" dxfId="34144" priority="1454" operator="greaterThan">
      <formula>1</formula>
    </cfRule>
  </conditionalFormatting>
  <conditionalFormatting sqref="R19:R25">
    <cfRule type="cellIs" dxfId="34143" priority="1451" operator="greaterThan">
      <formula>1</formula>
    </cfRule>
    <cfRule type="cellIs" dxfId="34142" priority="1452" operator="lessThan">
      <formula>0.8</formula>
    </cfRule>
  </conditionalFormatting>
  <conditionalFormatting sqref="P19:P25">
    <cfRule type="cellIs" dxfId="34141" priority="1450" operator="greaterThan">
      <formula>0</formula>
    </cfRule>
  </conditionalFormatting>
  <conditionalFormatting sqref="Q19:Q25">
    <cfRule type="cellIs" dxfId="34140" priority="1449" operator="lessThan">
      <formula>0</formula>
    </cfRule>
  </conditionalFormatting>
  <conditionalFormatting sqref="R19:R25">
    <cfRule type="cellIs" dxfId="34139" priority="1447" operator="lessThan">
      <formula>0.8</formula>
    </cfRule>
    <cfRule type="cellIs" dxfId="34138" priority="1448" operator="greaterThan">
      <formula>1</formula>
    </cfRule>
  </conditionalFormatting>
  <conditionalFormatting sqref="R19:R25">
    <cfRule type="cellIs" dxfId="34137" priority="1445" operator="greaterThan">
      <formula>1</formula>
    </cfRule>
    <cfRule type="cellIs" dxfId="34136" priority="1446" operator="lessThan">
      <formula>0.8</formula>
    </cfRule>
  </conditionalFormatting>
  <conditionalFormatting sqref="P19:P25">
    <cfRule type="cellIs" dxfId="34135" priority="1444" operator="greaterThan">
      <formula>0</formula>
    </cfRule>
  </conditionalFormatting>
  <conditionalFormatting sqref="R19:R25">
    <cfRule type="cellIs" dxfId="34134" priority="1441" operator="lessThan">
      <formula>0.8</formula>
    </cfRule>
    <cfRule type="cellIs" dxfId="34133" priority="1442" operator="greaterThan">
      <formula>1</formula>
    </cfRule>
  </conditionalFormatting>
  <conditionalFormatting sqref="R19:R25">
    <cfRule type="cellIs" dxfId="34132" priority="1439" operator="greaterThan">
      <formula>1</formula>
    </cfRule>
    <cfRule type="cellIs" dxfId="34131" priority="1440" operator="lessThan">
      <formula>0.8</formula>
    </cfRule>
  </conditionalFormatting>
  <conditionalFormatting sqref="P19:P25">
    <cfRule type="cellIs" dxfId="34130" priority="1438" operator="greaterThan">
      <formula>0</formula>
    </cfRule>
  </conditionalFormatting>
  <conditionalFormatting sqref="Q19:Q25">
    <cfRule type="cellIs" dxfId="34129" priority="1443" operator="lessThan">
      <formula>0</formula>
    </cfRule>
  </conditionalFormatting>
  <conditionalFormatting sqref="Q40">
    <cfRule type="cellIs" dxfId="34128" priority="1437" operator="lessThan">
      <formula>0</formula>
    </cfRule>
  </conditionalFormatting>
  <conditionalFormatting sqref="R40">
    <cfRule type="cellIs" dxfId="34127" priority="1435" operator="lessThan">
      <formula>0.8</formula>
    </cfRule>
    <cfRule type="cellIs" dxfId="34126" priority="1436" operator="greaterThan">
      <formula>1</formula>
    </cfRule>
  </conditionalFormatting>
  <conditionalFormatting sqref="R40">
    <cfRule type="cellIs" dxfId="34125" priority="1433" operator="greaterThan">
      <formula>1</formula>
    </cfRule>
    <cfRule type="cellIs" dxfId="34124" priority="1434" operator="lessThan">
      <formula>0.8</formula>
    </cfRule>
  </conditionalFormatting>
  <conditionalFormatting sqref="P40">
    <cfRule type="cellIs" dxfId="34123" priority="1432" operator="greaterThan">
      <formula>0</formula>
    </cfRule>
  </conditionalFormatting>
  <conditionalFormatting sqref="P40">
    <cfRule type="cellIs" dxfId="34122" priority="1426" operator="greaterThan">
      <formula>0</formula>
    </cfRule>
  </conditionalFormatting>
  <conditionalFormatting sqref="Q40">
    <cfRule type="cellIs" dxfId="34121" priority="1431" operator="lessThan">
      <formula>0</formula>
    </cfRule>
  </conditionalFormatting>
  <conditionalFormatting sqref="R40">
    <cfRule type="cellIs" dxfId="34120" priority="1429" operator="lessThan">
      <formula>0.8</formula>
    </cfRule>
    <cfRule type="cellIs" dxfId="34119" priority="1430" operator="greaterThan">
      <formula>1</formula>
    </cfRule>
  </conditionalFormatting>
  <conditionalFormatting sqref="R40">
    <cfRule type="cellIs" dxfId="34118" priority="1427" operator="greaterThan">
      <formula>1</formula>
    </cfRule>
    <cfRule type="cellIs" dxfId="34117" priority="1428" operator="lessThan">
      <formula>0.8</formula>
    </cfRule>
  </conditionalFormatting>
  <conditionalFormatting sqref="P40">
    <cfRule type="cellIs" dxfId="34116" priority="1420" operator="greaterThan">
      <formula>0</formula>
    </cfRule>
  </conditionalFormatting>
  <conditionalFormatting sqref="Q40">
    <cfRule type="cellIs" dxfId="34115" priority="1425" operator="lessThan">
      <formula>0</formula>
    </cfRule>
  </conditionalFormatting>
  <conditionalFormatting sqref="R40">
    <cfRule type="cellIs" dxfId="34114" priority="1423" operator="lessThan">
      <formula>0.8</formula>
    </cfRule>
    <cfRule type="cellIs" dxfId="34113" priority="1424" operator="greaterThan">
      <formula>1</formula>
    </cfRule>
  </conditionalFormatting>
  <conditionalFormatting sqref="R40">
    <cfRule type="cellIs" dxfId="34112" priority="1421" operator="greaterThan">
      <formula>1</formula>
    </cfRule>
    <cfRule type="cellIs" dxfId="34111" priority="1422" operator="lessThan">
      <formula>0.8</formula>
    </cfRule>
  </conditionalFormatting>
  <conditionalFormatting sqref="Q40">
    <cfRule type="cellIs" dxfId="34110" priority="1419" operator="lessThan">
      <formula>0</formula>
    </cfRule>
  </conditionalFormatting>
  <conditionalFormatting sqref="R40">
    <cfRule type="cellIs" dxfId="34109" priority="1417" operator="lessThan">
      <formula>0.8</formula>
    </cfRule>
    <cfRule type="cellIs" dxfId="34108" priority="1418" operator="greaterThan">
      <formula>1</formula>
    </cfRule>
  </conditionalFormatting>
  <conditionalFormatting sqref="R40">
    <cfRule type="cellIs" dxfId="34107" priority="1415" operator="greaterThan">
      <formula>1</formula>
    </cfRule>
    <cfRule type="cellIs" dxfId="34106" priority="1416" operator="lessThan">
      <formula>0.8</formula>
    </cfRule>
  </conditionalFormatting>
  <conditionalFormatting sqref="P40">
    <cfRule type="cellIs" dxfId="34105" priority="1414" operator="greaterThan">
      <formula>0</formula>
    </cfRule>
  </conditionalFormatting>
  <conditionalFormatting sqref="P40">
    <cfRule type="cellIs" dxfId="34104" priority="1408" operator="greaterThan">
      <formula>0</formula>
    </cfRule>
  </conditionalFormatting>
  <conditionalFormatting sqref="Q40">
    <cfRule type="cellIs" dxfId="34103" priority="1413" operator="lessThan">
      <formula>0</formula>
    </cfRule>
  </conditionalFormatting>
  <conditionalFormatting sqref="R40">
    <cfRule type="cellIs" dxfId="34102" priority="1411" operator="lessThan">
      <formula>0.8</formula>
    </cfRule>
    <cfRule type="cellIs" dxfId="34101" priority="1412" operator="greaterThan">
      <formula>1</formula>
    </cfRule>
  </conditionalFormatting>
  <conditionalFormatting sqref="R40">
    <cfRule type="cellIs" dxfId="34100" priority="1409" operator="greaterThan">
      <formula>1</formula>
    </cfRule>
    <cfRule type="cellIs" dxfId="34099" priority="1410" operator="lessThan">
      <formula>0.8</formula>
    </cfRule>
  </conditionalFormatting>
  <conditionalFormatting sqref="P40">
    <cfRule type="cellIs" dxfId="34098" priority="1402" operator="greaterThan">
      <formula>0</formula>
    </cfRule>
  </conditionalFormatting>
  <conditionalFormatting sqref="Q40">
    <cfRule type="cellIs" dxfId="34097" priority="1407" operator="lessThan">
      <formula>0</formula>
    </cfRule>
  </conditionalFormatting>
  <conditionalFormatting sqref="R40">
    <cfRule type="cellIs" dxfId="34096" priority="1405" operator="lessThan">
      <formula>0.8</formula>
    </cfRule>
    <cfRule type="cellIs" dxfId="34095" priority="1406" operator="greaterThan">
      <formula>1</formula>
    </cfRule>
  </conditionalFormatting>
  <conditionalFormatting sqref="R40">
    <cfRule type="cellIs" dxfId="34094" priority="1403" operator="greaterThan">
      <formula>1</formula>
    </cfRule>
    <cfRule type="cellIs" dxfId="34093" priority="1404" operator="lessThan">
      <formula>0.8</formula>
    </cfRule>
  </conditionalFormatting>
  <conditionalFormatting sqref="P40">
    <cfRule type="cellIs" dxfId="34092" priority="1396" operator="greaterThan">
      <formula>0</formula>
    </cfRule>
  </conditionalFormatting>
  <conditionalFormatting sqref="Q40">
    <cfRule type="cellIs" dxfId="34091" priority="1401" operator="lessThan">
      <formula>0</formula>
    </cfRule>
  </conditionalFormatting>
  <conditionalFormatting sqref="R40">
    <cfRule type="cellIs" dxfId="34090" priority="1399" operator="lessThan">
      <formula>0.8</formula>
    </cfRule>
    <cfRule type="cellIs" dxfId="34089" priority="1400" operator="greaterThan">
      <formula>1</formula>
    </cfRule>
  </conditionalFormatting>
  <conditionalFormatting sqref="R40">
    <cfRule type="cellIs" dxfId="34088" priority="1397" operator="greaterThan">
      <formula>1</formula>
    </cfRule>
    <cfRule type="cellIs" dxfId="34087" priority="1398" operator="lessThan">
      <formula>0.8</formula>
    </cfRule>
  </conditionalFormatting>
  <conditionalFormatting sqref="Q40">
    <cfRule type="cellIs" dxfId="34086" priority="1390" operator="lessThan">
      <formula>0</formula>
    </cfRule>
  </conditionalFormatting>
  <conditionalFormatting sqref="P40">
    <cfRule type="cellIs" dxfId="34085" priority="1391" operator="greaterThan">
      <formula>0</formula>
    </cfRule>
  </conditionalFormatting>
  <conditionalFormatting sqref="R40">
    <cfRule type="cellIs" dxfId="34084" priority="1394" operator="lessThan">
      <formula>0.8</formula>
    </cfRule>
    <cfRule type="cellIs" dxfId="34083" priority="1395" operator="greaterThan">
      <formula>1</formula>
    </cfRule>
  </conditionalFormatting>
  <conditionalFormatting sqref="R40">
    <cfRule type="cellIs" dxfId="34082" priority="1392" operator="greaterThan">
      <formula>1</formula>
    </cfRule>
    <cfRule type="cellIs" dxfId="34081" priority="1393" operator="lessThan">
      <formula>0.8</formula>
    </cfRule>
  </conditionalFormatting>
  <conditionalFormatting sqref="Q40">
    <cfRule type="cellIs" dxfId="34080" priority="1384" operator="lessThan">
      <formula>0</formula>
    </cfRule>
  </conditionalFormatting>
  <conditionalFormatting sqref="R40">
    <cfRule type="cellIs" dxfId="34079" priority="1388" operator="lessThan">
      <formula>0.8</formula>
    </cfRule>
    <cfRule type="cellIs" dxfId="34078" priority="1389" operator="greaterThan">
      <formula>1</formula>
    </cfRule>
  </conditionalFormatting>
  <conditionalFormatting sqref="R40">
    <cfRule type="cellIs" dxfId="34077" priority="1386" operator="greaterThan">
      <formula>1</formula>
    </cfRule>
    <cfRule type="cellIs" dxfId="34076" priority="1387" operator="lessThan">
      <formula>0.8</formula>
    </cfRule>
  </conditionalFormatting>
  <conditionalFormatting sqref="P40">
    <cfRule type="cellIs" dxfId="34075" priority="1385" operator="greaterThan">
      <formula>0</formula>
    </cfRule>
  </conditionalFormatting>
  <conditionalFormatting sqref="Q40">
    <cfRule type="cellIs" dxfId="34074" priority="1383" operator="lessThan">
      <formula>0</formula>
    </cfRule>
  </conditionalFormatting>
  <conditionalFormatting sqref="R40">
    <cfRule type="cellIs" dxfId="34073" priority="1381" operator="lessThan">
      <formula>0.8</formula>
    </cfRule>
    <cfRule type="cellIs" dxfId="34072" priority="1382" operator="greaterThan">
      <formula>1</formula>
    </cfRule>
  </conditionalFormatting>
  <conditionalFormatting sqref="R40">
    <cfRule type="cellIs" dxfId="34071" priority="1379" operator="greaterThan">
      <formula>1</formula>
    </cfRule>
    <cfRule type="cellIs" dxfId="34070" priority="1380" operator="lessThan">
      <formula>0.8</formula>
    </cfRule>
  </conditionalFormatting>
  <conditionalFormatting sqref="P40">
    <cfRule type="cellIs" dxfId="34069" priority="1378" operator="greaterThan">
      <formula>0</formula>
    </cfRule>
  </conditionalFormatting>
  <conditionalFormatting sqref="Q40">
    <cfRule type="cellIs" dxfId="34068" priority="1377" operator="lessThan">
      <formula>0</formula>
    </cfRule>
  </conditionalFormatting>
  <conditionalFormatting sqref="R40">
    <cfRule type="cellIs" dxfId="34067" priority="1375" operator="lessThan">
      <formula>0.8</formula>
    </cfRule>
    <cfRule type="cellIs" dxfId="34066" priority="1376" operator="greaterThan">
      <formula>1</formula>
    </cfRule>
  </conditionalFormatting>
  <conditionalFormatting sqref="R40">
    <cfRule type="cellIs" dxfId="34065" priority="1373" operator="greaterThan">
      <formula>1</formula>
    </cfRule>
    <cfRule type="cellIs" dxfId="34064" priority="1374" operator="lessThan">
      <formula>0.8</formula>
    </cfRule>
  </conditionalFormatting>
  <conditionalFormatting sqref="P40">
    <cfRule type="cellIs" dxfId="34063" priority="1372" operator="greaterThan">
      <formula>0</formula>
    </cfRule>
  </conditionalFormatting>
  <conditionalFormatting sqref="Q32:Q39">
    <cfRule type="cellIs" dxfId="34062" priority="1371" operator="lessThan">
      <formula>0</formula>
    </cfRule>
  </conditionalFormatting>
  <conditionalFormatting sqref="R32:R39">
    <cfRule type="cellIs" dxfId="34061" priority="1369" operator="lessThan">
      <formula>0.8</formula>
    </cfRule>
    <cfRule type="cellIs" dxfId="34060" priority="1370" operator="greaterThan">
      <formula>1</formula>
    </cfRule>
  </conditionalFormatting>
  <conditionalFormatting sqref="R32:R39">
    <cfRule type="cellIs" dxfId="34059" priority="1367" operator="greaterThan">
      <formula>1</formula>
    </cfRule>
    <cfRule type="cellIs" dxfId="34058" priority="1368" operator="lessThan">
      <formula>0.8</formula>
    </cfRule>
  </conditionalFormatting>
  <conditionalFormatting sqref="P32:P39">
    <cfRule type="cellIs" dxfId="34057" priority="1366" operator="greaterThan">
      <formula>0</formula>
    </cfRule>
  </conditionalFormatting>
  <conditionalFormatting sqref="Q32:Q39">
    <cfRule type="cellIs" dxfId="34056" priority="1365" operator="lessThan">
      <formula>0</formula>
    </cfRule>
  </conditionalFormatting>
  <conditionalFormatting sqref="R32:R39">
    <cfRule type="cellIs" dxfId="34055" priority="1363" operator="lessThan">
      <formula>0.8</formula>
    </cfRule>
    <cfRule type="cellIs" dxfId="34054" priority="1364" operator="greaterThan">
      <formula>1</formula>
    </cfRule>
  </conditionalFormatting>
  <conditionalFormatting sqref="R32:R39">
    <cfRule type="cellIs" dxfId="34053" priority="1361" operator="greaterThan">
      <formula>1</formula>
    </cfRule>
    <cfRule type="cellIs" dxfId="34052" priority="1362" operator="lessThan">
      <formula>0.8</formula>
    </cfRule>
  </conditionalFormatting>
  <conditionalFormatting sqref="P32:P39">
    <cfRule type="cellIs" dxfId="34051" priority="1360" operator="greaterThan">
      <formula>0</formula>
    </cfRule>
  </conditionalFormatting>
  <conditionalFormatting sqref="Q32:Q39">
    <cfRule type="cellIs" dxfId="34050" priority="1359" operator="lessThan">
      <formula>0</formula>
    </cfRule>
  </conditionalFormatting>
  <conditionalFormatting sqref="R32:R39">
    <cfRule type="cellIs" dxfId="34049" priority="1357" operator="lessThan">
      <formula>0.8</formula>
    </cfRule>
    <cfRule type="cellIs" dxfId="34048" priority="1358" operator="greaterThan">
      <formula>1</formula>
    </cfRule>
  </conditionalFormatting>
  <conditionalFormatting sqref="R32:R39">
    <cfRule type="cellIs" dxfId="34047" priority="1355" operator="greaterThan">
      <formula>1</formula>
    </cfRule>
    <cfRule type="cellIs" dxfId="34046" priority="1356" operator="lessThan">
      <formula>0.8</formula>
    </cfRule>
  </conditionalFormatting>
  <conditionalFormatting sqref="P32:P39">
    <cfRule type="cellIs" dxfId="34045" priority="1354" operator="greaterThan">
      <formula>0</formula>
    </cfRule>
  </conditionalFormatting>
  <conditionalFormatting sqref="Q32:Q39">
    <cfRule type="cellIs" dxfId="34044" priority="1353" operator="lessThan">
      <formula>0</formula>
    </cfRule>
  </conditionalFormatting>
  <conditionalFormatting sqref="R32:R39">
    <cfRule type="cellIs" dxfId="34043" priority="1351" operator="lessThan">
      <formula>0.8</formula>
    </cfRule>
    <cfRule type="cellIs" dxfId="34042" priority="1352" operator="greaterThan">
      <formula>1</formula>
    </cfRule>
  </conditionalFormatting>
  <conditionalFormatting sqref="R32:R39">
    <cfRule type="cellIs" dxfId="34041" priority="1349" operator="greaterThan">
      <formula>1</formula>
    </cfRule>
    <cfRule type="cellIs" dxfId="34040" priority="1350" operator="lessThan">
      <formula>0.8</formula>
    </cfRule>
  </conditionalFormatting>
  <conditionalFormatting sqref="P32:P39">
    <cfRule type="cellIs" dxfId="34039" priority="1348" operator="greaterThan">
      <formula>0</formula>
    </cfRule>
  </conditionalFormatting>
  <conditionalFormatting sqref="P32:P39">
    <cfRule type="cellIs" dxfId="34038" priority="1342" operator="greaterThan">
      <formula>0</formula>
    </cfRule>
  </conditionalFormatting>
  <conditionalFormatting sqref="Q32:Q39">
    <cfRule type="cellIs" dxfId="34037" priority="1347" operator="lessThan">
      <formula>0</formula>
    </cfRule>
  </conditionalFormatting>
  <conditionalFormatting sqref="R32:R39">
    <cfRule type="cellIs" dxfId="34036" priority="1345" operator="lessThan">
      <formula>0.8</formula>
    </cfRule>
    <cfRule type="cellIs" dxfId="34035" priority="1346" operator="greaterThan">
      <formula>1</formula>
    </cfRule>
  </conditionalFormatting>
  <conditionalFormatting sqref="R32:R39">
    <cfRule type="cellIs" dxfId="34034" priority="1343" operator="greaterThan">
      <formula>1</formula>
    </cfRule>
    <cfRule type="cellIs" dxfId="34033" priority="1344" operator="lessThan">
      <formula>0.8</formula>
    </cfRule>
  </conditionalFormatting>
  <conditionalFormatting sqref="P32:P39">
    <cfRule type="cellIs" dxfId="34032" priority="1336" operator="greaterThan">
      <formula>0</formula>
    </cfRule>
  </conditionalFormatting>
  <conditionalFormatting sqref="Q32:Q39">
    <cfRule type="cellIs" dxfId="34031" priority="1341" operator="lessThan">
      <formula>0</formula>
    </cfRule>
  </conditionalFormatting>
  <conditionalFormatting sqref="R32:R39">
    <cfRule type="cellIs" dxfId="34030" priority="1339" operator="lessThan">
      <formula>0.8</formula>
    </cfRule>
    <cfRule type="cellIs" dxfId="34029" priority="1340" operator="greaterThan">
      <formula>1</formula>
    </cfRule>
  </conditionalFormatting>
  <conditionalFormatting sqref="R32:R39">
    <cfRule type="cellIs" dxfId="34028" priority="1337" operator="greaterThan">
      <formula>1</formula>
    </cfRule>
    <cfRule type="cellIs" dxfId="34027" priority="1338" operator="lessThan">
      <formula>0.8</formula>
    </cfRule>
  </conditionalFormatting>
  <conditionalFormatting sqref="R32:R39">
    <cfRule type="cellIs" dxfId="34026" priority="1333" operator="lessThan">
      <formula>0.8</formula>
    </cfRule>
    <cfRule type="cellIs" dxfId="34025" priority="1334" operator="greaterThan">
      <formula>1</formula>
    </cfRule>
  </conditionalFormatting>
  <conditionalFormatting sqref="R32:R39">
    <cfRule type="cellIs" dxfId="34024" priority="1331" operator="greaterThan">
      <formula>1</formula>
    </cfRule>
    <cfRule type="cellIs" dxfId="34023" priority="1332" operator="lessThan">
      <formula>0.8</formula>
    </cfRule>
  </conditionalFormatting>
  <conditionalFormatting sqref="P32:P39">
    <cfRule type="cellIs" dxfId="34022" priority="1330" operator="greaterThan">
      <formula>0</formula>
    </cfRule>
  </conditionalFormatting>
  <conditionalFormatting sqref="Q32:Q39">
    <cfRule type="cellIs" dxfId="34021" priority="1335" operator="lessThan">
      <formula>0</formula>
    </cfRule>
  </conditionalFormatting>
  <conditionalFormatting sqref="Q32:Q39">
    <cfRule type="cellIs" dxfId="34020" priority="1329" operator="lessThan">
      <formula>0</formula>
    </cfRule>
  </conditionalFormatting>
  <conditionalFormatting sqref="R32:R39">
    <cfRule type="cellIs" dxfId="34019" priority="1327" operator="lessThan">
      <formula>0.8</formula>
    </cfRule>
    <cfRule type="cellIs" dxfId="34018" priority="1328" operator="greaterThan">
      <formula>1</formula>
    </cfRule>
  </conditionalFormatting>
  <conditionalFormatting sqref="R32:R39">
    <cfRule type="cellIs" dxfId="34017" priority="1325" operator="greaterThan">
      <formula>1</formula>
    </cfRule>
    <cfRule type="cellIs" dxfId="34016" priority="1326" operator="lessThan">
      <formula>0.8</formula>
    </cfRule>
  </conditionalFormatting>
  <conditionalFormatting sqref="P32:P39">
    <cfRule type="cellIs" dxfId="34015" priority="1324" operator="greaterThan">
      <formula>0</formula>
    </cfRule>
  </conditionalFormatting>
  <conditionalFormatting sqref="P32:P39">
    <cfRule type="cellIs" dxfId="34014" priority="1318" operator="greaterThan">
      <formula>0</formula>
    </cfRule>
  </conditionalFormatting>
  <conditionalFormatting sqref="Q32:Q39">
    <cfRule type="cellIs" dxfId="34013" priority="1323" operator="lessThan">
      <formula>0</formula>
    </cfRule>
  </conditionalFormatting>
  <conditionalFormatting sqref="R32:R39">
    <cfRule type="cellIs" dxfId="34012" priority="1321" operator="lessThan">
      <formula>0.8</formula>
    </cfRule>
    <cfRule type="cellIs" dxfId="34011" priority="1322" operator="greaterThan">
      <formula>1</formula>
    </cfRule>
  </conditionalFormatting>
  <conditionalFormatting sqref="R32:R39">
    <cfRule type="cellIs" dxfId="34010" priority="1319" operator="greaterThan">
      <formula>1</formula>
    </cfRule>
    <cfRule type="cellIs" dxfId="34009" priority="1320" operator="lessThan">
      <formula>0.8</formula>
    </cfRule>
  </conditionalFormatting>
  <conditionalFormatting sqref="P32:P39">
    <cfRule type="cellIs" dxfId="34008" priority="1312" operator="greaterThan">
      <formula>0</formula>
    </cfRule>
  </conditionalFormatting>
  <conditionalFormatting sqref="Q32:Q39">
    <cfRule type="cellIs" dxfId="34007" priority="1317" operator="lessThan">
      <formula>0</formula>
    </cfRule>
  </conditionalFormatting>
  <conditionalFormatting sqref="R32:R39">
    <cfRule type="cellIs" dxfId="34006" priority="1315" operator="lessThan">
      <formula>0.8</formula>
    </cfRule>
    <cfRule type="cellIs" dxfId="34005" priority="1316" operator="greaterThan">
      <formula>1</formula>
    </cfRule>
  </conditionalFormatting>
  <conditionalFormatting sqref="R32:R39">
    <cfRule type="cellIs" dxfId="34004" priority="1313" operator="greaterThan">
      <formula>1</formula>
    </cfRule>
    <cfRule type="cellIs" dxfId="34003" priority="1314" operator="lessThan">
      <formula>0.8</formula>
    </cfRule>
  </conditionalFormatting>
  <conditionalFormatting sqref="R32:R39">
    <cfRule type="cellIs" dxfId="34002" priority="1309" operator="lessThan">
      <formula>0.8</formula>
    </cfRule>
    <cfRule type="cellIs" dxfId="34001" priority="1310" operator="greaterThan">
      <formula>1</formula>
    </cfRule>
  </conditionalFormatting>
  <conditionalFormatting sqref="R32:R39">
    <cfRule type="cellIs" dxfId="34000" priority="1307" operator="greaterThan">
      <formula>1</formula>
    </cfRule>
    <cfRule type="cellIs" dxfId="33999" priority="1308" operator="lessThan">
      <formula>0.8</formula>
    </cfRule>
  </conditionalFormatting>
  <conditionalFormatting sqref="P32:P39">
    <cfRule type="cellIs" dxfId="33998" priority="1306" operator="greaterThan">
      <formula>0</formula>
    </cfRule>
  </conditionalFormatting>
  <conditionalFormatting sqref="Q32:Q39">
    <cfRule type="cellIs" dxfId="33997" priority="1311" operator="lessThan">
      <formula>0</formula>
    </cfRule>
  </conditionalFormatting>
  <conditionalFormatting sqref="P32:P39">
    <cfRule type="cellIs" dxfId="33996" priority="1300" operator="greaterThan">
      <formula>0</formula>
    </cfRule>
  </conditionalFormatting>
  <conditionalFormatting sqref="Q32:Q39">
    <cfRule type="cellIs" dxfId="33995" priority="1305" operator="lessThan">
      <formula>0</formula>
    </cfRule>
  </conditionalFormatting>
  <conditionalFormatting sqref="R32:R39">
    <cfRule type="cellIs" dxfId="33994" priority="1303" operator="lessThan">
      <formula>0.8</formula>
    </cfRule>
    <cfRule type="cellIs" dxfId="33993" priority="1304" operator="greaterThan">
      <formula>1</formula>
    </cfRule>
  </conditionalFormatting>
  <conditionalFormatting sqref="R32:R39">
    <cfRule type="cellIs" dxfId="33992" priority="1301" operator="greaterThan">
      <formula>1</formula>
    </cfRule>
    <cfRule type="cellIs" dxfId="33991" priority="1302" operator="lessThan">
      <formula>0.8</formula>
    </cfRule>
  </conditionalFormatting>
  <conditionalFormatting sqref="R32:R39">
    <cfRule type="cellIs" dxfId="33990" priority="1297" operator="lessThan">
      <formula>0.8</formula>
    </cfRule>
    <cfRule type="cellIs" dxfId="33989" priority="1298" operator="greaterThan">
      <formula>1</formula>
    </cfRule>
  </conditionalFormatting>
  <conditionalFormatting sqref="R32:R39">
    <cfRule type="cellIs" dxfId="33988" priority="1295" operator="greaterThan">
      <formula>1</formula>
    </cfRule>
    <cfRule type="cellIs" dxfId="33987" priority="1296" operator="lessThan">
      <formula>0.8</formula>
    </cfRule>
  </conditionalFormatting>
  <conditionalFormatting sqref="P32:P39">
    <cfRule type="cellIs" dxfId="33986" priority="1294" operator="greaterThan">
      <formula>0</formula>
    </cfRule>
  </conditionalFormatting>
  <conditionalFormatting sqref="Q32:Q39">
    <cfRule type="cellIs" dxfId="33985" priority="1299" operator="lessThan">
      <formula>0</formula>
    </cfRule>
  </conditionalFormatting>
  <conditionalFormatting sqref="R32:R39">
    <cfRule type="cellIs" dxfId="33984" priority="1291" operator="lessThan">
      <formula>0.8</formula>
    </cfRule>
    <cfRule type="cellIs" dxfId="33983" priority="1292" operator="greaterThan">
      <formula>1</formula>
    </cfRule>
  </conditionalFormatting>
  <conditionalFormatting sqref="R32:R39">
    <cfRule type="cellIs" dxfId="33982" priority="1289" operator="greaterThan">
      <formula>1</formula>
    </cfRule>
    <cfRule type="cellIs" dxfId="33981" priority="1290" operator="lessThan">
      <formula>0.8</formula>
    </cfRule>
  </conditionalFormatting>
  <conditionalFormatting sqref="P32:P39">
    <cfRule type="cellIs" dxfId="33980" priority="1288" operator="greaterThan">
      <formula>0</formula>
    </cfRule>
  </conditionalFormatting>
  <conditionalFormatting sqref="Q32:Q39">
    <cfRule type="cellIs" dxfId="33979" priority="1293" operator="lessThan">
      <formula>0</formula>
    </cfRule>
  </conditionalFormatting>
  <conditionalFormatting sqref="Q32:Q39">
    <cfRule type="cellIs" dxfId="33978" priority="1287" operator="lessThan">
      <formula>0</formula>
    </cfRule>
  </conditionalFormatting>
  <conditionalFormatting sqref="R32:R39">
    <cfRule type="cellIs" dxfId="33977" priority="1285" operator="lessThan">
      <formula>0.8</formula>
    </cfRule>
    <cfRule type="cellIs" dxfId="33976" priority="1286" operator="greaterThan">
      <formula>1</formula>
    </cfRule>
  </conditionalFormatting>
  <conditionalFormatting sqref="R32:R39">
    <cfRule type="cellIs" dxfId="33975" priority="1283" operator="greaterThan">
      <formula>1</formula>
    </cfRule>
    <cfRule type="cellIs" dxfId="33974" priority="1284" operator="lessThan">
      <formula>0.8</formula>
    </cfRule>
  </conditionalFormatting>
  <conditionalFormatting sqref="P32:P39">
    <cfRule type="cellIs" dxfId="33973" priority="1282" operator="greaterThan">
      <formula>0</formula>
    </cfRule>
  </conditionalFormatting>
  <conditionalFormatting sqref="Q32:Q39">
    <cfRule type="cellIs" dxfId="33972" priority="1276" operator="lessThan">
      <formula>0</formula>
    </cfRule>
  </conditionalFormatting>
  <conditionalFormatting sqref="R32:R39">
    <cfRule type="cellIs" dxfId="33971" priority="1280" operator="lessThan">
      <formula>0.8</formula>
    </cfRule>
    <cfRule type="cellIs" dxfId="33970" priority="1281" operator="greaterThan">
      <formula>1</formula>
    </cfRule>
  </conditionalFormatting>
  <conditionalFormatting sqref="R32:R39">
    <cfRule type="cellIs" dxfId="33969" priority="1278" operator="greaterThan">
      <formula>1</formula>
    </cfRule>
    <cfRule type="cellIs" dxfId="33968" priority="1279" operator="lessThan">
      <formula>0.8</formula>
    </cfRule>
  </conditionalFormatting>
  <conditionalFormatting sqref="P32:P39">
    <cfRule type="cellIs" dxfId="33967" priority="1277" operator="greaterThan">
      <formula>0</formula>
    </cfRule>
  </conditionalFormatting>
  <conditionalFormatting sqref="Q32:Q39">
    <cfRule type="cellIs" dxfId="33966" priority="1275" operator="lessThan">
      <formula>0</formula>
    </cfRule>
  </conditionalFormatting>
  <conditionalFormatting sqref="R32:R39">
    <cfRule type="cellIs" dxfId="33965" priority="1273" operator="lessThan">
      <formula>0.8</formula>
    </cfRule>
    <cfRule type="cellIs" dxfId="33964" priority="1274" operator="greaterThan">
      <formula>1</formula>
    </cfRule>
  </conditionalFormatting>
  <conditionalFormatting sqref="R32:R39">
    <cfRule type="cellIs" dxfId="33963" priority="1271" operator="greaterThan">
      <formula>1</formula>
    </cfRule>
    <cfRule type="cellIs" dxfId="33962" priority="1272" operator="lessThan">
      <formula>0.8</formula>
    </cfRule>
  </conditionalFormatting>
  <conditionalFormatting sqref="P32:P39">
    <cfRule type="cellIs" dxfId="33961" priority="1270" operator="greaterThan">
      <formula>0</formula>
    </cfRule>
  </conditionalFormatting>
  <conditionalFormatting sqref="Q32:Q39">
    <cfRule type="cellIs" dxfId="33960" priority="1269" operator="lessThan">
      <formula>0</formula>
    </cfRule>
  </conditionalFormatting>
  <conditionalFormatting sqref="R32:R39">
    <cfRule type="cellIs" dxfId="33959" priority="1267" operator="lessThan">
      <formula>0.8</formula>
    </cfRule>
    <cfRule type="cellIs" dxfId="33958" priority="1268" operator="greaterThan">
      <formula>1</formula>
    </cfRule>
  </conditionalFormatting>
  <conditionalFormatting sqref="R32:R39">
    <cfRule type="cellIs" dxfId="33957" priority="1265" operator="greaterThan">
      <formula>1</formula>
    </cfRule>
    <cfRule type="cellIs" dxfId="33956" priority="1266" operator="lessThan">
      <formula>0.8</formula>
    </cfRule>
  </conditionalFormatting>
  <conditionalFormatting sqref="P32:P39">
    <cfRule type="cellIs" dxfId="33955" priority="1264" operator="greaterThan">
      <formula>0</formula>
    </cfRule>
  </conditionalFormatting>
  <conditionalFormatting sqref="Q32:Q39">
    <cfRule type="cellIs" dxfId="33954" priority="1263" operator="lessThan">
      <formula>0</formula>
    </cfRule>
  </conditionalFormatting>
  <conditionalFormatting sqref="R32:R39">
    <cfRule type="cellIs" dxfId="33953" priority="1261" operator="lessThan">
      <formula>0.8</formula>
    </cfRule>
    <cfRule type="cellIs" dxfId="33952" priority="1262" operator="greaterThan">
      <formula>1</formula>
    </cfRule>
  </conditionalFormatting>
  <conditionalFormatting sqref="R32:R39">
    <cfRule type="cellIs" dxfId="33951" priority="1259" operator="greaterThan">
      <formula>1</formula>
    </cfRule>
    <cfRule type="cellIs" dxfId="33950" priority="1260" operator="lessThan">
      <formula>0.8</formula>
    </cfRule>
  </conditionalFormatting>
  <conditionalFormatting sqref="P32:P39">
    <cfRule type="cellIs" dxfId="33949" priority="1258" operator="greaterThan">
      <formula>0</formula>
    </cfRule>
  </conditionalFormatting>
  <conditionalFormatting sqref="Q32:Q39">
    <cfRule type="cellIs" dxfId="33948" priority="1257" operator="lessThan">
      <formula>0</formula>
    </cfRule>
  </conditionalFormatting>
  <conditionalFormatting sqref="R32:R39">
    <cfRule type="cellIs" dxfId="33947" priority="1255" operator="lessThan">
      <formula>0.8</formula>
    </cfRule>
    <cfRule type="cellIs" dxfId="33946" priority="1256" operator="greaterThan">
      <formula>1</formula>
    </cfRule>
  </conditionalFormatting>
  <conditionalFormatting sqref="R32:R39">
    <cfRule type="cellIs" dxfId="33945" priority="1253" operator="greaterThan">
      <formula>1</formula>
    </cfRule>
    <cfRule type="cellIs" dxfId="33944" priority="1254" operator="lessThan">
      <formula>0.8</formula>
    </cfRule>
  </conditionalFormatting>
  <conditionalFormatting sqref="P32:P39">
    <cfRule type="cellIs" dxfId="33943" priority="1252" operator="greaterThan">
      <formula>0</formula>
    </cfRule>
  </conditionalFormatting>
  <conditionalFormatting sqref="Q32:Q39">
    <cfRule type="cellIs" dxfId="33942" priority="1251" operator="lessThan">
      <formula>0</formula>
    </cfRule>
  </conditionalFormatting>
  <conditionalFormatting sqref="R32:R39">
    <cfRule type="cellIs" dxfId="33941" priority="1249" operator="lessThan">
      <formula>0.8</formula>
    </cfRule>
    <cfRule type="cellIs" dxfId="33940" priority="1250" operator="greaterThan">
      <formula>1</formula>
    </cfRule>
  </conditionalFormatting>
  <conditionalFormatting sqref="R32:R39">
    <cfRule type="cellIs" dxfId="33939" priority="1247" operator="greaterThan">
      <formula>1</formula>
    </cfRule>
    <cfRule type="cellIs" dxfId="33938" priority="1248" operator="lessThan">
      <formula>0.8</formula>
    </cfRule>
  </conditionalFormatting>
  <conditionalFormatting sqref="P32:P39">
    <cfRule type="cellIs" dxfId="33937" priority="1246" operator="greaterThan">
      <formula>0</formula>
    </cfRule>
  </conditionalFormatting>
  <conditionalFormatting sqref="P32:P39">
    <cfRule type="cellIs" dxfId="33936" priority="1240" operator="greaterThan">
      <formula>0</formula>
    </cfRule>
  </conditionalFormatting>
  <conditionalFormatting sqref="Q32:Q39">
    <cfRule type="cellIs" dxfId="33935" priority="1245" operator="lessThan">
      <formula>0</formula>
    </cfRule>
  </conditionalFormatting>
  <conditionalFormatting sqref="R32:R39">
    <cfRule type="cellIs" dxfId="33934" priority="1243" operator="lessThan">
      <formula>0.8</formula>
    </cfRule>
    <cfRule type="cellIs" dxfId="33933" priority="1244" operator="greaterThan">
      <formula>1</formula>
    </cfRule>
  </conditionalFormatting>
  <conditionalFormatting sqref="R32:R39">
    <cfRule type="cellIs" dxfId="33932" priority="1241" operator="greaterThan">
      <formula>1</formula>
    </cfRule>
    <cfRule type="cellIs" dxfId="33931" priority="1242" operator="lessThan">
      <formula>0.8</formula>
    </cfRule>
  </conditionalFormatting>
  <conditionalFormatting sqref="P32:P39">
    <cfRule type="cellIs" dxfId="33930" priority="1234" operator="greaterThan">
      <formula>0</formula>
    </cfRule>
  </conditionalFormatting>
  <conditionalFormatting sqref="Q32:Q39">
    <cfRule type="cellIs" dxfId="33929" priority="1239" operator="lessThan">
      <formula>0</formula>
    </cfRule>
  </conditionalFormatting>
  <conditionalFormatting sqref="R32:R39">
    <cfRule type="cellIs" dxfId="33928" priority="1237" operator="lessThan">
      <formula>0.8</formula>
    </cfRule>
    <cfRule type="cellIs" dxfId="33927" priority="1238" operator="greaterThan">
      <formula>1</formula>
    </cfRule>
  </conditionalFormatting>
  <conditionalFormatting sqref="R32:R39">
    <cfRule type="cellIs" dxfId="33926" priority="1235" operator="greaterThan">
      <formula>1</formula>
    </cfRule>
    <cfRule type="cellIs" dxfId="33925" priority="1236" operator="lessThan">
      <formula>0.8</formula>
    </cfRule>
  </conditionalFormatting>
  <conditionalFormatting sqref="R32:R39">
    <cfRule type="cellIs" dxfId="33924" priority="1231" operator="lessThan">
      <formula>0.8</formula>
    </cfRule>
    <cfRule type="cellIs" dxfId="33923" priority="1232" operator="greaterThan">
      <formula>1</formula>
    </cfRule>
  </conditionalFormatting>
  <conditionalFormatting sqref="R32:R39">
    <cfRule type="cellIs" dxfId="33922" priority="1229" operator="greaterThan">
      <formula>1</formula>
    </cfRule>
    <cfRule type="cellIs" dxfId="33921" priority="1230" operator="lessThan">
      <formula>0.8</formula>
    </cfRule>
  </conditionalFormatting>
  <conditionalFormatting sqref="P32:P39">
    <cfRule type="cellIs" dxfId="33920" priority="1228" operator="greaterThan">
      <formula>0</formula>
    </cfRule>
  </conditionalFormatting>
  <conditionalFormatting sqref="Q32:Q39">
    <cfRule type="cellIs" dxfId="33919" priority="1233" operator="lessThan">
      <formula>0</formula>
    </cfRule>
  </conditionalFormatting>
  <conditionalFormatting sqref="Q32:Q39">
    <cfRule type="cellIs" dxfId="33918" priority="1222" operator="lessThan">
      <formula>0</formula>
    </cfRule>
  </conditionalFormatting>
  <conditionalFormatting sqref="P32:P39">
    <cfRule type="cellIs" dxfId="33917" priority="1223" operator="greaterThan">
      <formula>0</formula>
    </cfRule>
  </conditionalFormatting>
  <conditionalFormatting sqref="R32:R39">
    <cfRule type="cellIs" dxfId="33916" priority="1226" operator="lessThan">
      <formula>0.8</formula>
    </cfRule>
    <cfRule type="cellIs" dxfId="33915" priority="1227" operator="greaterThan">
      <formula>1</formula>
    </cfRule>
  </conditionalFormatting>
  <conditionalFormatting sqref="R32:R39">
    <cfRule type="cellIs" dxfId="33914" priority="1224" operator="greaterThan">
      <formula>1</formula>
    </cfRule>
    <cfRule type="cellIs" dxfId="33913" priority="1225" operator="lessThan">
      <formula>0.8</formula>
    </cfRule>
  </conditionalFormatting>
  <conditionalFormatting sqref="Q32:Q39">
    <cfRule type="cellIs" dxfId="33912" priority="1216" operator="lessThan">
      <formula>0</formula>
    </cfRule>
  </conditionalFormatting>
  <conditionalFormatting sqref="R32:R39">
    <cfRule type="cellIs" dxfId="33911" priority="1220" operator="lessThan">
      <formula>0.8</formula>
    </cfRule>
    <cfRule type="cellIs" dxfId="33910" priority="1221" operator="greaterThan">
      <formula>1</formula>
    </cfRule>
  </conditionalFormatting>
  <conditionalFormatting sqref="R32:R39">
    <cfRule type="cellIs" dxfId="33909" priority="1218" operator="greaterThan">
      <formula>1</formula>
    </cfRule>
    <cfRule type="cellIs" dxfId="33908" priority="1219" operator="lessThan">
      <formula>0.8</formula>
    </cfRule>
  </conditionalFormatting>
  <conditionalFormatting sqref="P32:P39">
    <cfRule type="cellIs" dxfId="33907" priority="1217" operator="greaterThan">
      <formula>0</formula>
    </cfRule>
  </conditionalFormatting>
  <conditionalFormatting sqref="Q32:Q39">
    <cfRule type="cellIs" dxfId="33906" priority="1215" operator="lessThan">
      <formula>0</formula>
    </cfRule>
  </conditionalFormatting>
  <conditionalFormatting sqref="R32:R39">
    <cfRule type="cellIs" dxfId="33905" priority="1213" operator="lessThan">
      <formula>0.8</formula>
    </cfRule>
    <cfRule type="cellIs" dxfId="33904" priority="1214" operator="greaterThan">
      <formula>1</formula>
    </cfRule>
  </conditionalFormatting>
  <conditionalFormatting sqref="R32:R39">
    <cfRule type="cellIs" dxfId="33903" priority="1211" operator="greaterThan">
      <formula>1</formula>
    </cfRule>
    <cfRule type="cellIs" dxfId="33902" priority="1212" operator="lessThan">
      <formula>0.8</formula>
    </cfRule>
  </conditionalFormatting>
  <conditionalFormatting sqref="P32:P39">
    <cfRule type="cellIs" dxfId="33901" priority="1210" operator="greaterThan">
      <formula>0</formula>
    </cfRule>
  </conditionalFormatting>
  <conditionalFormatting sqref="Q32:Q39">
    <cfRule type="cellIs" dxfId="33900" priority="1209" operator="lessThan">
      <formula>0</formula>
    </cfRule>
  </conditionalFormatting>
  <conditionalFormatting sqref="R32:R39">
    <cfRule type="cellIs" dxfId="33899" priority="1207" operator="lessThan">
      <formula>0.8</formula>
    </cfRule>
    <cfRule type="cellIs" dxfId="33898" priority="1208" operator="greaterThan">
      <formula>1</formula>
    </cfRule>
  </conditionalFormatting>
  <conditionalFormatting sqref="R32:R39">
    <cfRule type="cellIs" dxfId="33897" priority="1205" operator="greaterThan">
      <formula>1</formula>
    </cfRule>
    <cfRule type="cellIs" dxfId="33896" priority="1206" operator="lessThan">
      <formula>0.8</formula>
    </cfRule>
  </conditionalFormatting>
  <conditionalFormatting sqref="P32:P39">
    <cfRule type="cellIs" dxfId="33895" priority="1204" operator="greaterThan">
      <formula>0</formula>
    </cfRule>
  </conditionalFormatting>
  <conditionalFormatting sqref="Q32:Q39">
    <cfRule type="cellIs" dxfId="33894" priority="1203" operator="lessThan">
      <formula>0</formula>
    </cfRule>
  </conditionalFormatting>
  <conditionalFormatting sqref="R32:R39">
    <cfRule type="cellIs" dxfId="33893" priority="1201" operator="lessThan">
      <formula>0.8</formula>
    </cfRule>
    <cfRule type="cellIs" dxfId="33892" priority="1202" operator="greaterThan">
      <formula>1</formula>
    </cfRule>
  </conditionalFormatting>
  <conditionalFormatting sqref="R32:R39">
    <cfRule type="cellIs" dxfId="33891" priority="1199" operator="greaterThan">
      <formula>1</formula>
    </cfRule>
    <cfRule type="cellIs" dxfId="33890" priority="1200" operator="lessThan">
      <formula>0.8</formula>
    </cfRule>
  </conditionalFormatting>
  <conditionalFormatting sqref="P32:P39">
    <cfRule type="cellIs" dxfId="33889" priority="1198" operator="greaterThan">
      <formula>0</formula>
    </cfRule>
  </conditionalFormatting>
  <conditionalFormatting sqref="Q32:Q39">
    <cfRule type="cellIs" dxfId="33888" priority="1197" operator="lessThan">
      <formula>0</formula>
    </cfRule>
  </conditionalFormatting>
  <conditionalFormatting sqref="R32:R39">
    <cfRule type="cellIs" dxfId="33887" priority="1195" operator="lessThan">
      <formula>0.8</formula>
    </cfRule>
    <cfRule type="cellIs" dxfId="33886" priority="1196" operator="greaterThan">
      <formula>1</formula>
    </cfRule>
  </conditionalFormatting>
  <conditionalFormatting sqref="R32:R39">
    <cfRule type="cellIs" dxfId="33885" priority="1193" operator="greaterThan">
      <formula>1</formula>
    </cfRule>
    <cfRule type="cellIs" dxfId="33884" priority="1194" operator="lessThan">
      <formula>0.8</formula>
    </cfRule>
  </conditionalFormatting>
  <conditionalFormatting sqref="P32:P39">
    <cfRule type="cellIs" dxfId="33883" priority="1192" operator="greaterThan">
      <formula>0</formula>
    </cfRule>
  </conditionalFormatting>
  <conditionalFormatting sqref="Q96:Q105">
    <cfRule type="cellIs" dxfId="33882" priority="1186" operator="lessThan">
      <formula>0</formula>
    </cfRule>
  </conditionalFormatting>
  <conditionalFormatting sqref="P96:P105">
    <cfRule type="cellIs" dxfId="33881" priority="1187" operator="greaterThan">
      <formula>0</formula>
    </cfRule>
  </conditionalFormatting>
  <conditionalFormatting sqref="R96:R105">
    <cfRule type="cellIs" dxfId="33880" priority="1190" operator="lessThan">
      <formula>0.8</formula>
    </cfRule>
    <cfRule type="cellIs" dxfId="33879" priority="1191" operator="greaterThan">
      <formula>1</formula>
    </cfRule>
  </conditionalFormatting>
  <conditionalFormatting sqref="R96:R105">
    <cfRule type="cellIs" dxfId="33878" priority="1188" operator="greaterThan">
      <formula>1</formula>
    </cfRule>
    <cfRule type="cellIs" dxfId="33877" priority="1189" operator="lessThan">
      <formula>0.8</formula>
    </cfRule>
  </conditionalFormatting>
  <conditionalFormatting sqref="Q96:Q105">
    <cfRule type="cellIs" dxfId="33876" priority="1180" operator="lessThan">
      <formula>0</formula>
    </cfRule>
  </conditionalFormatting>
  <conditionalFormatting sqref="R96:R105">
    <cfRule type="cellIs" dxfId="33875" priority="1184" operator="lessThan">
      <formula>0.8</formula>
    </cfRule>
    <cfRule type="cellIs" dxfId="33874" priority="1185" operator="greaterThan">
      <formula>1</formula>
    </cfRule>
  </conditionalFormatting>
  <conditionalFormatting sqref="R96:R105">
    <cfRule type="cellIs" dxfId="33873" priority="1182" operator="greaterThan">
      <formula>1</formula>
    </cfRule>
    <cfRule type="cellIs" dxfId="33872" priority="1183" operator="lessThan">
      <formula>0.8</formula>
    </cfRule>
  </conditionalFormatting>
  <conditionalFormatting sqref="P96:P105">
    <cfRule type="cellIs" dxfId="33871" priority="1181" operator="greaterThan">
      <formula>0</formula>
    </cfRule>
  </conditionalFormatting>
  <conditionalFormatting sqref="Q96:Q105">
    <cfRule type="cellIs" dxfId="33870" priority="1179" operator="lessThan">
      <formula>0</formula>
    </cfRule>
  </conditionalFormatting>
  <conditionalFormatting sqref="R96:R105">
    <cfRule type="cellIs" dxfId="33869" priority="1177" operator="lessThan">
      <formula>0.8</formula>
    </cfRule>
    <cfRule type="cellIs" dxfId="33868" priority="1178" operator="greaterThan">
      <formula>1</formula>
    </cfRule>
  </conditionalFormatting>
  <conditionalFormatting sqref="R96:R105">
    <cfRule type="cellIs" dxfId="33867" priority="1175" operator="greaterThan">
      <formula>1</formula>
    </cfRule>
    <cfRule type="cellIs" dxfId="33866" priority="1176" operator="lessThan">
      <formula>0.8</formula>
    </cfRule>
  </conditionalFormatting>
  <conditionalFormatting sqref="P96:P105">
    <cfRule type="cellIs" dxfId="33865" priority="1174" operator="greaterThan">
      <formula>0</formula>
    </cfRule>
  </conditionalFormatting>
  <conditionalFormatting sqref="Q96:Q105">
    <cfRule type="cellIs" dxfId="33864" priority="1173" operator="lessThan">
      <formula>0</formula>
    </cfRule>
  </conditionalFormatting>
  <conditionalFormatting sqref="R96:R105">
    <cfRule type="cellIs" dxfId="33863" priority="1171" operator="lessThan">
      <formula>0.8</formula>
    </cfRule>
    <cfRule type="cellIs" dxfId="33862" priority="1172" operator="greaterThan">
      <formula>1</formula>
    </cfRule>
  </conditionalFormatting>
  <conditionalFormatting sqref="R96:R105">
    <cfRule type="cellIs" dxfId="33861" priority="1169" operator="greaterThan">
      <formula>1</formula>
    </cfRule>
    <cfRule type="cellIs" dxfId="33860" priority="1170" operator="lessThan">
      <formula>0.8</formula>
    </cfRule>
  </conditionalFormatting>
  <conditionalFormatting sqref="P96:P105">
    <cfRule type="cellIs" dxfId="33859" priority="1168" operator="greaterThan">
      <formula>0</formula>
    </cfRule>
  </conditionalFormatting>
  <conditionalFormatting sqref="Q96:Q105">
    <cfRule type="cellIs" dxfId="33858" priority="1162" operator="lessThan">
      <formula>0</formula>
    </cfRule>
  </conditionalFormatting>
  <conditionalFormatting sqref="R96:R105">
    <cfRule type="cellIs" dxfId="33857" priority="1166" operator="lessThan">
      <formula>0.8</formula>
    </cfRule>
    <cfRule type="cellIs" dxfId="33856" priority="1167" operator="greaterThan">
      <formula>1</formula>
    </cfRule>
  </conditionalFormatting>
  <conditionalFormatting sqref="R96:R105">
    <cfRule type="cellIs" dxfId="33855" priority="1164" operator="greaterThan">
      <formula>1</formula>
    </cfRule>
    <cfRule type="cellIs" dxfId="33854" priority="1165" operator="lessThan">
      <formula>0.8</formula>
    </cfRule>
  </conditionalFormatting>
  <conditionalFormatting sqref="P96:P105">
    <cfRule type="cellIs" dxfId="33853" priority="1163" operator="greaterThan">
      <formula>0</formula>
    </cfRule>
  </conditionalFormatting>
  <conditionalFormatting sqref="Q96:Q105">
    <cfRule type="cellIs" dxfId="33852" priority="1161" operator="lessThan">
      <formula>0</formula>
    </cfRule>
  </conditionalFormatting>
  <conditionalFormatting sqref="R96:R105">
    <cfRule type="cellIs" dxfId="33851" priority="1159" operator="lessThan">
      <formula>0.8</formula>
    </cfRule>
    <cfRule type="cellIs" dxfId="33850" priority="1160" operator="greaterThan">
      <formula>1</formula>
    </cfRule>
  </conditionalFormatting>
  <conditionalFormatting sqref="R96:R105">
    <cfRule type="cellIs" dxfId="33849" priority="1157" operator="greaterThan">
      <formula>1</formula>
    </cfRule>
    <cfRule type="cellIs" dxfId="33848" priority="1158" operator="lessThan">
      <formula>0.8</formula>
    </cfRule>
  </conditionalFormatting>
  <conditionalFormatting sqref="P96:P105">
    <cfRule type="cellIs" dxfId="33847" priority="1156" operator="greaterThan">
      <formula>0</formula>
    </cfRule>
  </conditionalFormatting>
  <conditionalFormatting sqref="Q96:Q105">
    <cfRule type="cellIs" dxfId="33846" priority="1155" operator="lessThan">
      <formula>0</formula>
    </cfRule>
  </conditionalFormatting>
  <conditionalFormatting sqref="R96:R105">
    <cfRule type="cellIs" dxfId="33845" priority="1153" operator="lessThan">
      <formula>0.8</formula>
    </cfRule>
    <cfRule type="cellIs" dxfId="33844" priority="1154" operator="greaterThan">
      <formula>1</formula>
    </cfRule>
  </conditionalFormatting>
  <conditionalFormatting sqref="R96:R105">
    <cfRule type="cellIs" dxfId="33843" priority="1151" operator="greaterThan">
      <formula>1</formula>
    </cfRule>
    <cfRule type="cellIs" dxfId="33842" priority="1152" operator="lessThan">
      <formula>0.8</formula>
    </cfRule>
  </conditionalFormatting>
  <conditionalFormatting sqref="P96:P105">
    <cfRule type="cellIs" dxfId="33841" priority="1150" operator="greaterThan">
      <formula>0</formula>
    </cfRule>
  </conditionalFormatting>
  <conditionalFormatting sqref="Q96:Q105">
    <cfRule type="cellIs" dxfId="33840" priority="1149" operator="lessThan">
      <formula>0</formula>
    </cfRule>
  </conditionalFormatting>
  <conditionalFormatting sqref="R96:R105">
    <cfRule type="cellIs" dxfId="33839" priority="1147" operator="lessThan">
      <formula>0.8</formula>
    </cfRule>
    <cfRule type="cellIs" dxfId="33838" priority="1148" operator="greaterThan">
      <formula>1</formula>
    </cfRule>
  </conditionalFormatting>
  <conditionalFormatting sqref="R96:R105">
    <cfRule type="cellIs" dxfId="33837" priority="1145" operator="greaterThan">
      <formula>1</formula>
    </cfRule>
    <cfRule type="cellIs" dxfId="33836" priority="1146" operator="lessThan">
      <formula>0.8</formula>
    </cfRule>
  </conditionalFormatting>
  <conditionalFormatting sqref="P96:P105">
    <cfRule type="cellIs" dxfId="33835" priority="1144" operator="greaterThan">
      <formula>0</formula>
    </cfRule>
  </conditionalFormatting>
  <conditionalFormatting sqref="Q96:Q105">
    <cfRule type="cellIs" dxfId="33834" priority="1143" operator="lessThan">
      <formula>0</formula>
    </cfRule>
  </conditionalFormatting>
  <conditionalFormatting sqref="R96:R105">
    <cfRule type="cellIs" dxfId="33833" priority="1141" operator="lessThan">
      <formula>0.8</formula>
    </cfRule>
    <cfRule type="cellIs" dxfId="33832" priority="1142" operator="greaterThan">
      <formula>1</formula>
    </cfRule>
  </conditionalFormatting>
  <conditionalFormatting sqref="R96:R105">
    <cfRule type="cellIs" dxfId="33831" priority="1139" operator="greaterThan">
      <formula>1</formula>
    </cfRule>
    <cfRule type="cellIs" dxfId="33830" priority="1140" operator="lessThan">
      <formula>0.8</formula>
    </cfRule>
  </conditionalFormatting>
  <conditionalFormatting sqref="P96:P105">
    <cfRule type="cellIs" dxfId="33829" priority="1138" operator="greaterThan">
      <formula>0</formula>
    </cfRule>
  </conditionalFormatting>
  <conditionalFormatting sqref="Q96:Q105">
    <cfRule type="cellIs" dxfId="33828" priority="1137" operator="lessThan">
      <formula>0</formula>
    </cfRule>
  </conditionalFormatting>
  <conditionalFormatting sqref="R96:R105">
    <cfRule type="cellIs" dxfId="33827" priority="1135" operator="lessThan">
      <formula>0.8</formula>
    </cfRule>
    <cfRule type="cellIs" dxfId="33826" priority="1136" operator="greaterThan">
      <formula>1</formula>
    </cfRule>
  </conditionalFormatting>
  <conditionalFormatting sqref="R96:R105">
    <cfRule type="cellIs" dxfId="33825" priority="1133" operator="greaterThan">
      <formula>1</formula>
    </cfRule>
    <cfRule type="cellIs" dxfId="33824" priority="1134" operator="lessThan">
      <formula>0.8</formula>
    </cfRule>
  </conditionalFormatting>
  <conditionalFormatting sqref="P96:P105">
    <cfRule type="cellIs" dxfId="33823" priority="1132" operator="greaterThan">
      <formula>0</formula>
    </cfRule>
  </conditionalFormatting>
  <conditionalFormatting sqref="P96:P105">
    <cfRule type="cellIs" dxfId="33822" priority="1126" operator="greaterThan">
      <formula>0</formula>
    </cfRule>
  </conditionalFormatting>
  <conditionalFormatting sqref="Q96:Q105">
    <cfRule type="cellIs" dxfId="33821" priority="1131" operator="lessThan">
      <formula>0</formula>
    </cfRule>
  </conditionalFormatting>
  <conditionalFormatting sqref="R96:R105">
    <cfRule type="cellIs" dxfId="33820" priority="1129" operator="lessThan">
      <formula>0.8</formula>
    </cfRule>
    <cfRule type="cellIs" dxfId="33819" priority="1130" operator="greaterThan">
      <formula>1</formula>
    </cfRule>
  </conditionalFormatting>
  <conditionalFormatting sqref="R96:R105">
    <cfRule type="cellIs" dxfId="33818" priority="1127" operator="greaterThan">
      <formula>1</formula>
    </cfRule>
    <cfRule type="cellIs" dxfId="33817" priority="1128" operator="lessThan">
      <formula>0.8</formula>
    </cfRule>
  </conditionalFormatting>
  <conditionalFormatting sqref="P96:P105">
    <cfRule type="cellIs" dxfId="33816" priority="1120" operator="greaterThan">
      <formula>0</formula>
    </cfRule>
  </conditionalFormatting>
  <conditionalFormatting sqref="Q96:Q105">
    <cfRule type="cellIs" dxfId="33815" priority="1125" operator="lessThan">
      <formula>0</formula>
    </cfRule>
  </conditionalFormatting>
  <conditionalFormatting sqref="R96:R105">
    <cfRule type="cellIs" dxfId="33814" priority="1123" operator="lessThan">
      <formula>0.8</formula>
    </cfRule>
    <cfRule type="cellIs" dxfId="33813" priority="1124" operator="greaterThan">
      <formula>1</formula>
    </cfRule>
  </conditionalFormatting>
  <conditionalFormatting sqref="R96:R105">
    <cfRule type="cellIs" dxfId="33812" priority="1121" operator="greaterThan">
      <formula>1</formula>
    </cfRule>
    <cfRule type="cellIs" dxfId="33811" priority="1122" operator="lessThan">
      <formula>0.8</formula>
    </cfRule>
  </conditionalFormatting>
  <conditionalFormatting sqref="R96:R105">
    <cfRule type="cellIs" dxfId="33810" priority="1117" operator="lessThan">
      <formula>0.8</formula>
    </cfRule>
    <cfRule type="cellIs" dxfId="33809" priority="1118" operator="greaterThan">
      <formula>1</formula>
    </cfRule>
  </conditionalFormatting>
  <conditionalFormatting sqref="R96:R105">
    <cfRule type="cellIs" dxfId="33808" priority="1115" operator="greaterThan">
      <formula>1</formula>
    </cfRule>
    <cfRule type="cellIs" dxfId="33807" priority="1116" operator="lessThan">
      <formula>0.8</formula>
    </cfRule>
  </conditionalFormatting>
  <conditionalFormatting sqref="P96:P105">
    <cfRule type="cellIs" dxfId="33806" priority="1114" operator="greaterThan">
      <formula>0</formula>
    </cfRule>
  </conditionalFormatting>
  <conditionalFormatting sqref="Q96:Q105">
    <cfRule type="cellIs" dxfId="33805" priority="1119" operator="lessThan">
      <formula>0</formula>
    </cfRule>
  </conditionalFormatting>
  <conditionalFormatting sqref="Q96:Q105">
    <cfRule type="cellIs" dxfId="33804" priority="1108" operator="lessThan">
      <formula>0</formula>
    </cfRule>
  </conditionalFormatting>
  <conditionalFormatting sqref="P96:P105">
    <cfRule type="cellIs" dxfId="33803" priority="1109" operator="greaterThan">
      <formula>0</formula>
    </cfRule>
  </conditionalFormatting>
  <conditionalFormatting sqref="R96:R105">
    <cfRule type="cellIs" dxfId="33802" priority="1112" operator="lessThan">
      <formula>0.8</formula>
    </cfRule>
    <cfRule type="cellIs" dxfId="33801" priority="1113" operator="greaterThan">
      <formula>1</formula>
    </cfRule>
  </conditionalFormatting>
  <conditionalFormatting sqref="R96:R105">
    <cfRule type="cellIs" dxfId="33800" priority="1110" operator="greaterThan">
      <formula>1</formula>
    </cfRule>
    <cfRule type="cellIs" dxfId="33799" priority="1111" operator="lessThan">
      <formula>0.8</formula>
    </cfRule>
  </conditionalFormatting>
  <conditionalFormatting sqref="Q96:Q105">
    <cfRule type="cellIs" dxfId="33798" priority="1102" operator="lessThan">
      <formula>0</formula>
    </cfRule>
  </conditionalFormatting>
  <conditionalFormatting sqref="R96:R105">
    <cfRule type="cellIs" dxfId="33797" priority="1106" operator="lessThan">
      <formula>0.8</formula>
    </cfRule>
    <cfRule type="cellIs" dxfId="33796" priority="1107" operator="greaterThan">
      <formula>1</formula>
    </cfRule>
  </conditionalFormatting>
  <conditionalFormatting sqref="R96:R105">
    <cfRule type="cellIs" dxfId="33795" priority="1104" operator="greaterThan">
      <formula>1</formula>
    </cfRule>
    <cfRule type="cellIs" dxfId="33794" priority="1105" operator="lessThan">
      <formula>0.8</formula>
    </cfRule>
  </conditionalFormatting>
  <conditionalFormatting sqref="P96:P105">
    <cfRule type="cellIs" dxfId="33793" priority="1103" operator="greaterThan">
      <formula>0</formula>
    </cfRule>
  </conditionalFormatting>
  <conditionalFormatting sqref="Q96:Q105">
    <cfRule type="cellIs" dxfId="33792" priority="1101" operator="lessThan">
      <formula>0</formula>
    </cfRule>
  </conditionalFormatting>
  <conditionalFormatting sqref="R96:R105">
    <cfRule type="cellIs" dxfId="33791" priority="1099" operator="lessThan">
      <formula>0.8</formula>
    </cfRule>
    <cfRule type="cellIs" dxfId="33790" priority="1100" operator="greaterThan">
      <formula>1</formula>
    </cfRule>
  </conditionalFormatting>
  <conditionalFormatting sqref="R96:R105">
    <cfRule type="cellIs" dxfId="33789" priority="1097" operator="greaterThan">
      <formula>1</formula>
    </cfRule>
    <cfRule type="cellIs" dxfId="33788" priority="1098" operator="lessThan">
      <formula>0.8</formula>
    </cfRule>
  </conditionalFormatting>
  <conditionalFormatting sqref="P96:P105">
    <cfRule type="cellIs" dxfId="33787" priority="1096" operator="greaterThan">
      <formula>0</formula>
    </cfRule>
  </conditionalFormatting>
  <conditionalFormatting sqref="Q96:Q105">
    <cfRule type="cellIs" dxfId="33786" priority="1095" operator="lessThan">
      <formula>0</formula>
    </cfRule>
  </conditionalFormatting>
  <conditionalFormatting sqref="R96:R105">
    <cfRule type="cellIs" dxfId="33785" priority="1093" operator="lessThan">
      <formula>0.8</formula>
    </cfRule>
    <cfRule type="cellIs" dxfId="33784" priority="1094" operator="greaterThan">
      <formula>1</formula>
    </cfRule>
  </conditionalFormatting>
  <conditionalFormatting sqref="R96:R105">
    <cfRule type="cellIs" dxfId="33783" priority="1091" operator="greaterThan">
      <formula>1</formula>
    </cfRule>
    <cfRule type="cellIs" dxfId="33782" priority="1092" operator="lessThan">
      <formula>0.8</formula>
    </cfRule>
  </conditionalFormatting>
  <conditionalFormatting sqref="P96:P105">
    <cfRule type="cellIs" dxfId="33781" priority="1090" operator="greaterThan">
      <formula>0</formula>
    </cfRule>
  </conditionalFormatting>
  <conditionalFormatting sqref="Q96:Q105">
    <cfRule type="cellIs" dxfId="33780" priority="1084" operator="lessThan">
      <formula>0</formula>
    </cfRule>
  </conditionalFormatting>
  <conditionalFormatting sqref="P96:P105">
    <cfRule type="cellIs" dxfId="33779" priority="1085" operator="greaterThan">
      <formula>0</formula>
    </cfRule>
  </conditionalFormatting>
  <conditionalFormatting sqref="R96:R105">
    <cfRule type="cellIs" dxfId="33778" priority="1088" operator="lessThan">
      <formula>0.8</formula>
    </cfRule>
    <cfRule type="cellIs" dxfId="33777" priority="1089" operator="greaterThan">
      <formula>1</formula>
    </cfRule>
  </conditionalFormatting>
  <conditionalFormatting sqref="R96:R105">
    <cfRule type="cellIs" dxfId="33776" priority="1086" operator="greaterThan">
      <formula>1</formula>
    </cfRule>
    <cfRule type="cellIs" dxfId="33775" priority="1087" operator="lessThan">
      <formula>0.8</formula>
    </cfRule>
  </conditionalFormatting>
  <conditionalFormatting sqref="Q96:Q105">
    <cfRule type="cellIs" dxfId="33774" priority="1078" operator="lessThan">
      <formula>0</formula>
    </cfRule>
  </conditionalFormatting>
  <conditionalFormatting sqref="R96:R105">
    <cfRule type="cellIs" dxfId="33773" priority="1082" operator="lessThan">
      <formula>0.8</formula>
    </cfRule>
    <cfRule type="cellIs" dxfId="33772" priority="1083" operator="greaterThan">
      <formula>1</formula>
    </cfRule>
  </conditionalFormatting>
  <conditionalFormatting sqref="R96:R105">
    <cfRule type="cellIs" dxfId="33771" priority="1080" operator="greaterThan">
      <formula>1</formula>
    </cfRule>
    <cfRule type="cellIs" dxfId="33770" priority="1081" operator="lessThan">
      <formula>0.8</formula>
    </cfRule>
  </conditionalFormatting>
  <conditionalFormatting sqref="P96:P105">
    <cfRule type="cellIs" dxfId="33769" priority="1079" operator="greaterThan">
      <formula>0</formula>
    </cfRule>
  </conditionalFormatting>
  <conditionalFormatting sqref="Q96:Q105">
    <cfRule type="cellIs" dxfId="33768" priority="1077" operator="lessThan">
      <formula>0</formula>
    </cfRule>
  </conditionalFormatting>
  <conditionalFormatting sqref="R96:R105">
    <cfRule type="cellIs" dxfId="33767" priority="1075" operator="lessThan">
      <formula>0.8</formula>
    </cfRule>
    <cfRule type="cellIs" dxfId="33766" priority="1076" operator="greaterThan">
      <formula>1</formula>
    </cfRule>
  </conditionalFormatting>
  <conditionalFormatting sqref="R96:R105">
    <cfRule type="cellIs" dxfId="33765" priority="1073" operator="greaterThan">
      <formula>1</formula>
    </cfRule>
    <cfRule type="cellIs" dxfId="33764" priority="1074" operator="lessThan">
      <formula>0.8</formula>
    </cfRule>
  </conditionalFormatting>
  <conditionalFormatting sqref="P96:P105">
    <cfRule type="cellIs" dxfId="33763" priority="1072" operator="greaterThan">
      <formula>0</formula>
    </cfRule>
  </conditionalFormatting>
  <conditionalFormatting sqref="Q96:Q105">
    <cfRule type="cellIs" dxfId="33762" priority="1071" operator="lessThan">
      <formula>0</formula>
    </cfRule>
  </conditionalFormatting>
  <conditionalFormatting sqref="R96:R105">
    <cfRule type="cellIs" dxfId="33761" priority="1069" operator="lessThan">
      <formula>0.8</formula>
    </cfRule>
    <cfRule type="cellIs" dxfId="33760" priority="1070" operator="greaterThan">
      <formula>1</formula>
    </cfRule>
  </conditionalFormatting>
  <conditionalFormatting sqref="R96:R105">
    <cfRule type="cellIs" dxfId="33759" priority="1067" operator="greaterThan">
      <formula>1</formula>
    </cfRule>
    <cfRule type="cellIs" dxfId="33758" priority="1068" operator="lessThan">
      <formula>0.8</formula>
    </cfRule>
  </conditionalFormatting>
  <conditionalFormatting sqref="P96:P105">
    <cfRule type="cellIs" dxfId="33757" priority="1066" operator="greaterThan">
      <formula>0</formula>
    </cfRule>
  </conditionalFormatting>
  <conditionalFormatting sqref="P124 P127 P130">
    <cfRule type="cellIs" dxfId="33756" priority="1060" operator="greaterThan">
      <formula>0</formula>
    </cfRule>
  </conditionalFormatting>
  <conditionalFormatting sqref="Q124 Q127 Q130">
    <cfRule type="cellIs" dxfId="33755" priority="1065" operator="lessThan">
      <formula>0</formula>
    </cfRule>
  </conditionalFormatting>
  <conditionalFormatting sqref="R124 R127 R130">
    <cfRule type="cellIs" dxfId="33754" priority="1063" operator="lessThan">
      <formula>0.8</formula>
    </cfRule>
    <cfRule type="cellIs" dxfId="33753" priority="1064" operator="greaterThan">
      <formula>1</formula>
    </cfRule>
  </conditionalFormatting>
  <conditionalFormatting sqref="R124 R127 R130">
    <cfRule type="cellIs" dxfId="33752" priority="1061" operator="greaterThan">
      <formula>1</formula>
    </cfRule>
    <cfRule type="cellIs" dxfId="33751" priority="1062" operator="lessThan">
      <formula>0.8</formula>
    </cfRule>
  </conditionalFormatting>
  <conditionalFormatting sqref="Q124 Q127 Q130">
    <cfRule type="cellIs" dxfId="33750" priority="1059" operator="lessThan">
      <formula>0</formula>
    </cfRule>
  </conditionalFormatting>
  <conditionalFormatting sqref="R124 R127 R130">
    <cfRule type="cellIs" dxfId="33749" priority="1057" operator="lessThan">
      <formula>0.8</formula>
    </cfRule>
    <cfRule type="cellIs" dxfId="33748" priority="1058" operator="greaterThan">
      <formula>1</formula>
    </cfRule>
  </conditionalFormatting>
  <conditionalFormatting sqref="R124 R127 R130">
    <cfRule type="cellIs" dxfId="33747" priority="1055" operator="greaterThan">
      <formula>1</formula>
    </cfRule>
    <cfRule type="cellIs" dxfId="33746" priority="1056" operator="lessThan">
      <formula>0.8</formula>
    </cfRule>
  </conditionalFormatting>
  <conditionalFormatting sqref="P124 P127 P130">
    <cfRule type="cellIs" dxfId="33745" priority="1054" operator="greaterThan">
      <formula>0</formula>
    </cfRule>
  </conditionalFormatting>
  <conditionalFormatting sqref="Q123 Q125:Q126 Q131 Q128:Q129">
    <cfRule type="cellIs" dxfId="33744" priority="1053" operator="lessThan">
      <formula>0</formula>
    </cfRule>
  </conditionalFormatting>
  <conditionalFormatting sqref="R123 R125:R126 R131 R128:R129">
    <cfRule type="cellIs" dxfId="33743" priority="1051" operator="lessThan">
      <formula>0.8</formula>
    </cfRule>
    <cfRule type="cellIs" dxfId="33742" priority="1052" operator="greaterThan">
      <formula>1</formula>
    </cfRule>
  </conditionalFormatting>
  <conditionalFormatting sqref="R123 R125:R126 R131 R128:R129">
    <cfRule type="cellIs" dxfId="33741" priority="1049" operator="greaterThan">
      <formula>1</formula>
    </cfRule>
    <cfRule type="cellIs" dxfId="33740" priority="1050" operator="lessThan">
      <formula>0.8</formula>
    </cfRule>
  </conditionalFormatting>
  <conditionalFormatting sqref="P123 P125:P126 P131 P128:P129">
    <cfRule type="cellIs" dxfId="33739" priority="1048" operator="greaterThan">
      <formula>0</formula>
    </cfRule>
  </conditionalFormatting>
  <conditionalFormatting sqref="P123 P125:P126 P131 P128:P129">
    <cfRule type="cellIs" dxfId="33738" priority="1042" operator="greaterThan">
      <formula>0</formula>
    </cfRule>
  </conditionalFormatting>
  <conditionalFormatting sqref="Q123 Q125:Q126 Q131 Q128:Q129">
    <cfRule type="cellIs" dxfId="33737" priority="1047" operator="lessThan">
      <formula>0</formula>
    </cfRule>
  </conditionalFormatting>
  <conditionalFormatting sqref="R123 R125:R126 R131 R128:R129">
    <cfRule type="cellIs" dxfId="33736" priority="1045" operator="lessThan">
      <formula>0.8</formula>
    </cfRule>
    <cfRule type="cellIs" dxfId="33735" priority="1046" operator="greaterThan">
      <formula>1</formula>
    </cfRule>
  </conditionalFormatting>
  <conditionalFormatting sqref="R123 R125:R126 R131 R128:R129">
    <cfRule type="cellIs" dxfId="33734" priority="1043" operator="greaterThan">
      <formula>1</formula>
    </cfRule>
    <cfRule type="cellIs" dxfId="33733" priority="1044" operator="lessThan">
      <formula>0.8</formula>
    </cfRule>
  </conditionalFormatting>
  <conditionalFormatting sqref="P122">
    <cfRule type="cellIs" dxfId="33732" priority="1036" operator="greaterThan">
      <formula>0</formula>
    </cfRule>
  </conditionalFormatting>
  <conditionalFormatting sqref="Q122">
    <cfRule type="cellIs" dxfId="33731" priority="1041" operator="lessThan">
      <formula>0</formula>
    </cfRule>
  </conditionalFormatting>
  <conditionalFormatting sqref="R122">
    <cfRule type="cellIs" dxfId="33730" priority="1039" operator="lessThan">
      <formula>0.8</formula>
    </cfRule>
    <cfRule type="cellIs" dxfId="33729" priority="1040" operator="greaterThan">
      <formula>1</formula>
    </cfRule>
  </conditionalFormatting>
  <conditionalFormatting sqref="R122">
    <cfRule type="cellIs" dxfId="33728" priority="1037" operator="greaterThan">
      <formula>1</formula>
    </cfRule>
    <cfRule type="cellIs" dxfId="33727" priority="1038" operator="lessThan">
      <formula>0.8</formula>
    </cfRule>
  </conditionalFormatting>
  <conditionalFormatting sqref="P137 P143 P140">
    <cfRule type="cellIs" dxfId="33726" priority="1035" operator="greaterThan">
      <formula>0</formula>
    </cfRule>
  </conditionalFormatting>
  <conditionalFormatting sqref="Q137:Q143">
    <cfRule type="cellIs" dxfId="33725" priority="1034" operator="lessThan">
      <formula>0</formula>
    </cfRule>
  </conditionalFormatting>
  <conditionalFormatting sqref="R137 R143">
    <cfRule type="cellIs" dxfId="33724" priority="1032" operator="lessThan">
      <formula>0.8</formula>
    </cfRule>
    <cfRule type="cellIs" dxfId="33723" priority="1033" operator="greaterThan">
      <formula>1</formula>
    </cfRule>
  </conditionalFormatting>
  <conditionalFormatting sqref="R137 R143">
    <cfRule type="cellIs" dxfId="33722" priority="1030" operator="greaterThan">
      <formula>1</formula>
    </cfRule>
    <cfRule type="cellIs" dxfId="33721" priority="1031" operator="lessThan">
      <formula>0.8</formula>
    </cfRule>
  </conditionalFormatting>
  <conditionalFormatting sqref="P137 P143 P140">
    <cfRule type="cellIs" dxfId="33720" priority="1029" operator="greaterThan">
      <formula>0</formula>
    </cfRule>
  </conditionalFormatting>
  <conditionalFormatting sqref="Q137:Q143">
    <cfRule type="cellIs" dxfId="33719" priority="1028" operator="lessThan">
      <formula>0</formula>
    </cfRule>
  </conditionalFormatting>
  <conditionalFormatting sqref="R137 R143">
    <cfRule type="cellIs" dxfId="33718" priority="1026" operator="lessThan">
      <formula>0.8</formula>
    </cfRule>
    <cfRule type="cellIs" dxfId="33717" priority="1027" operator="greaterThan">
      <formula>1</formula>
    </cfRule>
  </conditionalFormatting>
  <conditionalFormatting sqref="R137 R143">
    <cfRule type="cellIs" dxfId="33716" priority="1024" operator="greaterThan">
      <formula>1</formula>
    </cfRule>
    <cfRule type="cellIs" dxfId="33715" priority="1025" operator="lessThan">
      <formula>0.8</formula>
    </cfRule>
  </conditionalFormatting>
  <conditionalFormatting sqref="P137 P143 P140">
    <cfRule type="cellIs" dxfId="33714" priority="1023" operator="greaterThan">
      <formula>0</formula>
    </cfRule>
  </conditionalFormatting>
  <conditionalFormatting sqref="P137 P143 P140">
    <cfRule type="cellIs" dxfId="33713" priority="1017" operator="greaterThan">
      <formula>0</formula>
    </cfRule>
  </conditionalFormatting>
  <conditionalFormatting sqref="Q137:Q143">
    <cfRule type="cellIs" dxfId="33712" priority="1022" operator="lessThan">
      <formula>0</formula>
    </cfRule>
  </conditionalFormatting>
  <conditionalFormatting sqref="R137 R143">
    <cfRule type="cellIs" dxfId="33711" priority="1020" operator="lessThan">
      <formula>0.8</formula>
    </cfRule>
    <cfRule type="cellIs" dxfId="33710" priority="1021" operator="greaterThan">
      <formula>1</formula>
    </cfRule>
  </conditionalFormatting>
  <conditionalFormatting sqref="R137 R143">
    <cfRule type="cellIs" dxfId="33709" priority="1018" operator="greaterThan">
      <formula>1</formula>
    </cfRule>
    <cfRule type="cellIs" dxfId="33708" priority="1019" operator="lessThan">
      <formula>0.8</formula>
    </cfRule>
  </conditionalFormatting>
  <conditionalFormatting sqref="Q137:Q143">
    <cfRule type="cellIs" dxfId="33707" priority="1016" operator="lessThan">
      <formula>0</formula>
    </cfRule>
  </conditionalFormatting>
  <conditionalFormatting sqref="R137 R143">
    <cfRule type="cellIs" dxfId="33706" priority="1014" operator="lessThan">
      <formula>0.8</formula>
    </cfRule>
    <cfRule type="cellIs" dxfId="33705" priority="1015" operator="greaterThan">
      <formula>1</formula>
    </cfRule>
  </conditionalFormatting>
  <conditionalFormatting sqref="R137 R143">
    <cfRule type="cellIs" dxfId="33704" priority="1012" operator="greaterThan">
      <formula>1</formula>
    </cfRule>
    <cfRule type="cellIs" dxfId="33703" priority="1013" operator="lessThan">
      <formula>0.8</formula>
    </cfRule>
  </conditionalFormatting>
  <conditionalFormatting sqref="P137 P143 P140">
    <cfRule type="cellIs" dxfId="33702" priority="1011" operator="greaterThan">
      <formula>0</formula>
    </cfRule>
  </conditionalFormatting>
  <conditionalFormatting sqref="Q137:Q143">
    <cfRule type="cellIs" dxfId="33701" priority="1010" operator="lessThan">
      <formula>0</formula>
    </cfRule>
  </conditionalFormatting>
  <conditionalFormatting sqref="R137 R143">
    <cfRule type="cellIs" dxfId="33700" priority="1008" operator="lessThan">
      <formula>0.8</formula>
    </cfRule>
    <cfRule type="cellIs" dxfId="33699" priority="1009" operator="greaterThan">
      <formula>1</formula>
    </cfRule>
  </conditionalFormatting>
  <conditionalFormatting sqref="R137 R143">
    <cfRule type="cellIs" dxfId="33698" priority="1006" operator="greaterThan">
      <formula>1</formula>
    </cfRule>
    <cfRule type="cellIs" dxfId="33697" priority="1007" operator="lessThan">
      <formula>0.8</formula>
    </cfRule>
  </conditionalFormatting>
  <conditionalFormatting sqref="P137 P143 P140">
    <cfRule type="cellIs" dxfId="33696" priority="1005" operator="greaterThan">
      <formula>0</formula>
    </cfRule>
  </conditionalFormatting>
  <conditionalFormatting sqref="P137 P143 P140">
    <cfRule type="cellIs" dxfId="33695" priority="999" operator="greaterThan">
      <formula>0</formula>
    </cfRule>
  </conditionalFormatting>
  <conditionalFormatting sqref="Q137:Q143">
    <cfRule type="cellIs" dxfId="33694" priority="1004" operator="lessThan">
      <formula>0</formula>
    </cfRule>
  </conditionalFormatting>
  <conditionalFormatting sqref="R137 R143">
    <cfRule type="cellIs" dxfId="33693" priority="1002" operator="lessThan">
      <formula>0.8</formula>
    </cfRule>
    <cfRule type="cellIs" dxfId="33692" priority="1003" operator="greaterThan">
      <formula>1</formula>
    </cfRule>
  </conditionalFormatting>
  <conditionalFormatting sqref="R137 R143">
    <cfRule type="cellIs" dxfId="33691" priority="1000" operator="greaterThan">
      <formula>1</formula>
    </cfRule>
    <cfRule type="cellIs" dxfId="33690" priority="1001" operator="lessThan">
      <formula>0.8</formula>
    </cfRule>
  </conditionalFormatting>
  <conditionalFormatting sqref="Q137:Q143">
    <cfRule type="cellIs" dxfId="33689" priority="998" operator="lessThan">
      <formula>0</formula>
    </cfRule>
  </conditionalFormatting>
  <conditionalFormatting sqref="R137 R143">
    <cfRule type="cellIs" dxfId="33688" priority="996" operator="lessThan">
      <formula>0.8</formula>
    </cfRule>
    <cfRule type="cellIs" dxfId="33687" priority="997" operator="greaterThan">
      <formula>1</formula>
    </cfRule>
  </conditionalFormatting>
  <conditionalFormatting sqref="R137 R143">
    <cfRule type="cellIs" dxfId="33686" priority="994" operator="greaterThan">
      <formula>1</formula>
    </cfRule>
    <cfRule type="cellIs" dxfId="33685" priority="995" operator="lessThan">
      <formula>0.8</formula>
    </cfRule>
  </conditionalFormatting>
  <conditionalFormatting sqref="P137 P143 P140">
    <cfRule type="cellIs" dxfId="33684" priority="993" operator="greaterThan">
      <formula>0</formula>
    </cfRule>
  </conditionalFormatting>
  <conditionalFormatting sqref="Q137:Q143">
    <cfRule type="cellIs" dxfId="33683" priority="992" operator="lessThan">
      <formula>0</formula>
    </cfRule>
  </conditionalFormatting>
  <conditionalFormatting sqref="R137 R143">
    <cfRule type="cellIs" dxfId="33682" priority="990" operator="lessThan">
      <formula>0.8</formula>
    </cfRule>
    <cfRule type="cellIs" dxfId="33681" priority="991" operator="greaterThan">
      <formula>1</formula>
    </cfRule>
  </conditionalFormatting>
  <conditionalFormatting sqref="R137 R143">
    <cfRule type="cellIs" dxfId="33680" priority="988" operator="greaterThan">
      <formula>1</formula>
    </cfRule>
    <cfRule type="cellIs" dxfId="33679" priority="989" operator="lessThan">
      <formula>0.8</formula>
    </cfRule>
  </conditionalFormatting>
  <conditionalFormatting sqref="P137 P143 P140">
    <cfRule type="cellIs" dxfId="33678" priority="987" operator="greaterThan">
      <formula>0</formula>
    </cfRule>
  </conditionalFormatting>
  <conditionalFormatting sqref="P137 P143 P140">
    <cfRule type="cellIs" dxfId="33677" priority="981" operator="greaterThan">
      <formula>0</formula>
    </cfRule>
  </conditionalFormatting>
  <conditionalFormatting sqref="Q137:Q143">
    <cfRule type="cellIs" dxfId="33676" priority="986" operator="lessThan">
      <formula>0</formula>
    </cfRule>
  </conditionalFormatting>
  <conditionalFormatting sqref="R137 R143">
    <cfRule type="cellIs" dxfId="33675" priority="984" operator="lessThan">
      <formula>0.8</formula>
    </cfRule>
    <cfRule type="cellIs" dxfId="33674" priority="985" operator="greaterThan">
      <formula>1</formula>
    </cfRule>
  </conditionalFormatting>
  <conditionalFormatting sqref="R137 R143">
    <cfRule type="cellIs" dxfId="33673" priority="982" operator="greaterThan">
      <formula>1</formula>
    </cfRule>
    <cfRule type="cellIs" dxfId="33672" priority="983" operator="lessThan">
      <formula>0.8</formula>
    </cfRule>
  </conditionalFormatting>
  <conditionalFormatting sqref="Q137:Q143">
    <cfRule type="cellIs" dxfId="33671" priority="980" operator="lessThan">
      <formula>0</formula>
    </cfRule>
  </conditionalFormatting>
  <conditionalFormatting sqref="R137 R143">
    <cfRule type="cellIs" dxfId="33670" priority="978" operator="lessThan">
      <formula>0.8</formula>
    </cfRule>
    <cfRule type="cellIs" dxfId="33669" priority="979" operator="greaterThan">
      <formula>1</formula>
    </cfRule>
  </conditionalFormatting>
  <conditionalFormatting sqref="R137 R143">
    <cfRule type="cellIs" dxfId="33668" priority="976" operator="greaterThan">
      <formula>1</formula>
    </cfRule>
    <cfRule type="cellIs" dxfId="33667" priority="977" operator="lessThan">
      <formula>0.8</formula>
    </cfRule>
  </conditionalFormatting>
  <conditionalFormatting sqref="P137 P143 P140">
    <cfRule type="cellIs" dxfId="33666" priority="975" operator="greaterThan">
      <formula>0</formula>
    </cfRule>
  </conditionalFormatting>
  <conditionalFormatting sqref="P138 P144 P141">
    <cfRule type="cellIs" dxfId="33665" priority="969" operator="greaterThan">
      <formula>0</formula>
    </cfRule>
  </conditionalFormatting>
  <conditionalFormatting sqref="Q144">
    <cfRule type="cellIs" dxfId="33664" priority="974" operator="lessThan">
      <formula>0</formula>
    </cfRule>
  </conditionalFormatting>
  <conditionalFormatting sqref="R138 R144">
    <cfRule type="cellIs" dxfId="33663" priority="972" operator="lessThan">
      <formula>0.8</formula>
    </cfRule>
    <cfRule type="cellIs" dxfId="33662" priority="973" operator="greaterThan">
      <formula>1</formula>
    </cfRule>
  </conditionalFormatting>
  <conditionalFormatting sqref="R138 R144">
    <cfRule type="cellIs" dxfId="33661" priority="970" operator="greaterThan">
      <formula>1</formula>
    </cfRule>
    <cfRule type="cellIs" dxfId="33660" priority="971" operator="lessThan">
      <formula>0.8</formula>
    </cfRule>
  </conditionalFormatting>
  <conditionalFormatting sqref="Q144">
    <cfRule type="cellIs" dxfId="33659" priority="968" operator="lessThan">
      <formula>0</formula>
    </cfRule>
  </conditionalFormatting>
  <conditionalFormatting sqref="R138 R144">
    <cfRule type="cellIs" dxfId="33658" priority="966" operator="lessThan">
      <formula>0.8</formula>
    </cfRule>
    <cfRule type="cellIs" dxfId="33657" priority="967" operator="greaterThan">
      <formula>1</formula>
    </cfRule>
  </conditionalFormatting>
  <conditionalFormatting sqref="R138 R144">
    <cfRule type="cellIs" dxfId="33656" priority="964" operator="greaterThan">
      <formula>1</formula>
    </cfRule>
    <cfRule type="cellIs" dxfId="33655" priority="965" operator="lessThan">
      <formula>0.8</formula>
    </cfRule>
  </conditionalFormatting>
  <conditionalFormatting sqref="P138 P144 P141">
    <cfRule type="cellIs" dxfId="33654" priority="963" operator="greaterThan">
      <formula>0</formula>
    </cfRule>
  </conditionalFormatting>
  <conditionalFormatting sqref="Q144">
    <cfRule type="cellIs" dxfId="33653" priority="962" operator="lessThan">
      <formula>0</formula>
    </cfRule>
  </conditionalFormatting>
  <conditionalFormatting sqref="R138 R144">
    <cfRule type="cellIs" dxfId="33652" priority="960" operator="lessThan">
      <formula>0.8</formula>
    </cfRule>
    <cfRule type="cellIs" dxfId="33651" priority="961" operator="greaterThan">
      <formula>1</formula>
    </cfRule>
  </conditionalFormatting>
  <conditionalFormatting sqref="R138 R144">
    <cfRule type="cellIs" dxfId="33650" priority="958" operator="greaterThan">
      <formula>1</formula>
    </cfRule>
    <cfRule type="cellIs" dxfId="33649" priority="959" operator="lessThan">
      <formula>0.8</formula>
    </cfRule>
  </conditionalFormatting>
  <conditionalFormatting sqref="P138 P144 P141">
    <cfRule type="cellIs" dxfId="33648" priority="957" operator="greaterThan">
      <formula>0</formula>
    </cfRule>
  </conditionalFormatting>
  <conditionalFormatting sqref="Q144">
    <cfRule type="cellIs" dxfId="33647" priority="956" operator="lessThan">
      <formula>0</formula>
    </cfRule>
  </conditionalFormatting>
  <conditionalFormatting sqref="R138 R144">
    <cfRule type="cellIs" dxfId="33646" priority="954" operator="lessThan">
      <formula>0.8</formula>
    </cfRule>
    <cfRule type="cellIs" dxfId="33645" priority="955" operator="greaterThan">
      <formula>1</formula>
    </cfRule>
  </conditionalFormatting>
  <conditionalFormatting sqref="R138 R144">
    <cfRule type="cellIs" dxfId="33644" priority="952" operator="greaterThan">
      <formula>1</formula>
    </cfRule>
    <cfRule type="cellIs" dxfId="33643" priority="953" operator="lessThan">
      <formula>0.8</formula>
    </cfRule>
  </conditionalFormatting>
  <conditionalFormatting sqref="P138 P144 P141">
    <cfRule type="cellIs" dxfId="33642" priority="951" operator="greaterThan">
      <formula>0</formula>
    </cfRule>
  </conditionalFormatting>
  <conditionalFormatting sqref="Q144">
    <cfRule type="cellIs" dxfId="33641" priority="950" operator="lessThan">
      <formula>0</formula>
    </cfRule>
  </conditionalFormatting>
  <conditionalFormatting sqref="R138 R144">
    <cfRule type="cellIs" dxfId="33640" priority="948" operator="lessThan">
      <formula>0.8</formula>
    </cfRule>
    <cfRule type="cellIs" dxfId="33639" priority="949" operator="greaterThan">
      <formula>1</formula>
    </cfRule>
  </conditionalFormatting>
  <conditionalFormatting sqref="R138 R144">
    <cfRule type="cellIs" dxfId="33638" priority="946" operator="greaterThan">
      <formula>1</formula>
    </cfRule>
    <cfRule type="cellIs" dxfId="33637" priority="947" operator="lessThan">
      <formula>0.8</formula>
    </cfRule>
  </conditionalFormatting>
  <conditionalFormatting sqref="Q144">
    <cfRule type="cellIs" dxfId="33636" priority="945" operator="lessThan">
      <formula>0</formula>
    </cfRule>
  </conditionalFormatting>
  <conditionalFormatting sqref="R138 R144">
    <cfRule type="cellIs" dxfId="33635" priority="943" operator="lessThan">
      <formula>0.8</formula>
    </cfRule>
    <cfRule type="cellIs" dxfId="33634" priority="944" operator="greaterThan">
      <formula>1</formula>
    </cfRule>
  </conditionalFormatting>
  <conditionalFormatting sqref="R138 R144">
    <cfRule type="cellIs" dxfId="33633" priority="941" operator="greaterThan">
      <formula>1</formula>
    </cfRule>
    <cfRule type="cellIs" dxfId="33632" priority="942" operator="lessThan">
      <formula>0.8</formula>
    </cfRule>
  </conditionalFormatting>
  <conditionalFormatting sqref="P138 P144 P141">
    <cfRule type="cellIs" dxfId="33631" priority="940" operator="greaterThan">
      <formula>0</formula>
    </cfRule>
  </conditionalFormatting>
  <conditionalFormatting sqref="P138 P144 P141">
    <cfRule type="cellIs" dxfId="33630" priority="934" operator="greaterThan">
      <formula>0</formula>
    </cfRule>
  </conditionalFormatting>
  <conditionalFormatting sqref="Q144">
    <cfRule type="cellIs" dxfId="33629" priority="939" operator="lessThan">
      <formula>0</formula>
    </cfRule>
  </conditionalFormatting>
  <conditionalFormatting sqref="R138 R144">
    <cfRule type="cellIs" dxfId="33628" priority="937" operator="lessThan">
      <formula>0.8</formula>
    </cfRule>
    <cfRule type="cellIs" dxfId="33627" priority="938" operator="greaterThan">
      <formula>1</formula>
    </cfRule>
  </conditionalFormatting>
  <conditionalFormatting sqref="R138 R144">
    <cfRule type="cellIs" dxfId="33626" priority="935" operator="greaterThan">
      <formula>1</formula>
    </cfRule>
    <cfRule type="cellIs" dxfId="33625" priority="936" operator="lessThan">
      <formula>0.8</formula>
    </cfRule>
  </conditionalFormatting>
  <conditionalFormatting sqref="Q144">
    <cfRule type="cellIs" dxfId="33624" priority="933" operator="lessThan">
      <formula>0</formula>
    </cfRule>
  </conditionalFormatting>
  <conditionalFormatting sqref="R138 R144">
    <cfRule type="cellIs" dxfId="33623" priority="931" operator="lessThan">
      <formula>0.8</formula>
    </cfRule>
    <cfRule type="cellIs" dxfId="33622" priority="932" operator="greaterThan">
      <formula>1</formula>
    </cfRule>
  </conditionalFormatting>
  <conditionalFormatting sqref="R138 R144">
    <cfRule type="cellIs" dxfId="33621" priority="929" operator="greaterThan">
      <formula>1</formula>
    </cfRule>
    <cfRule type="cellIs" dxfId="33620" priority="930" operator="lessThan">
      <formula>0.8</formula>
    </cfRule>
  </conditionalFormatting>
  <conditionalFormatting sqref="P138 P144 P141">
    <cfRule type="cellIs" dxfId="33619" priority="928" operator="greaterThan">
      <formula>0</formula>
    </cfRule>
  </conditionalFormatting>
  <conditionalFormatting sqref="Q148:Q153">
    <cfRule type="cellIs" dxfId="33618" priority="927" operator="lessThan">
      <formula>0</formula>
    </cfRule>
  </conditionalFormatting>
  <conditionalFormatting sqref="R148:R153">
    <cfRule type="cellIs" dxfId="33617" priority="925" operator="lessThan">
      <formula>0.8</formula>
    </cfRule>
    <cfRule type="cellIs" dxfId="33616" priority="926" operator="greaterThan">
      <formula>1</formula>
    </cfRule>
  </conditionalFormatting>
  <conditionalFormatting sqref="R148:R153">
    <cfRule type="cellIs" dxfId="33615" priority="923" operator="greaterThan">
      <formula>1</formula>
    </cfRule>
    <cfRule type="cellIs" dxfId="33614" priority="924" operator="lessThan">
      <formula>0.8</formula>
    </cfRule>
  </conditionalFormatting>
  <conditionalFormatting sqref="P148:P153">
    <cfRule type="cellIs" dxfId="33613" priority="922" operator="greaterThan">
      <formula>0</formula>
    </cfRule>
  </conditionalFormatting>
  <conditionalFormatting sqref="P148:P153">
    <cfRule type="cellIs" dxfId="33612" priority="916" operator="greaterThan">
      <formula>0</formula>
    </cfRule>
  </conditionalFormatting>
  <conditionalFormatting sqref="Q148:Q153">
    <cfRule type="cellIs" dxfId="33611" priority="921" operator="lessThan">
      <formula>0</formula>
    </cfRule>
  </conditionalFormatting>
  <conditionalFormatting sqref="R148:R153">
    <cfRule type="cellIs" dxfId="33610" priority="919" operator="lessThan">
      <formula>0.8</formula>
    </cfRule>
    <cfRule type="cellIs" dxfId="33609" priority="920" operator="greaterThan">
      <formula>1</formula>
    </cfRule>
  </conditionalFormatting>
  <conditionalFormatting sqref="R148:R153">
    <cfRule type="cellIs" dxfId="33608" priority="917" operator="greaterThan">
      <formula>1</formula>
    </cfRule>
    <cfRule type="cellIs" dxfId="33607" priority="918" operator="lessThan">
      <formula>0.8</formula>
    </cfRule>
  </conditionalFormatting>
  <conditionalFormatting sqref="Q148:Q153">
    <cfRule type="cellIs" dxfId="33606" priority="915" operator="lessThan">
      <formula>0</formula>
    </cfRule>
  </conditionalFormatting>
  <conditionalFormatting sqref="R148:R153">
    <cfRule type="cellIs" dxfId="33605" priority="913" operator="lessThan">
      <formula>0.8</formula>
    </cfRule>
    <cfRule type="cellIs" dxfId="33604" priority="914" operator="greaterThan">
      <formula>1</formula>
    </cfRule>
  </conditionalFormatting>
  <conditionalFormatting sqref="R148:R153">
    <cfRule type="cellIs" dxfId="33603" priority="911" operator="greaterThan">
      <formula>1</formula>
    </cfRule>
    <cfRule type="cellIs" dxfId="33602" priority="912" operator="lessThan">
      <formula>0.8</formula>
    </cfRule>
  </conditionalFormatting>
  <conditionalFormatting sqref="P148:P153">
    <cfRule type="cellIs" dxfId="33601" priority="910" operator="greaterThan">
      <formula>0</formula>
    </cfRule>
  </conditionalFormatting>
  <conditionalFormatting sqref="Q148:Q153">
    <cfRule type="cellIs" dxfId="33600" priority="909" operator="lessThan">
      <formula>0</formula>
    </cfRule>
  </conditionalFormatting>
  <conditionalFormatting sqref="R148:R153">
    <cfRule type="cellIs" dxfId="33599" priority="907" operator="lessThan">
      <formula>0.8</formula>
    </cfRule>
    <cfRule type="cellIs" dxfId="33598" priority="908" operator="greaterThan">
      <formula>1</formula>
    </cfRule>
  </conditionalFormatting>
  <conditionalFormatting sqref="R148:R153">
    <cfRule type="cellIs" dxfId="33597" priority="905" operator="greaterThan">
      <formula>1</formula>
    </cfRule>
    <cfRule type="cellIs" dxfId="33596" priority="906" operator="lessThan">
      <formula>0.8</formula>
    </cfRule>
  </conditionalFormatting>
  <conditionalFormatting sqref="P148:P153">
    <cfRule type="cellIs" dxfId="33595" priority="904" operator="greaterThan">
      <formula>0</formula>
    </cfRule>
  </conditionalFormatting>
  <conditionalFormatting sqref="P148:P153">
    <cfRule type="cellIs" dxfId="33594" priority="898" operator="greaterThan">
      <formula>0</formula>
    </cfRule>
  </conditionalFormatting>
  <conditionalFormatting sqref="Q148:Q153">
    <cfRule type="cellIs" dxfId="33593" priority="903" operator="lessThan">
      <formula>0</formula>
    </cfRule>
  </conditionalFormatting>
  <conditionalFormatting sqref="R148:R153">
    <cfRule type="cellIs" dxfId="33592" priority="901" operator="lessThan">
      <formula>0.8</formula>
    </cfRule>
    <cfRule type="cellIs" dxfId="33591" priority="902" operator="greaterThan">
      <formula>1</formula>
    </cfRule>
  </conditionalFormatting>
  <conditionalFormatting sqref="R148:R153">
    <cfRule type="cellIs" dxfId="33590" priority="899" operator="greaterThan">
      <formula>1</formula>
    </cfRule>
    <cfRule type="cellIs" dxfId="33589" priority="900" operator="lessThan">
      <formula>0.8</formula>
    </cfRule>
  </conditionalFormatting>
  <conditionalFormatting sqref="Q148:Q153">
    <cfRule type="cellIs" dxfId="33588" priority="897" operator="lessThan">
      <formula>0</formula>
    </cfRule>
  </conditionalFormatting>
  <conditionalFormatting sqref="R148:R153">
    <cfRule type="cellIs" dxfId="33587" priority="895" operator="lessThan">
      <formula>0.8</formula>
    </cfRule>
    <cfRule type="cellIs" dxfId="33586" priority="896" operator="greaterThan">
      <formula>1</formula>
    </cfRule>
  </conditionalFormatting>
  <conditionalFormatting sqref="R148:R153">
    <cfRule type="cellIs" dxfId="33585" priority="893" operator="greaterThan">
      <formula>1</formula>
    </cfRule>
    <cfRule type="cellIs" dxfId="33584" priority="894" operator="lessThan">
      <formula>0.8</formula>
    </cfRule>
  </conditionalFormatting>
  <conditionalFormatting sqref="P148:P153">
    <cfRule type="cellIs" dxfId="33583" priority="892" operator="greaterThan">
      <formula>0</formula>
    </cfRule>
  </conditionalFormatting>
  <conditionalFormatting sqref="Q148:Q153">
    <cfRule type="cellIs" dxfId="33582" priority="886" operator="lessThan">
      <formula>0</formula>
    </cfRule>
  </conditionalFormatting>
  <conditionalFormatting sqref="P148:P153">
    <cfRule type="cellIs" dxfId="33581" priority="887" operator="greaterThan">
      <formula>0</formula>
    </cfRule>
  </conditionalFormatting>
  <conditionalFormatting sqref="R148:R153">
    <cfRule type="cellIs" dxfId="33580" priority="890" operator="lessThan">
      <formula>0.8</formula>
    </cfRule>
    <cfRule type="cellIs" dxfId="33579" priority="891" operator="greaterThan">
      <formula>1</formula>
    </cfRule>
  </conditionalFormatting>
  <conditionalFormatting sqref="R148:R153">
    <cfRule type="cellIs" dxfId="33578" priority="888" operator="greaterThan">
      <formula>1</formula>
    </cfRule>
    <cfRule type="cellIs" dxfId="33577" priority="889" operator="lessThan">
      <formula>0.8</formula>
    </cfRule>
  </conditionalFormatting>
  <conditionalFormatting sqref="Q148:Q153">
    <cfRule type="cellIs" dxfId="33576" priority="880" operator="lessThan">
      <formula>0</formula>
    </cfRule>
  </conditionalFormatting>
  <conditionalFormatting sqref="R148:R153">
    <cfRule type="cellIs" dxfId="33575" priority="884" operator="lessThan">
      <formula>0.8</formula>
    </cfRule>
    <cfRule type="cellIs" dxfId="33574" priority="885" operator="greaterThan">
      <formula>1</formula>
    </cfRule>
  </conditionalFormatting>
  <conditionalFormatting sqref="R148:R153">
    <cfRule type="cellIs" dxfId="33573" priority="882" operator="greaterThan">
      <formula>1</formula>
    </cfRule>
    <cfRule type="cellIs" dxfId="33572" priority="883" operator="lessThan">
      <formula>0.8</formula>
    </cfRule>
  </conditionalFormatting>
  <conditionalFormatting sqref="P148:P153">
    <cfRule type="cellIs" dxfId="33571" priority="881" operator="greaterThan">
      <formula>0</formula>
    </cfRule>
  </conditionalFormatting>
  <conditionalFormatting sqref="Q148:Q153">
    <cfRule type="cellIs" dxfId="33570" priority="879" operator="lessThan">
      <formula>0</formula>
    </cfRule>
  </conditionalFormatting>
  <conditionalFormatting sqref="R148:R153">
    <cfRule type="cellIs" dxfId="33569" priority="877" operator="lessThan">
      <formula>0.8</formula>
    </cfRule>
    <cfRule type="cellIs" dxfId="33568" priority="878" operator="greaterThan">
      <formula>1</formula>
    </cfRule>
  </conditionalFormatting>
  <conditionalFormatting sqref="R148:R153">
    <cfRule type="cellIs" dxfId="33567" priority="875" operator="greaterThan">
      <formula>1</formula>
    </cfRule>
    <cfRule type="cellIs" dxfId="33566" priority="876" operator="lessThan">
      <formula>0.8</formula>
    </cfRule>
  </conditionalFormatting>
  <conditionalFormatting sqref="P148:P153">
    <cfRule type="cellIs" dxfId="33565" priority="874" operator="greaterThan">
      <formula>0</formula>
    </cfRule>
  </conditionalFormatting>
  <conditionalFormatting sqref="Q148:Q153">
    <cfRule type="cellIs" dxfId="33564" priority="873" operator="lessThan">
      <formula>0</formula>
    </cfRule>
  </conditionalFormatting>
  <conditionalFormatting sqref="R148:R153">
    <cfRule type="cellIs" dxfId="33563" priority="871" operator="lessThan">
      <formula>0.8</formula>
    </cfRule>
    <cfRule type="cellIs" dxfId="33562" priority="872" operator="greaterThan">
      <formula>1</formula>
    </cfRule>
  </conditionalFormatting>
  <conditionalFormatting sqref="R148:R153">
    <cfRule type="cellIs" dxfId="33561" priority="869" operator="greaterThan">
      <formula>1</formula>
    </cfRule>
    <cfRule type="cellIs" dxfId="33560" priority="870" operator="lessThan">
      <formula>0.8</formula>
    </cfRule>
  </conditionalFormatting>
  <conditionalFormatting sqref="P148:P153">
    <cfRule type="cellIs" dxfId="33559" priority="868" operator="greaterThan">
      <formula>0</formula>
    </cfRule>
  </conditionalFormatting>
  <conditionalFormatting sqref="Q148:Q153">
    <cfRule type="cellIs" dxfId="33558" priority="867" operator="lessThan">
      <formula>0</formula>
    </cfRule>
  </conditionalFormatting>
  <conditionalFormatting sqref="R148:R153">
    <cfRule type="cellIs" dxfId="33557" priority="865" operator="lessThan">
      <formula>0.8</formula>
    </cfRule>
    <cfRule type="cellIs" dxfId="33556" priority="866" operator="greaterThan">
      <formula>1</formula>
    </cfRule>
  </conditionalFormatting>
  <conditionalFormatting sqref="R148:R153">
    <cfRule type="cellIs" dxfId="33555" priority="863" operator="greaterThan">
      <formula>1</formula>
    </cfRule>
    <cfRule type="cellIs" dxfId="33554" priority="864" operator="lessThan">
      <formula>0.8</formula>
    </cfRule>
  </conditionalFormatting>
  <conditionalFormatting sqref="P148:P153">
    <cfRule type="cellIs" dxfId="33553" priority="862" operator="greaterThan">
      <formula>0</formula>
    </cfRule>
  </conditionalFormatting>
  <conditionalFormatting sqref="Q148:Q153">
    <cfRule type="cellIs" dxfId="33552" priority="861" operator="lessThan">
      <formula>0</formula>
    </cfRule>
  </conditionalFormatting>
  <conditionalFormatting sqref="R148:R153">
    <cfRule type="cellIs" dxfId="33551" priority="859" operator="lessThan">
      <formula>0.8</formula>
    </cfRule>
    <cfRule type="cellIs" dxfId="33550" priority="860" operator="greaterThan">
      <formula>1</formula>
    </cfRule>
  </conditionalFormatting>
  <conditionalFormatting sqref="R148:R153">
    <cfRule type="cellIs" dxfId="33549" priority="857" operator="greaterThan">
      <formula>1</formula>
    </cfRule>
    <cfRule type="cellIs" dxfId="33548" priority="858" operator="lessThan">
      <formula>0.8</formula>
    </cfRule>
  </conditionalFormatting>
  <conditionalFormatting sqref="P148:P153">
    <cfRule type="cellIs" dxfId="33547" priority="856" operator="greaterThan">
      <formula>0</formula>
    </cfRule>
  </conditionalFormatting>
  <conditionalFormatting sqref="Q148:Q153">
    <cfRule type="cellIs" dxfId="33546" priority="855" operator="lessThan">
      <formula>0</formula>
    </cfRule>
  </conditionalFormatting>
  <conditionalFormatting sqref="R148:R153">
    <cfRule type="cellIs" dxfId="33545" priority="853" operator="lessThan">
      <formula>0.8</formula>
    </cfRule>
    <cfRule type="cellIs" dxfId="33544" priority="854" operator="greaterThan">
      <formula>1</formula>
    </cfRule>
  </conditionalFormatting>
  <conditionalFormatting sqref="R148:R153">
    <cfRule type="cellIs" dxfId="33543" priority="851" operator="greaterThan">
      <formula>1</formula>
    </cfRule>
    <cfRule type="cellIs" dxfId="33542" priority="852" operator="lessThan">
      <formula>0.8</formula>
    </cfRule>
  </conditionalFormatting>
  <conditionalFormatting sqref="P148:P153">
    <cfRule type="cellIs" dxfId="33541" priority="850" operator="greaterThan">
      <formula>0</formula>
    </cfRule>
  </conditionalFormatting>
  <conditionalFormatting sqref="Q148:Q153">
    <cfRule type="cellIs" dxfId="33540" priority="849" operator="lessThan">
      <formula>0</formula>
    </cfRule>
  </conditionalFormatting>
  <conditionalFormatting sqref="R148:R153">
    <cfRule type="cellIs" dxfId="33539" priority="847" operator="lessThan">
      <formula>0.8</formula>
    </cfRule>
    <cfRule type="cellIs" dxfId="33538" priority="848" operator="greaterThan">
      <formula>1</formula>
    </cfRule>
  </conditionalFormatting>
  <conditionalFormatting sqref="R148:R153">
    <cfRule type="cellIs" dxfId="33537" priority="845" operator="greaterThan">
      <formula>1</formula>
    </cfRule>
    <cfRule type="cellIs" dxfId="33536" priority="846" operator="lessThan">
      <formula>0.8</formula>
    </cfRule>
  </conditionalFormatting>
  <conditionalFormatting sqref="P148:P153">
    <cfRule type="cellIs" dxfId="33535" priority="844" operator="greaterThan">
      <formula>0</formula>
    </cfRule>
  </conditionalFormatting>
  <conditionalFormatting sqref="Q148:Q153">
    <cfRule type="cellIs" dxfId="33534" priority="843" operator="lessThan">
      <formula>0</formula>
    </cfRule>
  </conditionalFormatting>
  <conditionalFormatting sqref="R148:R153">
    <cfRule type="cellIs" dxfId="33533" priority="841" operator="lessThan">
      <formula>0.8</formula>
    </cfRule>
    <cfRule type="cellIs" dxfId="33532" priority="842" operator="greaterThan">
      <formula>1</formula>
    </cfRule>
  </conditionalFormatting>
  <conditionalFormatting sqref="R148:R153">
    <cfRule type="cellIs" dxfId="33531" priority="839" operator="greaterThan">
      <formula>1</formula>
    </cfRule>
    <cfRule type="cellIs" dxfId="33530" priority="840" operator="lessThan">
      <formula>0.8</formula>
    </cfRule>
  </conditionalFormatting>
  <conditionalFormatting sqref="P148:P153">
    <cfRule type="cellIs" dxfId="33529" priority="838" operator="greaterThan">
      <formula>0</formula>
    </cfRule>
  </conditionalFormatting>
  <conditionalFormatting sqref="P148:P153">
    <cfRule type="cellIs" dxfId="33528" priority="832" operator="greaterThan">
      <formula>0</formula>
    </cfRule>
  </conditionalFormatting>
  <conditionalFormatting sqref="Q148:Q153">
    <cfRule type="cellIs" dxfId="33527" priority="837" operator="lessThan">
      <formula>0</formula>
    </cfRule>
  </conditionalFormatting>
  <conditionalFormatting sqref="R148:R153">
    <cfRule type="cellIs" dxfId="33526" priority="835" operator="lessThan">
      <formula>0.8</formula>
    </cfRule>
    <cfRule type="cellIs" dxfId="33525" priority="836" operator="greaterThan">
      <formula>1</formula>
    </cfRule>
  </conditionalFormatting>
  <conditionalFormatting sqref="R148:R153">
    <cfRule type="cellIs" dxfId="33524" priority="833" operator="greaterThan">
      <formula>1</formula>
    </cfRule>
    <cfRule type="cellIs" dxfId="33523" priority="834" operator="lessThan">
      <formula>0.8</formula>
    </cfRule>
  </conditionalFormatting>
  <conditionalFormatting sqref="P148:P153">
    <cfRule type="cellIs" dxfId="33522" priority="826" operator="greaterThan">
      <formula>0</formula>
    </cfRule>
  </conditionalFormatting>
  <conditionalFormatting sqref="Q148:Q153">
    <cfRule type="cellIs" dxfId="33521" priority="831" operator="lessThan">
      <formula>0</formula>
    </cfRule>
  </conditionalFormatting>
  <conditionalFormatting sqref="R148:R153">
    <cfRule type="cellIs" dxfId="33520" priority="829" operator="lessThan">
      <formula>0.8</formula>
    </cfRule>
    <cfRule type="cellIs" dxfId="33519" priority="830" operator="greaterThan">
      <formula>1</formula>
    </cfRule>
  </conditionalFormatting>
  <conditionalFormatting sqref="R148:R153">
    <cfRule type="cellIs" dxfId="33518" priority="827" operator="greaterThan">
      <formula>1</formula>
    </cfRule>
    <cfRule type="cellIs" dxfId="33517" priority="828" operator="lessThan">
      <formula>0.8</formula>
    </cfRule>
  </conditionalFormatting>
  <conditionalFormatting sqref="R148:R153">
    <cfRule type="cellIs" dxfId="33516" priority="823" operator="lessThan">
      <formula>0.8</formula>
    </cfRule>
    <cfRule type="cellIs" dxfId="33515" priority="824" operator="greaterThan">
      <formula>1</formula>
    </cfRule>
  </conditionalFormatting>
  <conditionalFormatting sqref="R148:R153">
    <cfRule type="cellIs" dxfId="33514" priority="821" operator="greaterThan">
      <formula>1</formula>
    </cfRule>
    <cfRule type="cellIs" dxfId="33513" priority="822" operator="lessThan">
      <formula>0.8</formula>
    </cfRule>
  </conditionalFormatting>
  <conditionalFormatting sqref="P148:P153">
    <cfRule type="cellIs" dxfId="33512" priority="820" operator="greaterThan">
      <formula>0</formula>
    </cfRule>
  </conditionalFormatting>
  <conditionalFormatting sqref="Q148:Q153">
    <cfRule type="cellIs" dxfId="33511" priority="825" operator="lessThan">
      <formula>0</formula>
    </cfRule>
  </conditionalFormatting>
  <conditionalFormatting sqref="Q148:Q153">
    <cfRule type="cellIs" dxfId="33510" priority="819" operator="lessThan">
      <formula>0</formula>
    </cfRule>
  </conditionalFormatting>
  <conditionalFormatting sqref="R148:R153">
    <cfRule type="cellIs" dxfId="33509" priority="817" operator="lessThan">
      <formula>0.8</formula>
    </cfRule>
    <cfRule type="cellIs" dxfId="33508" priority="818" operator="greaterThan">
      <formula>1</formula>
    </cfRule>
  </conditionalFormatting>
  <conditionalFormatting sqref="R148:R153">
    <cfRule type="cellIs" dxfId="33507" priority="815" operator="greaterThan">
      <formula>1</formula>
    </cfRule>
    <cfRule type="cellIs" dxfId="33506" priority="816" operator="lessThan">
      <formula>0.8</formula>
    </cfRule>
  </conditionalFormatting>
  <conditionalFormatting sqref="P148:P153">
    <cfRule type="cellIs" dxfId="33505" priority="814" operator="greaterThan">
      <formula>0</formula>
    </cfRule>
  </conditionalFormatting>
  <conditionalFormatting sqref="P148:P153">
    <cfRule type="cellIs" dxfId="33504" priority="808" operator="greaterThan">
      <formula>0</formula>
    </cfRule>
  </conditionalFormatting>
  <conditionalFormatting sqref="Q148:Q153">
    <cfRule type="cellIs" dxfId="33503" priority="813" operator="lessThan">
      <formula>0</formula>
    </cfRule>
  </conditionalFormatting>
  <conditionalFormatting sqref="R148:R153">
    <cfRule type="cellIs" dxfId="33502" priority="811" operator="lessThan">
      <formula>0.8</formula>
    </cfRule>
    <cfRule type="cellIs" dxfId="33501" priority="812" operator="greaterThan">
      <formula>1</formula>
    </cfRule>
  </conditionalFormatting>
  <conditionalFormatting sqref="R148:R153">
    <cfRule type="cellIs" dxfId="33500" priority="809" operator="greaterThan">
      <formula>1</formula>
    </cfRule>
    <cfRule type="cellIs" dxfId="33499" priority="810" operator="lessThan">
      <formula>0.8</formula>
    </cfRule>
  </conditionalFormatting>
  <conditionalFormatting sqref="P148:P153">
    <cfRule type="cellIs" dxfId="33498" priority="802" operator="greaterThan">
      <formula>0</formula>
    </cfRule>
  </conditionalFormatting>
  <conditionalFormatting sqref="Q148:Q153">
    <cfRule type="cellIs" dxfId="33497" priority="807" operator="lessThan">
      <formula>0</formula>
    </cfRule>
  </conditionalFormatting>
  <conditionalFormatting sqref="R148:R153">
    <cfRule type="cellIs" dxfId="33496" priority="805" operator="lessThan">
      <formula>0.8</formula>
    </cfRule>
    <cfRule type="cellIs" dxfId="33495" priority="806" operator="greaterThan">
      <formula>1</formula>
    </cfRule>
  </conditionalFormatting>
  <conditionalFormatting sqref="R148:R153">
    <cfRule type="cellIs" dxfId="33494" priority="803" operator="greaterThan">
      <formula>1</formula>
    </cfRule>
    <cfRule type="cellIs" dxfId="33493" priority="804" operator="lessThan">
      <formula>0.8</formula>
    </cfRule>
  </conditionalFormatting>
  <conditionalFormatting sqref="R148:R153">
    <cfRule type="cellIs" dxfId="33492" priority="799" operator="lessThan">
      <formula>0.8</formula>
    </cfRule>
    <cfRule type="cellIs" dxfId="33491" priority="800" operator="greaterThan">
      <formula>1</formula>
    </cfRule>
  </conditionalFormatting>
  <conditionalFormatting sqref="R148:R153">
    <cfRule type="cellIs" dxfId="33490" priority="797" operator="greaterThan">
      <formula>1</formula>
    </cfRule>
    <cfRule type="cellIs" dxfId="33489" priority="798" operator="lessThan">
      <formula>0.8</formula>
    </cfRule>
  </conditionalFormatting>
  <conditionalFormatting sqref="P148:P153">
    <cfRule type="cellIs" dxfId="33488" priority="796" operator="greaterThan">
      <formula>0</formula>
    </cfRule>
  </conditionalFormatting>
  <conditionalFormatting sqref="Q148:Q153">
    <cfRule type="cellIs" dxfId="33487" priority="801" operator="lessThan">
      <formula>0</formula>
    </cfRule>
  </conditionalFormatting>
  <conditionalFormatting sqref="P148:P153">
    <cfRule type="cellIs" dxfId="33486" priority="790" operator="greaterThan">
      <formula>0</formula>
    </cfRule>
  </conditionalFormatting>
  <conditionalFormatting sqref="Q148:Q153">
    <cfRule type="cellIs" dxfId="33485" priority="795" operator="lessThan">
      <formula>0</formula>
    </cfRule>
  </conditionalFormatting>
  <conditionalFormatting sqref="R148:R153">
    <cfRule type="cellIs" dxfId="33484" priority="793" operator="lessThan">
      <formula>0.8</formula>
    </cfRule>
    <cfRule type="cellIs" dxfId="33483" priority="794" operator="greaterThan">
      <formula>1</formula>
    </cfRule>
  </conditionalFormatting>
  <conditionalFormatting sqref="R148:R153">
    <cfRule type="cellIs" dxfId="33482" priority="791" operator="greaterThan">
      <formula>1</formula>
    </cfRule>
    <cfRule type="cellIs" dxfId="33481" priority="792" operator="lessThan">
      <formula>0.8</formula>
    </cfRule>
  </conditionalFormatting>
  <conditionalFormatting sqref="R148:R153">
    <cfRule type="cellIs" dxfId="33480" priority="787" operator="lessThan">
      <formula>0.8</formula>
    </cfRule>
    <cfRule type="cellIs" dxfId="33479" priority="788" operator="greaterThan">
      <formula>1</formula>
    </cfRule>
  </conditionalFormatting>
  <conditionalFormatting sqref="R148:R153">
    <cfRule type="cellIs" dxfId="33478" priority="785" operator="greaterThan">
      <formula>1</formula>
    </cfRule>
    <cfRule type="cellIs" dxfId="33477" priority="786" operator="lessThan">
      <formula>0.8</formula>
    </cfRule>
  </conditionalFormatting>
  <conditionalFormatting sqref="P148:P153">
    <cfRule type="cellIs" dxfId="33476" priority="784" operator="greaterThan">
      <formula>0</formula>
    </cfRule>
  </conditionalFormatting>
  <conditionalFormatting sqref="Q148:Q153">
    <cfRule type="cellIs" dxfId="33475" priority="789" operator="lessThan">
      <formula>0</formula>
    </cfRule>
  </conditionalFormatting>
  <conditionalFormatting sqref="R148:R153">
    <cfRule type="cellIs" dxfId="33474" priority="781" operator="lessThan">
      <formula>0.8</formula>
    </cfRule>
    <cfRule type="cellIs" dxfId="33473" priority="782" operator="greaterThan">
      <formula>1</formula>
    </cfRule>
  </conditionalFormatting>
  <conditionalFormatting sqref="R148:R153">
    <cfRule type="cellIs" dxfId="33472" priority="779" operator="greaterThan">
      <formula>1</formula>
    </cfRule>
    <cfRule type="cellIs" dxfId="33471" priority="780" operator="lessThan">
      <formula>0.8</formula>
    </cfRule>
  </conditionalFormatting>
  <conditionalFormatting sqref="P148:P153">
    <cfRule type="cellIs" dxfId="33470" priority="778" operator="greaterThan">
      <formula>0</formula>
    </cfRule>
  </conditionalFormatting>
  <conditionalFormatting sqref="Q148:Q153">
    <cfRule type="cellIs" dxfId="33469" priority="783" operator="lessThan">
      <formula>0</formula>
    </cfRule>
  </conditionalFormatting>
  <conditionalFormatting sqref="Q148:Q153">
    <cfRule type="cellIs" dxfId="33468" priority="777" operator="lessThan">
      <formula>0</formula>
    </cfRule>
  </conditionalFormatting>
  <conditionalFormatting sqref="R148:R153">
    <cfRule type="cellIs" dxfId="33467" priority="775" operator="lessThan">
      <formula>0.8</formula>
    </cfRule>
    <cfRule type="cellIs" dxfId="33466" priority="776" operator="greaterThan">
      <formula>1</formula>
    </cfRule>
  </conditionalFormatting>
  <conditionalFormatting sqref="R148:R153">
    <cfRule type="cellIs" dxfId="33465" priority="773" operator="greaterThan">
      <formula>1</formula>
    </cfRule>
    <cfRule type="cellIs" dxfId="33464" priority="774" operator="lessThan">
      <formula>0.8</formula>
    </cfRule>
  </conditionalFormatting>
  <conditionalFormatting sqref="P148:P153">
    <cfRule type="cellIs" dxfId="33463" priority="772" operator="greaterThan">
      <formula>0</formula>
    </cfRule>
  </conditionalFormatting>
  <conditionalFormatting sqref="Q148:Q153">
    <cfRule type="cellIs" dxfId="33462" priority="766" operator="lessThan">
      <formula>0</formula>
    </cfRule>
  </conditionalFormatting>
  <conditionalFormatting sqref="R148:R153">
    <cfRule type="cellIs" dxfId="33461" priority="770" operator="lessThan">
      <formula>0.8</formula>
    </cfRule>
    <cfRule type="cellIs" dxfId="33460" priority="771" operator="greaterThan">
      <formula>1</formula>
    </cfRule>
  </conditionalFormatting>
  <conditionalFormatting sqref="R148:R153">
    <cfRule type="cellIs" dxfId="33459" priority="768" operator="greaterThan">
      <formula>1</formula>
    </cfRule>
    <cfRule type="cellIs" dxfId="33458" priority="769" operator="lessThan">
      <formula>0.8</formula>
    </cfRule>
  </conditionalFormatting>
  <conditionalFormatting sqref="P148:P153">
    <cfRule type="cellIs" dxfId="33457" priority="767" operator="greaterThan">
      <formula>0</formula>
    </cfRule>
  </conditionalFormatting>
  <conditionalFormatting sqref="Q148:Q153">
    <cfRule type="cellIs" dxfId="33456" priority="765" operator="lessThan">
      <formula>0</formula>
    </cfRule>
  </conditionalFormatting>
  <conditionalFormatting sqref="R148:R153">
    <cfRule type="cellIs" dxfId="33455" priority="763" operator="lessThan">
      <formula>0.8</formula>
    </cfRule>
    <cfRule type="cellIs" dxfId="33454" priority="764" operator="greaterThan">
      <formula>1</formula>
    </cfRule>
  </conditionalFormatting>
  <conditionalFormatting sqref="R148:R153">
    <cfRule type="cellIs" dxfId="33453" priority="761" operator="greaterThan">
      <formula>1</formula>
    </cfRule>
    <cfRule type="cellIs" dxfId="33452" priority="762" operator="lessThan">
      <formula>0.8</formula>
    </cfRule>
  </conditionalFormatting>
  <conditionalFormatting sqref="P148:P153">
    <cfRule type="cellIs" dxfId="33451" priority="760" operator="greaterThan">
      <formula>0</formula>
    </cfRule>
  </conditionalFormatting>
  <conditionalFormatting sqref="Q148:Q153">
    <cfRule type="cellIs" dxfId="33450" priority="759" operator="lessThan">
      <formula>0</formula>
    </cfRule>
  </conditionalFormatting>
  <conditionalFormatting sqref="R148:R153">
    <cfRule type="cellIs" dxfId="33449" priority="757" operator="lessThan">
      <formula>0.8</formula>
    </cfRule>
    <cfRule type="cellIs" dxfId="33448" priority="758" operator="greaterThan">
      <formula>1</formula>
    </cfRule>
  </conditionalFormatting>
  <conditionalFormatting sqref="R148:R153">
    <cfRule type="cellIs" dxfId="33447" priority="755" operator="greaterThan">
      <formula>1</formula>
    </cfRule>
    <cfRule type="cellIs" dxfId="33446" priority="756" operator="lessThan">
      <formula>0.8</formula>
    </cfRule>
  </conditionalFormatting>
  <conditionalFormatting sqref="P148:P153">
    <cfRule type="cellIs" dxfId="33445" priority="754" operator="greaterThan">
      <formula>0</formula>
    </cfRule>
  </conditionalFormatting>
  <conditionalFormatting sqref="Q148:Q153">
    <cfRule type="cellIs" dxfId="33444" priority="753" operator="lessThan">
      <formula>0</formula>
    </cfRule>
  </conditionalFormatting>
  <conditionalFormatting sqref="R148:R153">
    <cfRule type="cellIs" dxfId="33443" priority="751" operator="lessThan">
      <formula>0.8</formula>
    </cfRule>
    <cfRule type="cellIs" dxfId="33442" priority="752" operator="greaterThan">
      <formula>1</formula>
    </cfRule>
  </conditionalFormatting>
  <conditionalFormatting sqref="R148:R153">
    <cfRule type="cellIs" dxfId="33441" priority="749" operator="greaterThan">
      <formula>1</formula>
    </cfRule>
    <cfRule type="cellIs" dxfId="33440" priority="750" operator="lessThan">
      <formula>0.8</formula>
    </cfRule>
  </conditionalFormatting>
  <conditionalFormatting sqref="P148:P153">
    <cfRule type="cellIs" dxfId="33439" priority="748" operator="greaterThan">
      <formula>0</formula>
    </cfRule>
  </conditionalFormatting>
  <conditionalFormatting sqref="Q148:Q153">
    <cfRule type="cellIs" dxfId="33438" priority="747" operator="lessThan">
      <formula>0</formula>
    </cfRule>
  </conditionalFormatting>
  <conditionalFormatting sqref="R148:R153">
    <cfRule type="cellIs" dxfId="33437" priority="745" operator="lessThan">
      <formula>0.8</formula>
    </cfRule>
    <cfRule type="cellIs" dxfId="33436" priority="746" operator="greaterThan">
      <formula>1</formula>
    </cfRule>
  </conditionalFormatting>
  <conditionalFormatting sqref="R148:R153">
    <cfRule type="cellIs" dxfId="33435" priority="743" operator="greaterThan">
      <formula>1</formula>
    </cfRule>
    <cfRule type="cellIs" dxfId="33434" priority="744" operator="lessThan">
      <formula>0.8</formula>
    </cfRule>
  </conditionalFormatting>
  <conditionalFormatting sqref="P148:P153">
    <cfRule type="cellIs" dxfId="33433" priority="742" operator="greaterThan">
      <formula>0</formula>
    </cfRule>
  </conditionalFormatting>
  <conditionalFormatting sqref="Q148:Q153">
    <cfRule type="cellIs" dxfId="33432" priority="741" operator="lessThan">
      <formula>0</formula>
    </cfRule>
  </conditionalFormatting>
  <conditionalFormatting sqref="R148:R153">
    <cfRule type="cellIs" dxfId="33431" priority="739" operator="lessThan">
      <formula>0.8</formula>
    </cfRule>
    <cfRule type="cellIs" dxfId="33430" priority="740" operator="greaterThan">
      <formula>1</formula>
    </cfRule>
  </conditionalFormatting>
  <conditionalFormatting sqref="R148:R153">
    <cfRule type="cellIs" dxfId="33429" priority="737" operator="greaterThan">
      <formula>1</formula>
    </cfRule>
    <cfRule type="cellIs" dxfId="33428" priority="738" operator="lessThan">
      <formula>0.8</formula>
    </cfRule>
  </conditionalFormatting>
  <conditionalFormatting sqref="P148:P153">
    <cfRule type="cellIs" dxfId="33427" priority="736" operator="greaterThan">
      <formula>0</formula>
    </cfRule>
  </conditionalFormatting>
  <conditionalFormatting sqref="P148:P153">
    <cfRule type="cellIs" dxfId="33426" priority="730" operator="greaterThan">
      <formula>0</formula>
    </cfRule>
  </conditionalFormatting>
  <conditionalFormatting sqref="Q148:Q153">
    <cfRule type="cellIs" dxfId="33425" priority="735" operator="lessThan">
      <formula>0</formula>
    </cfRule>
  </conditionalFormatting>
  <conditionalFormatting sqref="R148:R153">
    <cfRule type="cellIs" dxfId="33424" priority="733" operator="lessThan">
      <formula>0.8</formula>
    </cfRule>
    <cfRule type="cellIs" dxfId="33423" priority="734" operator="greaterThan">
      <formula>1</formula>
    </cfRule>
  </conditionalFormatting>
  <conditionalFormatting sqref="R148:R153">
    <cfRule type="cellIs" dxfId="33422" priority="731" operator="greaterThan">
      <formula>1</formula>
    </cfRule>
    <cfRule type="cellIs" dxfId="33421" priority="732" operator="lessThan">
      <formula>0.8</formula>
    </cfRule>
  </conditionalFormatting>
  <conditionalFormatting sqref="P148:P153">
    <cfRule type="cellIs" dxfId="33420" priority="724" operator="greaterThan">
      <formula>0</formula>
    </cfRule>
  </conditionalFormatting>
  <conditionalFormatting sqref="Q148:Q153">
    <cfRule type="cellIs" dxfId="33419" priority="729" operator="lessThan">
      <formula>0</formula>
    </cfRule>
  </conditionalFormatting>
  <conditionalFormatting sqref="R148:R153">
    <cfRule type="cellIs" dxfId="33418" priority="727" operator="lessThan">
      <formula>0.8</formula>
    </cfRule>
    <cfRule type="cellIs" dxfId="33417" priority="728" operator="greaterThan">
      <formula>1</formula>
    </cfRule>
  </conditionalFormatting>
  <conditionalFormatting sqref="R148:R153">
    <cfRule type="cellIs" dxfId="33416" priority="725" operator="greaterThan">
      <formula>1</formula>
    </cfRule>
    <cfRule type="cellIs" dxfId="33415" priority="726" operator="lessThan">
      <formula>0.8</formula>
    </cfRule>
  </conditionalFormatting>
  <conditionalFormatting sqref="R148:R153">
    <cfRule type="cellIs" dxfId="33414" priority="721" operator="lessThan">
      <formula>0.8</formula>
    </cfRule>
    <cfRule type="cellIs" dxfId="33413" priority="722" operator="greaterThan">
      <formula>1</formula>
    </cfRule>
  </conditionalFormatting>
  <conditionalFormatting sqref="R148:R153">
    <cfRule type="cellIs" dxfId="33412" priority="719" operator="greaterThan">
      <formula>1</formula>
    </cfRule>
    <cfRule type="cellIs" dxfId="33411" priority="720" operator="lessThan">
      <formula>0.8</formula>
    </cfRule>
  </conditionalFormatting>
  <conditionalFormatting sqref="P148:P153">
    <cfRule type="cellIs" dxfId="33410" priority="718" operator="greaterThan">
      <formula>0</formula>
    </cfRule>
  </conditionalFormatting>
  <conditionalFormatting sqref="Q148:Q153">
    <cfRule type="cellIs" dxfId="33409" priority="723" operator="lessThan">
      <formula>0</formula>
    </cfRule>
  </conditionalFormatting>
  <conditionalFormatting sqref="P44:P51">
    <cfRule type="cellIs" dxfId="33408" priority="712" operator="greaterThan">
      <formula>0</formula>
    </cfRule>
  </conditionalFormatting>
  <conditionalFormatting sqref="Q44:Q51">
    <cfRule type="cellIs" dxfId="33407" priority="717" operator="lessThan">
      <formula>0</formula>
    </cfRule>
  </conditionalFormatting>
  <conditionalFormatting sqref="R44:R51">
    <cfRule type="cellIs" dxfId="33406" priority="715" operator="lessThan">
      <formula>0.8</formula>
    </cfRule>
    <cfRule type="cellIs" dxfId="33405" priority="716" operator="greaterThan">
      <formula>1</formula>
    </cfRule>
  </conditionalFormatting>
  <conditionalFormatting sqref="R44:R51">
    <cfRule type="cellIs" dxfId="33404" priority="713" operator="greaterThan">
      <formula>1</formula>
    </cfRule>
    <cfRule type="cellIs" dxfId="33403" priority="714" operator="lessThan">
      <formula>0.8</formula>
    </cfRule>
  </conditionalFormatting>
  <conditionalFormatting sqref="Q84:Q91">
    <cfRule type="cellIs" dxfId="33402" priority="711" operator="lessThan">
      <formula>0</formula>
    </cfRule>
  </conditionalFormatting>
  <conditionalFormatting sqref="R84:R91">
    <cfRule type="cellIs" dxfId="33401" priority="709" operator="lessThan">
      <formula>0.8</formula>
    </cfRule>
    <cfRule type="cellIs" dxfId="33400" priority="710" operator="greaterThan">
      <formula>1</formula>
    </cfRule>
  </conditionalFormatting>
  <conditionalFormatting sqref="R84:R91">
    <cfRule type="cellIs" dxfId="33399" priority="707" operator="greaterThan">
      <formula>1</formula>
    </cfRule>
    <cfRule type="cellIs" dxfId="33398" priority="708" operator="lessThan">
      <formula>0.8</formula>
    </cfRule>
  </conditionalFormatting>
  <conditionalFormatting sqref="P84:P91">
    <cfRule type="cellIs" dxfId="33397" priority="706" operator="greaterThan">
      <formula>0</formula>
    </cfRule>
  </conditionalFormatting>
  <conditionalFormatting sqref="Q84:Q91">
    <cfRule type="cellIs" dxfId="33396" priority="705" operator="lessThan">
      <formula>0</formula>
    </cfRule>
  </conditionalFormatting>
  <conditionalFormatting sqref="R84:R91">
    <cfRule type="cellIs" dxfId="33395" priority="703" operator="lessThan">
      <formula>0.8</formula>
    </cfRule>
    <cfRule type="cellIs" dxfId="33394" priority="704" operator="greaterThan">
      <formula>1</formula>
    </cfRule>
  </conditionalFormatting>
  <conditionalFormatting sqref="R84:R91">
    <cfRule type="cellIs" dxfId="33393" priority="701" operator="greaterThan">
      <formula>1</formula>
    </cfRule>
    <cfRule type="cellIs" dxfId="33392" priority="702" operator="lessThan">
      <formula>0.8</formula>
    </cfRule>
  </conditionalFormatting>
  <conditionalFormatting sqref="P84:P91">
    <cfRule type="cellIs" dxfId="33391" priority="700" operator="greaterThan">
      <formula>0</formula>
    </cfRule>
  </conditionalFormatting>
  <conditionalFormatting sqref="Q84:Q91">
    <cfRule type="cellIs" dxfId="33390" priority="699" operator="lessThan">
      <formula>0</formula>
    </cfRule>
  </conditionalFormatting>
  <conditionalFormatting sqref="R84:R91">
    <cfRule type="cellIs" dxfId="33389" priority="697" operator="lessThan">
      <formula>0.8</formula>
    </cfRule>
    <cfRule type="cellIs" dxfId="33388" priority="698" operator="greaterThan">
      <formula>1</formula>
    </cfRule>
  </conditionalFormatting>
  <conditionalFormatting sqref="R84:R91">
    <cfRule type="cellIs" dxfId="33387" priority="695" operator="greaterThan">
      <formula>1</formula>
    </cfRule>
    <cfRule type="cellIs" dxfId="33386" priority="696" operator="lessThan">
      <formula>0.8</formula>
    </cfRule>
  </conditionalFormatting>
  <conditionalFormatting sqref="P84:P91">
    <cfRule type="cellIs" dxfId="33385" priority="694" operator="greaterThan">
      <formula>0</formula>
    </cfRule>
  </conditionalFormatting>
  <conditionalFormatting sqref="Q84:Q91">
    <cfRule type="cellIs" dxfId="33384" priority="693" operator="lessThan">
      <formula>0</formula>
    </cfRule>
  </conditionalFormatting>
  <conditionalFormatting sqref="R84:R91">
    <cfRule type="cellIs" dxfId="33383" priority="691" operator="lessThan">
      <formula>0.8</formula>
    </cfRule>
    <cfRule type="cellIs" dxfId="33382" priority="692" operator="greaterThan">
      <formula>1</formula>
    </cfRule>
  </conditionalFormatting>
  <conditionalFormatting sqref="R84:R91">
    <cfRule type="cellIs" dxfId="33381" priority="689" operator="greaterThan">
      <formula>1</formula>
    </cfRule>
    <cfRule type="cellIs" dxfId="33380" priority="690" operator="lessThan">
      <formula>0.8</formula>
    </cfRule>
  </conditionalFormatting>
  <conditionalFormatting sqref="P84:P91">
    <cfRule type="cellIs" dxfId="33379" priority="688" operator="greaterThan">
      <formula>0</formula>
    </cfRule>
  </conditionalFormatting>
  <conditionalFormatting sqref="P84:P91">
    <cfRule type="cellIs" dxfId="33378" priority="682" operator="greaterThan">
      <formula>0</formula>
    </cfRule>
  </conditionalFormatting>
  <conditionalFormatting sqref="Q84:Q91">
    <cfRule type="cellIs" dxfId="33377" priority="687" operator="lessThan">
      <formula>0</formula>
    </cfRule>
  </conditionalFormatting>
  <conditionalFormatting sqref="R84:R91">
    <cfRule type="cellIs" dxfId="33376" priority="685" operator="lessThan">
      <formula>0.8</formula>
    </cfRule>
    <cfRule type="cellIs" dxfId="33375" priority="686" operator="greaterThan">
      <formula>1</formula>
    </cfRule>
  </conditionalFormatting>
  <conditionalFormatting sqref="R84:R91">
    <cfRule type="cellIs" dxfId="33374" priority="683" operator="greaterThan">
      <formula>1</formula>
    </cfRule>
    <cfRule type="cellIs" dxfId="33373" priority="684" operator="lessThan">
      <formula>0.8</formula>
    </cfRule>
  </conditionalFormatting>
  <conditionalFormatting sqref="P84:P91">
    <cfRule type="cellIs" dxfId="33372" priority="676" operator="greaterThan">
      <formula>0</formula>
    </cfRule>
  </conditionalFormatting>
  <conditionalFormatting sqref="Q84:Q91">
    <cfRule type="cellIs" dxfId="33371" priority="681" operator="lessThan">
      <formula>0</formula>
    </cfRule>
  </conditionalFormatting>
  <conditionalFormatting sqref="R84:R91">
    <cfRule type="cellIs" dxfId="33370" priority="679" operator="lessThan">
      <formula>0.8</formula>
    </cfRule>
    <cfRule type="cellIs" dxfId="33369" priority="680" operator="greaterThan">
      <formula>1</formula>
    </cfRule>
  </conditionalFormatting>
  <conditionalFormatting sqref="R84:R91">
    <cfRule type="cellIs" dxfId="33368" priority="677" operator="greaterThan">
      <formula>1</formula>
    </cfRule>
    <cfRule type="cellIs" dxfId="33367" priority="678" operator="lessThan">
      <formula>0.8</formula>
    </cfRule>
  </conditionalFormatting>
  <conditionalFormatting sqref="R84:R91">
    <cfRule type="cellIs" dxfId="33366" priority="673" operator="lessThan">
      <formula>0.8</formula>
    </cfRule>
    <cfRule type="cellIs" dxfId="33365" priority="674" operator="greaterThan">
      <formula>1</formula>
    </cfRule>
  </conditionalFormatting>
  <conditionalFormatting sqref="R84:R91">
    <cfRule type="cellIs" dxfId="33364" priority="671" operator="greaterThan">
      <formula>1</formula>
    </cfRule>
    <cfRule type="cellIs" dxfId="33363" priority="672" operator="lessThan">
      <formula>0.8</formula>
    </cfRule>
  </conditionalFormatting>
  <conditionalFormatting sqref="P84:P91">
    <cfRule type="cellIs" dxfId="33362" priority="670" operator="greaterThan">
      <formula>0</formula>
    </cfRule>
  </conditionalFormatting>
  <conditionalFormatting sqref="Q84:Q91">
    <cfRule type="cellIs" dxfId="33361" priority="675" operator="lessThan">
      <formula>0</formula>
    </cfRule>
  </conditionalFormatting>
  <conditionalFormatting sqref="Q84:Q91">
    <cfRule type="cellIs" dxfId="33360" priority="669" operator="lessThan">
      <formula>0</formula>
    </cfRule>
  </conditionalFormatting>
  <conditionalFormatting sqref="R84:R91">
    <cfRule type="cellIs" dxfId="33359" priority="667" operator="lessThan">
      <formula>0.8</formula>
    </cfRule>
    <cfRule type="cellIs" dxfId="33358" priority="668" operator="greaterThan">
      <formula>1</formula>
    </cfRule>
  </conditionalFormatting>
  <conditionalFormatting sqref="R84:R91">
    <cfRule type="cellIs" dxfId="33357" priority="665" operator="greaterThan">
      <formula>1</formula>
    </cfRule>
    <cfRule type="cellIs" dxfId="33356" priority="666" operator="lessThan">
      <formula>0.8</formula>
    </cfRule>
  </conditionalFormatting>
  <conditionalFormatting sqref="P84:P91">
    <cfRule type="cellIs" dxfId="33355" priority="664" operator="greaterThan">
      <formula>0</formula>
    </cfRule>
  </conditionalFormatting>
  <conditionalFormatting sqref="P84:P91">
    <cfRule type="cellIs" dxfId="33354" priority="658" operator="greaterThan">
      <formula>0</formula>
    </cfRule>
  </conditionalFormatting>
  <conditionalFormatting sqref="Q84:Q91">
    <cfRule type="cellIs" dxfId="33353" priority="663" operator="lessThan">
      <formula>0</formula>
    </cfRule>
  </conditionalFormatting>
  <conditionalFormatting sqref="R84:R91">
    <cfRule type="cellIs" dxfId="33352" priority="661" operator="lessThan">
      <formula>0.8</formula>
    </cfRule>
    <cfRule type="cellIs" dxfId="33351" priority="662" operator="greaterThan">
      <formula>1</formula>
    </cfRule>
  </conditionalFormatting>
  <conditionalFormatting sqref="R84:R91">
    <cfRule type="cellIs" dxfId="33350" priority="659" operator="greaterThan">
      <formula>1</formula>
    </cfRule>
    <cfRule type="cellIs" dxfId="33349" priority="660" operator="lessThan">
      <formula>0.8</formula>
    </cfRule>
  </conditionalFormatting>
  <conditionalFormatting sqref="P84:P91">
    <cfRule type="cellIs" dxfId="33348" priority="652" operator="greaterThan">
      <formula>0</formula>
    </cfRule>
  </conditionalFormatting>
  <conditionalFormatting sqref="Q84:Q91">
    <cfRule type="cellIs" dxfId="33347" priority="657" operator="lessThan">
      <formula>0</formula>
    </cfRule>
  </conditionalFormatting>
  <conditionalFormatting sqref="R84:R91">
    <cfRule type="cellIs" dxfId="33346" priority="655" operator="lessThan">
      <formula>0.8</formula>
    </cfRule>
    <cfRule type="cellIs" dxfId="33345" priority="656" operator="greaterThan">
      <formula>1</formula>
    </cfRule>
  </conditionalFormatting>
  <conditionalFormatting sqref="R84:R91">
    <cfRule type="cellIs" dxfId="33344" priority="653" operator="greaterThan">
      <formula>1</formula>
    </cfRule>
    <cfRule type="cellIs" dxfId="33343" priority="654" operator="lessThan">
      <formula>0.8</formula>
    </cfRule>
  </conditionalFormatting>
  <conditionalFormatting sqref="R84:R91">
    <cfRule type="cellIs" dxfId="33342" priority="649" operator="lessThan">
      <formula>0.8</formula>
    </cfRule>
    <cfRule type="cellIs" dxfId="33341" priority="650" operator="greaterThan">
      <formula>1</formula>
    </cfRule>
  </conditionalFormatting>
  <conditionalFormatting sqref="R84:R91">
    <cfRule type="cellIs" dxfId="33340" priority="647" operator="greaterThan">
      <formula>1</formula>
    </cfRule>
    <cfRule type="cellIs" dxfId="33339" priority="648" operator="lessThan">
      <formula>0.8</formula>
    </cfRule>
  </conditionalFormatting>
  <conditionalFormatting sqref="P84:P91">
    <cfRule type="cellIs" dxfId="33338" priority="646" operator="greaterThan">
      <formula>0</formula>
    </cfRule>
  </conditionalFormatting>
  <conditionalFormatting sqref="Q84:Q91">
    <cfRule type="cellIs" dxfId="33337" priority="651" operator="lessThan">
      <formula>0</formula>
    </cfRule>
  </conditionalFormatting>
  <conditionalFormatting sqref="P84:P91">
    <cfRule type="cellIs" dxfId="33336" priority="640" operator="greaterThan">
      <formula>0</formula>
    </cfRule>
  </conditionalFormatting>
  <conditionalFormatting sqref="Q84:Q91">
    <cfRule type="cellIs" dxfId="33335" priority="645" operator="lessThan">
      <formula>0</formula>
    </cfRule>
  </conditionalFormatting>
  <conditionalFormatting sqref="R84:R91">
    <cfRule type="cellIs" dxfId="33334" priority="643" operator="lessThan">
      <formula>0.8</formula>
    </cfRule>
    <cfRule type="cellIs" dxfId="33333" priority="644" operator="greaterThan">
      <formula>1</formula>
    </cfRule>
  </conditionalFormatting>
  <conditionalFormatting sqref="R84:R91">
    <cfRule type="cellIs" dxfId="33332" priority="641" operator="greaterThan">
      <formula>1</formula>
    </cfRule>
    <cfRule type="cellIs" dxfId="33331" priority="642" operator="lessThan">
      <formula>0.8</formula>
    </cfRule>
  </conditionalFormatting>
  <conditionalFormatting sqref="R84:R91">
    <cfRule type="cellIs" dxfId="33330" priority="637" operator="lessThan">
      <formula>0.8</formula>
    </cfRule>
    <cfRule type="cellIs" dxfId="33329" priority="638" operator="greaterThan">
      <formula>1</formula>
    </cfRule>
  </conditionalFormatting>
  <conditionalFormatting sqref="R84:R91">
    <cfRule type="cellIs" dxfId="33328" priority="635" operator="greaterThan">
      <formula>1</formula>
    </cfRule>
    <cfRule type="cellIs" dxfId="33327" priority="636" operator="lessThan">
      <formula>0.8</formula>
    </cfRule>
  </conditionalFormatting>
  <conditionalFormatting sqref="P84:P91">
    <cfRule type="cellIs" dxfId="33326" priority="634" operator="greaterThan">
      <formula>0</formula>
    </cfRule>
  </conditionalFormatting>
  <conditionalFormatting sqref="Q84:Q91">
    <cfRule type="cellIs" dxfId="33325" priority="639" operator="lessThan">
      <formula>0</formula>
    </cfRule>
  </conditionalFormatting>
  <conditionalFormatting sqref="R84:R91">
    <cfRule type="cellIs" dxfId="33324" priority="631" operator="lessThan">
      <formula>0.8</formula>
    </cfRule>
    <cfRule type="cellIs" dxfId="33323" priority="632" operator="greaterThan">
      <formula>1</formula>
    </cfRule>
  </conditionalFormatting>
  <conditionalFormatting sqref="R84:R91">
    <cfRule type="cellIs" dxfId="33322" priority="629" operator="greaterThan">
      <formula>1</formula>
    </cfRule>
    <cfRule type="cellIs" dxfId="33321" priority="630" operator="lessThan">
      <formula>0.8</formula>
    </cfRule>
  </conditionalFormatting>
  <conditionalFormatting sqref="P84:P91">
    <cfRule type="cellIs" dxfId="33320" priority="628" operator="greaterThan">
      <formula>0</formula>
    </cfRule>
  </conditionalFormatting>
  <conditionalFormatting sqref="Q84:Q91">
    <cfRule type="cellIs" dxfId="33319" priority="633" operator="lessThan">
      <formula>0</formula>
    </cfRule>
  </conditionalFormatting>
  <conditionalFormatting sqref="Q84:Q91">
    <cfRule type="cellIs" dxfId="33318" priority="627" operator="lessThan">
      <formula>0</formula>
    </cfRule>
  </conditionalFormatting>
  <conditionalFormatting sqref="R84:R91">
    <cfRule type="cellIs" dxfId="33317" priority="625" operator="lessThan">
      <formula>0.8</formula>
    </cfRule>
    <cfRule type="cellIs" dxfId="33316" priority="626" operator="greaterThan">
      <formula>1</formula>
    </cfRule>
  </conditionalFormatting>
  <conditionalFormatting sqref="R84:R91">
    <cfRule type="cellIs" dxfId="33315" priority="623" operator="greaterThan">
      <formula>1</formula>
    </cfRule>
    <cfRule type="cellIs" dxfId="33314" priority="624" operator="lessThan">
      <formula>0.8</formula>
    </cfRule>
  </conditionalFormatting>
  <conditionalFormatting sqref="P84:P91">
    <cfRule type="cellIs" dxfId="33313" priority="622" operator="greaterThan">
      <formula>0</formula>
    </cfRule>
  </conditionalFormatting>
  <conditionalFormatting sqref="Q84:Q91">
    <cfRule type="cellIs" dxfId="33312" priority="616" operator="lessThan">
      <formula>0</formula>
    </cfRule>
  </conditionalFormatting>
  <conditionalFormatting sqref="R84:R91">
    <cfRule type="cellIs" dxfId="33311" priority="620" operator="lessThan">
      <formula>0.8</formula>
    </cfRule>
    <cfRule type="cellIs" dxfId="33310" priority="621" operator="greaterThan">
      <formula>1</formula>
    </cfRule>
  </conditionalFormatting>
  <conditionalFormatting sqref="R84:R91">
    <cfRule type="cellIs" dxfId="33309" priority="618" operator="greaterThan">
      <formula>1</formula>
    </cfRule>
    <cfRule type="cellIs" dxfId="33308" priority="619" operator="lessThan">
      <formula>0.8</formula>
    </cfRule>
  </conditionalFormatting>
  <conditionalFormatting sqref="P84:P91">
    <cfRule type="cellIs" dxfId="33307" priority="617" operator="greaterThan">
      <formula>0</formula>
    </cfRule>
  </conditionalFormatting>
  <conditionalFormatting sqref="Q84:Q91">
    <cfRule type="cellIs" dxfId="33306" priority="615" operator="lessThan">
      <formula>0</formula>
    </cfRule>
  </conditionalFormatting>
  <conditionalFormatting sqref="R84:R91">
    <cfRule type="cellIs" dxfId="33305" priority="613" operator="lessThan">
      <formula>0.8</formula>
    </cfRule>
    <cfRule type="cellIs" dxfId="33304" priority="614" operator="greaterThan">
      <formula>1</formula>
    </cfRule>
  </conditionalFormatting>
  <conditionalFormatting sqref="R84:R91">
    <cfRule type="cellIs" dxfId="33303" priority="611" operator="greaterThan">
      <formula>1</formula>
    </cfRule>
    <cfRule type="cellIs" dxfId="33302" priority="612" operator="lessThan">
      <formula>0.8</formula>
    </cfRule>
  </conditionalFormatting>
  <conditionalFormatting sqref="P84:P91">
    <cfRule type="cellIs" dxfId="33301" priority="610" operator="greaterThan">
      <formula>0</formula>
    </cfRule>
  </conditionalFormatting>
  <conditionalFormatting sqref="Q84:Q91">
    <cfRule type="cellIs" dxfId="33300" priority="609" operator="lessThan">
      <formula>0</formula>
    </cfRule>
  </conditionalFormatting>
  <conditionalFormatting sqref="R84:R91">
    <cfRule type="cellIs" dxfId="33299" priority="607" operator="lessThan">
      <formula>0.8</formula>
    </cfRule>
    <cfRule type="cellIs" dxfId="33298" priority="608" operator="greaterThan">
      <formula>1</formula>
    </cfRule>
  </conditionalFormatting>
  <conditionalFormatting sqref="R84:R91">
    <cfRule type="cellIs" dxfId="33297" priority="605" operator="greaterThan">
      <formula>1</formula>
    </cfRule>
    <cfRule type="cellIs" dxfId="33296" priority="606" operator="lessThan">
      <formula>0.8</formula>
    </cfRule>
  </conditionalFormatting>
  <conditionalFormatting sqref="P84:P91">
    <cfRule type="cellIs" dxfId="33295" priority="604" operator="greaterThan">
      <formula>0</formula>
    </cfRule>
  </conditionalFormatting>
  <conditionalFormatting sqref="Q84:Q91">
    <cfRule type="cellIs" dxfId="33294" priority="603" operator="lessThan">
      <formula>0</formula>
    </cfRule>
  </conditionalFormatting>
  <conditionalFormatting sqref="R84:R91">
    <cfRule type="cellIs" dxfId="33293" priority="601" operator="lessThan">
      <formula>0.8</formula>
    </cfRule>
    <cfRule type="cellIs" dxfId="33292" priority="602" operator="greaterThan">
      <formula>1</formula>
    </cfRule>
  </conditionalFormatting>
  <conditionalFormatting sqref="R84:R91">
    <cfRule type="cellIs" dxfId="33291" priority="599" operator="greaterThan">
      <formula>1</formula>
    </cfRule>
    <cfRule type="cellIs" dxfId="33290" priority="600" operator="lessThan">
      <formula>0.8</formula>
    </cfRule>
  </conditionalFormatting>
  <conditionalFormatting sqref="P84:P91">
    <cfRule type="cellIs" dxfId="33289" priority="598" operator="greaterThan">
      <formula>0</formula>
    </cfRule>
  </conditionalFormatting>
  <conditionalFormatting sqref="Q84:Q91">
    <cfRule type="cellIs" dxfId="33288" priority="597" operator="lessThan">
      <formula>0</formula>
    </cfRule>
  </conditionalFormatting>
  <conditionalFormatting sqref="R84:R91">
    <cfRule type="cellIs" dxfId="33287" priority="595" operator="lessThan">
      <formula>0.8</formula>
    </cfRule>
    <cfRule type="cellIs" dxfId="33286" priority="596" operator="greaterThan">
      <formula>1</formula>
    </cfRule>
  </conditionalFormatting>
  <conditionalFormatting sqref="R84:R91">
    <cfRule type="cellIs" dxfId="33285" priority="593" operator="greaterThan">
      <formula>1</formula>
    </cfRule>
    <cfRule type="cellIs" dxfId="33284" priority="594" operator="lessThan">
      <formula>0.8</formula>
    </cfRule>
  </conditionalFormatting>
  <conditionalFormatting sqref="P84:P91">
    <cfRule type="cellIs" dxfId="33283" priority="592" operator="greaterThan">
      <formula>0</formula>
    </cfRule>
  </conditionalFormatting>
  <conditionalFormatting sqref="Q84:Q91">
    <cfRule type="cellIs" dxfId="33282" priority="591" operator="lessThan">
      <formula>0</formula>
    </cfRule>
  </conditionalFormatting>
  <conditionalFormatting sqref="R84:R91">
    <cfRule type="cellIs" dxfId="33281" priority="589" operator="lessThan">
      <formula>0.8</formula>
    </cfRule>
    <cfRule type="cellIs" dxfId="33280" priority="590" operator="greaterThan">
      <formula>1</formula>
    </cfRule>
  </conditionalFormatting>
  <conditionalFormatting sqref="R84:R91">
    <cfRule type="cellIs" dxfId="33279" priority="587" operator="greaterThan">
      <formula>1</formula>
    </cfRule>
    <cfRule type="cellIs" dxfId="33278" priority="588" operator="lessThan">
      <formula>0.8</formula>
    </cfRule>
  </conditionalFormatting>
  <conditionalFormatting sqref="P84:P91">
    <cfRule type="cellIs" dxfId="33277" priority="586" operator="greaterThan">
      <formula>0</formula>
    </cfRule>
  </conditionalFormatting>
  <conditionalFormatting sqref="P84:P91">
    <cfRule type="cellIs" dxfId="33276" priority="580" operator="greaterThan">
      <formula>0</formula>
    </cfRule>
  </conditionalFormatting>
  <conditionalFormatting sqref="Q84:Q91">
    <cfRule type="cellIs" dxfId="33275" priority="585" operator="lessThan">
      <formula>0</formula>
    </cfRule>
  </conditionalFormatting>
  <conditionalFormatting sqref="R84:R91">
    <cfRule type="cellIs" dxfId="33274" priority="583" operator="lessThan">
      <formula>0.8</formula>
    </cfRule>
    <cfRule type="cellIs" dxfId="33273" priority="584" operator="greaterThan">
      <formula>1</formula>
    </cfRule>
  </conditionalFormatting>
  <conditionalFormatting sqref="R84:R91">
    <cfRule type="cellIs" dxfId="33272" priority="581" operator="greaterThan">
      <formula>1</formula>
    </cfRule>
    <cfRule type="cellIs" dxfId="33271" priority="582" operator="lessThan">
      <formula>0.8</formula>
    </cfRule>
  </conditionalFormatting>
  <conditionalFormatting sqref="P84:P91">
    <cfRule type="cellIs" dxfId="33270" priority="574" operator="greaterThan">
      <formula>0</formula>
    </cfRule>
  </conditionalFormatting>
  <conditionalFormatting sqref="Q84:Q91">
    <cfRule type="cellIs" dxfId="33269" priority="579" operator="lessThan">
      <formula>0</formula>
    </cfRule>
  </conditionalFormatting>
  <conditionalFormatting sqref="R84:R91">
    <cfRule type="cellIs" dxfId="33268" priority="577" operator="lessThan">
      <formula>0.8</formula>
    </cfRule>
    <cfRule type="cellIs" dxfId="33267" priority="578" operator="greaterThan">
      <formula>1</formula>
    </cfRule>
  </conditionalFormatting>
  <conditionalFormatting sqref="R84:R91">
    <cfRule type="cellIs" dxfId="33266" priority="575" operator="greaterThan">
      <formula>1</formula>
    </cfRule>
    <cfRule type="cellIs" dxfId="33265" priority="576" operator="lessThan">
      <formula>0.8</formula>
    </cfRule>
  </conditionalFormatting>
  <conditionalFormatting sqref="R84:R91">
    <cfRule type="cellIs" dxfId="33264" priority="571" operator="lessThan">
      <formula>0.8</formula>
    </cfRule>
    <cfRule type="cellIs" dxfId="33263" priority="572" operator="greaterThan">
      <formula>1</formula>
    </cfRule>
  </conditionalFormatting>
  <conditionalFormatting sqref="R84:R91">
    <cfRule type="cellIs" dxfId="33262" priority="569" operator="greaterThan">
      <formula>1</formula>
    </cfRule>
    <cfRule type="cellIs" dxfId="33261" priority="570" operator="lessThan">
      <formula>0.8</formula>
    </cfRule>
  </conditionalFormatting>
  <conditionalFormatting sqref="P84:P91">
    <cfRule type="cellIs" dxfId="33260" priority="568" operator="greaterThan">
      <formula>0</formula>
    </cfRule>
  </conditionalFormatting>
  <conditionalFormatting sqref="Q84:Q91">
    <cfRule type="cellIs" dxfId="33259" priority="573" operator="lessThan">
      <formula>0</formula>
    </cfRule>
  </conditionalFormatting>
  <conditionalFormatting sqref="Q84:Q91">
    <cfRule type="cellIs" dxfId="33258" priority="567" operator="lessThan">
      <formula>0</formula>
    </cfRule>
  </conditionalFormatting>
  <conditionalFormatting sqref="R84:R91">
    <cfRule type="cellIs" dxfId="33257" priority="565" operator="lessThan">
      <formula>0.8</formula>
    </cfRule>
    <cfRule type="cellIs" dxfId="33256" priority="566" operator="greaterThan">
      <formula>1</formula>
    </cfRule>
  </conditionalFormatting>
  <conditionalFormatting sqref="R84:R91">
    <cfRule type="cellIs" dxfId="33255" priority="563" operator="greaterThan">
      <formula>1</formula>
    </cfRule>
    <cfRule type="cellIs" dxfId="33254" priority="564" operator="lessThan">
      <formula>0.8</formula>
    </cfRule>
  </conditionalFormatting>
  <conditionalFormatting sqref="P84:P91">
    <cfRule type="cellIs" dxfId="33253" priority="562" operator="greaterThan">
      <formula>0</formula>
    </cfRule>
  </conditionalFormatting>
  <conditionalFormatting sqref="Q84:Q91">
    <cfRule type="cellIs" dxfId="33252" priority="561" operator="lessThan">
      <formula>0</formula>
    </cfRule>
  </conditionalFormatting>
  <conditionalFormatting sqref="R84:R91">
    <cfRule type="cellIs" dxfId="33251" priority="559" operator="lessThan">
      <formula>0.8</formula>
    </cfRule>
    <cfRule type="cellIs" dxfId="33250" priority="560" operator="greaterThan">
      <formula>1</formula>
    </cfRule>
  </conditionalFormatting>
  <conditionalFormatting sqref="R84:R91">
    <cfRule type="cellIs" dxfId="33249" priority="557" operator="greaterThan">
      <formula>1</formula>
    </cfRule>
    <cfRule type="cellIs" dxfId="33248" priority="558" operator="lessThan">
      <formula>0.8</formula>
    </cfRule>
  </conditionalFormatting>
  <conditionalFormatting sqref="P84:P91">
    <cfRule type="cellIs" dxfId="33247" priority="556" operator="greaterThan">
      <formula>0</formula>
    </cfRule>
  </conditionalFormatting>
  <conditionalFormatting sqref="Q84:Q91">
    <cfRule type="cellIs" dxfId="33246" priority="555" operator="lessThan">
      <formula>0</formula>
    </cfRule>
  </conditionalFormatting>
  <conditionalFormatting sqref="R84:R91">
    <cfRule type="cellIs" dxfId="33245" priority="553" operator="lessThan">
      <formula>0.8</formula>
    </cfRule>
    <cfRule type="cellIs" dxfId="33244" priority="554" operator="greaterThan">
      <formula>1</formula>
    </cfRule>
  </conditionalFormatting>
  <conditionalFormatting sqref="R84:R91">
    <cfRule type="cellIs" dxfId="33243" priority="551" operator="greaterThan">
      <formula>1</formula>
    </cfRule>
    <cfRule type="cellIs" dxfId="33242" priority="552" operator="lessThan">
      <formula>0.8</formula>
    </cfRule>
  </conditionalFormatting>
  <conditionalFormatting sqref="P84:P91">
    <cfRule type="cellIs" dxfId="33241" priority="550" operator="greaterThan">
      <formula>0</formula>
    </cfRule>
  </conditionalFormatting>
  <conditionalFormatting sqref="Q84:Q91">
    <cfRule type="cellIs" dxfId="33240" priority="549" operator="lessThan">
      <formula>0</formula>
    </cfRule>
  </conditionalFormatting>
  <conditionalFormatting sqref="R84:R91">
    <cfRule type="cellIs" dxfId="33239" priority="547" operator="lessThan">
      <formula>0.8</formula>
    </cfRule>
    <cfRule type="cellIs" dxfId="33238" priority="548" operator="greaterThan">
      <formula>1</formula>
    </cfRule>
  </conditionalFormatting>
  <conditionalFormatting sqref="R84:R91">
    <cfRule type="cellIs" dxfId="33237" priority="545" operator="greaterThan">
      <formula>1</formula>
    </cfRule>
    <cfRule type="cellIs" dxfId="33236" priority="546" operator="lessThan">
      <formula>0.8</formula>
    </cfRule>
  </conditionalFormatting>
  <conditionalFormatting sqref="P84:P91">
    <cfRule type="cellIs" dxfId="33235" priority="544" operator="greaterThan">
      <formula>0</formula>
    </cfRule>
  </conditionalFormatting>
  <conditionalFormatting sqref="P84:P91">
    <cfRule type="cellIs" dxfId="33234" priority="538" operator="greaterThan">
      <formula>0</formula>
    </cfRule>
  </conditionalFormatting>
  <conditionalFormatting sqref="Q84:Q91">
    <cfRule type="cellIs" dxfId="33233" priority="543" operator="lessThan">
      <formula>0</formula>
    </cfRule>
  </conditionalFormatting>
  <conditionalFormatting sqref="R84:R91">
    <cfRule type="cellIs" dxfId="33232" priority="541" operator="lessThan">
      <formula>0.8</formula>
    </cfRule>
    <cfRule type="cellIs" dxfId="33231" priority="542" operator="greaterThan">
      <formula>1</formula>
    </cfRule>
  </conditionalFormatting>
  <conditionalFormatting sqref="R84:R91">
    <cfRule type="cellIs" dxfId="33230" priority="539" operator="greaterThan">
      <formula>1</formula>
    </cfRule>
    <cfRule type="cellIs" dxfId="33229" priority="540" operator="lessThan">
      <formula>0.8</formula>
    </cfRule>
  </conditionalFormatting>
  <conditionalFormatting sqref="P84:P91">
    <cfRule type="cellIs" dxfId="33228" priority="532" operator="greaterThan">
      <formula>0</formula>
    </cfRule>
  </conditionalFormatting>
  <conditionalFormatting sqref="Q84:Q91">
    <cfRule type="cellIs" dxfId="33227" priority="537" operator="lessThan">
      <formula>0</formula>
    </cfRule>
  </conditionalFormatting>
  <conditionalFormatting sqref="R84:R91">
    <cfRule type="cellIs" dxfId="33226" priority="535" operator="lessThan">
      <formula>0.8</formula>
    </cfRule>
    <cfRule type="cellIs" dxfId="33225" priority="536" operator="greaterThan">
      <formula>1</formula>
    </cfRule>
  </conditionalFormatting>
  <conditionalFormatting sqref="R84:R91">
    <cfRule type="cellIs" dxfId="33224" priority="533" operator="greaterThan">
      <formula>1</formula>
    </cfRule>
    <cfRule type="cellIs" dxfId="33223" priority="534" operator="lessThan">
      <formula>0.8</formula>
    </cfRule>
  </conditionalFormatting>
  <conditionalFormatting sqref="R84:R91">
    <cfRule type="cellIs" dxfId="33222" priority="529" operator="lessThan">
      <formula>0.8</formula>
    </cfRule>
    <cfRule type="cellIs" dxfId="33221" priority="530" operator="greaterThan">
      <formula>1</formula>
    </cfRule>
  </conditionalFormatting>
  <conditionalFormatting sqref="R84:R91">
    <cfRule type="cellIs" dxfId="33220" priority="527" operator="greaterThan">
      <formula>1</formula>
    </cfRule>
    <cfRule type="cellIs" dxfId="33219" priority="528" operator="lessThan">
      <formula>0.8</formula>
    </cfRule>
  </conditionalFormatting>
  <conditionalFormatting sqref="P84:P91">
    <cfRule type="cellIs" dxfId="33218" priority="526" operator="greaterThan">
      <formula>0</formula>
    </cfRule>
  </conditionalFormatting>
  <conditionalFormatting sqref="Q84:Q91">
    <cfRule type="cellIs" dxfId="33217" priority="531" operator="lessThan">
      <formula>0</formula>
    </cfRule>
  </conditionalFormatting>
  <conditionalFormatting sqref="Q84:Q91">
    <cfRule type="cellIs" dxfId="33216" priority="525" operator="lessThan">
      <formula>0</formula>
    </cfRule>
  </conditionalFormatting>
  <conditionalFormatting sqref="R84:R91">
    <cfRule type="cellIs" dxfId="33215" priority="523" operator="lessThan">
      <formula>0.8</formula>
    </cfRule>
    <cfRule type="cellIs" dxfId="33214" priority="524" operator="greaterThan">
      <formula>1</formula>
    </cfRule>
  </conditionalFormatting>
  <conditionalFormatting sqref="R84:R91">
    <cfRule type="cellIs" dxfId="33213" priority="521" operator="greaterThan">
      <formula>1</formula>
    </cfRule>
    <cfRule type="cellIs" dxfId="33212" priority="522" operator="lessThan">
      <formula>0.8</formula>
    </cfRule>
  </conditionalFormatting>
  <conditionalFormatting sqref="P84:P91">
    <cfRule type="cellIs" dxfId="33211" priority="520" operator="greaterThan">
      <formula>0</formula>
    </cfRule>
  </conditionalFormatting>
  <conditionalFormatting sqref="P84:P91">
    <cfRule type="cellIs" dxfId="33210" priority="514" operator="greaterThan">
      <formula>0</formula>
    </cfRule>
  </conditionalFormatting>
  <conditionalFormatting sqref="Q84:Q91">
    <cfRule type="cellIs" dxfId="33209" priority="519" operator="lessThan">
      <formula>0</formula>
    </cfRule>
  </conditionalFormatting>
  <conditionalFormatting sqref="R84:R91">
    <cfRule type="cellIs" dxfId="33208" priority="517" operator="lessThan">
      <formula>0.8</formula>
    </cfRule>
    <cfRule type="cellIs" dxfId="33207" priority="518" operator="greaterThan">
      <formula>1</formula>
    </cfRule>
  </conditionalFormatting>
  <conditionalFormatting sqref="R84:R91">
    <cfRule type="cellIs" dxfId="33206" priority="515" operator="greaterThan">
      <formula>1</formula>
    </cfRule>
    <cfRule type="cellIs" dxfId="33205" priority="516" operator="lessThan">
      <formula>0.8</formula>
    </cfRule>
  </conditionalFormatting>
  <conditionalFormatting sqref="P84:P91">
    <cfRule type="cellIs" dxfId="33204" priority="508" operator="greaterThan">
      <formula>0</formula>
    </cfRule>
  </conditionalFormatting>
  <conditionalFormatting sqref="Q84:Q91">
    <cfRule type="cellIs" dxfId="33203" priority="513" operator="lessThan">
      <formula>0</formula>
    </cfRule>
  </conditionalFormatting>
  <conditionalFormatting sqref="R84:R91">
    <cfRule type="cellIs" dxfId="33202" priority="511" operator="lessThan">
      <formula>0.8</formula>
    </cfRule>
    <cfRule type="cellIs" dxfId="33201" priority="512" operator="greaterThan">
      <formula>1</formula>
    </cfRule>
  </conditionalFormatting>
  <conditionalFormatting sqref="R84:R91">
    <cfRule type="cellIs" dxfId="33200" priority="509" operator="greaterThan">
      <formula>1</formula>
    </cfRule>
    <cfRule type="cellIs" dxfId="33199" priority="510" operator="lessThan">
      <formula>0.8</formula>
    </cfRule>
  </conditionalFormatting>
  <conditionalFormatting sqref="R84:R91">
    <cfRule type="cellIs" dxfId="33198" priority="505" operator="lessThan">
      <formula>0.8</formula>
    </cfRule>
    <cfRule type="cellIs" dxfId="33197" priority="506" operator="greaterThan">
      <formula>1</formula>
    </cfRule>
  </conditionalFormatting>
  <conditionalFormatting sqref="R84:R91">
    <cfRule type="cellIs" dxfId="33196" priority="503" operator="greaterThan">
      <formula>1</formula>
    </cfRule>
    <cfRule type="cellIs" dxfId="33195" priority="504" operator="lessThan">
      <formula>0.8</formula>
    </cfRule>
  </conditionalFormatting>
  <conditionalFormatting sqref="P84:P91">
    <cfRule type="cellIs" dxfId="33194" priority="502" operator="greaterThan">
      <formula>0</formula>
    </cfRule>
  </conditionalFormatting>
  <conditionalFormatting sqref="Q84:Q91">
    <cfRule type="cellIs" dxfId="33193" priority="507" operator="lessThan">
      <formula>0</formula>
    </cfRule>
  </conditionalFormatting>
  <conditionalFormatting sqref="P84:P91">
    <cfRule type="cellIs" dxfId="33192" priority="496" operator="greaterThan">
      <formula>0</formula>
    </cfRule>
  </conditionalFormatting>
  <conditionalFormatting sqref="Q84:Q91">
    <cfRule type="cellIs" dxfId="33191" priority="501" operator="lessThan">
      <formula>0</formula>
    </cfRule>
  </conditionalFormatting>
  <conditionalFormatting sqref="R84:R91">
    <cfRule type="cellIs" dxfId="33190" priority="499" operator="lessThan">
      <formula>0.8</formula>
    </cfRule>
    <cfRule type="cellIs" dxfId="33189" priority="500" operator="greaterThan">
      <formula>1</formula>
    </cfRule>
  </conditionalFormatting>
  <conditionalFormatting sqref="R84:R91">
    <cfRule type="cellIs" dxfId="33188" priority="497" operator="greaterThan">
      <formula>1</formula>
    </cfRule>
    <cfRule type="cellIs" dxfId="33187" priority="498" operator="lessThan">
      <formula>0.8</formula>
    </cfRule>
  </conditionalFormatting>
  <conditionalFormatting sqref="R84:R91">
    <cfRule type="cellIs" dxfId="33186" priority="493" operator="lessThan">
      <formula>0.8</formula>
    </cfRule>
    <cfRule type="cellIs" dxfId="33185" priority="494" operator="greaterThan">
      <formula>1</formula>
    </cfRule>
  </conditionalFormatting>
  <conditionalFormatting sqref="R84:R91">
    <cfRule type="cellIs" dxfId="33184" priority="491" operator="greaterThan">
      <formula>1</formula>
    </cfRule>
    <cfRule type="cellIs" dxfId="33183" priority="492" operator="lessThan">
      <formula>0.8</formula>
    </cfRule>
  </conditionalFormatting>
  <conditionalFormatting sqref="P84:P91">
    <cfRule type="cellIs" dxfId="33182" priority="490" operator="greaterThan">
      <formula>0</formula>
    </cfRule>
  </conditionalFormatting>
  <conditionalFormatting sqref="Q84:Q91">
    <cfRule type="cellIs" dxfId="33181" priority="495" operator="lessThan">
      <formula>0</formula>
    </cfRule>
  </conditionalFormatting>
  <conditionalFormatting sqref="R84:R91">
    <cfRule type="cellIs" dxfId="33180" priority="487" operator="lessThan">
      <formula>0.8</formula>
    </cfRule>
    <cfRule type="cellIs" dxfId="33179" priority="488" operator="greaterThan">
      <formula>1</formula>
    </cfRule>
  </conditionalFormatting>
  <conditionalFormatting sqref="R84:R91">
    <cfRule type="cellIs" dxfId="33178" priority="485" operator="greaterThan">
      <formula>1</formula>
    </cfRule>
    <cfRule type="cellIs" dxfId="33177" priority="486" operator="lessThan">
      <formula>0.8</formula>
    </cfRule>
  </conditionalFormatting>
  <conditionalFormatting sqref="P84:P91">
    <cfRule type="cellIs" dxfId="33176" priority="484" operator="greaterThan">
      <formula>0</formula>
    </cfRule>
  </conditionalFormatting>
  <conditionalFormatting sqref="Q84:Q91">
    <cfRule type="cellIs" dxfId="33175" priority="489" operator="lessThan">
      <formula>0</formula>
    </cfRule>
  </conditionalFormatting>
  <conditionalFormatting sqref="Q84:Q91">
    <cfRule type="cellIs" dxfId="33174" priority="483" operator="lessThan">
      <formula>0</formula>
    </cfRule>
  </conditionalFormatting>
  <conditionalFormatting sqref="R84:R91">
    <cfRule type="cellIs" dxfId="33173" priority="481" operator="lessThan">
      <formula>0.8</formula>
    </cfRule>
    <cfRule type="cellIs" dxfId="33172" priority="482" operator="greaterThan">
      <formula>1</formula>
    </cfRule>
  </conditionalFormatting>
  <conditionalFormatting sqref="R84:R91">
    <cfRule type="cellIs" dxfId="33171" priority="479" operator="greaterThan">
      <formula>1</formula>
    </cfRule>
    <cfRule type="cellIs" dxfId="33170" priority="480" operator="lessThan">
      <formula>0.8</formula>
    </cfRule>
  </conditionalFormatting>
  <conditionalFormatting sqref="P84:P91">
    <cfRule type="cellIs" dxfId="33169" priority="478" operator="greaterThan">
      <formula>0</formula>
    </cfRule>
  </conditionalFormatting>
  <conditionalFormatting sqref="Q84:Q91">
    <cfRule type="cellIs" dxfId="33168" priority="472" operator="lessThan">
      <formula>0</formula>
    </cfRule>
  </conditionalFormatting>
  <conditionalFormatting sqref="R84:R91">
    <cfRule type="cellIs" dxfId="33167" priority="476" operator="lessThan">
      <formula>0.8</formula>
    </cfRule>
    <cfRule type="cellIs" dxfId="33166" priority="477" operator="greaterThan">
      <formula>1</formula>
    </cfRule>
  </conditionalFormatting>
  <conditionalFormatting sqref="R84:R91">
    <cfRule type="cellIs" dxfId="33165" priority="474" operator="greaterThan">
      <formula>1</formula>
    </cfRule>
    <cfRule type="cellIs" dxfId="33164" priority="475" operator="lessThan">
      <formula>0.8</formula>
    </cfRule>
  </conditionalFormatting>
  <conditionalFormatting sqref="P84:P91">
    <cfRule type="cellIs" dxfId="33163" priority="473" operator="greaterThan">
      <formula>0</formula>
    </cfRule>
  </conditionalFormatting>
  <conditionalFormatting sqref="Q84:Q91">
    <cfRule type="cellIs" dxfId="33162" priority="471" operator="lessThan">
      <formula>0</formula>
    </cfRule>
  </conditionalFormatting>
  <conditionalFormatting sqref="R84:R91">
    <cfRule type="cellIs" dxfId="33161" priority="469" operator="lessThan">
      <formula>0.8</formula>
    </cfRule>
    <cfRule type="cellIs" dxfId="33160" priority="470" operator="greaterThan">
      <formula>1</formula>
    </cfRule>
  </conditionalFormatting>
  <conditionalFormatting sqref="R84:R91">
    <cfRule type="cellIs" dxfId="33159" priority="467" operator="greaterThan">
      <formula>1</formula>
    </cfRule>
    <cfRule type="cellIs" dxfId="33158" priority="468" operator="lessThan">
      <formula>0.8</formula>
    </cfRule>
  </conditionalFormatting>
  <conditionalFormatting sqref="P84:P91">
    <cfRule type="cellIs" dxfId="33157" priority="466" operator="greaterThan">
      <formula>0</formula>
    </cfRule>
  </conditionalFormatting>
  <conditionalFormatting sqref="Q84:Q91">
    <cfRule type="cellIs" dxfId="33156" priority="465" operator="lessThan">
      <formula>0</formula>
    </cfRule>
  </conditionalFormatting>
  <conditionalFormatting sqref="R84:R91">
    <cfRule type="cellIs" dxfId="33155" priority="463" operator="lessThan">
      <formula>0.8</formula>
    </cfRule>
    <cfRule type="cellIs" dxfId="33154" priority="464" operator="greaterThan">
      <formula>1</formula>
    </cfRule>
  </conditionalFormatting>
  <conditionalFormatting sqref="R84:R91">
    <cfRule type="cellIs" dxfId="33153" priority="461" operator="greaterThan">
      <formula>1</formula>
    </cfRule>
    <cfRule type="cellIs" dxfId="33152" priority="462" operator="lessThan">
      <formula>0.8</formula>
    </cfRule>
  </conditionalFormatting>
  <conditionalFormatting sqref="P84:P91">
    <cfRule type="cellIs" dxfId="33151" priority="460" operator="greaterThan">
      <formula>0</formula>
    </cfRule>
  </conditionalFormatting>
  <conditionalFormatting sqref="Q84:Q91">
    <cfRule type="cellIs" dxfId="33150" priority="459" operator="lessThan">
      <formula>0</formula>
    </cfRule>
  </conditionalFormatting>
  <conditionalFormatting sqref="R84:R91">
    <cfRule type="cellIs" dxfId="33149" priority="457" operator="lessThan">
      <formula>0.8</formula>
    </cfRule>
    <cfRule type="cellIs" dxfId="33148" priority="458" operator="greaterThan">
      <formula>1</formula>
    </cfRule>
  </conditionalFormatting>
  <conditionalFormatting sqref="R84:R91">
    <cfRule type="cellIs" dxfId="33147" priority="455" operator="greaterThan">
      <formula>1</formula>
    </cfRule>
    <cfRule type="cellIs" dxfId="33146" priority="456" operator="lessThan">
      <formula>0.8</formula>
    </cfRule>
  </conditionalFormatting>
  <conditionalFormatting sqref="P84:P91">
    <cfRule type="cellIs" dxfId="33145" priority="454" operator="greaterThan">
      <formula>0</formula>
    </cfRule>
  </conditionalFormatting>
  <conditionalFormatting sqref="Q84:Q91">
    <cfRule type="cellIs" dxfId="33144" priority="453" operator="lessThan">
      <formula>0</formula>
    </cfRule>
  </conditionalFormatting>
  <conditionalFormatting sqref="R84:R91">
    <cfRule type="cellIs" dxfId="33143" priority="451" operator="lessThan">
      <formula>0.8</formula>
    </cfRule>
    <cfRule type="cellIs" dxfId="33142" priority="452" operator="greaterThan">
      <formula>1</formula>
    </cfRule>
  </conditionalFormatting>
  <conditionalFormatting sqref="R84:R91">
    <cfRule type="cellIs" dxfId="33141" priority="449" operator="greaterThan">
      <formula>1</formula>
    </cfRule>
    <cfRule type="cellIs" dxfId="33140" priority="450" operator="lessThan">
      <formula>0.8</formula>
    </cfRule>
  </conditionalFormatting>
  <conditionalFormatting sqref="P84:P91">
    <cfRule type="cellIs" dxfId="33139" priority="448" operator="greaterThan">
      <formula>0</formula>
    </cfRule>
  </conditionalFormatting>
  <conditionalFormatting sqref="Q84:Q91">
    <cfRule type="cellIs" dxfId="33138" priority="447" operator="lessThan">
      <formula>0</formula>
    </cfRule>
  </conditionalFormatting>
  <conditionalFormatting sqref="R84:R91">
    <cfRule type="cellIs" dxfId="33137" priority="445" operator="lessThan">
      <formula>0.8</formula>
    </cfRule>
    <cfRule type="cellIs" dxfId="33136" priority="446" operator="greaterThan">
      <formula>1</formula>
    </cfRule>
  </conditionalFormatting>
  <conditionalFormatting sqref="R84:R91">
    <cfRule type="cellIs" dxfId="33135" priority="443" operator="greaterThan">
      <formula>1</formula>
    </cfRule>
    <cfRule type="cellIs" dxfId="33134" priority="444" operator="lessThan">
      <formula>0.8</formula>
    </cfRule>
  </conditionalFormatting>
  <conditionalFormatting sqref="P84:P91">
    <cfRule type="cellIs" dxfId="33133" priority="442" operator="greaterThan">
      <formula>0</formula>
    </cfRule>
  </conditionalFormatting>
  <conditionalFormatting sqref="P84:P91">
    <cfRule type="cellIs" dxfId="33132" priority="436" operator="greaterThan">
      <formula>0</formula>
    </cfRule>
  </conditionalFormatting>
  <conditionalFormatting sqref="Q84:Q91">
    <cfRule type="cellIs" dxfId="33131" priority="441" operator="lessThan">
      <formula>0</formula>
    </cfRule>
  </conditionalFormatting>
  <conditionalFormatting sqref="R84:R91">
    <cfRule type="cellIs" dxfId="33130" priority="439" operator="lessThan">
      <formula>0.8</formula>
    </cfRule>
    <cfRule type="cellIs" dxfId="33129" priority="440" operator="greaterThan">
      <formula>1</formula>
    </cfRule>
  </conditionalFormatting>
  <conditionalFormatting sqref="R84:R91">
    <cfRule type="cellIs" dxfId="33128" priority="437" operator="greaterThan">
      <formula>1</formula>
    </cfRule>
    <cfRule type="cellIs" dxfId="33127" priority="438" operator="lessThan">
      <formula>0.8</formula>
    </cfRule>
  </conditionalFormatting>
  <conditionalFormatting sqref="P84:P91">
    <cfRule type="cellIs" dxfId="33126" priority="430" operator="greaterThan">
      <formula>0</formula>
    </cfRule>
  </conditionalFormatting>
  <conditionalFormatting sqref="Q84:Q91">
    <cfRule type="cellIs" dxfId="33125" priority="435" operator="lessThan">
      <formula>0</formula>
    </cfRule>
  </conditionalFormatting>
  <conditionalFormatting sqref="R84:R91">
    <cfRule type="cellIs" dxfId="33124" priority="433" operator="lessThan">
      <formula>0.8</formula>
    </cfRule>
    <cfRule type="cellIs" dxfId="33123" priority="434" operator="greaterThan">
      <formula>1</formula>
    </cfRule>
  </conditionalFormatting>
  <conditionalFormatting sqref="R84:R91">
    <cfRule type="cellIs" dxfId="33122" priority="431" operator="greaterThan">
      <formula>1</formula>
    </cfRule>
    <cfRule type="cellIs" dxfId="33121" priority="432" operator="lessThan">
      <formula>0.8</formula>
    </cfRule>
  </conditionalFormatting>
  <conditionalFormatting sqref="R84:R91">
    <cfRule type="cellIs" dxfId="33120" priority="427" operator="lessThan">
      <formula>0.8</formula>
    </cfRule>
    <cfRule type="cellIs" dxfId="33119" priority="428" operator="greaterThan">
      <formula>1</formula>
    </cfRule>
  </conditionalFormatting>
  <conditionalFormatting sqref="R84:R91">
    <cfRule type="cellIs" dxfId="33118" priority="425" operator="greaterThan">
      <formula>1</formula>
    </cfRule>
    <cfRule type="cellIs" dxfId="33117" priority="426" operator="lessThan">
      <formula>0.8</formula>
    </cfRule>
  </conditionalFormatting>
  <conditionalFormatting sqref="P84:P91">
    <cfRule type="cellIs" dxfId="33116" priority="424" operator="greaterThan">
      <formula>0</formula>
    </cfRule>
  </conditionalFormatting>
  <conditionalFormatting sqref="Q84:Q91">
    <cfRule type="cellIs" dxfId="33115" priority="429" operator="lessThan">
      <formula>0</formula>
    </cfRule>
  </conditionalFormatting>
  <conditionalFormatting sqref="Q84:Q91">
    <cfRule type="cellIs" dxfId="33114" priority="418" operator="lessThan">
      <formula>0</formula>
    </cfRule>
  </conditionalFormatting>
  <conditionalFormatting sqref="P84:P91">
    <cfRule type="cellIs" dxfId="33113" priority="419" operator="greaterThan">
      <formula>0</formula>
    </cfRule>
  </conditionalFormatting>
  <conditionalFormatting sqref="R84:R91">
    <cfRule type="cellIs" dxfId="33112" priority="422" operator="lessThan">
      <formula>0.8</formula>
    </cfRule>
    <cfRule type="cellIs" dxfId="33111" priority="423" operator="greaterThan">
      <formula>1</formula>
    </cfRule>
  </conditionalFormatting>
  <conditionalFormatting sqref="R84:R91">
    <cfRule type="cellIs" dxfId="33110" priority="420" operator="greaterThan">
      <formula>1</formula>
    </cfRule>
    <cfRule type="cellIs" dxfId="33109" priority="421" operator="lessThan">
      <formula>0.8</formula>
    </cfRule>
  </conditionalFormatting>
  <conditionalFormatting sqref="Q84:Q91">
    <cfRule type="cellIs" dxfId="33108" priority="412" operator="lessThan">
      <formula>0</formula>
    </cfRule>
  </conditionalFormatting>
  <conditionalFormatting sqref="R84:R91">
    <cfRule type="cellIs" dxfId="33107" priority="416" operator="lessThan">
      <formula>0.8</formula>
    </cfRule>
    <cfRule type="cellIs" dxfId="33106" priority="417" operator="greaterThan">
      <formula>1</formula>
    </cfRule>
  </conditionalFormatting>
  <conditionalFormatting sqref="R84:R91">
    <cfRule type="cellIs" dxfId="33105" priority="414" operator="greaterThan">
      <formula>1</formula>
    </cfRule>
    <cfRule type="cellIs" dxfId="33104" priority="415" operator="lessThan">
      <formula>0.8</formula>
    </cfRule>
  </conditionalFormatting>
  <conditionalFormatting sqref="P84:P91">
    <cfRule type="cellIs" dxfId="33103" priority="413" operator="greaterThan">
      <formula>0</formula>
    </cfRule>
  </conditionalFormatting>
  <conditionalFormatting sqref="Q84:Q91">
    <cfRule type="cellIs" dxfId="33102" priority="411" operator="lessThan">
      <formula>0</formula>
    </cfRule>
  </conditionalFormatting>
  <conditionalFormatting sqref="R84:R91">
    <cfRule type="cellIs" dxfId="33101" priority="409" operator="lessThan">
      <formula>0.8</formula>
    </cfRule>
    <cfRule type="cellIs" dxfId="33100" priority="410" operator="greaterThan">
      <formula>1</formula>
    </cfRule>
  </conditionalFormatting>
  <conditionalFormatting sqref="R84:R91">
    <cfRule type="cellIs" dxfId="33099" priority="407" operator="greaterThan">
      <formula>1</formula>
    </cfRule>
    <cfRule type="cellIs" dxfId="33098" priority="408" operator="lessThan">
      <formula>0.8</formula>
    </cfRule>
  </conditionalFormatting>
  <conditionalFormatting sqref="P84:P91">
    <cfRule type="cellIs" dxfId="33097" priority="406" operator="greaterThan">
      <formula>0</formula>
    </cfRule>
  </conditionalFormatting>
  <conditionalFormatting sqref="Q84:Q91">
    <cfRule type="cellIs" dxfId="33096" priority="405" operator="lessThan">
      <formula>0</formula>
    </cfRule>
  </conditionalFormatting>
  <conditionalFormatting sqref="R84:R91">
    <cfRule type="cellIs" dxfId="33095" priority="403" operator="lessThan">
      <formula>0.8</formula>
    </cfRule>
    <cfRule type="cellIs" dxfId="33094" priority="404" operator="greaterThan">
      <formula>1</formula>
    </cfRule>
  </conditionalFormatting>
  <conditionalFormatting sqref="R84:R91">
    <cfRule type="cellIs" dxfId="33093" priority="401" operator="greaterThan">
      <formula>1</formula>
    </cfRule>
    <cfRule type="cellIs" dxfId="33092" priority="402" operator="lessThan">
      <formula>0.8</formula>
    </cfRule>
  </conditionalFormatting>
  <conditionalFormatting sqref="P84:P91">
    <cfRule type="cellIs" dxfId="33091" priority="400" operator="greaterThan">
      <formula>0</formula>
    </cfRule>
  </conditionalFormatting>
  <conditionalFormatting sqref="Q84:Q91">
    <cfRule type="cellIs" dxfId="33090" priority="399" operator="lessThan">
      <formula>0</formula>
    </cfRule>
  </conditionalFormatting>
  <conditionalFormatting sqref="R84:R91">
    <cfRule type="cellIs" dxfId="33089" priority="397" operator="lessThan">
      <formula>0.8</formula>
    </cfRule>
    <cfRule type="cellIs" dxfId="33088" priority="398" operator="greaterThan">
      <formula>1</formula>
    </cfRule>
  </conditionalFormatting>
  <conditionalFormatting sqref="R84:R91">
    <cfRule type="cellIs" dxfId="33087" priority="395" operator="greaterThan">
      <formula>1</formula>
    </cfRule>
    <cfRule type="cellIs" dxfId="33086" priority="396" operator="lessThan">
      <formula>0.8</formula>
    </cfRule>
  </conditionalFormatting>
  <conditionalFormatting sqref="P84:P91">
    <cfRule type="cellIs" dxfId="33085" priority="394" operator="greaterThan">
      <formula>0</formula>
    </cfRule>
  </conditionalFormatting>
  <conditionalFormatting sqref="Q84:Q91">
    <cfRule type="cellIs" dxfId="33084" priority="393" operator="lessThan">
      <formula>0</formula>
    </cfRule>
  </conditionalFormatting>
  <conditionalFormatting sqref="R84:R91">
    <cfRule type="cellIs" dxfId="33083" priority="391" operator="lessThan">
      <formula>0.8</formula>
    </cfRule>
    <cfRule type="cellIs" dxfId="33082" priority="392" operator="greaterThan">
      <formula>1</formula>
    </cfRule>
  </conditionalFormatting>
  <conditionalFormatting sqref="R84:R91">
    <cfRule type="cellIs" dxfId="33081" priority="389" operator="greaterThan">
      <formula>1</formula>
    </cfRule>
    <cfRule type="cellIs" dxfId="33080" priority="390" operator="lessThan">
      <formula>0.8</formula>
    </cfRule>
  </conditionalFormatting>
  <conditionalFormatting sqref="P84:P91">
    <cfRule type="cellIs" dxfId="33079" priority="388" operator="greaterThan">
      <formula>0</formula>
    </cfRule>
  </conditionalFormatting>
  <conditionalFormatting sqref="Q84:Q91">
    <cfRule type="cellIs" dxfId="33078" priority="387" operator="lessThan">
      <formula>0</formula>
    </cfRule>
  </conditionalFormatting>
  <conditionalFormatting sqref="R84:R91">
    <cfRule type="cellIs" dxfId="33077" priority="385" operator="lessThan">
      <formula>0.8</formula>
    </cfRule>
    <cfRule type="cellIs" dxfId="33076" priority="386" operator="greaterThan">
      <formula>1</formula>
    </cfRule>
  </conditionalFormatting>
  <conditionalFormatting sqref="R84:R91">
    <cfRule type="cellIs" dxfId="33075" priority="383" operator="greaterThan">
      <formula>1</formula>
    </cfRule>
    <cfRule type="cellIs" dxfId="33074" priority="384" operator="lessThan">
      <formula>0.8</formula>
    </cfRule>
  </conditionalFormatting>
  <conditionalFormatting sqref="P84:P91">
    <cfRule type="cellIs" dxfId="33073" priority="382" operator="greaterThan">
      <formula>0</formula>
    </cfRule>
  </conditionalFormatting>
  <conditionalFormatting sqref="Q84:Q91">
    <cfRule type="cellIs" dxfId="33072" priority="381" operator="lessThan">
      <formula>0</formula>
    </cfRule>
  </conditionalFormatting>
  <conditionalFormatting sqref="R84:R91">
    <cfRule type="cellIs" dxfId="33071" priority="379" operator="lessThan">
      <formula>0.8</formula>
    </cfRule>
    <cfRule type="cellIs" dxfId="33070" priority="380" operator="greaterThan">
      <formula>1</formula>
    </cfRule>
  </conditionalFormatting>
  <conditionalFormatting sqref="R84:R91">
    <cfRule type="cellIs" dxfId="33069" priority="377" operator="greaterThan">
      <formula>1</formula>
    </cfRule>
    <cfRule type="cellIs" dxfId="33068" priority="378" operator="lessThan">
      <formula>0.8</formula>
    </cfRule>
  </conditionalFormatting>
  <conditionalFormatting sqref="P84:P91">
    <cfRule type="cellIs" dxfId="33067" priority="376" operator="greaterThan">
      <formula>0</formula>
    </cfRule>
  </conditionalFormatting>
  <conditionalFormatting sqref="Q84:Q91">
    <cfRule type="cellIs" dxfId="33066" priority="375" operator="lessThan">
      <formula>0</formula>
    </cfRule>
  </conditionalFormatting>
  <conditionalFormatting sqref="R84:R91">
    <cfRule type="cellIs" dxfId="33065" priority="373" operator="lessThan">
      <formula>0.8</formula>
    </cfRule>
    <cfRule type="cellIs" dxfId="33064" priority="374" operator="greaterThan">
      <formula>1</formula>
    </cfRule>
  </conditionalFormatting>
  <conditionalFormatting sqref="R84:R91">
    <cfRule type="cellIs" dxfId="33063" priority="371" operator="greaterThan">
      <formula>1</formula>
    </cfRule>
    <cfRule type="cellIs" dxfId="33062" priority="372" operator="lessThan">
      <formula>0.8</formula>
    </cfRule>
  </conditionalFormatting>
  <conditionalFormatting sqref="P84:P91">
    <cfRule type="cellIs" dxfId="33061" priority="370" operator="greaterThan">
      <formula>0</formula>
    </cfRule>
  </conditionalFormatting>
  <conditionalFormatting sqref="P84:P91">
    <cfRule type="cellIs" dxfId="33060" priority="364" operator="greaterThan">
      <formula>0</formula>
    </cfRule>
  </conditionalFormatting>
  <conditionalFormatting sqref="Q84:Q91">
    <cfRule type="cellIs" dxfId="33059" priority="369" operator="lessThan">
      <formula>0</formula>
    </cfRule>
  </conditionalFormatting>
  <conditionalFormatting sqref="R84:R91">
    <cfRule type="cellIs" dxfId="33058" priority="367" operator="lessThan">
      <formula>0.8</formula>
    </cfRule>
    <cfRule type="cellIs" dxfId="33057" priority="368" operator="greaterThan">
      <formula>1</formula>
    </cfRule>
  </conditionalFormatting>
  <conditionalFormatting sqref="R84:R91">
    <cfRule type="cellIs" dxfId="33056" priority="365" operator="greaterThan">
      <formula>1</formula>
    </cfRule>
    <cfRule type="cellIs" dxfId="33055" priority="366" operator="lessThan">
      <formula>0.8</formula>
    </cfRule>
  </conditionalFormatting>
  <conditionalFormatting sqref="P84:P91">
    <cfRule type="cellIs" dxfId="33054" priority="358" operator="greaterThan">
      <formula>0</formula>
    </cfRule>
  </conditionalFormatting>
  <conditionalFormatting sqref="Q84:Q91">
    <cfRule type="cellIs" dxfId="33053" priority="363" operator="lessThan">
      <formula>0</formula>
    </cfRule>
  </conditionalFormatting>
  <conditionalFormatting sqref="R84:R91">
    <cfRule type="cellIs" dxfId="33052" priority="361" operator="lessThan">
      <formula>0.8</formula>
    </cfRule>
    <cfRule type="cellIs" dxfId="33051" priority="362" operator="greaterThan">
      <formula>1</formula>
    </cfRule>
  </conditionalFormatting>
  <conditionalFormatting sqref="R84:R91">
    <cfRule type="cellIs" dxfId="33050" priority="359" operator="greaterThan">
      <formula>1</formula>
    </cfRule>
    <cfRule type="cellIs" dxfId="33049" priority="360" operator="lessThan">
      <formula>0.8</formula>
    </cfRule>
  </conditionalFormatting>
  <conditionalFormatting sqref="R84:R91">
    <cfRule type="cellIs" dxfId="33048" priority="355" operator="lessThan">
      <formula>0.8</formula>
    </cfRule>
    <cfRule type="cellIs" dxfId="33047" priority="356" operator="greaterThan">
      <formula>1</formula>
    </cfRule>
  </conditionalFormatting>
  <conditionalFormatting sqref="R84:R91">
    <cfRule type="cellIs" dxfId="33046" priority="353" operator="greaterThan">
      <formula>1</formula>
    </cfRule>
    <cfRule type="cellIs" dxfId="33045" priority="354" operator="lessThan">
      <formula>0.8</formula>
    </cfRule>
  </conditionalFormatting>
  <conditionalFormatting sqref="P84:P91">
    <cfRule type="cellIs" dxfId="33044" priority="352" operator="greaterThan">
      <formula>0</formula>
    </cfRule>
  </conditionalFormatting>
  <conditionalFormatting sqref="Q84:Q91">
    <cfRule type="cellIs" dxfId="33043" priority="357" operator="lessThan">
      <formula>0</formula>
    </cfRule>
  </conditionalFormatting>
  <conditionalFormatting sqref="Q84:Q91">
    <cfRule type="cellIs" dxfId="33042" priority="351" operator="lessThan">
      <formula>0</formula>
    </cfRule>
  </conditionalFormatting>
  <conditionalFormatting sqref="R84:R91">
    <cfRule type="cellIs" dxfId="33041" priority="349" operator="lessThan">
      <formula>0.8</formula>
    </cfRule>
    <cfRule type="cellIs" dxfId="33040" priority="350" operator="greaterThan">
      <formula>1</formula>
    </cfRule>
  </conditionalFormatting>
  <conditionalFormatting sqref="R84:R91">
    <cfRule type="cellIs" dxfId="33039" priority="347" operator="greaterThan">
      <formula>1</formula>
    </cfRule>
    <cfRule type="cellIs" dxfId="33038" priority="348" operator="lessThan">
      <formula>0.8</formula>
    </cfRule>
  </conditionalFormatting>
  <conditionalFormatting sqref="P84:P91">
    <cfRule type="cellIs" dxfId="33037" priority="346" operator="greaterThan">
      <formula>0</formula>
    </cfRule>
  </conditionalFormatting>
  <conditionalFormatting sqref="P84:P91">
    <cfRule type="cellIs" dxfId="33036" priority="340" operator="greaterThan">
      <formula>0</formula>
    </cfRule>
  </conditionalFormatting>
  <conditionalFormatting sqref="Q84:Q91">
    <cfRule type="cellIs" dxfId="33035" priority="345" operator="lessThan">
      <formula>0</formula>
    </cfRule>
  </conditionalFormatting>
  <conditionalFormatting sqref="R84:R91">
    <cfRule type="cellIs" dxfId="33034" priority="343" operator="lessThan">
      <formula>0.8</formula>
    </cfRule>
    <cfRule type="cellIs" dxfId="33033" priority="344" operator="greaterThan">
      <formula>1</formula>
    </cfRule>
  </conditionalFormatting>
  <conditionalFormatting sqref="R84:R91">
    <cfRule type="cellIs" dxfId="33032" priority="341" operator="greaterThan">
      <formula>1</formula>
    </cfRule>
    <cfRule type="cellIs" dxfId="33031" priority="342" operator="lessThan">
      <formula>0.8</formula>
    </cfRule>
  </conditionalFormatting>
  <conditionalFormatting sqref="P84:P91">
    <cfRule type="cellIs" dxfId="33030" priority="334" operator="greaterThan">
      <formula>0</formula>
    </cfRule>
  </conditionalFormatting>
  <conditionalFormatting sqref="Q84:Q91">
    <cfRule type="cellIs" dxfId="33029" priority="339" operator="lessThan">
      <formula>0</formula>
    </cfRule>
  </conditionalFormatting>
  <conditionalFormatting sqref="R84:R91">
    <cfRule type="cellIs" dxfId="33028" priority="337" operator="lessThan">
      <formula>0.8</formula>
    </cfRule>
    <cfRule type="cellIs" dxfId="33027" priority="338" operator="greaterThan">
      <formula>1</formula>
    </cfRule>
  </conditionalFormatting>
  <conditionalFormatting sqref="R84:R91">
    <cfRule type="cellIs" dxfId="33026" priority="335" operator="greaterThan">
      <formula>1</formula>
    </cfRule>
    <cfRule type="cellIs" dxfId="33025" priority="336" operator="lessThan">
      <formula>0.8</formula>
    </cfRule>
  </conditionalFormatting>
  <conditionalFormatting sqref="R84:R91">
    <cfRule type="cellIs" dxfId="33024" priority="331" operator="lessThan">
      <formula>0.8</formula>
    </cfRule>
    <cfRule type="cellIs" dxfId="33023" priority="332" operator="greaterThan">
      <formula>1</formula>
    </cfRule>
  </conditionalFormatting>
  <conditionalFormatting sqref="R84:R91">
    <cfRule type="cellIs" dxfId="33022" priority="329" operator="greaterThan">
      <formula>1</formula>
    </cfRule>
    <cfRule type="cellIs" dxfId="33021" priority="330" operator="lessThan">
      <formula>0.8</formula>
    </cfRule>
  </conditionalFormatting>
  <conditionalFormatting sqref="P84:P91">
    <cfRule type="cellIs" dxfId="33020" priority="328" operator="greaterThan">
      <formula>0</formula>
    </cfRule>
  </conditionalFormatting>
  <conditionalFormatting sqref="Q84:Q91">
    <cfRule type="cellIs" dxfId="33019" priority="333" operator="lessThan">
      <formula>0</formula>
    </cfRule>
  </conditionalFormatting>
  <conditionalFormatting sqref="P84:P91">
    <cfRule type="cellIs" dxfId="33018" priority="322" operator="greaterThan">
      <formula>0</formula>
    </cfRule>
  </conditionalFormatting>
  <conditionalFormatting sqref="Q84:Q91">
    <cfRule type="cellIs" dxfId="33017" priority="327" operator="lessThan">
      <formula>0</formula>
    </cfRule>
  </conditionalFormatting>
  <conditionalFormatting sqref="R84:R91">
    <cfRule type="cellIs" dxfId="33016" priority="325" operator="lessThan">
      <formula>0.8</formula>
    </cfRule>
    <cfRule type="cellIs" dxfId="33015" priority="326" operator="greaterThan">
      <formula>1</formula>
    </cfRule>
  </conditionalFormatting>
  <conditionalFormatting sqref="R84:R91">
    <cfRule type="cellIs" dxfId="33014" priority="323" operator="greaterThan">
      <formula>1</formula>
    </cfRule>
    <cfRule type="cellIs" dxfId="33013" priority="324" operator="lessThan">
      <formula>0.8</formula>
    </cfRule>
  </conditionalFormatting>
  <conditionalFormatting sqref="R84:R91">
    <cfRule type="cellIs" dxfId="33012" priority="319" operator="lessThan">
      <formula>0.8</formula>
    </cfRule>
    <cfRule type="cellIs" dxfId="33011" priority="320" operator="greaterThan">
      <formula>1</formula>
    </cfRule>
  </conditionalFormatting>
  <conditionalFormatting sqref="R84:R91">
    <cfRule type="cellIs" dxfId="33010" priority="317" operator="greaterThan">
      <formula>1</formula>
    </cfRule>
    <cfRule type="cellIs" dxfId="33009" priority="318" operator="lessThan">
      <formula>0.8</formula>
    </cfRule>
  </conditionalFormatting>
  <conditionalFormatting sqref="P84:P91">
    <cfRule type="cellIs" dxfId="33008" priority="316" operator="greaterThan">
      <formula>0</formula>
    </cfRule>
  </conditionalFormatting>
  <conditionalFormatting sqref="Q84:Q91">
    <cfRule type="cellIs" dxfId="33007" priority="321" operator="lessThan">
      <formula>0</formula>
    </cfRule>
  </conditionalFormatting>
  <conditionalFormatting sqref="R84:R91">
    <cfRule type="cellIs" dxfId="33006" priority="313" operator="lessThan">
      <formula>0.8</formula>
    </cfRule>
    <cfRule type="cellIs" dxfId="33005" priority="314" operator="greaterThan">
      <formula>1</formula>
    </cfRule>
  </conditionalFormatting>
  <conditionalFormatting sqref="R84:R91">
    <cfRule type="cellIs" dxfId="33004" priority="311" operator="greaterThan">
      <formula>1</formula>
    </cfRule>
    <cfRule type="cellIs" dxfId="33003" priority="312" operator="lessThan">
      <formula>0.8</formula>
    </cfRule>
  </conditionalFormatting>
  <conditionalFormatting sqref="P84:P91">
    <cfRule type="cellIs" dxfId="33002" priority="310" operator="greaterThan">
      <formula>0</formula>
    </cfRule>
  </conditionalFormatting>
  <conditionalFormatting sqref="Q84:Q91">
    <cfRule type="cellIs" dxfId="33001" priority="315" operator="lessThan">
      <formula>0</formula>
    </cfRule>
  </conditionalFormatting>
  <conditionalFormatting sqref="Q84:Q91">
    <cfRule type="cellIs" dxfId="33000" priority="309" operator="lessThan">
      <formula>0</formula>
    </cfRule>
  </conditionalFormatting>
  <conditionalFormatting sqref="R84:R91">
    <cfRule type="cellIs" dxfId="32999" priority="307" operator="lessThan">
      <formula>0.8</formula>
    </cfRule>
    <cfRule type="cellIs" dxfId="32998" priority="308" operator="greaterThan">
      <formula>1</formula>
    </cfRule>
  </conditionalFormatting>
  <conditionalFormatting sqref="R84:R91">
    <cfRule type="cellIs" dxfId="32997" priority="305" operator="greaterThan">
      <formula>1</formula>
    </cfRule>
    <cfRule type="cellIs" dxfId="32996" priority="306" operator="lessThan">
      <formula>0.8</formula>
    </cfRule>
  </conditionalFormatting>
  <conditionalFormatting sqref="P84:P91">
    <cfRule type="cellIs" dxfId="32995" priority="304" operator="greaterThan">
      <formula>0</formula>
    </cfRule>
  </conditionalFormatting>
  <conditionalFormatting sqref="Q84:Q91">
    <cfRule type="cellIs" dxfId="32994" priority="298" operator="lessThan">
      <formula>0</formula>
    </cfRule>
  </conditionalFormatting>
  <conditionalFormatting sqref="R84:R91">
    <cfRule type="cellIs" dxfId="32993" priority="302" operator="lessThan">
      <formula>0.8</formula>
    </cfRule>
    <cfRule type="cellIs" dxfId="32992" priority="303" operator="greaterThan">
      <formula>1</formula>
    </cfRule>
  </conditionalFormatting>
  <conditionalFormatting sqref="R84:R91">
    <cfRule type="cellIs" dxfId="32991" priority="300" operator="greaterThan">
      <formula>1</formula>
    </cfRule>
    <cfRule type="cellIs" dxfId="32990" priority="301" operator="lessThan">
      <formula>0.8</formula>
    </cfRule>
  </conditionalFormatting>
  <conditionalFormatting sqref="P84:P91">
    <cfRule type="cellIs" dxfId="32989" priority="299" operator="greaterThan">
      <formula>0</formula>
    </cfRule>
  </conditionalFormatting>
  <conditionalFormatting sqref="Q84:Q91">
    <cfRule type="cellIs" dxfId="32988" priority="297" operator="lessThan">
      <formula>0</formula>
    </cfRule>
  </conditionalFormatting>
  <conditionalFormatting sqref="R84:R91">
    <cfRule type="cellIs" dxfId="32987" priority="295" operator="lessThan">
      <formula>0.8</formula>
    </cfRule>
    <cfRule type="cellIs" dxfId="32986" priority="296" operator="greaterThan">
      <formula>1</formula>
    </cfRule>
  </conditionalFormatting>
  <conditionalFormatting sqref="R84:R91">
    <cfRule type="cellIs" dxfId="32985" priority="293" operator="greaterThan">
      <formula>1</formula>
    </cfRule>
    <cfRule type="cellIs" dxfId="32984" priority="294" operator="lessThan">
      <formula>0.8</formula>
    </cfRule>
  </conditionalFormatting>
  <conditionalFormatting sqref="P84:P91">
    <cfRule type="cellIs" dxfId="32983" priority="292" operator="greaterThan">
      <formula>0</formula>
    </cfRule>
  </conditionalFormatting>
  <conditionalFormatting sqref="Q84:Q91">
    <cfRule type="cellIs" dxfId="32982" priority="291" operator="lessThan">
      <formula>0</formula>
    </cfRule>
  </conditionalFormatting>
  <conditionalFormatting sqref="R84:R91">
    <cfRule type="cellIs" dxfId="32981" priority="289" operator="lessThan">
      <formula>0.8</formula>
    </cfRule>
    <cfRule type="cellIs" dxfId="32980" priority="290" operator="greaterThan">
      <formula>1</formula>
    </cfRule>
  </conditionalFormatting>
  <conditionalFormatting sqref="R84:R91">
    <cfRule type="cellIs" dxfId="32979" priority="287" operator="greaterThan">
      <formula>1</formula>
    </cfRule>
    <cfRule type="cellIs" dxfId="32978" priority="288" operator="lessThan">
      <formula>0.8</formula>
    </cfRule>
  </conditionalFormatting>
  <conditionalFormatting sqref="P84:P91">
    <cfRule type="cellIs" dxfId="32977" priority="286" operator="greaterThan">
      <formula>0</formula>
    </cfRule>
  </conditionalFormatting>
  <conditionalFormatting sqref="Q84:Q91">
    <cfRule type="cellIs" dxfId="32976" priority="285" operator="lessThan">
      <formula>0</formula>
    </cfRule>
  </conditionalFormatting>
  <conditionalFormatting sqref="R84:R91">
    <cfRule type="cellIs" dxfId="32975" priority="283" operator="lessThan">
      <formula>0.8</formula>
    </cfRule>
    <cfRule type="cellIs" dxfId="32974" priority="284" operator="greaterThan">
      <formula>1</formula>
    </cfRule>
  </conditionalFormatting>
  <conditionalFormatting sqref="R84:R91">
    <cfRule type="cellIs" dxfId="32973" priority="281" operator="greaterThan">
      <formula>1</formula>
    </cfRule>
    <cfRule type="cellIs" dxfId="32972" priority="282" operator="lessThan">
      <formula>0.8</formula>
    </cfRule>
  </conditionalFormatting>
  <conditionalFormatting sqref="P84:P91">
    <cfRule type="cellIs" dxfId="32971" priority="280" operator="greaterThan">
      <formula>0</formula>
    </cfRule>
  </conditionalFormatting>
  <conditionalFormatting sqref="Q84:Q91">
    <cfRule type="cellIs" dxfId="32970" priority="279" operator="lessThan">
      <formula>0</formula>
    </cfRule>
  </conditionalFormatting>
  <conditionalFormatting sqref="R84:R91">
    <cfRule type="cellIs" dxfId="32969" priority="277" operator="lessThan">
      <formula>0.8</formula>
    </cfRule>
    <cfRule type="cellIs" dxfId="32968" priority="278" operator="greaterThan">
      <formula>1</formula>
    </cfRule>
  </conditionalFormatting>
  <conditionalFormatting sqref="R84:R91">
    <cfRule type="cellIs" dxfId="32967" priority="275" operator="greaterThan">
      <formula>1</formula>
    </cfRule>
    <cfRule type="cellIs" dxfId="32966" priority="276" operator="lessThan">
      <formula>0.8</formula>
    </cfRule>
  </conditionalFormatting>
  <conditionalFormatting sqref="P84:P91">
    <cfRule type="cellIs" dxfId="32965" priority="274" operator="greaterThan">
      <formula>0</formula>
    </cfRule>
  </conditionalFormatting>
  <conditionalFormatting sqref="Q84:Q91">
    <cfRule type="cellIs" dxfId="32964" priority="273" operator="lessThan">
      <formula>0</formula>
    </cfRule>
  </conditionalFormatting>
  <conditionalFormatting sqref="R84:R91">
    <cfRule type="cellIs" dxfId="32963" priority="271" operator="lessThan">
      <formula>0.8</formula>
    </cfRule>
    <cfRule type="cellIs" dxfId="32962" priority="272" operator="greaterThan">
      <formula>1</formula>
    </cfRule>
  </conditionalFormatting>
  <conditionalFormatting sqref="R84:R91">
    <cfRule type="cellIs" dxfId="32961" priority="269" operator="greaterThan">
      <formula>1</formula>
    </cfRule>
    <cfRule type="cellIs" dxfId="32960" priority="270" operator="lessThan">
      <formula>0.8</formula>
    </cfRule>
  </conditionalFormatting>
  <conditionalFormatting sqref="P84:P91">
    <cfRule type="cellIs" dxfId="32959" priority="268" operator="greaterThan">
      <formula>0</formula>
    </cfRule>
  </conditionalFormatting>
  <conditionalFormatting sqref="P84:P91">
    <cfRule type="cellIs" dxfId="32958" priority="262" operator="greaterThan">
      <formula>0</formula>
    </cfRule>
  </conditionalFormatting>
  <conditionalFormatting sqref="Q84:Q91">
    <cfRule type="cellIs" dxfId="32957" priority="267" operator="lessThan">
      <formula>0</formula>
    </cfRule>
  </conditionalFormatting>
  <conditionalFormatting sqref="R84:R91">
    <cfRule type="cellIs" dxfId="32956" priority="265" operator="lessThan">
      <formula>0.8</formula>
    </cfRule>
    <cfRule type="cellIs" dxfId="32955" priority="266" operator="greaterThan">
      <formula>1</formula>
    </cfRule>
  </conditionalFormatting>
  <conditionalFormatting sqref="R84:R91">
    <cfRule type="cellIs" dxfId="32954" priority="263" operator="greaterThan">
      <formula>1</formula>
    </cfRule>
    <cfRule type="cellIs" dxfId="32953" priority="264" operator="lessThan">
      <formula>0.8</formula>
    </cfRule>
  </conditionalFormatting>
  <conditionalFormatting sqref="P84:P91">
    <cfRule type="cellIs" dxfId="32952" priority="256" operator="greaterThan">
      <formula>0</formula>
    </cfRule>
  </conditionalFormatting>
  <conditionalFormatting sqref="Q84:Q91">
    <cfRule type="cellIs" dxfId="32951" priority="261" operator="lessThan">
      <formula>0</formula>
    </cfRule>
  </conditionalFormatting>
  <conditionalFormatting sqref="R84:R91">
    <cfRule type="cellIs" dxfId="32950" priority="259" operator="lessThan">
      <formula>0.8</formula>
    </cfRule>
    <cfRule type="cellIs" dxfId="32949" priority="260" operator="greaterThan">
      <formula>1</formula>
    </cfRule>
  </conditionalFormatting>
  <conditionalFormatting sqref="R84:R91">
    <cfRule type="cellIs" dxfId="32948" priority="257" operator="greaterThan">
      <formula>1</formula>
    </cfRule>
    <cfRule type="cellIs" dxfId="32947" priority="258" operator="lessThan">
      <formula>0.8</formula>
    </cfRule>
  </conditionalFormatting>
  <conditionalFormatting sqref="R84:R91">
    <cfRule type="cellIs" dxfId="32946" priority="253" operator="lessThan">
      <formula>0.8</formula>
    </cfRule>
    <cfRule type="cellIs" dxfId="32945" priority="254" operator="greaterThan">
      <formula>1</formula>
    </cfRule>
  </conditionalFormatting>
  <conditionalFormatting sqref="R84:R91">
    <cfRule type="cellIs" dxfId="32944" priority="251" operator="greaterThan">
      <formula>1</formula>
    </cfRule>
    <cfRule type="cellIs" dxfId="32943" priority="252" operator="lessThan">
      <formula>0.8</formula>
    </cfRule>
  </conditionalFormatting>
  <conditionalFormatting sqref="P84:P91">
    <cfRule type="cellIs" dxfId="32942" priority="250" operator="greaterThan">
      <formula>0</formula>
    </cfRule>
  </conditionalFormatting>
  <conditionalFormatting sqref="Q84:Q91">
    <cfRule type="cellIs" dxfId="32941" priority="255" operator="lessThan">
      <formula>0</formula>
    </cfRule>
  </conditionalFormatting>
  <conditionalFormatting sqref="Q84:Q91">
    <cfRule type="cellIs" dxfId="32940" priority="249" operator="lessThan">
      <formula>0</formula>
    </cfRule>
  </conditionalFormatting>
  <conditionalFormatting sqref="R84:R91">
    <cfRule type="cellIs" dxfId="32939" priority="247" operator="lessThan">
      <formula>0.8</formula>
    </cfRule>
    <cfRule type="cellIs" dxfId="32938" priority="248" operator="greaterThan">
      <formula>1</formula>
    </cfRule>
  </conditionalFormatting>
  <conditionalFormatting sqref="R84:R91">
    <cfRule type="cellIs" dxfId="32937" priority="245" operator="greaterThan">
      <formula>1</formula>
    </cfRule>
    <cfRule type="cellIs" dxfId="32936" priority="246" operator="lessThan">
      <formula>0.8</formula>
    </cfRule>
  </conditionalFormatting>
  <conditionalFormatting sqref="P84:P91">
    <cfRule type="cellIs" dxfId="32935" priority="244" operator="greaterThan">
      <formula>0</formula>
    </cfRule>
  </conditionalFormatting>
  <conditionalFormatting sqref="Q84:Q91">
    <cfRule type="cellIs" dxfId="32934" priority="243" operator="lessThan">
      <formula>0</formula>
    </cfRule>
  </conditionalFormatting>
  <conditionalFormatting sqref="R84:R91">
    <cfRule type="cellIs" dxfId="32933" priority="241" operator="lessThan">
      <formula>0.8</formula>
    </cfRule>
    <cfRule type="cellIs" dxfId="32932" priority="242" operator="greaterThan">
      <formula>1</formula>
    </cfRule>
  </conditionalFormatting>
  <conditionalFormatting sqref="R84:R91">
    <cfRule type="cellIs" dxfId="32931" priority="239" operator="greaterThan">
      <formula>1</formula>
    </cfRule>
    <cfRule type="cellIs" dxfId="32930" priority="240" operator="lessThan">
      <formula>0.8</formula>
    </cfRule>
  </conditionalFormatting>
  <conditionalFormatting sqref="P84:P91">
    <cfRule type="cellIs" dxfId="32929" priority="238" operator="greaterThan">
      <formula>0</formula>
    </cfRule>
  </conditionalFormatting>
  <conditionalFormatting sqref="Q84:Q91">
    <cfRule type="cellIs" dxfId="32928" priority="237" operator="lessThan">
      <formula>0</formula>
    </cfRule>
  </conditionalFormatting>
  <conditionalFormatting sqref="R84:R91">
    <cfRule type="cellIs" dxfId="32927" priority="235" operator="lessThan">
      <formula>0.8</formula>
    </cfRule>
    <cfRule type="cellIs" dxfId="32926" priority="236" operator="greaterThan">
      <formula>1</formula>
    </cfRule>
  </conditionalFormatting>
  <conditionalFormatting sqref="R84:R91">
    <cfRule type="cellIs" dxfId="32925" priority="233" operator="greaterThan">
      <formula>1</formula>
    </cfRule>
    <cfRule type="cellIs" dxfId="32924" priority="234" operator="lessThan">
      <formula>0.8</formula>
    </cfRule>
  </conditionalFormatting>
  <conditionalFormatting sqref="P84:P91">
    <cfRule type="cellIs" dxfId="32923" priority="232" operator="greaterThan">
      <formula>0</formula>
    </cfRule>
  </conditionalFormatting>
  <conditionalFormatting sqref="Q84:Q91">
    <cfRule type="cellIs" dxfId="32922" priority="231" operator="lessThan">
      <formula>0</formula>
    </cfRule>
  </conditionalFormatting>
  <conditionalFormatting sqref="R84:R91">
    <cfRule type="cellIs" dxfId="32921" priority="229" operator="lessThan">
      <formula>0.8</formula>
    </cfRule>
    <cfRule type="cellIs" dxfId="32920" priority="230" operator="greaterThan">
      <formula>1</formula>
    </cfRule>
  </conditionalFormatting>
  <conditionalFormatting sqref="R84:R91">
    <cfRule type="cellIs" dxfId="32919" priority="227" operator="greaterThan">
      <formula>1</formula>
    </cfRule>
    <cfRule type="cellIs" dxfId="32918" priority="228" operator="lessThan">
      <formula>0.8</formula>
    </cfRule>
  </conditionalFormatting>
  <conditionalFormatting sqref="P84:P91">
    <cfRule type="cellIs" dxfId="32917" priority="226" operator="greaterThan">
      <formula>0</formula>
    </cfRule>
  </conditionalFormatting>
  <conditionalFormatting sqref="P84:P91">
    <cfRule type="cellIs" dxfId="32916" priority="220" operator="greaterThan">
      <formula>0</formula>
    </cfRule>
  </conditionalFormatting>
  <conditionalFormatting sqref="Q84:Q91">
    <cfRule type="cellIs" dxfId="32915" priority="225" operator="lessThan">
      <formula>0</formula>
    </cfRule>
  </conditionalFormatting>
  <conditionalFormatting sqref="R84:R91">
    <cfRule type="cellIs" dxfId="32914" priority="223" operator="lessThan">
      <formula>0.8</formula>
    </cfRule>
    <cfRule type="cellIs" dxfId="32913" priority="224" operator="greaterThan">
      <formula>1</formula>
    </cfRule>
  </conditionalFormatting>
  <conditionalFormatting sqref="R84:R91">
    <cfRule type="cellIs" dxfId="32912" priority="221" operator="greaterThan">
      <formula>1</formula>
    </cfRule>
    <cfRule type="cellIs" dxfId="32911" priority="222" operator="lessThan">
      <formula>0.8</formula>
    </cfRule>
  </conditionalFormatting>
  <conditionalFormatting sqref="P84:P91">
    <cfRule type="cellIs" dxfId="32910" priority="214" operator="greaterThan">
      <formula>0</formula>
    </cfRule>
  </conditionalFormatting>
  <conditionalFormatting sqref="Q84:Q91">
    <cfRule type="cellIs" dxfId="32909" priority="219" operator="lessThan">
      <formula>0</formula>
    </cfRule>
  </conditionalFormatting>
  <conditionalFormatting sqref="R84:R91">
    <cfRule type="cellIs" dxfId="32908" priority="217" operator="lessThan">
      <formula>0.8</formula>
    </cfRule>
    <cfRule type="cellIs" dxfId="32907" priority="218" operator="greaterThan">
      <formula>1</formula>
    </cfRule>
  </conditionalFormatting>
  <conditionalFormatting sqref="R84:R91">
    <cfRule type="cellIs" dxfId="32906" priority="215" operator="greaterThan">
      <formula>1</formula>
    </cfRule>
    <cfRule type="cellIs" dxfId="32905" priority="216" operator="lessThan">
      <formula>0.8</formula>
    </cfRule>
  </conditionalFormatting>
  <conditionalFormatting sqref="R84:R91">
    <cfRule type="cellIs" dxfId="32904" priority="211" operator="lessThan">
      <formula>0.8</formula>
    </cfRule>
    <cfRule type="cellIs" dxfId="32903" priority="212" operator="greaterThan">
      <formula>1</formula>
    </cfRule>
  </conditionalFormatting>
  <conditionalFormatting sqref="R84:R91">
    <cfRule type="cellIs" dxfId="32902" priority="209" operator="greaterThan">
      <formula>1</formula>
    </cfRule>
    <cfRule type="cellIs" dxfId="32901" priority="210" operator="lessThan">
      <formula>0.8</formula>
    </cfRule>
  </conditionalFormatting>
  <conditionalFormatting sqref="P84:P91">
    <cfRule type="cellIs" dxfId="32900" priority="208" operator="greaterThan">
      <formula>0</formula>
    </cfRule>
  </conditionalFormatting>
  <conditionalFormatting sqref="Q84:Q91">
    <cfRule type="cellIs" dxfId="32899" priority="213" operator="lessThan">
      <formula>0</formula>
    </cfRule>
  </conditionalFormatting>
  <conditionalFormatting sqref="Q84:Q91">
    <cfRule type="cellIs" dxfId="32898" priority="207" operator="lessThan">
      <formula>0</formula>
    </cfRule>
  </conditionalFormatting>
  <conditionalFormatting sqref="R84:R91">
    <cfRule type="cellIs" dxfId="32897" priority="205" operator="lessThan">
      <formula>0.8</formula>
    </cfRule>
    <cfRule type="cellIs" dxfId="32896" priority="206" operator="greaterThan">
      <formula>1</formula>
    </cfRule>
  </conditionalFormatting>
  <conditionalFormatting sqref="R84:R91">
    <cfRule type="cellIs" dxfId="32895" priority="203" operator="greaterThan">
      <formula>1</formula>
    </cfRule>
    <cfRule type="cellIs" dxfId="32894" priority="204" operator="lessThan">
      <formula>0.8</formula>
    </cfRule>
  </conditionalFormatting>
  <conditionalFormatting sqref="P84:P91">
    <cfRule type="cellIs" dxfId="32893" priority="202" operator="greaterThan">
      <formula>0</formula>
    </cfRule>
  </conditionalFormatting>
  <conditionalFormatting sqref="P84:P91">
    <cfRule type="cellIs" dxfId="32892" priority="196" operator="greaterThan">
      <formula>0</formula>
    </cfRule>
  </conditionalFormatting>
  <conditionalFormatting sqref="Q84:Q91">
    <cfRule type="cellIs" dxfId="32891" priority="201" operator="lessThan">
      <formula>0</formula>
    </cfRule>
  </conditionalFormatting>
  <conditionalFormatting sqref="R84:R91">
    <cfRule type="cellIs" dxfId="32890" priority="199" operator="lessThan">
      <formula>0.8</formula>
    </cfRule>
    <cfRule type="cellIs" dxfId="32889" priority="200" operator="greaterThan">
      <formula>1</formula>
    </cfRule>
  </conditionalFormatting>
  <conditionalFormatting sqref="R84:R91">
    <cfRule type="cellIs" dxfId="32888" priority="197" operator="greaterThan">
      <formula>1</formula>
    </cfRule>
    <cfRule type="cellIs" dxfId="32887" priority="198" operator="lessThan">
      <formula>0.8</formula>
    </cfRule>
  </conditionalFormatting>
  <conditionalFormatting sqref="P84:P91">
    <cfRule type="cellIs" dxfId="32886" priority="190" operator="greaterThan">
      <formula>0</formula>
    </cfRule>
  </conditionalFormatting>
  <conditionalFormatting sqref="Q84:Q91">
    <cfRule type="cellIs" dxfId="32885" priority="195" operator="lessThan">
      <formula>0</formula>
    </cfRule>
  </conditionalFormatting>
  <conditionalFormatting sqref="R84:R91">
    <cfRule type="cellIs" dxfId="32884" priority="193" operator="lessThan">
      <formula>0.8</formula>
    </cfRule>
    <cfRule type="cellIs" dxfId="32883" priority="194" operator="greaterThan">
      <formula>1</formula>
    </cfRule>
  </conditionalFormatting>
  <conditionalFormatting sqref="R84:R91">
    <cfRule type="cellIs" dxfId="32882" priority="191" operator="greaterThan">
      <formula>1</formula>
    </cfRule>
    <cfRule type="cellIs" dxfId="32881" priority="192" operator="lessThan">
      <formula>0.8</formula>
    </cfRule>
  </conditionalFormatting>
  <conditionalFormatting sqref="R84:R91">
    <cfRule type="cellIs" dxfId="32880" priority="187" operator="lessThan">
      <formula>0.8</formula>
    </cfRule>
    <cfRule type="cellIs" dxfId="32879" priority="188" operator="greaterThan">
      <formula>1</formula>
    </cfRule>
  </conditionalFormatting>
  <conditionalFormatting sqref="R84:R91">
    <cfRule type="cellIs" dxfId="32878" priority="185" operator="greaterThan">
      <formula>1</formula>
    </cfRule>
    <cfRule type="cellIs" dxfId="32877" priority="186" operator="lessThan">
      <formula>0.8</formula>
    </cfRule>
  </conditionalFormatting>
  <conditionalFormatting sqref="P84:P91">
    <cfRule type="cellIs" dxfId="32876" priority="184" operator="greaterThan">
      <formula>0</formula>
    </cfRule>
  </conditionalFormatting>
  <conditionalFormatting sqref="Q84:Q91">
    <cfRule type="cellIs" dxfId="32875" priority="189" operator="lessThan">
      <formula>0</formula>
    </cfRule>
  </conditionalFormatting>
  <conditionalFormatting sqref="P84:P91">
    <cfRule type="cellIs" dxfId="32874" priority="178" operator="greaterThan">
      <formula>0</formula>
    </cfRule>
  </conditionalFormatting>
  <conditionalFormatting sqref="Q84:Q91">
    <cfRule type="cellIs" dxfId="32873" priority="183" operator="lessThan">
      <formula>0</formula>
    </cfRule>
  </conditionalFormatting>
  <conditionalFormatting sqref="R84:R91">
    <cfRule type="cellIs" dxfId="32872" priority="181" operator="lessThan">
      <formula>0.8</formula>
    </cfRule>
    <cfRule type="cellIs" dxfId="32871" priority="182" operator="greaterThan">
      <formula>1</formula>
    </cfRule>
  </conditionalFormatting>
  <conditionalFormatting sqref="R84:R91">
    <cfRule type="cellIs" dxfId="32870" priority="179" operator="greaterThan">
      <formula>1</formula>
    </cfRule>
    <cfRule type="cellIs" dxfId="32869" priority="180" operator="lessThan">
      <formula>0.8</formula>
    </cfRule>
  </conditionalFormatting>
  <conditionalFormatting sqref="R84:R91">
    <cfRule type="cellIs" dxfId="32868" priority="175" operator="lessThan">
      <formula>0.8</formula>
    </cfRule>
    <cfRule type="cellIs" dxfId="32867" priority="176" operator="greaterThan">
      <formula>1</formula>
    </cfRule>
  </conditionalFormatting>
  <conditionalFormatting sqref="R84:R91">
    <cfRule type="cellIs" dxfId="32866" priority="173" operator="greaterThan">
      <formula>1</formula>
    </cfRule>
    <cfRule type="cellIs" dxfId="32865" priority="174" operator="lessThan">
      <formula>0.8</formula>
    </cfRule>
  </conditionalFormatting>
  <conditionalFormatting sqref="P84:P91">
    <cfRule type="cellIs" dxfId="32864" priority="172" operator="greaterThan">
      <formula>0</formula>
    </cfRule>
  </conditionalFormatting>
  <conditionalFormatting sqref="Q84:Q91">
    <cfRule type="cellIs" dxfId="32863" priority="177" operator="lessThan">
      <formula>0</formula>
    </cfRule>
  </conditionalFormatting>
  <conditionalFormatting sqref="R84:R91">
    <cfRule type="cellIs" dxfId="32862" priority="169" operator="lessThan">
      <formula>0.8</formula>
    </cfRule>
    <cfRule type="cellIs" dxfId="32861" priority="170" operator="greaterThan">
      <formula>1</formula>
    </cfRule>
  </conditionalFormatting>
  <conditionalFormatting sqref="R84:R91">
    <cfRule type="cellIs" dxfId="32860" priority="167" operator="greaterThan">
      <formula>1</formula>
    </cfRule>
    <cfRule type="cellIs" dxfId="32859" priority="168" operator="lessThan">
      <formula>0.8</formula>
    </cfRule>
  </conditionalFormatting>
  <conditionalFormatting sqref="P84:P91">
    <cfRule type="cellIs" dxfId="32858" priority="166" operator="greaterThan">
      <formula>0</formula>
    </cfRule>
  </conditionalFormatting>
  <conditionalFormatting sqref="Q84:Q91">
    <cfRule type="cellIs" dxfId="32857" priority="171" operator="lessThan">
      <formula>0</formula>
    </cfRule>
  </conditionalFormatting>
  <conditionalFormatting sqref="Q84:Q91">
    <cfRule type="cellIs" dxfId="32856" priority="165" operator="lessThan">
      <formula>0</formula>
    </cfRule>
  </conditionalFormatting>
  <conditionalFormatting sqref="R84:R91">
    <cfRule type="cellIs" dxfId="32855" priority="163" operator="lessThan">
      <formula>0.8</formula>
    </cfRule>
    <cfRule type="cellIs" dxfId="32854" priority="164" operator="greaterThan">
      <formula>1</formula>
    </cfRule>
  </conditionalFormatting>
  <conditionalFormatting sqref="R84:R91">
    <cfRule type="cellIs" dxfId="32853" priority="161" operator="greaterThan">
      <formula>1</formula>
    </cfRule>
    <cfRule type="cellIs" dxfId="32852" priority="162" operator="lessThan">
      <formula>0.8</formula>
    </cfRule>
  </conditionalFormatting>
  <conditionalFormatting sqref="P84:P91">
    <cfRule type="cellIs" dxfId="32851" priority="160" operator="greaterThan">
      <formula>0</formula>
    </cfRule>
  </conditionalFormatting>
  <conditionalFormatting sqref="Q84:Q91">
    <cfRule type="cellIs" dxfId="32850" priority="154" operator="lessThan">
      <formula>0</formula>
    </cfRule>
  </conditionalFormatting>
  <conditionalFormatting sqref="R84:R91">
    <cfRule type="cellIs" dxfId="32849" priority="158" operator="lessThan">
      <formula>0.8</formula>
    </cfRule>
    <cfRule type="cellIs" dxfId="32848" priority="159" operator="greaterThan">
      <formula>1</formula>
    </cfRule>
  </conditionalFormatting>
  <conditionalFormatting sqref="R84:R91">
    <cfRule type="cellIs" dxfId="32847" priority="156" operator="greaterThan">
      <formula>1</formula>
    </cfRule>
    <cfRule type="cellIs" dxfId="32846" priority="157" operator="lessThan">
      <formula>0.8</formula>
    </cfRule>
  </conditionalFormatting>
  <conditionalFormatting sqref="P84:P91">
    <cfRule type="cellIs" dxfId="32845" priority="155" operator="greaterThan">
      <formula>0</formula>
    </cfRule>
  </conditionalFormatting>
  <conditionalFormatting sqref="Q84:Q91">
    <cfRule type="cellIs" dxfId="32844" priority="153" operator="lessThan">
      <formula>0</formula>
    </cfRule>
  </conditionalFormatting>
  <conditionalFormatting sqref="R84:R91">
    <cfRule type="cellIs" dxfId="32843" priority="151" operator="lessThan">
      <formula>0.8</formula>
    </cfRule>
    <cfRule type="cellIs" dxfId="32842" priority="152" operator="greaterThan">
      <formula>1</formula>
    </cfRule>
  </conditionalFormatting>
  <conditionalFormatting sqref="R84:R91">
    <cfRule type="cellIs" dxfId="32841" priority="149" operator="greaterThan">
      <formula>1</formula>
    </cfRule>
    <cfRule type="cellIs" dxfId="32840" priority="150" operator="lessThan">
      <formula>0.8</formula>
    </cfRule>
  </conditionalFormatting>
  <conditionalFormatting sqref="P84:P91">
    <cfRule type="cellIs" dxfId="32839" priority="148" operator="greaterThan">
      <formula>0</formula>
    </cfRule>
  </conditionalFormatting>
  <conditionalFormatting sqref="Q84:Q91">
    <cfRule type="cellIs" dxfId="32838" priority="147" operator="lessThan">
      <formula>0</formula>
    </cfRule>
  </conditionalFormatting>
  <conditionalFormatting sqref="R84:R91">
    <cfRule type="cellIs" dxfId="32837" priority="145" operator="lessThan">
      <formula>0.8</formula>
    </cfRule>
    <cfRule type="cellIs" dxfId="32836" priority="146" operator="greaterThan">
      <formula>1</formula>
    </cfRule>
  </conditionalFormatting>
  <conditionalFormatting sqref="R84:R91">
    <cfRule type="cellIs" dxfId="32835" priority="143" operator="greaterThan">
      <formula>1</formula>
    </cfRule>
    <cfRule type="cellIs" dxfId="32834" priority="144" operator="lessThan">
      <formula>0.8</formula>
    </cfRule>
  </conditionalFormatting>
  <conditionalFormatting sqref="P84:P91">
    <cfRule type="cellIs" dxfId="32833" priority="142" operator="greaterThan">
      <formula>0</formula>
    </cfRule>
  </conditionalFormatting>
  <conditionalFormatting sqref="Q84:Q91">
    <cfRule type="cellIs" dxfId="32832" priority="141" operator="lessThan">
      <formula>0</formula>
    </cfRule>
  </conditionalFormatting>
  <conditionalFormatting sqref="R84:R91">
    <cfRule type="cellIs" dxfId="32831" priority="139" operator="lessThan">
      <formula>0.8</formula>
    </cfRule>
    <cfRule type="cellIs" dxfId="32830" priority="140" operator="greaterThan">
      <formula>1</formula>
    </cfRule>
  </conditionalFormatting>
  <conditionalFormatting sqref="R84:R91">
    <cfRule type="cellIs" dxfId="32829" priority="137" operator="greaterThan">
      <formula>1</formula>
    </cfRule>
    <cfRule type="cellIs" dxfId="32828" priority="138" operator="lessThan">
      <formula>0.8</formula>
    </cfRule>
  </conditionalFormatting>
  <conditionalFormatting sqref="P84:P91">
    <cfRule type="cellIs" dxfId="32827" priority="136" operator="greaterThan">
      <formula>0</formula>
    </cfRule>
  </conditionalFormatting>
  <conditionalFormatting sqref="Q84:Q91">
    <cfRule type="cellIs" dxfId="32826" priority="135" operator="lessThan">
      <formula>0</formula>
    </cfRule>
  </conditionalFormatting>
  <conditionalFormatting sqref="R84:R91">
    <cfRule type="cellIs" dxfId="32825" priority="133" operator="lessThan">
      <formula>0.8</formula>
    </cfRule>
    <cfRule type="cellIs" dxfId="32824" priority="134" operator="greaterThan">
      <formula>1</formula>
    </cfRule>
  </conditionalFormatting>
  <conditionalFormatting sqref="R84:R91">
    <cfRule type="cellIs" dxfId="32823" priority="131" operator="greaterThan">
      <formula>1</formula>
    </cfRule>
    <cfRule type="cellIs" dxfId="32822" priority="132" operator="lessThan">
      <formula>0.8</formula>
    </cfRule>
  </conditionalFormatting>
  <conditionalFormatting sqref="P84:P91">
    <cfRule type="cellIs" dxfId="32821" priority="130" operator="greaterThan">
      <formula>0</formula>
    </cfRule>
  </conditionalFormatting>
  <conditionalFormatting sqref="Q84:Q91">
    <cfRule type="cellIs" dxfId="32820" priority="129" operator="lessThan">
      <formula>0</formula>
    </cfRule>
  </conditionalFormatting>
  <conditionalFormatting sqref="R84:R91">
    <cfRule type="cellIs" dxfId="32819" priority="127" operator="lessThan">
      <formula>0.8</formula>
    </cfRule>
    <cfRule type="cellIs" dxfId="32818" priority="128" operator="greaterThan">
      <formula>1</formula>
    </cfRule>
  </conditionalFormatting>
  <conditionalFormatting sqref="R84:R91">
    <cfRule type="cellIs" dxfId="32817" priority="125" operator="greaterThan">
      <formula>1</formula>
    </cfRule>
    <cfRule type="cellIs" dxfId="32816" priority="126" operator="lessThan">
      <formula>0.8</formula>
    </cfRule>
  </conditionalFormatting>
  <conditionalFormatting sqref="P84:P91">
    <cfRule type="cellIs" dxfId="32815" priority="124" operator="greaterThan">
      <formula>0</formula>
    </cfRule>
  </conditionalFormatting>
  <conditionalFormatting sqref="P84:P91">
    <cfRule type="cellIs" dxfId="32814" priority="118" operator="greaterThan">
      <formula>0</formula>
    </cfRule>
  </conditionalFormatting>
  <conditionalFormatting sqref="Q84:Q91">
    <cfRule type="cellIs" dxfId="32813" priority="123" operator="lessThan">
      <formula>0</formula>
    </cfRule>
  </conditionalFormatting>
  <conditionalFormatting sqref="R84:R91">
    <cfRule type="cellIs" dxfId="32812" priority="121" operator="lessThan">
      <formula>0.8</formula>
    </cfRule>
    <cfRule type="cellIs" dxfId="32811" priority="122" operator="greaterThan">
      <formula>1</formula>
    </cfRule>
  </conditionalFormatting>
  <conditionalFormatting sqref="R84:R91">
    <cfRule type="cellIs" dxfId="32810" priority="119" operator="greaterThan">
      <formula>1</formula>
    </cfRule>
    <cfRule type="cellIs" dxfId="32809" priority="120" operator="lessThan">
      <formula>0.8</formula>
    </cfRule>
  </conditionalFormatting>
  <conditionalFormatting sqref="P84:P91">
    <cfRule type="cellIs" dxfId="32808" priority="112" operator="greaterThan">
      <formula>0</formula>
    </cfRule>
  </conditionalFormatting>
  <conditionalFormatting sqref="Q84:Q91">
    <cfRule type="cellIs" dxfId="32807" priority="117" operator="lessThan">
      <formula>0</formula>
    </cfRule>
  </conditionalFormatting>
  <conditionalFormatting sqref="R84:R91">
    <cfRule type="cellIs" dxfId="32806" priority="115" operator="lessThan">
      <formula>0.8</formula>
    </cfRule>
    <cfRule type="cellIs" dxfId="32805" priority="116" operator="greaterThan">
      <formula>1</formula>
    </cfRule>
  </conditionalFormatting>
  <conditionalFormatting sqref="R84:R91">
    <cfRule type="cellIs" dxfId="32804" priority="113" operator="greaterThan">
      <formula>1</formula>
    </cfRule>
    <cfRule type="cellIs" dxfId="32803" priority="114" operator="lessThan">
      <formula>0.8</formula>
    </cfRule>
  </conditionalFormatting>
  <conditionalFormatting sqref="R84:R91">
    <cfRule type="cellIs" dxfId="32802" priority="109" operator="lessThan">
      <formula>0.8</formula>
    </cfRule>
    <cfRule type="cellIs" dxfId="32801" priority="110" operator="greaterThan">
      <formula>1</formula>
    </cfRule>
  </conditionalFormatting>
  <conditionalFormatting sqref="R84:R91">
    <cfRule type="cellIs" dxfId="32800" priority="107" operator="greaterThan">
      <formula>1</formula>
    </cfRule>
    <cfRule type="cellIs" dxfId="32799" priority="108" operator="lessThan">
      <formula>0.8</formula>
    </cfRule>
  </conditionalFormatting>
  <conditionalFormatting sqref="P84:P91">
    <cfRule type="cellIs" dxfId="32798" priority="106" operator="greaterThan">
      <formula>0</formula>
    </cfRule>
  </conditionalFormatting>
  <conditionalFormatting sqref="Q84:Q91">
    <cfRule type="cellIs" dxfId="32797" priority="111" operator="lessThan">
      <formula>0</formula>
    </cfRule>
  </conditionalFormatting>
  <conditionalFormatting sqref="Q84:Q91">
    <cfRule type="cellIs" dxfId="32796" priority="100" operator="lessThan">
      <formula>0</formula>
    </cfRule>
  </conditionalFormatting>
  <conditionalFormatting sqref="P84:P91">
    <cfRule type="cellIs" dxfId="32795" priority="101" operator="greaterThan">
      <formula>0</formula>
    </cfRule>
  </conditionalFormatting>
  <conditionalFormatting sqref="R84:R91">
    <cfRule type="cellIs" dxfId="32794" priority="104" operator="lessThan">
      <formula>0.8</formula>
    </cfRule>
    <cfRule type="cellIs" dxfId="32793" priority="105" operator="greaterThan">
      <formula>1</formula>
    </cfRule>
  </conditionalFormatting>
  <conditionalFormatting sqref="R84:R91">
    <cfRule type="cellIs" dxfId="32792" priority="102" operator="greaterThan">
      <formula>1</formula>
    </cfRule>
    <cfRule type="cellIs" dxfId="32791" priority="103" operator="lessThan">
      <formula>0.8</formula>
    </cfRule>
  </conditionalFormatting>
  <conditionalFormatting sqref="Q84:Q91">
    <cfRule type="cellIs" dxfId="32790" priority="94" operator="lessThan">
      <formula>0</formula>
    </cfRule>
  </conditionalFormatting>
  <conditionalFormatting sqref="R84:R91">
    <cfRule type="cellIs" dxfId="32789" priority="98" operator="lessThan">
      <formula>0.8</formula>
    </cfRule>
    <cfRule type="cellIs" dxfId="32788" priority="99" operator="greaterThan">
      <formula>1</formula>
    </cfRule>
  </conditionalFormatting>
  <conditionalFormatting sqref="R84:R91">
    <cfRule type="cellIs" dxfId="32787" priority="96" operator="greaterThan">
      <formula>1</formula>
    </cfRule>
    <cfRule type="cellIs" dxfId="32786" priority="97" operator="lessThan">
      <formula>0.8</formula>
    </cfRule>
  </conditionalFormatting>
  <conditionalFormatting sqref="P84:P91">
    <cfRule type="cellIs" dxfId="32785" priority="95" operator="greaterThan">
      <formula>0</formula>
    </cfRule>
  </conditionalFormatting>
  <conditionalFormatting sqref="Q84:Q91">
    <cfRule type="cellIs" dxfId="32784" priority="93" operator="lessThan">
      <formula>0</formula>
    </cfRule>
  </conditionalFormatting>
  <conditionalFormatting sqref="R84:R91">
    <cfRule type="cellIs" dxfId="32783" priority="91" operator="lessThan">
      <formula>0.8</formula>
    </cfRule>
    <cfRule type="cellIs" dxfId="32782" priority="92" operator="greaterThan">
      <formula>1</formula>
    </cfRule>
  </conditionalFormatting>
  <conditionalFormatting sqref="R84:R91">
    <cfRule type="cellIs" dxfId="32781" priority="89" operator="greaterThan">
      <formula>1</formula>
    </cfRule>
    <cfRule type="cellIs" dxfId="32780" priority="90" operator="lessThan">
      <formula>0.8</formula>
    </cfRule>
  </conditionalFormatting>
  <conditionalFormatting sqref="P84:P91">
    <cfRule type="cellIs" dxfId="32779" priority="88" operator="greaterThan">
      <formula>0</formula>
    </cfRule>
  </conditionalFormatting>
  <conditionalFormatting sqref="Q84:Q91">
    <cfRule type="cellIs" dxfId="32778" priority="87" operator="lessThan">
      <formula>0</formula>
    </cfRule>
  </conditionalFormatting>
  <conditionalFormatting sqref="R84:R91">
    <cfRule type="cellIs" dxfId="32777" priority="85" operator="lessThan">
      <formula>0.8</formula>
    </cfRule>
    <cfRule type="cellIs" dxfId="32776" priority="86" operator="greaterThan">
      <formula>1</formula>
    </cfRule>
  </conditionalFormatting>
  <conditionalFormatting sqref="R84:R91">
    <cfRule type="cellIs" dxfId="32775" priority="83" operator="greaterThan">
      <formula>1</formula>
    </cfRule>
    <cfRule type="cellIs" dxfId="32774" priority="84" operator="lessThan">
      <formula>0.8</formula>
    </cfRule>
  </conditionalFormatting>
  <conditionalFormatting sqref="P84:P91">
    <cfRule type="cellIs" dxfId="32773" priority="82" operator="greaterThan">
      <formula>0</formula>
    </cfRule>
  </conditionalFormatting>
  <conditionalFormatting sqref="Q84:Q91">
    <cfRule type="cellIs" dxfId="32772" priority="81" operator="lessThan">
      <formula>0</formula>
    </cfRule>
  </conditionalFormatting>
  <conditionalFormatting sqref="R84:R91">
    <cfRule type="cellIs" dxfId="32771" priority="79" operator="lessThan">
      <formula>0.8</formula>
    </cfRule>
    <cfRule type="cellIs" dxfId="32770" priority="80" operator="greaterThan">
      <formula>1</formula>
    </cfRule>
  </conditionalFormatting>
  <conditionalFormatting sqref="R84:R91">
    <cfRule type="cellIs" dxfId="32769" priority="77" operator="greaterThan">
      <formula>1</formula>
    </cfRule>
    <cfRule type="cellIs" dxfId="32768" priority="78" operator="lessThan">
      <formula>0.8</formula>
    </cfRule>
  </conditionalFormatting>
  <conditionalFormatting sqref="P84:P91">
    <cfRule type="cellIs" dxfId="32767" priority="76" operator="greaterThan">
      <formula>0</formula>
    </cfRule>
  </conditionalFormatting>
  <conditionalFormatting sqref="Q162:Q166">
    <cfRule type="cellIs" dxfId="32766" priority="75" operator="lessThan">
      <formula>0</formula>
    </cfRule>
  </conditionalFormatting>
  <conditionalFormatting sqref="R162:R166">
    <cfRule type="cellIs" dxfId="32765" priority="73" operator="lessThan">
      <formula>0.8</formula>
    </cfRule>
    <cfRule type="cellIs" dxfId="32764" priority="74" operator="greaterThan">
      <formula>1</formula>
    </cfRule>
  </conditionalFormatting>
  <conditionalFormatting sqref="R162:R166">
    <cfRule type="cellIs" dxfId="32763" priority="71" operator="greaterThan">
      <formula>1</formula>
    </cfRule>
    <cfRule type="cellIs" dxfId="32762" priority="72" operator="lessThan">
      <formula>0.8</formula>
    </cfRule>
  </conditionalFormatting>
  <conditionalFormatting sqref="P162:P166">
    <cfRule type="cellIs" dxfId="32761" priority="70" operator="greaterThan">
      <formula>0</formula>
    </cfRule>
  </conditionalFormatting>
  <conditionalFormatting sqref="P167:P168">
    <cfRule type="cellIs" dxfId="32760" priority="64" operator="greaterThan">
      <formula>0</formula>
    </cfRule>
  </conditionalFormatting>
  <conditionalFormatting sqref="R167:R168">
    <cfRule type="cellIs" dxfId="32759" priority="67" operator="lessThan">
      <formula>0.8</formula>
    </cfRule>
    <cfRule type="cellIs" dxfId="32758" priority="68" operator="greaterThan">
      <formula>1</formula>
    </cfRule>
  </conditionalFormatting>
  <conditionalFormatting sqref="R167:R168">
    <cfRule type="cellIs" dxfId="32757" priority="65" operator="greaterThan">
      <formula>1</formula>
    </cfRule>
    <cfRule type="cellIs" dxfId="32756" priority="66" operator="lessThan">
      <formula>0.8</formula>
    </cfRule>
  </conditionalFormatting>
  <conditionalFormatting sqref="Q167:Q168">
    <cfRule type="cellIs" dxfId="32755" priority="69" operator="lessThan">
      <formula>0</formula>
    </cfRule>
  </conditionalFormatting>
  <conditionalFormatting sqref="Q161">
    <cfRule type="cellIs" dxfId="32754" priority="63" operator="lessThan">
      <formula>0</formula>
    </cfRule>
  </conditionalFormatting>
  <conditionalFormatting sqref="R161">
    <cfRule type="cellIs" dxfId="32753" priority="61" operator="lessThan">
      <formula>0.8</formula>
    </cfRule>
    <cfRule type="cellIs" dxfId="32752" priority="62" operator="greaterThan">
      <formula>1</formula>
    </cfRule>
  </conditionalFormatting>
  <conditionalFormatting sqref="R161">
    <cfRule type="cellIs" dxfId="32751" priority="59" operator="greaterThan">
      <formula>1</formula>
    </cfRule>
    <cfRule type="cellIs" dxfId="32750" priority="60" operator="lessThan">
      <formula>0.8</formula>
    </cfRule>
  </conditionalFormatting>
  <conditionalFormatting sqref="P161">
    <cfRule type="cellIs" dxfId="32749" priority="58" operator="greaterThan">
      <formula>0</formula>
    </cfRule>
  </conditionalFormatting>
  <conditionalFormatting sqref="Q162:Q166">
    <cfRule type="cellIs" dxfId="32748" priority="57" operator="lessThan">
      <formula>0</formula>
    </cfRule>
  </conditionalFormatting>
  <conditionalFormatting sqref="R162:R166">
    <cfRule type="cellIs" dxfId="32747" priority="55" operator="lessThan">
      <formula>0.8</formula>
    </cfRule>
    <cfRule type="cellIs" dxfId="32746" priority="56" operator="greaterThan">
      <formula>1</formula>
    </cfRule>
  </conditionalFormatting>
  <conditionalFormatting sqref="R162:R166">
    <cfRule type="cellIs" dxfId="32745" priority="53" operator="greaterThan">
      <formula>1</formula>
    </cfRule>
    <cfRule type="cellIs" dxfId="32744" priority="54" operator="lessThan">
      <formula>0.8</formula>
    </cfRule>
  </conditionalFormatting>
  <conditionalFormatting sqref="P162:P166">
    <cfRule type="cellIs" dxfId="32743" priority="52" operator="greaterThan">
      <formula>0</formula>
    </cfRule>
  </conditionalFormatting>
  <conditionalFormatting sqref="Q162:Q166">
    <cfRule type="cellIs" dxfId="32742" priority="51" operator="lessThan">
      <formula>0</formula>
    </cfRule>
  </conditionalFormatting>
  <conditionalFormatting sqref="R162:R166">
    <cfRule type="cellIs" dxfId="32741" priority="49" operator="lessThan">
      <formula>0.8</formula>
    </cfRule>
    <cfRule type="cellIs" dxfId="32740" priority="50" operator="greaterThan">
      <formula>1</formula>
    </cfRule>
  </conditionalFormatting>
  <conditionalFormatting sqref="R162:R166">
    <cfRule type="cellIs" dxfId="32739" priority="47" operator="greaterThan">
      <formula>1</formula>
    </cfRule>
    <cfRule type="cellIs" dxfId="32738" priority="48" operator="lessThan">
      <formula>0.8</formula>
    </cfRule>
  </conditionalFormatting>
  <conditionalFormatting sqref="P162:P166">
    <cfRule type="cellIs" dxfId="32737" priority="46" operator="greaterThan">
      <formula>0</formula>
    </cfRule>
  </conditionalFormatting>
  <conditionalFormatting sqref="Q167:Q168">
    <cfRule type="cellIs" dxfId="32736" priority="45" operator="lessThan">
      <formula>0</formula>
    </cfRule>
  </conditionalFormatting>
  <conditionalFormatting sqref="R167:R168">
    <cfRule type="cellIs" dxfId="32735" priority="43" operator="lessThan">
      <formula>0.8</formula>
    </cfRule>
    <cfRule type="cellIs" dxfId="32734" priority="44" operator="greaterThan">
      <formula>1</formula>
    </cfRule>
  </conditionalFormatting>
  <conditionalFormatting sqref="R167:R168">
    <cfRule type="cellIs" dxfId="32733" priority="41" operator="greaterThan">
      <formula>1</formula>
    </cfRule>
    <cfRule type="cellIs" dxfId="32732" priority="42" operator="lessThan">
      <formula>0.8</formula>
    </cfRule>
  </conditionalFormatting>
  <conditionalFormatting sqref="P167:P168">
    <cfRule type="cellIs" dxfId="32731" priority="40" operator="greaterThan">
      <formula>0</formula>
    </cfRule>
  </conditionalFormatting>
  <conditionalFormatting sqref="Q161">
    <cfRule type="cellIs" dxfId="32730" priority="39" operator="lessThan">
      <formula>0</formula>
    </cfRule>
  </conditionalFormatting>
  <conditionalFormatting sqref="R161">
    <cfRule type="cellIs" dxfId="32729" priority="37" operator="lessThan">
      <formula>0.8</formula>
    </cfRule>
    <cfRule type="cellIs" dxfId="32728" priority="38" operator="greaterThan">
      <formula>1</formula>
    </cfRule>
  </conditionalFormatting>
  <conditionalFormatting sqref="R161">
    <cfRule type="cellIs" dxfId="32727" priority="35" operator="greaterThan">
      <formula>1</formula>
    </cfRule>
    <cfRule type="cellIs" dxfId="32726" priority="36" operator="lessThan">
      <formula>0.8</formula>
    </cfRule>
  </conditionalFormatting>
  <conditionalFormatting sqref="P161">
    <cfRule type="cellIs" dxfId="32725" priority="34" operator="greaterThan">
      <formula>0</formula>
    </cfRule>
  </conditionalFormatting>
  <conditionalFormatting sqref="Q162:Q166">
    <cfRule type="cellIs" dxfId="32724" priority="33" operator="lessThan">
      <formula>0</formula>
    </cfRule>
  </conditionalFormatting>
  <conditionalFormatting sqref="R162:R166">
    <cfRule type="cellIs" dxfId="32723" priority="31" operator="lessThan">
      <formula>0.8</formula>
    </cfRule>
    <cfRule type="cellIs" dxfId="32722" priority="32" operator="greaterThan">
      <formula>1</formula>
    </cfRule>
  </conditionalFormatting>
  <conditionalFormatting sqref="R162:R166">
    <cfRule type="cellIs" dxfId="32721" priority="29" operator="greaterThan">
      <formula>1</formula>
    </cfRule>
    <cfRule type="cellIs" dxfId="32720" priority="30" operator="lessThan">
      <formula>0.8</formula>
    </cfRule>
  </conditionalFormatting>
  <conditionalFormatting sqref="P162:P166">
    <cfRule type="cellIs" dxfId="32719" priority="28" operator="greaterThan">
      <formula>0</formula>
    </cfRule>
  </conditionalFormatting>
  <conditionalFormatting sqref="Q161">
    <cfRule type="cellIs" dxfId="32718" priority="27" operator="lessThan">
      <formula>0</formula>
    </cfRule>
  </conditionalFormatting>
  <conditionalFormatting sqref="R161">
    <cfRule type="cellIs" dxfId="32717" priority="25" operator="lessThan">
      <formula>0.8</formula>
    </cfRule>
    <cfRule type="cellIs" dxfId="32716" priority="26" operator="greaterThan">
      <formula>1</formula>
    </cfRule>
  </conditionalFormatting>
  <conditionalFormatting sqref="R161">
    <cfRule type="cellIs" dxfId="32715" priority="23" operator="greaterThan">
      <formula>1</formula>
    </cfRule>
    <cfRule type="cellIs" dxfId="32714" priority="24" operator="lessThan">
      <formula>0.8</formula>
    </cfRule>
  </conditionalFormatting>
  <conditionalFormatting sqref="P161">
    <cfRule type="cellIs" dxfId="32713" priority="22" operator="greaterThan">
      <formula>0</formula>
    </cfRule>
  </conditionalFormatting>
  <conditionalFormatting sqref="Q162:Q166">
    <cfRule type="cellIs" dxfId="32712" priority="21" operator="lessThan">
      <formula>0</formula>
    </cfRule>
  </conditionalFormatting>
  <conditionalFormatting sqref="R162:R166">
    <cfRule type="cellIs" dxfId="32711" priority="19" operator="lessThan">
      <formula>0.8</formula>
    </cfRule>
    <cfRule type="cellIs" dxfId="32710" priority="20" operator="greaterThan">
      <formula>1</formula>
    </cfRule>
  </conditionalFormatting>
  <conditionalFormatting sqref="R162:R166">
    <cfRule type="cellIs" dxfId="32709" priority="17" operator="greaterThan">
      <formula>1</formula>
    </cfRule>
    <cfRule type="cellIs" dxfId="32708" priority="18" operator="lessThan">
      <formula>0.8</formula>
    </cfRule>
  </conditionalFormatting>
  <conditionalFormatting sqref="P162:P166">
    <cfRule type="cellIs" dxfId="32707" priority="16" operator="greaterThan">
      <formula>0</formula>
    </cfRule>
  </conditionalFormatting>
  <conditionalFormatting sqref="Q161">
    <cfRule type="cellIs" dxfId="32706" priority="15" operator="lessThan">
      <formula>0</formula>
    </cfRule>
  </conditionalFormatting>
  <conditionalFormatting sqref="R161">
    <cfRule type="cellIs" dxfId="32705" priority="13" operator="lessThan">
      <formula>0.8</formula>
    </cfRule>
    <cfRule type="cellIs" dxfId="32704" priority="14" operator="greaterThan">
      <formula>1</formula>
    </cfRule>
  </conditionalFormatting>
  <conditionalFormatting sqref="R161">
    <cfRule type="cellIs" dxfId="32703" priority="11" operator="greaterThan">
      <formula>1</formula>
    </cfRule>
    <cfRule type="cellIs" dxfId="32702" priority="12" operator="lessThan">
      <formula>0.8</formula>
    </cfRule>
  </conditionalFormatting>
  <conditionalFormatting sqref="P161">
    <cfRule type="cellIs" dxfId="32701" priority="10" operator="greaterThan">
      <formula>0</formula>
    </cfRule>
  </conditionalFormatting>
  <conditionalFormatting sqref="P167:P168">
    <cfRule type="cellIs" dxfId="32700" priority="4" operator="greaterThan">
      <formula>0</formula>
    </cfRule>
  </conditionalFormatting>
  <conditionalFormatting sqref="R167:R168">
    <cfRule type="cellIs" dxfId="32699" priority="7" operator="lessThan">
      <formula>0.8</formula>
    </cfRule>
    <cfRule type="cellIs" dxfId="32698" priority="8" operator="greaterThan">
      <formula>1</formula>
    </cfRule>
  </conditionalFormatting>
  <conditionalFormatting sqref="R167:R168">
    <cfRule type="cellIs" dxfId="32697" priority="5" operator="greaterThan">
      <formula>1</formula>
    </cfRule>
    <cfRule type="cellIs" dxfId="32696" priority="6" operator="lessThan">
      <formula>0.8</formula>
    </cfRule>
  </conditionalFormatting>
  <conditionalFormatting sqref="Q167:Q168">
    <cfRule type="cellIs" dxfId="32695" priority="9" operator="lessThan">
      <formula>0</formula>
    </cfRule>
  </conditionalFormatting>
  <conditionalFormatting sqref="AF30">
    <cfRule type="cellIs" dxfId="32694" priority="3" operator="lessThan">
      <formula>0</formula>
    </cfRule>
  </conditionalFormatting>
  <conditionalFormatting sqref="AG30">
    <cfRule type="cellIs" dxfId="32693" priority="1" operator="greaterThan">
      <formula>1</formula>
    </cfRule>
    <cfRule type="cellIs" dxfId="32692" priority="2" operator="lessThan">
      <formula>0.8</formula>
    </cfRule>
  </conditionalFormatting>
  <dataValidations count="1">
    <dataValidation type="list" allowBlank="1" showInputMessage="1" showErrorMessage="1" sqref="AB5:AC173" xr:uid="{00000000-0002-0000-08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Q38"/>
  <sheetViews>
    <sheetView zoomScale="40" zoomScaleNormal="40" workbookViewId="0">
      <selection activeCell="O30" sqref="O30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27" customWidth="1"/>
    <col min="4" max="17" width="14.26953125" style="2" customWidth="1"/>
    <col min="18" max="21" width="9.6328125" style="2" customWidth="1"/>
    <col min="22" max="22" width="11.26953125" style="2" customWidth="1"/>
    <col min="23" max="23" width="11.453125" style="2" customWidth="1"/>
    <col min="24" max="16384" width="8.08984375" style="2"/>
  </cols>
  <sheetData>
    <row r="1" spans="2:17" ht="27.75" customHeight="1">
      <c r="B1" s="582" t="s">
        <v>0</v>
      </c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4"/>
      <c r="N1" s="1"/>
      <c r="O1" s="1"/>
    </row>
    <row r="2" spans="2:17" ht="27.75" customHeight="1">
      <c r="B2" s="582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4"/>
      <c r="N2" s="1"/>
      <c r="O2" s="1"/>
    </row>
    <row r="3" spans="2:17" ht="46.5" customHeight="1">
      <c r="B3" s="575" t="s">
        <v>1</v>
      </c>
      <c r="C3" s="536"/>
      <c r="D3" s="585" t="s">
        <v>314</v>
      </c>
      <c r="E3" s="586"/>
      <c r="F3" s="575" t="s">
        <v>3</v>
      </c>
      <c r="G3" s="536"/>
      <c r="H3" s="587">
        <v>206930</v>
      </c>
      <c r="I3" s="588"/>
      <c r="J3" s="575" t="s">
        <v>4</v>
      </c>
      <c r="K3" s="536"/>
      <c r="L3" s="580">
        <v>6724603.5177755626</v>
      </c>
      <c r="M3" s="581"/>
      <c r="N3" s="376"/>
      <c r="O3" s="376"/>
      <c r="P3" s="376"/>
      <c r="Q3" s="376"/>
    </row>
    <row r="4" spans="2:17" ht="24" customHeight="1">
      <c r="B4" s="575" t="s">
        <v>5</v>
      </c>
      <c r="C4" s="536"/>
      <c r="D4" s="567" t="s">
        <v>5</v>
      </c>
      <c r="E4" s="568"/>
      <c r="F4" s="578" t="s">
        <v>6</v>
      </c>
      <c r="G4" s="579"/>
      <c r="H4" s="578" t="s">
        <v>7</v>
      </c>
      <c r="I4" s="579"/>
      <c r="J4" s="578" t="s">
        <v>8</v>
      </c>
      <c r="K4" s="579"/>
      <c r="L4" s="580" t="s">
        <v>9</v>
      </c>
      <c r="M4" s="581"/>
      <c r="N4" s="561" t="s">
        <v>10</v>
      </c>
      <c r="O4" s="562"/>
      <c r="P4" s="562" t="s">
        <v>11</v>
      </c>
      <c r="Q4" s="562"/>
    </row>
    <row r="5" spans="2:17" ht="24" customHeight="1">
      <c r="B5" s="563" t="s">
        <v>12</v>
      </c>
      <c r="C5" s="542"/>
      <c r="D5" s="567" t="s">
        <v>13</v>
      </c>
      <c r="E5" s="568"/>
      <c r="F5" s="567" t="s">
        <v>14</v>
      </c>
      <c r="G5" s="568"/>
      <c r="H5" s="569" t="s">
        <v>15</v>
      </c>
      <c r="I5" s="570"/>
      <c r="J5" s="571" t="s">
        <v>16</v>
      </c>
      <c r="K5" s="572"/>
      <c r="L5" s="573" t="s">
        <v>17</v>
      </c>
      <c r="M5" s="574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5" customHeight="1">
      <c r="B6" s="564"/>
      <c r="C6" s="565"/>
      <c r="D6" s="575" t="s">
        <v>21</v>
      </c>
      <c r="E6" s="536"/>
      <c r="F6" s="576">
        <f>AVERAGE(D13:O13,P13:Q13,D30:E30,G30:H30,J30:M30)</f>
        <v>384.22486863262253</v>
      </c>
      <c r="G6" s="577"/>
      <c r="H6" s="555">
        <f>AVERAGE(D13:P13,Q13)</f>
        <v>141.63907927983539</v>
      </c>
      <c r="I6" s="556"/>
      <c r="J6" s="555">
        <f>AVERAGE(D30:E30,G30:H30)</f>
        <v>736.25</v>
      </c>
      <c r="K6" s="556"/>
      <c r="L6" s="557">
        <f>AVERAGE(J30:M30)</f>
        <v>881.25</v>
      </c>
      <c r="M6" s="558"/>
      <c r="N6" s="559">
        <v>0</v>
      </c>
      <c r="O6" s="544">
        <v>0</v>
      </c>
      <c r="P6" s="560">
        <v>3</v>
      </c>
      <c r="Q6" s="544">
        <v>2</v>
      </c>
    </row>
    <row r="7" spans="2:17" s="5" customFormat="1" ht="39.65" customHeight="1">
      <c r="B7" s="564"/>
      <c r="C7" s="565"/>
      <c r="D7" s="545" t="s">
        <v>22</v>
      </c>
      <c r="E7" s="546"/>
      <c r="F7" s="547">
        <f>AVERAGE(D14:O14,P14:Q14,D31:E31,J31:M31,G31:H31)</f>
        <v>357.47133598269164</v>
      </c>
      <c r="G7" s="548"/>
      <c r="H7" s="549">
        <f>AVERAGE(D14:P14,Q14)</f>
        <v>127.91774844519571</v>
      </c>
      <c r="I7" s="550"/>
      <c r="J7" s="549">
        <f>AVERAGE(D31:E31,G31:H31)</f>
        <v>747.11458949136374</v>
      </c>
      <c r="K7" s="550"/>
      <c r="L7" s="551">
        <f>AVERAGE(J31:M31)</f>
        <v>771.26563885525491</v>
      </c>
      <c r="M7" s="552"/>
      <c r="N7" s="559"/>
      <c r="O7" s="544"/>
      <c r="P7" s="560"/>
      <c r="Q7" s="544"/>
    </row>
    <row r="8" spans="2:17" s="5" customFormat="1" ht="39.65" customHeight="1">
      <c r="B8" s="566"/>
      <c r="C8" s="543"/>
      <c r="D8" s="545" t="s">
        <v>23</v>
      </c>
      <c r="E8" s="546"/>
      <c r="F8" s="553">
        <f>AVERAGE(D15:O15,P15:Q15,D32:E32,G32:H32,J32:K32,L32)</f>
        <v>0.91000758005113913</v>
      </c>
      <c r="G8" s="554"/>
      <c r="H8" s="553">
        <f>AVERAGE(D15:O15,P15:Q15)</f>
        <v>0.89882019800245216</v>
      </c>
      <c r="I8" s="554"/>
      <c r="J8" s="553">
        <f>AVERAGE(D32:E32,G32:H32)</f>
        <v>0.99407052953632469</v>
      </c>
      <c r="K8" s="554"/>
      <c r="L8" s="553">
        <f>AVERAGE(J32:M32)</f>
        <v>0.87563065211911439</v>
      </c>
      <c r="M8" s="554"/>
      <c r="N8" s="559"/>
      <c r="O8" s="544"/>
      <c r="P8" s="560"/>
      <c r="Q8" s="544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532" t="s">
        <v>24</v>
      </c>
      <c r="C10" s="538"/>
      <c r="D10" s="539" t="s">
        <v>25</v>
      </c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1"/>
    </row>
    <row r="11" spans="2:17" ht="17.25" customHeight="1">
      <c r="B11" s="523" t="s">
        <v>26</v>
      </c>
      <c r="C11" s="542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4" customHeight="1">
      <c r="B12" s="525"/>
      <c r="C12" s="543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40" customHeight="1">
      <c r="B13" s="527" t="s">
        <v>12</v>
      </c>
      <c r="C13" s="14" t="s">
        <v>41</v>
      </c>
      <c r="D13" s="19">
        <v>133.76218323586747</v>
      </c>
      <c r="E13" s="19">
        <v>119.15429505135388</v>
      </c>
      <c r="F13" s="19">
        <v>182.47499999999999</v>
      </c>
      <c r="G13" s="19">
        <v>369.04761904761904</v>
      </c>
      <c r="H13" s="19">
        <v>228.57142857142858</v>
      </c>
      <c r="I13" s="19">
        <v>89.34516028633675</v>
      </c>
      <c r="J13" s="19">
        <v>77.239278752436647</v>
      </c>
      <c r="K13" s="19">
        <v>109.18814192343605</v>
      </c>
      <c r="L13" s="19">
        <v>97.11904761904762</v>
      </c>
      <c r="M13" s="19">
        <v>84.016229298737045</v>
      </c>
      <c r="N13" s="19">
        <v>84.321731488648098</v>
      </c>
      <c r="O13" s="19">
        <v>79.853801169590653</v>
      </c>
      <c r="P13" s="19">
        <v>178.85319347319347</v>
      </c>
      <c r="Q13" s="21">
        <v>150</v>
      </c>
    </row>
    <row r="14" spans="2:17" ht="40" customHeight="1">
      <c r="B14" s="528"/>
      <c r="C14" s="14" t="s">
        <v>42</v>
      </c>
      <c r="D14" s="19">
        <v>123.64361769221968</v>
      </c>
      <c r="E14" s="19">
        <v>104.13848720658196</v>
      </c>
      <c r="F14" s="19">
        <v>154.93875759331692</v>
      </c>
      <c r="G14" s="19">
        <v>326.82746152839934</v>
      </c>
      <c r="H14" s="19">
        <v>223.2721599966882</v>
      </c>
      <c r="I14" s="19">
        <v>78.695793144452622</v>
      </c>
      <c r="J14" s="19">
        <v>68.730003310356111</v>
      </c>
      <c r="K14" s="19">
        <v>99.046518102642935</v>
      </c>
      <c r="L14" s="19">
        <v>85.493494797996803</v>
      </c>
      <c r="M14" s="19">
        <v>74.448052960219201</v>
      </c>
      <c r="N14" s="19">
        <v>78.28669682319719</v>
      </c>
      <c r="O14" s="19">
        <v>67.110525374282702</v>
      </c>
      <c r="P14" s="19">
        <v>168.12773332320961</v>
      </c>
      <c r="Q14" s="9">
        <v>138.08917637917642</v>
      </c>
    </row>
    <row r="15" spans="2:17" ht="40" customHeight="1">
      <c r="B15" s="529"/>
      <c r="C15" s="377" t="s">
        <v>43</v>
      </c>
      <c r="D15" s="10">
        <f t="shared" ref="D15:Q15" si="0">D14/D13</f>
        <v>0.92435406406453924</v>
      </c>
      <c r="E15" s="10">
        <f t="shared" si="0"/>
        <v>0.87398013778437178</v>
      </c>
      <c r="F15" s="10">
        <f t="shared" si="0"/>
        <v>0.8490958081562785</v>
      </c>
      <c r="G15" s="10">
        <f t="shared" si="0"/>
        <v>0.88559699252856594</v>
      </c>
      <c r="H15" s="10">
        <f t="shared" si="0"/>
        <v>0.97681569998551088</v>
      </c>
      <c r="I15" s="10">
        <f t="shared" si="0"/>
        <v>0.88080644650751494</v>
      </c>
      <c r="J15" s="10">
        <f t="shared" si="0"/>
        <v>0.8898322773138001</v>
      </c>
      <c r="K15" s="10">
        <f t="shared" si="0"/>
        <v>0.90711790088062372</v>
      </c>
      <c r="L15" s="10">
        <f t="shared" si="0"/>
        <v>0.88029585229611806</v>
      </c>
      <c r="M15" s="10">
        <f t="shared" si="0"/>
        <v>0.88611514205789677</v>
      </c>
      <c r="N15" s="10">
        <f t="shared" si="0"/>
        <v>0.92842847793912553</v>
      </c>
      <c r="O15" s="10">
        <f t="shared" si="0"/>
        <v>0.84041741772261735</v>
      </c>
      <c r="P15" s="379">
        <f t="shared" si="0"/>
        <v>0.94003204560285702</v>
      </c>
      <c r="Q15" s="11">
        <f t="shared" si="0"/>
        <v>0.92059450919450947</v>
      </c>
    </row>
    <row r="16" spans="2:17" ht="22.9" customHeight="1">
      <c r="B16" s="530" t="s">
        <v>44</v>
      </c>
      <c r="C16" s="377" t="s">
        <v>45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531"/>
      <c r="C17" s="377" t="s">
        <v>46</v>
      </c>
      <c r="D17" s="12">
        <v>0.62638888888888888</v>
      </c>
      <c r="E17" s="12">
        <v>0.53263888888888888</v>
      </c>
      <c r="F17" s="12">
        <v>0.46249999999999997</v>
      </c>
      <c r="G17" s="12">
        <v>0.58611111111111103</v>
      </c>
      <c r="H17" s="12">
        <v>0.71250000000000002</v>
      </c>
      <c r="I17" s="12">
        <v>0.67222222222222205</v>
      </c>
      <c r="J17" s="12">
        <v>0.66736111111111096</v>
      </c>
      <c r="K17" s="12">
        <v>0.66249999999999987</v>
      </c>
      <c r="L17" s="12">
        <v>0.89444444444444438</v>
      </c>
      <c r="M17" s="12">
        <v>0.91736111111111096</v>
      </c>
      <c r="N17" s="12">
        <v>0.96319444444444446</v>
      </c>
      <c r="O17" s="22">
        <v>0.92291666666666661</v>
      </c>
      <c r="P17" s="12">
        <v>0.54930555555555549</v>
      </c>
      <c r="Q17" s="380">
        <v>0.49652777777777773</v>
      </c>
    </row>
    <row r="18" spans="2:17" ht="22.9" customHeight="1">
      <c r="B18" s="534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535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534" t="s">
        <v>51</v>
      </c>
      <c r="C20" s="381" t="s">
        <v>48</v>
      </c>
      <c r="D20" s="382" t="s">
        <v>49</v>
      </c>
      <c r="E20" s="382">
        <v>2</v>
      </c>
      <c r="F20" s="382" t="s">
        <v>49</v>
      </c>
      <c r="G20" s="382" t="s">
        <v>49</v>
      </c>
      <c r="H20" s="382" t="s">
        <v>49</v>
      </c>
      <c r="I20" s="382" t="s">
        <v>49</v>
      </c>
      <c r="J20" s="382" t="s">
        <v>49</v>
      </c>
      <c r="K20" s="382" t="s">
        <v>49</v>
      </c>
      <c r="L20" s="382" t="s">
        <v>49</v>
      </c>
      <c r="M20" s="382" t="s">
        <v>49</v>
      </c>
      <c r="N20" s="382" t="s">
        <v>49</v>
      </c>
      <c r="O20" s="382" t="s">
        <v>49</v>
      </c>
      <c r="P20" s="382">
        <v>1</v>
      </c>
      <c r="Q20" s="383"/>
    </row>
    <row r="21" spans="2:17" ht="22.9" customHeight="1">
      <c r="B21" s="535"/>
      <c r="C21" s="381" t="s">
        <v>52</v>
      </c>
      <c r="D21" s="382" t="s">
        <v>49</v>
      </c>
      <c r="E21" s="382" t="s">
        <v>49</v>
      </c>
      <c r="F21" s="382" t="s">
        <v>49</v>
      </c>
      <c r="G21" s="382" t="s">
        <v>49</v>
      </c>
      <c r="H21" s="382" t="s">
        <v>49</v>
      </c>
      <c r="I21" s="382">
        <v>1</v>
      </c>
      <c r="J21" s="382">
        <v>1</v>
      </c>
      <c r="K21" s="382" t="s">
        <v>49</v>
      </c>
      <c r="L21" s="382" t="s">
        <v>49</v>
      </c>
      <c r="M21" s="382" t="s">
        <v>49</v>
      </c>
      <c r="N21" s="382" t="s">
        <v>49</v>
      </c>
      <c r="O21" s="382" t="s">
        <v>49</v>
      </c>
      <c r="P21" s="382" t="s">
        <v>49</v>
      </c>
      <c r="Q21" s="383"/>
    </row>
    <row r="22" spans="2:17" ht="22.9" customHeight="1">
      <c r="B22" s="513" t="s">
        <v>53</v>
      </c>
      <c r="C22" s="536"/>
      <c r="D22" s="384">
        <v>19.666666666666668</v>
      </c>
      <c r="E22" s="384">
        <v>17.571428571428573</v>
      </c>
      <c r="F22" s="384">
        <v>12.25</v>
      </c>
      <c r="G22" s="384">
        <v>5.666666666666667</v>
      </c>
      <c r="H22" s="384">
        <v>6.6</v>
      </c>
      <c r="I22" s="384">
        <v>16.666666666666668</v>
      </c>
      <c r="J22" s="384">
        <v>18.5</v>
      </c>
      <c r="K22" s="384">
        <v>16.285714285714285</v>
      </c>
      <c r="L22" s="384">
        <v>15.875</v>
      </c>
      <c r="M22" s="384">
        <v>18.625</v>
      </c>
      <c r="N22" s="384">
        <v>17.75</v>
      </c>
      <c r="O22" s="384">
        <v>18.666666666666668</v>
      </c>
      <c r="P22" s="384">
        <v>13</v>
      </c>
      <c r="Q22" s="385">
        <v>11.4</v>
      </c>
    </row>
    <row r="23" spans="2:17" ht="22.9" customHeight="1">
      <c r="B23" s="513" t="s">
        <v>54</v>
      </c>
      <c r="C23" s="536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513" t="s">
        <v>60</v>
      </c>
      <c r="C24" s="5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515" t="s">
        <v>61</v>
      </c>
      <c r="C25" s="537"/>
      <c r="D25" s="16"/>
      <c r="E25" s="17" t="s">
        <v>62</v>
      </c>
      <c r="F25" s="17"/>
      <c r="G25" s="17" t="s">
        <v>306</v>
      </c>
      <c r="H25" s="17" t="s">
        <v>306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5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532"/>
      <c r="C27" s="533"/>
      <c r="D27" s="517" t="s">
        <v>66</v>
      </c>
      <c r="E27" s="518"/>
      <c r="F27" s="518"/>
      <c r="G27" s="518"/>
      <c r="H27" s="519"/>
      <c r="I27" s="520" t="s">
        <v>67</v>
      </c>
      <c r="J27" s="521"/>
      <c r="K27" s="521"/>
      <c r="L27" s="521"/>
      <c r="M27" s="522"/>
      <c r="N27" s="376"/>
      <c r="O27" s="376"/>
      <c r="P27" s="376"/>
      <c r="Q27" s="376"/>
    </row>
    <row r="28" spans="2:17" ht="17.25" customHeight="1">
      <c r="B28" s="523" t="s">
        <v>26</v>
      </c>
      <c r="C28" s="524"/>
      <c r="D28" s="386">
        <v>1</v>
      </c>
      <c r="E28" s="387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525"/>
      <c r="C29" s="526"/>
      <c r="D29" s="388" t="s">
        <v>68</v>
      </c>
      <c r="E29" s="389" t="s">
        <v>69</v>
      </c>
      <c r="F29" s="14" t="s">
        <v>70</v>
      </c>
      <c r="G29" s="14" t="s">
        <v>71</v>
      </c>
      <c r="H29" s="390" t="s">
        <v>72</v>
      </c>
      <c r="I29" s="388" t="s">
        <v>73</v>
      </c>
      <c r="J29" s="14" t="s">
        <v>69</v>
      </c>
      <c r="K29" s="14" t="s">
        <v>70</v>
      </c>
      <c r="L29" s="14" t="s">
        <v>71</v>
      </c>
      <c r="M29" s="390" t="s">
        <v>72</v>
      </c>
      <c r="N29" s="376"/>
      <c r="O29" s="376"/>
      <c r="P29" s="376"/>
      <c r="Q29" s="376"/>
    </row>
    <row r="30" spans="2:17" ht="40" customHeight="1">
      <c r="B30" s="527" t="s">
        <v>12</v>
      </c>
      <c r="C30" s="391" t="s">
        <v>41</v>
      </c>
      <c r="D30" s="20">
        <v>320</v>
      </c>
      <c r="E30" s="392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40" customHeight="1">
      <c r="B31" s="528"/>
      <c r="C31" s="391" t="s">
        <v>42</v>
      </c>
      <c r="D31" s="394">
        <v>286.19254658385103</v>
      </c>
      <c r="E31" s="8">
        <v>786.18713450292353</v>
      </c>
      <c r="F31" s="8">
        <v>0</v>
      </c>
      <c r="G31" s="8">
        <v>920.71157731157905</v>
      </c>
      <c r="H31" s="395">
        <v>995.36709956710149</v>
      </c>
      <c r="I31" s="394">
        <v>0</v>
      </c>
      <c r="J31" s="8">
        <v>739.28571428571695</v>
      </c>
      <c r="K31" s="8">
        <v>595.49999999999875</v>
      </c>
      <c r="L31" s="8">
        <v>893.36135531135437</v>
      </c>
      <c r="M31" s="395">
        <v>856.91548582394955</v>
      </c>
      <c r="N31" s="376"/>
      <c r="O31" s="376"/>
      <c r="P31" s="376"/>
      <c r="Q31" s="376"/>
    </row>
    <row r="32" spans="2:17" ht="40" customHeight="1">
      <c r="B32" s="529"/>
      <c r="C32" s="396" t="s">
        <v>43</v>
      </c>
      <c r="D32" s="397">
        <f t="shared" ref="D32:M32" si="1">D31/D30</f>
        <v>0.89435170807453446</v>
      </c>
      <c r="E32" s="10">
        <f t="shared" si="1"/>
        <v>0.95295410242778611</v>
      </c>
      <c r="F32" s="10">
        <f t="shared" si="1"/>
        <v>0</v>
      </c>
      <c r="G32" s="10">
        <f t="shared" si="1"/>
        <v>1.0230128636795324</v>
      </c>
      <c r="H32" s="10">
        <f t="shared" si="1"/>
        <v>1.105963443963446</v>
      </c>
      <c r="I32" s="394">
        <f t="shared" si="1"/>
        <v>0</v>
      </c>
      <c r="J32" s="10">
        <f t="shared" si="1"/>
        <v>0.89610389610389929</v>
      </c>
      <c r="K32" s="10">
        <f t="shared" si="1"/>
        <v>0.66166666666666529</v>
      </c>
      <c r="L32" s="10">
        <f t="shared" si="1"/>
        <v>0.99262372812372712</v>
      </c>
      <c r="M32" s="11">
        <f t="shared" si="1"/>
        <v>0.95212831758216621</v>
      </c>
      <c r="N32" s="376"/>
      <c r="O32" s="376"/>
      <c r="P32" s="376"/>
      <c r="Q32" s="376"/>
    </row>
    <row r="33" spans="2:17" ht="25.9" customHeight="1">
      <c r="B33" s="530" t="s">
        <v>44</v>
      </c>
      <c r="C33" s="396" t="s">
        <v>45</v>
      </c>
      <c r="D33" s="398">
        <v>0.1875</v>
      </c>
      <c r="E33" s="12">
        <v>0.18055555555555555</v>
      </c>
      <c r="F33" s="12">
        <v>0</v>
      </c>
      <c r="G33" s="12">
        <v>3210.666666666667</v>
      </c>
      <c r="H33" s="380">
        <v>0.18055555555555555</v>
      </c>
      <c r="I33" s="39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6"/>
      <c r="O33" s="376"/>
      <c r="P33" s="376"/>
      <c r="Q33" s="376"/>
    </row>
    <row r="34" spans="2:17" ht="25.9" customHeight="1">
      <c r="B34" s="531"/>
      <c r="C34" s="396" t="s">
        <v>46</v>
      </c>
      <c r="D34" s="398">
        <v>0.22708333333333333</v>
      </c>
      <c r="E34" s="12">
        <v>0.3</v>
      </c>
      <c r="F34" s="12">
        <v>0</v>
      </c>
      <c r="G34" s="12">
        <v>1096.0000000000002</v>
      </c>
      <c r="H34" s="380">
        <v>0.39027777777777778</v>
      </c>
      <c r="I34" s="23">
        <v>0</v>
      </c>
      <c r="J34" s="12">
        <v>0.7270833333333333</v>
      </c>
      <c r="K34" s="12">
        <v>0.8125</v>
      </c>
      <c r="L34" s="12">
        <v>1.0555555555555556</v>
      </c>
      <c r="M34" s="13">
        <v>46116</v>
      </c>
      <c r="N34" s="376"/>
      <c r="O34" s="376"/>
      <c r="P34" s="376"/>
      <c r="Q34" s="376"/>
    </row>
    <row r="35" spans="2:17" ht="25.9" customHeight="1">
      <c r="B35" s="513" t="s">
        <v>53</v>
      </c>
      <c r="C35" s="514"/>
      <c r="D35" s="399">
        <v>5.5</v>
      </c>
      <c r="E35" s="400">
        <v>3.6666666666666665</v>
      </c>
      <c r="F35" s="400">
        <v>0</v>
      </c>
      <c r="G35" s="400">
        <v>3.6</v>
      </c>
      <c r="H35" s="401">
        <v>3.4</v>
      </c>
      <c r="I35" s="402">
        <v>0</v>
      </c>
      <c r="J35" s="400">
        <v>4</v>
      </c>
      <c r="K35" s="400">
        <v>3.6666666666666665</v>
      </c>
      <c r="L35" s="400">
        <v>3.4</v>
      </c>
      <c r="M35" s="385">
        <v>3.5</v>
      </c>
      <c r="N35" s="376"/>
      <c r="O35" s="376"/>
      <c r="P35" s="376"/>
      <c r="Q35" s="376"/>
    </row>
    <row r="36" spans="2:17" ht="25.9" customHeight="1">
      <c r="B36" s="513" t="s">
        <v>54</v>
      </c>
      <c r="C36" s="514"/>
      <c r="D36" s="403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4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513" t="s">
        <v>60</v>
      </c>
      <c r="C37" s="514"/>
      <c r="D37" s="405"/>
      <c r="E37" s="406"/>
      <c r="F37" s="407"/>
      <c r="G37" s="407"/>
      <c r="H37" s="408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515" t="s">
        <v>61</v>
      </c>
      <c r="C38" s="516"/>
      <c r="D38" s="26"/>
      <c r="E38" s="409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09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2691" priority="4" operator="lessThan">
      <formula>0.8</formula>
    </cfRule>
  </conditionalFormatting>
  <conditionalFormatting sqref="J32:L32">
    <cfRule type="cellIs" dxfId="32690" priority="3" operator="lessThan">
      <formula>0.8</formula>
    </cfRule>
  </conditionalFormatting>
  <conditionalFormatting sqref="M32">
    <cfRule type="cellIs" dxfId="32689" priority="2" operator="lessThan">
      <formula>0.8</formula>
    </cfRule>
  </conditionalFormatting>
  <conditionalFormatting sqref="H32">
    <cfRule type="cellIs" dxfId="3268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79998168889431442"/>
    <pageSetUpPr fitToPage="1"/>
  </sheetPr>
  <dimension ref="A1:R126"/>
  <sheetViews>
    <sheetView topLeftCell="A86" zoomScale="70" zoomScaleNormal="70" workbookViewId="0">
      <selection activeCell="M82" sqref="M82"/>
    </sheetView>
  </sheetViews>
  <sheetFormatPr defaultColWidth="7.90625" defaultRowHeight="15.5"/>
  <cols>
    <col min="1" max="1" width="13.6328125" style="289" customWidth="1"/>
    <col min="2" max="2" width="12.7265625" style="289" customWidth="1"/>
    <col min="3" max="3" width="12.7265625" style="358" hidden="1" customWidth="1"/>
    <col min="4" max="5" width="18.36328125" style="289" customWidth="1"/>
    <col min="6" max="6" width="9.7265625" style="356" customWidth="1"/>
    <col min="7" max="7" width="21.08984375" style="289" bestFit="1" customWidth="1"/>
    <col min="8" max="8" width="15.6328125" style="289" customWidth="1"/>
    <col min="9" max="9" width="12.26953125" style="289" bestFit="1" customWidth="1"/>
    <col min="10" max="15" width="9.7265625" style="289" customWidth="1"/>
    <col min="16" max="16" width="9.7265625" style="357" customWidth="1"/>
    <col min="17" max="18" width="9.7265625" style="289" customWidth="1"/>
    <col min="19" max="16384" width="7.9062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64729</v>
      </c>
      <c r="F1" s="285" t="s">
        <v>4</v>
      </c>
      <c r="G1" s="286">
        <f>SUM(H5:H124)</f>
        <v>1200568.4264285713</v>
      </c>
      <c r="H1" s="287" t="s">
        <v>79</v>
      </c>
      <c r="I1" s="288">
        <f>+J16+J64+J24+J38+J51+J81+J100+J91+J57+J124+J111</f>
        <v>38.733333333333334</v>
      </c>
      <c r="J1" s="589" t="s">
        <v>80</v>
      </c>
      <c r="K1" s="590"/>
      <c r="L1" s="591"/>
      <c r="M1" s="589" t="s">
        <v>81</v>
      </c>
      <c r="N1" s="590"/>
      <c r="O1" s="590"/>
      <c r="P1" s="590"/>
      <c r="Q1" s="590"/>
      <c r="R1" s="591"/>
    </row>
    <row r="2" spans="1:18" ht="26.25" customHeight="1" thickBot="1">
      <c r="A2" s="595" t="s">
        <v>315</v>
      </c>
      <c r="B2" s="596"/>
      <c r="C2" s="290"/>
      <c r="D2" s="410" t="s">
        <v>83</v>
      </c>
      <c r="E2" s="291">
        <f>AVERAGE(L16,L24,L38,L51,L100,L111,L91)</f>
        <v>573.1026545105035</v>
      </c>
      <c r="F2" s="292" t="s">
        <v>84</v>
      </c>
      <c r="G2" s="293">
        <f>G1/E1</f>
        <v>18.547612761336826</v>
      </c>
      <c r="H2" s="294" t="s">
        <v>85</v>
      </c>
      <c r="I2" s="295">
        <f>COUNT(I5:I124)</f>
        <v>0</v>
      </c>
      <c r="J2" s="592"/>
      <c r="K2" s="593"/>
      <c r="L2" s="594"/>
      <c r="M2" s="592"/>
      <c r="N2" s="593"/>
      <c r="O2" s="593"/>
      <c r="P2" s="593"/>
      <c r="Q2" s="593"/>
      <c r="R2" s="594"/>
    </row>
    <row r="3" spans="1:18" ht="23.25" customHeight="1">
      <c r="A3" s="597" t="s">
        <v>86</v>
      </c>
      <c r="B3" s="599" t="s">
        <v>87</v>
      </c>
      <c r="C3" s="412"/>
      <c r="D3" s="600" t="s">
        <v>88</v>
      </c>
      <c r="E3" s="600"/>
      <c r="F3" s="601" t="s">
        <v>89</v>
      </c>
      <c r="G3" s="602" t="s">
        <v>90</v>
      </c>
      <c r="H3" s="600" t="s">
        <v>91</v>
      </c>
      <c r="I3" s="603" t="s">
        <v>92</v>
      </c>
      <c r="J3" s="605" t="s">
        <v>93</v>
      </c>
      <c r="K3" s="607" t="s">
        <v>94</v>
      </c>
      <c r="L3" s="609" t="s">
        <v>83</v>
      </c>
      <c r="M3" s="611" t="s">
        <v>95</v>
      </c>
      <c r="N3" s="611"/>
      <c r="O3" s="605" t="s">
        <v>96</v>
      </c>
      <c r="P3" s="612" t="s">
        <v>97</v>
      </c>
      <c r="Q3" s="605" t="s">
        <v>98</v>
      </c>
      <c r="R3" s="605"/>
    </row>
    <row r="4" spans="1:18" ht="15.75" customHeight="1">
      <c r="A4" s="598"/>
      <c r="B4" s="599"/>
      <c r="C4" s="412"/>
      <c r="D4" s="600"/>
      <c r="E4" s="600"/>
      <c r="F4" s="601"/>
      <c r="G4" s="602"/>
      <c r="H4" s="600"/>
      <c r="I4" s="604"/>
      <c r="J4" s="606"/>
      <c r="K4" s="608"/>
      <c r="L4" s="610"/>
      <c r="M4" s="415" t="s">
        <v>99</v>
      </c>
      <c r="N4" s="415" t="s">
        <v>100</v>
      </c>
      <c r="O4" s="606"/>
      <c r="P4" s="613"/>
      <c r="Q4" s="296" t="s">
        <v>101</v>
      </c>
      <c r="R4" s="296" t="s">
        <v>102</v>
      </c>
    </row>
    <row r="5" spans="1:18">
      <c r="A5" s="614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2">
        <v>1225</v>
      </c>
      <c r="H5" s="300">
        <f>F5*G5</f>
        <v>0</v>
      </c>
      <c r="I5" s="413"/>
      <c r="J5" s="301">
        <v>9</v>
      </c>
      <c r="K5" s="302">
        <f t="shared" ref="K5:K12" si="0">G5/P5*60</f>
        <v>1633.3333333333333</v>
      </c>
      <c r="L5" s="303">
        <f t="shared" ref="L5:L12" si="1">K5/J5</f>
        <v>181.48148148148147</v>
      </c>
      <c r="M5" s="304">
        <v>0.17361111111111113</v>
      </c>
      <c r="N5" s="304">
        <v>0.20486111111111113</v>
      </c>
      <c r="O5" s="296">
        <v>10</v>
      </c>
      <c r="P5" s="416">
        <f t="shared" ref="P5:P14" si="2">(N5-M5)*24*60</f>
        <v>45</v>
      </c>
      <c r="Q5" s="305"/>
      <c r="R5" s="305"/>
    </row>
    <row r="6" spans="1:18">
      <c r="A6" s="614"/>
      <c r="B6" s="297">
        <v>0</v>
      </c>
      <c r="C6" s="297"/>
      <c r="D6" s="298" t="s">
        <v>106</v>
      </c>
      <c r="E6" s="298"/>
      <c r="F6" s="299" t="s">
        <v>105</v>
      </c>
      <c r="G6" s="412">
        <v>1235</v>
      </c>
      <c r="H6" s="300">
        <f t="shared" ref="H6:H113" si="3">F6*G6</f>
        <v>0</v>
      </c>
      <c r="I6" s="413"/>
      <c r="J6" s="301">
        <v>9</v>
      </c>
      <c r="K6" s="302">
        <f t="shared" si="0"/>
        <v>1646.6666666666665</v>
      </c>
      <c r="L6" s="303">
        <f t="shared" si="1"/>
        <v>182.96296296296293</v>
      </c>
      <c r="M6" s="304">
        <v>0.20833333333333334</v>
      </c>
      <c r="N6" s="304">
        <v>0.23958333333333334</v>
      </c>
      <c r="O6" s="296">
        <v>5</v>
      </c>
      <c r="P6" s="416">
        <f t="shared" si="2"/>
        <v>45</v>
      </c>
      <c r="Q6" s="296"/>
      <c r="R6" s="296"/>
    </row>
    <row r="7" spans="1:18">
      <c r="A7" s="614"/>
      <c r="B7" s="297" t="s">
        <v>107</v>
      </c>
      <c r="C7" s="297"/>
      <c r="D7" s="298" t="s">
        <v>108</v>
      </c>
      <c r="E7" s="298"/>
      <c r="F7" s="299">
        <v>36.450000000000003</v>
      </c>
      <c r="G7" s="412">
        <v>1105</v>
      </c>
      <c r="H7" s="300">
        <f t="shared" si="3"/>
        <v>40277.25</v>
      </c>
      <c r="I7" s="413"/>
      <c r="J7" s="301">
        <v>13</v>
      </c>
      <c r="K7" s="302">
        <f t="shared" si="0"/>
        <v>1473.3333333333346</v>
      </c>
      <c r="L7" s="303">
        <f t="shared" si="1"/>
        <v>113.33333333333343</v>
      </c>
      <c r="M7" s="304">
        <v>0.24305555555555555</v>
      </c>
      <c r="N7" s="304">
        <v>0.27430555555555552</v>
      </c>
      <c r="O7" s="296">
        <v>5</v>
      </c>
      <c r="P7" s="416">
        <f t="shared" si="2"/>
        <v>44.999999999999957</v>
      </c>
      <c r="Q7" s="305"/>
      <c r="R7" s="305"/>
    </row>
    <row r="8" spans="1:18">
      <c r="A8" s="614"/>
      <c r="B8" s="297" t="s">
        <v>107</v>
      </c>
      <c r="C8" s="297"/>
      <c r="D8" s="298" t="s">
        <v>109</v>
      </c>
      <c r="E8" s="298"/>
      <c r="F8" s="299">
        <v>27.05</v>
      </c>
      <c r="G8" s="412">
        <v>377</v>
      </c>
      <c r="H8" s="300">
        <f t="shared" si="3"/>
        <v>10197.85</v>
      </c>
      <c r="I8" s="413"/>
      <c r="J8" s="301">
        <v>13</v>
      </c>
      <c r="K8" s="302">
        <f t="shared" si="0"/>
        <v>1507.9999999999975</v>
      </c>
      <c r="L8" s="303">
        <f t="shared" si="1"/>
        <v>115.9999999999998</v>
      </c>
      <c r="M8" s="304">
        <v>0.27777777777777779</v>
      </c>
      <c r="N8" s="304">
        <v>0.28819444444444448</v>
      </c>
      <c r="O8" s="296">
        <v>5</v>
      </c>
      <c r="P8" s="416">
        <f t="shared" si="2"/>
        <v>15.000000000000027</v>
      </c>
      <c r="Q8" s="305">
        <v>0.2951388888888889</v>
      </c>
      <c r="R8" s="305">
        <v>0.3263888888888889</v>
      </c>
    </row>
    <row r="9" spans="1:18">
      <c r="A9" s="614"/>
      <c r="B9" s="297" t="s">
        <v>107</v>
      </c>
      <c r="C9" s="297"/>
      <c r="D9" s="298" t="s">
        <v>110</v>
      </c>
      <c r="E9" s="298"/>
      <c r="F9" s="299">
        <v>19.7</v>
      </c>
      <c r="G9" s="306">
        <v>809</v>
      </c>
      <c r="H9" s="300">
        <f t="shared" si="3"/>
        <v>15937.3</v>
      </c>
      <c r="I9" s="413"/>
      <c r="J9" s="301">
        <v>13</v>
      </c>
      <c r="K9" s="302">
        <f t="shared" si="0"/>
        <v>1213.4999999999995</v>
      </c>
      <c r="L9" s="303">
        <f t="shared" si="1"/>
        <v>93.346153846153811</v>
      </c>
      <c r="M9" s="304">
        <v>0.3298611111111111</v>
      </c>
      <c r="N9" s="304">
        <v>0.3576388888888889</v>
      </c>
      <c r="O9" s="296">
        <v>5</v>
      </c>
      <c r="P9" s="416">
        <f t="shared" si="2"/>
        <v>40.000000000000014</v>
      </c>
      <c r="Q9" s="305"/>
      <c r="R9" s="305"/>
    </row>
    <row r="10" spans="1:18">
      <c r="A10" s="614"/>
      <c r="B10" s="297" t="s">
        <v>107</v>
      </c>
      <c r="C10" s="297"/>
      <c r="D10" s="298" t="s">
        <v>111</v>
      </c>
      <c r="E10" s="298"/>
      <c r="F10" s="299">
        <v>17.87</v>
      </c>
      <c r="G10" s="306">
        <v>386</v>
      </c>
      <c r="H10" s="300">
        <f t="shared" si="3"/>
        <v>6897.8200000000006</v>
      </c>
      <c r="I10" s="413"/>
      <c r="J10" s="301">
        <v>13</v>
      </c>
      <c r="K10" s="302">
        <f t="shared" si="0"/>
        <v>1157.9999999999995</v>
      </c>
      <c r="L10" s="303">
        <f t="shared" si="1"/>
        <v>89.076923076923038</v>
      </c>
      <c r="M10" s="304">
        <v>0.3611111111111111</v>
      </c>
      <c r="N10" s="304">
        <v>0.375</v>
      </c>
      <c r="O10" s="296">
        <v>5</v>
      </c>
      <c r="P10" s="416">
        <f t="shared" si="2"/>
        <v>20.000000000000007</v>
      </c>
      <c r="Q10" s="305"/>
      <c r="R10" s="305"/>
    </row>
    <row r="11" spans="1:18">
      <c r="A11" s="614"/>
      <c r="B11" s="297" t="s">
        <v>107</v>
      </c>
      <c r="C11" s="297"/>
      <c r="D11" s="298" t="s">
        <v>112</v>
      </c>
      <c r="E11" s="298"/>
      <c r="F11" s="299">
        <v>25.64</v>
      </c>
      <c r="G11" s="306">
        <v>511</v>
      </c>
      <c r="H11" s="300">
        <f t="shared" si="3"/>
        <v>13102.04</v>
      </c>
      <c r="I11" s="413"/>
      <c r="J11" s="301">
        <v>10</v>
      </c>
      <c r="K11" s="302">
        <f t="shared" si="0"/>
        <v>1533.0000000000055</v>
      </c>
      <c r="L11" s="303">
        <f t="shared" si="1"/>
        <v>153.30000000000055</v>
      </c>
      <c r="M11" s="304">
        <v>0.37847222222222227</v>
      </c>
      <c r="N11" s="304">
        <v>0.3923611111111111</v>
      </c>
      <c r="O11" s="296">
        <v>5</v>
      </c>
      <c r="P11" s="416">
        <f t="shared" si="2"/>
        <v>19.999999999999929</v>
      </c>
      <c r="Q11" s="305"/>
      <c r="R11" s="305"/>
    </row>
    <row r="12" spans="1:18">
      <c r="A12" s="615"/>
      <c r="B12" s="297" t="s">
        <v>107</v>
      </c>
      <c r="C12" s="297"/>
      <c r="D12" s="298" t="s">
        <v>113</v>
      </c>
      <c r="E12" s="298"/>
      <c r="F12" s="299">
        <v>29.52</v>
      </c>
      <c r="G12" s="306">
        <v>1225</v>
      </c>
      <c r="H12" s="300">
        <f t="shared" si="3"/>
        <v>36162</v>
      </c>
      <c r="I12" s="413"/>
      <c r="J12" s="301">
        <v>12</v>
      </c>
      <c r="K12" s="302">
        <f t="shared" si="0"/>
        <v>1837.4999999999993</v>
      </c>
      <c r="L12" s="303">
        <f t="shared" si="1"/>
        <v>153.12499999999994</v>
      </c>
      <c r="M12" s="304">
        <v>0.39583333333333331</v>
      </c>
      <c r="N12" s="304">
        <v>0.4236111111111111</v>
      </c>
      <c r="O12" s="296">
        <v>5</v>
      </c>
      <c r="P12" s="416">
        <f t="shared" si="2"/>
        <v>40.000000000000014</v>
      </c>
      <c r="Q12" s="305"/>
      <c r="R12" s="305"/>
    </row>
    <row r="13" spans="1:18">
      <c r="A13" s="615"/>
      <c r="B13" s="297" t="s">
        <v>107</v>
      </c>
      <c r="C13" s="412"/>
      <c r="D13" s="298" t="s">
        <v>114</v>
      </c>
      <c r="E13" s="298"/>
      <c r="F13" s="299">
        <v>29.856999999999999</v>
      </c>
      <c r="G13" s="411">
        <v>1235</v>
      </c>
      <c r="H13" s="300">
        <f t="shared" si="3"/>
        <v>36873.394999999997</v>
      </c>
      <c r="I13" s="413"/>
      <c r="J13" s="301">
        <v>12</v>
      </c>
      <c r="K13" s="302">
        <f>G13/P13*60</f>
        <v>1852.4999999999993</v>
      </c>
      <c r="L13" s="303">
        <f>K13/J13</f>
        <v>154.37499999999994</v>
      </c>
      <c r="M13" s="304">
        <v>0.42708333333333331</v>
      </c>
      <c r="N13" s="304">
        <v>0.4548611111111111</v>
      </c>
      <c r="O13" s="296">
        <v>5</v>
      </c>
      <c r="P13" s="416">
        <f t="shared" si="2"/>
        <v>40.000000000000014</v>
      </c>
      <c r="Q13" s="305"/>
      <c r="R13" s="296"/>
    </row>
    <row r="14" spans="1:18">
      <c r="A14" s="615"/>
      <c r="B14" s="297" t="s">
        <v>115</v>
      </c>
      <c r="C14" s="297"/>
      <c r="D14" s="417" t="s">
        <v>116</v>
      </c>
      <c r="E14" s="418"/>
      <c r="F14" s="299">
        <v>28.57</v>
      </c>
      <c r="G14" s="306">
        <v>1319</v>
      </c>
      <c r="H14" s="300">
        <f t="shared" si="3"/>
        <v>37683.83</v>
      </c>
      <c r="I14" s="413"/>
      <c r="J14" s="301">
        <v>10</v>
      </c>
      <c r="K14" s="302">
        <f>G14/P14*60</f>
        <v>1438.9090909090919</v>
      </c>
      <c r="L14" s="303">
        <f>K14/J14</f>
        <v>143.89090909090919</v>
      </c>
      <c r="M14" s="304">
        <v>0.45833333333333331</v>
      </c>
      <c r="N14" s="304">
        <v>0.49652777777777773</v>
      </c>
      <c r="O14" s="296">
        <v>5</v>
      </c>
      <c r="P14" s="416">
        <f t="shared" si="2"/>
        <v>54.999999999999964</v>
      </c>
      <c r="Q14" s="296"/>
      <c r="R14" s="296"/>
    </row>
    <row r="15" spans="1:18">
      <c r="A15" s="615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13"/>
      <c r="J15" s="301"/>
      <c r="K15" s="302"/>
      <c r="L15" s="303"/>
      <c r="M15" s="304"/>
      <c r="N15" s="304"/>
      <c r="O15" s="296"/>
      <c r="P15" s="416"/>
      <c r="Q15" s="296"/>
      <c r="R15" s="296"/>
    </row>
    <row r="16" spans="1:18" ht="15.75" customHeight="1">
      <c r="A16" s="616"/>
      <c r="B16" s="297">
        <v>0</v>
      </c>
      <c r="C16" s="297" t="s">
        <v>117</v>
      </c>
      <c r="D16" s="617" t="s">
        <v>118</v>
      </c>
      <c r="E16" s="617"/>
      <c r="F16" s="308"/>
      <c r="G16" s="309"/>
      <c r="H16" s="310"/>
      <c r="I16" s="311"/>
      <c r="J16" s="312">
        <f>AVERAGE(J5:J15)</f>
        <v>11.4</v>
      </c>
      <c r="K16" s="312">
        <f>AVERAGE(K5:K15)</f>
        <v>1529.4742424242429</v>
      </c>
      <c r="L16" s="313">
        <f>AVERAGE(L5:L15)</f>
        <v>138.08917637917642</v>
      </c>
      <c r="M16" s="304"/>
      <c r="N16" s="304"/>
      <c r="O16" s="302"/>
      <c r="P16" s="302"/>
      <c r="Q16" s="303"/>
      <c r="R16" s="303"/>
    </row>
    <row r="17" spans="1:18" ht="15.75" customHeight="1">
      <c r="A17" s="618" t="s">
        <v>119</v>
      </c>
      <c r="B17" s="297" t="s">
        <v>107</v>
      </c>
      <c r="C17" s="412"/>
      <c r="D17" s="621" t="s">
        <v>120</v>
      </c>
      <c r="E17" s="622"/>
      <c r="F17" s="299">
        <v>14.03</v>
      </c>
      <c r="G17" s="412">
        <v>366</v>
      </c>
      <c r="H17" s="314">
        <f t="shared" ref="H17:H23" si="4">F17*G17</f>
        <v>5134.9799999999996</v>
      </c>
      <c r="I17" s="315"/>
      <c r="J17" s="301">
        <v>6</v>
      </c>
      <c r="K17" s="302">
        <f>G17/P17*60</f>
        <v>1568.5714285714298</v>
      </c>
      <c r="L17" s="303">
        <f>K17/J17</f>
        <v>261.42857142857162</v>
      </c>
      <c r="M17" s="304">
        <v>0.1875</v>
      </c>
      <c r="N17" s="304">
        <v>0.19722222222222222</v>
      </c>
      <c r="O17" s="296">
        <v>30</v>
      </c>
      <c r="P17" s="416">
        <f>(N17-M17)*24*60</f>
        <v>13.999999999999989</v>
      </c>
      <c r="Q17" s="296"/>
      <c r="R17" s="296"/>
    </row>
    <row r="18" spans="1:18" ht="15.75" customHeight="1">
      <c r="A18" s="618"/>
      <c r="B18" s="297" t="s">
        <v>115</v>
      </c>
      <c r="C18" s="412"/>
      <c r="D18" s="623" t="s">
        <v>121</v>
      </c>
      <c r="E18" s="624"/>
      <c r="F18" s="299">
        <v>14.49</v>
      </c>
      <c r="G18" s="411">
        <v>596</v>
      </c>
      <c r="H18" s="300">
        <f t="shared" si="4"/>
        <v>8636.0400000000009</v>
      </c>
      <c r="I18" s="413"/>
      <c r="J18" s="301">
        <v>5</v>
      </c>
      <c r="K18" s="302">
        <f>G18/P18*60</f>
        <v>1554.7826086956522</v>
      </c>
      <c r="L18" s="303">
        <f>K18/J18</f>
        <v>310.95652173913044</v>
      </c>
      <c r="M18" s="304">
        <v>0.21111111111111111</v>
      </c>
      <c r="N18" s="304">
        <v>0.22708333333333333</v>
      </c>
      <c r="O18" s="296">
        <v>20</v>
      </c>
      <c r="P18" s="416">
        <f t="shared" ref="P18" si="5">(N18-M18)*24*60</f>
        <v>23</v>
      </c>
      <c r="Q18" s="305"/>
      <c r="R18" s="305"/>
    </row>
    <row r="19" spans="1:18" ht="15.75" customHeight="1">
      <c r="A19" s="618"/>
      <c r="B19" s="297">
        <v>0</v>
      </c>
      <c r="C19" s="412"/>
      <c r="D19" s="623"/>
      <c r="E19" s="624"/>
      <c r="F19" s="299" t="s">
        <v>105</v>
      </c>
      <c r="G19" s="411"/>
      <c r="H19" s="300">
        <f t="shared" si="4"/>
        <v>0</v>
      </c>
      <c r="I19" s="413"/>
      <c r="J19" s="301"/>
      <c r="K19" s="302"/>
      <c r="L19" s="303"/>
      <c r="M19" s="304"/>
      <c r="N19" s="304"/>
      <c r="O19" s="296"/>
      <c r="P19" s="416"/>
      <c r="Q19" s="305"/>
      <c r="R19" s="305"/>
    </row>
    <row r="20" spans="1:18" ht="15.75" customHeight="1">
      <c r="A20" s="619"/>
      <c r="B20" s="297">
        <v>0</v>
      </c>
      <c r="C20" s="412"/>
      <c r="D20" s="316"/>
      <c r="E20" s="418"/>
      <c r="F20" s="299" t="s">
        <v>105</v>
      </c>
      <c r="G20" s="411"/>
      <c r="H20" s="300">
        <f t="shared" si="4"/>
        <v>0</v>
      </c>
      <c r="I20" s="413"/>
      <c r="J20" s="301"/>
      <c r="K20" s="302"/>
      <c r="L20" s="303"/>
      <c r="M20" s="304"/>
      <c r="N20" s="304"/>
      <c r="O20" s="296"/>
      <c r="P20" s="416"/>
      <c r="Q20" s="296"/>
      <c r="R20" s="296"/>
    </row>
    <row r="21" spans="1:18" ht="15.75" customHeight="1">
      <c r="A21" s="619"/>
      <c r="B21" s="297">
        <v>0</v>
      </c>
      <c r="C21" s="412"/>
      <c r="D21" s="316"/>
      <c r="E21" s="418"/>
      <c r="F21" s="299" t="s">
        <v>105</v>
      </c>
      <c r="G21" s="411"/>
      <c r="H21" s="300">
        <f t="shared" si="4"/>
        <v>0</v>
      </c>
      <c r="I21" s="413"/>
      <c r="J21" s="301"/>
      <c r="K21" s="302"/>
      <c r="L21" s="303"/>
      <c r="M21" s="304"/>
      <c r="N21" s="304"/>
      <c r="O21" s="296"/>
      <c r="P21" s="416"/>
      <c r="Q21" s="296"/>
      <c r="R21" s="296"/>
    </row>
    <row r="22" spans="1:18" ht="15.75" customHeight="1">
      <c r="A22" s="619"/>
      <c r="B22" s="297">
        <v>0</v>
      </c>
      <c r="C22" s="412"/>
      <c r="D22" s="316"/>
      <c r="E22" s="418"/>
      <c r="F22" s="299" t="s">
        <v>105</v>
      </c>
      <c r="G22" s="411"/>
      <c r="H22" s="300">
        <f t="shared" si="4"/>
        <v>0</v>
      </c>
      <c r="I22" s="413"/>
      <c r="J22" s="301"/>
      <c r="K22" s="302"/>
      <c r="L22" s="303"/>
      <c r="M22" s="304"/>
      <c r="N22" s="304"/>
      <c r="O22" s="296"/>
      <c r="P22" s="416"/>
      <c r="Q22" s="296"/>
      <c r="R22" s="296"/>
    </row>
    <row r="23" spans="1:18" ht="15.75" customHeight="1">
      <c r="A23" s="619"/>
      <c r="B23" s="297">
        <v>0</v>
      </c>
      <c r="C23" s="412"/>
      <c r="D23" s="316"/>
      <c r="E23" s="418"/>
      <c r="F23" s="299" t="s">
        <v>105</v>
      </c>
      <c r="G23" s="411"/>
      <c r="H23" s="300">
        <f t="shared" si="4"/>
        <v>0</v>
      </c>
      <c r="I23" s="413"/>
      <c r="J23" s="301"/>
      <c r="K23" s="302"/>
      <c r="L23" s="303"/>
      <c r="M23" s="304"/>
      <c r="N23" s="304"/>
      <c r="O23" s="296"/>
      <c r="P23" s="416"/>
      <c r="Q23" s="296"/>
      <c r="R23" s="296"/>
    </row>
    <row r="24" spans="1:18" ht="17.5" customHeight="1">
      <c r="A24" s="620"/>
      <c r="B24" s="297">
        <v>0</v>
      </c>
      <c r="C24" s="6" t="s">
        <v>122</v>
      </c>
      <c r="D24" s="617" t="s">
        <v>118</v>
      </c>
      <c r="E24" s="617"/>
      <c r="F24" s="308"/>
      <c r="G24" s="317"/>
      <c r="H24" s="310"/>
      <c r="I24" s="311"/>
      <c r="J24" s="312">
        <f>AVERAGE(J17:J23)</f>
        <v>5.5</v>
      </c>
      <c r="K24" s="312">
        <f>AVERAGE(K17:K23)</f>
        <v>1561.6770186335411</v>
      </c>
      <c r="L24" s="313">
        <f>AVERAGE(L17:L23)</f>
        <v>286.19254658385103</v>
      </c>
      <c r="M24" s="304"/>
      <c r="N24" s="304"/>
      <c r="O24" s="296"/>
      <c r="P24" s="296"/>
      <c r="Q24" s="296"/>
      <c r="R24" s="296"/>
    </row>
    <row r="25" spans="1:18">
      <c r="A25" s="629" t="s">
        <v>123</v>
      </c>
      <c r="B25" s="297" t="s">
        <v>115</v>
      </c>
      <c r="C25" s="318"/>
      <c r="D25" s="320" t="s">
        <v>124</v>
      </c>
      <c r="E25" s="319"/>
      <c r="F25" s="299">
        <v>15.03</v>
      </c>
      <c r="G25" s="412">
        <v>1787</v>
      </c>
      <c r="H25" s="300">
        <f t="shared" ref="H25:H27" si="6">F25*G25</f>
        <v>26858.61</v>
      </c>
      <c r="I25" s="413"/>
      <c r="J25" s="301">
        <v>4</v>
      </c>
      <c r="K25" s="302">
        <f t="shared" ref="K25:K27" si="7">G25/P25*60</f>
        <v>2821.578947368419</v>
      </c>
      <c r="L25" s="303">
        <f t="shared" ref="L25:L27" si="8">K25/J25</f>
        <v>705.39473684210475</v>
      </c>
      <c r="M25" s="304">
        <v>0.18055555555555555</v>
      </c>
      <c r="N25" s="304">
        <v>0.20694444444444446</v>
      </c>
      <c r="O25" s="296">
        <v>20</v>
      </c>
      <c r="P25" s="416">
        <f t="shared" ref="P25:P27" si="9">(N25-M25)*24*60</f>
        <v>38.000000000000028</v>
      </c>
      <c r="Q25" s="305"/>
      <c r="R25" s="305"/>
    </row>
    <row r="26" spans="1:18">
      <c r="A26" s="629"/>
      <c r="B26" s="297" t="s">
        <v>115</v>
      </c>
      <c r="C26" s="318"/>
      <c r="D26" s="316" t="s">
        <v>125</v>
      </c>
      <c r="E26" s="321"/>
      <c r="F26" s="299">
        <v>18.18</v>
      </c>
      <c r="G26" s="412">
        <v>2580</v>
      </c>
      <c r="H26" s="300">
        <f t="shared" si="6"/>
        <v>46904.4</v>
      </c>
      <c r="I26" s="413"/>
      <c r="J26" s="301">
        <v>4</v>
      </c>
      <c r="K26" s="302">
        <f t="shared" si="7"/>
        <v>2866.6666666666642</v>
      </c>
      <c r="L26" s="303">
        <f t="shared" si="8"/>
        <v>716.66666666666606</v>
      </c>
      <c r="M26" s="304">
        <v>0.22083333333333333</v>
      </c>
      <c r="N26" s="304">
        <v>0.25833333333333336</v>
      </c>
      <c r="O26" s="296">
        <v>20</v>
      </c>
      <c r="P26" s="416">
        <f t="shared" si="9"/>
        <v>54.00000000000005</v>
      </c>
      <c r="Q26" s="305"/>
      <c r="R26" s="305"/>
    </row>
    <row r="27" spans="1:18">
      <c r="A27" s="629"/>
      <c r="B27" s="297" t="s">
        <v>115</v>
      </c>
      <c r="C27" s="318"/>
      <c r="D27" s="320" t="s">
        <v>126</v>
      </c>
      <c r="E27" s="321"/>
      <c r="F27" s="299">
        <v>18.53</v>
      </c>
      <c r="G27" s="412">
        <v>1873</v>
      </c>
      <c r="H27" s="300">
        <f t="shared" si="6"/>
        <v>34706.69</v>
      </c>
      <c r="I27" s="413"/>
      <c r="J27" s="301">
        <v>3</v>
      </c>
      <c r="K27" s="302">
        <f t="shared" si="7"/>
        <v>2809.4999999999991</v>
      </c>
      <c r="L27" s="303">
        <f t="shared" si="8"/>
        <v>936.49999999999966</v>
      </c>
      <c r="M27" s="304">
        <v>0.2722222222222222</v>
      </c>
      <c r="N27" s="304">
        <v>0.3</v>
      </c>
      <c r="O27" s="296">
        <v>20</v>
      </c>
      <c r="P27" s="416">
        <f t="shared" si="9"/>
        <v>40.000000000000014</v>
      </c>
      <c r="Q27" s="305"/>
      <c r="R27" s="305"/>
    </row>
    <row r="28" spans="1:18">
      <c r="A28" s="629"/>
      <c r="B28" s="297">
        <v>0</v>
      </c>
      <c r="C28" s="412"/>
      <c r="D28" s="316"/>
      <c r="E28" s="321"/>
      <c r="F28" s="299"/>
      <c r="G28" s="412"/>
      <c r="H28" s="300"/>
      <c r="I28" s="413"/>
      <c r="J28" s="301"/>
      <c r="K28" s="302"/>
      <c r="L28" s="303"/>
      <c r="M28" s="304"/>
      <c r="N28" s="304"/>
      <c r="O28" s="296"/>
      <c r="P28" s="416"/>
      <c r="Q28" s="305"/>
      <c r="R28" s="305"/>
    </row>
    <row r="29" spans="1:18">
      <c r="A29" s="629"/>
      <c r="B29" s="297">
        <v>0</v>
      </c>
      <c r="C29" s="412"/>
      <c r="D29" s="320"/>
      <c r="E29" s="321"/>
      <c r="F29" s="299"/>
      <c r="G29" s="412"/>
      <c r="H29" s="300"/>
      <c r="I29" s="413"/>
      <c r="J29" s="301"/>
      <c r="K29" s="302"/>
      <c r="L29" s="303"/>
      <c r="M29" s="304"/>
      <c r="N29" s="304"/>
      <c r="O29" s="296"/>
      <c r="P29" s="416"/>
      <c r="Q29" s="305"/>
      <c r="R29" s="305"/>
    </row>
    <row r="30" spans="1:18">
      <c r="A30" s="629"/>
      <c r="B30" s="297">
        <v>0</v>
      </c>
      <c r="C30" s="412"/>
      <c r="D30" s="322"/>
      <c r="E30" s="321"/>
      <c r="F30" s="299"/>
      <c r="G30" s="412"/>
      <c r="H30" s="300"/>
      <c r="I30" s="413"/>
      <c r="J30" s="301"/>
      <c r="K30" s="302"/>
      <c r="L30" s="303"/>
      <c r="M30" s="304"/>
      <c r="N30" s="304"/>
      <c r="O30" s="296"/>
      <c r="P30" s="416"/>
      <c r="Q30" s="305"/>
      <c r="R30" s="305"/>
    </row>
    <row r="31" spans="1:18" ht="15.75" customHeight="1">
      <c r="A31" s="629"/>
      <c r="B31" s="297">
        <v>0</v>
      </c>
      <c r="C31" s="412"/>
      <c r="D31" s="316"/>
      <c r="E31" s="321"/>
      <c r="F31" s="299"/>
      <c r="G31" s="412"/>
      <c r="H31" s="300"/>
      <c r="I31" s="413"/>
      <c r="J31" s="301"/>
      <c r="K31" s="302"/>
      <c r="L31" s="303"/>
      <c r="M31" s="304"/>
      <c r="N31" s="304"/>
      <c r="O31" s="296"/>
      <c r="P31" s="416"/>
      <c r="Q31" s="305"/>
      <c r="R31" s="305"/>
    </row>
    <row r="32" spans="1:18">
      <c r="A32" s="629"/>
      <c r="B32" s="297">
        <v>0</v>
      </c>
      <c r="C32" s="412"/>
      <c r="D32" s="316"/>
      <c r="E32" s="418"/>
      <c r="F32" s="299" t="s">
        <v>105</v>
      </c>
      <c r="G32" s="412"/>
      <c r="H32" s="300">
        <f t="shared" ref="H32:H37" si="10">F32*G32</f>
        <v>0</v>
      </c>
      <c r="I32" s="413"/>
      <c r="J32" s="301"/>
      <c r="K32" s="302"/>
      <c r="L32" s="303"/>
      <c r="M32" s="304"/>
      <c r="N32" s="304"/>
      <c r="O32" s="296"/>
      <c r="P32" s="416"/>
      <c r="Q32" s="305"/>
      <c r="R32" s="305"/>
    </row>
    <row r="33" spans="1:18">
      <c r="A33" s="629"/>
      <c r="B33" s="297">
        <v>0</v>
      </c>
      <c r="C33" s="412"/>
      <c r="D33" s="320"/>
      <c r="E33" s="321"/>
      <c r="F33" s="299" t="s">
        <v>105</v>
      </c>
      <c r="G33" s="412"/>
      <c r="H33" s="300">
        <f t="shared" si="10"/>
        <v>0</v>
      </c>
      <c r="I33" s="413"/>
      <c r="J33" s="301"/>
      <c r="K33" s="302"/>
      <c r="L33" s="303"/>
      <c r="M33" s="304"/>
      <c r="N33" s="304"/>
      <c r="O33" s="296"/>
      <c r="P33" s="416"/>
      <c r="Q33" s="305"/>
      <c r="R33" s="305"/>
    </row>
    <row r="34" spans="1:18">
      <c r="A34" s="629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10"/>
        <v>0</v>
      </c>
      <c r="I34" s="413"/>
      <c r="J34" s="301"/>
      <c r="K34" s="302"/>
      <c r="L34" s="303"/>
      <c r="M34" s="304"/>
      <c r="N34" s="304"/>
      <c r="O34" s="296"/>
      <c r="P34" s="416"/>
      <c r="Q34" s="305"/>
      <c r="R34" s="305"/>
    </row>
    <row r="35" spans="1:18">
      <c r="A35" s="629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10"/>
        <v>0</v>
      </c>
      <c r="I35" s="413"/>
      <c r="J35" s="301"/>
      <c r="K35" s="302"/>
      <c r="L35" s="303"/>
      <c r="M35" s="304"/>
      <c r="N35" s="304"/>
      <c r="O35" s="296"/>
      <c r="P35" s="416"/>
      <c r="Q35" s="305"/>
      <c r="R35" s="305"/>
    </row>
    <row r="36" spans="1:18">
      <c r="A36" s="629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10"/>
        <v>0</v>
      </c>
      <c r="I36" s="413"/>
      <c r="J36" s="301"/>
      <c r="K36" s="302"/>
      <c r="L36" s="303"/>
      <c r="M36" s="304"/>
      <c r="N36" s="304"/>
      <c r="O36" s="296"/>
      <c r="P36" s="416"/>
      <c r="Q36" s="305"/>
      <c r="R36" s="305"/>
    </row>
    <row r="37" spans="1:18">
      <c r="A37" s="629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10"/>
        <v>0</v>
      </c>
      <c r="I37" s="413"/>
      <c r="J37" s="301"/>
      <c r="K37" s="302"/>
      <c r="L37" s="303"/>
      <c r="M37" s="304"/>
      <c r="N37" s="304"/>
      <c r="O37" s="296"/>
      <c r="P37" s="416"/>
      <c r="Q37" s="305"/>
      <c r="R37" s="305"/>
    </row>
    <row r="38" spans="1:18" ht="17.5" customHeight="1">
      <c r="A38" s="630"/>
      <c r="B38" s="297">
        <v>0</v>
      </c>
      <c r="C38" s="6" t="s">
        <v>69</v>
      </c>
      <c r="D38" s="628" t="s">
        <v>127</v>
      </c>
      <c r="E38" s="628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2832.5818713450276</v>
      </c>
      <c r="L38" s="313">
        <f>AVERAGE(L25:L37)</f>
        <v>786.18713450292353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631" t="s">
        <v>128</v>
      </c>
      <c r="B39" s="297">
        <v>0</v>
      </c>
      <c r="C39" s="412"/>
      <c r="D39" s="316"/>
      <c r="E39" s="418"/>
      <c r="F39" s="299" t="s">
        <v>105</v>
      </c>
      <c r="G39" s="412"/>
      <c r="H39" s="300">
        <f t="shared" ref="H39:H47" si="11">F39*G39</f>
        <v>0</v>
      </c>
      <c r="I39" s="413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632"/>
      <c r="B40" s="297">
        <v>0</v>
      </c>
      <c r="C40" s="412"/>
      <c r="D40" s="316"/>
      <c r="E40" s="418"/>
      <c r="F40" s="299" t="s">
        <v>105</v>
      </c>
      <c r="G40" s="412"/>
      <c r="H40" s="300">
        <f t="shared" si="11"/>
        <v>0</v>
      </c>
      <c r="I40" s="413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632"/>
      <c r="B41" s="297">
        <v>0</v>
      </c>
      <c r="C41" s="412"/>
      <c r="D41" s="320"/>
      <c r="E41" s="418"/>
      <c r="F41" s="299" t="s">
        <v>105</v>
      </c>
      <c r="G41" s="412"/>
      <c r="H41" s="300">
        <f t="shared" si="11"/>
        <v>0</v>
      </c>
      <c r="I41" s="413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632"/>
      <c r="B42" s="297">
        <v>0</v>
      </c>
      <c r="C42" s="412"/>
      <c r="D42" s="320"/>
      <c r="E42" s="418"/>
      <c r="F42" s="299" t="s">
        <v>105</v>
      </c>
      <c r="G42" s="412"/>
      <c r="H42" s="300">
        <f t="shared" si="11"/>
        <v>0</v>
      </c>
      <c r="I42" s="413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632"/>
      <c r="B43" s="297">
        <v>0</v>
      </c>
      <c r="C43" s="412"/>
      <c r="D43" s="319"/>
      <c r="E43" s="418"/>
      <c r="F43" s="299" t="s">
        <v>105</v>
      </c>
      <c r="G43" s="412"/>
      <c r="H43" s="300">
        <f t="shared" si="11"/>
        <v>0</v>
      </c>
      <c r="I43" s="413"/>
      <c r="J43" s="301"/>
      <c r="K43" s="302"/>
      <c r="L43" s="303"/>
      <c r="M43" s="304"/>
      <c r="N43" s="304"/>
      <c r="O43" s="296"/>
      <c r="P43" s="416"/>
      <c r="Q43" s="305"/>
      <c r="R43" s="305"/>
    </row>
    <row r="44" spans="1:18">
      <c r="A44" s="632"/>
      <c r="B44" s="297">
        <v>0</v>
      </c>
      <c r="C44" s="412"/>
      <c r="D44" s="320"/>
      <c r="E44" s="326"/>
      <c r="F44" s="299" t="s">
        <v>105</v>
      </c>
      <c r="G44" s="327"/>
      <c r="H44" s="328">
        <f t="shared" si="11"/>
        <v>0</v>
      </c>
      <c r="I44" s="414"/>
      <c r="J44" s="301"/>
      <c r="K44" s="302"/>
      <c r="L44" s="303"/>
      <c r="M44" s="304"/>
      <c r="N44" s="304"/>
      <c r="O44" s="296"/>
      <c r="P44" s="416"/>
      <c r="Q44" s="305"/>
      <c r="R44" s="305"/>
    </row>
    <row r="45" spans="1:18">
      <c r="A45" s="632"/>
      <c r="B45" s="297">
        <v>0</v>
      </c>
      <c r="C45" s="412"/>
      <c r="D45" s="336"/>
      <c r="E45" s="321"/>
      <c r="F45" s="299" t="s">
        <v>105</v>
      </c>
      <c r="G45" s="412"/>
      <c r="H45" s="300">
        <f t="shared" si="11"/>
        <v>0</v>
      </c>
      <c r="I45" s="413"/>
      <c r="J45" s="301"/>
      <c r="K45" s="302"/>
      <c r="L45" s="303"/>
      <c r="M45" s="304"/>
      <c r="N45" s="304"/>
      <c r="O45" s="296"/>
      <c r="P45" s="416"/>
      <c r="Q45" s="305"/>
      <c r="R45" s="305"/>
    </row>
    <row r="46" spans="1:18">
      <c r="A46" s="632"/>
      <c r="B46" s="297">
        <v>0</v>
      </c>
      <c r="C46" s="412"/>
      <c r="D46" s="320"/>
      <c r="E46" s="326"/>
      <c r="F46" s="299" t="s">
        <v>105</v>
      </c>
      <c r="G46" s="327"/>
      <c r="H46" s="328">
        <f t="shared" si="11"/>
        <v>0</v>
      </c>
      <c r="I46" s="414"/>
      <c r="J46" s="301"/>
      <c r="K46" s="302"/>
      <c r="L46" s="303"/>
      <c r="M46" s="304"/>
      <c r="N46" s="304"/>
      <c r="O46" s="296"/>
      <c r="P46" s="416"/>
      <c r="Q46" s="305"/>
      <c r="R46" s="305"/>
    </row>
    <row r="47" spans="1:18">
      <c r="A47" s="632"/>
      <c r="B47" s="297">
        <v>0</v>
      </c>
      <c r="C47" s="412"/>
      <c r="D47" s="336"/>
      <c r="E47" s="321"/>
      <c r="F47" s="299" t="s">
        <v>105</v>
      </c>
      <c r="G47" s="412"/>
      <c r="H47" s="300">
        <f t="shared" si="11"/>
        <v>0</v>
      </c>
      <c r="I47" s="413"/>
      <c r="J47" s="301"/>
      <c r="K47" s="302"/>
      <c r="L47" s="303"/>
      <c r="M47" s="304"/>
      <c r="N47" s="304"/>
      <c r="O47" s="296"/>
      <c r="P47" s="416"/>
      <c r="Q47" s="305"/>
      <c r="R47" s="305"/>
    </row>
    <row r="48" spans="1:18">
      <c r="A48" s="633"/>
      <c r="B48" s="297">
        <v>0</v>
      </c>
      <c r="C48" s="412"/>
      <c r="D48" s="320"/>
      <c r="E48" s="374"/>
      <c r="F48" s="299" t="s">
        <v>105</v>
      </c>
      <c r="G48" s="412"/>
      <c r="H48" s="300"/>
      <c r="I48" s="413"/>
      <c r="J48" s="301"/>
      <c r="K48" s="302"/>
      <c r="L48" s="303"/>
      <c r="M48" s="304"/>
      <c r="N48" s="304"/>
      <c r="O48" s="296"/>
      <c r="P48" s="416"/>
      <c r="Q48" s="305"/>
      <c r="R48" s="305"/>
    </row>
    <row r="49" spans="1:18">
      <c r="A49" s="633"/>
      <c r="B49" s="297">
        <v>0</v>
      </c>
      <c r="C49" s="412"/>
      <c r="D49" s="329"/>
      <c r="E49" s="330"/>
      <c r="F49" s="299" t="s">
        <v>105</v>
      </c>
      <c r="G49" s="296"/>
      <c r="H49" s="328">
        <f>F49*G49</f>
        <v>0</v>
      </c>
      <c r="I49" s="416"/>
      <c r="J49" s="301"/>
      <c r="K49" s="302"/>
      <c r="L49" s="303"/>
      <c r="M49" s="304"/>
      <c r="N49" s="304"/>
      <c r="O49" s="296"/>
      <c r="P49" s="416"/>
      <c r="Q49" s="305"/>
      <c r="R49" s="305"/>
    </row>
    <row r="50" spans="1:18">
      <c r="A50" s="633"/>
      <c r="B50" s="297">
        <v>0</v>
      </c>
      <c r="C50" s="412"/>
      <c r="D50" s="329"/>
      <c r="E50" s="330"/>
      <c r="F50" s="299" t="s">
        <v>105</v>
      </c>
      <c r="G50" s="296"/>
      <c r="H50" s="328">
        <f>F50*G50</f>
        <v>0</v>
      </c>
      <c r="I50" s="416"/>
      <c r="J50" s="301"/>
      <c r="K50" s="302"/>
      <c r="L50" s="303"/>
      <c r="M50" s="304"/>
      <c r="N50" s="304"/>
      <c r="O50" s="296"/>
      <c r="P50" s="416"/>
      <c r="Q50" s="305"/>
      <c r="R50" s="305"/>
    </row>
    <row r="51" spans="1:18" ht="15.75" customHeight="1">
      <c r="A51" s="634"/>
      <c r="B51" s="297">
        <v>0</v>
      </c>
      <c r="C51" s="6" t="s">
        <v>70</v>
      </c>
      <c r="D51" s="617" t="s">
        <v>118</v>
      </c>
      <c r="E51" s="617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5" customHeight="1">
      <c r="A52" s="635" t="s">
        <v>129</v>
      </c>
      <c r="B52" s="297" t="s">
        <v>115</v>
      </c>
      <c r="C52" s="412"/>
      <c r="D52" s="319" t="s">
        <v>130</v>
      </c>
      <c r="E52" s="334"/>
      <c r="F52" s="299">
        <v>25.03</v>
      </c>
      <c r="G52" s="412">
        <v>589</v>
      </c>
      <c r="H52" s="300">
        <f>F52*G52</f>
        <v>14742.67</v>
      </c>
      <c r="I52" s="413"/>
      <c r="J52" s="301">
        <v>4</v>
      </c>
      <c r="K52" s="302">
        <f>G52/P52*60</f>
        <v>3212.7272727272843</v>
      </c>
      <c r="L52" s="303">
        <f>K52/J52</f>
        <v>803.18181818182109</v>
      </c>
      <c r="M52" s="304">
        <v>0.2986111111111111</v>
      </c>
      <c r="N52" s="304">
        <v>0.30624999999999997</v>
      </c>
      <c r="O52" s="302">
        <v>10</v>
      </c>
      <c r="P52" s="416">
        <f>(N52-M52)*24*60</f>
        <v>10.999999999999961</v>
      </c>
      <c r="Q52" s="305"/>
      <c r="R52" s="305"/>
    </row>
    <row r="53" spans="1:18" ht="15.65" customHeight="1">
      <c r="A53" s="636"/>
      <c r="B53" s="297" t="s">
        <v>115</v>
      </c>
      <c r="C53" s="412"/>
      <c r="D53" s="319" t="s">
        <v>131</v>
      </c>
      <c r="E53" s="335"/>
      <c r="F53" s="299">
        <v>24.82</v>
      </c>
      <c r="G53" s="306">
        <v>823</v>
      </c>
      <c r="H53" s="300">
        <f t="shared" ref="H53:H62" si="12">F53*G53</f>
        <v>20426.86</v>
      </c>
      <c r="I53" s="413"/>
      <c r="J53" s="301">
        <v>4</v>
      </c>
      <c r="K53" s="302">
        <f t="shared" ref="K53:K56" si="13">G53/P53*60</f>
        <v>3292.0000000000114</v>
      </c>
      <c r="L53" s="303">
        <f t="shared" ref="L53:L56" si="14">K53/J53</f>
        <v>823.00000000000284</v>
      </c>
      <c r="M53" s="304">
        <v>0.32013888888888892</v>
      </c>
      <c r="N53" s="304">
        <v>0.33055555555555555</v>
      </c>
      <c r="O53" s="302">
        <v>20</v>
      </c>
      <c r="P53" s="416">
        <f t="shared" ref="P53:P56" si="15">(N53-M53)*24*60</f>
        <v>14.999999999999947</v>
      </c>
      <c r="Q53" s="305"/>
      <c r="R53" s="305"/>
    </row>
    <row r="54" spans="1:18" ht="15.65" customHeight="1">
      <c r="A54" s="636"/>
      <c r="B54" s="297" t="s">
        <v>115</v>
      </c>
      <c r="C54" s="412"/>
      <c r="D54" s="319" t="s">
        <v>132</v>
      </c>
      <c r="E54" s="418"/>
      <c r="F54" s="299">
        <v>30</v>
      </c>
      <c r="G54" s="306">
        <v>1406</v>
      </c>
      <c r="H54" s="300">
        <f t="shared" si="12"/>
        <v>42180</v>
      </c>
      <c r="I54" s="413"/>
      <c r="J54" s="301">
        <v>4</v>
      </c>
      <c r="K54" s="302">
        <f t="shared" si="13"/>
        <v>3244.6153846153961</v>
      </c>
      <c r="L54" s="303">
        <f t="shared" si="14"/>
        <v>811.15384615384903</v>
      </c>
      <c r="M54" s="304">
        <v>0.3444444444444445</v>
      </c>
      <c r="N54" s="304">
        <v>0.36249999999999999</v>
      </c>
      <c r="O54" s="302">
        <v>20</v>
      </c>
      <c r="P54" s="416">
        <f t="shared" si="15"/>
        <v>25.999999999999908</v>
      </c>
      <c r="Q54" s="305">
        <v>0.36249999999999999</v>
      </c>
      <c r="R54" s="305">
        <v>0.40416666666666662</v>
      </c>
    </row>
    <row r="55" spans="1:18" ht="15.65" customHeight="1">
      <c r="A55" s="636"/>
      <c r="B55" s="297" t="s">
        <v>115</v>
      </c>
      <c r="C55" s="412"/>
      <c r="D55" s="337" t="s">
        <v>133</v>
      </c>
      <c r="E55" s="321"/>
      <c r="F55" s="299">
        <v>14.03</v>
      </c>
      <c r="G55" s="306">
        <v>2408</v>
      </c>
      <c r="H55" s="300">
        <f t="shared" si="12"/>
        <v>33784.239999999998</v>
      </c>
      <c r="I55" s="413"/>
      <c r="J55" s="301">
        <v>3</v>
      </c>
      <c r="K55" s="302">
        <f t="shared" si="13"/>
        <v>3210.666666666667</v>
      </c>
      <c r="L55" s="303">
        <f t="shared" si="14"/>
        <v>1070.2222222222224</v>
      </c>
      <c r="M55" s="304">
        <v>0.41805555555555557</v>
      </c>
      <c r="N55" s="304">
        <v>0.44930555555555557</v>
      </c>
      <c r="O55" s="302">
        <v>20</v>
      </c>
      <c r="P55" s="416">
        <f t="shared" si="15"/>
        <v>45</v>
      </c>
      <c r="Q55" s="305"/>
      <c r="R55" s="305"/>
    </row>
    <row r="56" spans="1:18" ht="15.65" customHeight="1">
      <c r="A56" s="636"/>
      <c r="B56" s="297" t="s">
        <v>115</v>
      </c>
      <c r="C56" s="412"/>
      <c r="D56" s="320" t="s">
        <v>134</v>
      </c>
      <c r="E56" s="321"/>
      <c r="F56" s="299">
        <v>18.18</v>
      </c>
      <c r="G56" s="306">
        <v>1370</v>
      </c>
      <c r="H56" s="300">
        <f t="shared" si="12"/>
        <v>24906.6</v>
      </c>
      <c r="I56" s="413"/>
      <c r="J56" s="301">
        <v>3</v>
      </c>
      <c r="K56" s="302">
        <f t="shared" si="13"/>
        <v>3288.0000000000009</v>
      </c>
      <c r="L56" s="303">
        <f t="shared" si="14"/>
        <v>1096.0000000000002</v>
      </c>
      <c r="M56" s="304">
        <v>0.46319444444444446</v>
      </c>
      <c r="N56" s="304">
        <v>0.48055555555555557</v>
      </c>
      <c r="O56" s="302">
        <v>20</v>
      </c>
      <c r="P56" s="416">
        <f t="shared" si="15"/>
        <v>24.999999999999993</v>
      </c>
      <c r="Q56" s="305"/>
      <c r="R56" s="305"/>
    </row>
    <row r="57" spans="1:18" ht="15.75" customHeight="1">
      <c r="A57" s="636"/>
      <c r="B57" s="297">
        <v>0</v>
      </c>
      <c r="C57" s="6" t="s">
        <v>73</v>
      </c>
      <c r="D57" s="337"/>
      <c r="E57" s="321"/>
      <c r="F57" s="299" t="s">
        <v>105</v>
      </c>
      <c r="G57" s="306"/>
      <c r="H57" s="300">
        <f t="shared" si="12"/>
        <v>0</v>
      </c>
      <c r="I57" s="413"/>
      <c r="J57" s="301"/>
      <c r="K57" s="302"/>
      <c r="L57" s="303"/>
      <c r="M57" s="304"/>
      <c r="N57" s="304"/>
      <c r="O57" s="302"/>
      <c r="P57" s="416"/>
      <c r="Q57" s="305"/>
      <c r="R57" s="305"/>
    </row>
    <row r="58" spans="1:18" ht="15.65" customHeight="1">
      <c r="A58" s="636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2"/>
        <v>0</v>
      </c>
      <c r="I58" s="413"/>
      <c r="J58" s="301"/>
      <c r="K58" s="302"/>
      <c r="L58" s="303"/>
      <c r="M58" s="304"/>
      <c r="N58" s="304"/>
      <c r="O58" s="302"/>
      <c r="P58" s="416"/>
      <c r="Q58" s="305"/>
      <c r="R58" s="305"/>
    </row>
    <row r="59" spans="1:18" ht="15.65" customHeight="1">
      <c r="A59" s="636"/>
      <c r="B59" s="297">
        <v>0</v>
      </c>
      <c r="C59" s="412"/>
      <c r="D59" s="336"/>
      <c r="E59" s="321"/>
      <c r="F59" s="299" t="s">
        <v>105</v>
      </c>
      <c r="G59" s="306"/>
      <c r="H59" s="300">
        <f t="shared" si="12"/>
        <v>0</v>
      </c>
      <c r="I59" s="413"/>
      <c r="J59" s="301"/>
      <c r="K59" s="302"/>
      <c r="L59" s="303"/>
      <c r="M59" s="304"/>
      <c r="N59" s="304"/>
      <c r="O59" s="302"/>
      <c r="P59" s="416"/>
      <c r="Q59" s="305"/>
      <c r="R59" s="305"/>
    </row>
    <row r="60" spans="1:18" ht="15.65" customHeight="1">
      <c r="A60" s="636"/>
      <c r="B60" s="297">
        <v>0</v>
      </c>
      <c r="C60" s="412"/>
      <c r="D60" s="337"/>
      <c r="E60" s="339"/>
      <c r="F60" s="299" t="s">
        <v>105</v>
      </c>
      <c r="G60" s="306"/>
      <c r="H60" s="300">
        <f t="shared" si="12"/>
        <v>0</v>
      </c>
      <c r="I60" s="413"/>
      <c r="J60" s="301"/>
      <c r="K60" s="302"/>
      <c r="L60" s="303"/>
      <c r="M60" s="304"/>
      <c r="N60" s="304"/>
      <c r="O60" s="302"/>
      <c r="P60" s="416"/>
      <c r="Q60" s="305"/>
      <c r="R60" s="305"/>
    </row>
    <row r="61" spans="1:18" ht="15.65" customHeight="1">
      <c r="A61" s="636"/>
      <c r="B61" s="297">
        <v>0</v>
      </c>
      <c r="C61" s="412"/>
      <c r="D61" s="319"/>
      <c r="E61" s="321"/>
      <c r="F61" s="299" t="s">
        <v>105</v>
      </c>
      <c r="G61" s="306"/>
      <c r="H61" s="300">
        <f t="shared" si="12"/>
        <v>0</v>
      </c>
      <c r="I61" s="413"/>
      <c r="J61" s="301"/>
      <c r="K61" s="302"/>
      <c r="L61" s="303"/>
      <c r="M61" s="304"/>
      <c r="N61" s="304"/>
      <c r="O61" s="302"/>
      <c r="P61" s="416"/>
      <c r="Q61" s="305"/>
      <c r="R61" s="305"/>
    </row>
    <row r="62" spans="1:18" ht="15.65" customHeight="1">
      <c r="A62" s="636"/>
      <c r="B62" s="297">
        <v>0</v>
      </c>
      <c r="C62" s="412"/>
      <c r="D62" s="336"/>
      <c r="E62" s="340"/>
      <c r="F62" s="299" t="s">
        <v>105</v>
      </c>
      <c r="G62" s="306"/>
      <c r="H62" s="300">
        <f t="shared" si="12"/>
        <v>0</v>
      </c>
      <c r="I62" s="413"/>
      <c r="J62" s="301"/>
      <c r="K62" s="302"/>
      <c r="L62" s="303"/>
      <c r="M62" s="304"/>
      <c r="N62" s="304"/>
      <c r="O62" s="302"/>
      <c r="P62" s="416"/>
      <c r="Q62" s="305"/>
      <c r="R62" s="305"/>
    </row>
    <row r="63" spans="1:18" ht="15.65" customHeight="1">
      <c r="A63" s="636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3"/>
        <v>0</v>
      </c>
      <c r="I63" s="414"/>
      <c r="J63" s="301"/>
      <c r="K63" s="302"/>
      <c r="L63" s="303"/>
      <c r="M63" s="304"/>
      <c r="N63" s="304"/>
      <c r="O63" s="296"/>
      <c r="P63" s="416"/>
      <c r="Q63" s="305"/>
      <c r="R63" s="305"/>
    </row>
    <row r="64" spans="1:18" ht="15.75" customHeight="1">
      <c r="A64" s="637"/>
      <c r="B64" s="297">
        <v>0</v>
      </c>
      <c r="C64" s="6" t="s">
        <v>135</v>
      </c>
      <c r="D64" s="617" t="s">
        <v>118</v>
      </c>
      <c r="E64" s="617"/>
      <c r="F64" s="308"/>
      <c r="G64" s="313"/>
      <c r="H64" s="331"/>
      <c r="I64" s="332"/>
      <c r="J64" s="312">
        <f>AVERAGE(J52:J63)</f>
        <v>3.6</v>
      </c>
      <c r="K64" s="312">
        <f>AVERAGE(K52:K63)</f>
        <v>3249.6018648018717</v>
      </c>
      <c r="L64" s="313">
        <f>AVERAGE(L52:L63)</f>
        <v>920.71157731157905</v>
      </c>
      <c r="M64" s="304"/>
      <c r="N64" s="304"/>
      <c r="O64" s="296"/>
      <c r="P64" s="296"/>
      <c r="Q64" s="296"/>
      <c r="R64" s="296"/>
    </row>
    <row r="65" spans="1:18" ht="15.65" customHeight="1">
      <c r="A65" s="638" t="s">
        <v>136</v>
      </c>
      <c r="B65" s="297" t="s">
        <v>115</v>
      </c>
      <c r="C65" s="412"/>
      <c r="D65" s="320" t="s">
        <v>137</v>
      </c>
      <c r="E65" s="334"/>
      <c r="F65" s="299">
        <v>16.66</v>
      </c>
      <c r="G65" s="412">
        <v>2453</v>
      </c>
      <c r="H65" s="300">
        <f>F65*G65</f>
        <v>40866.980000000003</v>
      </c>
      <c r="I65" s="413"/>
      <c r="J65" s="301">
        <v>4</v>
      </c>
      <c r="K65" s="302">
        <f t="shared" ref="K65:K69" si="16">G65/P65*60</f>
        <v>3270.666666666667</v>
      </c>
      <c r="L65" s="303">
        <f t="shared" ref="L65:L69" si="17">K65/J65</f>
        <v>817.66666666666674</v>
      </c>
      <c r="M65" s="304">
        <v>0.18055555555555555</v>
      </c>
      <c r="N65" s="304">
        <v>0.21180555555555555</v>
      </c>
      <c r="O65" s="302">
        <v>20</v>
      </c>
      <c r="P65" s="416">
        <f>(N65-M65)*24*60</f>
        <v>45</v>
      </c>
      <c r="Q65" s="305"/>
      <c r="R65" s="305"/>
    </row>
    <row r="66" spans="1:18" ht="15.65" customHeight="1">
      <c r="A66" s="639"/>
      <c r="B66" s="297" t="s">
        <v>115</v>
      </c>
      <c r="C66" s="412"/>
      <c r="D66" s="320" t="s">
        <v>138</v>
      </c>
      <c r="E66" s="335"/>
      <c r="F66" s="299">
        <v>22.281818181818181</v>
      </c>
      <c r="G66" s="306">
        <v>572</v>
      </c>
      <c r="H66" s="300">
        <f t="shared" ref="H66:H74" si="18">F66*G66</f>
        <v>12745.199999999999</v>
      </c>
      <c r="I66" s="413"/>
      <c r="J66" s="301">
        <v>4</v>
      </c>
      <c r="K66" s="302">
        <f t="shared" si="16"/>
        <v>3432.0000000000123</v>
      </c>
      <c r="L66" s="303">
        <f t="shared" si="17"/>
        <v>858.00000000000307</v>
      </c>
      <c r="M66" s="304">
        <v>0.22569444444444445</v>
      </c>
      <c r="N66" s="304">
        <v>0.23263888888888887</v>
      </c>
      <c r="O66" s="302">
        <v>20</v>
      </c>
      <c r="P66" s="416">
        <f t="shared" ref="P66:P69" si="19">(N66-M66)*24*60</f>
        <v>9.9999999999999645</v>
      </c>
      <c r="Q66" s="305"/>
      <c r="R66" s="305"/>
    </row>
    <row r="67" spans="1:18" ht="15.65" customHeight="1">
      <c r="A67" s="639"/>
      <c r="B67" s="297" t="s">
        <v>115</v>
      </c>
      <c r="C67" s="412"/>
      <c r="D67" s="336" t="s">
        <v>139</v>
      </c>
      <c r="E67" s="321"/>
      <c r="F67" s="299">
        <v>17.890909090909091</v>
      </c>
      <c r="G67" s="306">
        <v>1485</v>
      </c>
      <c r="H67" s="300">
        <f t="shared" si="18"/>
        <v>26568</v>
      </c>
      <c r="I67" s="413"/>
      <c r="J67" s="301">
        <v>3</v>
      </c>
      <c r="K67" s="302">
        <f t="shared" si="16"/>
        <v>3300.0000000000018</v>
      </c>
      <c r="L67" s="303">
        <f t="shared" si="17"/>
        <v>1100.0000000000007</v>
      </c>
      <c r="M67" s="304">
        <v>0.24652777777777779</v>
      </c>
      <c r="N67" s="304">
        <v>0.26527777777777778</v>
      </c>
      <c r="O67" s="302">
        <v>20</v>
      </c>
      <c r="P67" s="416">
        <f t="shared" si="19"/>
        <v>26.999999999999986</v>
      </c>
      <c r="Q67" s="305">
        <v>0.26527777777777778</v>
      </c>
      <c r="R67" s="305">
        <v>0.30694444444444441</v>
      </c>
    </row>
    <row r="68" spans="1:18" ht="15.65" customHeight="1">
      <c r="A68" s="639"/>
      <c r="B68" s="297" t="s">
        <v>115</v>
      </c>
      <c r="C68" s="412"/>
      <c r="D68" s="319" t="s">
        <v>140</v>
      </c>
      <c r="E68" s="321"/>
      <c r="F68" s="299">
        <v>18.18</v>
      </c>
      <c r="G68" s="306">
        <v>788</v>
      </c>
      <c r="H68" s="300">
        <f t="shared" si="18"/>
        <v>14325.84</v>
      </c>
      <c r="I68" s="413"/>
      <c r="J68" s="301">
        <v>3</v>
      </c>
      <c r="K68" s="302">
        <f t="shared" si="16"/>
        <v>3377.1428571428692</v>
      </c>
      <c r="L68" s="303">
        <f t="shared" si="17"/>
        <v>1125.7142857142896</v>
      </c>
      <c r="M68" s="304">
        <v>0.32083333333333336</v>
      </c>
      <c r="N68" s="304">
        <v>0.33055555555555555</v>
      </c>
      <c r="O68" s="302">
        <v>20</v>
      </c>
      <c r="P68" s="416">
        <f t="shared" si="19"/>
        <v>13.99999999999995</v>
      </c>
      <c r="Q68" s="305"/>
      <c r="R68" s="305"/>
    </row>
    <row r="69" spans="1:18" ht="15.65" customHeight="1">
      <c r="A69" s="639"/>
      <c r="B69" s="297" t="s">
        <v>115</v>
      </c>
      <c r="C69" s="412"/>
      <c r="D69" s="336" t="s">
        <v>141</v>
      </c>
      <c r="E69" s="321"/>
      <c r="F69" s="299">
        <v>14.285714285714283</v>
      </c>
      <c r="G69" s="306">
        <v>3549</v>
      </c>
      <c r="H69" s="300">
        <f t="shared" si="18"/>
        <v>50699.999999999993</v>
      </c>
      <c r="I69" s="413"/>
      <c r="J69" s="301">
        <v>3</v>
      </c>
      <c r="K69" s="302">
        <f t="shared" si="16"/>
        <v>3226.3636363636397</v>
      </c>
      <c r="L69" s="303">
        <f t="shared" si="17"/>
        <v>1075.4545454545466</v>
      </c>
      <c r="M69" s="304">
        <v>0.3444444444444445</v>
      </c>
      <c r="N69" s="304">
        <v>0.39027777777777778</v>
      </c>
      <c r="O69" s="302">
        <v>20</v>
      </c>
      <c r="P69" s="416">
        <f t="shared" si="19"/>
        <v>65.999999999999929</v>
      </c>
      <c r="Q69" s="305"/>
      <c r="R69" s="305"/>
    </row>
    <row r="70" spans="1:18" ht="15.75" customHeight="1">
      <c r="A70" s="639"/>
      <c r="B70" s="297">
        <v>0</v>
      </c>
      <c r="C70" s="6" t="s">
        <v>73</v>
      </c>
      <c r="D70" s="320"/>
      <c r="E70" s="321"/>
      <c r="F70" s="299" t="s">
        <v>105</v>
      </c>
      <c r="G70" s="306"/>
      <c r="H70" s="300">
        <f t="shared" si="18"/>
        <v>0</v>
      </c>
      <c r="I70" s="413"/>
      <c r="J70" s="301"/>
      <c r="K70" s="302"/>
      <c r="L70" s="303"/>
      <c r="M70" s="304"/>
      <c r="N70" s="304"/>
      <c r="O70" s="302"/>
      <c r="P70" s="416"/>
      <c r="Q70" s="305"/>
      <c r="R70" s="305"/>
    </row>
    <row r="71" spans="1:18" ht="15.65" customHeight="1">
      <c r="A71" s="639"/>
      <c r="B71" s="297">
        <v>0</v>
      </c>
      <c r="C71" s="318"/>
      <c r="D71" s="336"/>
      <c r="E71" s="321"/>
      <c r="F71" s="299" t="s">
        <v>105</v>
      </c>
      <c r="G71" s="338"/>
      <c r="H71" s="300">
        <f t="shared" si="18"/>
        <v>0</v>
      </c>
      <c r="I71" s="413"/>
      <c r="J71" s="301"/>
      <c r="K71" s="302"/>
      <c r="L71" s="303"/>
      <c r="M71" s="304"/>
      <c r="N71" s="304"/>
      <c r="O71" s="302"/>
      <c r="P71" s="416"/>
      <c r="Q71" s="305"/>
      <c r="R71" s="305"/>
    </row>
    <row r="72" spans="1:18" ht="15.65" customHeight="1">
      <c r="A72" s="639"/>
      <c r="B72" s="297">
        <v>0</v>
      </c>
      <c r="C72" s="412"/>
      <c r="D72" s="336"/>
      <c r="E72" s="321"/>
      <c r="F72" s="299" t="s">
        <v>105</v>
      </c>
      <c r="G72" s="306"/>
      <c r="H72" s="300">
        <f t="shared" si="18"/>
        <v>0</v>
      </c>
      <c r="I72" s="413"/>
      <c r="J72" s="301"/>
      <c r="K72" s="302"/>
      <c r="L72" s="303"/>
      <c r="M72" s="304"/>
      <c r="N72" s="304"/>
      <c r="O72" s="302"/>
      <c r="P72" s="416"/>
      <c r="Q72" s="305"/>
      <c r="R72" s="305"/>
    </row>
    <row r="73" spans="1:18" ht="15.65" customHeight="1">
      <c r="A73" s="639"/>
      <c r="B73" s="297">
        <v>0</v>
      </c>
      <c r="C73" s="412"/>
      <c r="D73" s="336"/>
      <c r="E73" s="321"/>
      <c r="F73" s="299" t="s">
        <v>105</v>
      </c>
      <c r="G73" s="306"/>
      <c r="H73" s="300">
        <f t="shared" si="18"/>
        <v>0</v>
      </c>
      <c r="I73" s="413"/>
      <c r="J73" s="301"/>
      <c r="K73" s="302"/>
      <c r="L73" s="303"/>
      <c r="M73" s="304"/>
      <c r="N73" s="304"/>
      <c r="O73" s="302"/>
      <c r="P73" s="416"/>
      <c r="Q73" s="305"/>
      <c r="R73" s="305"/>
    </row>
    <row r="74" spans="1:18" ht="15.65" customHeight="1">
      <c r="A74" s="639"/>
      <c r="B74" s="297">
        <v>0</v>
      </c>
      <c r="C74" s="412"/>
      <c r="D74" s="336"/>
      <c r="E74" s="321"/>
      <c r="F74" s="299" t="s">
        <v>105</v>
      </c>
      <c r="G74" s="306"/>
      <c r="H74" s="300">
        <f t="shared" si="18"/>
        <v>0</v>
      </c>
      <c r="I74" s="413"/>
      <c r="J74" s="301"/>
      <c r="K74" s="302"/>
      <c r="L74" s="303"/>
      <c r="M74" s="304"/>
      <c r="N74" s="304"/>
      <c r="O74" s="302"/>
      <c r="P74" s="416"/>
      <c r="Q74" s="305"/>
      <c r="R74" s="305"/>
    </row>
    <row r="75" spans="1:18" ht="15.75" customHeight="1">
      <c r="A75" s="640"/>
      <c r="B75" s="297">
        <v>0</v>
      </c>
      <c r="C75" s="6" t="s">
        <v>142</v>
      </c>
      <c r="D75" s="617" t="s">
        <v>118</v>
      </c>
      <c r="E75" s="617"/>
      <c r="F75" s="308"/>
      <c r="G75" s="313"/>
      <c r="H75" s="331"/>
      <c r="I75" s="332"/>
      <c r="J75" s="312">
        <f>AVERAGE(J65:J74)</f>
        <v>3.4</v>
      </c>
      <c r="K75" s="312">
        <f>AVERAGE(K65:K74)</f>
        <v>3321.2346320346378</v>
      </c>
      <c r="L75" s="313">
        <f>AVERAGE(L65:L74)</f>
        <v>995.36709956710149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625" t="s">
        <v>143</v>
      </c>
      <c r="B76" s="297">
        <v>0</v>
      </c>
      <c r="C76" s="297"/>
      <c r="D76" s="626"/>
      <c r="E76" s="627"/>
      <c r="F76" s="299" t="s">
        <v>105</v>
      </c>
      <c r="G76" s="342"/>
      <c r="H76" s="314">
        <f t="shared" si="3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6"/>
      <c r="Q76" s="305"/>
      <c r="R76" s="305"/>
    </row>
    <row r="77" spans="1:18">
      <c r="A77" s="625"/>
      <c r="B77" s="297">
        <v>0</v>
      </c>
      <c r="C77" s="297"/>
      <c r="D77" s="626"/>
      <c r="E77" s="627"/>
      <c r="F77" s="299" t="s">
        <v>105</v>
      </c>
      <c r="G77" s="412"/>
      <c r="H77" s="300">
        <f t="shared" si="3"/>
        <v>0</v>
      </c>
      <c r="I77" s="413"/>
      <c r="J77" s="301"/>
      <c r="K77" s="302"/>
      <c r="L77" s="303"/>
      <c r="M77" s="304"/>
      <c r="N77" s="304"/>
      <c r="O77" s="296"/>
      <c r="P77" s="416"/>
      <c r="Q77" s="296"/>
      <c r="R77" s="296"/>
    </row>
    <row r="78" spans="1:18">
      <c r="A78" s="625"/>
      <c r="B78" s="297">
        <v>0</v>
      </c>
      <c r="C78" s="297"/>
      <c r="D78" s="419"/>
      <c r="E78" s="419"/>
      <c r="F78" s="299" t="s">
        <v>105</v>
      </c>
      <c r="G78" s="323"/>
      <c r="H78" s="300">
        <f t="shared" si="3"/>
        <v>0</v>
      </c>
      <c r="I78" s="413"/>
      <c r="J78" s="301"/>
      <c r="K78" s="302"/>
      <c r="L78" s="303"/>
      <c r="M78" s="304"/>
      <c r="N78" s="304"/>
      <c r="O78" s="296"/>
      <c r="P78" s="416"/>
      <c r="Q78" s="296"/>
      <c r="R78" s="296"/>
    </row>
    <row r="79" spans="1:18">
      <c r="A79" s="625"/>
      <c r="B79" s="297">
        <v>0</v>
      </c>
      <c r="C79" s="297"/>
      <c r="D79" s="419"/>
      <c r="E79" s="419"/>
      <c r="F79" s="299" t="s">
        <v>105</v>
      </c>
      <c r="G79" s="323"/>
      <c r="H79" s="300">
        <f t="shared" si="3"/>
        <v>0</v>
      </c>
      <c r="I79" s="413"/>
      <c r="J79" s="301"/>
      <c r="K79" s="302"/>
      <c r="L79" s="303"/>
      <c r="M79" s="304"/>
      <c r="N79" s="304"/>
      <c r="O79" s="296"/>
      <c r="P79" s="416"/>
      <c r="Q79" s="296"/>
      <c r="R79" s="296"/>
    </row>
    <row r="80" spans="1:18">
      <c r="A80" s="625"/>
      <c r="B80" s="297">
        <v>0</v>
      </c>
      <c r="C80" s="297"/>
      <c r="D80" s="419"/>
      <c r="E80" s="419"/>
      <c r="F80" s="299" t="s">
        <v>105</v>
      </c>
      <c r="G80" s="323"/>
      <c r="H80" s="300">
        <f t="shared" si="3"/>
        <v>0</v>
      </c>
      <c r="I80" s="413"/>
      <c r="J80" s="301"/>
      <c r="K80" s="302"/>
      <c r="L80" s="303"/>
      <c r="M80" s="304"/>
      <c r="N80" s="304"/>
      <c r="O80" s="296"/>
      <c r="P80" s="416"/>
      <c r="Q80" s="296"/>
      <c r="R80" s="296"/>
    </row>
    <row r="81" spans="1:18" ht="15.75" customHeight="1">
      <c r="A81" s="625"/>
      <c r="B81" s="297">
        <v>0</v>
      </c>
      <c r="C81" s="6" t="s">
        <v>73</v>
      </c>
      <c r="D81" s="628" t="s">
        <v>118</v>
      </c>
      <c r="E81" s="628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5" customHeight="1">
      <c r="A82" s="643" t="s">
        <v>144</v>
      </c>
      <c r="B82" s="297" t="s">
        <v>115</v>
      </c>
      <c r="C82" s="318"/>
      <c r="D82" s="319" t="s">
        <v>145</v>
      </c>
      <c r="E82" s="344"/>
      <c r="F82" s="299">
        <v>18.18</v>
      </c>
      <c r="G82" s="323">
        <v>345</v>
      </c>
      <c r="H82" s="345">
        <f t="shared" ref="H82:H90" si="20">F82*G82</f>
        <v>6272.0999999999995</v>
      </c>
      <c r="I82" s="413"/>
      <c r="J82" s="301">
        <v>4</v>
      </c>
      <c r="K82" s="302">
        <f t="shared" ref="K82" si="21">G82/P82*60</f>
        <v>2957.1428571428678</v>
      </c>
      <c r="L82" s="303">
        <f t="shared" ref="L82" si="22">K82/J82</f>
        <v>739.28571428571695</v>
      </c>
      <c r="M82" s="304">
        <v>0.72222222222222221</v>
      </c>
      <c r="N82" s="304">
        <v>0.7270833333333333</v>
      </c>
      <c r="O82" s="302">
        <v>20</v>
      </c>
      <c r="P82" s="416">
        <f>(N82-M82)*24*60</f>
        <v>6.9999999999999751</v>
      </c>
      <c r="Q82" s="305"/>
      <c r="R82" s="305"/>
    </row>
    <row r="83" spans="1:18">
      <c r="A83" s="644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20"/>
        <v>0</v>
      </c>
      <c r="I83" s="413"/>
      <c r="J83" s="301"/>
      <c r="K83" s="302"/>
      <c r="L83" s="303"/>
      <c r="M83" s="304"/>
      <c r="N83" s="304"/>
      <c r="O83" s="302"/>
      <c r="P83" s="416"/>
      <c r="Q83" s="305"/>
      <c r="R83" s="305"/>
    </row>
    <row r="84" spans="1:18">
      <c r="A84" s="644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20"/>
        <v>0</v>
      </c>
      <c r="I84" s="413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644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20"/>
        <v>0</v>
      </c>
      <c r="I85" s="413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644"/>
      <c r="B86" s="297">
        <v>0</v>
      </c>
      <c r="C86" s="318"/>
      <c r="D86" s="319"/>
      <c r="E86" s="344"/>
      <c r="F86" s="299" t="s">
        <v>105</v>
      </c>
      <c r="G86" s="412"/>
      <c r="H86" s="346">
        <f t="shared" si="20"/>
        <v>0</v>
      </c>
      <c r="I86" s="413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644"/>
      <c r="B87" s="297"/>
      <c r="C87" s="318"/>
      <c r="D87" s="319"/>
      <c r="E87" s="344"/>
      <c r="F87" s="299" t="s">
        <v>105</v>
      </c>
      <c r="G87" s="412"/>
      <c r="H87" s="346">
        <f t="shared" si="20"/>
        <v>0</v>
      </c>
      <c r="I87" s="413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644"/>
      <c r="B88" s="297">
        <v>0</v>
      </c>
      <c r="C88" s="318"/>
      <c r="D88" s="319"/>
      <c r="E88" s="344"/>
      <c r="F88" s="299" t="s">
        <v>105</v>
      </c>
      <c r="G88" s="412"/>
      <c r="H88" s="346">
        <f t="shared" si="20"/>
        <v>0</v>
      </c>
      <c r="I88" s="413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644"/>
      <c r="B89" s="297">
        <v>0</v>
      </c>
      <c r="C89" s="318"/>
      <c r="D89" s="319"/>
      <c r="E89" s="344"/>
      <c r="F89" s="299" t="s">
        <v>105</v>
      </c>
      <c r="G89" s="412"/>
      <c r="H89" s="346">
        <f t="shared" si="20"/>
        <v>0</v>
      </c>
      <c r="I89" s="413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644"/>
      <c r="B90" s="297">
        <v>0</v>
      </c>
      <c r="C90" s="318"/>
      <c r="D90" s="319"/>
      <c r="E90" s="344"/>
      <c r="F90" s="299" t="s">
        <v>105</v>
      </c>
      <c r="G90" s="412"/>
      <c r="H90" s="346">
        <f t="shared" si="20"/>
        <v>0</v>
      </c>
      <c r="I90" s="413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5" customHeight="1">
      <c r="A91" s="644"/>
      <c r="B91" s="297">
        <v>0</v>
      </c>
      <c r="C91" s="6" t="s">
        <v>123</v>
      </c>
      <c r="D91" s="645" t="s">
        <v>118</v>
      </c>
      <c r="E91" s="645"/>
      <c r="F91" s="308"/>
      <c r="G91" s="348"/>
      <c r="H91" s="349"/>
      <c r="I91" s="311"/>
      <c r="J91" s="312">
        <f>AVERAGE(J82:J90)</f>
        <v>4</v>
      </c>
      <c r="K91" s="312">
        <f>AVERAGE(K82:K90)</f>
        <v>2957.1428571428678</v>
      </c>
      <c r="L91" s="313">
        <f>AVERAGE(L82:L90)</f>
        <v>739.28571428571695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646" t="s">
        <v>146</v>
      </c>
      <c r="B92" s="297" t="s">
        <v>115</v>
      </c>
      <c r="C92" s="297"/>
      <c r="D92" s="350" t="s">
        <v>147</v>
      </c>
      <c r="E92" s="344"/>
      <c r="F92" s="299">
        <v>24.54</v>
      </c>
      <c r="G92" s="412">
        <v>1494</v>
      </c>
      <c r="H92" s="300">
        <f t="shared" ref="H92:H97" si="23">F92*G92</f>
        <v>36662.76</v>
      </c>
      <c r="I92" s="413"/>
      <c r="J92" s="301">
        <v>3</v>
      </c>
      <c r="K92" s="302">
        <f>G92/P92*60</f>
        <v>2240.9999999999991</v>
      </c>
      <c r="L92" s="303">
        <f t="shared" ref="L92:L94" si="24">K92/J92</f>
        <v>746.99999999999966</v>
      </c>
      <c r="M92" s="304">
        <v>0.72222222222222221</v>
      </c>
      <c r="N92" s="304">
        <v>0.75</v>
      </c>
      <c r="O92" s="296">
        <v>20</v>
      </c>
      <c r="P92" s="416">
        <f>(N92-M92)*24*60</f>
        <v>40.000000000000014</v>
      </c>
      <c r="Q92" s="305"/>
      <c r="R92" s="305"/>
    </row>
    <row r="93" spans="1:18">
      <c r="A93" s="647"/>
      <c r="B93" s="297" t="s">
        <v>115</v>
      </c>
      <c r="C93" s="297"/>
      <c r="D93" s="319" t="s">
        <v>148</v>
      </c>
      <c r="E93" s="344"/>
      <c r="F93" s="299">
        <v>22.48</v>
      </c>
      <c r="G93" s="412">
        <v>704</v>
      </c>
      <c r="H93" s="300">
        <f t="shared" si="23"/>
        <v>15825.92</v>
      </c>
      <c r="I93" s="413"/>
      <c r="J93" s="301">
        <v>4</v>
      </c>
      <c r="K93" s="302">
        <f t="shared" ref="K93:K94" si="25">G93/P93*60</f>
        <v>2111.9999999999909</v>
      </c>
      <c r="L93" s="303">
        <f t="shared" si="24"/>
        <v>527.99999999999773</v>
      </c>
      <c r="M93" s="304">
        <v>0.76388888888888884</v>
      </c>
      <c r="N93" s="304">
        <v>0.77777777777777779</v>
      </c>
      <c r="O93" s="296">
        <v>20</v>
      </c>
      <c r="P93" s="416">
        <f>(N93-M93)*24*60</f>
        <v>20.000000000000089</v>
      </c>
      <c r="Q93" s="305"/>
      <c r="R93" s="305"/>
    </row>
    <row r="94" spans="1:18">
      <c r="A94" s="647"/>
      <c r="B94" s="297" t="s">
        <v>115</v>
      </c>
      <c r="C94" s="297"/>
      <c r="D94" s="350" t="s">
        <v>149</v>
      </c>
      <c r="E94" s="339"/>
      <c r="F94" s="299">
        <v>22.21</v>
      </c>
      <c r="G94" s="306">
        <v>1023</v>
      </c>
      <c r="H94" s="300">
        <f t="shared" si="23"/>
        <v>22720.83</v>
      </c>
      <c r="I94" s="413"/>
      <c r="J94" s="301">
        <v>4</v>
      </c>
      <c r="K94" s="302">
        <f t="shared" si="25"/>
        <v>2045.9999999999964</v>
      </c>
      <c r="L94" s="303">
        <f t="shared" si="24"/>
        <v>511.49999999999909</v>
      </c>
      <c r="M94" s="304">
        <v>0.79166666666666663</v>
      </c>
      <c r="N94" s="304">
        <v>0.8125</v>
      </c>
      <c r="O94" s="296">
        <v>20</v>
      </c>
      <c r="P94" s="416">
        <f>(N94-M94)*24*60</f>
        <v>30.000000000000053</v>
      </c>
      <c r="Q94" s="305"/>
      <c r="R94" s="305"/>
    </row>
    <row r="95" spans="1:18">
      <c r="A95" s="648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3"/>
        <v>0</v>
      </c>
      <c r="I95" s="413"/>
      <c r="J95" s="301"/>
      <c r="K95" s="302"/>
      <c r="L95" s="303"/>
      <c r="M95" s="304"/>
      <c r="N95" s="304"/>
      <c r="O95" s="296"/>
      <c r="P95" s="416"/>
      <c r="Q95" s="305"/>
      <c r="R95" s="305"/>
    </row>
    <row r="96" spans="1:18">
      <c r="A96" s="648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3"/>
        <v>0</v>
      </c>
      <c r="I96" s="413"/>
      <c r="J96" s="301"/>
      <c r="K96" s="302"/>
      <c r="L96" s="303"/>
      <c r="M96" s="304"/>
      <c r="N96" s="304"/>
      <c r="O96" s="296"/>
      <c r="P96" s="416"/>
      <c r="Q96" s="305"/>
      <c r="R96" s="305"/>
    </row>
    <row r="97" spans="1:18">
      <c r="A97" s="648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3"/>
        <v>0</v>
      </c>
      <c r="I97" s="413"/>
      <c r="J97" s="301"/>
      <c r="K97" s="302"/>
      <c r="L97" s="303"/>
      <c r="M97" s="304"/>
      <c r="N97" s="304"/>
      <c r="O97" s="296"/>
      <c r="P97" s="416"/>
      <c r="Q97" s="305"/>
      <c r="R97" s="305"/>
    </row>
    <row r="98" spans="1:18">
      <c r="A98" s="648"/>
      <c r="B98" s="297">
        <v>0</v>
      </c>
      <c r="C98" s="297"/>
      <c r="D98" s="319"/>
      <c r="E98" s="339"/>
      <c r="F98" s="299"/>
      <c r="G98" s="306"/>
      <c r="H98" s="300"/>
      <c r="I98" s="413"/>
      <c r="J98" s="301"/>
      <c r="K98" s="302"/>
      <c r="L98" s="303"/>
      <c r="M98" s="304"/>
      <c r="N98" s="304"/>
      <c r="O98" s="296"/>
      <c r="P98" s="416"/>
      <c r="Q98" s="305"/>
      <c r="R98" s="305"/>
    </row>
    <row r="99" spans="1:18">
      <c r="A99" s="648"/>
      <c r="B99" s="297">
        <v>0</v>
      </c>
      <c r="C99" s="297"/>
      <c r="D99" s="319"/>
      <c r="E99" s="339"/>
      <c r="F99" s="299" t="s">
        <v>105</v>
      </c>
      <c r="G99" s="306"/>
      <c r="H99" s="300">
        <f>F99*G99</f>
        <v>0</v>
      </c>
      <c r="I99" s="413"/>
      <c r="J99" s="301"/>
      <c r="K99" s="302"/>
      <c r="L99" s="303"/>
      <c r="M99" s="304"/>
      <c r="N99" s="304"/>
      <c r="O99" s="296"/>
      <c r="P99" s="416"/>
      <c r="Q99" s="305"/>
      <c r="R99" s="305"/>
    </row>
    <row r="100" spans="1:18" ht="15.75" customHeight="1">
      <c r="A100" s="648"/>
      <c r="B100" s="297">
        <v>0</v>
      </c>
      <c r="C100" s="6" t="s">
        <v>150</v>
      </c>
      <c r="D100" s="649" t="s">
        <v>118</v>
      </c>
      <c r="E100" s="650"/>
      <c r="F100" s="308"/>
      <c r="G100" s="309"/>
      <c r="H100" s="351"/>
      <c r="I100" s="311"/>
      <c r="J100" s="312">
        <f>AVERAGE(J92:J99)</f>
        <v>3.6666666666666665</v>
      </c>
      <c r="K100" s="312">
        <f>AVERAGE(K92:K99)</f>
        <v>2132.9999999999955</v>
      </c>
      <c r="L100" s="313">
        <f>AVERAGE(L92:L99)</f>
        <v>595.49999999999875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651" t="s">
        <v>151</v>
      </c>
      <c r="B101" s="297" t="s">
        <v>115</v>
      </c>
      <c r="C101" s="6"/>
      <c r="D101" s="339" t="s">
        <v>152</v>
      </c>
      <c r="E101" s="352"/>
      <c r="F101" s="299">
        <v>25.03</v>
      </c>
      <c r="G101" s="412">
        <v>933</v>
      </c>
      <c r="H101" s="300">
        <f t="shared" ref="H101:H110" si="26">F101*G101</f>
        <v>23352.99</v>
      </c>
      <c r="I101" s="413"/>
      <c r="J101" s="301">
        <v>4</v>
      </c>
      <c r="K101" s="302">
        <f>G101/P101*60</f>
        <v>2798.9999999999877</v>
      </c>
      <c r="L101" s="303">
        <f t="shared" ref="L101:L105" si="27">K101/J101</f>
        <v>699.74999999999693</v>
      </c>
      <c r="M101" s="304">
        <v>0.72222222222222221</v>
      </c>
      <c r="N101" s="304">
        <v>0.73611111111111116</v>
      </c>
      <c r="O101" s="296">
        <v>20</v>
      </c>
      <c r="P101" s="302">
        <f t="shared" ref="P101:P103" si="28">(N101-M101)*24*60</f>
        <v>20.000000000000089</v>
      </c>
      <c r="Q101" s="303"/>
      <c r="R101" s="305"/>
    </row>
    <row r="102" spans="1:18">
      <c r="A102" s="651"/>
      <c r="B102" s="297" t="s">
        <v>115</v>
      </c>
      <c r="C102" s="6"/>
      <c r="D102" s="319" t="s">
        <v>153</v>
      </c>
      <c r="E102" s="352"/>
      <c r="F102" s="299">
        <v>24.82</v>
      </c>
      <c r="G102" s="412">
        <v>1489</v>
      </c>
      <c r="H102" s="300">
        <f t="shared" si="26"/>
        <v>36956.980000000003</v>
      </c>
      <c r="I102" s="413"/>
      <c r="J102" s="301">
        <v>4</v>
      </c>
      <c r="K102" s="302">
        <f t="shared" ref="K102:K105" si="29">G102/P102*60</f>
        <v>2977.999999999995</v>
      </c>
      <c r="L102" s="303">
        <f t="shared" si="27"/>
        <v>744.49999999999875</v>
      </c>
      <c r="M102" s="304">
        <v>0.75</v>
      </c>
      <c r="N102" s="304">
        <v>0.77083333333333337</v>
      </c>
      <c r="O102" s="296">
        <v>20</v>
      </c>
      <c r="P102" s="302">
        <f t="shared" si="28"/>
        <v>30.000000000000053</v>
      </c>
      <c r="Q102" s="305"/>
      <c r="R102" s="305"/>
    </row>
    <row r="103" spans="1:18">
      <c r="A103" s="651"/>
      <c r="B103" s="297" t="s">
        <v>115</v>
      </c>
      <c r="C103" s="6"/>
      <c r="D103" s="336" t="s">
        <v>154</v>
      </c>
      <c r="E103" s="319"/>
      <c r="F103" s="299">
        <v>28.57</v>
      </c>
      <c r="G103" s="412">
        <v>2662</v>
      </c>
      <c r="H103" s="300">
        <f t="shared" si="26"/>
        <v>76053.34</v>
      </c>
      <c r="I103" s="413"/>
      <c r="J103" s="301">
        <v>3</v>
      </c>
      <c r="K103" s="302">
        <f t="shared" si="29"/>
        <v>2904.0000000000018</v>
      </c>
      <c r="L103" s="303">
        <f t="shared" si="27"/>
        <v>968.00000000000057</v>
      </c>
      <c r="M103" s="304">
        <v>0.78472222222222221</v>
      </c>
      <c r="N103" s="304">
        <v>0.82291666666666663</v>
      </c>
      <c r="O103" s="296">
        <v>20</v>
      </c>
      <c r="P103" s="302">
        <f t="shared" si="28"/>
        <v>54.999999999999964</v>
      </c>
      <c r="Q103" s="305"/>
      <c r="R103" s="305"/>
    </row>
    <row r="104" spans="1:18">
      <c r="A104" s="651"/>
      <c r="B104" s="297" t="s">
        <v>115</v>
      </c>
      <c r="C104" s="6"/>
      <c r="D104" s="319" t="s">
        <v>155</v>
      </c>
      <c r="E104" s="339"/>
      <c r="F104" s="299">
        <v>14.03</v>
      </c>
      <c r="G104" s="412">
        <v>5114</v>
      </c>
      <c r="H104" s="300">
        <f t="shared" si="26"/>
        <v>71749.42</v>
      </c>
      <c r="I104" s="413"/>
      <c r="J104" s="301">
        <v>3</v>
      </c>
      <c r="K104" s="302">
        <f t="shared" si="29"/>
        <v>2922.285714285711</v>
      </c>
      <c r="L104" s="303">
        <f t="shared" si="27"/>
        <v>974.09523809523705</v>
      </c>
      <c r="M104" s="304">
        <v>0.83680555555555547</v>
      </c>
      <c r="N104" s="304">
        <v>0.90972222222222221</v>
      </c>
      <c r="O104" s="296">
        <v>20</v>
      </c>
      <c r="P104" s="302">
        <f>(N104-M104)*24*60</f>
        <v>105.00000000000011</v>
      </c>
      <c r="Q104" s="305">
        <v>0.90972222222222221</v>
      </c>
      <c r="R104" s="305">
        <v>0.95138888888888884</v>
      </c>
    </row>
    <row r="105" spans="1:18">
      <c r="A105" s="651"/>
      <c r="B105" s="297" t="s">
        <v>115</v>
      </c>
      <c r="C105" s="6"/>
      <c r="D105" s="319" t="s">
        <v>156</v>
      </c>
      <c r="E105" s="336"/>
      <c r="F105" s="299">
        <v>14.285714285714283</v>
      </c>
      <c r="G105" s="412">
        <v>7023</v>
      </c>
      <c r="H105" s="300">
        <f t="shared" si="26"/>
        <v>100328.57142857141</v>
      </c>
      <c r="I105" s="413"/>
      <c r="J105" s="301">
        <v>3</v>
      </c>
      <c r="K105" s="302">
        <f t="shared" si="29"/>
        <v>3241.3846153846148</v>
      </c>
      <c r="L105" s="303">
        <f t="shared" si="27"/>
        <v>1080.4615384615383</v>
      </c>
      <c r="M105" s="304">
        <v>0.96527777777777779</v>
      </c>
      <c r="N105" s="304">
        <v>1.0555555555555556</v>
      </c>
      <c r="O105" s="296">
        <v>20</v>
      </c>
      <c r="P105" s="302">
        <f>(N105-M105)*24*60</f>
        <v>130.00000000000003</v>
      </c>
      <c r="Q105" s="303"/>
      <c r="R105" s="305"/>
    </row>
    <row r="106" spans="1:18">
      <c r="A106" s="651"/>
      <c r="B106" s="297">
        <v>0</v>
      </c>
      <c r="C106" s="6"/>
      <c r="D106" s="336"/>
      <c r="E106" s="352"/>
      <c r="F106" s="299" t="s">
        <v>105</v>
      </c>
      <c r="G106" s="306"/>
      <c r="H106" s="300">
        <f t="shared" si="26"/>
        <v>0</v>
      </c>
      <c r="I106" s="413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51"/>
      <c r="B107" s="297">
        <v>0</v>
      </c>
      <c r="C107" s="6"/>
      <c r="D107" s="319"/>
      <c r="E107" s="336"/>
      <c r="F107" s="299" t="s">
        <v>105</v>
      </c>
      <c r="G107" s="412"/>
      <c r="H107" s="300">
        <f t="shared" si="26"/>
        <v>0</v>
      </c>
      <c r="I107" s="413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51"/>
      <c r="B108" s="297">
        <v>0</v>
      </c>
      <c r="C108" s="6"/>
      <c r="D108" s="319"/>
      <c r="E108" s="336"/>
      <c r="F108" s="299" t="s">
        <v>105</v>
      </c>
      <c r="G108" s="412"/>
      <c r="H108" s="300">
        <f t="shared" si="26"/>
        <v>0</v>
      </c>
      <c r="I108" s="413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51"/>
      <c r="B109" s="297">
        <v>0</v>
      </c>
      <c r="C109" s="297"/>
      <c r="D109" s="319"/>
      <c r="E109" s="336"/>
      <c r="F109" s="299" t="s">
        <v>105</v>
      </c>
      <c r="G109" s="412"/>
      <c r="H109" s="300">
        <f t="shared" si="26"/>
        <v>0</v>
      </c>
      <c r="I109" s="413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51"/>
      <c r="B110" s="297">
        <v>0</v>
      </c>
      <c r="C110" s="297"/>
      <c r="D110" s="319"/>
      <c r="E110" s="336"/>
      <c r="F110" s="299" t="s">
        <v>105</v>
      </c>
      <c r="G110" s="412"/>
      <c r="H110" s="300">
        <f t="shared" si="26"/>
        <v>0</v>
      </c>
      <c r="I110" s="413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51"/>
      <c r="B111" s="297">
        <v>0</v>
      </c>
      <c r="C111" s="6" t="s">
        <v>135</v>
      </c>
      <c r="D111" s="628" t="s">
        <v>118</v>
      </c>
      <c r="E111" s="65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2968.9340659340623</v>
      </c>
      <c r="L111" s="313">
        <f>AVERAGE(L101:L110)</f>
        <v>893.36135531135437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641" t="s">
        <v>157</v>
      </c>
      <c r="B112" s="297" t="s">
        <v>115</v>
      </c>
      <c r="C112" s="6"/>
      <c r="D112" s="336" t="s">
        <v>158</v>
      </c>
      <c r="E112" s="355"/>
      <c r="F112" s="299">
        <v>16.7</v>
      </c>
      <c r="G112" s="412">
        <v>1008</v>
      </c>
      <c r="H112" s="345">
        <f t="shared" si="3"/>
        <v>16833.599999999999</v>
      </c>
      <c r="I112" s="413"/>
      <c r="J112" s="301">
        <v>3</v>
      </c>
      <c r="K112" s="302">
        <f t="shared" ref="K112:K117" si="30">G112/P112*60</f>
        <v>3023.9999999999868</v>
      </c>
      <c r="L112" s="303">
        <f t="shared" ref="L112:L117" si="31">K112/J112</f>
        <v>1007.9999999999956</v>
      </c>
      <c r="M112" s="304">
        <v>0.72222222222222221</v>
      </c>
      <c r="N112" s="304">
        <v>0.73611111111111116</v>
      </c>
      <c r="O112" s="296">
        <v>20</v>
      </c>
      <c r="P112" s="416">
        <f t="shared" ref="P112:P117" si="32">(N112-M112)*24*60</f>
        <v>20.000000000000089</v>
      </c>
      <c r="Q112" s="296"/>
      <c r="R112" s="296"/>
    </row>
    <row r="113" spans="1:18">
      <c r="A113" s="641"/>
      <c r="B113" s="297" t="s">
        <v>115</v>
      </c>
      <c r="C113" s="318"/>
      <c r="D113" s="419" t="s">
        <v>159</v>
      </c>
      <c r="E113" s="419"/>
      <c r="F113" s="299">
        <v>18.18</v>
      </c>
      <c r="G113" s="412">
        <v>894</v>
      </c>
      <c r="H113" s="345">
        <f t="shared" si="3"/>
        <v>16252.92</v>
      </c>
      <c r="I113" s="413"/>
      <c r="J113" s="301">
        <v>4</v>
      </c>
      <c r="K113" s="302">
        <f t="shared" si="30"/>
        <v>2682.0000000000095</v>
      </c>
      <c r="L113" s="303">
        <f t="shared" si="31"/>
        <v>670.50000000000239</v>
      </c>
      <c r="M113" s="304">
        <v>0.75</v>
      </c>
      <c r="N113" s="304">
        <v>0.76388888888888884</v>
      </c>
      <c r="O113" s="296">
        <v>20</v>
      </c>
      <c r="P113" s="416">
        <f t="shared" si="32"/>
        <v>19.999999999999929</v>
      </c>
      <c r="Q113" s="305"/>
      <c r="R113" s="305"/>
    </row>
    <row r="114" spans="1:18">
      <c r="A114" s="641"/>
      <c r="B114" s="297" t="s">
        <v>115</v>
      </c>
      <c r="C114" s="318"/>
      <c r="D114" s="419" t="s">
        <v>160</v>
      </c>
      <c r="E114" s="319"/>
      <c r="F114" s="299">
        <v>18.18</v>
      </c>
      <c r="G114" s="412">
        <v>994</v>
      </c>
      <c r="H114" s="345">
        <f>F114*G114</f>
        <v>18070.919999999998</v>
      </c>
      <c r="I114" s="413"/>
      <c r="J114" s="301">
        <v>3</v>
      </c>
      <c r="K114" s="302">
        <f t="shared" si="30"/>
        <v>2982.0000000000105</v>
      </c>
      <c r="L114" s="303">
        <f t="shared" si="31"/>
        <v>994.00000000000352</v>
      </c>
      <c r="M114" s="304">
        <v>0.77777777777777779</v>
      </c>
      <c r="N114" s="304">
        <v>0.79166666666666663</v>
      </c>
      <c r="O114" s="296">
        <v>20</v>
      </c>
      <c r="P114" s="416">
        <f t="shared" si="32"/>
        <v>19.999999999999929</v>
      </c>
      <c r="Q114" s="305"/>
      <c r="R114" s="305"/>
    </row>
    <row r="115" spans="1:18">
      <c r="A115" s="641"/>
      <c r="B115" s="297" t="s">
        <v>115</v>
      </c>
      <c r="C115" s="318"/>
      <c r="D115" s="319" t="s">
        <v>161</v>
      </c>
      <c r="E115" s="339"/>
      <c r="F115" s="299">
        <v>16.66</v>
      </c>
      <c r="G115" s="412">
        <v>4753</v>
      </c>
      <c r="H115" s="345">
        <f t="shared" ref="H115:H123" si="33">F115*G115</f>
        <v>79184.98</v>
      </c>
      <c r="I115" s="413"/>
      <c r="J115" s="301">
        <v>4</v>
      </c>
      <c r="K115" s="302">
        <f t="shared" si="30"/>
        <v>3001.8947368421009</v>
      </c>
      <c r="L115" s="303">
        <f t="shared" si="31"/>
        <v>750.47368421052522</v>
      </c>
      <c r="M115" s="304">
        <v>0.80555555555555547</v>
      </c>
      <c r="N115" s="304">
        <v>0.87152777777777779</v>
      </c>
      <c r="O115" s="296">
        <v>20</v>
      </c>
      <c r="P115" s="416">
        <f t="shared" si="32"/>
        <v>95.000000000000142</v>
      </c>
      <c r="Q115" s="305"/>
      <c r="R115" s="305"/>
    </row>
    <row r="116" spans="1:18">
      <c r="A116" s="641"/>
      <c r="B116" s="297" t="s">
        <v>115</v>
      </c>
      <c r="C116" s="318"/>
      <c r="D116" s="319" t="s">
        <v>162</v>
      </c>
      <c r="E116" s="336"/>
      <c r="F116" s="299">
        <v>22.281818181818181</v>
      </c>
      <c r="G116" s="412">
        <v>949</v>
      </c>
      <c r="H116" s="345">
        <f t="shared" si="33"/>
        <v>21145.445454545454</v>
      </c>
      <c r="I116" s="413"/>
      <c r="J116" s="301">
        <v>4</v>
      </c>
      <c r="K116" s="302">
        <f t="shared" si="30"/>
        <v>2847.00000000001</v>
      </c>
      <c r="L116" s="303">
        <f t="shared" si="31"/>
        <v>711.7500000000025</v>
      </c>
      <c r="M116" s="304">
        <v>0.88541666666666663</v>
      </c>
      <c r="N116" s="347">
        <v>0.89930555555555547</v>
      </c>
      <c r="O116" s="296">
        <v>20</v>
      </c>
      <c r="P116" s="416">
        <f t="shared" si="32"/>
        <v>19.999999999999929</v>
      </c>
      <c r="Q116" s="305">
        <v>0.89930555555555547</v>
      </c>
      <c r="R116" s="305">
        <v>0.94097222222222221</v>
      </c>
    </row>
    <row r="117" spans="1:18">
      <c r="A117" s="641"/>
      <c r="B117" s="297" t="s">
        <v>115</v>
      </c>
      <c r="C117" s="318"/>
      <c r="D117" s="319" t="s">
        <v>163</v>
      </c>
      <c r="E117" s="335"/>
      <c r="F117" s="299">
        <v>17.890909090909091</v>
      </c>
      <c r="G117" s="412">
        <v>3272</v>
      </c>
      <c r="H117" s="345">
        <f t="shared" si="33"/>
        <v>58539.054545454543</v>
      </c>
      <c r="I117" s="413"/>
      <c r="J117" s="301">
        <v>3</v>
      </c>
      <c r="K117" s="302">
        <f t="shared" si="30"/>
        <v>3020.3076921995043</v>
      </c>
      <c r="L117" s="303">
        <f t="shared" si="31"/>
        <v>1006.7692307331681</v>
      </c>
      <c r="M117" s="304">
        <v>46115.954861111109</v>
      </c>
      <c r="N117" s="304">
        <v>46116</v>
      </c>
      <c r="O117" s="302">
        <v>20</v>
      </c>
      <c r="P117" s="416">
        <f t="shared" si="32"/>
        <v>65.000000002328306</v>
      </c>
      <c r="Q117" s="305"/>
      <c r="R117" s="305"/>
    </row>
    <row r="118" spans="1:18">
      <c r="A118" s="641"/>
      <c r="B118" s="297">
        <v>0</v>
      </c>
      <c r="C118" s="318"/>
      <c r="D118" s="336"/>
      <c r="E118" s="335"/>
      <c r="F118" s="299" t="s">
        <v>105</v>
      </c>
      <c r="G118" s="412"/>
      <c r="H118" s="345">
        <f t="shared" si="33"/>
        <v>0</v>
      </c>
      <c r="I118" s="413"/>
      <c r="J118" s="301"/>
      <c r="K118" s="302"/>
      <c r="L118" s="303"/>
      <c r="M118" s="304"/>
      <c r="N118" s="304"/>
      <c r="O118" s="296"/>
      <c r="P118" s="416"/>
      <c r="Q118" s="305"/>
      <c r="R118" s="305"/>
    </row>
    <row r="119" spans="1:18">
      <c r="A119" s="641"/>
      <c r="B119" s="297">
        <v>0</v>
      </c>
      <c r="C119" s="318"/>
      <c r="D119" s="336"/>
      <c r="E119" s="335"/>
      <c r="F119" s="299" t="s">
        <v>105</v>
      </c>
      <c r="G119" s="412"/>
      <c r="H119" s="345">
        <f t="shared" si="33"/>
        <v>0</v>
      </c>
      <c r="I119" s="413"/>
      <c r="J119" s="301"/>
      <c r="K119" s="302"/>
      <c r="L119" s="303"/>
      <c r="M119" s="304"/>
      <c r="N119" s="304"/>
      <c r="O119" s="296"/>
      <c r="P119" s="416"/>
      <c r="Q119" s="305"/>
      <c r="R119" s="305"/>
    </row>
    <row r="120" spans="1:18">
      <c r="A120" s="641"/>
      <c r="B120" s="297">
        <v>0</v>
      </c>
      <c r="C120" s="318"/>
      <c r="D120" s="336"/>
      <c r="E120" s="335"/>
      <c r="F120" s="299" t="s">
        <v>105</v>
      </c>
      <c r="G120" s="412"/>
      <c r="H120" s="345"/>
      <c r="I120" s="413"/>
      <c r="J120" s="301"/>
      <c r="K120" s="302"/>
      <c r="L120" s="303"/>
      <c r="M120" s="304"/>
      <c r="N120" s="304"/>
      <c r="O120" s="296"/>
      <c r="P120" s="416"/>
      <c r="Q120" s="305"/>
      <c r="R120" s="305"/>
    </row>
    <row r="121" spans="1:18">
      <c r="A121" s="641"/>
      <c r="B121" s="297">
        <v>0</v>
      </c>
      <c r="C121" s="318"/>
      <c r="D121" s="336"/>
      <c r="E121" s="335"/>
      <c r="F121" s="299" t="s">
        <v>105</v>
      </c>
      <c r="G121" s="412"/>
      <c r="H121" s="345"/>
      <c r="I121" s="413"/>
      <c r="J121" s="301"/>
      <c r="K121" s="302"/>
      <c r="L121" s="303"/>
      <c r="M121" s="304"/>
      <c r="N121" s="304"/>
      <c r="O121" s="296"/>
      <c r="P121" s="416"/>
      <c r="Q121" s="305"/>
      <c r="R121" s="305"/>
    </row>
    <row r="122" spans="1:18">
      <c r="A122" s="641"/>
      <c r="B122" s="297">
        <v>0</v>
      </c>
      <c r="C122" s="318"/>
      <c r="D122" s="336"/>
      <c r="E122" s="335"/>
      <c r="F122" s="299" t="s">
        <v>105</v>
      </c>
      <c r="G122" s="412"/>
      <c r="H122" s="345"/>
      <c r="I122" s="413"/>
      <c r="J122" s="301"/>
      <c r="K122" s="302"/>
      <c r="L122" s="303"/>
      <c r="M122" s="304"/>
      <c r="N122" s="304"/>
      <c r="O122" s="296"/>
      <c r="P122" s="416"/>
      <c r="Q122" s="305"/>
      <c r="R122" s="305"/>
    </row>
    <row r="123" spans="1:18">
      <c r="A123" s="641"/>
      <c r="B123" s="297">
        <v>0</v>
      </c>
      <c r="C123" s="318"/>
      <c r="D123" s="336"/>
      <c r="E123" s="335"/>
      <c r="F123" s="299" t="s">
        <v>105</v>
      </c>
      <c r="G123" s="412"/>
      <c r="H123" s="345">
        <f t="shared" si="33"/>
        <v>0</v>
      </c>
      <c r="I123" s="413"/>
      <c r="J123" s="301"/>
      <c r="K123" s="302"/>
      <c r="L123" s="303"/>
      <c r="M123" s="304"/>
      <c r="N123" s="304"/>
      <c r="O123" s="296"/>
      <c r="P123" s="416"/>
      <c r="Q123" s="305"/>
      <c r="R123" s="305"/>
    </row>
    <row r="124" spans="1:18" ht="17.5" customHeight="1">
      <c r="A124" s="641"/>
      <c r="B124" s="297">
        <v>0</v>
      </c>
      <c r="C124" s="6" t="s">
        <v>142</v>
      </c>
      <c r="D124" s="642" t="s">
        <v>118</v>
      </c>
      <c r="E124" s="642"/>
      <c r="F124" s="308"/>
      <c r="G124" s="348"/>
      <c r="H124" s="349"/>
      <c r="I124" s="311"/>
      <c r="J124" s="312">
        <f>AVERAGE(J112:J123)</f>
        <v>3.5</v>
      </c>
      <c r="K124" s="312">
        <f>AVERAGE(K112:K123)</f>
        <v>2926.2004048402705</v>
      </c>
      <c r="L124" s="313">
        <f>AVERAGE(L112:L123)</f>
        <v>856.91548582394955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  <pageSetUpPr fitToPage="1"/>
  </sheetPr>
  <dimension ref="A1:AJ186"/>
  <sheetViews>
    <sheetView zoomScale="50" zoomScaleNormal="50" workbookViewId="0">
      <pane ySplit="4" topLeftCell="A5" activePane="bottomLeft" state="frozen"/>
      <selection activeCell="A70" sqref="A70:A82"/>
      <selection pane="bottomLeft" activeCell="AJ30" sqref="AJ30"/>
    </sheetView>
  </sheetViews>
  <sheetFormatPr defaultColWidth="7.90625" defaultRowHeight="15.5"/>
  <cols>
    <col min="1" max="1" width="14.26953125" style="33" customWidth="1"/>
    <col min="2" max="2" width="12.7265625" style="33" customWidth="1"/>
    <col min="3" max="3" width="12.7265625" style="33" hidden="1" customWidth="1"/>
    <col min="4" max="4" width="14.26953125" style="33" customWidth="1"/>
    <col min="5" max="5" width="16.453125" style="33" customWidth="1"/>
    <col min="6" max="6" width="8.90625" style="259" customWidth="1"/>
    <col min="7" max="7" width="20.26953125" style="33" bestFit="1" customWidth="1"/>
    <col min="8" max="8" width="16.36328125" style="33" customWidth="1"/>
    <col min="9" max="9" width="6.36328125" style="33" customWidth="1"/>
    <col min="10" max="10" width="10.08984375" style="33" customWidth="1"/>
    <col min="11" max="11" width="10.6328125" style="33" customWidth="1"/>
    <col min="12" max="12" width="14.453125" style="33" customWidth="1"/>
    <col min="13" max="13" width="10.08984375" style="33" customWidth="1"/>
    <col min="14" max="14" width="9.26953125" style="33" customWidth="1"/>
    <col min="15" max="15" width="11.90625" style="33" customWidth="1"/>
    <col min="16" max="16" width="6" style="33" customWidth="1"/>
    <col min="17" max="18" width="9.26953125" style="33" customWidth="1"/>
    <col min="19" max="19" width="8.6328125" style="33" customWidth="1"/>
    <col min="20" max="21" width="7.6328125" style="33" bestFit="1" customWidth="1"/>
    <col min="22" max="22" width="10.6328125" style="33" customWidth="1"/>
    <col min="23" max="23" width="8.6328125" style="278" customWidth="1"/>
    <col min="24" max="25" width="7.08984375" style="33" customWidth="1"/>
    <col min="26" max="27" width="9.453125" style="33" customWidth="1"/>
    <col min="28" max="28" width="12.6328125" style="33" customWidth="1"/>
    <col min="29" max="29" width="12.453125" style="33" customWidth="1"/>
    <col min="30" max="31" width="9.453125" style="33" customWidth="1"/>
    <col min="32" max="32" width="13.08984375" style="33" customWidth="1"/>
    <col min="33" max="33" width="10.36328125" style="33" customWidth="1"/>
    <col min="34" max="34" width="9.26953125" style="33" customWidth="1"/>
    <col min="35" max="35" width="7.90625" style="33" customWidth="1"/>
    <col min="36" max="36" width="24.453125" style="33" bestFit="1" customWidth="1"/>
    <col min="37" max="16384" width="7.90625" style="33"/>
  </cols>
  <sheetData>
    <row r="1" spans="1:34" ht="26.25" customHeight="1">
      <c r="A1" s="28" t="s">
        <v>164</v>
      </c>
      <c r="B1" s="28"/>
      <c r="C1" s="28"/>
      <c r="D1" s="423" t="s">
        <v>78</v>
      </c>
      <c r="E1" s="29">
        <f>SUM(G5:G173)</f>
        <v>142201</v>
      </c>
      <c r="F1" s="424" t="s">
        <v>4</v>
      </c>
      <c r="G1" s="30">
        <f>SUM(H5:H173)</f>
        <v>5524035.0913469912</v>
      </c>
      <c r="H1" s="420" t="s">
        <v>165</v>
      </c>
      <c r="I1" s="31">
        <f>M17+M30+M43+M56+M69+M82+M95+M108+M121+M134+M147+M160+M173</f>
        <v>197.12380952380951</v>
      </c>
      <c r="J1" s="440" t="s">
        <v>166</v>
      </c>
      <c r="K1" s="440"/>
      <c r="L1" s="440"/>
      <c r="M1" s="440" t="s">
        <v>167</v>
      </c>
      <c r="N1" s="440"/>
      <c r="O1" s="440"/>
      <c r="P1" s="440" t="s">
        <v>168</v>
      </c>
      <c r="Q1" s="440"/>
      <c r="R1" s="440"/>
      <c r="S1" s="440"/>
      <c r="T1" s="440" t="s">
        <v>81</v>
      </c>
      <c r="U1" s="440"/>
      <c r="V1" s="440"/>
      <c r="W1" s="440"/>
      <c r="X1" s="440"/>
      <c r="Y1" s="440"/>
      <c r="Z1" s="32" t="s">
        <v>169</v>
      </c>
      <c r="AA1" s="32" t="s">
        <v>170</v>
      </c>
      <c r="AB1" s="441" t="s">
        <v>171</v>
      </c>
      <c r="AC1" s="442"/>
      <c r="AD1" s="32" t="s">
        <v>169</v>
      </c>
      <c r="AE1" s="32" t="s">
        <v>172</v>
      </c>
      <c r="AF1" s="440" t="s">
        <v>173</v>
      </c>
      <c r="AG1" s="445"/>
      <c r="AH1" s="445"/>
    </row>
    <row r="2" spans="1:34" ht="26.25" customHeight="1">
      <c r="A2" s="450" t="s">
        <v>316</v>
      </c>
      <c r="B2" s="450"/>
      <c r="C2" s="423"/>
      <c r="D2" s="423" t="s">
        <v>83</v>
      </c>
      <c r="E2" s="34">
        <f>AVERAGE(O17,O30,O43,O56,O69,O82,O95,O108,O121,O134,O147,O160,O173)</f>
        <v>127.13533091181259</v>
      </c>
      <c r="F2" s="35" t="s">
        <v>84</v>
      </c>
      <c r="G2" s="36">
        <f>G1/E1</f>
        <v>38.846668387331952</v>
      </c>
      <c r="H2" s="420" t="s">
        <v>175</v>
      </c>
      <c r="I2" s="420">
        <f>COUNT(I5:I173)</f>
        <v>6</v>
      </c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43"/>
      <c r="AC2" s="444"/>
      <c r="AD2" s="38">
        <f>AD17+AD30+AD43+AD56+AD69+AD82+AD95+AD108+AD121+AD134+AD147+AD160+AD173</f>
        <v>3</v>
      </c>
      <c r="AE2" s="38">
        <f>AE17+AE30+AE43+AE56+AE69+AE82+AE95+AE108+AE121+AE134+AE147+AE160+AE173</f>
        <v>2</v>
      </c>
      <c r="AF2" s="445"/>
      <c r="AG2" s="445"/>
      <c r="AH2" s="445"/>
    </row>
    <row r="3" spans="1:34" ht="30.65" customHeight="1">
      <c r="A3" s="451" t="s">
        <v>86</v>
      </c>
      <c r="B3" s="451" t="s">
        <v>176</v>
      </c>
      <c r="C3" s="452"/>
      <c r="D3" s="451" t="s">
        <v>88</v>
      </c>
      <c r="E3" s="451"/>
      <c r="F3" s="452" t="s">
        <v>89</v>
      </c>
      <c r="G3" s="465" t="s">
        <v>177</v>
      </c>
      <c r="H3" s="452" t="s">
        <v>178</v>
      </c>
      <c r="I3" s="446" t="s">
        <v>92</v>
      </c>
      <c r="J3" s="447" t="s">
        <v>179</v>
      </c>
      <c r="K3" s="448" t="s">
        <v>180</v>
      </c>
      <c r="L3" s="449" t="s">
        <v>12</v>
      </c>
      <c r="M3" s="465" t="s">
        <v>179</v>
      </c>
      <c r="N3" s="448" t="s">
        <v>94</v>
      </c>
      <c r="O3" s="449" t="s">
        <v>83</v>
      </c>
      <c r="P3" s="447" t="s">
        <v>93</v>
      </c>
      <c r="Q3" s="449" t="s">
        <v>83</v>
      </c>
      <c r="R3" s="458" t="s">
        <v>181</v>
      </c>
      <c r="S3" s="459" t="s">
        <v>182</v>
      </c>
      <c r="T3" s="465" t="s">
        <v>95</v>
      </c>
      <c r="U3" s="465"/>
      <c r="V3" s="466" t="s">
        <v>183</v>
      </c>
      <c r="W3" s="446" t="s">
        <v>97</v>
      </c>
      <c r="X3" s="465" t="s">
        <v>98</v>
      </c>
      <c r="Y3" s="465"/>
      <c r="Z3" s="467" t="s">
        <v>184</v>
      </c>
      <c r="AA3" s="468"/>
      <c r="AB3" s="454" t="s">
        <v>185</v>
      </c>
      <c r="AC3" s="455"/>
      <c r="AD3" s="456" t="s">
        <v>186</v>
      </c>
      <c r="AE3" s="457"/>
      <c r="AF3" s="448" t="s">
        <v>94</v>
      </c>
      <c r="AG3" s="458" t="s">
        <v>181</v>
      </c>
      <c r="AH3" s="459" t="s">
        <v>182</v>
      </c>
    </row>
    <row r="4" spans="1:34" ht="30.65" customHeight="1">
      <c r="A4" s="452"/>
      <c r="B4" s="451"/>
      <c r="C4" s="453"/>
      <c r="D4" s="451"/>
      <c r="E4" s="451"/>
      <c r="F4" s="453"/>
      <c r="G4" s="465"/>
      <c r="H4" s="453"/>
      <c r="I4" s="446"/>
      <c r="J4" s="447"/>
      <c r="K4" s="448"/>
      <c r="L4" s="449"/>
      <c r="M4" s="465"/>
      <c r="N4" s="448"/>
      <c r="O4" s="449"/>
      <c r="P4" s="447"/>
      <c r="Q4" s="449"/>
      <c r="R4" s="458"/>
      <c r="S4" s="459"/>
      <c r="T4" s="430" t="s">
        <v>99</v>
      </c>
      <c r="U4" s="430" t="s">
        <v>100</v>
      </c>
      <c r="V4" s="465"/>
      <c r="W4" s="446"/>
      <c r="X4" s="424" t="s">
        <v>101</v>
      </c>
      <c r="Y4" s="424" t="s">
        <v>46</v>
      </c>
      <c r="Z4" s="430" t="s">
        <v>187</v>
      </c>
      <c r="AA4" s="430" t="s">
        <v>188</v>
      </c>
      <c r="AB4" s="455"/>
      <c r="AC4" s="455"/>
      <c r="AD4" s="430" t="s">
        <v>189</v>
      </c>
      <c r="AE4" s="39" t="s">
        <v>190</v>
      </c>
      <c r="AF4" s="448"/>
      <c r="AG4" s="458"/>
      <c r="AH4" s="459"/>
    </row>
    <row r="5" spans="1:34" ht="18.75" customHeight="1">
      <c r="A5" s="460" t="s">
        <v>191</v>
      </c>
      <c r="B5" s="40" t="s">
        <v>192</v>
      </c>
      <c r="C5" s="41"/>
      <c r="D5" s="42" t="s">
        <v>193</v>
      </c>
      <c r="E5" s="43"/>
      <c r="F5" s="359">
        <v>37.94</v>
      </c>
      <c r="G5" s="44">
        <v>3157.7000000000003</v>
      </c>
      <c r="H5" s="45">
        <f t="shared" ref="H5:H16" si="0">F5*G5</f>
        <v>119803.13800000001</v>
      </c>
      <c r="I5" s="421"/>
      <c r="J5" s="46">
        <v>20</v>
      </c>
      <c r="K5" s="44">
        <v>2400</v>
      </c>
      <c r="L5" s="47">
        <v>120</v>
      </c>
      <c r="M5" s="422">
        <v>20</v>
      </c>
      <c r="N5" s="44">
        <f t="shared" ref="N5:N10" si="1">G5/W5*60</f>
        <v>2282.6746987951801</v>
      </c>
      <c r="O5" s="47">
        <f t="shared" ref="O5:O10" si="2">N5/M5</f>
        <v>114.13373493975901</v>
      </c>
      <c r="P5" s="48">
        <f t="shared" ref="P5:P10" si="3">M5-J5</f>
        <v>0</v>
      </c>
      <c r="Q5" s="49">
        <f t="shared" ref="Q5:Q10" si="4">O5-L5</f>
        <v>-5.8662650602409911</v>
      </c>
      <c r="R5" s="428">
        <f t="shared" ref="R5:R10" si="5">O5/L5</f>
        <v>0.95111445783132509</v>
      </c>
      <c r="S5" s="463">
        <f>R17</f>
        <v>0.92435406406453924</v>
      </c>
      <c r="T5" s="50">
        <v>0.29166666666666669</v>
      </c>
      <c r="U5" s="50">
        <v>0.34930555555555559</v>
      </c>
      <c r="V5" s="424">
        <v>5</v>
      </c>
      <c r="W5" s="421">
        <f>(U5-T5)*24*60</f>
        <v>83.000000000000028</v>
      </c>
      <c r="X5" s="424"/>
      <c r="Y5" s="424"/>
      <c r="Z5" s="51"/>
      <c r="AA5" s="51"/>
      <c r="AB5" s="451"/>
      <c r="AC5" s="451"/>
      <c r="AD5" s="52"/>
      <c r="AE5" s="52"/>
      <c r="AF5" s="48">
        <f t="shared" ref="AF5:AF70" si="6">N5-K5</f>
        <v>-117.32530120481988</v>
      </c>
      <c r="AG5" s="428">
        <f t="shared" ref="AG5:AG70" si="7">N5/K5</f>
        <v>0.95111445783132509</v>
      </c>
      <c r="AH5" s="463">
        <f>AG17</f>
        <v>0.95907240340362421</v>
      </c>
    </row>
    <row r="6" spans="1:34" ht="19.149999999999999" customHeight="1">
      <c r="A6" s="461"/>
      <c r="B6" s="40" t="s">
        <v>192</v>
      </c>
      <c r="C6" s="41"/>
      <c r="D6" s="42" t="s">
        <v>194</v>
      </c>
      <c r="E6" s="43"/>
      <c r="F6" s="359">
        <v>31.266131815044861</v>
      </c>
      <c r="G6" s="44">
        <v>2114.4500000000003</v>
      </c>
      <c r="H6" s="45">
        <f t="shared" si="0"/>
        <v>66110.672416321613</v>
      </c>
      <c r="I6" s="421"/>
      <c r="J6" s="46">
        <v>18</v>
      </c>
      <c r="K6" s="44">
        <v>2600</v>
      </c>
      <c r="L6" s="47">
        <v>144.44444444444446</v>
      </c>
      <c r="M6" s="422">
        <v>19</v>
      </c>
      <c r="N6" s="44">
        <f t="shared" si="1"/>
        <v>2487.5882352941189</v>
      </c>
      <c r="O6" s="47">
        <f t="shared" si="2"/>
        <v>130.92569659442731</v>
      </c>
      <c r="P6" s="48">
        <f t="shared" si="3"/>
        <v>1</v>
      </c>
      <c r="Q6" s="49">
        <f t="shared" si="4"/>
        <v>-13.518747850017149</v>
      </c>
      <c r="R6" s="428">
        <f t="shared" si="5"/>
        <v>0.90640866873065051</v>
      </c>
      <c r="S6" s="463"/>
      <c r="T6" s="50">
        <v>0.35416666666666669</v>
      </c>
      <c r="U6" s="50">
        <v>0.38958333333333334</v>
      </c>
      <c r="V6" s="424">
        <v>7</v>
      </c>
      <c r="W6" s="421">
        <f t="shared" ref="W6:W17" si="8">(U6-T6)*24*60</f>
        <v>50.999999999999979</v>
      </c>
      <c r="X6" s="53"/>
      <c r="Y6" s="53"/>
      <c r="Z6" s="54"/>
      <c r="AA6" s="54"/>
      <c r="AB6" s="451"/>
      <c r="AC6" s="451"/>
      <c r="AD6" s="438"/>
      <c r="AE6" s="438"/>
      <c r="AF6" s="48">
        <f t="shared" si="6"/>
        <v>-112.41176470588107</v>
      </c>
      <c r="AG6" s="428">
        <f t="shared" si="7"/>
        <v>0.95676470588235341</v>
      </c>
      <c r="AH6" s="463"/>
    </row>
    <row r="7" spans="1:34" ht="19.149999999999999" customHeight="1">
      <c r="A7" s="461"/>
      <c r="B7" s="40" t="s">
        <v>192</v>
      </c>
      <c r="C7" s="41"/>
      <c r="D7" s="42" t="s">
        <v>195</v>
      </c>
      <c r="E7" s="43"/>
      <c r="F7" s="359">
        <v>38</v>
      </c>
      <c r="G7" s="44">
        <v>3785.0400000000004</v>
      </c>
      <c r="H7" s="45">
        <f t="shared" si="0"/>
        <v>143831.52000000002</v>
      </c>
      <c r="I7" s="421"/>
      <c r="J7" s="46">
        <v>19</v>
      </c>
      <c r="K7" s="44">
        <v>2600</v>
      </c>
      <c r="L7" s="47">
        <v>136.84210526315789</v>
      </c>
      <c r="M7" s="422">
        <v>20</v>
      </c>
      <c r="N7" s="44">
        <f t="shared" si="1"/>
        <v>2551.7123595505618</v>
      </c>
      <c r="O7" s="47">
        <f t="shared" si="2"/>
        <v>127.58561797752809</v>
      </c>
      <c r="P7" s="48">
        <f t="shared" si="3"/>
        <v>1</v>
      </c>
      <c r="Q7" s="49">
        <f t="shared" si="4"/>
        <v>-9.2564872856298024</v>
      </c>
      <c r="R7" s="428">
        <f t="shared" si="5"/>
        <v>0.93235643906655141</v>
      </c>
      <c r="S7" s="463"/>
      <c r="T7" s="50">
        <v>0.40555555555555556</v>
      </c>
      <c r="U7" s="50">
        <v>0.46736111111111112</v>
      </c>
      <c r="V7" s="424">
        <v>23</v>
      </c>
      <c r="W7" s="421">
        <f t="shared" si="8"/>
        <v>89</v>
      </c>
      <c r="X7" s="53">
        <v>0.39305555555555555</v>
      </c>
      <c r="Y7" s="53">
        <v>0.40277777777777773</v>
      </c>
      <c r="Z7" s="54"/>
      <c r="AA7" s="54"/>
      <c r="AB7" s="451"/>
      <c r="AC7" s="451"/>
      <c r="AD7" s="438"/>
      <c r="AE7" s="438"/>
      <c r="AF7" s="48">
        <f t="shared" si="6"/>
        <v>-48.287640449438186</v>
      </c>
      <c r="AG7" s="428">
        <f t="shared" si="7"/>
        <v>0.98142783059636995</v>
      </c>
      <c r="AH7" s="463"/>
    </row>
    <row r="8" spans="1:34" ht="19.149999999999999" customHeight="1">
      <c r="A8" s="461"/>
      <c r="B8" s="40" t="s">
        <v>192</v>
      </c>
      <c r="C8" s="41"/>
      <c r="D8" s="42" t="s">
        <v>195</v>
      </c>
      <c r="E8" s="43"/>
      <c r="F8" s="359">
        <v>38</v>
      </c>
      <c r="G8" s="44">
        <v>2973.96</v>
      </c>
      <c r="H8" s="45">
        <f t="shared" si="0"/>
        <v>113010.48</v>
      </c>
      <c r="I8" s="421"/>
      <c r="J8" s="46">
        <v>19</v>
      </c>
      <c r="K8" s="44">
        <v>2600</v>
      </c>
      <c r="L8" s="47">
        <v>136.84210526315789</v>
      </c>
      <c r="M8" s="422">
        <v>20</v>
      </c>
      <c r="N8" s="44">
        <f t="shared" si="1"/>
        <v>2549.1085714285687</v>
      </c>
      <c r="O8" s="47">
        <f t="shared" si="2"/>
        <v>127.45542857142843</v>
      </c>
      <c r="P8" s="48">
        <f t="shared" si="3"/>
        <v>1</v>
      </c>
      <c r="Q8" s="49">
        <f t="shared" si="4"/>
        <v>-9.3866766917294626</v>
      </c>
      <c r="R8" s="428">
        <f t="shared" si="5"/>
        <v>0.93140505494505388</v>
      </c>
      <c r="S8" s="463"/>
      <c r="T8" s="50">
        <v>0.50694444444444442</v>
      </c>
      <c r="U8" s="50">
        <v>0.55555555555555558</v>
      </c>
      <c r="V8" s="424">
        <v>5</v>
      </c>
      <c r="W8" s="421">
        <f t="shared" si="8"/>
        <v>70.000000000000071</v>
      </c>
      <c r="X8" s="53"/>
      <c r="Y8" s="53"/>
      <c r="Z8" s="54"/>
      <c r="AA8" s="54"/>
      <c r="AB8" s="451"/>
      <c r="AC8" s="451"/>
      <c r="AD8" s="438"/>
      <c r="AE8" s="438"/>
      <c r="AF8" s="48">
        <f t="shared" si="6"/>
        <v>-50.891428571431334</v>
      </c>
      <c r="AG8" s="428">
        <f t="shared" si="7"/>
        <v>0.98042637362637253</v>
      </c>
      <c r="AH8" s="463"/>
    </row>
    <row r="9" spans="1:34" ht="19.149999999999999" customHeight="1">
      <c r="A9" s="461"/>
      <c r="B9" s="40" t="s">
        <v>192</v>
      </c>
      <c r="C9" s="55"/>
      <c r="D9" s="42" t="s">
        <v>194</v>
      </c>
      <c r="E9" s="56"/>
      <c r="F9" s="359">
        <v>31.266131815044861</v>
      </c>
      <c r="G9" s="57">
        <v>1138.55</v>
      </c>
      <c r="H9" s="45">
        <f t="shared" si="0"/>
        <v>35598.054378019326</v>
      </c>
      <c r="I9" s="438"/>
      <c r="J9" s="46">
        <v>18</v>
      </c>
      <c r="K9" s="44">
        <v>2600</v>
      </c>
      <c r="L9" s="47">
        <v>144.44444444444446</v>
      </c>
      <c r="M9" s="422">
        <v>19</v>
      </c>
      <c r="N9" s="44">
        <f t="shared" si="1"/>
        <v>2439.7499999999945</v>
      </c>
      <c r="O9" s="47">
        <f t="shared" si="2"/>
        <v>128.40789473684183</v>
      </c>
      <c r="P9" s="48">
        <f t="shared" si="3"/>
        <v>1</v>
      </c>
      <c r="Q9" s="49">
        <f t="shared" si="4"/>
        <v>-16.036549707602632</v>
      </c>
      <c r="R9" s="428">
        <f t="shared" si="5"/>
        <v>0.88897773279352021</v>
      </c>
      <c r="S9" s="463"/>
      <c r="T9" s="50">
        <v>0.5708333333333333</v>
      </c>
      <c r="U9" s="50">
        <v>0.59027777777777779</v>
      </c>
      <c r="V9" s="424">
        <v>22</v>
      </c>
      <c r="W9" s="421">
        <f t="shared" si="8"/>
        <v>28.00000000000006</v>
      </c>
      <c r="X9" s="53">
        <v>0.55902777777777779</v>
      </c>
      <c r="Y9" s="53">
        <v>0.56805555555555554</v>
      </c>
      <c r="Z9" s="54"/>
      <c r="AA9" s="54"/>
      <c r="AB9" s="451"/>
      <c r="AC9" s="451"/>
      <c r="AD9" s="438"/>
      <c r="AE9" s="438"/>
      <c r="AF9" s="48">
        <f t="shared" si="6"/>
        <v>-160.25000000000546</v>
      </c>
      <c r="AG9" s="428">
        <f t="shared" si="7"/>
        <v>0.93836538461538255</v>
      </c>
      <c r="AH9" s="463"/>
    </row>
    <row r="10" spans="1:34" ht="19.149999999999999" customHeight="1">
      <c r="A10" s="462"/>
      <c r="B10" s="40" t="s">
        <v>192</v>
      </c>
      <c r="C10" s="41"/>
      <c r="D10" s="42" t="s">
        <v>193</v>
      </c>
      <c r="E10" s="43"/>
      <c r="F10" s="359">
        <v>37.94</v>
      </c>
      <c r="G10" s="44">
        <v>1700.3</v>
      </c>
      <c r="H10" s="45">
        <f t="shared" si="0"/>
        <v>64509.381999999998</v>
      </c>
      <c r="I10" s="421"/>
      <c r="J10" s="46">
        <v>20</v>
      </c>
      <c r="K10" s="44">
        <v>2400</v>
      </c>
      <c r="L10" s="47">
        <v>120</v>
      </c>
      <c r="M10" s="422">
        <v>20</v>
      </c>
      <c r="N10" s="44">
        <f t="shared" si="1"/>
        <v>2267.0666666666666</v>
      </c>
      <c r="O10" s="47">
        <f t="shared" si="2"/>
        <v>113.35333333333332</v>
      </c>
      <c r="P10" s="48">
        <f t="shared" si="3"/>
        <v>0</v>
      </c>
      <c r="Q10" s="49">
        <f t="shared" si="4"/>
        <v>-6.6466666666666754</v>
      </c>
      <c r="R10" s="428">
        <f t="shared" si="5"/>
        <v>0.94461111111111107</v>
      </c>
      <c r="S10" s="464"/>
      <c r="T10" s="50">
        <v>0.59513888888888888</v>
      </c>
      <c r="U10" s="50">
        <v>0.62638888888888888</v>
      </c>
      <c r="V10" s="424">
        <v>7</v>
      </c>
      <c r="W10" s="421">
        <f t="shared" si="8"/>
        <v>45</v>
      </c>
      <c r="X10" s="53"/>
      <c r="Y10" s="53"/>
      <c r="Z10" s="54"/>
      <c r="AA10" s="54"/>
      <c r="AB10" s="451"/>
      <c r="AC10" s="451"/>
      <c r="AD10" s="438"/>
      <c r="AE10" s="438"/>
      <c r="AF10" s="48">
        <f t="shared" si="6"/>
        <v>-132.93333333333339</v>
      </c>
      <c r="AG10" s="428">
        <f t="shared" si="7"/>
        <v>0.94461111111111107</v>
      </c>
      <c r="AH10" s="464"/>
    </row>
    <row r="11" spans="1:34" ht="19.149999999999999" customHeight="1">
      <c r="A11" s="462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21"/>
      <c r="J11" s="46"/>
      <c r="K11" s="44"/>
      <c r="L11" s="47"/>
      <c r="M11" s="422"/>
      <c r="N11" s="44"/>
      <c r="O11" s="47"/>
      <c r="P11" s="48"/>
      <c r="Q11" s="49"/>
      <c r="R11" s="428"/>
      <c r="S11" s="464"/>
      <c r="T11" s="50"/>
      <c r="U11" s="50"/>
      <c r="V11" s="424"/>
      <c r="W11" s="421"/>
      <c r="X11" s="53"/>
      <c r="Y11" s="53"/>
      <c r="Z11" s="54"/>
      <c r="AA11" s="54"/>
      <c r="AB11" s="451"/>
      <c r="AC11" s="451"/>
      <c r="AD11" s="438"/>
      <c r="AE11" s="438"/>
      <c r="AF11" s="48">
        <f t="shared" si="6"/>
        <v>0</v>
      </c>
      <c r="AG11" s="428" t="e">
        <f t="shared" si="7"/>
        <v>#DIV/0!</v>
      </c>
      <c r="AH11" s="464"/>
    </row>
    <row r="12" spans="1:34" ht="19.149999999999999" customHeight="1">
      <c r="A12" s="462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21"/>
      <c r="J12" s="46"/>
      <c r="K12" s="44"/>
      <c r="L12" s="47"/>
      <c r="M12" s="422"/>
      <c r="N12" s="44"/>
      <c r="O12" s="47"/>
      <c r="P12" s="48"/>
      <c r="Q12" s="49"/>
      <c r="R12" s="428"/>
      <c r="S12" s="464"/>
      <c r="T12" s="50"/>
      <c r="U12" s="50"/>
      <c r="V12" s="424"/>
      <c r="W12" s="421"/>
      <c r="X12" s="53"/>
      <c r="Y12" s="53"/>
      <c r="Z12" s="54"/>
      <c r="AA12" s="54"/>
      <c r="AB12" s="451"/>
      <c r="AC12" s="451"/>
      <c r="AD12" s="438"/>
      <c r="AE12" s="438"/>
      <c r="AF12" s="48">
        <f t="shared" si="6"/>
        <v>0</v>
      </c>
      <c r="AG12" s="428" t="e">
        <f t="shared" si="7"/>
        <v>#DIV/0!</v>
      </c>
      <c r="AH12" s="464"/>
    </row>
    <row r="13" spans="1:34" ht="19.149999999999999" customHeight="1">
      <c r="A13" s="462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25"/>
      <c r="J13" s="46"/>
      <c r="K13" s="44"/>
      <c r="L13" s="47"/>
      <c r="M13" s="62"/>
      <c r="N13" s="44"/>
      <c r="O13" s="47"/>
      <c r="P13" s="48"/>
      <c r="Q13" s="49"/>
      <c r="R13" s="428"/>
      <c r="S13" s="464"/>
      <c r="T13" s="63"/>
      <c r="U13" s="63"/>
      <c r="V13" s="425"/>
      <c r="W13" s="421"/>
      <c r="X13" s="64"/>
      <c r="Y13" s="64"/>
      <c r="Z13" s="54"/>
      <c r="AA13" s="54"/>
      <c r="AB13" s="451"/>
      <c r="AC13" s="451"/>
      <c r="AD13" s="438"/>
      <c r="AE13" s="438"/>
      <c r="AF13" s="48">
        <f t="shared" si="6"/>
        <v>0</v>
      </c>
      <c r="AG13" s="428" t="e">
        <f t="shared" si="7"/>
        <v>#DIV/0!</v>
      </c>
      <c r="AH13" s="464"/>
    </row>
    <row r="14" spans="1:34" ht="19.149999999999999" customHeight="1">
      <c r="A14" s="462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25"/>
      <c r="J14" s="46"/>
      <c r="K14" s="44"/>
      <c r="L14" s="47"/>
      <c r="M14" s="62"/>
      <c r="N14" s="44"/>
      <c r="O14" s="47"/>
      <c r="P14" s="48"/>
      <c r="Q14" s="49"/>
      <c r="R14" s="428"/>
      <c r="S14" s="464"/>
      <c r="T14" s="63"/>
      <c r="U14" s="63"/>
      <c r="V14" s="425"/>
      <c r="W14" s="421">
        <f t="shared" si="8"/>
        <v>0</v>
      </c>
      <c r="X14" s="64"/>
      <c r="Y14" s="64"/>
      <c r="Z14" s="54"/>
      <c r="AA14" s="54"/>
      <c r="AB14" s="451"/>
      <c r="AC14" s="451"/>
      <c r="AD14" s="438"/>
      <c r="AE14" s="438"/>
      <c r="AF14" s="65"/>
      <c r="AG14" s="429"/>
      <c r="AH14" s="464"/>
    </row>
    <row r="15" spans="1:34" ht="19.149999999999999" customHeight="1">
      <c r="A15" s="462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25"/>
      <c r="J15" s="46"/>
      <c r="K15" s="44"/>
      <c r="L15" s="47"/>
      <c r="M15" s="62"/>
      <c r="N15" s="68"/>
      <c r="O15" s="47"/>
      <c r="P15" s="48"/>
      <c r="Q15" s="49"/>
      <c r="R15" s="428"/>
      <c r="S15" s="464"/>
      <c r="T15" s="63"/>
      <c r="U15" s="63"/>
      <c r="V15" s="425"/>
      <c r="W15" s="421">
        <f t="shared" si="8"/>
        <v>0</v>
      </c>
      <c r="X15" s="64"/>
      <c r="Y15" s="64"/>
      <c r="Z15" s="54"/>
      <c r="AA15" s="54"/>
      <c r="AB15" s="451"/>
      <c r="AC15" s="451"/>
      <c r="AD15" s="438"/>
      <c r="AE15" s="438"/>
      <c r="AF15" s="65"/>
      <c r="AG15" s="429"/>
      <c r="AH15" s="464"/>
    </row>
    <row r="16" spans="1:34" ht="19.149999999999999" customHeight="1">
      <c r="A16" s="462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25"/>
      <c r="J16" s="46"/>
      <c r="K16" s="44"/>
      <c r="L16" s="47"/>
      <c r="M16" s="62"/>
      <c r="N16" s="68"/>
      <c r="O16" s="47"/>
      <c r="P16" s="48"/>
      <c r="Q16" s="49"/>
      <c r="R16" s="428"/>
      <c r="S16" s="464"/>
      <c r="T16" s="63"/>
      <c r="U16" s="63"/>
      <c r="V16" s="425"/>
      <c r="W16" s="421">
        <f t="shared" si="8"/>
        <v>0</v>
      </c>
      <c r="X16" s="64"/>
      <c r="Y16" s="64"/>
      <c r="Z16" s="54"/>
      <c r="AA16" s="54"/>
      <c r="AB16" s="451"/>
      <c r="AC16" s="451"/>
      <c r="AD16" s="438"/>
      <c r="AE16" s="438"/>
      <c r="AF16" s="65"/>
      <c r="AG16" s="429"/>
      <c r="AH16" s="464"/>
    </row>
    <row r="17" spans="1:34" ht="19.149999999999999" customHeight="1">
      <c r="A17" s="462"/>
      <c r="B17" s="69">
        <v>0</v>
      </c>
      <c r="C17" s="69" t="s">
        <v>198</v>
      </c>
      <c r="D17" s="469" t="s">
        <v>118</v>
      </c>
      <c r="E17" s="469"/>
      <c r="F17" s="360"/>
      <c r="G17" s="70"/>
      <c r="H17" s="71"/>
      <c r="I17" s="72"/>
      <c r="J17" s="70">
        <v>19</v>
      </c>
      <c r="K17" s="70">
        <v>2533.3333333333335</v>
      </c>
      <c r="L17" s="73">
        <v>133.76218323586747</v>
      </c>
      <c r="M17" s="70">
        <f t="shared" ref="M17:O17" si="9">AVERAGE(M5:M16)</f>
        <v>19.666666666666668</v>
      </c>
      <c r="N17" s="70">
        <f t="shared" si="9"/>
        <v>2429.6500886225149</v>
      </c>
      <c r="O17" s="73">
        <f t="shared" si="9"/>
        <v>123.64361769221968</v>
      </c>
      <c r="P17" s="65">
        <f t="shared" ref="P17:P24" si="10">M17-J17</f>
        <v>0.66666666666666785</v>
      </c>
      <c r="Q17" s="74">
        <f t="shared" ref="Q17:Q24" si="11">O17-L17</f>
        <v>-10.11856554364779</v>
      </c>
      <c r="R17" s="75">
        <f>O17/L17</f>
        <v>0.92435406406453924</v>
      </c>
      <c r="S17" s="464"/>
      <c r="T17" s="63"/>
      <c r="U17" s="63"/>
      <c r="V17" s="42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51"/>
      <c r="AC17" s="451"/>
      <c r="AD17" s="79">
        <f>SUM(AD5:AD16)</f>
        <v>0</v>
      </c>
      <c r="AE17" s="79">
        <f>SUM(AE5:AE16)</f>
        <v>0</v>
      </c>
      <c r="AF17" s="65">
        <f t="shared" si="6"/>
        <v>-103.6832447108186</v>
      </c>
      <c r="AG17" s="429">
        <f t="shared" si="7"/>
        <v>0.95907240340362421</v>
      </c>
      <c r="AH17" s="464"/>
    </row>
    <row r="18" spans="1:34" ht="19.149999999999999" customHeight="1">
      <c r="A18" s="471" t="s">
        <v>199</v>
      </c>
      <c r="B18" s="80" t="s">
        <v>192</v>
      </c>
      <c r="C18" s="81"/>
      <c r="D18" s="82" t="s">
        <v>200</v>
      </c>
      <c r="E18" s="83"/>
      <c r="F18" s="361">
        <v>36.86</v>
      </c>
      <c r="G18" s="57">
        <v>2352</v>
      </c>
      <c r="H18" s="84">
        <f t="shared" ref="H18:H29" si="12">F18*G18</f>
        <v>86694.720000000001</v>
      </c>
      <c r="I18" s="438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2138.181818181818</v>
      </c>
      <c r="O18" s="86">
        <f t="shared" ref="O18:O24" si="14">N18/M18</f>
        <v>118.78787878787878</v>
      </c>
      <c r="P18" s="54">
        <f t="shared" si="10"/>
        <v>1</v>
      </c>
      <c r="Q18" s="88">
        <f t="shared" si="11"/>
        <v>-13.565062388591798</v>
      </c>
      <c r="R18" s="431">
        <f t="shared" ref="R18:R24" si="15">O18/L18</f>
        <v>0.89750841750841748</v>
      </c>
      <c r="S18" s="472">
        <f>R30</f>
        <v>0.87398013778437178</v>
      </c>
      <c r="T18" s="89">
        <v>0.16666666666666666</v>
      </c>
      <c r="U18" s="89">
        <v>0.21249999999999999</v>
      </c>
      <c r="V18" s="438">
        <v>5</v>
      </c>
      <c r="W18" s="90">
        <f>(U18-T18)*24*60</f>
        <v>66</v>
      </c>
      <c r="X18" s="86"/>
      <c r="Y18" s="86"/>
      <c r="Z18" s="54"/>
      <c r="AA18" s="54"/>
      <c r="AB18" s="451"/>
      <c r="AC18" s="451"/>
      <c r="AD18" s="438">
        <v>1</v>
      </c>
      <c r="AE18" s="438"/>
      <c r="AF18" s="91">
        <f t="shared" si="6"/>
        <v>-111.81818181818198</v>
      </c>
      <c r="AG18" s="92">
        <f t="shared" si="7"/>
        <v>0.95030303030303021</v>
      </c>
      <c r="AH18" s="473">
        <f>AG30</f>
        <v>0.90751331893494325</v>
      </c>
    </row>
    <row r="19" spans="1:34" ht="19.149999999999999" customHeight="1">
      <c r="A19" s="471"/>
      <c r="B19" s="435" t="s">
        <v>192</v>
      </c>
      <c r="C19" s="434"/>
      <c r="D19" s="82" t="s">
        <v>206</v>
      </c>
      <c r="E19" s="83"/>
      <c r="F19" s="359">
        <v>38.630952380952372</v>
      </c>
      <c r="G19" s="57">
        <v>995.2</v>
      </c>
      <c r="H19" s="84">
        <f t="shared" si="12"/>
        <v>38445.523809523802</v>
      </c>
      <c r="I19" s="438"/>
      <c r="J19" s="93">
        <v>18</v>
      </c>
      <c r="K19" s="44">
        <v>2600</v>
      </c>
      <c r="L19" s="47">
        <v>144.44444444444446</v>
      </c>
      <c r="M19" s="87">
        <v>19</v>
      </c>
      <c r="N19" s="94">
        <f t="shared" si="13"/>
        <v>2388.4800000000009</v>
      </c>
      <c r="O19" s="95">
        <f t="shared" si="14"/>
        <v>125.70947368421058</v>
      </c>
      <c r="P19" s="54">
        <f t="shared" si="10"/>
        <v>1</v>
      </c>
      <c r="Q19" s="88">
        <f t="shared" si="11"/>
        <v>-18.734970760233878</v>
      </c>
      <c r="R19" s="431">
        <f t="shared" si="15"/>
        <v>0.87029635627530388</v>
      </c>
      <c r="S19" s="472"/>
      <c r="T19" s="89">
        <v>0.21736111111111112</v>
      </c>
      <c r="U19" s="89">
        <v>0.23472222222222222</v>
      </c>
      <c r="V19" s="438">
        <v>7</v>
      </c>
      <c r="W19" s="90">
        <f>(U19-T19)*24*60</f>
        <v>24.999999999999993</v>
      </c>
      <c r="X19" s="96"/>
      <c r="Y19" s="96"/>
      <c r="Z19" s="54"/>
      <c r="AA19" s="54"/>
      <c r="AB19" s="451"/>
      <c r="AC19" s="451"/>
      <c r="AD19" s="438">
        <v>1</v>
      </c>
      <c r="AE19" s="438"/>
      <c r="AF19" s="48">
        <f t="shared" si="6"/>
        <v>-211.51999999999907</v>
      </c>
      <c r="AG19" s="428">
        <f t="shared" si="7"/>
        <v>0.91864615384615422</v>
      </c>
      <c r="AH19" s="474"/>
    </row>
    <row r="20" spans="1:34" ht="19.149999999999999" customHeight="1">
      <c r="A20" s="471"/>
      <c r="B20" s="435" t="s">
        <v>201</v>
      </c>
      <c r="C20" s="55"/>
      <c r="D20" s="42" t="s">
        <v>202</v>
      </c>
      <c r="E20" s="83"/>
      <c r="F20" s="359">
        <v>38.39</v>
      </c>
      <c r="G20" s="57">
        <v>2083</v>
      </c>
      <c r="H20" s="84">
        <f t="shared" si="12"/>
        <v>79966.37</v>
      </c>
      <c r="I20" s="438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1420.2272727272727</v>
      </c>
      <c r="O20" s="95">
        <f t="shared" si="14"/>
        <v>83.542780748663105</v>
      </c>
      <c r="P20" s="54">
        <f t="shared" si="10"/>
        <v>1</v>
      </c>
      <c r="Q20" s="88">
        <f t="shared" si="11"/>
        <v>-18.707219251336895</v>
      </c>
      <c r="R20" s="431">
        <f t="shared" si="15"/>
        <v>0.81704431050037263</v>
      </c>
      <c r="S20" s="472"/>
      <c r="T20" s="89">
        <v>0.25</v>
      </c>
      <c r="U20" s="89">
        <v>0.31111111111111112</v>
      </c>
      <c r="V20" s="438">
        <v>22</v>
      </c>
      <c r="W20" s="90">
        <f t="shared" ref="W20:W29" si="16">(U20-T20)*24*60</f>
        <v>88</v>
      </c>
      <c r="X20" s="96">
        <v>0.23819444444444446</v>
      </c>
      <c r="Y20" s="96">
        <v>0.24722222222222223</v>
      </c>
      <c r="Z20" s="54"/>
      <c r="AA20" s="54"/>
      <c r="AB20" s="451"/>
      <c r="AC20" s="451"/>
      <c r="AD20" s="438"/>
      <c r="AE20" s="438"/>
      <c r="AF20" s="91">
        <f t="shared" si="6"/>
        <v>-215.77272727272725</v>
      </c>
      <c r="AG20" s="92">
        <f t="shared" si="7"/>
        <v>0.86810957990664595</v>
      </c>
      <c r="AH20" s="474"/>
    </row>
    <row r="21" spans="1:34" ht="19.149999999999999" customHeight="1">
      <c r="A21" s="471"/>
      <c r="B21" s="435" t="s">
        <v>203</v>
      </c>
      <c r="C21" s="97"/>
      <c r="D21" s="98" t="s">
        <v>204</v>
      </c>
      <c r="E21" s="43"/>
      <c r="F21" s="359">
        <v>43.14</v>
      </c>
      <c r="G21" s="44">
        <v>1600</v>
      </c>
      <c r="H21" s="84">
        <f t="shared" si="12"/>
        <v>69024</v>
      </c>
      <c r="I21" s="424"/>
      <c r="J21" s="93">
        <v>16</v>
      </c>
      <c r="K21" s="44">
        <v>1440</v>
      </c>
      <c r="L21" s="47">
        <v>90</v>
      </c>
      <c r="M21" s="422">
        <v>16</v>
      </c>
      <c r="N21" s="94">
        <f t="shared" si="13"/>
        <v>1371.4285714285716</v>
      </c>
      <c r="O21" s="95">
        <f t="shared" si="14"/>
        <v>85.714285714285722</v>
      </c>
      <c r="P21" s="54">
        <f t="shared" si="10"/>
        <v>0</v>
      </c>
      <c r="Q21" s="88">
        <f t="shared" si="11"/>
        <v>-4.2857142857142776</v>
      </c>
      <c r="R21" s="431">
        <f t="shared" si="15"/>
        <v>0.95238095238095244</v>
      </c>
      <c r="S21" s="472"/>
      <c r="T21" s="89">
        <v>0.31597222222222221</v>
      </c>
      <c r="U21" s="89">
        <v>0.36458333333333331</v>
      </c>
      <c r="V21" s="438">
        <v>7</v>
      </c>
      <c r="W21" s="90">
        <f t="shared" si="16"/>
        <v>69.999999999999986</v>
      </c>
      <c r="X21" s="96"/>
      <c r="Y21" s="96"/>
      <c r="Z21" s="54"/>
      <c r="AA21" s="54"/>
      <c r="AB21" s="451"/>
      <c r="AC21" s="451"/>
      <c r="AD21" s="438"/>
      <c r="AE21" s="438"/>
      <c r="AF21" s="48">
        <f t="shared" si="6"/>
        <v>-68.571428571428442</v>
      </c>
      <c r="AG21" s="428">
        <f t="shared" si="7"/>
        <v>0.95238095238095244</v>
      </c>
      <c r="AH21" s="475"/>
    </row>
    <row r="22" spans="1:34" ht="19.149999999999999" customHeight="1">
      <c r="A22" s="471"/>
      <c r="B22" s="435" t="s">
        <v>201</v>
      </c>
      <c r="C22" s="97"/>
      <c r="D22" s="42" t="s">
        <v>205</v>
      </c>
      <c r="E22" s="43"/>
      <c r="F22" s="359">
        <v>38.1</v>
      </c>
      <c r="G22" s="44">
        <v>822</v>
      </c>
      <c r="H22" s="84">
        <f t="shared" si="12"/>
        <v>31318.2</v>
      </c>
      <c r="I22" s="424"/>
      <c r="J22" s="93">
        <v>17</v>
      </c>
      <c r="K22" s="44">
        <v>1500</v>
      </c>
      <c r="L22" s="47">
        <v>88.235294117647058</v>
      </c>
      <c r="M22" s="87">
        <v>16</v>
      </c>
      <c r="N22" s="94">
        <f t="shared" si="13"/>
        <v>1297.8947368421043</v>
      </c>
      <c r="O22" s="95">
        <f t="shared" si="14"/>
        <v>81.118421052631518</v>
      </c>
      <c r="P22" s="54">
        <f t="shared" si="10"/>
        <v>-1</v>
      </c>
      <c r="Q22" s="88">
        <f t="shared" si="11"/>
        <v>-7.1168730650155396</v>
      </c>
      <c r="R22" s="431">
        <f t="shared" si="15"/>
        <v>0.91934210526315718</v>
      </c>
      <c r="S22" s="472"/>
      <c r="T22" s="89">
        <v>0.36944444444444441</v>
      </c>
      <c r="U22" s="89">
        <v>0.39583333333333331</v>
      </c>
      <c r="V22" s="438">
        <v>7</v>
      </c>
      <c r="W22" s="90">
        <f t="shared" si="16"/>
        <v>38.000000000000028</v>
      </c>
      <c r="X22" s="96"/>
      <c r="Y22" s="96"/>
      <c r="Z22" s="54"/>
      <c r="AA22" s="54"/>
      <c r="AB22" s="451"/>
      <c r="AC22" s="451"/>
      <c r="AD22" s="438"/>
      <c r="AE22" s="438"/>
      <c r="AF22" s="91">
        <f t="shared" si="6"/>
        <v>-202.10526315789571</v>
      </c>
      <c r="AG22" s="92">
        <f t="shared" si="7"/>
        <v>0.86526315789473618</v>
      </c>
      <c r="AH22" s="475"/>
    </row>
    <row r="23" spans="1:34" ht="19.149999999999999" customHeight="1">
      <c r="A23" s="471"/>
      <c r="B23" s="435" t="s">
        <v>192</v>
      </c>
      <c r="C23" s="97"/>
      <c r="D23" s="42" t="s">
        <v>206</v>
      </c>
      <c r="E23" s="43"/>
      <c r="F23" s="359">
        <v>38.630952380952372</v>
      </c>
      <c r="G23" s="44">
        <v>3980.8</v>
      </c>
      <c r="H23" s="84">
        <f t="shared" si="12"/>
        <v>153782.09523809521</v>
      </c>
      <c r="I23" s="424"/>
      <c r="J23" s="93">
        <v>18</v>
      </c>
      <c r="K23" s="44">
        <v>2600</v>
      </c>
      <c r="L23" s="47">
        <v>144.44444444444446</v>
      </c>
      <c r="M23" s="87">
        <v>19</v>
      </c>
      <c r="N23" s="94">
        <f t="shared" si="13"/>
        <v>2388.4799999999991</v>
      </c>
      <c r="O23" s="95">
        <f t="shared" si="14"/>
        <v>125.70947368421048</v>
      </c>
      <c r="P23" s="54">
        <f t="shared" si="10"/>
        <v>1</v>
      </c>
      <c r="Q23" s="88">
        <f t="shared" si="11"/>
        <v>-18.734970760233978</v>
      </c>
      <c r="R23" s="431">
        <f t="shared" si="15"/>
        <v>0.87029635627530322</v>
      </c>
      <c r="S23" s="472"/>
      <c r="T23" s="89">
        <v>0.43611111111111106</v>
      </c>
      <c r="U23" s="89">
        <v>0.50555555555555554</v>
      </c>
      <c r="V23" s="438">
        <v>5</v>
      </c>
      <c r="W23" s="90">
        <f t="shared" si="16"/>
        <v>100.00000000000004</v>
      </c>
      <c r="X23" s="96"/>
      <c r="Y23" s="96"/>
      <c r="Z23" s="54"/>
      <c r="AA23" s="54"/>
      <c r="AB23" s="451"/>
      <c r="AC23" s="451"/>
      <c r="AD23" s="438"/>
      <c r="AE23" s="438"/>
      <c r="AF23" s="48">
        <f t="shared" si="6"/>
        <v>-211.52000000000089</v>
      </c>
      <c r="AG23" s="428">
        <f t="shared" si="7"/>
        <v>0.91864615384615356</v>
      </c>
      <c r="AH23" s="475"/>
    </row>
    <row r="24" spans="1:34" ht="19.149999999999999" customHeight="1">
      <c r="A24" s="471"/>
      <c r="B24" s="435" t="s">
        <v>192</v>
      </c>
      <c r="C24" s="81"/>
      <c r="D24" s="82" t="s">
        <v>200</v>
      </c>
      <c r="E24" s="83"/>
      <c r="F24" s="359">
        <v>36.86</v>
      </c>
      <c r="G24" s="57">
        <v>1008</v>
      </c>
      <c r="H24" s="84">
        <f t="shared" si="12"/>
        <v>37154.879999999997</v>
      </c>
      <c r="I24" s="90"/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1950.9677419354809</v>
      </c>
      <c r="O24" s="95">
        <f t="shared" si="14"/>
        <v>108.38709677419338</v>
      </c>
      <c r="P24" s="54">
        <f t="shared" si="10"/>
        <v>1</v>
      </c>
      <c r="Q24" s="88">
        <f t="shared" si="11"/>
        <v>-23.965844402277199</v>
      </c>
      <c r="R24" s="431">
        <f t="shared" si="15"/>
        <v>0.81892473118279452</v>
      </c>
      <c r="S24" s="472"/>
      <c r="T24" s="89">
        <v>0.51111111111111107</v>
      </c>
      <c r="U24" s="89">
        <v>0.53263888888888888</v>
      </c>
      <c r="V24" s="438">
        <v>8</v>
      </c>
      <c r="W24" s="90">
        <f t="shared" si="16"/>
        <v>31.00000000000005</v>
      </c>
      <c r="X24" s="438"/>
      <c r="Y24" s="438"/>
      <c r="Z24" s="54"/>
      <c r="AA24" s="54"/>
      <c r="AB24" s="451"/>
      <c r="AC24" s="451"/>
      <c r="AD24" s="438"/>
      <c r="AE24" s="438"/>
      <c r="AF24" s="91">
        <f t="shared" si="6"/>
        <v>-299.03225806451906</v>
      </c>
      <c r="AG24" s="92">
        <f t="shared" si="7"/>
        <v>0.86709677419354714</v>
      </c>
      <c r="AH24" s="475"/>
    </row>
    <row r="25" spans="1:34" ht="19.149999999999999" customHeight="1">
      <c r="A25" s="471"/>
      <c r="B25" s="435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1"/>
      <c r="S25" s="472"/>
      <c r="T25" s="89"/>
      <c r="U25" s="89"/>
      <c r="V25" s="438"/>
      <c r="W25" s="90">
        <f t="shared" si="16"/>
        <v>0</v>
      </c>
      <c r="X25" s="438"/>
      <c r="Y25" s="438"/>
      <c r="Z25" s="54"/>
      <c r="AA25" s="54"/>
      <c r="AB25" s="451"/>
      <c r="AC25" s="451"/>
      <c r="AD25" s="438"/>
      <c r="AE25" s="438"/>
      <c r="AF25" s="48">
        <f t="shared" si="6"/>
        <v>0</v>
      </c>
      <c r="AG25" s="428" t="e">
        <f t="shared" si="7"/>
        <v>#DIV/0!</v>
      </c>
      <c r="AH25" s="475"/>
    </row>
    <row r="26" spans="1:34" ht="19.149999999999999" customHeight="1">
      <c r="A26" s="471"/>
      <c r="B26" s="435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1"/>
      <c r="S26" s="472"/>
      <c r="T26" s="89"/>
      <c r="U26" s="89"/>
      <c r="V26" s="438"/>
      <c r="W26" s="90">
        <f t="shared" si="16"/>
        <v>0</v>
      </c>
      <c r="X26" s="438"/>
      <c r="Y26" s="438"/>
      <c r="Z26" s="54"/>
      <c r="AA26" s="54"/>
      <c r="AB26" s="451"/>
      <c r="AC26" s="451"/>
      <c r="AD26" s="438"/>
      <c r="AE26" s="438"/>
      <c r="AF26" s="91">
        <f t="shared" si="6"/>
        <v>0</v>
      </c>
      <c r="AG26" s="92" t="e">
        <f t="shared" si="7"/>
        <v>#DIV/0!</v>
      </c>
      <c r="AH26" s="475"/>
    </row>
    <row r="27" spans="1:34" ht="19.149999999999999" customHeight="1">
      <c r="A27" s="471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1"/>
      <c r="S27" s="472"/>
      <c r="T27" s="89"/>
      <c r="U27" s="89"/>
      <c r="V27" s="438"/>
      <c r="W27" s="90">
        <f t="shared" si="16"/>
        <v>0</v>
      </c>
      <c r="X27" s="438"/>
      <c r="Y27" s="438"/>
      <c r="Z27" s="54"/>
      <c r="AA27" s="54"/>
      <c r="AB27" s="451"/>
      <c r="AC27" s="451"/>
      <c r="AD27" s="438"/>
      <c r="AE27" s="438"/>
      <c r="AF27" s="48">
        <f t="shared" si="6"/>
        <v>0</v>
      </c>
      <c r="AG27" s="428" t="e">
        <f t="shared" si="7"/>
        <v>#DIV/0!</v>
      </c>
      <c r="AH27" s="475"/>
    </row>
    <row r="28" spans="1:34" ht="19.149999999999999" customHeight="1">
      <c r="A28" s="471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1"/>
      <c r="S28" s="472"/>
      <c r="T28" s="89"/>
      <c r="U28" s="89"/>
      <c r="V28" s="438"/>
      <c r="W28" s="90">
        <f t="shared" si="16"/>
        <v>0</v>
      </c>
      <c r="X28" s="438"/>
      <c r="Y28" s="438"/>
      <c r="Z28" s="54"/>
      <c r="AA28" s="54"/>
      <c r="AB28" s="451"/>
      <c r="AC28" s="451"/>
      <c r="AD28" s="438"/>
      <c r="AE28" s="438"/>
      <c r="AF28" s="91">
        <f t="shared" si="6"/>
        <v>0</v>
      </c>
      <c r="AG28" s="92" t="e">
        <f t="shared" si="7"/>
        <v>#DIV/0!</v>
      </c>
      <c r="AH28" s="475"/>
    </row>
    <row r="29" spans="1:34" ht="19.149999999999999" customHeight="1">
      <c r="A29" s="471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1"/>
      <c r="S29" s="472"/>
      <c r="T29" s="89"/>
      <c r="U29" s="89"/>
      <c r="V29" s="438"/>
      <c r="W29" s="90">
        <f t="shared" si="16"/>
        <v>0</v>
      </c>
      <c r="X29" s="438"/>
      <c r="Y29" s="438"/>
      <c r="Z29" s="54"/>
      <c r="AA29" s="54"/>
      <c r="AB29" s="451"/>
      <c r="AC29" s="451"/>
      <c r="AD29" s="438"/>
      <c r="AE29" s="438"/>
      <c r="AF29" s="48">
        <f t="shared" si="6"/>
        <v>0</v>
      </c>
      <c r="AG29" s="428"/>
      <c r="AH29" s="475"/>
    </row>
    <row r="30" spans="1:34" ht="19.149999999999999" customHeight="1">
      <c r="A30" s="471"/>
      <c r="B30" s="99">
        <v>0</v>
      </c>
      <c r="C30" s="100" t="s">
        <v>207</v>
      </c>
      <c r="D30" s="470" t="s">
        <v>118</v>
      </c>
      <c r="E30" s="470"/>
      <c r="F30" s="363"/>
      <c r="G30" s="101"/>
      <c r="H30" s="102"/>
      <c r="I30" s="103"/>
      <c r="J30" s="101">
        <v>17</v>
      </c>
      <c r="K30" s="101">
        <v>2039.4285714285713</v>
      </c>
      <c r="L30" s="104">
        <v>119.15429505135388</v>
      </c>
      <c r="M30" s="101">
        <f t="shared" ref="M30:O30" si="17">AVERAGE(M18:M29)</f>
        <v>17.571428571428573</v>
      </c>
      <c r="N30" s="101">
        <f t="shared" si="17"/>
        <v>1850.8085915878928</v>
      </c>
      <c r="O30" s="104">
        <f t="shared" si="17"/>
        <v>104.13848720658196</v>
      </c>
      <c r="P30" s="54">
        <f t="shared" ref="P30:P34" si="18">M30-J30</f>
        <v>0.57142857142857295</v>
      </c>
      <c r="Q30" s="88">
        <f t="shared" ref="Q30:Q34" si="19">O30-L30</f>
        <v>-15.015807844771928</v>
      </c>
      <c r="R30" s="105">
        <f t="shared" ref="R30:R34" si="20">O30/L30</f>
        <v>0.87398013778437178</v>
      </c>
      <c r="S30" s="4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51"/>
      <c r="AC30" s="451"/>
      <c r="AD30" s="107">
        <f>SUM(AD18:AD29)</f>
        <v>2</v>
      </c>
      <c r="AE30" s="107">
        <f>SUM(AE18:AE29)</f>
        <v>0</v>
      </c>
      <c r="AF30" s="108">
        <f t="shared" si="6"/>
        <v>-188.61997984067852</v>
      </c>
      <c r="AG30" s="109">
        <f t="shared" ref="AG30" si="21">N30/K30</f>
        <v>0.90751331893494325</v>
      </c>
      <c r="AH30" s="476"/>
    </row>
    <row r="31" spans="1:34" ht="19.149999999999999" customHeight="1">
      <c r="A31" s="479" t="s">
        <v>208</v>
      </c>
      <c r="B31" s="110" t="s">
        <v>115</v>
      </c>
      <c r="C31" s="66"/>
      <c r="D31" s="111" t="s">
        <v>209</v>
      </c>
      <c r="E31" s="112"/>
      <c r="F31" s="364">
        <v>35.33</v>
      </c>
      <c r="G31" s="94">
        <v>1822</v>
      </c>
      <c r="H31" s="113">
        <f t="shared" ref="H31:H40" si="22">F31*G31</f>
        <v>64371.259999999995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4" si="23">G31/W31*60</f>
        <v>1852.8813559322036</v>
      </c>
      <c r="O31" s="116">
        <f t="shared" ref="O31:O34" si="24">N31/M31</f>
        <v>154.40677966101697</v>
      </c>
      <c r="P31" s="117">
        <f t="shared" si="18"/>
        <v>0</v>
      </c>
      <c r="Q31" s="118">
        <f t="shared" si="19"/>
        <v>-22.093220338983031</v>
      </c>
      <c r="R31" s="432">
        <f t="shared" si="20"/>
        <v>0.87482594708791483</v>
      </c>
      <c r="S31" s="481">
        <f>R43</f>
        <v>0.8490958081562785</v>
      </c>
      <c r="T31" s="119">
        <v>0.16666666666666666</v>
      </c>
      <c r="U31" s="119">
        <v>0.20763888888888887</v>
      </c>
      <c r="V31" s="52">
        <v>5</v>
      </c>
      <c r="W31" s="120">
        <f t="shared" ref="W31:W42" si="25">(U31-T31)*24*60</f>
        <v>58.999999999999993</v>
      </c>
      <c r="X31" s="52"/>
      <c r="Y31" s="52"/>
      <c r="Z31" s="51"/>
      <c r="AA31" s="51"/>
      <c r="AB31" s="451"/>
      <c r="AC31" s="451"/>
      <c r="AD31" s="52"/>
      <c r="AE31" s="52"/>
      <c r="AF31" s="117">
        <f t="shared" si="6"/>
        <v>-265.11864406779637</v>
      </c>
      <c r="AG31" s="121">
        <f t="shared" si="7"/>
        <v>0.87482594708791483</v>
      </c>
      <c r="AH31" s="477">
        <f>AG43</f>
        <v>0.85326358918491185</v>
      </c>
    </row>
    <row r="32" spans="1:34" ht="19.149999999999999" customHeight="1">
      <c r="A32" s="480"/>
      <c r="B32" s="122" t="s">
        <v>115</v>
      </c>
      <c r="C32" s="123"/>
      <c r="D32" s="98" t="s">
        <v>210</v>
      </c>
      <c r="E32" s="43"/>
      <c r="F32" s="359">
        <v>34.229999999999997</v>
      </c>
      <c r="G32" s="44">
        <v>1663</v>
      </c>
      <c r="H32" s="84">
        <f t="shared" si="22"/>
        <v>56924.49</v>
      </c>
      <c r="I32" s="421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1847.7777777777774</v>
      </c>
      <c r="O32" s="47">
        <f t="shared" si="24"/>
        <v>153.98148148148144</v>
      </c>
      <c r="P32" s="48">
        <f t="shared" si="18"/>
        <v>0</v>
      </c>
      <c r="Q32" s="49">
        <f t="shared" si="19"/>
        <v>-22.518518518518562</v>
      </c>
      <c r="R32" s="428">
        <f t="shared" si="20"/>
        <v>0.87241632567411576</v>
      </c>
      <c r="S32" s="472"/>
      <c r="T32" s="89">
        <v>0.21319444444444444</v>
      </c>
      <c r="U32" s="89">
        <v>0.25069444444444444</v>
      </c>
      <c r="V32" s="438">
        <v>8</v>
      </c>
      <c r="W32" s="90">
        <f t="shared" si="25"/>
        <v>54.000000000000007</v>
      </c>
      <c r="X32" s="124"/>
      <c r="Y32" s="124"/>
      <c r="Z32" s="125"/>
      <c r="AA32" s="125"/>
      <c r="AB32" s="451"/>
      <c r="AC32" s="451"/>
      <c r="AD32" s="438"/>
      <c r="AE32" s="438"/>
      <c r="AF32" s="48">
        <f t="shared" si="6"/>
        <v>-270.22222222222263</v>
      </c>
      <c r="AG32" s="428">
        <f t="shared" si="7"/>
        <v>0.87241632567411587</v>
      </c>
      <c r="AH32" s="463"/>
    </row>
    <row r="33" spans="1:34" ht="19.149999999999999" customHeight="1">
      <c r="A33" s="480"/>
      <c r="B33" s="122" t="s">
        <v>115</v>
      </c>
      <c r="C33" s="438"/>
      <c r="D33" s="82" t="s">
        <v>211</v>
      </c>
      <c r="E33" s="83"/>
      <c r="F33" s="359">
        <v>36.409999999999997</v>
      </c>
      <c r="G33" s="57">
        <v>1931.2</v>
      </c>
      <c r="H33" s="84">
        <f t="shared" si="22"/>
        <v>70314.991999999998</v>
      </c>
      <c r="I33" s="438"/>
      <c r="J33" s="46">
        <v>10</v>
      </c>
      <c r="K33" s="44">
        <v>2769</v>
      </c>
      <c r="L33" s="47">
        <v>276.89999999999998</v>
      </c>
      <c r="M33" s="46">
        <v>10</v>
      </c>
      <c r="N33" s="44">
        <f t="shared" si="23"/>
        <v>2228.3076923076937</v>
      </c>
      <c r="O33" s="47">
        <f t="shared" si="24"/>
        <v>222.83076923076936</v>
      </c>
      <c r="P33" s="48">
        <f t="shared" si="18"/>
        <v>0</v>
      </c>
      <c r="Q33" s="49">
        <f t="shared" si="19"/>
        <v>-54.069230769230614</v>
      </c>
      <c r="R33" s="428">
        <f t="shared" si="20"/>
        <v>0.80473372781065144</v>
      </c>
      <c r="S33" s="472"/>
      <c r="T33" s="89">
        <v>0.26527777777777778</v>
      </c>
      <c r="U33" s="89">
        <v>0.30138888888888887</v>
      </c>
      <c r="V33" s="438">
        <v>21</v>
      </c>
      <c r="W33" s="90">
        <f t="shared" si="25"/>
        <v>51.999999999999972</v>
      </c>
      <c r="X33" s="124">
        <v>0.25416666666666665</v>
      </c>
      <c r="Y33" s="124">
        <v>0.26250000000000001</v>
      </c>
      <c r="Z33" s="125"/>
      <c r="AA33" s="125"/>
      <c r="AB33" s="451"/>
      <c r="AC33" s="451"/>
      <c r="AD33" s="438"/>
      <c r="AE33" s="438"/>
      <c r="AF33" s="48">
        <f t="shared" si="6"/>
        <v>-540.69230769230626</v>
      </c>
      <c r="AG33" s="126">
        <f t="shared" si="7"/>
        <v>0.80473372781065144</v>
      </c>
      <c r="AH33" s="463"/>
    </row>
    <row r="34" spans="1:34" ht="19.149999999999999" customHeight="1">
      <c r="A34" s="480"/>
      <c r="B34" s="122" t="s">
        <v>201</v>
      </c>
      <c r="C34" s="127"/>
      <c r="D34" s="82" t="s">
        <v>317</v>
      </c>
      <c r="E34" s="83"/>
      <c r="F34" s="359">
        <v>47.6</v>
      </c>
      <c r="G34" s="57">
        <v>4980.1499999999996</v>
      </c>
      <c r="H34" s="84">
        <f t="shared" si="22"/>
        <v>237055.13999999998</v>
      </c>
      <c r="I34" s="438"/>
      <c r="J34" s="46">
        <v>15</v>
      </c>
      <c r="K34" s="44">
        <v>1500</v>
      </c>
      <c r="L34" s="47">
        <v>100</v>
      </c>
      <c r="M34" s="46">
        <v>15</v>
      </c>
      <c r="N34" s="44">
        <f t="shared" si="23"/>
        <v>1328.0399999999997</v>
      </c>
      <c r="O34" s="47">
        <f t="shared" si="24"/>
        <v>88.535999999999987</v>
      </c>
      <c r="P34" s="48">
        <f t="shared" si="18"/>
        <v>0</v>
      </c>
      <c r="Q34" s="49">
        <f t="shared" si="19"/>
        <v>-11.464000000000013</v>
      </c>
      <c r="R34" s="428">
        <f t="shared" si="20"/>
        <v>0.88535999999999992</v>
      </c>
      <c r="S34" s="472"/>
      <c r="T34" s="89">
        <v>0.30624999999999997</v>
      </c>
      <c r="U34" s="89">
        <v>0.46249999999999997</v>
      </c>
      <c r="V34" s="438">
        <v>7</v>
      </c>
      <c r="W34" s="90">
        <f t="shared" si="25"/>
        <v>225</v>
      </c>
      <c r="X34" s="124"/>
      <c r="Y34" s="124"/>
      <c r="Z34" s="125"/>
      <c r="AA34" s="125"/>
      <c r="AB34" s="451"/>
      <c r="AC34" s="451"/>
      <c r="AD34" s="438"/>
      <c r="AE34" s="438"/>
      <c r="AF34" s="48">
        <f t="shared" si="6"/>
        <v>-171.96000000000026</v>
      </c>
      <c r="AG34" s="126">
        <f t="shared" si="7"/>
        <v>0.88535999999999981</v>
      </c>
      <c r="AH34" s="463"/>
    </row>
    <row r="35" spans="1:34" ht="19.149999999999999" customHeight="1">
      <c r="A35" s="480"/>
      <c r="B35" s="122">
        <v>0</v>
      </c>
      <c r="C35" s="41"/>
      <c r="D35" s="42"/>
      <c r="E35" s="43"/>
      <c r="F35" s="359" t="s">
        <v>105</v>
      </c>
      <c r="G35" s="128"/>
      <c r="H35" s="84">
        <f t="shared" si="22"/>
        <v>0</v>
      </c>
      <c r="I35" s="424"/>
      <c r="J35" s="46"/>
      <c r="K35" s="44"/>
      <c r="L35" s="47"/>
      <c r="M35" s="46"/>
      <c r="N35" s="44"/>
      <c r="O35" s="47"/>
      <c r="P35" s="48"/>
      <c r="Q35" s="49"/>
      <c r="R35" s="428"/>
      <c r="S35" s="472"/>
      <c r="T35" s="89"/>
      <c r="U35" s="89"/>
      <c r="V35" s="438"/>
      <c r="W35" s="90">
        <f t="shared" si="25"/>
        <v>0</v>
      </c>
      <c r="X35" s="124"/>
      <c r="Y35" s="124"/>
      <c r="Z35" s="125"/>
      <c r="AA35" s="125"/>
      <c r="AB35" s="451"/>
      <c r="AC35" s="451"/>
      <c r="AD35" s="438"/>
      <c r="AE35" s="438"/>
      <c r="AF35" s="117">
        <f t="shared" si="6"/>
        <v>0</v>
      </c>
      <c r="AG35" s="121" t="e">
        <f t="shared" si="7"/>
        <v>#DIV/0!</v>
      </c>
      <c r="AH35" s="464"/>
    </row>
    <row r="36" spans="1:34" ht="19.149999999999999" customHeight="1">
      <c r="A36" s="480"/>
      <c r="B36" s="122">
        <v>0</v>
      </c>
      <c r="C36" s="129"/>
      <c r="D36" s="42"/>
      <c r="E36" s="83"/>
      <c r="F36" s="359" t="s">
        <v>105</v>
      </c>
      <c r="G36" s="57"/>
      <c r="H36" s="84">
        <f t="shared" si="22"/>
        <v>0</v>
      </c>
      <c r="I36" s="438"/>
      <c r="J36" s="46"/>
      <c r="K36" s="44"/>
      <c r="L36" s="47"/>
      <c r="M36" s="46"/>
      <c r="N36" s="44"/>
      <c r="O36" s="47"/>
      <c r="P36" s="48"/>
      <c r="Q36" s="49"/>
      <c r="R36" s="428"/>
      <c r="S36" s="472"/>
      <c r="T36" s="89"/>
      <c r="U36" s="89"/>
      <c r="V36" s="438"/>
      <c r="W36" s="90">
        <f t="shared" si="25"/>
        <v>0</v>
      </c>
      <c r="X36" s="124"/>
      <c r="Y36" s="124"/>
      <c r="Z36" s="125"/>
      <c r="AA36" s="125"/>
      <c r="AB36" s="451"/>
      <c r="AC36" s="451"/>
      <c r="AD36" s="438"/>
      <c r="AE36" s="438"/>
      <c r="AF36" s="48">
        <f t="shared" si="6"/>
        <v>0</v>
      </c>
      <c r="AG36" s="428" t="e">
        <f t="shared" si="7"/>
        <v>#DIV/0!</v>
      </c>
      <c r="AH36" s="464"/>
    </row>
    <row r="37" spans="1:34" ht="19.149999999999999" customHeight="1">
      <c r="A37" s="480"/>
      <c r="B37" s="122">
        <v>0</v>
      </c>
      <c r="C37" s="129"/>
      <c r="D37" s="82"/>
      <c r="E37" s="83"/>
      <c r="F37" s="359" t="s">
        <v>105</v>
      </c>
      <c r="G37" s="57"/>
      <c r="H37" s="84">
        <f t="shared" si="22"/>
        <v>0</v>
      </c>
      <c r="I37" s="438"/>
      <c r="J37" s="46"/>
      <c r="K37" s="44"/>
      <c r="L37" s="47"/>
      <c r="M37" s="46"/>
      <c r="N37" s="44"/>
      <c r="O37" s="47"/>
      <c r="P37" s="48"/>
      <c r="Q37" s="49"/>
      <c r="R37" s="428"/>
      <c r="S37" s="472"/>
      <c r="T37" s="89"/>
      <c r="U37" s="89"/>
      <c r="V37" s="438"/>
      <c r="W37" s="90">
        <f t="shared" si="25"/>
        <v>0</v>
      </c>
      <c r="X37" s="124"/>
      <c r="Y37" s="124"/>
      <c r="Z37" s="125"/>
      <c r="AA37" s="125"/>
      <c r="AB37" s="451"/>
      <c r="AC37" s="451"/>
      <c r="AD37" s="438"/>
      <c r="AE37" s="438"/>
      <c r="AF37" s="48">
        <f t="shared" si="6"/>
        <v>0</v>
      </c>
      <c r="AG37" s="126" t="e">
        <f t="shared" si="7"/>
        <v>#DIV/0!</v>
      </c>
      <c r="AH37" s="464"/>
    </row>
    <row r="38" spans="1:34" ht="19.149999999999999" customHeight="1">
      <c r="A38" s="480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38"/>
      <c r="J38" s="46"/>
      <c r="K38" s="44"/>
      <c r="L38" s="47"/>
      <c r="M38" s="427"/>
      <c r="N38" s="44"/>
      <c r="O38" s="47"/>
      <c r="P38" s="48"/>
      <c r="Q38" s="49"/>
      <c r="R38" s="428"/>
      <c r="S38" s="472"/>
      <c r="T38" s="89"/>
      <c r="U38" s="89"/>
      <c r="V38" s="438"/>
      <c r="W38" s="90">
        <f t="shared" si="25"/>
        <v>0</v>
      </c>
      <c r="X38" s="124"/>
      <c r="Y38" s="124"/>
      <c r="Z38" s="125"/>
      <c r="AA38" s="125"/>
      <c r="AB38" s="451"/>
      <c r="AC38" s="451"/>
      <c r="AD38" s="438"/>
      <c r="AE38" s="438"/>
      <c r="AF38" s="48">
        <f t="shared" si="6"/>
        <v>0</v>
      </c>
      <c r="AG38" s="126" t="e">
        <f t="shared" si="7"/>
        <v>#DIV/0!</v>
      </c>
      <c r="AH38" s="464"/>
    </row>
    <row r="39" spans="1:34" ht="19.149999999999999" customHeight="1">
      <c r="A39" s="480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38"/>
      <c r="J39" s="46"/>
      <c r="K39" s="44"/>
      <c r="L39" s="47"/>
      <c r="M39" s="427"/>
      <c r="N39" s="44"/>
      <c r="O39" s="47"/>
      <c r="P39" s="48"/>
      <c r="Q39" s="49"/>
      <c r="R39" s="428"/>
      <c r="S39" s="472"/>
      <c r="T39" s="89"/>
      <c r="U39" s="89"/>
      <c r="V39" s="438"/>
      <c r="W39" s="90">
        <f t="shared" si="25"/>
        <v>0</v>
      </c>
      <c r="X39" s="124"/>
      <c r="Y39" s="124"/>
      <c r="Z39" s="125"/>
      <c r="AA39" s="125"/>
      <c r="AB39" s="451"/>
      <c r="AC39" s="451"/>
      <c r="AD39" s="438"/>
      <c r="AE39" s="438"/>
      <c r="AF39" s="117">
        <f t="shared" si="6"/>
        <v>0</v>
      </c>
      <c r="AG39" s="121" t="e">
        <f t="shared" si="7"/>
        <v>#DIV/0!</v>
      </c>
      <c r="AH39" s="464"/>
    </row>
    <row r="40" spans="1:34" ht="19.149999999999999" customHeight="1">
      <c r="A40" s="480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4"/>
      <c r="J40" s="132"/>
      <c r="K40" s="133"/>
      <c r="L40" s="134"/>
      <c r="M40" s="422"/>
      <c r="N40" s="44"/>
      <c r="O40" s="47"/>
      <c r="P40" s="48"/>
      <c r="Q40" s="49"/>
      <c r="R40" s="428"/>
      <c r="S40" s="472"/>
      <c r="T40" s="89"/>
      <c r="U40" s="89"/>
      <c r="V40" s="438"/>
      <c r="W40" s="90">
        <f t="shared" si="25"/>
        <v>0</v>
      </c>
      <c r="X40" s="124"/>
      <c r="Y40" s="124"/>
      <c r="Z40" s="125"/>
      <c r="AA40" s="125"/>
      <c r="AB40" s="451"/>
      <c r="AC40" s="451"/>
      <c r="AD40" s="438"/>
      <c r="AE40" s="438"/>
      <c r="AF40" s="48">
        <f t="shared" si="6"/>
        <v>0</v>
      </c>
      <c r="AG40" s="428" t="e">
        <f t="shared" si="7"/>
        <v>#DIV/0!</v>
      </c>
      <c r="AH40" s="464"/>
    </row>
    <row r="41" spans="1:34" ht="19.149999999999999" customHeight="1">
      <c r="A41" s="480"/>
      <c r="B41" s="438">
        <v>0</v>
      </c>
      <c r="C41" s="55"/>
      <c r="D41" s="82"/>
      <c r="E41" s="83"/>
      <c r="F41" s="359" t="s">
        <v>105</v>
      </c>
      <c r="G41" s="57"/>
      <c r="H41" s="84"/>
      <c r="I41" s="438"/>
      <c r="J41" s="87"/>
      <c r="K41" s="57"/>
      <c r="L41" s="86"/>
      <c r="M41" s="427"/>
      <c r="N41" s="57"/>
      <c r="O41" s="86"/>
      <c r="P41" s="54"/>
      <c r="Q41" s="88"/>
      <c r="R41" s="431"/>
      <c r="S41" s="472"/>
      <c r="T41" s="89"/>
      <c r="U41" s="89"/>
      <c r="V41" s="438"/>
      <c r="W41" s="90">
        <f t="shared" si="25"/>
        <v>0</v>
      </c>
      <c r="X41" s="124"/>
      <c r="Y41" s="124"/>
      <c r="Z41" s="125"/>
      <c r="AA41" s="125"/>
      <c r="AB41" s="451"/>
      <c r="AC41" s="451"/>
      <c r="AD41" s="438"/>
      <c r="AE41" s="438"/>
      <c r="AF41" s="48"/>
      <c r="AG41" s="130"/>
      <c r="AH41" s="464"/>
    </row>
    <row r="42" spans="1:34" ht="19.149999999999999" customHeight="1">
      <c r="A42" s="480"/>
      <c r="B42" s="438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38"/>
      <c r="J42" s="87"/>
      <c r="K42" s="57"/>
      <c r="L42" s="86"/>
      <c r="M42" s="427"/>
      <c r="N42" s="57"/>
      <c r="O42" s="86"/>
      <c r="P42" s="54"/>
      <c r="Q42" s="88"/>
      <c r="R42" s="431"/>
      <c r="S42" s="472"/>
      <c r="T42" s="89"/>
      <c r="U42" s="89"/>
      <c r="V42" s="438"/>
      <c r="W42" s="90">
        <f t="shared" si="25"/>
        <v>0</v>
      </c>
      <c r="X42" s="124"/>
      <c r="Y42" s="124"/>
      <c r="Z42" s="125"/>
      <c r="AA42" s="125"/>
      <c r="AB42" s="451"/>
      <c r="AC42" s="451"/>
      <c r="AD42" s="438"/>
      <c r="AE42" s="438"/>
      <c r="AF42" s="48"/>
      <c r="AG42" s="130"/>
      <c r="AH42" s="464"/>
    </row>
    <row r="43" spans="1:34" ht="19.149999999999999" customHeight="1">
      <c r="A43" s="480"/>
      <c r="B43" s="122">
        <v>0</v>
      </c>
      <c r="C43" s="100" t="s">
        <v>214</v>
      </c>
      <c r="D43" s="478" t="s">
        <v>118</v>
      </c>
      <c r="E43" s="478"/>
      <c r="F43" s="363"/>
      <c r="G43" s="101"/>
      <c r="H43" s="102"/>
      <c r="I43" s="103"/>
      <c r="J43" s="101">
        <v>12.25</v>
      </c>
      <c r="K43" s="101">
        <v>2126.25</v>
      </c>
      <c r="L43" s="104">
        <v>182.47499999999999</v>
      </c>
      <c r="M43" s="101">
        <f t="shared" ref="M43:O43" si="26">AVERAGE(M31:M42)</f>
        <v>12.25</v>
      </c>
      <c r="N43" s="101">
        <f t="shared" si="26"/>
        <v>1814.2517065044187</v>
      </c>
      <c r="O43" s="104">
        <f t="shared" si="26"/>
        <v>154.93875759331692</v>
      </c>
      <c r="P43" s="54">
        <f>M43-J43</f>
        <v>0</v>
      </c>
      <c r="Q43" s="88">
        <f>N43-K43</f>
        <v>-311.99829349558127</v>
      </c>
      <c r="R43" s="105">
        <f t="shared" ref="R43:R49" si="27">O43/L43</f>
        <v>0.8490958081562785</v>
      </c>
      <c r="S43" s="472"/>
      <c r="T43" s="89"/>
      <c r="U43" s="89"/>
      <c r="V43" s="438"/>
      <c r="W43" s="438"/>
      <c r="X43" s="124"/>
      <c r="Y43" s="124"/>
      <c r="Z43" s="135">
        <f>SUM(Z31:Z42)</f>
        <v>0</v>
      </c>
      <c r="AA43" s="135">
        <f>SUM(AA31:AA42)</f>
        <v>0</v>
      </c>
      <c r="AB43" s="451"/>
      <c r="AC43" s="451"/>
      <c r="AD43" s="107">
        <f>SUM(AD31:AD42)</f>
        <v>0</v>
      </c>
      <c r="AE43" s="107">
        <f>SUM(AE31:AE42)</f>
        <v>0</v>
      </c>
      <c r="AF43" s="48">
        <f t="shared" ref="AF43:AF54" si="28">N43-K43</f>
        <v>-311.99829349558127</v>
      </c>
      <c r="AG43" s="429">
        <f t="shared" si="7"/>
        <v>0.85326358918491185</v>
      </c>
      <c r="AH43" s="464"/>
    </row>
    <row r="44" spans="1:34" s="148" customFormat="1" ht="19.149999999999999" customHeight="1">
      <c r="A44" s="482" t="s">
        <v>215</v>
      </c>
      <c r="B44" s="97" t="s">
        <v>115</v>
      </c>
      <c r="C44" s="136"/>
      <c r="D44" s="42" t="s">
        <v>217</v>
      </c>
      <c r="E44" s="43"/>
      <c r="F44" s="366">
        <v>24.73</v>
      </c>
      <c r="G44" s="137">
        <v>1818</v>
      </c>
      <c r="H44" s="45">
        <f>F44*G44</f>
        <v>44959.14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2138.823529411764</v>
      </c>
      <c r="O44" s="141">
        <f t="shared" ref="O44:O49" si="30">N44/M44</f>
        <v>427.76470588235281</v>
      </c>
      <c r="P44" s="51">
        <f t="shared" ref="P44:P49" si="31">M44-J44</f>
        <v>1</v>
      </c>
      <c r="Q44" s="142">
        <f t="shared" ref="Q44:Q49" si="32">O44-L44</f>
        <v>-72.235294117647186</v>
      </c>
      <c r="R44" s="143">
        <f t="shared" si="27"/>
        <v>0.85552941176470565</v>
      </c>
      <c r="S44" s="463">
        <f>R56</f>
        <v>0.88559699252856594</v>
      </c>
      <c r="T44" s="144">
        <v>0.16666666666666666</v>
      </c>
      <c r="U44" s="144">
        <v>0.20208333333333334</v>
      </c>
      <c r="V44" s="145">
        <v>5</v>
      </c>
      <c r="W44" s="146">
        <f t="shared" ref="W44:W56" si="33">(U44-T44)*24*60</f>
        <v>51.000000000000021</v>
      </c>
      <c r="X44" s="124"/>
      <c r="Y44" s="124"/>
      <c r="Z44" s="125"/>
      <c r="AA44" s="125"/>
      <c r="AB44" s="451"/>
      <c r="AC44" s="451"/>
      <c r="AD44" s="438"/>
      <c r="AE44" s="438"/>
      <c r="AF44" s="147">
        <f t="shared" si="28"/>
        <v>138.82352941176396</v>
      </c>
      <c r="AG44" s="433">
        <f t="shared" si="7"/>
        <v>1.0694117647058821</v>
      </c>
      <c r="AH44" s="485">
        <f>AG56</f>
        <v>1.0174023186879111</v>
      </c>
    </row>
    <row r="45" spans="1:34" s="148" customFormat="1" ht="19.149999999999999" customHeight="1">
      <c r="A45" s="483"/>
      <c r="B45" s="97" t="s">
        <v>115</v>
      </c>
      <c r="C45" s="136"/>
      <c r="D45" s="42" t="s">
        <v>218</v>
      </c>
      <c r="E45" s="43"/>
      <c r="F45" s="366">
        <v>24.73</v>
      </c>
      <c r="G45" s="137">
        <v>1611</v>
      </c>
      <c r="H45" s="45">
        <f>F45*G45</f>
        <v>39840.03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2148</v>
      </c>
      <c r="O45" s="141">
        <f t="shared" si="30"/>
        <v>429.6</v>
      </c>
      <c r="P45" s="51">
        <f t="shared" si="31"/>
        <v>1</v>
      </c>
      <c r="Q45" s="142">
        <f t="shared" si="32"/>
        <v>-70.399999999999977</v>
      </c>
      <c r="R45" s="143">
        <f t="shared" si="27"/>
        <v>0.85920000000000007</v>
      </c>
      <c r="S45" s="463"/>
      <c r="T45" s="144">
        <v>0.20555555555555555</v>
      </c>
      <c r="U45" s="144">
        <v>0.23680555555555555</v>
      </c>
      <c r="V45" s="145">
        <v>5</v>
      </c>
      <c r="W45" s="146">
        <f t="shared" si="33"/>
        <v>45</v>
      </c>
      <c r="X45" s="124"/>
      <c r="Y45" s="124"/>
      <c r="Z45" s="125"/>
      <c r="AA45" s="125"/>
      <c r="AB45" s="451"/>
      <c r="AC45" s="451"/>
      <c r="AD45" s="438"/>
      <c r="AE45" s="438"/>
      <c r="AF45" s="147">
        <f t="shared" si="28"/>
        <v>148</v>
      </c>
      <c r="AG45" s="433">
        <f t="shared" si="7"/>
        <v>1.0740000000000001</v>
      </c>
      <c r="AH45" s="485"/>
    </row>
    <row r="46" spans="1:34" s="148" customFormat="1" ht="19.149999999999999" customHeight="1">
      <c r="A46" s="483"/>
      <c r="B46" s="97" t="s">
        <v>115</v>
      </c>
      <c r="C46" s="136"/>
      <c r="D46" s="42" t="s">
        <v>252</v>
      </c>
      <c r="E46" s="43"/>
      <c r="F46" s="366">
        <v>21.92</v>
      </c>
      <c r="G46" s="137">
        <v>807</v>
      </c>
      <c r="H46" s="45">
        <f t="shared" ref="H46:H50" si="34">F46*G46</f>
        <v>17689.440000000002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2105.217391304348</v>
      </c>
      <c r="O46" s="141">
        <f t="shared" si="30"/>
        <v>421.04347826086962</v>
      </c>
      <c r="P46" s="51">
        <f t="shared" si="31"/>
        <v>1</v>
      </c>
      <c r="Q46" s="142">
        <f t="shared" si="32"/>
        <v>-78.95652173913038</v>
      </c>
      <c r="R46" s="143">
        <f t="shared" si="27"/>
        <v>0.84208695652173926</v>
      </c>
      <c r="S46" s="463"/>
      <c r="T46" s="144">
        <v>0.24027777777777776</v>
      </c>
      <c r="U46" s="144">
        <v>0.25624999999999998</v>
      </c>
      <c r="V46" s="145">
        <v>5</v>
      </c>
      <c r="W46" s="146">
        <f t="shared" si="33"/>
        <v>23</v>
      </c>
      <c r="X46" s="124"/>
      <c r="Y46" s="124"/>
      <c r="Z46" s="125"/>
      <c r="AA46" s="125"/>
      <c r="AB46" s="451"/>
      <c r="AC46" s="451"/>
      <c r="AD46" s="438"/>
      <c r="AE46" s="438"/>
      <c r="AF46" s="147">
        <f t="shared" si="28"/>
        <v>105.21739130434798</v>
      </c>
      <c r="AG46" s="433">
        <f t="shared" si="7"/>
        <v>1.0526086956521741</v>
      </c>
      <c r="AH46" s="485"/>
    </row>
    <row r="47" spans="1:34" s="148" customFormat="1" ht="19.149999999999999" customHeight="1">
      <c r="A47" s="483"/>
      <c r="B47" s="97" t="s">
        <v>203</v>
      </c>
      <c r="C47" s="136"/>
      <c r="D47" s="150" t="s">
        <v>309</v>
      </c>
      <c r="E47" s="151"/>
      <c r="F47" s="366">
        <v>31.43</v>
      </c>
      <c r="G47" s="140">
        <v>1846</v>
      </c>
      <c r="H47" s="45">
        <f t="shared" si="34"/>
        <v>58019.78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1367.4074074074069</v>
      </c>
      <c r="O47" s="141">
        <f t="shared" si="30"/>
        <v>195.34391534391528</v>
      </c>
      <c r="P47" s="51">
        <f t="shared" si="31"/>
        <v>0</v>
      </c>
      <c r="Q47" s="142">
        <f t="shared" si="32"/>
        <v>-18.941798941798993</v>
      </c>
      <c r="R47" s="143">
        <f t="shared" si="27"/>
        <v>0.91160493827160471</v>
      </c>
      <c r="S47" s="463"/>
      <c r="T47" s="144">
        <v>0.27361111111111108</v>
      </c>
      <c r="U47" s="144">
        <v>0.3298611111111111</v>
      </c>
      <c r="V47" s="140">
        <v>25</v>
      </c>
      <c r="W47" s="146">
        <f t="shared" si="33"/>
        <v>81.000000000000028</v>
      </c>
      <c r="X47" s="124">
        <v>0.25972222222222224</v>
      </c>
      <c r="Y47" s="124">
        <v>0.27083333333333331</v>
      </c>
      <c r="Z47" s="125"/>
      <c r="AA47" s="125"/>
      <c r="AB47" s="451"/>
      <c r="AC47" s="451"/>
      <c r="AD47" s="438"/>
      <c r="AE47" s="438"/>
      <c r="AF47" s="147">
        <f t="shared" si="28"/>
        <v>-132.59259259259306</v>
      </c>
      <c r="AG47" s="433">
        <f t="shared" si="7"/>
        <v>0.9116049382716046</v>
      </c>
      <c r="AH47" s="485"/>
    </row>
    <row r="48" spans="1:34" s="148" customFormat="1" ht="19.149999999999999" customHeight="1">
      <c r="A48" s="483"/>
      <c r="B48" s="97" t="s">
        <v>203</v>
      </c>
      <c r="C48" s="136"/>
      <c r="D48" s="153" t="s">
        <v>310</v>
      </c>
      <c r="E48" s="151"/>
      <c r="F48" s="366">
        <v>11.26</v>
      </c>
      <c r="G48" s="140">
        <v>3840</v>
      </c>
      <c r="H48" s="45">
        <f t="shared" si="34"/>
        <v>43238.400000000001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1476.9230769230769</v>
      </c>
      <c r="O48" s="141">
        <f t="shared" si="30"/>
        <v>246.15384615384616</v>
      </c>
      <c r="P48" s="51">
        <f t="shared" si="31"/>
        <v>0</v>
      </c>
      <c r="Q48" s="142">
        <f t="shared" si="32"/>
        <v>-3.8461538461538396</v>
      </c>
      <c r="R48" s="143">
        <f t="shared" si="27"/>
        <v>0.98461538461538467</v>
      </c>
      <c r="S48" s="463"/>
      <c r="T48" s="154">
        <v>0.35069444444444442</v>
      </c>
      <c r="U48" s="154">
        <v>0.45902777777777776</v>
      </c>
      <c r="V48" s="137">
        <v>30</v>
      </c>
      <c r="W48" s="146">
        <f t="shared" si="33"/>
        <v>156</v>
      </c>
      <c r="X48" s="124">
        <v>0.33333333333333331</v>
      </c>
      <c r="Y48" s="124">
        <v>0.34791666666666665</v>
      </c>
      <c r="Z48" s="125"/>
      <c r="AA48" s="125"/>
      <c r="AB48" s="451"/>
      <c r="AC48" s="451"/>
      <c r="AD48" s="438"/>
      <c r="AE48" s="438"/>
      <c r="AF48" s="147">
        <f t="shared" si="28"/>
        <v>-23.076923076923094</v>
      </c>
      <c r="AG48" s="433">
        <f t="shared" si="7"/>
        <v>0.98461538461538456</v>
      </c>
      <c r="AH48" s="485"/>
    </row>
    <row r="49" spans="1:34" s="148" customFormat="1" ht="19.149999999999999" customHeight="1">
      <c r="A49" s="483"/>
      <c r="B49" s="97" t="s">
        <v>196</v>
      </c>
      <c r="C49" s="136"/>
      <c r="D49" s="153" t="s">
        <v>220</v>
      </c>
      <c r="E49" s="151"/>
      <c r="F49" s="366">
        <v>10.09</v>
      </c>
      <c r="G49" s="137">
        <v>3688.2000000000003</v>
      </c>
      <c r="H49" s="45">
        <f t="shared" si="34"/>
        <v>37213.938000000002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1446.3529411764712</v>
      </c>
      <c r="O49" s="141">
        <f t="shared" si="30"/>
        <v>241.05882352941185</v>
      </c>
      <c r="P49" s="51">
        <f t="shared" si="31"/>
        <v>0</v>
      </c>
      <c r="Q49" s="142">
        <f t="shared" si="32"/>
        <v>-8.9411764705881467</v>
      </c>
      <c r="R49" s="143">
        <f t="shared" si="27"/>
        <v>0.96423529411764741</v>
      </c>
      <c r="S49" s="463"/>
      <c r="T49" s="154">
        <v>0.47986111111111107</v>
      </c>
      <c r="U49" s="154">
        <v>0.58611111111111103</v>
      </c>
      <c r="V49" s="137">
        <v>30</v>
      </c>
      <c r="W49" s="146">
        <f t="shared" si="33"/>
        <v>152.99999999999994</v>
      </c>
      <c r="X49" s="155">
        <v>0.46249999999999997</v>
      </c>
      <c r="Y49" s="155">
        <v>0.4770833333333333</v>
      </c>
      <c r="Z49" s="156"/>
      <c r="AA49" s="125"/>
      <c r="AB49" s="451"/>
      <c r="AC49" s="451"/>
      <c r="AD49" s="438"/>
      <c r="AE49" s="438"/>
      <c r="AF49" s="147">
        <f t="shared" si="28"/>
        <v>-53.647058823528823</v>
      </c>
      <c r="AG49" s="433">
        <f t="shared" si="7"/>
        <v>0.96423529411764741</v>
      </c>
      <c r="AH49" s="485"/>
    </row>
    <row r="50" spans="1:34" s="148" customFormat="1" ht="19.149999999999999" customHeight="1">
      <c r="A50" s="483"/>
      <c r="B50" s="97">
        <v>0</v>
      </c>
      <c r="C50" s="136"/>
      <c r="D50" s="153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463"/>
      <c r="T50" s="154"/>
      <c r="U50" s="154"/>
      <c r="V50" s="137"/>
      <c r="W50" s="146"/>
      <c r="X50" s="155"/>
      <c r="Y50" s="155"/>
      <c r="Z50" s="156"/>
      <c r="AA50" s="156"/>
      <c r="AB50" s="451"/>
      <c r="AC50" s="451"/>
      <c r="AD50" s="438"/>
      <c r="AE50" s="438"/>
      <c r="AF50" s="147">
        <f t="shared" si="28"/>
        <v>0</v>
      </c>
      <c r="AG50" s="433" t="e">
        <f t="shared" si="7"/>
        <v>#DIV/0!</v>
      </c>
      <c r="AH50" s="485"/>
    </row>
    <row r="51" spans="1:34" s="148" customFormat="1" ht="19.149999999999999" customHeight="1">
      <c r="A51" s="483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463"/>
      <c r="T51" s="154"/>
      <c r="U51" s="154"/>
      <c r="V51" s="137"/>
      <c r="W51" s="146"/>
      <c r="X51" s="155"/>
      <c r="Y51" s="155"/>
      <c r="Z51" s="156"/>
      <c r="AA51" s="156"/>
      <c r="AB51" s="451"/>
      <c r="AC51" s="451"/>
      <c r="AD51" s="438"/>
      <c r="AE51" s="438"/>
      <c r="AF51" s="147">
        <f t="shared" si="28"/>
        <v>0</v>
      </c>
      <c r="AG51" s="433" t="e">
        <f t="shared" si="7"/>
        <v>#DIV/0!</v>
      </c>
      <c r="AH51" s="485"/>
    </row>
    <row r="52" spans="1:34" s="148" customFormat="1" ht="19.149999999999999" customHeight="1">
      <c r="A52" s="483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1"/>
      <c r="S52" s="46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451"/>
      <c r="AC52" s="451"/>
      <c r="AD52" s="438"/>
      <c r="AE52" s="438"/>
      <c r="AF52" s="147">
        <f t="shared" si="28"/>
        <v>0</v>
      </c>
      <c r="AG52" s="433" t="e">
        <f t="shared" si="7"/>
        <v>#DIV/0!</v>
      </c>
      <c r="AH52" s="485"/>
    </row>
    <row r="53" spans="1:34" s="148" customFormat="1" ht="19.149999999999999" customHeight="1">
      <c r="A53" s="483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1"/>
      <c r="S53" s="46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451"/>
      <c r="AC53" s="451"/>
      <c r="AD53" s="438"/>
      <c r="AE53" s="438"/>
      <c r="AF53" s="147">
        <f t="shared" si="28"/>
        <v>0</v>
      </c>
      <c r="AG53" s="433" t="e">
        <f t="shared" si="7"/>
        <v>#DIV/0!</v>
      </c>
      <c r="AH53" s="485"/>
    </row>
    <row r="54" spans="1:34" s="148" customFormat="1" ht="19.149999999999999" customHeight="1">
      <c r="A54" s="483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1"/>
      <c r="S54" s="46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451"/>
      <c r="AC54" s="451"/>
      <c r="AD54" s="438"/>
      <c r="AE54" s="438"/>
      <c r="AF54" s="147">
        <f t="shared" si="28"/>
        <v>0</v>
      </c>
      <c r="AG54" s="433" t="e">
        <f t="shared" si="7"/>
        <v>#DIV/0!</v>
      </c>
      <c r="AH54" s="485"/>
    </row>
    <row r="55" spans="1:34" s="148" customFormat="1" ht="19.149999999999999" customHeight="1">
      <c r="A55" s="483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1"/>
      <c r="S55" s="46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451"/>
      <c r="AC55" s="451"/>
      <c r="AD55" s="438"/>
      <c r="AE55" s="438"/>
      <c r="AF55" s="147"/>
      <c r="AG55" s="433"/>
      <c r="AH55" s="485"/>
    </row>
    <row r="56" spans="1:34" ht="19.149999999999999" customHeight="1">
      <c r="A56" s="484"/>
      <c r="B56" s="160">
        <v>0</v>
      </c>
      <c r="C56" s="100" t="s">
        <v>221</v>
      </c>
      <c r="D56" s="478" t="s">
        <v>118</v>
      </c>
      <c r="E56" s="478"/>
      <c r="F56" s="363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5.666666666666667</v>
      </c>
      <c r="N56" s="101">
        <f t="shared" si="35"/>
        <v>1780.4540577038442</v>
      </c>
      <c r="O56" s="104">
        <f t="shared" si="35"/>
        <v>326.82746152839934</v>
      </c>
      <c r="P56" s="161">
        <f>M56-J56</f>
        <v>0.5</v>
      </c>
      <c r="Q56" s="118">
        <f>N56-K56</f>
        <v>30.454057703844228</v>
      </c>
      <c r="R56" s="162">
        <f t="shared" ref="R56:R61" si="36">O56/L56</f>
        <v>0.88559699252856594</v>
      </c>
      <c r="S56" s="463"/>
      <c r="T56" s="163"/>
      <c r="U56" s="163"/>
      <c r="V56" s="426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451"/>
      <c r="AC56" s="451"/>
      <c r="AD56" s="107">
        <f>SUM(AD44:AD55)</f>
        <v>0</v>
      </c>
      <c r="AE56" s="107">
        <f>SUM(AE44:AE55)</f>
        <v>0</v>
      </c>
      <c r="AF56" s="165">
        <f>N56-K56</f>
        <v>30.454057703844228</v>
      </c>
      <c r="AG56" s="431">
        <f>N56/K56</f>
        <v>1.0174023186879111</v>
      </c>
      <c r="AH56" s="485"/>
    </row>
    <row r="57" spans="1:34" ht="19.149999999999999" customHeight="1">
      <c r="A57" s="488" t="s">
        <v>222</v>
      </c>
      <c r="B57" s="97" t="s">
        <v>203</v>
      </c>
      <c r="C57" s="166"/>
      <c r="D57" s="167" t="s">
        <v>223</v>
      </c>
      <c r="E57" s="112"/>
      <c r="F57" s="359">
        <v>28.26</v>
      </c>
      <c r="G57" s="137">
        <v>1475</v>
      </c>
      <c r="H57" s="84">
        <f t="shared" ref="H57:H66" si="37">F57*G57</f>
        <v>41683.5</v>
      </c>
      <c r="I57" s="438"/>
      <c r="J57" s="87">
        <v>7</v>
      </c>
      <c r="K57" s="57">
        <v>1500</v>
      </c>
      <c r="L57" s="86">
        <v>214.28571428571428</v>
      </c>
      <c r="M57" s="427">
        <v>7</v>
      </c>
      <c r="N57" s="57">
        <f t="shared" ref="N57:N61" si="38">G57/W57*60</f>
        <v>1450.8196721311479</v>
      </c>
      <c r="O57" s="86">
        <f t="shared" ref="O57:O61" si="39">N57/M57</f>
        <v>207.25995316159256</v>
      </c>
      <c r="P57" s="168">
        <f t="shared" ref="P57:P61" si="40">M57-J57</f>
        <v>0</v>
      </c>
      <c r="Q57" s="49">
        <f t="shared" ref="Q57:Q61" si="41">O57-L57</f>
        <v>-7.0257611241217148</v>
      </c>
      <c r="R57" s="428">
        <f t="shared" si="36"/>
        <v>0.96721311475409866</v>
      </c>
      <c r="S57" s="463">
        <f>R69</f>
        <v>0.97681569998551088</v>
      </c>
      <c r="T57" s="144">
        <v>0.16666666666666666</v>
      </c>
      <c r="U57" s="144">
        <v>0.20902777777777776</v>
      </c>
      <c r="V57" s="424">
        <v>5</v>
      </c>
      <c r="W57" s="421">
        <f>(U57-T57)*24*60</f>
        <v>60.999999999999986</v>
      </c>
      <c r="X57" s="53"/>
      <c r="Y57" s="53"/>
      <c r="Z57" s="54"/>
      <c r="AA57" s="54"/>
      <c r="AB57" s="451"/>
      <c r="AC57" s="451"/>
      <c r="AD57" s="438"/>
      <c r="AE57" s="438"/>
      <c r="AF57" s="48">
        <f t="shared" si="6"/>
        <v>-49.180327868852146</v>
      </c>
      <c r="AG57" s="432">
        <f t="shared" si="7"/>
        <v>0.96721311475409855</v>
      </c>
      <c r="AH57" s="477">
        <f>AG69</f>
        <v>0.97740997507816652</v>
      </c>
    </row>
    <row r="58" spans="1:34" ht="19.149999999999999" customHeight="1">
      <c r="A58" s="449"/>
      <c r="B58" s="97" t="s">
        <v>203</v>
      </c>
      <c r="C58" s="434"/>
      <c r="D58" s="42" t="s">
        <v>224</v>
      </c>
      <c r="E58" s="43"/>
      <c r="F58" s="359">
        <v>27.88</v>
      </c>
      <c r="G58" s="137">
        <v>2070</v>
      </c>
      <c r="H58" s="45">
        <f t="shared" si="37"/>
        <v>57711.6</v>
      </c>
      <c r="I58" s="424"/>
      <c r="J58" s="46">
        <v>7</v>
      </c>
      <c r="K58" s="44">
        <v>1500</v>
      </c>
      <c r="L58" s="86">
        <v>214.28571428571428</v>
      </c>
      <c r="M58" s="422">
        <v>7</v>
      </c>
      <c r="N58" s="44">
        <f t="shared" si="38"/>
        <v>1478.5714285714282</v>
      </c>
      <c r="O58" s="47">
        <f t="shared" si="39"/>
        <v>211.22448979591832</v>
      </c>
      <c r="P58" s="168">
        <f t="shared" si="40"/>
        <v>0</v>
      </c>
      <c r="Q58" s="49">
        <f t="shared" si="41"/>
        <v>-3.0612244897959613</v>
      </c>
      <c r="R58" s="428">
        <f t="shared" si="36"/>
        <v>0.98571428571428554</v>
      </c>
      <c r="S58" s="463"/>
      <c r="T58" s="169">
        <v>0.22638888888888886</v>
      </c>
      <c r="U58" s="169">
        <v>0.28472222222222221</v>
      </c>
      <c r="V58" s="424">
        <v>25</v>
      </c>
      <c r="W58" s="421">
        <f>(U58-T58)*24*60</f>
        <v>84.000000000000028</v>
      </c>
      <c r="X58" s="53">
        <v>0.21249999999999999</v>
      </c>
      <c r="Y58" s="53">
        <v>0.22361111111111109</v>
      </c>
      <c r="Z58" s="54"/>
      <c r="AA58" s="54"/>
      <c r="AB58" s="486"/>
      <c r="AC58" s="487"/>
      <c r="AD58" s="438"/>
      <c r="AE58" s="438"/>
      <c r="AF58" s="48">
        <f t="shared" si="6"/>
        <v>-21.428571428571786</v>
      </c>
      <c r="AG58" s="428">
        <f t="shared" si="7"/>
        <v>0.98571428571428543</v>
      </c>
      <c r="AH58" s="463"/>
    </row>
    <row r="59" spans="1:34" ht="19.149999999999999" customHeight="1">
      <c r="A59" s="449"/>
      <c r="B59" s="97" t="s">
        <v>203</v>
      </c>
      <c r="C59" s="434"/>
      <c r="D59" s="42" t="s">
        <v>225</v>
      </c>
      <c r="E59" s="43"/>
      <c r="F59" s="359">
        <v>28</v>
      </c>
      <c r="G59" s="137">
        <v>2970</v>
      </c>
      <c r="H59" s="45">
        <f t="shared" si="37"/>
        <v>83160</v>
      </c>
      <c r="I59" s="424"/>
      <c r="J59" s="46">
        <v>7</v>
      </c>
      <c r="K59" s="44">
        <v>1500</v>
      </c>
      <c r="L59" s="86">
        <v>214.28571428571428</v>
      </c>
      <c r="M59" s="422">
        <v>7</v>
      </c>
      <c r="N59" s="44">
        <f t="shared" si="38"/>
        <v>1497.4789915966392</v>
      </c>
      <c r="O59" s="47">
        <f t="shared" si="39"/>
        <v>213.92557022809132</v>
      </c>
      <c r="P59" s="168">
        <f t="shared" si="40"/>
        <v>0</v>
      </c>
      <c r="Q59" s="49">
        <f t="shared" si="41"/>
        <v>-0.36014405762296064</v>
      </c>
      <c r="R59" s="428">
        <f t="shared" si="36"/>
        <v>0.99831932773109289</v>
      </c>
      <c r="S59" s="463"/>
      <c r="T59" s="169">
        <v>0.30208333333333331</v>
      </c>
      <c r="U59" s="169">
        <v>0.38472222222222219</v>
      </c>
      <c r="V59" s="145">
        <v>25</v>
      </c>
      <c r="W59" s="421">
        <f t="shared" ref="W59:W69" si="42">(U59-T59)*24*60</f>
        <v>118.99999999999997</v>
      </c>
      <c r="X59" s="53">
        <v>0.28819444444444448</v>
      </c>
      <c r="Y59" s="53">
        <v>0.29930555555555555</v>
      </c>
      <c r="Z59" s="54"/>
      <c r="AA59" s="54"/>
      <c r="AB59" s="451"/>
      <c r="AC59" s="451"/>
      <c r="AD59" s="438"/>
      <c r="AE59" s="438"/>
      <c r="AF59" s="48">
        <f t="shared" si="6"/>
        <v>-2.5210084033608382</v>
      </c>
      <c r="AG59" s="428">
        <f t="shared" si="7"/>
        <v>0.99831932773109278</v>
      </c>
      <c r="AH59" s="463"/>
    </row>
    <row r="60" spans="1:34" ht="19.149999999999999" customHeight="1">
      <c r="A60" s="449"/>
      <c r="B60" s="97" t="s">
        <v>196</v>
      </c>
      <c r="C60" s="434"/>
      <c r="D60" s="42" t="s">
        <v>220</v>
      </c>
      <c r="E60" s="43"/>
      <c r="F60" s="359">
        <v>10.09</v>
      </c>
      <c r="G60" s="137">
        <v>4781</v>
      </c>
      <c r="H60" s="45">
        <f t="shared" si="37"/>
        <v>48240.29</v>
      </c>
      <c r="I60" s="42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1441.5075376884422</v>
      </c>
      <c r="O60" s="47">
        <f t="shared" si="39"/>
        <v>240.25125628140702</v>
      </c>
      <c r="P60" s="168">
        <f t="shared" si="40"/>
        <v>0</v>
      </c>
      <c r="Q60" s="49">
        <f t="shared" si="41"/>
        <v>-9.7487437185929764</v>
      </c>
      <c r="R60" s="428">
        <f t="shared" si="36"/>
        <v>0.96100502512562813</v>
      </c>
      <c r="S60" s="463"/>
      <c r="T60" s="169">
        <v>0.4055555555555555</v>
      </c>
      <c r="U60" s="169">
        <v>0.54374999999999996</v>
      </c>
      <c r="V60" s="145">
        <v>30</v>
      </c>
      <c r="W60" s="421">
        <f t="shared" si="42"/>
        <v>199</v>
      </c>
      <c r="X60" s="53">
        <v>0.38819444444444445</v>
      </c>
      <c r="Y60" s="53">
        <v>0.40277777777777773</v>
      </c>
      <c r="Z60" s="54"/>
      <c r="AA60" s="54"/>
      <c r="AB60" s="451"/>
      <c r="AC60" s="451"/>
      <c r="AD60" s="438"/>
      <c r="AE60" s="438"/>
      <c r="AF60" s="48">
        <f t="shared" si="6"/>
        <v>-58.492462311557802</v>
      </c>
      <c r="AG60" s="432">
        <f t="shared" si="7"/>
        <v>0.96100502512562813</v>
      </c>
      <c r="AH60" s="463"/>
    </row>
    <row r="61" spans="1:34" ht="19.149999999999999" customHeight="1">
      <c r="A61" s="449"/>
      <c r="B61" s="97" t="s">
        <v>196</v>
      </c>
      <c r="C61" s="434"/>
      <c r="D61" s="42" t="s">
        <v>220</v>
      </c>
      <c r="E61" s="43"/>
      <c r="F61" s="359">
        <v>10.09</v>
      </c>
      <c r="G61" s="137">
        <v>5190.8</v>
      </c>
      <c r="H61" s="45">
        <f t="shared" si="37"/>
        <v>52375.171999999999</v>
      </c>
      <c r="I61" s="42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1462.1971830985913</v>
      </c>
      <c r="O61" s="47">
        <f t="shared" si="39"/>
        <v>243.69953051643188</v>
      </c>
      <c r="P61" s="168">
        <f t="shared" si="40"/>
        <v>0</v>
      </c>
      <c r="Q61" s="49">
        <f t="shared" si="41"/>
        <v>-6.3004694835681221</v>
      </c>
      <c r="R61" s="428">
        <f t="shared" si="36"/>
        <v>0.97479812206572747</v>
      </c>
      <c r="S61" s="463"/>
      <c r="T61" s="169">
        <v>0.56458333333333333</v>
      </c>
      <c r="U61" s="169">
        <v>0.71250000000000002</v>
      </c>
      <c r="V61" s="145">
        <v>30</v>
      </c>
      <c r="W61" s="421">
        <f t="shared" si="42"/>
        <v>213.00000000000006</v>
      </c>
      <c r="X61" s="53">
        <v>0.54722222222222217</v>
      </c>
      <c r="Y61" s="53">
        <v>0.56180555555555556</v>
      </c>
      <c r="Z61" s="54"/>
      <c r="AA61" s="54"/>
      <c r="AB61" s="451"/>
      <c r="AC61" s="451"/>
      <c r="AD61" s="438"/>
      <c r="AE61" s="438"/>
      <c r="AF61" s="48">
        <f t="shared" si="6"/>
        <v>-37.802816901408733</v>
      </c>
      <c r="AG61" s="428">
        <f t="shared" si="7"/>
        <v>0.97479812206572747</v>
      </c>
      <c r="AH61" s="463"/>
    </row>
    <row r="62" spans="1:34" ht="19.149999999999999" customHeight="1">
      <c r="A62" s="449"/>
      <c r="B62" s="97">
        <v>0</v>
      </c>
      <c r="C62" s="434"/>
      <c r="D62" s="42"/>
      <c r="E62" s="43"/>
      <c r="F62" s="359" t="s">
        <v>105</v>
      </c>
      <c r="G62" s="137"/>
      <c r="H62" s="45">
        <f t="shared" si="37"/>
        <v>0</v>
      </c>
      <c r="I62" s="424"/>
      <c r="J62" s="170"/>
      <c r="K62" s="61"/>
      <c r="L62" s="86"/>
      <c r="M62" s="62"/>
      <c r="N62" s="44"/>
      <c r="O62" s="47"/>
      <c r="P62" s="168"/>
      <c r="Q62" s="49"/>
      <c r="R62" s="428"/>
      <c r="S62" s="463"/>
      <c r="T62" s="169"/>
      <c r="U62" s="169"/>
      <c r="V62" s="145"/>
      <c r="W62" s="421">
        <f t="shared" si="42"/>
        <v>0</v>
      </c>
      <c r="X62" s="53"/>
      <c r="Y62" s="53"/>
      <c r="Z62" s="54"/>
      <c r="AA62" s="54"/>
      <c r="AB62" s="451"/>
      <c r="AC62" s="451"/>
      <c r="AD62" s="438"/>
      <c r="AE62" s="438"/>
      <c r="AF62" s="48">
        <f t="shared" si="6"/>
        <v>0</v>
      </c>
      <c r="AG62" s="428" t="e">
        <f t="shared" si="7"/>
        <v>#DIV/0!</v>
      </c>
      <c r="AH62" s="463"/>
    </row>
    <row r="63" spans="1:34" ht="19.149999999999999" customHeight="1">
      <c r="A63" s="449"/>
      <c r="B63" s="97">
        <v>0</v>
      </c>
      <c r="C63" s="434"/>
      <c r="D63" s="42"/>
      <c r="E63" s="43"/>
      <c r="F63" s="359" t="s">
        <v>105</v>
      </c>
      <c r="G63" s="137"/>
      <c r="H63" s="45">
        <f t="shared" si="37"/>
        <v>0</v>
      </c>
      <c r="I63" s="424"/>
      <c r="J63" s="46"/>
      <c r="K63" s="44"/>
      <c r="L63" s="86"/>
      <c r="M63" s="62"/>
      <c r="N63" s="44"/>
      <c r="O63" s="47"/>
      <c r="P63" s="168"/>
      <c r="Q63" s="49"/>
      <c r="R63" s="428"/>
      <c r="S63" s="463"/>
      <c r="T63" s="169"/>
      <c r="U63" s="169"/>
      <c r="V63" s="145"/>
      <c r="W63" s="421">
        <f t="shared" si="42"/>
        <v>0</v>
      </c>
      <c r="X63" s="53"/>
      <c r="Y63" s="53"/>
      <c r="Z63" s="54"/>
      <c r="AA63" s="54"/>
      <c r="AB63" s="451"/>
      <c r="AC63" s="451"/>
      <c r="AD63" s="438"/>
      <c r="AE63" s="438"/>
      <c r="AF63" s="48">
        <f t="shared" si="6"/>
        <v>0</v>
      </c>
      <c r="AG63" s="432" t="e">
        <f t="shared" si="7"/>
        <v>#DIV/0!</v>
      </c>
      <c r="AH63" s="463"/>
    </row>
    <row r="64" spans="1:34" ht="19.149999999999999" customHeight="1">
      <c r="A64" s="449"/>
      <c r="B64" s="97">
        <v>0</v>
      </c>
      <c r="C64" s="434"/>
      <c r="D64" s="42"/>
      <c r="E64" s="43"/>
      <c r="F64" s="359" t="s">
        <v>105</v>
      </c>
      <c r="G64" s="137"/>
      <c r="H64" s="45">
        <f t="shared" si="37"/>
        <v>0</v>
      </c>
      <c r="I64" s="424"/>
      <c r="J64" s="170"/>
      <c r="K64" s="61"/>
      <c r="L64" s="86"/>
      <c r="M64" s="62"/>
      <c r="N64" s="44"/>
      <c r="O64" s="47"/>
      <c r="P64" s="168"/>
      <c r="Q64" s="49"/>
      <c r="R64" s="428"/>
      <c r="S64" s="463"/>
      <c r="T64" s="169"/>
      <c r="U64" s="169"/>
      <c r="V64" s="145"/>
      <c r="W64" s="421">
        <f t="shared" si="42"/>
        <v>0</v>
      </c>
      <c r="X64" s="424"/>
      <c r="Y64" s="424"/>
      <c r="Z64" s="54"/>
      <c r="AA64" s="54"/>
      <c r="AB64" s="451"/>
      <c r="AC64" s="451"/>
      <c r="AD64" s="438"/>
      <c r="AE64" s="438"/>
      <c r="AF64" s="48">
        <f t="shared" si="6"/>
        <v>0</v>
      </c>
      <c r="AG64" s="428" t="e">
        <f t="shared" si="7"/>
        <v>#DIV/0!</v>
      </c>
      <c r="AH64" s="463"/>
    </row>
    <row r="65" spans="1:34" ht="19.149999999999999" customHeight="1">
      <c r="A65" s="449"/>
      <c r="B65" s="97">
        <v>0</v>
      </c>
      <c r="C65" s="434"/>
      <c r="D65" s="42"/>
      <c r="E65" s="43"/>
      <c r="F65" s="359" t="s">
        <v>105</v>
      </c>
      <c r="G65" s="137"/>
      <c r="H65" s="45">
        <f t="shared" si="37"/>
        <v>0</v>
      </c>
      <c r="I65" s="424"/>
      <c r="J65" s="170"/>
      <c r="K65" s="61"/>
      <c r="L65" s="86"/>
      <c r="M65" s="62"/>
      <c r="N65" s="61"/>
      <c r="O65" s="77"/>
      <c r="P65" s="48"/>
      <c r="Q65" s="49"/>
      <c r="R65" s="428"/>
      <c r="S65" s="463"/>
      <c r="T65" s="169"/>
      <c r="U65" s="169"/>
      <c r="V65" s="145"/>
      <c r="W65" s="421">
        <f t="shared" si="42"/>
        <v>0</v>
      </c>
      <c r="X65" s="424"/>
      <c r="Y65" s="424"/>
      <c r="Z65" s="54"/>
      <c r="AA65" s="54"/>
      <c r="AB65" s="451"/>
      <c r="AC65" s="451"/>
      <c r="AD65" s="438"/>
      <c r="AE65" s="438"/>
      <c r="AF65" s="48">
        <f t="shared" si="6"/>
        <v>0</v>
      </c>
      <c r="AG65" s="428" t="e">
        <f t="shared" si="7"/>
        <v>#DIV/0!</v>
      </c>
      <c r="AH65" s="463"/>
    </row>
    <row r="66" spans="1:34" ht="19.149999999999999" customHeight="1">
      <c r="A66" s="449"/>
      <c r="B66" s="97">
        <v>0</v>
      </c>
      <c r="C66" s="434"/>
      <c r="D66" s="42"/>
      <c r="E66" s="43"/>
      <c r="F66" s="359" t="s">
        <v>105</v>
      </c>
      <c r="G66" s="137"/>
      <c r="H66" s="45">
        <f t="shared" si="37"/>
        <v>0</v>
      </c>
      <c r="I66" s="424"/>
      <c r="J66" s="170"/>
      <c r="K66" s="61"/>
      <c r="L66" s="86"/>
      <c r="M66" s="62"/>
      <c r="N66" s="61"/>
      <c r="O66" s="77"/>
      <c r="P66" s="48"/>
      <c r="Q66" s="49"/>
      <c r="R66" s="428"/>
      <c r="S66" s="463"/>
      <c r="T66" s="169"/>
      <c r="U66" s="169"/>
      <c r="V66" s="145"/>
      <c r="W66" s="421">
        <f t="shared" si="42"/>
        <v>0</v>
      </c>
      <c r="X66" s="424"/>
      <c r="Y66" s="424"/>
      <c r="Z66" s="54"/>
      <c r="AA66" s="54"/>
      <c r="AB66" s="451"/>
      <c r="AC66" s="451"/>
      <c r="AD66" s="438"/>
      <c r="AE66" s="438"/>
      <c r="AF66" s="48">
        <f t="shared" si="6"/>
        <v>0</v>
      </c>
      <c r="AG66" s="432" t="e">
        <f t="shared" si="7"/>
        <v>#DIV/0!</v>
      </c>
      <c r="AH66" s="463"/>
    </row>
    <row r="67" spans="1:34" ht="19.149999999999999" customHeight="1">
      <c r="A67" s="449"/>
      <c r="B67" s="97">
        <v>0</v>
      </c>
      <c r="C67" s="434"/>
      <c r="D67" s="42"/>
      <c r="E67" s="43"/>
      <c r="F67" s="359" t="s">
        <v>105</v>
      </c>
      <c r="G67" s="137"/>
      <c r="H67" s="45">
        <f>F67*G67</f>
        <v>0</v>
      </c>
      <c r="I67" s="424"/>
      <c r="J67" s="170"/>
      <c r="K67" s="61"/>
      <c r="L67" s="86"/>
      <c r="M67" s="62"/>
      <c r="N67" s="61"/>
      <c r="O67" s="77"/>
      <c r="P67" s="48"/>
      <c r="Q67" s="49"/>
      <c r="R67" s="428"/>
      <c r="S67" s="463"/>
      <c r="T67" s="169"/>
      <c r="U67" s="169"/>
      <c r="V67" s="145"/>
      <c r="W67" s="421">
        <f t="shared" si="42"/>
        <v>0</v>
      </c>
      <c r="X67" s="424"/>
      <c r="Y67" s="424"/>
      <c r="Z67" s="54"/>
      <c r="AA67" s="54"/>
      <c r="AB67" s="451"/>
      <c r="AC67" s="451"/>
      <c r="AD67" s="438"/>
      <c r="AE67" s="438"/>
      <c r="AF67" s="48">
        <f t="shared" si="6"/>
        <v>0</v>
      </c>
      <c r="AG67" s="428" t="e">
        <f t="shared" si="7"/>
        <v>#DIV/0!</v>
      </c>
      <c r="AH67" s="463"/>
    </row>
    <row r="68" spans="1:34" ht="19.149999999999999" customHeight="1">
      <c r="A68" s="449"/>
      <c r="B68" s="424">
        <v>0</v>
      </c>
      <c r="C68" s="434"/>
      <c r="D68" s="42"/>
      <c r="E68" s="43"/>
      <c r="F68" s="366" t="s">
        <v>105</v>
      </c>
      <c r="G68" s="137"/>
      <c r="H68" s="45">
        <f>F68*G68</f>
        <v>0</v>
      </c>
      <c r="I68" s="424"/>
      <c r="J68" s="170"/>
      <c r="K68" s="61"/>
      <c r="L68" s="86"/>
      <c r="M68" s="62"/>
      <c r="N68" s="61"/>
      <c r="O68" s="77"/>
      <c r="P68" s="48"/>
      <c r="Q68" s="49"/>
      <c r="R68" s="428"/>
      <c r="S68" s="463"/>
      <c r="T68" s="169"/>
      <c r="U68" s="169"/>
      <c r="V68" s="145"/>
      <c r="W68" s="421">
        <f t="shared" si="42"/>
        <v>0</v>
      </c>
      <c r="X68" s="424"/>
      <c r="Y68" s="424"/>
      <c r="Z68" s="54"/>
      <c r="AA68" s="54"/>
      <c r="AB68" s="451"/>
      <c r="AC68" s="451"/>
      <c r="AD68" s="438"/>
      <c r="AE68" s="438"/>
      <c r="AF68" s="48"/>
      <c r="AG68" s="428"/>
      <c r="AH68" s="463"/>
    </row>
    <row r="69" spans="1:34" ht="19.149999999999999" customHeight="1">
      <c r="A69" s="449"/>
      <c r="B69" s="171">
        <v>0</v>
      </c>
      <c r="C69" s="6" t="s">
        <v>227</v>
      </c>
      <c r="D69" s="478" t="s">
        <v>118</v>
      </c>
      <c r="E69" s="478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1466.1149626172498</v>
      </c>
      <c r="O69" s="73">
        <f t="shared" si="43"/>
        <v>223.2721599966882</v>
      </c>
      <c r="P69" s="48">
        <f>M69-J69</f>
        <v>0</v>
      </c>
      <c r="Q69" s="49">
        <f>N69-K69</f>
        <v>-33.88503738275017</v>
      </c>
      <c r="R69" s="175">
        <f t="shared" ref="R69:R75" si="44">O69/L69</f>
        <v>0.97681569998551088</v>
      </c>
      <c r="S69" s="463"/>
      <c r="T69" s="144"/>
      <c r="U69" s="144"/>
      <c r="V69" s="44"/>
      <c r="W69" s="42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51"/>
      <c r="AC69" s="451"/>
      <c r="AD69" s="107">
        <f>SUM(AD57:AD68)</f>
        <v>0</v>
      </c>
      <c r="AE69" s="107">
        <f>SUM(AE57:AE68)</f>
        <v>0</v>
      </c>
      <c r="AF69" s="48">
        <f t="shared" si="6"/>
        <v>-33.88503738275017</v>
      </c>
      <c r="AG69" s="428">
        <f t="shared" si="7"/>
        <v>0.97740997507816652</v>
      </c>
      <c r="AH69" s="463"/>
    </row>
    <row r="70" spans="1:34" ht="19.149999999999999" customHeight="1">
      <c r="A70" s="459" t="s">
        <v>228</v>
      </c>
      <c r="B70" s="424" t="s">
        <v>201</v>
      </c>
      <c r="C70" s="97"/>
      <c r="D70" s="42" t="s">
        <v>229</v>
      </c>
      <c r="E70" s="43"/>
      <c r="F70" s="359">
        <v>62.13</v>
      </c>
      <c r="G70" s="44">
        <v>399</v>
      </c>
      <c r="H70" s="45">
        <f>F70*G70</f>
        <v>24789.870000000003</v>
      </c>
      <c r="I70" s="424"/>
      <c r="J70" s="46">
        <v>14</v>
      </c>
      <c r="K70" s="44">
        <v>1500</v>
      </c>
      <c r="L70" s="47">
        <v>107.14285714285714</v>
      </c>
      <c r="M70" s="422">
        <v>13</v>
      </c>
      <c r="N70" s="44">
        <f t="shared" ref="N70:N75" si="45">G70/W70*60</f>
        <v>1259.9999999999991</v>
      </c>
      <c r="O70" s="47">
        <f t="shared" ref="O70:O75" si="46">N70/M70</f>
        <v>96.923076923076849</v>
      </c>
      <c r="P70" s="48">
        <f t="shared" ref="P70:P75" si="47">M70-J70</f>
        <v>-1</v>
      </c>
      <c r="Q70" s="49">
        <f t="shared" ref="Q70:Q75" si="48">O70-L70</f>
        <v>-10.21978021978029</v>
      </c>
      <c r="R70" s="428">
        <f t="shared" si="44"/>
        <v>0.90461538461538393</v>
      </c>
      <c r="S70" s="463">
        <f>R82</f>
        <v>0.88080644650751494</v>
      </c>
      <c r="T70" s="50">
        <v>0.29166666666666669</v>
      </c>
      <c r="U70" s="50">
        <v>0.30486111111111114</v>
      </c>
      <c r="V70" s="424">
        <v>5</v>
      </c>
      <c r="W70" s="421">
        <f>(U70-T70)*24*60</f>
        <v>19.000000000000014</v>
      </c>
      <c r="X70" s="424"/>
      <c r="Y70" s="424"/>
      <c r="Z70" s="54"/>
      <c r="AA70" s="54"/>
      <c r="AB70" s="451"/>
      <c r="AC70" s="451"/>
      <c r="AD70" s="438"/>
      <c r="AE70" s="438"/>
      <c r="AF70" s="48">
        <f t="shared" si="6"/>
        <v>-240.00000000000091</v>
      </c>
      <c r="AG70" s="428">
        <f t="shared" si="7"/>
        <v>0.83999999999999941</v>
      </c>
      <c r="AH70" s="463">
        <f>AG82</f>
        <v>0.86731460361232604</v>
      </c>
    </row>
    <row r="71" spans="1:34" ht="19.149999999999999" customHeight="1">
      <c r="A71" s="459"/>
      <c r="B71" s="424" t="s">
        <v>230</v>
      </c>
      <c r="C71" s="41"/>
      <c r="D71" s="176" t="s">
        <v>231</v>
      </c>
      <c r="E71" s="43"/>
      <c r="F71" s="359">
        <v>47.65</v>
      </c>
      <c r="G71" s="44">
        <v>1728</v>
      </c>
      <c r="H71" s="45">
        <f>F71*G71</f>
        <v>82339.199999999997</v>
      </c>
      <c r="I71" s="424"/>
      <c r="J71" s="46">
        <v>18</v>
      </c>
      <c r="K71" s="177">
        <v>1440</v>
      </c>
      <c r="L71" s="47">
        <v>80</v>
      </c>
      <c r="M71" s="427">
        <v>18</v>
      </c>
      <c r="N71" s="44">
        <f t="shared" si="45"/>
        <v>1346.4935064935069</v>
      </c>
      <c r="O71" s="47">
        <f t="shared" si="46"/>
        <v>74.80519480519483</v>
      </c>
      <c r="P71" s="48">
        <f t="shared" si="47"/>
        <v>0</v>
      </c>
      <c r="Q71" s="49">
        <f t="shared" si="48"/>
        <v>-5.1948051948051699</v>
      </c>
      <c r="R71" s="428">
        <f t="shared" si="44"/>
        <v>0.93506493506493538</v>
      </c>
      <c r="S71" s="463"/>
      <c r="T71" s="50">
        <v>0.30972222222222223</v>
      </c>
      <c r="U71" s="50">
        <v>0.36319444444444443</v>
      </c>
      <c r="V71" s="424">
        <v>7</v>
      </c>
      <c r="W71" s="421">
        <f t="shared" ref="W71:W81" si="49">(U71-T71)*24*60</f>
        <v>76.999999999999972</v>
      </c>
      <c r="X71" s="53"/>
      <c r="Y71" s="53"/>
      <c r="Z71" s="54"/>
      <c r="AA71" s="54"/>
      <c r="AB71" s="451"/>
      <c r="AC71" s="451"/>
      <c r="AD71" s="438"/>
      <c r="AE71" s="438"/>
      <c r="AF71" s="48">
        <f>N71-K71</f>
        <v>-93.506493506493143</v>
      </c>
      <c r="AG71" s="428">
        <f>N71/K71</f>
        <v>0.93506493506493527</v>
      </c>
      <c r="AH71" s="463"/>
    </row>
    <row r="72" spans="1:34" ht="19.149999999999999" customHeight="1">
      <c r="A72" s="459"/>
      <c r="B72" s="424" t="s">
        <v>196</v>
      </c>
      <c r="C72" s="66"/>
      <c r="D72" s="176" t="s">
        <v>232</v>
      </c>
      <c r="E72" s="43"/>
      <c r="F72" s="359">
        <v>56.85</v>
      </c>
      <c r="G72" s="57">
        <v>1921</v>
      </c>
      <c r="H72" s="45">
        <f t="shared" ref="H72:H80" si="50">F72*G72</f>
        <v>109208.85</v>
      </c>
      <c r="I72" s="424"/>
      <c r="J72" s="87">
        <v>18</v>
      </c>
      <c r="K72" s="57">
        <v>1636</v>
      </c>
      <c r="L72" s="86">
        <v>90.888888888888886</v>
      </c>
      <c r="M72" s="422">
        <v>18</v>
      </c>
      <c r="N72" s="44">
        <f t="shared" si="45"/>
        <v>1200.6250000000002</v>
      </c>
      <c r="O72" s="47">
        <f t="shared" si="46"/>
        <v>66.7013888888889</v>
      </c>
      <c r="P72" s="48">
        <f t="shared" si="47"/>
        <v>0</v>
      </c>
      <c r="Q72" s="49">
        <f t="shared" si="48"/>
        <v>-24.187499999999986</v>
      </c>
      <c r="R72" s="428">
        <f t="shared" si="44"/>
        <v>0.73387836185819089</v>
      </c>
      <c r="S72" s="463"/>
      <c r="T72" s="50">
        <v>0.37847222222222221</v>
      </c>
      <c r="U72" s="50">
        <v>0.44513888888888886</v>
      </c>
      <c r="V72" s="424">
        <v>22</v>
      </c>
      <c r="W72" s="421">
        <f t="shared" si="49"/>
        <v>95.999999999999972</v>
      </c>
      <c r="X72" s="53">
        <v>0.3666666666666667</v>
      </c>
      <c r="Y72" s="53">
        <v>0.3756944444444445</v>
      </c>
      <c r="Z72" s="54"/>
      <c r="AA72" s="54"/>
      <c r="AB72" s="451"/>
      <c r="AC72" s="451"/>
      <c r="AD72" s="438"/>
      <c r="AE72" s="438">
        <v>1</v>
      </c>
      <c r="AF72" s="48">
        <f>N72-K72</f>
        <v>-435.37499999999977</v>
      </c>
      <c r="AG72" s="428">
        <f>N72/K72</f>
        <v>0.73387836185819089</v>
      </c>
      <c r="AH72" s="463"/>
    </row>
    <row r="73" spans="1:34" ht="19.149999999999999" customHeight="1">
      <c r="A73" s="459"/>
      <c r="B73" s="424" t="s">
        <v>230</v>
      </c>
      <c r="C73" s="178"/>
      <c r="D73" s="179" t="s">
        <v>233</v>
      </c>
      <c r="E73" s="180"/>
      <c r="F73" s="359">
        <v>53.76</v>
      </c>
      <c r="G73" s="57">
        <v>1769</v>
      </c>
      <c r="H73" s="45">
        <f t="shared" si="50"/>
        <v>95101.440000000002</v>
      </c>
      <c r="I73" s="438"/>
      <c r="J73" s="181">
        <v>16</v>
      </c>
      <c r="K73" s="182">
        <v>1440</v>
      </c>
      <c r="L73" s="86">
        <v>90</v>
      </c>
      <c r="M73" s="427">
        <v>16</v>
      </c>
      <c r="N73" s="44">
        <f t="shared" si="45"/>
        <v>1343.5443037974678</v>
      </c>
      <c r="O73" s="47">
        <f t="shared" si="46"/>
        <v>83.971518987341739</v>
      </c>
      <c r="P73" s="48">
        <f t="shared" si="47"/>
        <v>0</v>
      </c>
      <c r="Q73" s="49">
        <f t="shared" si="48"/>
        <v>-6.0284810126582613</v>
      </c>
      <c r="R73" s="428">
        <f t="shared" si="44"/>
        <v>0.93301687763713048</v>
      </c>
      <c r="S73" s="463"/>
      <c r="T73" s="50">
        <v>0.48541666666666661</v>
      </c>
      <c r="U73" s="50">
        <v>0.54027777777777775</v>
      </c>
      <c r="V73" s="424">
        <v>5</v>
      </c>
      <c r="W73" s="421">
        <f t="shared" si="49"/>
        <v>79.000000000000043</v>
      </c>
      <c r="X73" s="183"/>
      <c r="Y73" s="183"/>
      <c r="Z73" s="125"/>
      <c r="AA73" s="125"/>
      <c r="AB73" s="451"/>
      <c r="AC73" s="451"/>
      <c r="AD73" s="438"/>
      <c r="AE73" s="438"/>
      <c r="AF73" s="48">
        <f>N73-K73</f>
        <v>-96.455696202532181</v>
      </c>
      <c r="AG73" s="428">
        <f>N73/K73</f>
        <v>0.93301687763713048</v>
      </c>
      <c r="AH73" s="463"/>
    </row>
    <row r="74" spans="1:34" ht="19.149999999999999" customHeight="1">
      <c r="A74" s="459"/>
      <c r="B74" s="424" t="s">
        <v>230</v>
      </c>
      <c r="C74" s="178"/>
      <c r="D74" s="179" t="s">
        <v>234</v>
      </c>
      <c r="E74" s="180"/>
      <c r="F74" s="359">
        <v>47.51</v>
      </c>
      <c r="G74" s="177">
        <v>2236</v>
      </c>
      <c r="H74" s="45">
        <f t="shared" si="50"/>
        <v>106232.36</v>
      </c>
      <c r="I74" s="424"/>
      <c r="J74" s="46">
        <v>17</v>
      </c>
      <c r="K74" s="177">
        <v>1440</v>
      </c>
      <c r="L74" s="47">
        <v>84.705882352941174</v>
      </c>
      <c r="M74" s="422">
        <v>17</v>
      </c>
      <c r="N74" s="44">
        <f t="shared" si="45"/>
        <v>1341.6000000000004</v>
      </c>
      <c r="O74" s="47">
        <f t="shared" si="46"/>
        <v>78.917647058823547</v>
      </c>
      <c r="P74" s="48">
        <f t="shared" si="47"/>
        <v>0</v>
      </c>
      <c r="Q74" s="49">
        <f t="shared" si="48"/>
        <v>-5.7882352941176265</v>
      </c>
      <c r="R74" s="428">
        <f t="shared" si="44"/>
        <v>0.93166666666666687</v>
      </c>
      <c r="S74" s="463"/>
      <c r="T74" s="50">
        <v>0.55624999999999991</v>
      </c>
      <c r="U74" s="50">
        <v>0.62569444444444433</v>
      </c>
      <c r="V74" s="424">
        <v>23</v>
      </c>
      <c r="W74" s="421">
        <f t="shared" si="49"/>
        <v>99.999999999999972</v>
      </c>
      <c r="X74" s="183">
        <v>0.54375000000000007</v>
      </c>
      <c r="Y74" s="183">
        <v>0.55347222222222225</v>
      </c>
      <c r="Z74" s="125"/>
      <c r="AA74" s="125"/>
      <c r="AB74" s="451"/>
      <c r="AC74" s="451"/>
      <c r="AD74" s="438"/>
      <c r="AE74" s="438"/>
      <c r="AF74" s="48">
        <f t="shared" ref="AF74:AF80" si="51">N74-K74</f>
        <v>-98.399999999999636</v>
      </c>
      <c r="AG74" s="428">
        <f t="shared" ref="AG74:AG80" si="52">N74/K74</f>
        <v>0.93166666666666687</v>
      </c>
      <c r="AH74" s="463"/>
    </row>
    <row r="75" spans="1:34" ht="19.149999999999999" customHeight="1">
      <c r="A75" s="459"/>
      <c r="B75" s="424" t="s">
        <v>196</v>
      </c>
      <c r="C75" s="66"/>
      <c r="D75" s="176" t="s">
        <v>212</v>
      </c>
      <c r="E75" s="43"/>
      <c r="F75" s="359">
        <v>54.09</v>
      </c>
      <c r="G75" s="57">
        <v>1254.1500000000001</v>
      </c>
      <c r="H75" s="45">
        <f t="shared" si="50"/>
        <v>67836.973500000007</v>
      </c>
      <c r="I75" s="424"/>
      <c r="J75" s="181">
        <v>18</v>
      </c>
      <c r="K75" s="182">
        <v>1500</v>
      </c>
      <c r="L75" s="86">
        <v>83.333333333333329</v>
      </c>
      <c r="M75" s="422">
        <v>18</v>
      </c>
      <c r="N75" s="44">
        <f t="shared" si="45"/>
        <v>1275.4067796610179</v>
      </c>
      <c r="O75" s="47">
        <f t="shared" si="46"/>
        <v>70.855932203389884</v>
      </c>
      <c r="P75" s="48">
        <f t="shared" si="47"/>
        <v>0</v>
      </c>
      <c r="Q75" s="49">
        <f t="shared" si="48"/>
        <v>-12.477401129943445</v>
      </c>
      <c r="R75" s="428">
        <f t="shared" si="44"/>
        <v>0.85027118644067867</v>
      </c>
      <c r="S75" s="463"/>
      <c r="T75" s="50">
        <v>0.63124999999999987</v>
      </c>
      <c r="U75" s="50">
        <v>0.67222222222222205</v>
      </c>
      <c r="V75" s="424">
        <v>8</v>
      </c>
      <c r="W75" s="421">
        <f t="shared" si="49"/>
        <v>58.99999999999995</v>
      </c>
      <c r="X75" s="183"/>
      <c r="Y75" s="183"/>
      <c r="Z75" s="125"/>
      <c r="AA75" s="125"/>
      <c r="AB75" s="451"/>
      <c r="AC75" s="451"/>
      <c r="AD75" s="438"/>
      <c r="AE75" s="438"/>
      <c r="AF75" s="48">
        <f t="shared" si="51"/>
        <v>-224.59322033898206</v>
      </c>
      <c r="AG75" s="428">
        <f t="shared" si="52"/>
        <v>0.85027118644067867</v>
      </c>
      <c r="AH75" s="463"/>
    </row>
    <row r="76" spans="1:34" ht="19.149999999999999" customHeight="1">
      <c r="A76" s="459"/>
      <c r="B76" s="424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4"/>
      <c r="J76" s="181"/>
      <c r="K76" s="182"/>
      <c r="L76" s="86"/>
      <c r="M76" s="427"/>
      <c r="N76" s="44"/>
      <c r="O76" s="47"/>
      <c r="P76" s="48"/>
      <c r="Q76" s="49"/>
      <c r="R76" s="428"/>
      <c r="S76" s="463"/>
      <c r="T76" s="50"/>
      <c r="U76" s="50"/>
      <c r="V76" s="424"/>
      <c r="W76" s="421"/>
      <c r="X76" s="183"/>
      <c r="Y76" s="183"/>
      <c r="Z76" s="125"/>
      <c r="AA76" s="125"/>
      <c r="AB76" s="451"/>
      <c r="AC76" s="451"/>
      <c r="AD76" s="438"/>
      <c r="AE76" s="438"/>
      <c r="AF76" s="48">
        <f t="shared" si="51"/>
        <v>0</v>
      </c>
      <c r="AG76" s="428" t="e">
        <f t="shared" si="52"/>
        <v>#DIV/0!</v>
      </c>
      <c r="AH76" s="463"/>
    </row>
    <row r="77" spans="1:34" ht="19.149999999999999" customHeight="1">
      <c r="A77" s="459"/>
      <c r="B77" s="424">
        <v>0</v>
      </c>
      <c r="C77" s="434"/>
      <c r="D77" s="179"/>
      <c r="E77" s="43"/>
      <c r="F77" s="359" t="s">
        <v>105</v>
      </c>
      <c r="G77" s="177"/>
      <c r="H77" s="45">
        <f t="shared" si="50"/>
        <v>0</v>
      </c>
      <c r="I77" s="438"/>
      <c r="J77" s="181"/>
      <c r="K77" s="182"/>
      <c r="L77" s="86"/>
      <c r="M77" s="427" t="s">
        <v>49</v>
      </c>
      <c r="N77" s="44"/>
      <c r="O77" s="47"/>
      <c r="P77" s="48"/>
      <c r="Q77" s="49"/>
      <c r="R77" s="428"/>
      <c r="S77" s="463"/>
      <c r="T77" s="50"/>
      <c r="U77" s="50"/>
      <c r="V77" s="424"/>
      <c r="W77" s="421"/>
      <c r="X77" s="183"/>
      <c r="Y77" s="183"/>
      <c r="Z77" s="125"/>
      <c r="AA77" s="125"/>
      <c r="AB77" s="451"/>
      <c r="AC77" s="451"/>
      <c r="AD77" s="438"/>
      <c r="AE77" s="438"/>
      <c r="AF77" s="48">
        <f t="shared" si="51"/>
        <v>0</v>
      </c>
      <c r="AG77" s="428" t="e">
        <f t="shared" si="52"/>
        <v>#DIV/0!</v>
      </c>
      <c r="AH77" s="463"/>
    </row>
    <row r="78" spans="1:34" ht="19.149999999999999" customHeight="1">
      <c r="A78" s="459"/>
      <c r="B78" s="424">
        <v>0</v>
      </c>
      <c r="C78" s="434"/>
      <c r="D78" s="42"/>
      <c r="E78" s="43"/>
      <c r="F78" s="359" t="s">
        <v>105</v>
      </c>
      <c r="G78" s="57"/>
      <c r="H78" s="45">
        <f t="shared" si="50"/>
        <v>0</v>
      </c>
      <c r="I78" s="438"/>
      <c r="J78" s="87"/>
      <c r="K78" s="57"/>
      <c r="L78" s="86"/>
      <c r="M78" s="427"/>
      <c r="N78" s="44"/>
      <c r="O78" s="47"/>
      <c r="P78" s="48"/>
      <c r="Q78" s="49"/>
      <c r="R78" s="428"/>
      <c r="S78" s="463"/>
      <c r="T78" s="50"/>
      <c r="U78" s="50"/>
      <c r="V78" s="424"/>
      <c r="W78" s="421">
        <f t="shared" si="49"/>
        <v>0</v>
      </c>
      <c r="X78" s="183"/>
      <c r="Y78" s="183"/>
      <c r="Z78" s="125"/>
      <c r="AA78" s="125"/>
      <c r="AB78" s="451"/>
      <c r="AC78" s="451"/>
      <c r="AD78" s="438"/>
      <c r="AE78" s="438"/>
      <c r="AF78" s="48">
        <f t="shared" si="51"/>
        <v>0</v>
      </c>
      <c r="AG78" s="428" t="e">
        <f t="shared" si="52"/>
        <v>#DIV/0!</v>
      </c>
      <c r="AH78" s="463"/>
    </row>
    <row r="79" spans="1:34" ht="19.149999999999999" customHeight="1">
      <c r="A79" s="459"/>
      <c r="B79" s="424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38"/>
      <c r="J79" s="87"/>
      <c r="K79" s="57"/>
      <c r="L79" s="86"/>
      <c r="M79" s="427"/>
      <c r="N79" s="57"/>
      <c r="O79" s="184"/>
      <c r="P79" s="108"/>
      <c r="Q79" s="185"/>
      <c r="R79" s="109"/>
      <c r="S79" s="463"/>
      <c r="T79" s="50"/>
      <c r="U79" s="50"/>
      <c r="V79" s="424"/>
      <c r="W79" s="421">
        <f t="shared" si="49"/>
        <v>0</v>
      </c>
      <c r="X79" s="183"/>
      <c r="Y79" s="183"/>
      <c r="Z79" s="125"/>
      <c r="AA79" s="125"/>
      <c r="AB79" s="451"/>
      <c r="AC79" s="451"/>
      <c r="AD79" s="438"/>
      <c r="AE79" s="438"/>
      <c r="AF79" s="48">
        <f t="shared" si="51"/>
        <v>0</v>
      </c>
      <c r="AG79" s="428" t="e">
        <f t="shared" si="52"/>
        <v>#DIV/0!</v>
      </c>
      <c r="AH79" s="463"/>
    </row>
    <row r="80" spans="1:34" ht="19.149999999999999" customHeight="1">
      <c r="A80" s="459"/>
      <c r="B80" s="424">
        <v>0</v>
      </c>
      <c r="C80" s="434"/>
      <c r="D80" s="42"/>
      <c r="E80" s="43"/>
      <c r="F80" s="359"/>
      <c r="G80" s="57"/>
      <c r="H80" s="45">
        <f t="shared" si="50"/>
        <v>0</v>
      </c>
      <c r="I80" s="438"/>
      <c r="J80" s="87"/>
      <c r="K80" s="57"/>
      <c r="L80" s="86"/>
      <c r="M80" s="427"/>
      <c r="N80" s="57"/>
      <c r="O80" s="186"/>
      <c r="P80" s="54"/>
      <c r="Q80" s="88"/>
      <c r="R80" s="437"/>
      <c r="S80" s="463"/>
      <c r="T80" s="50"/>
      <c r="U80" s="50"/>
      <c r="V80" s="424"/>
      <c r="W80" s="421">
        <f t="shared" si="49"/>
        <v>0</v>
      </c>
      <c r="X80" s="183"/>
      <c r="Y80" s="183"/>
      <c r="Z80" s="125"/>
      <c r="AA80" s="125"/>
      <c r="AB80" s="451"/>
      <c r="AC80" s="451"/>
      <c r="AD80" s="438"/>
      <c r="AE80" s="438"/>
      <c r="AF80" s="48">
        <f t="shared" si="51"/>
        <v>0</v>
      </c>
      <c r="AG80" s="428" t="e">
        <f t="shared" si="52"/>
        <v>#DIV/0!</v>
      </c>
      <c r="AH80" s="463"/>
    </row>
    <row r="81" spans="1:34" ht="19.149999999999999" customHeight="1">
      <c r="A81" s="459"/>
      <c r="B81" s="424">
        <v>0</v>
      </c>
      <c r="C81" s="434"/>
      <c r="D81" s="42"/>
      <c r="E81" s="43"/>
      <c r="F81" s="366"/>
      <c r="G81" s="57"/>
      <c r="H81" s="84"/>
      <c r="I81" s="438"/>
      <c r="J81" s="87"/>
      <c r="K81" s="57"/>
      <c r="L81" s="86"/>
      <c r="M81" s="427"/>
      <c r="N81" s="57"/>
      <c r="O81" s="186"/>
      <c r="P81" s="54"/>
      <c r="Q81" s="88"/>
      <c r="R81" s="437"/>
      <c r="S81" s="463"/>
      <c r="T81" s="50"/>
      <c r="U81" s="50"/>
      <c r="V81" s="424"/>
      <c r="W81" s="421">
        <f t="shared" si="49"/>
        <v>0</v>
      </c>
      <c r="X81" s="183"/>
      <c r="Y81" s="183"/>
      <c r="Z81" s="125"/>
      <c r="AA81" s="125"/>
      <c r="AB81" s="451"/>
      <c r="AC81" s="451"/>
      <c r="AD81" s="438"/>
      <c r="AE81" s="438"/>
      <c r="AF81" s="48"/>
      <c r="AG81" s="126"/>
      <c r="AH81" s="463"/>
    </row>
    <row r="82" spans="1:34" ht="19.149999999999999" customHeight="1">
      <c r="A82" s="489"/>
      <c r="B82" s="171">
        <v>0</v>
      </c>
      <c r="C82" s="100" t="s">
        <v>236</v>
      </c>
      <c r="D82" s="478" t="s">
        <v>118</v>
      </c>
      <c r="E82" s="478"/>
      <c r="F82" s="369"/>
      <c r="G82" s="101"/>
      <c r="H82" s="102"/>
      <c r="I82" s="103"/>
      <c r="J82" s="101">
        <v>16.833333333333332</v>
      </c>
      <c r="K82" s="101">
        <v>1492.6666666666667</v>
      </c>
      <c r="L82" s="104">
        <v>89.34516028633675</v>
      </c>
      <c r="M82" s="101">
        <f t="shared" ref="M82:O82" si="53">AVERAGE(M70:M81)</f>
        <v>16.666666666666668</v>
      </c>
      <c r="N82" s="101">
        <f t="shared" si="53"/>
        <v>1294.6115983253321</v>
      </c>
      <c r="O82" s="187">
        <f t="shared" si="53"/>
        <v>78.695793144452622</v>
      </c>
      <c r="P82" s="117">
        <f>M82-J82</f>
        <v>-0.1666666666666643</v>
      </c>
      <c r="Q82" s="118">
        <f>N82-K82</f>
        <v>-198.05506834133462</v>
      </c>
      <c r="R82" s="175">
        <f>O82/L82</f>
        <v>0.88080644650751494</v>
      </c>
      <c r="S82" s="463"/>
      <c r="T82" s="50"/>
      <c r="U82" s="50"/>
      <c r="V82" s="424"/>
      <c r="W82" s="44"/>
      <c r="X82" s="47"/>
      <c r="Y82" s="47"/>
      <c r="Z82" s="106">
        <f>SUM(Z70:Z81)</f>
        <v>0</v>
      </c>
      <c r="AA82" s="106">
        <f>SUM(AA70:AA81)</f>
        <v>0</v>
      </c>
      <c r="AB82" s="451"/>
      <c r="AC82" s="451"/>
      <c r="AD82" s="107">
        <f>SUM(AD70:AD81)</f>
        <v>0</v>
      </c>
      <c r="AE82" s="107">
        <f>SUM(AE70:AE81)</f>
        <v>1</v>
      </c>
      <c r="AF82" s="48">
        <f>N82-K82</f>
        <v>-198.05506834133462</v>
      </c>
      <c r="AG82" s="428">
        <f>N82/K82</f>
        <v>0.86731460361232604</v>
      </c>
      <c r="AH82" s="463"/>
    </row>
    <row r="83" spans="1:34" ht="19.149999999999999" customHeight="1">
      <c r="A83" s="490" t="s">
        <v>237</v>
      </c>
      <c r="B83" s="110" t="s">
        <v>196</v>
      </c>
      <c r="C83" s="66"/>
      <c r="D83" s="375" t="s">
        <v>212</v>
      </c>
      <c r="E83" s="43"/>
      <c r="F83" s="366">
        <v>54.09</v>
      </c>
      <c r="G83" s="57">
        <v>1532.8500000000001</v>
      </c>
      <c r="H83" s="84">
        <f t="shared" ref="H83:H94" si="54">F83*G83</f>
        <v>82911.856500000009</v>
      </c>
      <c r="I83" s="438"/>
      <c r="J83" s="87">
        <v>18</v>
      </c>
      <c r="K83" s="57">
        <v>1500</v>
      </c>
      <c r="L83" s="86">
        <v>83.333333333333329</v>
      </c>
      <c r="M83" s="427">
        <v>18</v>
      </c>
      <c r="N83" s="57">
        <f t="shared" ref="N83:N88" si="55">G83/W83*60</f>
        <v>1352.5147058823529</v>
      </c>
      <c r="O83" s="186">
        <f t="shared" ref="O83:O88" si="56">N83/M83</f>
        <v>75.139705882352942</v>
      </c>
      <c r="P83" s="54">
        <f t="shared" ref="P83:P88" si="57">M83-J83</f>
        <v>0</v>
      </c>
      <c r="Q83" s="88">
        <f t="shared" ref="Q83:Q88" si="58">O83-L83</f>
        <v>-8.1936274509803866</v>
      </c>
      <c r="R83" s="188">
        <f t="shared" ref="R83:R88" si="59">O83/L83</f>
        <v>0.9016764705882353</v>
      </c>
      <c r="S83" s="463">
        <f>R95</f>
        <v>0.8898322773138001</v>
      </c>
      <c r="T83" s="50">
        <v>0.33333333333333331</v>
      </c>
      <c r="U83" s="50">
        <v>0.38055555555555554</v>
      </c>
      <c r="V83" s="424">
        <v>5</v>
      </c>
      <c r="W83" s="421">
        <f t="shared" ref="W83:W93" si="60">(U83-T83)*24*60</f>
        <v>68</v>
      </c>
      <c r="X83" s="53"/>
      <c r="Y83" s="53"/>
      <c r="Z83" s="54"/>
      <c r="AA83" s="54"/>
      <c r="AB83" s="451"/>
      <c r="AC83" s="451"/>
      <c r="AD83" s="438"/>
      <c r="AE83" s="438"/>
      <c r="AF83" s="48">
        <f t="shared" ref="AF83:AF173" si="61">N83-K83</f>
        <v>-147.48529411764707</v>
      </c>
      <c r="AG83" s="428">
        <f t="shared" ref="AG83:AG173" si="62">N83/K83</f>
        <v>0.9016764705882353</v>
      </c>
      <c r="AH83" s="463">
        <f>AG95</f>
        <v>0.8810234004758829</v>
      </c>
    </row>
    <row r="84" spans="1:34" ht="19.149999999999999" customHeight="1">
      <c r="A84" s="491"/>
      <c r="B84" s="110" t="s">
        <v>230</v>
      </c>
      <c r="C84" s="434"/>
      <c r="D84" s="189" t="s">
        <v>235</v>
      </c>
      <c r="E84" s="43"/>
      <c r="F84" s="366">
        <v>53.36</v>
      </c>
      <c r="G84" s="44">
        <v>3126.66</v>
      </c>
      <c r="H84" s="84">
        <f t="shared" si="54"/>
        <v>166838.57759999999</v>
      </c>
      <c r="I84" s="424"/>
      <c r="J84" s="87">
        <v>19</v>
      </c>
      <c r="K84" s="57">
        <v>1440</v>
      </c>
      <c r="L84" s="86">
        <v>75.78947368421052</v>
      </c>
      <c r="M84" s="427">
        <v>19</v>
      </c>
      <c r="N84" s="57">
        <f t="shared" si="55"/>
        <v>1330.4936170212768</v>
      </c>
      <c r="O84" s="186">
        <f t="shared" si="56"/>
        <v>70.025979843225102</v>
      </c>
      <c r="P84" s="54">
        <f t="shared" si="57"/>
        <v>0</v>
      </c>
      <c r="Q84" s="88">
        <f t="shared" si="58"/>
        <v>-5.7634938409854186</v>
      </c>
      <c r="R84" s="188">
        <f t="shared" si="59"/>
        <v>0.92395390070922012</v>
      </c>
      <c r="S84" s="463"/>
      <c r="T84" s="50">
        <v>0.39583333333333331</v>
      </c>
      <c r="U84" s="50">
        <v>0.49374999999999997</v>
      </c>
      <c r="V84" s="424">
        <v>22</v>
      </c>
      <c r="W84" s="421">
        <f t="shared" si="60"/>
        <v>140.99999999999997</v>
      </c>
      <c r="X84" s="53">
        <v>0.3840277777777778</v>
      </c>
      <c r="Y84" s="53">
        <v>0.39305555555555555</v>
      </c>
      <c r="Z84" s="54"/>
      <c r="AA84" s="54"/>
      <c r="AB84" s="451"/>
      <c r="AC84" s="451"/>
      <c r="AD84" s="438"/>
      <c r="AE84" s="438"/>
      <c r="AF84" s="48">
        <f t="shared" si="61"/>
        <v>-109.5063829787232</v>
      </c>
      <c r="AG84" s="428">
        <f t="shared" si="62"/>
        <v>0.92395390070922001</v>
      </c>
      <c r="AH84" s="463"/>
    </row>
    <row r="85" spans="1:34" ht="19.149999999999999" customHeight="1">
      <c r="A85" s="491"/>
      <c r="B85" s="110" t="s">
        <v>230</v>
      </c>
      <c r="C85" s="123"/>
      <c r="D85" s="189" t="s">
        <v>239</v>
      </c>
      <c r="E85" s="43"/>
      <c r="F85" s="366">
        <v>59.54</v>
      </c>
      <c r="G85" s="44">
        <v>1229</v>
      </c>
      <c r="H85" s="84">
        <f t="shared" si="54"/>
        <v>73174.66</v>
      </c>
      <c r="I85" s="424"/>
      <c r="J85" s="87">
        <v>18</v>
      </c>
      <c r="K85" s="57">
        <v>1385</v>
      </c>
      <c r="L85" s="86">
        <v>76.944444444444443</v>
      </c>
      <c r="M85" s="427">
        <v>18</v>
      </c>
      <c r="N85" s="57">
        <f t="shared" si="55"/>
        <v>1271.3793103448284</v>
      </c>
      <c r="O85" s="186">
        <f t="shared" si="56"/>
        <v>70.632183908046017</v>
      </c>
      <c r="P85" s="54">
        <f t="shared" si="57"/>
        <v>0</v>
      </c>
      <c r="Q85" s="88">
        <f t="shared" si="58"/>
        <v>-6.3122605363984263</v>
      </c>
      <c r="R85" s="188">
        <f t="shared" si="59"/>
        <v>0.91796340097099516</v>
      </c>
      <c r="S85" s="463"/>
      <c r="T85" s="50">
        <v>0.53402777777777766</v>
      </c>
      <c r="U85" s="50">
        <v>0.5743055555555554</v>
      </c>
      <c r="V85" s="424">
        <v>5</v>
      </c>
      <c r="W85" s="421">
        <f t="shared" si="60"/>
        <v>57.999999999999957</v>
      </c>
      <c r="X85" s="53"/>
      <c r="Y85" s="53"/>
      <c r="Z85" s="54"/>
      <c r="AA85" s="54"/>
      <c r="AB85" s="451"/>
      <c r="AC85" s="451"/>
      <c r="AD85" s="438"/>
      <c r="AE85" s="438"/>
      <c r="AF85" s="48">
        <f t="shared" si="61"/>
        <v>-113.62068965517165</v>
      </c>
      <c r="AG85" s="428">
        <f t="shared" si="62"/>
        <v>0.91796340097099516</v>
      </c>
      <c r="AH85" s="463"/>
    </row>
    <row r="86" spans="1:34" ht="19.149999999999999" customHeight="1">
      <c r="A86" s="491"/>
      <c r="B86" s="110" t="s">
        <v>230</v>
      </c>
      <c r="C86" s="97"/>
      <c r="D86" s="189" t="s">
        <v>241</v>
      </c>
      <c r="E86" s="43"/>
      <c r="F86" s="366">
        <v>73.94</v>
      </c>
      <c r="G86" s="44">
        <v>1226.42</v>
      </c>
      <c r="H86" s="84">
        <f t="shared" si="54"/>
        <v>90681.4948</v>
      </c>
      <c r="I86" s="424"/>
      <c r="J86" s="87">
        <v>19</v>
      </c>
      <c r="K86" s="57">
        <v>1440</v>
      </c>
      <c r="L86" s="86">
        <v>75.78947368421052</v>
      </c>
      <c r="M86" s="427">
        <v>18</v>
      </c>
      <c r="N86" s="57">
        <f t="shared" si="55"/>
        <v>1314.0214285714296</v>
      </c>
      <c r="O86" s="186">
        <f t="shared" si="56"/>
        <v>73.00119047619053</v>
      </c>
      <c r="P86" s="54">
        <f t="shared" si="57"/>
        <v>-1</v>
      </c>
      <c r="Q86" s="88">
        <f t="shared" si="58"/>
        <v>-2.7882832080199904</v>
      </c>
      <c r="R86" s="188">
        <f t="shared" si="59"/>
        <v>0.96321015211640293</v>
      </c>
      <c r="S86" s="463"/>
      <c r="T86" s="50">
        <v>0.59027777777777768</v>
      </c>
      <c r="U86" s="50">
        <v>0.62916666666666654</v>
      </c>
      <c r="V86" s="424">
        <v>23</v>
      </c>
      <c r="W86" s="421">
        <f t="shared" si="60"/>
        <v>55.999999999999957</v>
      </c>
      <c r="X86" s="53">
        <v>0.57777777777777783</v>
      </c>
      <c r="Y86" s="53">
        <v>0.58750000000000002</v>
      </c>
      <c r="Z86" s="54"/>
      <c r="AA86" s="54"/>
      <c r="AB86" s="451"/>
      <c r="AC86" s="451"/>
      <c r="AD86" s="438"/>
      <c r="AE86" s="438"/>
      <c r="AF86" s="48">
        <f t="shared" si="61"/>
        <v>-125.97857142857038</v>
      </c>
      <c r="AG86" s="428">
        <f t="shared" si="62"/>
        <v>0.91251488095238165</v>
      </c>
      <c r="AH86" s="463"/>
    </row>
    <row r="87" spans="1:34" ht="19.149999999999999" customHeight="1">
      <c r="A87" s="491"/>
      <c r="B87" s="110" t="s">
        <v>230</v>
      </c>
      <c r="C87" s="97"/>
      <c r="D87" s="189" t="s">
        <v>235</v>
      </c>
      <c r="E87" s="43"/>
      <c r="F87" s="366">
        <v>53.36</v>
      </c>
      <c r="G87" s="44">
        <v>686.33999999999992</v>
      </c>
      <c r="H87" s="84">
        <f t="shared" si="54"/>
        <v>36623.102399999996</v>
      </c>
      <c r="I87" s="424">
        <v>1</v>
      </c>
      <c r="J87" s="87">
        <v>19</v>
      </c>
      <c r="K87" s="57">
        <v>1440</v>
      </c>
      <c r="L87" s="86">
        <v>75.78947368421052</v>
      </c>
      <c r="M87" s="427">
        <v>19</v>
      </c>
      <c r="N87" s="57">
        <f t="shared" si="55"/>
        <v>1211.1882352941161</v>
      </c>
      <c r="O87" s="186">
        <f t="shared" si="56"/>
        <v>63.746749226006109</v>
      </c>
      <c r="P87" s="54">
        <f t="shared" si="57"/>
        <v>0</v>
      </c>
      <c r="Q87" s="88">
        <f t="shared" si="58"/>
        <v>-12.042724458204411</v>
      </c>
      <c r="R87" s="188">
        <f t="shared" si="59"/>
        <v>0.84110294117646955</v>
      </c>
      <c r="S87" s="463"/>
      <c r="T87" s="50">
        <v>0.63402777777777763</v>
      </c>
      <c r="U87" s="50">
        <v>0.65763888888888877</v>
      </c>
      <c r="V87" s="424">
        <v>7</v>
      </c>
      <c r="W87" s="421">
        <f t="shared" si="60"/>
        <v>34.000000000000043</v>
      </c>
      <c r="X87" s="53"/>
      <c r="Y87" s="53"/>
      <c r="Z87" s="54"/>
      <c r="AA87" s="54"/>
      <c r="AB87" s="451"/>
      <c r="AC87" s="451"/>
      <c r="AD87" s="438"/>
      <c r="AE87" s="438"/>
      <c r="AF87" s="48">
        <f t="shared" si="61"/>
        <v>-228.81176470588389</v>
      </c>
      <c r="AG87" s="428">
        <f t="shared" si="62"/>
        <v>0.84110294117646955</v>
      </c>
      <c r="AH87" s="463"/>
    </row>
    <row r="88" spans="1:34" ht="19.149999999999999" customHeight="1">
      <c r="A88" s="491"/>
      <c r="B88" s="110" t="s">
        <v>230</v>
      </c>
      <c r="C88" s="434"/>
      <c r="D88" s="189" t="s">
        <v>241</v>
      </c>
      <c r="E88" s="43"/>
      <c r="F88" s="366">
        <v>73.94</v>
      </c>
      <c r="G88" s="57">
        <v>151.58000000000001</v>
      </c>
      <c r="H88" s="84">
        <f t="shared" si="54"/>
        <v>11207.825200000001</v>
      </c>
      <c r="I88" s="424">
        <v>1</v>
      </c>
      <c r="J88" s="87">
        <v>19</v>
      </c>
      <c r="K88" s="57">
        <v>1440</v>
      </c>
      <c r="L88" s="86">
        <v>75.78947368421052</v>
      </c>
      <c r="M88" s="427">
        <v>19</v>
      </c>
      <c r="N88" s="57">
        <f t="shared" si="55"/>
        <v>1136.8500000000042</v>
      </c>
      <c r="O88" s="186">
        <f t="shared" si="56"/>
        <v>59.834210526316014</v>
      </c>
      <c r="P88" s="54">
        <f t="shared" si="57"/>
        <v>0</v>
      </c>
      <c r="Q88" s="88">
        <f t="shared" si="58"/>
        <v>-15.955263157894507</v>
      </c>
      <c r="R88" s="188">
        <f t="shared" si="59"/>
        <v>0.78947916666666973</v>
      </c>
      <c r="S88" s="463"/>
      <c r="T88" s="50">
        <v>0.66180555555555542</v>
      </c>
      <c r="U88" s="50">
        <v>0.66736111111111096</v>
      </c>
      <c r="V88" s="424">
        <v>6</v>
      </c>
      <c r="W88" s="421">
        <f t="shared" si="60"/>
        <v>7.9999999999999716</v>
      </c>
      <c r="X88" s="53"/>
      <c r="Y88" s="53"/>
      <c r="Z88" s="54"/>
      <c r="AA88" s="54"/>
      <c r="AB88" s="451"/>
      <c r="AC88" s="451"/>
      <c r="AD88" s="438"/>
      <c r="AE88" s="438">
        <v>1</v>
      </c>
      <c r="AF88" s="48">
        <f t="shared" si="61"/>
        <v>-303.14999999999577</v>
      </c>
      <c r="AG88" s="428">
        <f t="shared" si="62"/>
        <v>0.78947916666666962</v>
      </c>
      <c r="AH88" s="463"/>
    </row>
    <row r="89" spans="1:34" ht="19.149999999999999" customHeight="1">
      <c r="A89" s="491"/>
      <c r="B89" s="110">
        <v>0</v>
      </c>
      <c r="C89" s="434"/>
      <c r="D89" s="42"/>
      <c r="E89" s="43"/>
      <c r="F89" s="366" t="s">
        <v>105</v>
      </c>
      <c r="G89" s="115"/>
      <c r="H89" s="84">
        <f t="shared" si="54"/>
        <v>0</v>
      </c>
      <c r="I89" s="424"/>
      <c r="J89" s="87"/>
      <c r="K89" s="57"/>
      <c r="L89" s="86"/>
      <c r="M89" s="427"/>
      <c r="N89" s="57"/>
      <c r="O89" s="186"/>
      <c r="P89" s="54"/>
      <c r="Q89" s="88"/>
      <c r="R89" s="188"/>
      <c r="S89" s="463"/>
      <c r="T89" s="50"/>
      <c r="U89" s="50"/>
      <c r="V89" s="424"/>
      <c r="W89" s="421"/>
      <c r="X89" s="53"/>
      <c r="Y89" s="53"/>
      <c r="Z89" s="54"/>
      <c r="AA89" s="54"/>
      <c r="AB89" s="451"/>
      <c r="AC89" s="451"/>
      <c r="AD89" s="438"/>
      <c r="AE89" s="438"/>
      <c r="AF89" s="48">
        <f t="shared" si="61"/>
        <v>0</v>
      </c>
      <c r="AG89" s="428" t="e">
        <f t="shared" si="62"/>
        <v>#DIV/0!</v>
      </c>
      <c r="AH89" s="463"/>
    </row>
    <row r="90" spans="1:34" ht="19.149999999999999" customHeight="1">
      <c r="A90" s="491"/>
      <c r="B90" s="110">
        <v>0</v>
      </c>
      <c r="C90" s="434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27"/>
      <c r="N90" s="57"/>
      <c r="O90" s="186"/>
      <c r="P90" s="54"/>
      <c r="Q90" s="88"/>
      <c r="R90" s="188"/>
      <c r="S90" s="463"/>
      <c r="T90" s="50"/>
      <c r="U90" s="50"/>
      <c r="V90" s="424"/>
      <c r="W90" s="421"/>
      <c r="X90" s="191"/>
      <c r="Y90" s="191"/>
      <c r="Z90" s="54"/>
      <c r="AA90" s="54"/>
      <c r="AB90" s="451"/>
      <c r="AC90" s="451"/>
      <c r="AD90" s="438"/>
      <c r="AE90" s="438"/>
      <c r="AF90" s="48">
        <f t="shared" si="61"/>
        <v>0</v>
      </c>
      <c r="AG90" s="428" t="e">
        <f t="shared" si="62"/>
        <v>#DIV/0!</v>
      </c>
      <c r="AH90" s="463"/>
    </row>
    <row r="91" spans="1:34" ht="19.149999999999999" customHeight="1">
      <c r="A91" s="491"/>
      <c r="B91" s="110">
        <v>0</v>
      </c>
      <c r="C91" s="434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27" t="s">
        <v>49</v>
      </c>
      <c r="N91" s="57"/>
      <c r="O91" s="186"/>
      <c r="P91" s="54"/>
      <c r="Q91" s="88"/>
      <c r="R91" s="188"/>
      <c r="S91" s="464"/>
      <c r="T91" s="50"/>
      <c r="U91" s="50"/>
      <c r="V91" s="424"/>
      <c r="W91" s="421">
        <f t="shared" si="60"/>
        <v>0</v>
      </c>
      <c r="X91" s="116"/>
      <c r="Y91" s="116"/>
      <c r="Z91" s="54"/>
      <c r="AA91" s="54"/>
      <c r="AB91" s="451"/>
      <c r="AC91" s="451"/>
      <c r="AD91" s="438"/>
      <c r="AE91" s="438"/>
      <c r="AF91" s="48">
        <f t="shared" si="61"/>
        <v>0</v>
      </c>
      <c r="AG91" s="428" t="e">
        <f t="shared" si="62"/>
        <v>#DIV/0!</v>
      </c>
      <c r="AH91" s="464"/>
    </row>
    <row r="92" spans="1:34" ht="19.149999999999999" customHeight="1">
      <c r="A92" s="491"/>
      <c r="B92" s="110">
        <v>0</v>
      </c>
      <c r="C92" s="434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464"/>
      <c r="T92" s="50"/>
      <c r="U92" s="50"/>
      <c r="V92" s="424"/>
      <c r="W92" s="421"/>
      <c r="X92" s="183"/>
      <c r="Y92" s="183"/>
      <c r="Z92" s="125"/>
      <c r="AA92" s="125"/>
      <c r="AB92" s="451"/>
      <c r="AC92" s="451"/>
      <c r="AD92" s="438"/>
      <c r="AE92" s="438"/>
      <c r="AF92" s="48">
        <f t="shared" si="61"/>
        <v>0</v>
      </c>
      <c r="AG92" s="428" t="e">
        <f t="shared" si="62"/>
        <v>#DIV/0!</v>
      </c>
      <c r="AH92" s="464"/>
    </row>
    <row r="93" spans="1:34" ht="19.149999999999999" customHeight="1">
      <c r="A93" s="491"/>
      <c r="B93" s="425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27"/>
      <c r="N93" s="57"/>
      <c r="O93" s="86"/>
      <c r="P93" s="54"/>
      <c r="Q93" s="88"/>
      <c r="R93" s="431"/>
      <c r="S93" s="492"/>
      <c r="T93" s="63"/>
      <c r="U93" s="63"/>
      <c r="V93" s="425"/>
      <c r="W93" s="421">
        <f t="shared" si="60"/>
        <v>0</v>
      </c>
      <c r="X93" s="200"/>
      <c r="Y93" s="200"/>
      <c r="Z93" s="125"/>
      <c r="AA93" s="125"/>
      <c r="AB93" s="451"/>
      <c r="AC93" s="451"/>
      <c r="AD93" s="438"/>
      <c r="AE93" s="438"/>
      <c r="AF93" s="48">
        <f t="shared" si="61"/>
        <v>0</v>
      </c>
      <c r="AG93" s="428" t="e">
        <f t="shared" si="62"/>
        <v>#DIV/0!</v>
      </c>
      <c r="AH93" s="464"/>
    </row>
    <row r="94" spans="1:34" ht="19.149999999999999" customHeight="1">
      <c r="A94" s="491"/>
      <c r="B94" s="425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1"/>
      <c r="S94" s="492"/>
      <c r="T94" s="63"/>
      <c r="U94" s="63"/>
      <c r="V94" s="425"/>
      <c r="W94" s="421">
        <f>(U94-T94)*24*60</f>
        <v>0</v>
      </c>
      <c r="X94" s="200"/>
      <c r="Y94" s="200"/>
      <c r="Z94" s="125"/>
      <c r="AA94" s="125"/>
      <c r="AB94" s="451"/>
      <c r="AC94" s="451"/>
      <c r="AD94" s="438"/>
      <c r="AE94" s="438"/>
      <c r="AF94" s="48">
        <f t="shared" si="61"/>
        <v>0</v>
      </c>
      <c r="AG94" s="428" t="e">
        <f t="shared" si="62"/>
        <v>#DIV/0!</v>
      </c>
      <c r="AH94" s="464"/>
    </row>
    <row r="95" spans="1:34" ht="19.149999999999999" customHeight="1">
      <c r="A95" s="491"/>
      <c r="B95" s="203">
        <v>0</v>
      </c>
      <c r="C95" s="100" t="s">
        <v>242</v>
      </c>
      <c r="D95" s="478" t="s">
        <v>118</v>
      </c>
      <c r="E95" s="478"/>
      <c r="F95" s="360"/>
      <c r="G95" s="70"/>
      <c r="H95" s="204"/>
      <c r="I95" s="103"/>
      <c r="J95" s="205">
        <v>18.666666666666668</v>
      </c>
      <c r="K95" s="205">
        <v>1440.8333333333333</v>
      </c>
      <c r="L95" s="206">
        <v>77.239278752436647</v>
      </c>
      <c r="M95" s="205">
        <f t="shared" ref="M95:O95" si="63">AVERAGE(M83:M94)</f>
        <v>18.5</v>
      </c>
      <c r="N95" s="205">
        <f t="shared" si="63"/>
        <v>1269.4078828523345</v>
      </c>
      <c r="O95" s="206">
        <f t="shared" si="63"/>
        <v>68.730003310356111</v>
      </c>
      <c r="P95" s="207">
        <f>M95-J95</f>
        <v>-0.16666666666666785</v>
      </c>
      <c r="Q95" s="208">
        <f t="shared" ref="Q95:Q102" si="64">O95-L95</f>
        <v>-8.5092754420805363</v>
      </c>
      <c r="R95" s="209">
        <f>O95/L95</f>
        <v>0.8898322773138001</v>
      </c>
      <c r="S95" s="46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51"/>
      <c r="AC95" s="451"/>
      <c r="AD95" s="107">
        <f>SUM(AD83:AD94)</f>
        <v>0</v>
      </c>
      <c r="AE95" s="107">
        <f>SUM(AE83:AE94)</f>
        <v>1</v>
      </c>
      <c r="AF95" s="65">
        <f t="shared" si="61"/>
        <v>-171.42545048099873</v>
      </c>
      <c r="AG95" s="429">
        <f t="shared" si="62"/>
        <v>0.8810234004758829</v>
      </c>
      <c r="AH95" s="464"/>
    </row>
    <row r="96" spans="1:34" ht="19.149999999999999" customHeight="1">
      <c r="A96" s="493" t="s">
        <v>243</v>
      </c>
      <c r="B96" s="424" t="s">
        <v>203</v>
      </c>
      <c r="C96" s="97"/>
      <c r="D96" s="42" t="s">
        <v>244</v>
      </c>
      <c r="E96" s="43"/>
      <c r="F96" s="359">
        <v>36.92</v>
      </c>
      <c r="G96" s="44">
        <v>1926</v>
      </c>
      <c r="H96" s="45">
        <f t="shared" ref="H96:H106" si="65">F96*G96</f>
        <v>71107.92</v>
      </c>
      <c r="I96" s="424"/>
      <c r="J96" s="46">
        <v>6</v>
      </c>
      <c r="K96" s="44">
        <v>1636</v>
      </c>
      <c r="L96" s="47">
        <v>272.66666666666669</v>
      </c>
      <c r="M96" s="422">
        <v>6</v>
      </c>
      <c r="N96" s="44">
        <f t="shared" ref="N96:N102" si="66">G96/W96*60</f>
        <v>1540.8000000000006</v>
      </c>
      <c r="O96" s="47">
        <f t="shared" ref="O96:O102" si="67">N96/M96</f>
        <v>256.80000000000013</v>
      </c>
      <c r="P96" s="48">
        <f t="shared" ref="P96:P102" si="68">M96-J96</f>
        <v>0</v>
      </c>
      <c r="Q96" s="49">
        <f t="shared" si="64"/>
        <v>-15.866666666666561</v>
      </c>
      <c r="R96" s="428">
        <f t="shared" ref="R96:R102" si="69">O96/L96</f>
        <v>0.9418092909535456</v>
      </c>
      <c r="S96" s="463">
        <f>R108</f>
        <v>0.90711790088062372</v>
      </c>
      <c r="T96" s="89">
        <v>0.33333333333333331</v>
      </c>
      <c r="U96" s="89">
        <v>0.38541666666666663</v>
      </c>
      <c r="V96" s="438">
        <v>5</v>
      </c>
      <c r="W96" s="90">
        <f t="shared" ref="W96:W122" si="70">(U96-T96)*24*60</f>
        <v>74.999999999999972</v>
      </c>
      <c r="X96" s="96"/>
      <c r="Y96" s="96"/>
      <c r="Z96" s="54"/>
      <c r="AA96" s="54"/>
      <c r="AB96" s="451"/>
      <c r="AC96" s="451"/>
      <c r="AD96" s="438"/>
      <c r="AE96" s="438"/>
      <c r="AF96" s="54">
        <f t="shared" si="61"/>
        <v>-95.199999999999363</v>
      </c>
      <c r="AG96" s="431">
        <f t="shared" si="62"/>
        <v>0.9418092909535456</v>
      </c>
      <c r="AH96" s="472">
        <f>AG108</f>
        <v>0.89745689771943782</v>
      </c>
    </row>
    <row r="97" spans="1:34" s="218" customFormat="1" ht="19.149999999999999" customHeight="1">
      <c r="A97" s="493"/>
      <c r="B97" s="424" t="s">
        <v>203</v>
      </c>
      <c r="C97" s="210"/>
      <c r="D97" s="211" t="s">
        <v>245</v>
      </c>
      <c r="E97" s="56"/>
      <c r="F97" s="370">
        <v>29.113149847094796</v>
      </c>
      <c r="G97" s="212">
        <v>2920.5</v>
      </c>
      <c r="H97" s="213">
        <f t="shared" si="65"/>
        <v>85024.954128440353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1436.3114754098365</v>
      </c>
      <c r="O97" s="47">
        <f t="shared" si="67"/>
        <v>71.815573770491824</v>
      </c>
      <c r="P97" s="48">
        <f t="shared" si="68"/>
        <v>0</v>
      </c>
      <c r="Q97" s="49">
        <f t="shared" si="64"/>
        <v>-3.1844262295081762</v>
      </c>
      <c r="R97" s="428">
        <f t="shared" si="69"/>
        <v>0.95754098360655771</v>
      </c>
      <c r="S97" s="463"/>
      <c r="T97" s="214">
        <v>0.40069444444444441</v>
      </c>
      <c r="U97" s="214">
        <v>0.48541666666666661</v>
      </c>
      <c r="V97" s="215">
        <v>22</v>
      </c>
      <c r="W97" s="90">
        <f t="shared" si="70"/>
        <v>121.99999999999997</v>
      </c>
      <c r="X97" s="53">
        <v>0.3888888888888889</v>
      </c>
      <c r="Y97" s="53">
        <v>0.3979166666666667</v>
      </c>
      <c r="Z97" s="54"/>
      <c r="AA97" s="54"/>
      <c r="AB97" s="451"/>
      <c r="AC97" s="451"/>
      <c r="AD97" s="215"/>
      <c r="AE97" s="215"/>
      <c r="AF97" s="216">
        <f t="shared" si="61"/>
        <v>-63.688524590163524</v>
      </c>
      <c r="AG97" s="217">
        <f t="shared" si="62"/>
        <v>0.95754098360655771</v>
      </c>
      <c r="AH97" s="472"/>
    </row>
    <row r="98" spans="1:34" s="221" customFormat="1" ht="19.149999999999999" customHeight="1">
      <c r="A98" s="493"/>
      <c r="B98" s="424" t="s">
        <v>230</v>
      </c>
      <c r="C98" s="55"/>
      <c r="D98" s="42" t="s">
        <v>246</v>
      </c>
      <c r="E98" s="83"/>
      <c r="F98" s="370">
        <v>77.34</v>
      </c>
      <c r="G98" s="57">
        <v>744</v>
      </c>
      <c r="H98" s="213">
        <f t="shared" si="65"/>
        <v>57540.959999999999</v>
      </c>
      <c r="I98" s="438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1275.4285714285702</v>
      </c>
      <c r="O98" s="47">
        <f t="shared" si="67"/>
        <v>70.85714285714279</v>
      </c>
      <c r="P98" s="48">
        <f t="shared" si="68"/>
        <v>0</v>
      </c>
      <c r="Q98" s="49">
        <f t="shared" si="64"/>
        <v>-9.1428571428572099</v>
      </c>
      <c r="R98" s="428">
        <f t="shared" si="69"/>
        <v>0.8857142857142849</v>
      </c>
      <c r="S98" s="463"/>
      <c r="T98" s="89">
        <v>0.52569444444444435</v>
      </c>
      <c r="U98" s="89">
        <v>0.54999999999999993</v>
      </c>
      <c r="V98" s="438">
        <v>5</v>
      </c>
      <c r="W98" s="90">
        <f t="shared" si="70"/>
        <v>35.000000000000036</v>
      </c>
      <c r="X98" s="219"/>
      <c r="Y98" s="219"/>
      <c r="Z98" s="220"/>
      <c r="AA98" s="220"/>
      <c r="AB98" s="451"/>
      <c r="AC98" s="451"/>
      <c r="AD98" s="438"/>
      <c r="AE98" s="438"/>
      <c r="AF98" s="54">
        <f t="shared" si="61"/>
        <v>-164.57142857142981</v>
      </c>
      <c r="AG98" s="431">
        <f t="shared" si="62"/>
        <v>0.8857142857142849</v>
      </c>
      <c r="AH98" s="472"/>
    </row>
    <row r="99" spans="1:34" ht="19.149999999999999" customHeight="1">
      <c r="A99" s="493"/>
      <c r="B99" s="424" t="s">
        <v>230</v>
      </c>
      <c r="C99" s="81"/>
      <c r="D99" s="82" t="s">
        <v>247</v>
      </c>
      <c r="E99" s="83"/>
      <c r="F99" s="370">
        <v>59.34</v>
      </c>
      <c r="G99" s="57">
        <v>834</v>
      </c>
      <c r="H99" s="213">
        <f t="shared" si="65"/>
        <v>49489.560000000005</v>
      </c>
      <c r="I99" s="438"/>
      <c r="J99" s="46">
        <v>17</v>
      </c>
      <c r="K99" s="44">
        <v>1440</v>
      </c>
      <c r="L99" s="47">
        <v>84.705882352941174</v>
      </c>
      <c r="M99" s="422">
        <v>17</v>
      </c>
      <c r="N99" s="44">
        <f t="shared" si="66"/>
        <v>1250.9999999999995</v>
      </c>
      <c r="O99" s="47">
        <f t="shared" si="67"/>
        <v>73.588235294117624</v>
      </c>
      <c r="P99" s="48">
        <f t="shared" si="68"/>
        <v>0</v>
      </c>
      <c r="Q99" s="49">
        <f t="shared" si="64"/>
        <v>-11.11764705882355</v>
      </c>
      <c r="R99" s="428">
        <f t="shared" si="69"/>
        <v>0.8687499999999998</v>
      </c>
      <c r="S99" s="463"/>
      <c r="T99" s="89">
        <v>0.55416666666666659</v>
      </c>
      <c r="U99" s="89">
        <v>0.58194444444444438</v>
      </c>
      <c r="V99" s="438">
        <v>6</v>
      </c>
      <c r="W99" s="90">
        <f t="shared" si="70"/>
        <v>40.000000000000014</v>
      </c>
      <c r="X99" s="183"/>
      <c r="Y99" s="183"/>
      <c r="Z99" s="125"/>
      <c r="AA99" s="125"/>
      <c r="AB99" s="451"/>
      <c r="AC99" s="451"/>
      <c r="AD99" s="438"/>
      <c r="AE99" s="438"/>
      <c r="AF99" s="216">
        <f t="shared" si="61"/>
        <v>-189.00000000000045</v>
      </c>
      <c r="AG99" s="217">
        <f t="shared" si="62"/>
        <v>0.86874999999999969</v>
      </c>
      <c r="AH99" s="472"/>
    </row>
    <row r="100" spans="1:34" s="221" customFormat="1" ht="19.149999999999999" customHeight="1">
      <c r="A100" s="493"/>
      <c r="B100" s="424" t="s">
        <v>230</v>
      </c>
      <c r="C100" s="55"/>
      <c r="D100" s="42" t="s">
        <v>238</v>
      </c>
      <c r="E100" s="83"/>
      <c r="F100" s="370">
        <v>71.55</v>
      </c>
      <c r="G100" s="57">
        <v>830</v>
      </c>
      <c r="H100" s="213">
        <f t="shared" si="65"/>
        <v>59386.5</v>
      </c>
      <c r="I100" s="438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1214.6341463414628</v>
      </c>
      <c r="O100" s="47">
        <f t="shared" si="67"/>
        <v>67.479674796747929</v>
      </c>
      <c r="P100" s="48">
        <f t="shared" si="68"/>
        <v>0</v>
      </c>
      <c r="Q100" s="49">
        <f t="shared" si="64"/>
        <v>-9.4647696476965137</v>
      </c>
      <c r="R100" s="428">
        <f t="shared" si="69"/>
        <v>0.87699216342343878</v>
      </c>
      <c r="S100" s="463"/>
      <c r="T100" s="214">
        <v>0.58680555555555547</v>
      </c>
      <c r="U100" s="214">
        <v>0.6152777777777777</v>
      </c>
      <c r="V100" s="215">
        <v>7</v>
      </c>
      <c r="W100" s="90">
        <f t="shared" si="70"/>
        <v>41.000000000000014</v>
      </c>
      <c r="X100" s="222"/>
      <c r="Y100" s="222"/>
      <c r="Z100" s="220"/>
      <c r="AA100" s="220"/>
      <c r="AB100" s="451"/>
      <c r="AC100" s="451"/>
      <c r="AD100" s="438"/>
      <c r="AE100" s="438"/>
      <c r="AF100" s="54">
        <f t="shared" si="61"/>
        <v>-170.36585365853716</v>
      </c>
      <c r="AG100" s="431">
        <f t="shared" si="62"/>
        <v>0.87699216342343889</v>
      </c>
      <c r="AH100" s="472"/>
    </row>
    <row r="101" spans="1:34" s="221" customFormat="1" ht="19.149999999999999" customHeight="1">
      <c r="A101" s="493"/>
      <c r="B101" s="424" t="s">
        <v>201</v>
      </c>
      <c r="C101" s="55"/>
      <c r="D101" s="82" t="s">
        <v>317</v>
      </c>
      <c r="E101" s="83"/>
      <c r="F101" s="370">
        <v>47.6</v>
      </c>
      <c r="G101" s="57">
        <v>878.85</v>
      </c>
      <c r="H101" s="213">
        <f t="shared" si="65"/>
        <v>41833.26</v>
      </c>
      <c r="I101" s="438">
        <v>1</v>
      </c>
      <c r="J101" s="46">
        <v>15</v>
      </c>
      <c r="K101" s="44">
        <v>1500</v>
      </c>
      <c r="L101" s="47">
        <v>100</v>
      </c>
      <c r="M101" s="87">
        <v>15</v>
      </c>
      <c r="N101" s="44">
        <f t="shared" si="66"/>
        <v>1318.2749999999996</v>
      </c>
      <c r="O101" s="47">
        <f t="shared" si="67"/>
        <v>87.884999999999977</v>
      </c>
      <c r="P101" s="48">
        <f t="shared" si="68"/>
        <v>0</v>
      </c>
      <c r="Q101" s="49">
        <f t="shared" si="64"/>
        <v>-12.115000000000023</v>
      </c>
      <c r="R101" s="428">
        <f t="shared" si="69"/>
        <v>0.8788499999999998</v>
      </c>
      <c r="S101" s="463"/>
      <c r="T101" s="214">
        <v>0.61944444444444435</v>
      </c>
      <c r="U101" s="89">
        <v>0.64722222222222214</v>
      </c>
      <c r="V101" s="215">
        <v>6</v>
      </c>
      <c r="W101" s="90">
        <f t="shared" si="70"/>
        <v>40.000000000000014</v>
      </c>
      <c r="X101" s="223"/>
      <c r="Y101" s="223"/>
      <c r="Z101" s="220"/>
      <c r="AA101" s="220"/>
      <c r="AB101" s="451"/>
      <c r="AC101" s="451"/>
      <c r="AD101" s="438"/>
      <c r="AE101" s="438"/>
      <c r="AF101" s="216">
        <f t="shared" si="61"/>
        <v>-181.72500000000036</v>
      </c>
      <c r="AG101" s="217">
        <f t="shared" si="62"/>
        <v>0.8788499999999998</v>
      </c>
      <c r="AH101" s="472"/>
    </row>
    <row r="102" spans="1:34" s="221" customFormat="1" ht="19.149999999999999" customHeight="1">
      <c r="A102" s="493"/>
      <c r="B102" s="424" t="s">
        <v>203</v>
      </c>
      <c r="C102" s="178"/>
      <c r="D102" s="179" t="s">
        <v>245</v>
      </c>
      <c r="E102" s="180"/>
      <c r="F102" s="370">
        <v>29.113149847094796</v>
      </c>
      <c r="G102" s="57">
        <v>324.5</v>
      </c>
      <c r="H102" s="213">
        <f t="shared" si="65"/>
        <v>9447.2171253822617</v>
      </c>
      <c r="I102" s="424">
        <v>1</v>
      </c>
      <c r="J102" s="46">
        <v>20</v>
      </c>
      <c r="K102" s="44">
        <v>1500</v>
      </c>
      <c r="L102" s="47">
        <v>75</v>
      </c>
      <c r="M102" s="87">
        <v>20</v>
      </c>
      <c r="N102" s="44">
        <f t="shared" si="66"/>
        <v>1298.0000000000045</v>
      </c>
      <c r="O102" s="47">
        <f t="shared" si="67"/>
        <v>64.900000000000233</v>
      </c>
      <c r="P102" s="48">
        <f t="shared" si="68"/>
        <v>0</v>
      </c>
      <c r="Q102" s="49">
        <f t="shared" si="64"/>
        <v>-10.099999999999767</v>
      </c>
      <c r="R102" s="428">
        <f t="shared" si="69"/>
        <v>0.8653333333333364</v>
      </c>
      <c r="S102" s="463"/>
      <c r="T102" s="214">
        <v>0.65208333333333324</v>
      </c>
      <c r="U102" s="214">
        <v>0.66249999999999987</v>
      </c>
      <c r="V102" s="215">
        <v>7</v>
      </c>
      <c r="W102" s="90">
        <f t="shared" si="70"/>
        <v>14.999999999999947</v>
      </c>
      <c r="X102" s="223"/>
      <c r="Y102" s="223"/>
      <c r="Z102" s="220"/>
      <c r="AA102" s="220"/>
      <c r="AB102" s="451"/>
      <c r="AC102" s="451"/>
      <c r="AD102" s="438"/>
      <c r="AE102" s="438"/>
      <c r="AF102" s="54">
        <f t="shared" si="61"/>
        <v>-201.99999999999545</v>
      </c>
      <c r="AG102" s="431">
        <f t="shared" si="62"/>
        <v>0.8653333333333364</v>
      </c>
      <c r="AH102" s="472"/>
    </row>
    <row r="103" spans="1:34" s="221" customFormat="1" ht="19.149999999999999" customHeight="1">
      <c r="A103" s="493"/>
      <c r="B103" s="424">
        <v>0</v>
      </c>
      <c r="C103" s="224"/>
      <c r="D103" s="82"/>
      <c r="E103" s="83"/>
      <c r="F103" s="370" t="s">
        <v>105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28"/>
      <c r="S103" s="463"/>
      <c r="T103" s="214"/>
      <c r="U103" s="214"/>
      <c r="V103" s="215"/>
      <c r="W103" s="90"/>
      <c r="X103" s="223"/>
      <c r="Y103" s="223"/>
      <c r="Z103" s="220"/>
      <c r="AA103" s="220"/>
      <c r="AB103" s="451"/>
      <c r="AC103" s="451"/>
      <c r="AD103" s="438"/>
      <c r="AE103" s="438"/>
      <c r="AF103" s="216">
        <f t="shared" si="61"/>
        <v>0</v>
      </c>
      <c r="AG103" s="217" t="e">
        <f t="shared" si="62"/>
        <v>#DIV/0!</v>
      </c>
      <c r="AH103" s="472"/>
    </row>
    <row r="104" spans="1:34" s="221" customFormat="1" ht="19.149999999999999" customHeight="1">
      <c r="A104" s="493"/>
      <c r="B104" s="424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8"/>
      <c r="S104" s="46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451"/>
      <c r="AC104" s="451"/>
      <c r="AD104" s="438"/>
      <c r="AE104" s="438"/>
      <c r="AF104" s="54">
        <f t="shared" si="61"/>
        <v>0</v>
      </c>
      <c r="AG104" s="431" t="e">
        <f t="shared" si="62"/>
        <v>#DIV/0!</v>
      </c>
      <c r="AH104" s="472"/>
    </row>
    <row r="105" spans="1:34" s="221" customFormat="1" ht="19.149999999999999" customHeight="1">
      <c r="A105" s="493"/>
      <c r="B105" s="424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8"/>
      <c r="S105" s="46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451"/>
      <c r="AC105" s="451"/>
      <c r="AD105" s="438"/>
      <c r="AE105" s="438"/>
      <c r="AF105" s="216">
        <f t="shared" si="61"/>
        <v>0</v>
      </c>
      <c r="AG105" s="217" t="e">
        <f t="shared" si="62"/>
        <v>#DIV/0!</v>
      </c>
      <c r="AH105" s="472"/>
    </row>
    <row r="106" spans="1:34" s="221" customFormat="1" ht="19.149999999999999" customHeight="1">
      <c r="A106" s="493"/>
      <c r="B106" s="424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1"/>
      <c r="S106" s="492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451"/>
      <c r="AC106" s="451"/>
      <c r="AD106" s="438"/>
      <c r="AE106" s="438"/>
      <c r="AF106" s="220"/>
      <c r="AG106" s="431"/>
      <c r="AH106" s="472"/>
    </row>
    <row r="107" spans="1:34" s="221" customFormat="1" ht="19.149999999999999" customHeight="1">
      <c r="A107" s="493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1"/>
      <c r="S107" s="492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451"/>
      <c r="AC107" s="451"/>
      <c r="AD107" s="438"/>
      <c r="AE107" s="438"/>
      <c r="AF107" s="220"/>
      <c r="AG107" s="431"/>
      <c r="AH107" s="472"/>
    </row>
    <row r="108" spans="1:34" ht="19.149999999999999" customHeight="1">
      <c r="A108" s="493"/>
      <c r="B108" s="110">
        <v>0</v>
      </c>
      <c r="C108" s="100" t="s">
        <v>250</v>
      </c>
      <c r="D108" s="478" t="s">
        <v>118</v>
      </c>
      <c r="E108" s="478"/>
      <c r="F108" s="371"/>
      <c r="G108" s="101"/>
      <c r="H108" s="102"/>
      <c r="I108" s="103"/>
      <c r="J108" s="101">
        <v>16.285714285714285</v>
      </c>
      <c r="K108" s="101">
        <v>1485.8571428571429</v>
      </c>
      <c r="L108" s="104">
        <v>109.18814192343605</v>
      </c>
      <c r="M108" s="101">
        <f t="shared" ref="M108:O108" si="71">AVERAGE(M96:M107)</f>
        <v>16.285714285714285</v>
      </c>
      <c r="N108" s="101">
        <f t="shared" si="71"/>
        <v>1333.492741882839</v>
      </c>
      <c r="O108" s="104">
        <f t="shared" si="71"/>
        <v>99.046518102642935</v>
      </c>
      <c r="P108" s="54">
        <f t="shared" ref="P108:P116" si="72">M108-J108</f>
        <v>0</v>
      </c>
      <c r="Q108" s="88">
        <f t="shared" ref="Q108:Q116" si="73">O108-L108</f>
        <v>-10.141623820793114</v>
      </c>
      <c r="R108" s="105">
        <f t="shared" ref="R108:R116" si="74">O108/L108</f>
        <v>0.90711790088062372</v>
      </c>
      <c r="S108" s="46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51"/>
      <c r="AC108" s="451"/>
      <c r="AD108" s="107">
        <f>SUM(AD96:AD107)</f>
        <v>0</v>
      </c>
      <c r="AE108" s="107">
        <f>SUM(AE96:AE107)</f>
        <v>0</v>
      </c>
      <c r="AF108" s="54">
        <f t="shared" si="61"/>
        <v>-152.36440097430386</v>
      </c>
      <c r="AG108" s="431">
        <f t="shared" si="62"/>
        <v>0.89745689771943782</v>
      </c>
      <c r="AH108" s="472"/>
    </row>
    <row r="109" spans="1:34" ht="19.149999999999999" customHeight="1">
      <c r="A109" s="494" t="s">
        <v>251</v>
      </c>
      <c r="B109" s="424" t="s">
        <v>196</v>
      </c>
      <c r="C109" s="434"/>
      <c r="D109" s="179" t="s">
        <v>253</v>
      </c>
      <c r="E109" s="43"/>
      <c r="F109" s="359">
        <v>51.75</v>
      </c>
      <c r="G109" s="44">
        <v>924</v>
      </c>
      <c r="H109" s="45">
        <f t="shared" ref="H109:H119" si="75">F109*G109</f>
        <v>47817</v>
      </c>
      <c r="I109" s="424"/>
      <c r="J109" s="46">
        <v>21</v>
      </c>
      <c r="K109" s="44">
        <v>1500</v>
      </c>
      <c r="L109" s="47">
        <v>71.428571428571431</v>
      </c>
      <c r="M109" s="422">
        <v>21</v>
      </c>
      <c r="N109" s="44">
        <f t="shared" ref="N109:N116" si="76">G109/W109*60</f>
        <v>1352.1951219512191</v>
      </c>
      <c r="O109" s="47">
        <f t="shared" ref="O109:O116" si="77">N109/M109</f>
        <v>64.390243902439011</v>
      </c>
      <c r="P109" s="48">
        <f t="shared" si="72"/>
        <v>0</v>
      </c>
      <c r="Q109" s="49">
        <f t="shared" si="73"/>
        <v>-7.0383275261324201</v>
      </c>
      <c r="R109" s="428">
        <f t="shared" si="74"/>
        <v>0.90146341463414614</v>
      </c>
      <c r="S109" s="497">
        <f>R121</f>
        <v>0.88029585229611806</v>
      </c>
      <c r="T109" s="230">
        <v>0.5</v>
      </c>
      <c r="U109" s="230">
        <v>0.52847222222222223</v>
      </c>
      <c r="V109" s="231">
        <v>5</v>
      </c>
      <c r="W109" s="421">
        <f t="shared" si="70"/>
        <v>41.000000000000014</v>
      </c>
      <c r="X109" s="53"/>
      <c r="Y109" s="53"/>
      <c r="Z109" s="54"/>
      <c r="AA109" s="54"/>
      <c r="AB109" s="451"/>
      <c r="AC109" s="451"/>
      <c r="AD109" s="438"/>
      <c r="AE109" s="438"/>
      <c r="AF109" s="48">
        <f t="shared" si="61"/>
        <v>-147.80487804878089</v>
      </c>
      <c r="AG109" s="126">
        <f t="shared" si="62"/>
        <v>0.90146341463414603</v>
      </c>
      <c r="AH109" s="472">
        <f>AG121</f>
        <v>0.88782814901613105</v>
      </c>
    </row>
    <row r="110" spans="1:34" ht="19.149999999999999" customHeight="1">
      <c r="A110" s="495"/>
      <c r="B110" s="424" t="s">
        <v>196</v>
      </c>
      <c r="C110" s="178"/>
      <c r="D110" s="42" t="s">
        <v>254</v>
      </c>
      <c r="E110" s="180"/>
      <c r="F110" s="359">
        <v>56.43</v>
      </c>
      <c r="G110" s="177">
        <v>884</v>
      </c>
      <c r="H110" s="45">
        <f t="shared" si="75"/>
        <v>49884.12</v>
      </c>
      <c r="I110" s="424"/>
      <c r="J110" s="46">
        <v>18</v>
      </c>
      <c r="K110" s="44">
        <v>1500</v>
      </c>
      <c r="L110" s="47">
        <v>83.333333333333329</v>
      </c>
      <c r="M110" s="422">
        <v>18</v>
      </c>
      <c r="N110" s="44">
        <f t="shared" si="76"/>
        <v>1325.9999999999995</v>
      </c>
      <c r="O110" s="47">
        <f t="shared" si="77"/>
        <v>73.666666666666643</v>
      </c>
      <c r="P110" s="48">
        <f t="shared" si="72"/>
        <v>0</v>
      </c>
      <c r="Q110" s="49">
        <f t="shared" si="73"/>
        <v>-9.6666666666666856</v>
      </c>
      <c r="R110" s="428">
        <f t="shared" si="74"/>
        <v>0.88399999999999979</v>
      </c>
      <c r="S110" s="498"/>
      <c r="T110" s="230">
        <v>0.53333333333333333</v>
      </c>
      <c r="U110" s="230">
        <v>0.56111111111111112</v>
      </c>
      <c r="V110" s="231">
        <v>7</v>
      </c>
      <c r="W110" s="421">
        <f t="shared" si="70"/>
        <v>40.000000000000014</v>
      </c>
      <c r="X110" s="191"/>
      <c r="Y110" s="191"/>
      <c r="Z110" s="54"/>
      <c r="AA110" s="54"/>
      <c r="AB110" s="451"/>
      <c r="AC110" s="451"/>
      <c r="AD110" s="438"/>
      <c r="AE110" s="438"/>
      <c r="AF110" s="48">
        <f t="shared" si="61"/>
        <v>-174.00000000000045</v>
      </c>
      <c r="AG110" s="126">
        <f t="shared" si="62"/>
        <v>0.88399999999999967</v>
      </c>
      <c r="AH110" s="472"/>
    </row>
    <row r="111" spans="1:34" ht="19.149999999999999" customHeight="1">
      <c r="A111" s="495"/>
      <c r="B111" s="424" t="s">
        <v>196</v>
      </c>
      <c r="C111" s="178"/>
      <c r="D111" s="42" t="s">
        <v>213</v>
      </c>
      <c r="E111" s="180"/>
      <c r="F111" s="359">
        <v>50.67</v>
      </c>
      <c r="G111" s="57">
        <v>2527</v>
      </c>
      <c r="H111" s="45">
        <f t="shared" si="75"/>
        <v>128043.09000000001</v>
      </c>
      <c r="I111" s="424"/>
      <c r="J111" s="46">
        <v>18</v>
      </c>
      <c r="K111" s="44">
        <v>1500</v>
      </c>
      <c r="L111" s="47">
        <v>83.333333333333329</v>
      </c>
      <c r="M111" s="232">
        <v>18</v>
      </c>
      <c r="N111" s="44">
        <f t="shared" si="76"/>
        <v>1329.9999999999993</v>
      </c>
      <c r="O111" s="47">
        <f t="shared" si="77"/>
        <v>73.888888888888857</v>
      </c>
      <c r="P111" s="48">
        <f t="shared" si="72"/>
        <v>0</v>
      </c>
      <c r="Q111" s="49">
        <f t="shared" si="73"/>
        <v>-9.4444444444444713</v>
      </c>
      <c r="R111" s="428">
        <f t="shared" si="74"/>
        <v>0.88666666666666638</v>
      </c>
      <c r="S111" s="498"/>
      <c r="T111" s="230">
        <v>0.56597222222222221</v>
      </c>
      <c r="U111" s="230">
        <v>0.64513888888888893</v>
      </c>
      <c r="V111" s="231">
        <v>7</v>
      </c>
      <c r="W111" s="421">
        <f t="shared" si="70"/>
        <v>114.00000000000007</v>
      </c>
      <c r="X111" s="53"/>
      <c r="Y111" s="53"/>
      <c r="Z111" s="54"/>
      <c r="AA111" s="54"/>
      <c r="AB111" s="451"/>
      <c r="AC111" s="451"/>
      <c r="AD111" s="438"/>
      <c r="AE111" s="438"/>
      <c r="AF111" s="48">
        <f t="shared" si="61"/>
        <v>-170.00000000000068</v>
      </c>
      <c r="AG111" s="126">
        <f t="shared" si="62"/>
        <v>0.88666666666666616</v>
      </c>
      <c r="AH111" s="472"/>
    </row>
    <row r="112" spans="1:34" ht="19.149999999999999" customHeight="1">
      <c r="A112" s="495"/>
      <c r="B112" s="424" t="s">
        <v>196</v>
      </c>
      <c r="C112" s="178"/>
      <c r="D112" s="179" t="s">
        <v>282</v>
      </c>
      <c r="E112" s="180"/>
      <c r="F112" s="359">
        <v>55.32</v>
      </c>
      <c r="G112" s="57">
        <v>634</v>
      </c>
      <c r="H112" s="45">
        <f t="shared" si="75"/>
        <v>35072.879999999997</v>
      </c>
      <c r="I112" s="438"/>
      <c r="J112" s="46">
        <v>14</v>
      </c>
      <c r="K112" s="44">
        <v>1440</v>
      </c>
      <c r="L112" s="47">
        <v>102.85714285714286</v>
      </c>
      <c r="M112" s="232">
        <v>15</v>
      </c>
      <c r="N112" s="44">
        <f t="shared" si="76"/>
        <v>1267.9999999999977</v>
      </c>
      <c r="O112" s="47">
        <f t="shared" si="77"/>
        <v>84.533333333333175</v>
      </c>
      <c r="P112" s="48">
        <f t="shared" si="72"/>
        <v>1</v>
      </c>
      <c r="Q112" s="49">
        <f t="shared" si="73"/>
        <v>-18.323809523809686</v>
      </c>
      <c r="R112" s="428">
        <f t="shared" si="74"/>
        <v>0.82185185185185028</v>
      </c>
      <c r="S112" s="498"/>
      <c r="T112" s="230">
        <v>0.70833333333333337</v>
      </c>
      <c r="U112" s="230">
        <v>0.72916666666666674</v>
      </c>
      <c r="V112" s="231">
        <v>5</v>
      </c>
      <c r="W112" s="421">
        <f t="shared" si="70"/>
        <v>30.000000000000053</v>
      </c>
      <c r="X112" s="53"/>
      <c r="Y112" s="53"/>
      <c r="Z112" s="54"/>
      <c r="AA112" s="54"/>
      <c r="AB112" s="451"/>
      <c r="AC112" s="451"/>
      <c r="AD112" s="438"/>
      <c r="AE112" s="438"/>
      <c r="AF112" s="48">
        <f t="shared" si="61"/>
        <v>-172.00000000000227</v>
      </c>
      <c r="AG112" s="126">
        <f t="shared" si="62"/>
        <v>0.88055555555555398</v>
      </c>
      <c r="AH112" s="472"/>
    </row>
    <row r="113" spans="1:34" s="221" customFormat="1" ht="19.149999999999999" customHeight="1">
      <c r="A113" s="495"/>
      <c r="B113" s="424" t="s">
        <v>196</v>
      </c>
      <c r="C113" s="178"/>
      <c r="D113" s="179" t="s">
        <v>283</v>
      </c>
      <c r="E113" s="180"/>
      <c r="F113" s="359">
        <v>55.56</v>
      </c>
      <c r="G113" s="57">
        <v>825</v>
      </c>
      <c r="H113" s="45">
        <f t="shared" si="75"/>
        <v>45837</v>
      </c>
      <c r="I113" s="438"/>
      <c r="J113" s="46">
        <v>16</v>
      </c>
      <c r="K113" s="44">
        <v>1440</v>
      </c>
      <c r="L113" s="47">
        <v>90</v>
      </c>
      <c r="M113" s="232">
        <v>16</v>
      </c>
      <c r="N113" s="44">
        <f t="shared" si="76"/>
        <v>1269.2307692307686</v>
      </c>
      <c r="O113" s="47">
        <f t="shared" si="77"/>
        <v>79.326923076923038</v>
      </c>
      <c r="P113" s="48">
        <f t="shared" si="72"/>
        <v>0</v>
      </c>
      <c r="Q113" s="49">
        <f t="shared" si="73"/>
        <v>-10.673076923076962</v>
      </c>
      <c r="R113" s="428">
        <f t="shared" si="74"/>
        <v>0.88141025641025594</v>
      </c>
      <c r="S113" s="498"/>
      <c r="T113" s="230">
        <v>0.73333333333333339</v>
      </c>
      <c r="U113" s="230">
        <v>0.76041666666666674</v>
      </c>
      <c r="V113" s="231">
        <v>6</v>
      </c>
      <c r="W113" s="421">
        <f t="shared" si="70"/>
        <v>39.000000000000021</v>
      </c>
      <c r="X113" s="219"/>
      <c r="Y113" s="219"/>
      <c r="Z113" s="220"/>
      <c r="AA113" s="220"/>
      <c r="AB113" s="451"/>
      <c r="AC113" s="451"/>
      <c r="AD113" s="224"/>
      <c r="AE113" s="224"/>
      <c r="AF113" s="48">
        <f t="shared" si="61"/>
        <v>-170.7692307692314</v>
      </c>
      <c r="AG113" s="126">
        <f t="shared" si="62"/>
        <v>0.88141025641025594</v>
      </c>
      <c r="AH113" s="472"/>
    </row>
    <row r="114" spans="1:34" s="221" customFormat="1" ht="19.149999999999999" customHeight="1">
      <c r="A114" s="495"/>
      <c r="B114" s="424" t="s">
        <v>196</v>
      </c>
      <c r="C114" s="178"/>
      <c r="D114" s="179" t="s">
        <v>284</v>
      </c>
      <c r="E114" s="180"/>
      <c r="F114" s="359">
        <v>54.29</v>
      </c>
      <c r="G114" s="57">
        <v>753</v>
      </c>
      <c r="H114" s="45">
        <f t="shared" si="75"/>
        <v>40880.370000000003</v>
      </c>
      <c r="I114" s="438"/>
      <c r="J114" s="46">
        <v>15</v>
      </c>
      <c r="K114" s="44">
        <v>1440</v>
      </c>
      <c r="L114" s="47">
        <v>96</v>
      </c>
      <c r="M114" s="232">
        <v>15</v>
      </c>
      <c r="N114" s="44">
        <f t="shared" si="76"/>
        <v>1254.9999999999991</v>
      </c>
      <c r="O114" s="47">
        <f t="shared" si="77"/>
        <v>83.6666666666666</v>
      </c>
      <c r="P114" s="48">
        <f t="shared" si="72"/>
        <v>0</v>
      </c>
      <c r="Q114" s="49">
        <f t="shared" si="73"/>
        <v>-12.3333333333334</v>
      </c>
      <c r="R114" s="428">
        <f t="shared" si="74"/>
        <v>0.87152777777777712</v>
      </c>
      <c r="S114" s="498"/>
      <c r="T114" s="230">
        <v>0.76458333333333339</v>
      </c>
      <c r="U114" s="230">
        <v>0.78958333333333341</v>
      </c>
      <c r="V114" s="231">
        <v>6</v>
      </c>
      <c r="W114" s="421">
        <f t="shared" si="70"/>
        <v>36.000000000000028</v>
      </c>
      <c r="X114" s="219"/>
      <c r="Y114" s="219"/>
      <c r="Z114" s="220"/>
      <c r="AA114" s="220"/>
      <c r="AB114" s="451"/>
      <c r="AC114" s="451"/>
      <c r="AD114" s="224"/>
      <c r="AE114" s="224"/>
      <c r="AF114" s="48">
        <f t="shared" si="61"/>
        <v>-185.00000000000091</v>
      </c>
      <c r="AG114" s="126">
        <f t="shared" si="62"/>
        <v>0.87152777777777712</v>
      </c>
      <c r="AH114" s="472"/>
    </row>
    <row r="115" spans="1:34" s="221" customFormat="1" ht="19.149999999999999" customHeight="1">
      <c r="A115" s="495"/>
      <c r="B115" s="424" t="s">
        <v>115</v>
      </c>
      <c r="C115" s="178"/>
      <c r="D115" s="179" t="s">
        <v>255</v>
      </c>
      <c r="E115" s="180"/>
      <c r="F115" s="359">
        <v>20.170000000000002</v>
      </c>
      <c r="G115" s="177">
        <v>363</v>
      </c>
      <c r="H115" s="45">
        <f t="shared" si="75"/>
        <v>7321.7100000000009</v>
      </c>
      <c r="I115" s="438"/>
      <c r="J115" s="46">
        <v>12</v>
      </c>
      <c r="K115" s="44">
        <v>1500</v>
      </c>
      <c r="L115" s="47">
        <v>125</v>
      </c>
      <c r="M115" s="422">
        <v>12</v>
      </c>
      <c r="N115" s="44">
        <f t="shared" si="76"/>
        <v>1361.250000000005</v>
      </c>
      <c r="O115" s="47">
        <f t="shared" si="77"/>
        <v>113.43750000000041</v>
      </c>
      <c r="P115" s="48">
        <f t="shared" si="72"/>
        <v>0</v>
      </c>
      <c r="Q115" s="49">
        <f t="shared" si="73"/>
        <v>-11.562499999999588</v>
      </c>
      <c r="R115" s="428">
        <f t="shared" si="74"/>
        <v>0.9075000000000033</v>
      </c>
      <c r="S115" s="498"/>
      <c r="T115" s="230">
        <v>0.80486111111111114</v>
      </c>
      <c r="U115" s="230">
        <v>0.81597222222222221</v>
      </c>
      <c r="V115" s="231">
        <v>22</v>
      </c>
      <c r="W115" s="421">
        <f t="shared" si="70"/>
        <v>15.999999999999943</v>
      </c>
      <c r="X115" s="219">
        <v>0.79305555555555562</v>
      </c>
      <c r="Y115" s="219">
        <v>0.80208333333333337</v>
      </c>
      <c r="Z115" s="220"/>
      <c r="AA115" s="220"/>
      <c r="AB115" s="451"/>
      <c r="AC115" s="451"/>
      <c r="AD115" s="224"/>
      <c r="AE115" s="224"/>
      <c r="AF115" s="48">
        <f t="shared" si="61"/>
        <v>-138.749999999995</v>
      </c>
      <c r="AG115" s="126">
        <f t="shared" si="62"/>
        <v>0.9075000000000033</v>
      </c>
      <c r="AH115" s="472"/>
    </row>
    <row r="116" spans="1:34" s="221" customFormat="1" ht="19.149999999999999" customHeight="1">
      <c r="A116" s="495"/>
      <c r="B116" s="424" t="s">
        <v>115</v>
      </c>
      <c r="C116" s="55"/>
      <c r="D116" s="82" t="s">
        <v>267</v>
      </c>
      <c r="E116" s="83"/>
      <c r="F116" s="359">
        <v>19.41</v>
      </c>
      <c r="G116" s="57">
        <v>2354</v>
      </c>
      <c r="H116" s="45">
        <f t="shared" si="75"/>
        <v>45691.14</v>
      </c>
      <c r="I116" s="438"/>
      <c r="J116" s="46">
        <v>12</v>
      </c>
      <c r="K116" s="44">
        <v>1500</v>
      </c>
      <c r="L116" s="47">
        <v>125</v>
      </c>
      <c r="M116" s="427">
        <v>12</v>
      </c>
      <c r="N116" s="44">
        <f t="shared" si="76"/>
        <v>1332.4528301886799</v>
      </c>
      <c r="O116" s="47">
        <f t="shared" si="77"/>
        <v>111.03773584905666</v>
      </c>
      <c r="P116" s="48">
        <f t="shared" si="72"/>
        <v>0</v>
      </c>
      <c r="Q116" s="49">
        <f t="shared" si="73"/>
        <v>-13.962264150943341</v>
      </c>
      <c r="R116" s="428">
        <f t="shared" si="74"/>
        <v>0.88830188679245325</v>
      </c>
      <c r="S116" s="498"/>
      <c r="T116" s="230">
        <v>0.8208333333333333</v>
      </c>
      <c r="U116" s="230">
        <v>0.89444444444444438</v>
      </c>
      <c r="V116" s="231">
        <v>7</v>
      </c>
      <c r="W116" s="421">
        <f t="shared" si="70"/>
        <v>105.99999999999994</v>
      </c>
      <c r="X116" s="219"/>
      <c r="Y116" s="219"/>
      <c r="Z116" s="220"/>
      <c r="AA116" s="220"/>
      <c r="AB116" s="451"/>
      <c r="AC116" s="451"/>
      <c r="AD116" s="224"/>
      <c r="AE116" s="224"/>
      <c r="AF116" s="48">
        <f t="shared" si="61"/>
        <v>-167.54716981132015</v>
      </c>
      <c r="AG116" s="126">
        <f t="shared" si="62"/>
        <v>0.88830188679245325</v>
      </c>
      <c r="AH116" s="472"/>
    </row>
    <row r="117" spans="1:34" s="221" customFormat="1" ht="19.149999999999999" customHeight="1">
      <c r="A117" s="495"/>
      <c r="B117" s="424">
        <v>0</v>
      </c>
      <c r="C117" s="55"/>
      <c r="D117" s="179"/>
      <c r="E117" s="83"/>
      <c r="F117" s="359" t="s">
        <v>105</v>
      </c>
      <c r="G117" s="57"/>
      <c r="H117" s="45">
        <f t="shared" si="75"/>
        <v>0</v>
      </c>
      <c r="I117" s="438"/>
      <c r="J117" s="46"/>
      <c r="K117" s="44"/>
      <c r="L117" s="47"/>
      <c r="M117" s="427"/>
      <c r="N117" s="44"/>
      <c r="O117" s="47"/>
      <c r="P117" s="48"/>
      <c r="Q117" s="49"/>
      <c r="R117" s="428"/>
      <c r="S117" s="498"/>
      <c r="T117" s="230"/>
      <c r="U117" s="230"/>
      <c r="V117" s="231"/>
      <c r="W117" s="421"/>
      <c r="X117" s="219"/>
      <c r="Y117" s="219"/>
      <c r="Z117" s="220"/>
      <c r="AA117" s="220"/>
      <c r="AB117" s="451"/>
      <c r="AC117" s="451"/>
      <c r="AD117" s="224"/>
      <c r="AE117" s="224"/>
      <c r="AF117" s="48">
        <f t="shared" si="61"/>
        <v>0</v>
      </c>
      <c r="AG117" s="126" t="e">
        <f t="shared" si="62"/>
        <v>#DIV/0!</v>
      </c>
      <c r="AH117" s="472"/>
    </row>
    <row r="118" spans="1:34" s="221" customFormat="1" ht="19.149999999999999" customHeight="1">
      <c r="A118" s="495"/>
      <c r="B118" s="424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38"/>
      <c r="J118" s="46"/>
      <c r="K118" s="44"/>
      <c r="L118" s="47"/>
      <c r="M118" s="427"/>
      <c r="N118" s="44"/>
      <c r="O118" s="47"/>
      <c r="P118" s="48"/>
      <c r="Q118" s="49"/>
      <c r="R118" s="428"/>
      <c r="S118" s="498"/>
      <c r="T118" s="230"/>
      <c r="U118" s="230"/>
      <c r="V118" s="231"/>
      <c r="W118" s="421">
        <f t="shared" si="70"/>
        <v>0</v>
      </c>
      <c r="X118" s="219"/>
      <c r="Y118" s="219"/>
      <c r="Z118" s="220"/>
      <c r="AA118" s="220"/>
      <c r="AB118" s="451"/>
      <c r="AC118" s="451"/>
      <c r="AD118" s="224"/>
      <c r="AE118" s="224"/>
      <c r="AF118" s="48">
        <f t="shared" si="61"/>
        <v>0</v>
      </c>
      <c r="AG118" s="126" t="e">
        <f t="shared" si="62"/>
        <v>#DIV/0!</v>
      </c>
      <c r="AH118" s="472"/>
    </row>
    <row r="119" spans="1:34" s="221" customFormat="1" ht="19.149999999999999" customHeight="1">
      <c r="A119" s="495"/>
      <c r="B119" s="224">
        <v>0</v>
      </c>
      <c r="C119" s="226"/>
      <c r="D119" s="82"/>
      <c r="E119" s="83"/>
      <c r="F119" s="366" t="s">
        <v>105</v>
      </c>
      <c r="G119" s="233"/>
      <c r="H119" s="45">
        <f t="shared" si="75"/>
        <v>0</v>
      </c>
      <c r="I119" s="438"/>
      <c r="J119" s="181"/>
      <c r="K119" s="235"/>
      <c r="L119" s="47"/>
      <c r="M119" s="427"/>
      <c r="N119" s="182"/>
      <c r="O119" s="228"/>
      <c r="P119" s="168"/>
      <c r="Q119" s="49"/>
      <c r="R119" s="428"/>
      <c r="S119" s="498"/>
      <c r="T119" s="230"/>
      <c r="U119" s="230"/>
      <c r="V119" s="231"/>
      <c r="W119" s="421">
        <f t="shared" si="70"/>
        <v>0</v>
      </c>
      <c r="X119" s="219"/>
      <c r="Y119" s="219"/>
      <c r="Z119" s="220"/>
      <c r="AA119" s="220"/>
      <c r="AB119" s="451"/>
      <c r="AC119" s="451"/>
      <c r="AD119" s="224"/>
      <c r="AE119" s="224"/>
      <c r="AF119" s="48">
        <f t="shared" si="61"/>
        <v>0</v>
      </c>
      <c r="AG119" s="126" t="e">
        <f t="shared" si="62"/>
        <v>#DIV/0!</v>
      </c>
      <c r="AH119" s="472"/>
    </row>
    <row r="120" spans="1:34" s="221" customFormat="1" ht="19.149999999999999" customHeight="1">
      <c r="A120" s="495"/>
      <c r="B120" s="224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38"/>
      <c r="J120" s="181"/>
      <c r="K120" s="235"/>
      <c r="L120" s="47"/>
      <c r="M120" s="427"/>
      <c r="N120" s="182"/>
      <c r="O120" s="228"/>
      <c r="P120" s="168"/>
      <c r="Q120" s="49"/>
      <c r="R120" s="428"/>
      <c r="S120" s="498"/>
      <c r="T120" s="230"/>
      <c r="U120" s="230"/>
      <c r="V120" s="231"/>
      <c r="W120" s="421">
        <f t="shared" si="70"/>
        <v>0</v>
      </c>
      <c r="X120" s="219"/>
      <c r="Y120" s="219"/>
      <c r="Z120" s="220"/>
      <c r="AA120" s="220"/>
      <c r="AB120" s="451"/>
      <c r="AC120" s="451"/>
      <c r="AD120" s="224"/>
      <c r="AE120" s="224"/>
      <c r="AF120" s="48">
        <f t="shared" si="61"/>
        <v>0</v>
      </c>
      <c r="AG120" s="126" t="e">
        <f t="shared" si="62"/>
        <v>#DIV/0!</v>
      </c>
      <c r="AH120" s="472"/>
    </row>
    <row r="121" spans="1:34" ht="19.149999999999999" customHeight="1">
      <c r="A121" s="496"/>
      <c r="B121" s="122">
        <v>0</v>
      </c>
      <c r="C121" s="100" t="s">
        <v>259</v>
      </c>
      <c r="D121" s="236" t="s">
        <v>118</v>
      </c>
      <c r="E121" s="237"/>
      <c r="F121" s="368"/>
      <c r="G121" s="238"/>
      <c r="H121" s="239"/>
      <c r="I121" s="240"/>
      <c r="J121" s="205">
        <v>15.75</v>
      </c>
      <c r="K121" s="205">
        <v>1477.5</v>
      </c>
      <c r="L121" s="206">
        <v>97.11904761904762</v>
      </c>
      <c r="M121" s="205">
        <f t="shared" ref="M121:O121" si="78">AVERAGE(M109:M120)</f>
        <v>15.875</v>
      </c>
      <c r="N121" s="205">
        <f t="shared" si="78"/>
        <v>1311.7660901713336</v>
      </c>
      <c r="O121" s="206">
        <f t="shared" si="78"/>
        <v>85.493494797996803</v>
      </c>
      <c r="P121" s="48">
        <f t="shared" ref="P121:P129" si="79">M121-J121</f>
        <v>0.125</v>
      </c>
      <c r="Q121" s="49">
        <f t="shared" ref="Q121:Q129" si="80">O121-L121</f>
        <v>-11.625552821050817</v>
      </c>
      <c r="R121" s="175">
        <f t="shared" ref="R121:R129" si="81">O121/L121</f>
        <v>0.88029585229611806</v>
      </c>
      <c r="S121" s="477"/>
      <c r="T121" s="50"/>
      <c r="U121" s="50"/>
      <c r="V121" s="44"/>
      <c r="W121" s="421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51"/>
      <c r="AC121" s="451"/>
      <c r="AD121" s="107">
        <f>SUM(AD109:AD120)</f>
        <v>0</v>
      </c>
      <c r="AE121" s="107">
        <f>SUM(AE109:AE120)</f>
        <v>0</v>
      </c>
      <c r="AF121" s="48">
        <f>N121-K121</f>
        <v>-165.73390982866636</v>
      </c>
      <c r="AG121" s="126">
        <f>N121/K121</f>
        <v>0.88782814901613105</v>
      </c>
      <c r="AH121" s="472"/>
    </row>
    <row r="122" spans="1:34" ht="19.149999999999999" customHeight="1">
      <c r="A122" s="499" t="s">
        <v>260</v>
      </c>
      <c r="B122" s="131" t="s">
        <v>230</v>
      </c>
      <c r="C122" s="166"/>
      <c r="D122" s="179" t="s">
        <v>261</v>
      </c>
      <c r="E122" s="43"/>
      <c r="F122" s="359">
        <v>58.67</v>
      </c>
      <c r="G122" s="44">
        <v>1419</v>
      </c>
      <c r="H122" s="45">
        <f t="shared" ref="H122:H132" si="82">F122*G122</f>
        <v>83252.73</v>
      </c>
      <c r="I122" s="424"/>
      <c r="J122" s="46">
        <v>19</v>
      </c>
      <c r="K122" s="44">
        <v>1440</v>
      </c>
      <c r="L122" s="47">
        <v>75.78947368421052</v>
      </c>
      <c r="M122" s="422">
        <v>19</v>
      </c>
      <c r="N122" s="177">
        <f t="shared" ref="N122:N129" si="83">G122/W122*60</f>
        <v>1330.3125000000016</v>
      </c>
      <c r="O122" s="241">
        <f t="shared" ref="O122:O129" si="84">N122/M122</f>
        <v>70.01644736842114</v>
      </c>
      <c r="P122" s="108">
        <f t="shared" si="79"/>
        <v>0</v>
      </c>
      <c r="Q122" s="185">
        <f t="shared" si="80"/>
        <v>-5.7730263157893802</v>
      </c>
      <c r="R122" s="109">
        <f t="shared" si="81"/>
        <v>0.92382812500000122</v>
      </c>
      <c r="S122" s="463">
        <f>R134</f>
        <v>0.88611514205789677</v>
      </c>
      <c r="T122" s="50">
        <v>0.5</v>
      </c>
      <c r="U122" s="50">
        <v>0.5444444444444444</v>
      </c>
      <c r="V122" s="231">
        <v>5</v>
      </c>
      <c r="W122" s="421">
        <f t="shared" si="70"/>
        <v>63.999999999999929</v>
      </c>
      <c r="X122" s="53"/>
      <c r="Y122" s="53"/>
      <c r="Z122" s="54"/>
      <c r="AA122" s="54"/>
      <c r="AB122" s="451"/>
      <c r="AC122" s="451"/>
      <c r="AD122" s="438"/>
      <c r="AE122" s="438"/>
      <c r="AF122" s="48">
        <f t="shared" si="61"/>
        <v>-109.68749999999841</v>
      </c>
      <c r="AG122" s="428">
        <f t="shared" si="62"/>
        <v>0.92382812500000111</v>
      </c>
      <c r="AH122" s="477">
        <f>AG134</f>
        <v>0.89961059606152849</v>
      </c>
    </row>
    <row r="123" spans="1:34" ht="19.149999999999999" customHeight="1">
      <c r="A123" s="499"/>
      <c r="B123" s="131" t="s">
        <v>230</v>
      </c>
      <c r="C123" s="97"/>
      <c r="D123" s="42" t="s">
        <v>248</v>
      </c>
      <c r="E123" s="180"/>
      <c r="F123" s="359">
        <v>59.52</v>
      </c>
      <c r="G123" s="44">
        <v>1799</v>
      </c>
      <c r="H123" s="45">
        <f t="shared" si="82"/>
        <v>107076.48000000001</v>
      </c>
      <c r="I123" s="438"/>
      <c r="J123" s="87">
        <v>21</v>
      </c>
      <c r="K123" s="57">
        <v>1385</v>
      </c>
      <c r="L123" s="86">
        <v>65.952380952380949</v>
      </c>
      <c r="M123" s="427">
        <v>21</v>
      </c>
      <c r="N123" s="57">
        <f t="shared" si="83"/>
        <v>1284.9999999999995</v>
      </c>
      <c r="O123" s="86">
        <f t="shared" si="84"/>
        <v>61.190476190476168</v>
      </c>
      <c r="P123" s="54">
        <f t="shared" si="79"/>
        <v>0</v>
      </c>
      <c r="Q123" s="88">
        <f t="shared" si="80"/>
        <v>-4.7619047619047805</v>
      </c>
      <c r="R123" s="431">
        <f t="shared" si="81"/>
        <v>0.9277978339350178</v>
      </c>
      <c r="S123" s="463"/>
      <c r="T123" s="50">
        <v>0.55972222222222212</v>
      </c>
      <c r="U123" s="50">
        <v>0.61805555555555547</v>
      </c>
      <c r="V123" s="231">
        <v>22</v>
      </c>
      <c r="W123" s="421">
        <f>(U123-T123)*24*60</f>
        <v>84.000000000000028</v>
      </c>
      <c r="X123" s="53">
        <v>0.54791666666666672</v>
      </c>
      <c r="Y123" s="53">
        <v>0.55694444444444446</v>
      </c>
      <c r="Z123" s="54"/>
      <c r="AA123" s="54"/>
      <c r="AB123" s="451"/>
      <c r="AC123" s="451"/>
      <c r="AD123" s="438"/>
      <c r="AE123" s="438"/>
      <c r="AF123" s="48">
        <f t="shared" si="61"/>
        <v>-100.00000000000045</v>
      </c>
      <c r="AG123" s="428">
        <f t="shared" si="62"/>
        <v>0.92779783393501769</v>
      </c>
      <c r="AH123" s="463"/>
    </row>
    <row r="124" spans="1:34" ht="19.149999999999999" customHeight="1">
      <c r="A124" s="499"/>
      <c r="B124" s="131" t="s">
        <v>196</v>
      </c>
      <c r="C124" s="178"/>
      <c r="D124" s="179" t="s">
        <v>262</v>
      </c>
      <c r="E124" s="180"/>
      <c r="F124" s="359">
        <v>56.79</v>
      </c>
      <c r="G124" s="177">
        <v>1230</v>
      </c>
      <c r="H124" s="45">
        <f t="shared" si="82"/>
        <v>69851.7</v>
      </c>
      <c r="I124" s="242"/>
      <c r="J124" s="87">
        <v>18</v>
      </c>
      <c r="K124" s="57">
        <v>1636</v>
      </c>
      <c r="L124" s="86">
        <v>90.888888888888886</v>
      </c>
      <c r="M124" s="422">
        <v>18</v>
      </c>
      <c r="N124" s="177">
        <f t="shared" si="83"/>
        <v>1537.5000000000005</v>
      </c>
      <c r="O124" s="241">
        <f t="shared" si="84"/>
        <v>85.416666666666686</v>
      </c>
      <c r="P124" s="108">
        <f t="shared" si="79"/>
        <v>0</v>
      </c>
      <c r="Q124" s="185">
        <f t="shared" si="80"/>
        <v>-5.4722222222222001</v>
      </c>
      <c r="R124" s="109">
        <f t="shared" si="81"/>
        <v>0.93979217603912002</v>
      </c>
      <c r="S124" s="500"/>
      <c r="T124" s="50">
        <v>0.70833333333333337</v>
      </c>
      <c r="U124" s="50">
        <v>0.7416666666666667</v>
      </c>
      <c r="V124" s="231">
        <v>5</v>
      </c>
      <c r="W124" s="243">
        <f>(U124-T124)*24*60</f>
        <v>47.999999999999986</v>
      </c>
      <c r="X124" s="191"/>
      <c r="Y124" s="191"/>
      <c r="Z124" s="54"/>
      <c r="AA124" s="54"/>
      <c r="AB124" s="451"/>
      <c r="AC124" s="451"/>
      <c r="AD124" s="438"/>
      <c r="AE124" s="438"/>
      <c r="AF124" s="108">
        <f t="shared" si="61"/>
        <v>-98.499999999999545</v>
      </c>
      <c r="AG124" s="109">
        <f t="shared" si="62"/>
        <v>0.93979217603912013</v>
      </c>
      <c r="AH124" s="463"/>
    </row>
    <row r="125" spans="1:34" ht="19.149999999999999" customHeight="1">
      <c r="A125" s="499"/>
      <c r="B125" s="131" t="s">
        <v>196</v>
      </c>
      <c r="C125" s="97"/>
      <c r="D125" s="42" t="s">
        <v>263</v>
      </c>
      <c r="E125" s="43"/>
      <c r="F125" s="359">
        <v>56.87</v>
      </c>
      <c r="G125" s="44">
        <v>945</v>
      </c>
      <c r="H125" s="45">
        <f t="shared" si="82"/>
        <v>53742.149999999994</v>
      </c>
      <c r="I125" s="424"/>
      <c r="J125" s="87">
        <v>18</v>
      </c>
      <c r="K125" s="57">
        <v>1636</v>
      </c>
      <c r="L125" s="86">
        <v>90.888888888888886</v>
      </c>
      <c r="M125" s="422">
        <v>18</v>
      </c>
      <c r="N125" s="57">
        <f t="shared" si="83"/>
        <v>1492.1052631578937</v>
      </c>
      <c r="O125" s="86">
        <f t="shared" si="84"/>
        <v>82.894736842105203</v>
      </c>
      <c r="P125" s="54">
        <f t="shared" si="79"/>
        <v>0</v>
      </c>
      <c r="Q125" s="88">
        <f t="shared" si="80"/>
        <v>-7.9941520467836824</v>
      </c>
      <c r="R125" s="431">
        <f t="shared" si="81"/>
        <v>0.91204478188135307</v>
      </c>
      <c r="S125" s="500"/>
      <c r="T125" s="50">
        <v>0.74583333333333335</v>
      </c>
      <c r="U125" s="50">
        <v>0.77222222222222225</v>
      </c>
      <c r="V125" s="231">
        <v>6</v>
      </c>
      <c r="W125" s="243">
        <f t="shared" ref="W125:W133" si="85">(U125-T125)*24*60</f>
        <v>38.000000000000028</v>
      </c>
      <c r="X125" s="64"/>
      <c r="Y125" s="64"/>
      <c r="Z125" s="54"/>
      <c r="AA125" s="54"/>
      <c r="AB125" s="451"/>
      <c r="AC125" s="451"/>
      <c r="AD125" s="438"/>
      <c r="AE125" s="438"/>
      <c r="AF125" s="48">
        <f t="shared" si="61"/>
        <v>-143.89473684210634</v>
      </c>
      <c r="AG125" s="428">
        <f t="shared" si="62"/>
        <v>0.91204478188135307</v>
      </c>
      <c r="AH125" s="464"/>
    </row>
    <row r="126" spans="1:34" ht="19.149999999999999" customHeight="1">
      <c r="A126" s="499"/>
      <c r="B126" s="131" t="s">
        <v>196</v>
      </c>
      <c r="C126" s="438"/>
      <c r="D126" s="42" t="s">
        <v>264</v>
      </c>
      <c r="E126" s="180"/>
      <c r="F126" s="359">
        <v>54.09</v>
      </c>
      <c r="G126" s="57">
        <v>879</v>
      </c>
      <c r="H126" s="45">
        <f t="shared" si="82"/>
        <v>47545.11</v>
      </c>
      <c r="I126" s="438"/>
      <c r="J126" s="87">
        <v>17</v>
      </c>
      <c r="K126" s="57">
        <v>1565</v>
      </c>
      <c r="L126" s="86">
        <v>92.058823529411768</v>
      </c>
      <c r="M126" s="427">
        <v>18</v>
      </c>
      <c r="N126" s="57">
        <f t="shared" si="83"/>
        <v>1387.8947368421043</v>
      </c>
      <c r="O126" s="86">
        <f t="shared" si="84"/>
        <v>77.105263157894683</v>
      </c>
      <c r="P126" s="54">
        <f t="shared" si="79"/>
        <v>1</v>
      </c>
      <c r="Q126" s="88">
        <f t="shared" si="80"/>
        <v>-14.953560371517085</v>
      </c>
      <c r="R126" s="431">
        <f t="shared" si="81"/>
        <v>0.83756515890364824</v>
      </c>
      <c r="S126" s="500"/>
      <c r="T126" s="50">
        <v>0.77708333333333335</v>
      </c>
      <c r="U126" s="50">
        <v>0.80347222222222225</v>
      </c>
      <c r="V126" s="231">
        <v>7</v>
      </c>
      <c r="W126" s="243">
        <f t="shared" si="85"/>
        <v>38.000000000000028</v>
      </c>
      <c r="X126" s="64"/>
      <c r="Y126" s="64"/>
      <c r="Z126" s="54"/>
      <c r="AA126" s="54"/>
      <c r="AB126" s="451"/>
      <c r="AC126" s="451"/>
      <c r="AD126" s="438"/>
      <c r="AE126" s="438"/>
      <c r="AF126" s="108">
        <f t="shared" si="61"/>
        <v>-177.10526315789571</v>
      </c>
      <c r="AG126" s="109">
        <f t="shared" si="62"/>
        <v>0.88683369766268649</v>
      </c>
      <c r="AH126" s="464"/>
    </row>
    <row r="127" spans="1:34" ht="19.149999999999999" customHeight="1">
      <c r="A127" s="499"/>
      <c r="B127" s="131" t="s">
        <v>196</v>
      </c>
      <c r="C127" s="226"/>
      <c r="D127" s="82" t="s">
        <v>265</v>
      </c>
      <c r="E127" s="83"/>
      <c r="F127" s="359">
        <v>47.6</v>
      </c>
      <c r="G127" s="212">
        <v>1211</v>
      </c>
      <c r="H127" s="45">
        <f t="shared" si="82"/>
        <v>57643.6</v>
      </c>
      <c r="I127" s="224"/>
      <c r="J127" s="87">
        <v>19</v>
      </c>
      <c r="K127" s="57">
        <v>1440</v>
      </c>
      <c r="L127" s="86">
        <v>75.78947368421052</v>
      </c>
      <c r="M127" s="422">
        <v>19</v>
      </c>
      <c r="N127" s="177">
        <f t="shared" si="83"/>
        <v>1345.5555555555563</v>
      </c>
      <c r="O127" s="241">
        <f t="shared" si="84"/>
        <v>70.818713450292435</v>
      </c>
      <c r="P127" s="108">
        <f t="shared" si="79"/>
        <v>0</v>
      </c>
      <c r="Q127" s="185">
        <f t="shared" si="80"/>
        <v>-4.9707602339180852</v>
      </c>
      <c r="R127" s="109">
        <f t="shared" si="81"/>
        <v>0.93441358024691412</v>
      </c>
      <c r="S127" s="500"/>
      <c r="T127" s="50">
        <v>0.81944444444444442</v>
      </c>
      <c r="U127" s="50">
        <v>0.8569444444444444</v>
      </c>
      <c r="V127" s="424">
        <v>23</v>
      </c>
      <c r="W127" s="243">
        <f t="shared" si="85"/>
        <v>53.999999999999972</v>
      </c>
      <c r="X127" s="64">
        <v>0.80694444444444446</v>
      </c>
      <c r="Y127" s="64">
        <v>0.81666666666666676</v>
      </c>
      <c r="Z127" s="54"/>
      <c r="AA127" s="54"/>
      <c r="AB127" s="451"/>
      <c r="AC127" s="451"/>
      <c r="AD127" s="438"/>
      <c r="AE127" s="438"/>
      <c r="AF127" s="108">
        <f t="shared" si="61"/>
        <v>-94.444444444443661</v>
      </c>
      <c r="AG127" s="109">
        <f t="shared" si="62"/>
        <v>0.93441358024691412</v>
      </c>
      <c r="AH127" s="464"/>
    </row>
    <row r="128" spans="1:34" ht="19.149999999999999" customHeight="1">
      <c r="A128" s="499"/>
      <c r="B128" s="131" t="s">
        <v>196</v>
      </c>
      <c r="C128" s="160"/>
      <c r="D128" s="59" t="s">
        <v>266</v>
      </c>
      <c r="E128" s="83"/>
      <c r="F128" s="359">
        <v>50.67</v>
      </c>
      <c r="G128" s="57">
        <v>352</v>
      </c>
      <c r="H128" s="45">
        <f t="shared" si="82"/>
        <v>17835.84</v>
      </c>
      <c r="I128" s="438"/>
      <c r="J128" s="87">
        <v>21</v>
      </c>
      <c r="K128" s="57">
        <v>1636</v>
      </c>
      <c r="L128" s="86">
        <v>77.904761904761898</v>
      </c>
      <c r="M128" s="87">
        <v>21</v>
      </c>
      <c r="N128" s="57">
        <f t="shared" si="83"/>
        <v>1242.3529411764748</v>
      </c>
      <c r="O128" s="86">
        <f t="shared" si="84"/>
        <v>59.15966386554642</v>
      </c>
      <c r="P128" s="54">
        <f t="shared" si="79"/>
        <v>0</v>
      </c>
      <c r="Q128" s="88">
        <f t="shared" si="80"/>
        <v>-18.745098039215478</v>
      </c>
      <c r="R128" s="431">
        <f t="shared" si="81"/>
        <v>0.75938443837192848</v>
      </c>
      <c r="S128" s="500"/>
      <c r="T128" s="50">
        <v>0.86180555555555549</v>
      </c>
      <c r="U128" s="50">
        <v>0.87361111111111101</v>
      </c>
      <c r="V128" s="424">
        <v>7</v>
      </c>
      <c r="W128" s="243">
        <f t="shared" si="85"/>
        <v>16.99999999999994</v>
      </c>
      <c r="X128" s="64"/>
      <c r="Y128" s="64"/>
      <c r="Z128" s="54"/>
      <c r="AA128" s="54"/>
      <c r="AB128" s="451"/>
      <c r="AC128" s="451"/>
      <c r="AD128" s="438"/>
      <c r="AE128" s="438"/>
      <c r="AF128" s="108">
        <f t="shared" si="61"/>
        <v>-393.64705882352519</v>
      </c>
      <c r="AG128" s="109">
        <f t="shared" si="62"/>
        <v>0.75938443837192837</v>
      </c>
      <c r="AH128" s="464"/>
    </row>
    <row r="129" spans="1:34" ht="19.149999999999999" customHeight="1">
      <c r="A129" s="499"/>
      <c r="B129" s="131" t="s">
        <v>196</v>
      </c>
      <c r="C129" s="160"/>
      <c r="D129" s="59" t="s">
        <v>277</v>
      </c>
      <c r="E129" s="60"/>
      <c r="F129" s="359">
        <v>50.49</v>
      </c>
      <c r="G129" s="57">
        <v>1268</v>
      </c>
      <c r="H129" s="45">
        <f t="shared" si="82"/>
        <v>64021.32</v>
      </c>
      <c r="I129" s="438"/>
      <c r="J129" s="87">
        <v>14</v>
      </c>
      <c r="K129" s="57">
        <v>1440</v>
      </c>
      <c r="L129" s="86">
        <v>102.85714285714286</v>
      </c>
      <c r="M129" s="427">
        <v>15</v>
      </c>
      <c r="N129" s="57">
        <f t="shared" si="83"/>
        <v>1334.7368421052643</v>
      </c>
      <c r="O129" s="86">
        <f t="shared" si="84"/>
        <v>88.982456140350948</v>
      </c>
      <c r="P129" s="54">
        <f t="shared" si="79"/>
        <v>1</v>
      </c>
      <c r="Q129" s="88">
        <f t="shared" si="80"/>
        <v>-13.874686716791913</v>
      </c>
      <c r="R129" s="431">
        <f t="shared" si="81"/>
        <v>0.86510721247563416</v>
      </c>
      <c r="S129" s="500"/>
      <c r="T129" s="50">
        <v>0.87777777777777766</v>
      </c>
      <c r="U129" s="50">
        <v>0.91736111111111096</v>
      </c>
      <c r="V129" s="424">
        <v>6</v>
      </c>
      <c r="W129" s="243">
        <f t="shared" si="85"/>
        <v>56.999999999999957</v>
      </c>
      <c r="X129" s="64"/>
      <c r="Y129" s="64"/>
      <c r="Z129" s="54"/>
      <c r="AA129" s="54"/>
      <c r="AB129" s="451"/>
      <c r="AC129" s="451"/>
      <c r="AD129" s="438"/>
      <c r="AE129" s="438"/>
      <c r="AF129" s="108"/>
      <c r="AG129" s="109"/>
      <c r="AH129" s="464"/>
    </row>
    <row r="130" spans="1:34" ht="19.149999999999999" customHeight="1">
      <c r="A130" s="49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38"/>
      <c r="J130" s="87"/>
      <c r="K130" s="57"/>
      <c r="L130" s="86"/>
      <c r="M130" s="427"/>
      <c r="N130" s="177"/>
      <c r="O130" s="241"/>
      <c r="P130" s="108"/>
      <c r="Q130" s="185"/>
      <c r="R130" s="109"/>
      <c r="S130" s="500"/>
      <c r="T130" s="50"/>
      <c r="U130" s="50"/>
      <c r="V130" s="424"/>
      <c r="W130" s="243"/>
      <c r="X130" s="64"/>
      <c r="Y130" s="64"/>
      <c r="Z130" s="54"/>
      <c r="AA130" s="54"/>
      <c r="AB130" s="451"/>
      <c r="AC130" s="451"/>
      <c r="AD130" s="438"/>
      <c r="AE130" s="438"/>
      <c r="AF130" s="65"/>
      <c r="AG130" s="429"/>
      <c r="AH130" s="464"/>
    </row>
    <row r="131" spans="1:34" ht="19.149999999999999" customHeight="1">
      <c r="A131" s="49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1"/>
      <c r="S131" s="500"/>
      <c r="T131" s="50"/>
      <c r="U131" s="50"/>
      <c r="V131" s="424"/>
      <c r="W131" s="243"/>
      <c r="X131" s="64"/>
      <c r="Y131" s="64"/>
      <c r="Z131" s="54"/>
      <c r="AA131" s="54"/>
      <c r="AB131" s="451"/>
      <c r="AC131" s="451"/>
      <c r="AD131" s="438"/>
      <c r="AE131" s="438"/>
      <c r="AF131" s="65"/>
      <c r="AG131" s="429"/>
      <c r="AH131" s="464"/>
    </row>
    <row r="132" spans="1:34" ht="19.149999999999999" customHeight="1">
      <c r="A132" s="49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38"/>
      <c r="J132" s="87"/>
      <c r="K132" s="57"/>
      <c r="L132" s="86"/>
      <c r="M132" s="427"/>
      <c r="N132" s="57"/>
      <c r="O132" s="86"/>
      <c r="P132" s="54"/>
      <c r="Q132" s="88"/>
      <c r="R132" s="431"/>
      <c r="S132" s="500"/>
      <c r="T132" s="50"/>
      <c r="U132" s="50"/>
      <c r="V132" s="424"/>
      <c r="W132" s="243">
        <f t="shared" si="85"/>
        <v>0</v>
      </c>
      <c r="X132" s="64"/>
      <c r="Y132" s="64"/>
      <c r="Z132" s="54"/>
      <c r="AA132" s="54"/>
      <c r="AB132" s="451"/>
      <c r="AC132" s="451"/>
      <c r="AD132" s="438"/>
      <c r="AE132" s="438"/>
      <c r="AF132" s="65"/>
      <c r="AG132" s="429"/>
      <c r="AH132" s="464"/>
    </row>
    <row r="133" spans="1:34" ht="19.149999999999999" customHeight="1">
      <c r="A133" s="49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38"/>
      <c r="J133" s="87"/>
      <c r="K133" s="57"/>
      <c r="L133" s="86"/>
      <c r="M133" s="427"/>
      <c r="N133" s="57"/>
      <c r="O133" s="86"/>
      <c r="P133" s="54"/>
      <c r="Q133" s="88"/>
      <c r="R133" s="431"/>
      <c r="S133" s="500"/>
      <c r="T133" s="50"/>
      <c r="U133" s="50"/>
      <c r="V133" s="424"/>
      <c r="W133" s="243">
        <f t="shared" si="85"/>
        <v>0</v>
      </c>
      <c r="X133" s="64"/>
      <c r="Y133" s="64"/>
      <c r="Z133" s="54"/>
      <c r="AA133" s="54"/>
      <c r="AB133" s="451"/>
      <c r="AC133" s="451"/>
      <c r="AD133" s="438"/>
      <c r="AE133" s="438"/>
      <c r="AF133" s="65"/>
      <c r="AG133" s="429"/>
      <c r="AH133" s="464"/>
    </row>
    <row r="134" spans="1:34" ht="19.149999999999999" customHeight="1">
      <c r="A134" s="499"/>
      <c r="B134" s="171">
        <v>0</v>
      </c>
      <c r="C134" s="100" t="s">
        <v>268</v>
      </c>
      <c r="D134" s="478" t="s">
        <v>118</v>
      </c>
      <c r="E134" s="478"/>
      <c r="F134" s="369"/>
      <c r="G134" s="101"/>
      <c r="H134" s="102"/>
      <c r="I134" s="245"/>
      <c r="J134" s="246">
        <v>18.375</v>
      </c>
      <c r="K134" s="246">
        <v>1522.25</v>
      </c>
      <c r="L134" s="247">
        <v>84.016229298737045</v>
      </c>
      <c r="M134" s="246">
        <f t="shared" ref="M134:O134" si="86">AVERAGE(M122:M133)</f>
        <v>18.625</v>
      </c>
      <c r="N134" s="246">
        <f t="shared" si="86"/>
        <v>1369.4322298546617</v>
      </c>
      <c r="O134" s="247">
        <f t="shared" si="86"/>
        <v>74.448052960219201</v>
      </c>
      <c r="P134" s="51">
        <f t="shared" ref="P134:P142" si="87">M134-J134</f>
        <v>0.25</v>
      </c>
      <c r="Q134" s="142">
        <f t="shared" ref="Q134:Q142" si="88">O134-L134</f>
        <v>-9.5681763385178442</v>
      </c>
      <c r="R134" s="248">
        <f t="shared" ref="R134:R142" si="89">O134/L134</f>
        <v>0.88611514205789677</v>
      </c>
      <c r="S134" s="463"/>
      <c r="T134" s="50"/>
      <c r="U134" s="50"/>
      <c r="V134" s="424"/>
      <c r="W134" s="424"/>
      <c r="X134" s="53"/>
      <c r="Y134" s="53"/>
      <c r="Z134" s="106">
        <f>SUM(Z122:Z133)</f>
        <v>0</v>
      </c>
      <c r="AA134" s="106">
        <f>SUM(AA122:AA133)</f>
        <v>0</v>
      </c>
      <c r="AB134" s="451"/>
      <c r="AC134" s="451"/>
      <c r="AD134" s="107">
        <f>SUM(AD122:AD133)</f>
        <v>0</v>
      </c>
      <c r="AE134" s="107">
        <f>SUM(AE122:AE133)</f>
        <v>0</v>
      </c>
      <c r="AF134" s="48">
        <f t="shared" si="61"/>
        <v>-152.81777014533827</v>
      </c>
      <c r="AG134" s="428">
        <f t="shared" si="62"/>
        <v>0.89961059606152849</v>
      </c>
      <c r="AH134" s="464"/>
    </row>
    <row r="135" spans="1:34" ht="19.149999999999999" customHeight="1">
      <c r="A135" s="501" t="s">
        <v>269</v>
      </c>
      <c r="B135" s="424" t="s">
        <v>196</v>
      </c>
      <c r="C135" s="438"/>
      <c r="D135" s="82" t="s">
        <v>270</v>
      </c>
      <c r="E135" s="83"/>
      <c r="F135" s="359">
        <v>53.68</v>
      </c>
      <c r="G135" s="57">
        <v>796</v>
      </c>
      <c r="H135" s="249">
        <f t="shared" ref="H135:H146" si="90">F135*G135</f>
        <v>42729.279999999999</v>
      </c>
      <c r="I135" s="438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1404.7058823529394</v>
      </c>
      <c r="O135" s="116">
        <f t="shared" ref="O135:O142" si="92">N135/M135</f>
        <v>87.794117647058712</v>
      </c>
      <c r="P135" s="54">
        <f t="shared" si="87"/>
        <v>0</v>
      </c>
      <c r="Q135" s="88">
        <f t="shared" si="88"/>
        <v>-5.9558823529412876</v>
      </c>
      <c r="R135" s="431">
        <f t="shared" si="89"/>
        <v>0.93647058823529294</v>
      </c>
      <c r="S135" s="498">
        <f>R147</f>
        <v>0.92842847793912553</v>
      </c>
      <c r="T135" s="250">
        <v>0.5</v>
      </c>
      <c r="U135" s="50">
        <v>0.52361111111111114</v>
      </c>
      <c r="V135" s="145">
        <v>5</v>
      </c>
      <c r="W135" s="251">
        <f t="shared" ref="W135:W147" si="93">(U135-T135)*24*60</f>
        <v>34.000000000000043</v>
      </c>
      <c r="X135" s="426"/>
      <c r="Y135" s="426"/>
      <c r="Z135" s="54"/>
      <c r="AA135" s="54"/>
      <c r="AB135" s="451"/>
      <c r="AC135" s="451"/>
      <c r="AD135" s="438"/>
      <c r="AE135" s="438"/>
      <c r="AF135" s="117">
        <f t="shared" si="61"/>
        <v>-95.294117647060602</v>
      </c>
      <c r="AG135" s="121">
        <f t="shared" si="62"/>
        <v>0.93647058823529294</v>
      </c>
      <c r="AH135" s="472">
        <f>AG147</f>
        <v>0.92893925779031428</v>
      </c>
    </row>
    <row r="136" spans="1:34" ht="19.149999999999999" customHeight="1">
      <c r="A136" s="502"/>
      <c r="B136" s="424" t="s">
        <v>196</v>
      </c>
      <c r="C136" s="438"/>
      <c r="D136" s="82" t="s">
        <v>271</v>
      </c>
      <c r="E136" s="252"/>
      <c r="F136" s="359">
        <v>57.734999999999999</v>
      </c>
      <c r="G136" s="57">
        <v>1628</v>
      </c>
      <c r="H136" s="84">
        <f t="shared" si="90"/>
        <v>93992.58</v>
      </c>
      <c r="I136" s="438"/>
      <c r="J136" s="46">
        <v>16</v>
      </c>
      <c r="K136" s="57">
        <v>1565</v>
      </c>
      <c r="L136" s="86">
        <v>97.8125</v>
      </c>
      <c r="M136" s="427">
        <v>16</v>
      </c>
      <c r="N136" s="57">
        <f t="shared" si="91"/>
        <v>1395.4285714285702</v>
      </c>
      <c r="O136" s="86">
        <f t="shared" si="92"/>
        <v>87.214285714285637</v>
      </c>
      <c r="P136" s="54">
        <f t="shared" si="87"/>
        <v>0</v>
      </c>
      <c r="Q136" s="88">
        <f t="shared" si="88"/>
        <v>-10.598214285714363</v>
      </c>
      <c r="R136" s="431">
        <f t="shared" si="89"/>
        <v>0.89164764947512476</v>
      </c>
      <c r="S136" s="498"/>
      <c r="T136" s="250">
        <v>0.52847222222222223</v>
      </c>
      <c r="U136" s="50">
        <v>0.57708333333333339</v>
      </c>
      <c r="V136" s="145">
        <v>7</v>
      </c>
      <c r="W136" s="251">
        <f t="shared" si="93"/>
        <v>70.000000000000071</v>
      </c>
      <c r="X136" s="53"/>
      <c r="Y136" s="53"/>
      <c r="Z136" s="54"/>
      <c r="AA136" s="54"/>
      <c r="AB136" s="451"/>
      <c r="AC136" s="451"/>
      <c r="AD136" s="438"/>
      <c r="AE136" s="438"/>
      <c r="AF136" s="48">
        <f t="shared" si="61"/>
        <v>-169.57142857142981</v>
      </c>
      <c r="AG136" s="126">
        <f t="shared" si="62"/>
        <v>0.89164764947512476</v>
      </c>
      <c r="AH136" s="472"/>
    </row>
    <row r="137" spans="1:34" ht="19.149999999999999" customHeight="1">
      <c r="A137" s="502"/>
      <c r="B137" s="424" t="s">
        <v>196</v>
      </c>
      <c r="C137" s="438"/>
      <c r="D137" s="82" t="s">
        <v>272</v>
      </c>
      <c r="E137" s="83"/>
      <c r="F137" s="359">
        <v>50.67</v>
      </c>
      <c r="G137" s="212">
        <v>919</v>
      </c>
      <c r="H137" s="84">
        <f t="shared" si="90"/>
        <v>46565.73</v>
      </c>
      <c r="I137" s="224"/>
      <c r="J137" s="46">
        <v>17</v>
      </c>
      <c r="K137" s="44">
        <v>1500</v>
      </c>
      <c r="L137" s="47">
        <v>88.235294117647058</v>
      </c>
      <c r="M137" s="87">
        <v>17</v>
      </c>
      <c r="N137" s="57">
        <f t="shared" si="91"/>
        <v>1378.4999999999995</v>
      </c>
      <c r="O137" s="86">
        <f t="shared" si="92"/>
        <v>81.088235294117624</v>
      </c>
      <c r="P137" s="54">
        <f t="shared" si="87"/>
        <v>0</v>
      </c>
      <c r="Q137" s="88">
        <f t="shared" si="88"/>
        <v>-7.1470588235294343</v>
      </c>
      <c r="R137" s="431">
        <f t="shared" si="89"/>
        <v>0.91899999999999971</v>
      </c>
      <c r="S137" s="498"/>
      <c r="T137" s="50">
        <v>0.70833333333333337</v>
      </c>
      <c r="U137" s="50">
        <v>0.73611111111111116</v>
      </c>
      <c r="V137" s="253">
        <v>5</v>
      </c>
      <c r="W137" s="251">
        <f t="shared" si="93"/>
        <v>40.000000000000014</v>
      </c>
      <c r="X137" s="53"/>
      <c r="Y137" s="53"/>
      <c r="Z137" s="54"/>
      <c r="AA137" s="54"/>
      <c r="AB137" s="451"/>
      <c r="AC137" s="451"/>
      <c r="AD137" s="438"/>
      <c r="AE137" s="438"/>
      <c r="AF137" s="48">
        <f t="shared" si="61"/>
        <v>-121.50000000000045</v>
      </c>
      <c r="AG137" s="126">
        <f t="shared" si="62"/>
        <v>0.91899999999999971</v>
      </c>
      <c r="AH137" s="472"/>
    </row>
    <row r="138" spans="1:34" ht="19.149999999999999" customHeight="1">
      <c r="A138" s="502"/>
      <c r="B138" s="424" t="s">
        <v>196</v>
      </c>
      <c r="C138" s="226"/>
      <c r="D138" s="82" t="s">
        <v>273</v>
      </c>
      <c r="E138" s="83"/>
      <c r="F138" s="359">
        <v>50.98</v>
      </c>
      <c r="G138" s="57">
        <v>1673</v>
      </c>
      <c r="H138" s="84">
        <f t="shared" si="90"/>
        <v>85289.54</v>
      </c>
      <c r="I138" s="438"/>
      <c r="J138" s="87">
        <v>20</v>
      </c>
      <c r="K138" s="57">
        <v>1440</v>
      </c>
      <c r="L138" s="86">
        <v>72</v>
      </c>
      <c r="M138" s="232">
        <v>20</v>
      </c>
      <c r="N138" s="57">
        <f t="shared" si="91"/>
        <v>1356.4864864864855</v>
      </c>
      <c r="O138" s="86">
        <f t="shared" si="92"/>
        <v>67.82432432432428</v>
      </c>
      <c r="P138" s="54">
        <f t="shared" si="87"/>
        <v>0</v>
      </c>
      <c r="Q138" s="88">
        <f t="shared" si="88"/>
        <v>-4.1756756756757198</v>
      </c>
      <c r="R138" s="437">
        <f t="shared" si="89"/>
        <v>0.9420045045045039</v>
      </c>
      <c r="S138" s="498"/>
      <c r="T138" s="50">
        <v>0.74027777777777781</v>
      </c>
      <c r="U138" s="50">
        <v>0.79166666666666674</v>
      </c>
      <c r="V138" s="253">
        <v>6</v>
      </c>
      <c r="W138" s="251">
        <f t="shared" si="93"/>
        <v>74.000000000000057</v>
      </c>
      <c r="X138" s="53"/>
      <c r="Y138" s="53"/>
      <c r="Z138" s="54"/>
      <c r="AA138" s="54"/>
      <c r="AB138" s="451"/>
      <c r="AC138" s="451"/>
      <c r="AD138" s="438"/>
      <c r="AE138" s="438"/>
      <c r="AF138" s="48">
        <f t="shared" si="61"/>
        <v>-83.513513513514454</v>
      </c>
      <c r="AG138" s="126">
        <f t="shared" si="62"/>
        <v>0.9420045045045039</v>
      </c>
      <c r="AH138" s="472"/>
    </row>
    <row r="139" spans="1:34" ht="19.149999999999999" customHeight="1">
      <c r="A139" s="502"/>
      <c r="B139" s="424" t="s">
        <v>196</v>
      </c>
      <c r="C139" s="434"/>
      <c r="D139" s="42" t="s">
        <v>274</v>
      </c>
      <c r="E139" s="43"/>
      <c r="F139" s="359">
        <v>54.09</v>
      </c>
      <c r="G139" s="57">
        <v>859</v>
      </c>
      <c r="H139" s="84">
        <f t="shared" si="90"/>
        <v>46463.310000000005</v>
      </c>
      <c r="I139" s="438"/>
      <c r="J139" s="46">
        <v>19</v>
      </c>
      <c r="K139" s="44">
        <v>1500</v>
      </c>
      <c r="L139" s="47">
        <v>78.94736842105263</v>
      </c>
      <c r="M139" s="232">
        <v>19</v>
      </c>
      <c r="N139" s="57">
        <f t="shared" si="91"/>
        <v>1392.972972972972</v>
      </c>
      <c r="O139" s="86">
        <f t="shared" si="92"/>
        <v>73.314366998577469</v>
      </c>
      <c r="P139" s="54">
        <f t="shared" si="87"/>
        <v>0</v>
      </c>
      <c r="Q139" s="88">
        <f t="shared" si="88"/>
        <v>-5.6330014224751608</v>
      </c>
      <c r="R139" s="431">
        <f t="shared" si="89"/>
        <v>0.92864864864864793</v>
      </c>
      <c r="S139" s="498"/>
      <c r="T139" s="50">
        <v>0.79652777777777783</v>
      </c>
      <c r="U139" s="50">
        <v>0.8222222222222223</v>
      </c>
      <c r="V139" s="254">
        <v>7</v>
      </c>
      <c r="W139" s="251">
        <f t="shared" si="93"/>
        <v>37.000000000000028</v>
      </c>
      <c r="X139" s="53"/>
      <c r="Y139" s="53"/>
      <c r="Z139" s="54"/>
      <c r="AA139" s="54"/>
      <c r="AB139" s="451"/>
      <c r="AC139" s="451"/>
      <c r="AD139" s="438"/>
      <c r="AE139" s="438"/>
      <c r="AF139" s="48">
        <f t="shared" si="61"/>
        <v>-107.027027027028</v>
      </c>
      <c r="AG139" s="126">
        <f t="shared" si="62"/>
        <v>0.92864864864864805</v>
      </c>
      <c r="AH139" s="472"/>
    </row>
    <row r="140" spans="1:34" ht="19.149999999999999" customHeight="1">
      <c r="A140" s="503"/>
      <c r="B140" s="424" t="s">
        <v>196</v>
      </c>
      <c r="C140" s="434"/>
      <c r="D140" s="255" t="s">
        <v>275</v>
      </c>
      <c r="E140" s="83"/>
      <c r="F140" s="359">
        <v>50.92</v>
      </c>
      <c r="G140" s="57">
        <v>1818</v>
      </c>
      <c r="H140" s="84">
        <f t="shared" si="90"/>
        <v>92572.56</v>
      </c>
      <c r="I140" s="438"/>
      <c r="J140" s="87">
        <v>19</v>
      </c>
      <c r="K140" s="57">
        <v>1440</v>
      </c>
      <c r="L140" s="86">
        <v>75.78947368421052</v>
      </c>
      <c r="M140" s="232">
        <v>19</v>
      </c>
      <c r="N140" s="57">
        <f t="shared" si="91"/>
        <v>1330.2439024390239</v>
      </c>
      <c r="O140" s="86">
        <f t="shared" si="92"/>
        <v>70.01283697047495</v>
      </c>
      <c r="P140" s="54">
        <f t="shared" si="87"/>
        <v>0</v>
      </c>
      <c r="Q140" s="88">
        <f t="shared" si="88"/>
        <v>-5.7766367137355701</v>
      </c>
      <c r="R140" s="431">
        <f t="shared" si="89"/>
        <v>0.92378048780487787</v>
      </c>
      <c r="S140" s="505"/>
      <c r="T140" s="63">
        <v>0.83750000000000002</v>
      </c>
      <c r="U140" s="256">
        <v>0.89444444444444449</v>
      </c>
      <c r="V140" s="257">
        <v>22</v>
      </c>
      <c r="W140" s="251">
        <f t="shared" si="93"/>
        <v>82.000000000000028</v>
      </c>
      <c r="X140" s="53">
        <v>0.8256944444444444</v>
      </c>
      <c r="Y140" s="53">
        <v>0.83472222222222225</v>
      </c>
      <c r="Z140" s="54"/>
      <c r="AA140" s="54"/>
      <c r="AB140" s="451"/>
      <c r="AC140" s="451"/>
      <c r="AD140" s="438"/>
      <c r="AE140" s="438"/>
      <c r="AF140" s="48">
        <f t="shared" si="61"/>
        <v>-109.75609756097606</v>
      </c>
      <c r="AG140" s="126">
        <f t="shared" si="62"/>
        <v>0.92378048780487776</v>
      </c>
      <c r="AH140" s="472"/>
    </row>
    <row r="141" spans="1:34" ht="19.149999999999999" customHeight="1">
      <c r="A141" s="503"/>
      <c r="B141" s="424" t="s">
        <v>196</v>
      </c>
      <c r="C141" s="434"/>
      <c r="D141" s="42" t="s">
        <v>276</v>
      </c>
      <c r="E141" s="258"/>
      <c r="F141" s="359">
        <v>50.67</v>
      </c>
      <c r="G141" s="57">
        <v>869</v>
      </c>
      <c r="H141" s="84">
        <f t="shared" si="90"/>
        <v>44032.23</v>
      </c>
      <c r="I141" s="438"/>
      <c r="J141" s="46">
        <v>17</v>
      </c>
      <c r="K141" s="44">
        <v>1440</v>
      </c>
      <c r="L141" s="47">
        <v>84.705882352941174</v>
      </c>
      <c r="M141" s="232">
        <v>17</v>
      </c>
      <c r="N141" s="57">
        <f t="shared" si="91"/>
        <v>1372.1052631578937</v>
      </c>
      <c r="O141" s="86">
        <f t="shared" si="92"/>
        <v>80.712074303405515</v>
      </c>
      <c r="P141" s="54">
        <f t="shared" si="87"/>
        <v>0</v>
      </c>
      <c r="Q141" s="88">
        <f t="shared" si="88"/>
        <v>-3.9938080495356587</v>
      </c>
      <c r="R141" s="431">
        <f t="shared" si="89"/>
        <v>0.95285087719298178</v>
      </c>
      <c r="S141" s="505"/>
      <c r="T141" s="63">
        <v>0.89861111111111114</v>
      </c>
      <c r="U141" s="256">
        <v>0.92500000000000004</v>
      </c>
      <c r="V141" s="55">
        <v>6</v>
      </c>
      <c r="W141" s="251">
        <f t="shared" si="93"/>
        <v>38.000000000000028</v>
      </c>
      <c r="X141" s="53"/>
      <c r="Y141" s="53"/>
      <c r="Z141" s="54"/>
      <c r="AA141" s="54"/>
      <c r="AB141" s="451"/>
      <c r="AC141" s="451"/>
      <c r="AD141" s="438"/>
      <c r="AE141" s="438"/>
      <c r="AF141" s="48">
        <f t="shared" si="61"/>
        <v>-67.89473684210634</v>
      </c>
      <c r="AG141" s="126">
        <f t="shared" si="62"/>
        <v>0.95285087719298167</v>
      </c>
      <c r="AH141" s="472"/>
    </row>
    <row r="142" spans="1:34" ht="19.149999999999999" customHeight="1">
      <c r="A142" s="503"/>
      <c r="B142" s="424" t="s">
        <v>196</v>
      </c>
      <c r="C142" s="434"/>
      <c r="D142" s="42" t="s">
        <v>281</v>
      </c>
      <c r="E142" s="258"/>
      <c r="F142" s="359">
        <v>57.3</v>
      </c>
      <c r="G142" s="57">
        <v>1128</v>
      </c>
      <c r="H142" s="84">
        <f t="shared" si="90"/>
        <v>64634.399999999994</v>
      </c>
      <c r="I142" s="438"/>
      <c r="J142" s="87">
        <v>18</v>
      </c>
      <c r="K142" s="57">
        <v>1500</v>
      </c>
      <c r="L142" s="86">
        <v>83.333333333333329</v>
      </c>
      <c r="M142" s="232">
        <v>18</v>
      </c>
      <c r="N142" s="57">
        <f t="shared" si="91"/>
        <v>1410.0000000000005</v>
      </c>
      <c r="O142" s="86">
        <f t="shared" si="92"/>
        <v>78.333333333333357</v>
      </c>
      <c r="P142" s="54">
        <f t="shared" si="87"/>
        <v>0</v>
      </c>
      <c r="Q142" s="88">
        <f t="shared" si="88"/>
        <v>-4.9999999999999716</v>
      </c>
      <c r="R142" s="431">
        <f t="shared" si="89"/>
        <v>0.94000000000000039</v>
      </c>
      <c r="S142" s="505"/>
      <c r="T142" s="63">
        <v>0.92986111111111114</v>
      </c>
      <c r="U142" s="256">
        <v>0.96319444444444446</v>
      </c>
      <c r="V142" s="55">
        <v>7</v>
      </c>
      <c r="W142" s="251">
        <f t="shared" si="93"/>
        <v>47.999999999999986</v>
      </c>
      <c r="X142" s="53"/>
      <c r="Y142" s="53"/>
      <c r="Z142" s="54"/>
      <c r="AA142" s="54"/>
      <c r="AB142" s="451"/>
      <c r="AC142" s="451"/>
      <c r="AD142" s="438"/>
      <c r="AE142" s="438"/>
      <c r="AF142" s="48">
        <f t="shared" si="61"/>
        <v>-89.999999999999545</v>
      </c>
      <c r="AG142" s="126">
        <f t="shared" si="62"/>
        <v>0.94000000000000028</v>
      </c>
      <c r="AH142" s="472"/>
    </row>
    <row r="143" spans="1:34" ht="19.149999999999999" customHeight="1">
      <c r="A143" s="503"/>
      <c r="B143" s="424">
        <v>0</v>
      </c>
      <c r="C143" s="259"/>
      <c r="D143" s="82"/>
      <c r="E143" s="83"/>
      <c r="F143" s="359" t="s">
        <v>105</v>
      </c>
      <c r="G143" s="57"/>
      <c r="H143" s="84">
        <f t="shared" si="90"/>
        <v>0</v>
      </c>
      <c r="I143" s="438"/>
      <c r="J143" s="46"/>
      <c r="K143" s="44"/>
      <c r="L143" s="47"/>
      <c r="M143" s="232"/>
      <c r="N143" s="57"/>
      <c r="O143" s="86"/>
      <c r="P143" s="54"/>
      <c r="Q143" s="88"/>
      <c r="R143" s="431"/>
      <c r="S143" s="505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451"/>
      <c r="AC143" s="451"/>
      <c r="AD143" s="438"/>
      <c r="AE143" s="438"/>
      <c r="AF143" s="48">
        <f t="shared" si="61"/>
        <v>0</v>
      </c>
      <c r="AG143" s="126" t="e">
        <f t="shared" si="62"/>
        <v>#DIV/0!</v>
      </c>
      <c r="AH143" s="472"/>
    </row>
    <row r="144" spans="1:34" ht="19.149999999999999" customHeight="1">
      <c r="A144" s="503"/>
      <c r="B144" s="424">
        <v>0</v>
      </c>
      <c r="C144" s="434"/>
      <c r="D144" s="42"/>
      <c r="E144" s="258"/>
      <c r="F144" s="359" t="s">
        <v>105</v>
      </c>
      <c r="G144" s="57"/>
      <c r="H144" s="84">
        <f t="shared" si="90"/>
        <v>0</v>
      </c>
      <c r="I144" s="438"/>
      <c r="J144" s="46"/>
      <c r="K144" s="57"/>
      <c r="L144" s="86"/>
      <c r="M144" s="427"/>
      <c r="N144" s="57"/>
      <c r="O144" s="86"/>
      <c r="P144" s="54"/>
      <c r="Q144" s="88"/>
      <c r="R144" s="437"/>
      <c r="S144" s="505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451"/>
      <c r="AC144" s="451"/>
      <c r="AD144" s="438"/>
      <c r="AE144" s="438"/>
      <c r="AF144" s="48">
        <f t="shared" si="61"/>
        <v>0</v>
      </c>
      <c r="AG144" s="126" t="e">
        <f t="shared" si="62"/>
        <v>#DIV/0!</v>
      </c>
      <c r="AH144" s="472"/>
    </row>
    <row r="145" spans="1:34" ht="19.149999999999999" customHeight="1">
      <c r="A145" s="503"/>
      <c r="B145" s="424">
        <v>0</v>
      </c>
      <c r="C145" s="434"/>
      <c r="D145" s="42"/>
      <c r="E145" s="258"/>
      <c r="F145" s="359" t="s">
        <v>105</v>
      </c>
      <c r="G145" s="57"/>
      <c r="H145" s="84">
        <f t="shared" si="90"/>
        <v>0</v>
      </c>
      <c r="I145" s="438"/>
      <c r="J145" s="87"/>
      <c r="K145" s="57"/>
      <c r="L145" s="86"/>
      <c r="M145" s="427"/>
      <c r="N145" s="57"/>
      <c r="O145" s="86"/>
      <c r="P145" s="54"/>
      <c r="Q145" s="88"/>
      <c r="R145" s="431"/>
      <c r="S145" s="505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451"/>
      <c r="AC145" s="451"/>
      <c r="AD145" s="438"/>
      <c r="AE145" s="438"/>
      <c r="AF145" s="48">
        <f t="shared" si="61"/>
        <v>0</v>
      </c>
      <c r="AG145" s="126" t="e">
        <f t="shared" si="62"/>
        <v>#DIV/0!</v>
      </c>
      <c r="AH145" s="472"/>
    </row>
    <row r="146" spans="1:34" ht="19.149999999999999" customHeight="1">
      <c r="A146" s="503"/>
      <c r="B146" s="426">
        <v>0</v>
      </c>
      <c r="C146" s="259"/>
      <c r="D146" s="260"/>
      <c r="E146" s="258"/>
      <c r="F146" s="359" t="s">
        <v>105</v>
      </c>
      <c r="G146" s="57"/>
      <c r="H146" s="84">
        <f t="shared" si="90"/>
        <v>0</v>
      </c>
      <c r="I146" s="438"/>
      <c r="J146" s="87"/>
      <c r="K146" s="57"/>
      <c r="L146" s="86"/>
      <c r="M146" s="427"/>
      <c r="N146" s="57"/>
      <c r="O146" s="86"/>
      <c r="P146" s="54"/>
      <c r="Q146" s="88"/>
      <c r="R146" s="431"/>
      <c r="S146" s="505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451"/>
      <c r="AC146" s="451"/>
      <c r="AD146" s="438"/>
      <c r="AE146" s="438"/>
      <c r="AF146" s="54"/>
      <c r="AG146" s="431"/>
      <c r="AH146" s="472"/>
    </row>
    <row r="147" spans="1:34" ht="19.149999999999999" customHeight="1">
      <c r="A147" s="504"/>
      <c r="B147" s="261">
        <v>0</v>
      </c>
      <c r="C147" s="100" t="s">
        <v>278</v>
      </c>
      <c r="D147" s="478" t="s">
        <v>118</v>
      </c>
      <c r="E147" s="478"/>
      <c r="F147" s="373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M147:O147" si="94">AVERAGE(M135:M146)</f>
        <v>17.75</v>
      </c>
      <c r="N147" s="246">
        <f t="shared" si="94"/>
        <v>1380.0553848547356</v>
      </c>
      <c r="O147" s="247">
        <f t="shared" si="94"/>
        <v>78.28669682319719</v>
      </c>
      <c r="P147" s="51">
        <f t="shared" ref="P147:P153" si="95">M147-J147</f>
        <v>0</v>
      </c>
      <c r="Q147" s="142">
        <f t="shared" ref="Q147:Q153" si="96">O147-L147</f>
        <v>-6.0350346654509082</v>
      </c>
      <c r="R147" s="262">
        <f t="shared" ref="R147:R153" si="97">O147/L147</f>
        <v>0.92842847793912553</v>
      </c>
      <c r="S147" s="506"/>
      <c r="T147" s="63"/>
      <c r="U147" s="63"/>
      <c r="V147" s="55"/>
      <c r="W147" s="421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51"/>
      <c r="AC147" s="451"/>
      <c r="AD147" s="107">
        <f>SUM(AD135:AD146)</f>
        <v>0</v>
      </c>
      <c r="AE147" s="107">
        <f>SUM(AE135:AE146)</f>
        <v>0</v>
      </c>
      <c r="AF147" s="207">
        <f t="shared" si="61"/>
        <v>-105.56961514526438</v>
      </c>
      <c r="AG147" s="263">
        <f t="shared" si="62"/>
        <v>0.92893925779031428</v>
      </c>
      <c r="AH147" s="472"/>
    </row>
    <row r="148" spans="1:34" ht="19.149999999999999" customHeight="1">
      <c r="A148" s="508" t="s">
        <v>279</v>
      </c>
      <c r="B148" s="438" t="s">
        <v>196</v>
      </c>
      <c r="C148" s="122"/>
      <c r="D148" s="176" t="s">
        <v>258</v>
      </c>
      <c r="E148" s="43"/>
      <c r="F148" s="366">
        <v>44.98</v>
      </c>
      <c r="G148" s="57">
        <v>1078</v>
      </c>
      <c r="H148" s="84">
        <f t="shared" ref="H148:H172" si="98">F148*G148</f>
        <v>48488.439999999995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9">G148/W148*60</f>
        <v>1243.8461538461545</v>
      </c>
      <c r="O148" s="47">
        <f t="shared" ref="O148:O153" si="100">N148/M148</f>
        <v>65.465587044534445</v>
      </c>
      <c r="P148" s="48">
        <f t="shared" si="95"/>
        <v>0</v>
      </c>
      <c r="Q148" s="49">
        <f t="shared" si="96"/>
        <v>-13.481781376518185</v>
      </c>
      <c r="R148" s="428">
        <f t="shared" si="97"/>
        <v>0.82923076923076966</v>
      </c>
      <c r="S148" s="509">
        <f>R160</f>
        <v>0.84041741772261735</v>
      </c>
      <c r="T148" s="250">
        <v>0.70833333333333337</v>
      </c>
      <c r="U148" s="50">
        <v>0.74444444444444446</v>
      </c>
      <c r="V148" s="424">
        <v>5</v>
      </c>
      <c r="W148" s="421">
        <f>(U148-T148)*24*60</f>
        <v>51.999999999999972</v>
      </c>
      <c r="X148" s="53"/>
      <c r="Y148" s="53"/>
      <c r="Z148" s="54"/>
      <c r="AA148" s="54"/>
      <c r="AB148" s="451"/>
      <c r="AC148" s="451"/>
      <c r="AD148" s="438"/>
      <c r="AE148" s="438"/>
      <c r="AF148" s="48">
        <f t="shared" si="61"/>
        <v>-256.15384615384551</v>
      </c>
      <c r="AG148" s="126">
        <f t="shared" si="62"/>
        <v>0.82923076923076966</v>
      </c>
      <c r="AH148" s="472">
        <f>AG160</f>
        <v>0.8464058504540376</v>
      </c>
    </row>
    <row r="149" spans="1:34" ht="19.149999999999999" customHeight="1">
      <c r="A149" s="508"/>
      <c r="B149" s="438" t="s">
        <v>196</v>
      </c>
      <c r="C149" s="224"/>
      <c r="D149" s="255" t="s">
        <v>257</v>
      </c>
      <c r="E149" s="60"/>
      <c r="F149" s="366">
        <v>53.68</v>
      </c>
      <c r="G149" s="57">
        <v>971</v>
      </c>
      <c r="H149" s="84">
        <f t="shared" si="98"/>
        <v>52123.28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1239.5744680851067</v>
      </c>
      <c r="O149" s="47">
        <f t="shared" si="100"/>
        <v>61.978723404255334</v>
      </c>
      <c r="P149" s="48">
        <f t="shared" si="95"/>
        <v>0</v>
      </c>
      <c r="Q149" s="49">
        <f t="shared" si="96"/>
        <v>-13.021276595744666</v>
      </c>
      <c r="R149" s="428">
        <f t="shared" si="97"/>
        <v>0.82638297872340449</v>
      </c>
      <c r="S149" s="510"/>
      <c r="T149" s="250">
        <v>0.74930555555555556</v>
      </c>
      <c r="U149" s="50">
        <v>0.78194444444444444</v>
      </c>
      <c r="V149" s="424">
        <v>7</v>
      </c>
      <c r="W149" s="421">
        <f t="shared" ref="W149:W159" si="101">(U149-T149)*24*60</f>
        <v>46.999999999999993</v>
      </c>
      <c r="X149" s="53"/>
      <c r="Y149" s="53"/>
      <c r="Z149" s="54"/>
      <c r="AA149" s="54"/>
      <c r="AB149" s="451"/>
      <c r="AC149" s="451"/>
      <c r="AD149" s="438"/>
      <c r="AE149" s="438"/>
      <c r="AF149" s="48">
        <f t="shared" si="61"/>
        <v>-260.42553191489333</v>
      </c>
      <c r="AG149" s="126">
        <f t="shared" si="62"/>
        <v>0.82638297872340449</v>
      </c>
      <c r="AH149" s="511"/>
    </row>
    <row r="150" spans="1:34" ht="19.149999999999999" customHeight="1">
      <c r="A150" s="508"/>
      <c r="B150" s="438" t="s">
        <v>196</v>
      </c>
      <c r="C150" s="224"/>
      <c r="D150" s="179" t="s">
        <v>256</v>
      </c>
      <c r="E150" s="60"/>
      <c r="F150" s="366">
        <v>58.17</v>
      </c>
      <c r="G150" s="57">
        <v>936</v>
      </c>
      <c r="H150" s="84">
        <f t="shared" si="98"/>
        <v>54447.12</v>
      </c>
      <c r="I150" s="264"/>
      <c r="J150" s="87">
        <v>19</v>
      </c>
      <c r="K150" s="57">
        <v>1385</v>
      </c>
      <c r="L150" s="86">
        <v>72.89473684210526</v>
      </c>
      <c r="M150" s="232">
        <v>20</v>
      </c>
      <c r="N150" s="44">
        <f t="shared" si="99"/>
        <v>1194.8936170212769</v>
      </c>
      <c r="O150" s="47">
        <f t="shared" si="100"/>
        <v>59.744680851063848</v>
      </c>
      <c r="P150" s="48">
        <f t="shared" si="95"/>
        <v>1</v>
      </c>
      <c r="Q150" s="49">
        <f t="shared" si="96"/>
        <v>-13.150055991041413</v>
      </c>
      <c r="R150" s="428">
        <f t="shared" si="97"/>
        <v>0.8196021199784933</v>
      </c>
      <c r="S150" s="510"/>
      <c r="T150" s="250">
        <v>0.78611111111111109</v>
      </c>
      <c r="U150" s="50">
        <v>0.81874999999999998</v>
      </c>
      <c r="V150" s="424">
        <v>6</v>
      </c>
      <c r="W150" s="421">
        <f t="shared" si="101"/>
        <v>46.999999999999993</v>
      </c>
      <c r="X150" s="219"/>
      <c r="Y150" s="219"/>
      <c r="Z150" s="220"/>
      <c r="AA150" s="220"/>
      <c r="AB150" s="451"/>
      <c r="AC150" s="451"/>
      <c r="AD150" s="438"/>
      <c r="AE150" s="438"/>
      <c r="AF150" s="48">
        <f t="shared" si="61"/>
        <v>-190.1063829787231</v>
      </c>
      <c r="AG150" s="126">
        <f t="shared" si="62"/>
        <v>0.86273907366157176</v>
      </c>
      <c r="AH150" s="511"/>
    </row>
    <row r="151" spans="1:34" s="221" customFormat="1" ht="19.149999999999999" customHeight="1">
      <c r="A151" s="508"/>
      <c r="B151" s="438" t="s">
        <v>196</v>
      </c>
      <c r="C151" s="224"/>
      <c r="D151" s="59" t="s">
        <v>249</v>
      </c>
      <c r="E151" s="60"/>
      <c r="F151" s="366">
        <v>57.73</v>
      </c>
      <c r="G151" s="57">
        <v>804</v>
      </c>
      <c r="H151" s="84">
        <f t="shared" si="98"/>
        <v>46414.92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9"/>
        <v>1205.9999999999995</v>
      </c>
      <c r="O151" s="47">
        <f t="shared" si="100"/>
        <v>75.374999999999972</v>
      </c>
      <c r="P151" s="48">
        <f t="shared" si="95"/>
        <v>0</v>
      </c>
      <c r="Q151" s="49">
        <f t="shared" si="96"/>
        <v>-14.625000000000028</v>
      </c>
      <c r="R151" s="428">
        <f t="shared" si="97"/>
        <v>0.83749999999999969</v>
      </c>
      <c r="S151" s="510"/>
      <c r="T151" s="250">
        <v>0.82361111111111107</v>
      </c>
      <c r="U151" s="50">
        <v>0.85138888888888886</v>
      </c>
      <c r="V151" s="424">
        <v>7</v>
      </c>
      <c r="W151" s="421">
        <f t="shared" si="101"/>
        <v>40.000000000000014</v>
      </c>
      <c r="X151" s="219"/>
      <c r="Y151" s="219"/>
      <c r="Z151" s="220"/>
      <c r="AA151" s="220"/>
      <c r="AB151" s="451"/>
      <c r="AC151" s="451"/>
      <c r="AD151" s="224"/>
      <c r="AE151" s="224"/>
      <c r="AF151" s="48">
        <f t="shared" si="61"/>
        <v>-234.00000000000045</v>
      </c>
      <c r="AG151" s="126">
        <f t="shared" si="62"/>
        <v>0.83749999999999969</v>
      </c>
      <c r="AH151" s="511"/>
    </row>
    <row r="152" spans="1:34" s="221" customFormat="1" ht="19.149999999999999" customHeight="1">
      <c r="A152" s="508"/>
      <c r="B152" s="438" t="s">
        <v>196</v>
      </c>
      <c r="C152" s="224"/>
      <c r="D152" s="255" t="s">
        <v>197</v>
      </c>
      <c r="E152" s="60"/>
      <c r="F152" s="366">
        <v>50.67</v>
      </c>
      <c r="G152" s="57">
        <v>1150</v>
      </c>
      <c r="H152" s="84">
        <f t="shared" si="98"/>
        <v>58270.5</v>
      </c>
      <c r="I152" s="264"/>
      <c r="J152" s="87">
        <v>18</v>
      </c>
      <c r="K152" s="57">
        <v>1500</v>
      </c>
      <c r="L152" s="86">
        <v>83.333333333333329</v>
      </c>
      <c r="M152" s="232">
        <v>18</v>
      </c>
      <c r="N152" s="44">
        <f t="shared" si="99"/>
        <v>1380.0000000000005</v>
      </c>
      <c r="O152" s="47">
        <f t="shared" si="100"/>
        <v>76.666666666666686</v>
      </c>
      <c r="P152" s="48">
        <f t="shared" si="95"/>
        <v>0</v>
      </c>
      <c r="Q152" s="49">
        <f t="shared" si="96"/>
        <v>-6.666666666666643</v>
      </c>
      <c r="R152" s="428">
        <f t="shared" si="97"/>
        <v>0.92000000000000026</v>
      </c>
      <c r="S152" s="510"/>
      <c r="T152" s="265">
        <v>0.86736111111111103</v>
      </c>
      <c r="U152" s="63">
        <v>0.90208333333333324</v>
      </c>
      <c r="V152" s="425">
        <v>23</v>
      </c>
      <c r="W152" s="421">
        <f t="shared" si="101"/>
        <v>49.999999999999986</v>
      </c>
      <c r="X152" s="222">
        <v>0.85486111111111107</v>
      </c>
      <c r="Y152" s="222">
        <v>0.86458333333333337</v>
      </c>
      <c r="Z152" s="220"/>
      <c r="AA152" s="220"/>
      <c r="AB152" s="451"/>
      <c r="AC152" s="451"/>
      <c r="AD152" s="224"/>
      <c r="AE152" s="224"/>
      <c r="AF152" s="48">
        <f t="shared" si="61"/>
        <v>-119.99999999999955</v>
      </c>
      <c r="AG152" s="126">
        <f t="shared" si="62"/>
        <v>0.92000000000000026</v>
      </c>
      <c r="AH152" s="511"/>
    </row>
    <row r="153" spans="1:34" s="221" customFormat="1" ht="19.149999999999999" customHeight="1">
      <c r="A153" s="508"/>
      <c r="B153" s="438" t="s">
        <v>196</v>
      </c>
      <c r="C153" s="224"/>
      <c r="D153" s="255" t="s">
        <v>258</v>
      </c>
      <c r="E153" s="60"/>
      <c r="F153" s="366">
        <v>44.98</v>
      </c>
      <c r="G153" s="57">
        <v>462</v>
      </c>
      <c r="H153" s="84">
        <f t="shared" si="98"/>
        <v>20780.759999999998</v>
      </c>
      <c r="I153" s="264">
        <v>1</v>
      </c>
      <c r="J153" s="87">
        <v>19</v>
      </c>
      <c r="K153" s="57">
        <v>1500</v>
      </c>
      <c r="L153" s="86">
        <v>78.94736842105263</v>
      </c>
      <c r="M153" s="202">
        <v>19</v>
      </c>
      <c r="N153" s="44">
        <f t="shared" si="99"/>
        <v>1205.2173913043437</v>
      </c>
      <c r="O153" s="47">
        <f t="shared" si="100"/>
        <v>63.432494279175984</v>
      </c>
      <c r="P153" s="48">
        <f t="shared" si="95"/>
        <v>0</v>
      </c>
      <c r="Q153" s="49">
        <f t="shared" si="96"/>
        <v>-15.514874141876646</v>
      </c>
      <c r="R153" s="428">
        <f t="shared" si="97"/>
        <v>0.80347826086956242</v>
      </c>
      <c r="S153" s="510"/>
      <c r="T153" s="265">
        <v>0.90694444444444433</v>
      </c>
      <c r="U153" s="63">
        <v>0.92291666666666661</v>
      </c>
      <c r="V153" s="425">
        <v>7</v>
      </c>
      <c r="W153" s="421">
        <f t="shared" si="101"/>
        <v>23.000000000000078</v>
      </c>
      <c r="X153" s="222"/>
      <c r="Y153" s="222"/>
      <c r="Z153" s="220"/>
      <c r="AA153" s="220"/>
      <c r="AB153" s="451"/>
      <c r="AC153" s="451"/>
      <c r="AD153" s="224"/>
      <c r="AE153" s="224"/>
      <c r="AF153" s="48">
        <f t="shared" si="61"/>
        <v>-294.78260869565634</v>
      </c>
      <c r="AG153" s="126">
        <f t="shared" si="62"/>
        <v>0.80347826086956242</v>
      </c>
      <c r="AH153" s="511"/>
    </row>
    <row r="154" spans="1:34" s="221" customFormat="1" ht="19.149999999999999" customHeight="1">
      <c r="A154" s="508"/>
      <c r="B154" s="438">
        <v>0</v>
      </c>
      <c r="C154" s="224"/>
      <c r="D154" s="255"/>
      <c r="E154" s="60"/>
      <c r="F154" s="366" t="s">
        <v>105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510"/>
      <c r="T154" s="265"/>
      <c r="U154" s="63"/>
      <c r="V154" s="425"/>
      <c r="W154" s="421">
        <f t="shared" si="101"/>
        <v>0</v>
      </c>
      <c r="X154" s="222"/>
      <c r="Y154" s="222"/>
      <c r="Z154" s="220"/>
      <c r="AA154" s="220"/>
      <c r="AB154" s="451"/>
      <c r="AC154" s="451"/>
      <c r="AD154" s="224"/>
      <c r="AE154" s="224"/>
      <c r="AF154" s="48">
        <f t="shared" si="61"/>
        <v>0</v>
      </c>
      <c r="AG154" s="126" t="e">
        <f t="shared" si="62"/>
        <v>#DIV/0!</v>
      </c>
      <c r="AH154" s="511"/>
    </row>
    <row r="155" spans="1:34" s="221" customFormat="1" ht="19.149999999999999" customHeight="1">
      <c r="A155" s="508"/>
      <c r="B155" s="438">
        <v>0</v>
      </c>
      <c r="C155" s="224"/>
      <c r="D155" s="255"/>
      <c r="E155" s="60"/>
      <c r="F155" s="366" t="s">
        <v>105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510"/>
      <c r="T155" s="265"/>
      <c r="U155" s="63"/>
      <c r="V155" s="425"/>
      <c r="W155" s="421">
        <f t="shared" si="101"/>
        <v>0</v>
      </c>
      <c r="X155" s="222"/>
      <c r="Y155" s="222"/>
      <c r="Z155" s="220"/>
      <c r="AA155" s="220"/>
      <c r="AB155" s="451"/>
      <c r="AC155" s="451"/>
      <c r="AD155" s="224"/>
      <c r="AE155" s="224"/>
      <c r="AF155" s="268"/>
      <c r="AG155" s="130"/>
      <c r="AH155" s="511"/>
    </row>
    <row r="156" spans="1:34" s="221" customFormat="1" ht="19.149999999999999" customHeight="1">
      <c r="A156" s="508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510"/>
      <c r="T156" s="265"/>
      <c r="U156" s="63"/>
      <c r="V156" s="425"/>
      <c r="W156" s="269">
        <f t="shared" si="101"/>
        <v>0</v>
      </c>
      <c r="X156" s="222"/>
      <c r="Y156" s="222"/>
      <c r="Z156" s="220"/>
      <c r="AA156" s="220"/>
      <c r="AB156" s="451"/>
      <c r="AC156" s="451"/>
      <c r="AD156" s="224"/>
      <c r="AE156" s="224"/>
      <c r="AF156" s="268"/>
      <c r="AG156" s="130"/>
      <c r="AH156" s="511"/>
    </row>
    <row r="157" spans="1:34" s="221" customFormat="1" ht="19.149999999999999" customHeight="1">
      <c r="A157" s="508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510"/>
      <c r="T157" s="265"/>
      <c r="U157" s="63"/>
      <c r="V157" s="425"/>
      <c r="W157" s="269">
        <f t="shared" si="101"/>
        <v>0</v>
      </c>
      <c r="X157" s="222"/>
      <c r="Y157" s="222"/>
      <c r="Z157" s="220"/>
      <c r="AA157" s="220"/>
      <c r="AB157" s="451"/>
      <c r="AC157" s="451"/>
      <c r="AD157" s="224"/>
      <c r="AE157" s="224"/>
      <c r="AF157" s="268"/>
      <c r="AG157" s="130"/>
      <c r="AH157" s="511"/>
    </row>
    <row r="158" spans="1:34" s="221" customFormat="1" ht="19.149999999999999" customHeight="1">
      <c r="A158" s="508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510"/>
      <c r="T158" s="265"/>
      <c r="U158" s="63"/>
      <c r="V158" s="425"/>
      <c r="W158" s="269">
        <f t="shared" si="101"/>
        <v>0</v>
      </c>
      <c r="X158" s="222"/>
      <c r="Y158" s="222"/>
      <c r="Z158" s="220"/>
      <c r="AA158" s="220"/>
      <c r="AB158" s="451"/>
      <c r="AC158" s="451"/>
      <c r="AD158" s="224"/>
      <c r="AE158" s="224"/>
      <c r="AF158" s="268"/>
      <c r="AG158" s="130"/>
      <c r="AH158" s="511"/>
    </row>
    <row r="159" spans="1:34" s="221" customFormat="1" ht="19.149999999999999" customHeight="1">
      <c r="A159" s="508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8"/>
        <v>0</v>
      </c>
      <c r="I159" s="264"/>
      <c r="J159" s="266"/>
      <c r="K159" s="182"/>
      <c r="L159" s="134"/>
      <c r="M159" s="427"/>
      <c r="N159" s="182"/>
      <c r="O159" s="228"/>
      <c r="P159" s="267"/>
      <c r="Q159" s="74"/>
      <c r="R159" s="130"/>
      <c r="S159" s="510"/>
      <c r="T159" s="265"/>
      <c r="U159" s="63"/>
      <c r="V159" s="425"/>
      <c r="W159" s="270">
        <f t="shared" si="101"/>
        <v>0</v>
      </c>
      <c r="X159" s="222"/>
      <c r="Y159" s="222"/>
      <c r="Z159" s="220"/>
      <c r="AA159" s="220"/>
      <c r="AB159" s="451"/>
      <c r="AC159" s="451"/>
      <c r="AD159" s="224"/>
      <c r="AE159" s="224"/>
      <c r="AF159" s="268"/>
      <c r="AG159" s="130"/>
      <c r="AH159" s="511"/>
    </row>
    <row r="160" spans="1:34" ht="19.149999999999999" customHeight="1">
      <c r="A160" s="508"/>
      <c r="B160" s="271">
        <v>0</v>
      </c>
      <c r="C160" s="272" t="s">
        <v>285</v>
      </c>
      <c r="D160" s="507" t="s">
        <v>118</v>
      </c>
      <c r="E160" s="469"/>
      <c r="F160" s="360"/>
      <c r="G160" s="205"/>
      <c r="H160" s="204"/>
      <c r="I160" s="72"/>
      <c r="J160" s="273">
        <v>18.5</v>
      </c>
      <c r="K160" s="273">
        <v>1470.8333333333333</v>
      </c>
      <c r="L160" s="274">
        <v>79.853801169590653</v>
      </c>
      <c r="M160" s="273">
        <f t="shared" ref="M160:O160" si="102">AVERAGE(M148:M159)</f>
        <v>18.666666666666668</v>
      </c>
      <c r="N160" s="273">
        <f t="shared" si="102"/>
        <v>1244.921938376147</v>
      </c>
      <c r="O160" s="274">
        <f t="shared" si="102"/>
        <v>67.110525374282702</v>
      </c>
      <c r="P160" s="65">
        <f t="shared" ref="P160:P165" si="103">M160-J160</f>
        <v>0.16666666666666785</v>
      </c>
      <c r="Q160" s="74">
        <f t="shared" ref="Q160:Q165" si="104">O160-L160</f>
        <v>-12.743275795307952</v>
      </c>
      <c r="R160" s="275">
        <f>O160/L160</f>
        <v>0.84041741772261735</v>
      </c>
      <c r="S160" s="510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451"/>
      <c r="AC160" s="451"/>
      <c r="AD160" s="79">
        <f>SUM(AD148:AD159)</f>
        <v>0</v>
      </c>
      <c r="AE160" s="79">
        <f>SUM(AE148:AE159)</f>
        <v>0</v>
      </c>
      <c r="AF160" s="65">
        <f t="shared" si="61"/>
        <v>-225.9113949571863</v>
      </c>
      <c r="AG160" s="130">
        <f t="shared" si="62"/>
        <v>0.8464058504540376</v>
      </c>
      <c r="AH160" s="511"/>
    </row>
    <row r="161" spans="1:36" ht="19.149999999999999" customHeight="1">
      <c r="A161" s="471" t="s">
        <v>286</v>
      </c>
      <c r="B161" s="122" t="s">
        <v>115</v>
      </c>
      <c r="C161" s="122"/>
      <c r="D161" s="82" t="s">
        <v>287</v>
      </c>
      <c r="E161" s="83"/>
      <c r="F161" s="365">
        <v>29.965493443754308</v>
      </c>
      <c r="G161" s="57">
        <v>1792</v>
      </c>
      <c r="H161" s="84">
        <f t="shared" ref="H161:H170" si="105">F161*G161</f>
        <v>53698.164251207723</v>
      </c>
      <c r="I161" s="438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6">G161/W161*60</f>
        <v>1221.8181818181818</v>
      </c>
      <c r="O161" s="86">
        <f t="shared" ref="O161:O165" si="107">N161/M161</f>
        <v>67.878787878787875</v>
      </c>
      <c r="P161" s="54">
        <f t="shared" si="103"/>
        <v>0</v>
      </c>
      <c r="Q161" s="88">
        <f t="shared" si="104"/>
        <v>1.2121212121212039</v>
      </c>
      <c r="R161" s="431">
        <f t="shared" ref="R161:R165" si="108">O161/L161</f>
        <v>1.0181818181818181</v>
      </c>
      <c r="S161" s="472">
        <f>R173</f>
        <v>0.94003204560285702</v>
      </c>
      <c r="T161" s="89">
        <v>0.16666666666666666</v>
      </c>
      <c r="U161" s="89">
        <v>0.22777777777777777</v>
      </c>
      <c r="V161" s="438">
        <v>5</v>
      </c>
      <c r="W161" s="90">
        <f t="shared" ref="W161:W172" si="109">(U161-T161)*24*60</f>
        <v>88</v>
      </c>
      <c r="X161" s="96"/>
      <c r="Y161" s="96"/>
      <c r="Z161" s="54"/>
      <c r="AA161" s="54"/>
      <c r="AB161" s="451"/>
      <c r="AC161" s="451"/>
      <c r="AD161" s="438"/>
      <c r="AE161" s="438"/>
      <c r="AF161" s="54">
        <f t="shared" si="61"/>
        <v>21.818181818181756</v>
      </c>
      <c r="AG161" s="431">
        <f t="shared" si="62"/>
        <v>1.0181818181818181</v>
      </c>
      <c r="AH161" s="472">
        <f>AG173</f>
        <v>0.94641922173337412</v>
      </c>
    </row>
    <row r="162" spans="1:36" ht="19.149999999999999" customHeight="1">
      <c r="A162" s="471"/>
      <c r="B162" s="122" t="s">
        <v>115</v>
      </c>
      <c r="C162" s="122"/>
      <c r="D162" s="82" t="s">
        <v>288</v>
      </c>
      <c r="E162" s="83"/>
      <c r="F162" s="365">
        <v>34.229999999999997</v>
      </c>
      <c r="G162" s="57">
        <v>2660</v>
      </c>
      <c r="H162" s="84">
        <f t="shared" si="105"/>
        <v>91051.799999999988</v>
      </c>
      <c r="I162" s="43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2186.3013698630143</v>
      </c>
      <c r="O162" s="86">
        <f t="shared" si="107"/>
        <v>168.17702845100109</v>
      </c>
      <c r="P162" s="54">
        <f t="shared" si="103"/>
        <v>0</v>
      </c>
      <c r="Q162" s="88">
        <f t="shared" si="104"/>
        <v>-4.8998946259219736</v>
      </c>
      <c r="R162" s="431">
        <f t="shared" si="108"/>
        <v>0.97168949771689528</v>
      </c>
      <c r="S162" s="472"/>
      <c r="T162" s="89">
        <v>0.23333333333333334</v>
      </c>
      <c r="U162" s="89">
        <v>0.28402777777777777</v>
      </c>
      <c r="V162" s="438">
        <v>8</v>
      </c>
      <c r="W162" s="90">
        <f t="shared" si="109"/>
        <v>72.999999999999986</v>
      </c>
      <c r="X162" s="96"/>
      <c r="Y162" s="96"/>
      <c r="Z162" s="54"/>
      <c r="AA162" s="54"/>
      <c r="AB162" s="451"/>
      <c r="AC162" s="451"/>
      <c r="AD162" s="438">
        <v>1</v>
      </c>
      <c r="AE162" s="438"/>
      <c r="AF162" s="54">
        <f t="shared" si="61"/>
        <v>-63.698630136985685</v>
      </c>
      <c r="AG162" s="431">
        <f t="shared" si="62"/>
        <v>0.97168949771689528</v>
      </c>
      <c r="AH162" s="472"/>
    </row>
    <row r="163" spans="1:36" ht="19.149999999999999" customHeight="1">
      <c r="A163" s="471"/>
      <c r="B163" s="122" t="s">
        <v>115</v>
      </c>
      <c r="C163" s="122"/>
      <c r="D163" s="252" t="s">
        <v>289</v>
      </c>
      <c r="E163" s="252"/>
      <c r="F163" s="365">
        <v>34.229999999999997</v>
      </c>
      <c r="G163" s="57">
        <v>3158</v>
      </c>
      <c r="H163" s="84">
        <f t="shared" si="105"/>
        <v>108098.34</v>
      </c>
      <c r="I163" s="438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6"/>
        <v>2128.9887640449438</v>
      </c>
      <c r="O163" s="86">
        <f t="shared" si="107"/>
        <v>163.76836646499567</v>
      </c>
      <c r="P163" s="54">
        <f t="shared" si="103"/>
        <v>0</v>
      </c>
      <c r="Q163" s="88">
        <f t="shared" si="104"/>
        <v>-9.3085566119274006</v>
      </c>
      <c r="R163" s="431">
        <f t="shared" si="108"/>
        <v>0.94621722846441947</v>
      </c>
      <c r="S163" s="472"/>
      <c r="T163" s="89">
        <v>0.29930555555555555</v>
      </c>
      <c r="U163" s="89">
        <v>0.3611111111111111</v>
      </c>
      <c r="V163" s="438">
        <v>22</v>
      </c>
      <c r="W163" s="90">
        <f t="shared" si="109"/>
        <v>89</v>
      </c>
      <c r="X163" s="96">
        <v>0.28750000000000003</v>
      </c>
      <c r="Y163" s="96">
        <v>0.29652777777777778</v>
      </c>
      <c r="Z163" s="54"/>
      <c r="AA163" s="54"/>
      <c r="AB163" s="451"/>
      <c r="AC163" s="451"/>
      <c r="AD163" s="438"/>
      <c r="AE163" s="438"/>
      <c r="AF163" s="54">
        <f t="shared" si="61"/>
        <v>-121.01123595505624</v>
      </c>
      <c r="AG163" s="431">
        <f t="shared" si="62"/>
        <v>0.94621722846441947</v>
      </c>
      <c r="AH163" s="472"/>
    </row>
    <row r="164" spans="1:36" ht="19.149999999999999" customHeight="1">
      <c r="A164" s="471"/>
      <c r="B164" s="122" t="s">
        <v>115</v>
      </c>
      <c r="C164" s="122"/>
      <c r="D164" s="277" t="s">
        <v>290</v>
      </c>
      <c r="E164" s="277"/>
      <c r="F164" s="365">
        <v>35.83</v>
      </c>
      <c r="G164" s="57">
        <v>4314</v>
      </c>
      <c r="H164" s="84">
        <f t="shared" si="105"/>
        <v>154570.62</v>
      </c>
      <c r="I164" s="438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6"/>
        <v>2193.5593220338988</v>
      </c>
      <c r="O164" s="86">
        <f t="shared" si="107"/>
        <v>199.41448382126353</v>
      </c>
      <c r="P164" s="54">
        <f t="shared" si="103"/>
        <v>0</v>
      </c>
      <c r="Q164" s="88">
        <f t="shared" si="104"/>
        <v>-5.1309707241910019</v>
      </c>
      <c r="R164" s="431">
        <f t="shared" si="108"/>
        <v>0.97491525423728842</v>
      </c>
      <c r="S164" s="472"/>
      <c r="T164" s="89">
        <v>0.40138888888888885</v>
      </c>
      <c r="U164" s="89">
        <v>0.48333333333333328</v>
      </c>
      <c r="V164" s="438">
        <v>5</v>
      </c>
      <c r="W164" s="90">
        <f t="shared" si="109"/>
        <v>117.99999999999999</v>
      </c>
      <c r="X164" s="96"/>
      <c r="Y164" s="96"/>
      <c r="Z164" s="54"/>
      <c r="AA164" s="54"/>
      <c r="AB164" s="451"/>
      <c r="AC164" s="451"/>
      <c r="AD164" s="438"/>
      <c r="AE164" s="438"/>
      <c r="AF164" s="54">
        <f t="shared" si="61"/>
        <v>-56.440677966101248</v>
      </c>
      <c r="AG164" s="431">
        <f t="shared" si="62"/>
        <v>0.97491525423728831</v>
      </c>
      <c r="AH164" s="472"/>
    </row>
    <row r="165" spans="1:36" ht="19.149999999999999" customHeight="1">
      <c r="A165" s="471"/>
      <c r="B165" s="122" t="s">
        <v>115</v>
      </c>
      <c r="C165" s="81"/>
      <c r="D165" s="82" t="s">
        <v>211</v>
      </c>
      <c r="E165" s="83"/>
      <c r="F165" s="362">
        <v>36.409999999999997</v>
      </c>
      <c r="G165" s="57">
        <v>2896.7999999999997</v>
      </c>
      <c r="H165" s="84">
        <f t="shared" si="105"/>
        <v>105472.48799999998</v>
      </c>
      <c r="I165" s="438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6"/>
        <v>2414</v>
      </c>
      <c r="O165" s="86">
        <f t="shared" si="107"/>
        <v>241.4</v>
      </c>
      <c r="P165" s="54">
        <f t="shared" si="103"/>
        <v>0</v>
      </c>
      <c r="Q165" s="88">
        <f t="shared" si="104"/>
        <v>-35.499999999999972</v>
      </c>
      <c r="R165" s="431">
        <f t="shared" si="108"/>
        <v>0.87179487179487192</v>
      </c>
      <c r="S165" s="472"/>
      <c r="T165" s="89">
        <v>0.4993055555555555</v>
      </c>
      <c r="U165" s="89">
        <v>0.54930555555555549</v>
      </c>
      <c r="V165" s="438">
        <v>23</v>
      </c>
      <c r="W165" s="90">
        <f t="shared" si="109"/>
        <v>71.999999999999986</v>
      </c>
      <c r="X165" s="96">
        <v>0.48055555555555557</v>
      </c>
      <c r="Y165" s="96">
        <v>0.49652777777777773</v>
      </c>
      <c r="Z165" s="54"/>
      <c r="AA165" s="54"/>
      <c r="AB165" s="451"/>
      <c r="AC165" s="451"/>
      <c r="AD165" s="438"/>
      <c r="AE165" s="438"/>
      <c r="AF165" s="54">
        <f t="shared" si="61"/>
        <v>-355</v>
      </c>
      <c r="AG165" s="431">
        <f t="shared" si="62"/>
        <v>0.87179487179487181</v>
      </c>
      <c r="AH165" s="472"/>
    </row>
    <row r="166" spans="1:36" ht="19.149999999999999" customHeight="1">
      <c r="A166" s="471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5"/>
        <v>0</v>
      </c>
      <c r="I166" s="438"/>
      <c r="J166" s="87"/>
      <c r="K166" s="57"/>
      <c r="L166" s="86"/>
      <c r="M166" s="87"/>
      <c r="N166" s="57"/>
      <c r="O166" s="86"/>
      <c r="P166" s="54"/>
      <c r="Q166" s="88"/>
      <c r="R166" s="431"/>
      <c r="S166" s="472"/>
      <c r="T166" s="89"/>
      <c r="U166" s="89"/>
      <c r="V166" s="438"/>
      <c r="W166" s="90">
        <f t="shared" si="109"/>
        <v>0</v>
      </c>
      <c r="X166" s="96"/>
      <c r="Y166" s="96"/>
      <c r="Z166" s="54"/>
      <c r="AA166" s="54"/>
      <c r="AB166" s="451"/>
      <c r="AC166" s="451"/>
      <c r="AD166" s="438"/>
      <c r="AE166" s="438"/>
      <c r="AF166" s="54">
        <f t="shared" si="61"/>
        <v>0</v>
      </c>
      <c r="AG166" s="431" t="e">
        <f t="shared" si="62"/>
        <v>#DIV/0!</v>
      </c>
      <c r="AH166" s="472"/>
    </row>
    <row r="167" spans="1:36" ht="19.149999999999999" customHeight="1">
      <c r="A167" s="471"/>
      <c r="B167" s="122">
        <v>0</v>
      </c>
      <c r="C167" s="122"/>
      <c r="D167" s="255"/>
      <c r="E167" s="60"/>
      <c r="F167" s="365" t="s">
        <v>105</v>
      </c>
      <c r="G167" s="57"/>
      <c r="H167" s="84">
        <f t="shared" si="105"/>
        <v>0</v>
      </c>
      <c r="I167" s="438"/>
      <c r="J167" s="87"/>
      <c r="K167" s="57"/>
      <c r="L167" s="86"/>
      <c r="M167" s="87"/>
      <c r="N167" s="57"/>
      <c r="O167" s="86"/>
      <c r="P167" s="54"/>
      <c r="Q167" s="88"/>
      <c r="R167" s="431"/>
      <c r="S167" s="472"/>
      <c r="T167" s="89"/>
      <c r="U167" s="89"/>
      <c r="V167" s="438"/>
      <c r="W167" s="90">
        <f t="shared" si="109"/>
        <v>0</v>
      </c>
      <c r="X167" s="96"/>
      <c r="Y167" s="96"/>
      <c r="Z167" s="54"/>
      <c r="AA167" s="54"/>
      <c r="AB167" s="451"/>
      <c r="AC167" s="451"/>
      <c r="AD167" s="438"/>
      <c r="AE167" s="438"/>
      <c r="AF167" s="54">
        <f t="shared" si="61"/>
        <v>0</v>
      </c>
      <c r="AG167" s="431" t="e">
        <f t="shared" si="62"/>
        <v>#DIV/0!</v>
      </c>
      <c r="AH167" s="472"/>
    </row>
    <row r="168" spans="1:36" ht="19.149999999999999" customHeight="1">
      <c r="A168" s="471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5"/>
        <v>0</v>
      </c>
      <c r="I168" s="438"/>
      <c r="J168" s="87"/>
      <c r="K168" s="57"/>
      <c r="L168" s="86"/>
      <c r="M168" s="87"/>
      <c r="N168" s="57"/>
      <c r="O168" s="86"/>
      <c r="P168" s="54"/>
      <c r="Q168" s="88"/>
      <c r="R168" s="431"/>
      <c r="S168" s="472"/>
      <c r="T168" s="89"/>
      <c r="U168" s="89"/>
      <c r="V168" s="438"/>
      <c r="W168" s="90">
        <f t="shared" si="109"/>
        <v>0</v>
      </c>
      <c r="X168" s="96"/>
      <c r="Y168" s="96"/>
      <c r="Z168" s="54"/>
      <c r="AA168" s="54"/>
      <c r="AB168" s="451"/>
      <c r="AC168" s="451"/>
      <c r="AD168" s="438"/>
      <c r="AE168" s="438"/>
      <c r="AF168" s="54">
        <f t="shared" si="61"/>
        <v>0</v>
      </c>
      <c r="AG168" s="431" t="e">
        <f t="shared" si="62"/>
        <v>#DIV/0!</v>
      </c>
      <c r="AH168" s="472"/>
    </row>
    <row r="169" spans="1:36" ht="19.149999999999999" customHeight="1">
      <c r="A169" s="471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5"/>
        <v>0</v>
      </c>
      <c r="I169" s="438"/>
      <c r="J169" s="87"/>
      <c r="K169" s="57"/>
      <c r="L169" s="86"/>
      <c r="M169" s="87"/>
      <c r="N169" s="57"/>
      <c r="O169" s="86"/>
      <c r="P169" s="54"/>
      <c r="Q169" s="88"/>
      <c r="R169" s="431"/>
      <c r="S169" s="472"/>
      <c r="T169" s="89"/>
      <c r="U169" s="89"/>
      <c r="V169" s="438" t="s">
        <v>49</v>
      </c>
      <c r="W169" s="90">
        <f t="shared" si="109"/>
        <v>0</v>
      </c>
      <c r="X169" s="96"/>
      <c r="Y169" s="96"/>
      <c r="Z169" s="54"/>
      <c r="AA169" s="54"/>
      <c r="AB169" s="451"/>
      <c r="AC169" s="451"/>
      <c r="AD169" s="438"/>
      <c r="AE169" s="438"/>
      <c r="AF169" s="54">
        <f t="shared" si="61"/>
        <v>0</v>
      </c>
      <c r="AG169" s="431" t="e">
        <f t="shared" si="62"/>
        <v>#DIV/0!</v>
      </c>
      <c r="AH169" s="472"/>
    </row>
    <row r="170" spans="1:36" ht="19.149999999999999" customHeight="1">
      <c r="A170" s="471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5"/>
        <v>0</v>
      </c>
      <c r="I170" s="438"/>
      <c r="J170" s="87"/>
      <c r="K170" s="57"/>
      <c r="L170" s="86"/>
      <c r="M170" s="87"/>
      <c r="N170" s="57"/>
      <c r="O170" s="86"/>
      <c r="P170" s="54"/>
      <c r="Q170" s="88"/>
      <c r="R170" s="431"/>
      <c r="S170" s="472"/>
      <c r="T170" s="89"/>
      <c r="U170" s="89"/>
      <c r="V170" s="438"/>
      <c r="W170" s="90">
        <f t="shared" si="109"/>
        <v>0</v>
      </c>
      <c r="X170" s="96"/>
      <c r="Y170" s="96"/>
      <c r="Z170" s="54"/>
      <c r="AA170" s="54"/>
      <c r="AB170" s="451"/>
      <c r="AC170" s="451"/>
      <c r="AD170" s="438"/>
      <c r="AE170" s="438"/>
      <c r="AF170" s="54">
        <f t="shared" si="61"/>
        <v>0</v>
      </c>
      <c r="AG170" s="431" t="e">
        <f t="shared" si="62"/>
        <v>#DIV/0!</v>
      </c>
      <c r="AH170" s="472"/>
    </row>
    <row r="171" spans="1:36" ht="19.149999999999999" customHeight="1">
      <c r="A171" s="471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8"/>
        <v>0</v>
      </c>
      <c r="I171" s="438"/>
      <c r="J171" s="87"/>
      <c r="K171" s="57"/>
      <c r="L171" s="86"/>
      <c r="M171" s="87"/>
      <c r="N171" s="57"/>
      <c r="O171" s="86"/>
      <c r="P171" s="54"/>
      <c r="Q171" s="88"/>
      <c r="R171" s="431"/>
      <c r="S171" s="472"/>
      <c r="T171" s="89"/>
      <c r="U171" s="89"/>
      <c r="V171" s="438"/>
      <c r="W171" s="90">
        <f t="shared" si="109"/>
        <v>0</v>
      </c>
      <c r="X171" s="96"/>
      <c r="Y171" s="96"/>
      <c r="Z171" s="54"/>
      <c r="AA171" s="54"/>
      <c r="AB171" s="451"/>
      <c r="AC171" s="451"/>
      <c r="AD171" s="438"/>
      <c r="AE171" s="438"/>
      <c r="AF171" s="54"/>
      <c r="AG171" s="431"/>
      <c r="AH171" s="472"/>
    </row>
    <row r="172" spans="1:36" ht="19.149999999999999" customHeight="1">
      <c r="A172" s="471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8"/>
        <v>0</v>
      </c>
      <c r="I172" s="438"/>
      <c r="J172" s="87"/>
      <c r="K172" s="57"/>
      <c r="L172" s="86"/>
      <c r="M172" s="87"/>
      <c r="N172" s="57"/>
      <c r="O172" s="86"/>
      <c r="P172" s="54"/>
      <c r="Q172" s="88"/>
      <c r="R172" s="431"/>
      <c r="S172" s="472"/>
      <c r="T172" s="89"/>
      <c r="U172" s="89"/>
      <c r="V172" s="438"/>
      <c r="W172" s="90">
        <f t="shared" si="109"/>
        <v>0</v>
      </c>
      <c r="X172" s="96"/>
      <c r="Y172" s="96"/>
      <c r="Z172" s="54"/>
      <c r="AA172" s="54"/>
      <c r="AB172" s="451"/>
      <c r="AC172" s="451"/>
      <c r="AD172" s="438"/>
      <c r="AE172" s="438"/>
      <c r="AF172" s="54"/>
      <c r="AG172" s="431"/>
      <c r="AH172" s="472"/>
    </row>
    <row r="173" spans="1:36" ht="19.149999999999999" customHeight="1">
      <c r="A173" s="471"/>
      <c r="B173" s="122">
        <v>0</v>
      </c>
      <c r="C173" s="100" t="s">
        <v>291</v>
      </c>
      <c r="D173" s="478" t="s">
        <v>118</v>
      </c>
      <c r="E173" s="478"/>
      <c r="F173" s="363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0">AVERAGE(M161:M172)</f>
        <v>13</v>
      </c>
      <c r="N173" s="101">
        <f t="shared" si="110"/>
        <v>2028.9335275520075</v>
      </c>
      <c r="O173" s="104">
        <f t="shared" si="110"/>
        <v>168.12773332320961</v>
      </c>
      <c r="P173" s="54">
        <f>M173-J173</f>
        <v>0</v>
      </c>
      <c r="Q173" s="88">
        <f>O173-L173</f>
        <v>-10.72546014998386</v>
      </c>
      <c r="R173" s="105">
        <f>O173/L173</f>
        <v>0.94003204560285702</v>
      </c>
      <c r="S173" s="4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12"/>
      <c r="AC173" s="512"/>
      <c r="AD173" s="107">
        <f>SUM(AD161:AD172)</f>
        <v>1</v>
      </c>
      <c r="AE173" s="107">
        <f>SUM(AE161:AE172)</f>
        <v>0</v>
      </c>
      <c r="AF173" s="54">
        <f t="shared" si="61"/>
        <v>-114.86647244799269</v>
      </c>
      <c r="AG173" s="431">
        <f t="shared" si="62"/>
        <v>0.94641922173337412</v>
      </c>
      <c r="AH173" s="472"/>
    </row>
    <row r="174" spans="1:36" ht="19.149999999999999" customHeight="1">
      <c r="AJ174" s="279" t="s">
        <v>292</v>
      </c>
    </row>
    <row r="175" spans="1:36" ht="19.149999999999999" customHeight="1">
      <c r="AJ175" s="279" t="s">
        <v>293</v>
      </c>
    </row>
    <row r="176" spans="1:36" ht="19.149999999999999" customHeight="1">
      <c r="AJ176" s="279" t="s">
        <v>294</v>
      </c>
    </row>
    <row r="177" spans="23:36" ht="19.149999999999999" customHeight="1">
      <c r="W177" s="33"/>
      <c r="AJ177" s="279" t="s">
        <v>295</v>
      </c>
    </row>
    <row r="178" spans="23:36" ht="19.149999999999999" customHeight="1">
      <c r="W178" s="33"/>
      <c r="AJ178" s="279" t="s">
        <v>296</v>
      </c>
    </row>
    <row r="179" spans="23:36">
      <c r="W179" s="33"/>
      <c r="AJ179" s="279" t="s">
        <v>297</v>
      </c>
    </row>
    <row r="180" spans="23:36">
      <c r="W180" s="33"/>
      <c r="AJ180" s="279" t="s">
        <v>298</v>
      </c>
    </row>
    <row r="181" spans="23:36">
      <c r="W181" s="33"/>
      <c r="AJ181" s="279" t="s">
        <v>299</v>
      </c>
    </row>
    <row r="182" spans="23:36">
      <c r="W182" s="33"/>
      <c r="AJ182" s="279" t="s">
        <v>300</v>
      </c>
    </row>
    <row r="183" spans="23:36">
      <c r="W183" s="33"/>
      <c r="AJ183" s="279" t="s">
        <v>301</v>
      </c>
    </row>
    <row r="184" spans="23:36">
      <c r="W184" s="33"/>
      <c r="AJ184" s="279" t="s">
        <v>302</v>
      </c>
    </row>
    <row r="185" spans="23:36">
      <c r="W185" s="33"/>
      <c r="AJ185" s="279" t="s">
        <v>303</v>
      </c>
    </row>
    <row r="186" spans="23:36">
      <c r="W186" s="33"/>
      <c r="AJ186" s="279" t="s">
        <v>304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4:Q159 AF125 Q17:Q18 AF155:AF159 AF17:AF29 AF5:AF13 AF36 AF40 AF57:AF70 AF74 AF78 Q109:Q117 Q57:Q70">
    <cfRule type="cellIs" dxfId="32687" priority="3256" operator="lessThan">
      <formula>0</formula>
    </cfRule>
  </conditionalFormatting>
  <conditionalFormatting sqref="AH57 AH70 S43 S123 S95 AH95 S5:S9 AH5:AH9 S134 AH17:AH18 S17:S18 S32 S82 AH82 S57:S70">
    <cfRule type="cellIs" dxfId="32686" priority="3255" operator="lessThan">
      <formula>0.8</formula>
    </cfRule>
  </conditionalFormatting>
  <conditionalFormatting sqref="R147 R173 R30 R121 R95 R43 R134 R82 R154:R159 R17:R18 R109:R117 R57:R70">
    <cfRule type="cellIs" dxfId="32685" priority="3253" operator="lessThan">
      <formula>0.8</formula>
    </cfRule>
    <cfRule type="cellIs" dxfId="32684" priority="3254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109:R117 R57:R70">
    <cfRule type="cellIs" dxfId="32683" priority="3251" operator="greaterThan">
      <formula>1</formula>
    </cfRule>
    <cfRule type="cellIs" dxfId="32682" priority="3252" operator="lessThan">
      <formula>0.8</formula>
    </cfRule>
  </conditionalFormatting>
  <conditionalFormatting sqref="P147 P30 P121 P95 P43 P134 P82 P154:P159 P17:P18 P109:P117 P57:P70">
    <cfRule type="cellIs" dxfId="32681" priority="3250" operator="greaterThan">
      <formula>0</formula>
    </cfRule>
  </conditionalFormatting>
  <conditionalFormatting sqref="S161">
    <cfRule type="cellIs" dxfId="32680" priority="3249" operator="lessThan">
      <formula>0.8</formula>
    </cfRule>
  </conditionalFormatting>
  <conditionalFormatting sqref="Q161:Q166">
    <cfRule type="cellIs" dxfId="32679" priority="3248" operator="lessThan">
      <formula>0</formula>
    </cfRule>
  </conditionalFormatting>
  <conditionalFormatting sqref="R161:R166">
    <cfRule type="cellIs" dxfId="32678" priority="3246" operator="lessThan">
      <formula>0.8</formula>
    </cfRule>
    <cfRule type="cellIs" dxfId="32677" priority="3247" operator="greaterThan">
      <formula>1</formula>
    </cfRule>
  </conditionalFormatting>
  <conditionalFormatting sqref="R161:R166">
    <cfRule type="cellIs" dxfId="32676" priority="3244" operator="greaterThan">
      <formula>1</formula>
    </cfRule>
    <cfRule type="cellIs" dxfId="32675" priority="3245" operator="lessThan">
      <formula>0.8</formula>
    </cfRule>
  </conditionalFormatting>
  <conditionalFormatting sqref="P161:P166">
    <cfRule type="cellIs" dxfId="32674" priority="3243" operator="greaterThan">
      <formula>0</formula>
    </cfRule>
  </conditionalFormatting>
  <conditionalFormatting sqref="Q169:Q172 AF161:AF172">
    <cfRule type="cellIs" dxfId="32673" priority="3242" operator="lessThan">
      <formula>0</formula>
    </cfRule>
  </conditionalFormatting>
  <conditionalFormatting sqref="R169:R172">
    <cfRule type="cellIs" dxfId="32672" priority="3240" operator="lessThan">
      <formula>0.8</formula>
    </cfRule>
    <cfRule type="cellIs" dxfId="32671" priority="3241" operator="greaterThan">
      <formula>1</formula>
    </cfRule>
  </conditionalFormatting>
  <conditionalFormatting sqref="R169:R172 AG161:AG172">
    <cfRule type="cellIs" dxfId="32670" priority="3238" operator="greaterThan">
      <formula>1</formula>
    </cfRule>
    <cfRule type="cellIs" dxfId="32669" priority="3239" operator="lessThan">
      <formula>0.8</formula>
    </cfRule>
  </conditionalFormatting>
  <conditionalFormatting sqref="P169:P172">
    <cfRule type="cellIs" dxfId="32668" priority="3237" operator="greaterThan">
      <formula>0</formula>
    </cfRule>
  </conditionalFormatting>
  <conditionalFormatting sqref="AF145">
    <cfRule type="cellIs" dxfId="32667" priority="3236" operator="lessThan">
      <formula>0</formula>
    </cfRule>
  </conditionalFormatting>
  <conditionalFormatting sqref="AG145">
    <cfRule type="cellIs" dxfId="32666" priority="3234" operator="greaterThan">
      <formula>1</formula>
    </cfRule>
    <cfRule type="cellIs" dxfId="32665" priority="3235" operator="lessThan">
      <formula>0.8</formula>
    </cfRule>
  </conditionalFormatting>
  <conditionalFormatting sqref="AF44:AF54">
    <cfRule type="cellIs" dxfId="32664" priority="3233" operator="lessThan">
      <formula>0</formula>
    </cfRule>
  </conditionalFormatting>
  <conditionalFormatting sqref="AG44:AG54">
    <cfRule type="cellIs" dxfId="32663" priority="3231" operator="greaterThan">
      <formula>1</formula>
    </cfRule>
    <cfRule type="cellIs" dxfId="32662" priority="3232" operator="lessThan">
      <formula>0.8</formula>
    </cfRule>
  </conditionalFormatting>
  <conditionalFormatting sqref="AF83:AF94">
    <cfRule type="cellIs" dxfId="32661" priority="3230" operator="lessThan">
      <formula>0</formula>
    </cfRule>
  </conditionalFormatting>
  <conditionalFormatting sqref="AH83">
    <cfRule type="cellIs" dxfId="32660" priority="3229" operator="lessThan">
      <formula>0.8</formula>
    </cfRule>
  </conditionalFormatting>
  <conditionalFormatting sqref="AG83:AG94">
    <cfRule type="cellIs" dxfId="32659" priority="3227" operator="greaterThan">
      <formula>1</formula>
    </cfRule>
    <cfRule type="cellIs" dxfId="32658" priority="3228" operator="lessThan">
      <formula>0.8</formula>
    </cfRule>
  </conditionalFormatting>
  <conditionalFormatting sqref="S83">
    <cfRule type="cellIs" dxfId="32657" priority="3226" operator="lessThan">
      <formula>0.8</formula>
    </cfRule>
  </conditionalFormatting>
  <conditionalFormatting sqref="AH84">
    <cfRule type="cellIs" dxfId="32656" priority="3225" operator="lessThan">
      <formula>0.8</formula>
    </cfRule>
  </conditionalFormatting>
  <conditionalFormatting sqref="S84">
    <cfRule type="cellIs" dxfId="32655" priority="3224" operator="lessThan">
      <formula>0.8</formula>
    </cfRule>
  </conditionalFormatting>
  <conditionalFormatting sqref="S90">
    <cfRule type="cellIs" dxfId="32654" priority="3223" operator="lessThan">
      <formula>0.8</formula>
    </cfRule>
  </conditionalFormatting>
  <conditionalFormatting sqref="AH90">
    <cfRule type="cellIs" dxfId="32653" priority="3222" operator="lessThan">
      <formula>0.8</formula>
    </cfRule>
  </conditionalFormatting>
  <conditionalFormatting sqref="AF122">
    <cfRule type="cellIs" dxfId="32652" priority="3221" operator="lessThan">
      <formula>0</formula>
    </cfRule>
  </conditionalFormatting>
  <conditionalFormatting sqref="S122">
    <cfRule type="cellIs" dxfId="32651" priority="3220" operator="lessThan">
      <formula>0.8</formula>
    </cfRule>
  </conditionalFormatting>
  <conditionalFormatting sqref="AG122">
    <cfRule type="cellIs" dxfId="32650" priority="3218" operator="greaterThan">
      <formula>1</formula>
    </cfRule>
    <cfRule type="cellIs" dxfId="32649" priority="3219" operator="lessThan">
      <formula>0.8</formula>
    </cfRule>
  </conditionalFormatting>
  <conditionalFormatting sqref="P162:P168">
    <cfRule type="cellIs" dxfId="32648" priority="3212" operator="greaterThan">
      <formula>0</formula>
    </cfRule>
  </conditionalFormatting>
  <conditionalFormatting sqref="R162:R168">
    <cfRule type="cellIs" dxfId="32647" priority="3215" operator="lessThan">
      <formula>0.8</formula>
    </cfRule>
    <cfRule type="cellIs" dxfId="32646" priority="3216" operator="greaterThan">
      <formula>1</formula>
    </cfRule>
  </conditionalFormatting>
  <conditionalFormatting sqref="R162:R168">
    <cfRule type="cellIs" dxfId="32645" priority="3213" operator="greaterThan">
      <formula>1</formula>
    </cfRule>
    <cfRule type="cellIs" dxfId="32644" priority="3214" operator="lessThan">
      <formula>0.8</formula>
    </cfRule>
  </conditionalFormatting>
  <conditionalFormatting sqref="Q162:Q168">
    <cfRule type="cellIs" dxfId="32643" priority="3217" operator="lessThan">
      <formula>0</formula>
    </cfRule>
  </conditionalFormatting>
  <conditionalFormatting sqref="P132:P133">
    <cfRule type="cellIs" dxfId="32642" priority="3205" operator="greaterThan">
      <formula>0</formula>
    </cfRule>
  </conditionalFormatting>
  <conditionalFormatting sqref="AF124 Q132:Q133 AF126:AF133">
    <cfRule type="cellIs" dxfId="32641" priority="3211" operator="lessThan">
      <formula>0</formula>
    </cfRule>
  </conditionalFormatting>
  <conditionalFormatting sqref="S124:S133">
    <cfRule type="cellIs" dxfId="32640" priority="3210" operator="lessThan">
      <formula>0.8</formula>
    </cfRule>
  </conditionalFormatting>
  <conditionalFormatting sqref="R132:R133">
    <cfRule type="cellIs" dxfId="32639" priority="3208" operator="lessThan">
      <formula>0.8</formula>
    </cfRule>
    <cfRule type="cellIs" dxfId="32638" priority="3209" operator="greaterThan">
      <formula>1</formula>
    </cfRule>
  </conditionalFormatting>
  <conditionalFormatting sqref="AG124 R132:R133 AG126:AG133">
    <cfRule type="cellIs" dxfId="32637" priority="3206" operator="greaterThan">
      <formula>1</formula>
    </cfRule>
    <cfRule type="cellIs" dxfId="32636" priority="3207" operator="lessThan">
      <formula>0.8</formula>
    </cfRule>
  </conditionalFormatting>
  <conditionalFormatting sqref="AH109">
    <cfRule type="cellIs" dxfId="32635" priority="3204" operator="lessThan">
      <formula>0.8</formula>
    </cfRule>
  </conditionalFormatting>
  <conditionalFormatting sqref="R160 AG160">
    <cfRule type="cellIs" dxfId="32634" priority="3199" operator="greaterThan">
      <formula>1</formula>
    </cfRule>
    <cfRule type="cellIs" dxfId="32633" priority="3200" operator="lessThan">
      <formula>0.8</formula>
    </cfRule>
  </conditionalFormatting>
  <conditionalFormatting sqref="R160">
    <cfRule type="cellIs" dxfId="32632" priority="3201" operator="lessThan">
      <formula>0.8</formula>
    </cfRule>
    <cfRule type="cellIs" dxfId="32631" priority="3202" operator="greaterThan">
      <formula>1</formula>
    </cfRule>
  </conditionalFormatting>
  <conditionalFormatting sqref="P160">
    <cfRule type="cellIs" dxfId="32630" priority="3198" operator="greaterThan">
      <formula>0</formula>
    </cfRule>
  </conditionalFormatting>
  <conditionalFormatting sqref="AH148">
    <cfRule type="cellIs" dxfId="32629" priority="3197" operator="lessThan">
      <formula>0.8</formula>
    </cfRule>
  </conditionalFormatting>
  <conditionalFormatting sqref="Q160 AF160">
    <cfRule type="cellIs" dxfId="32628" priority="3203" operator="lessThan">
      <formula>0</formula>
    </cfRule>
  </conditionalFormatting>
  <conditionalFormatting sqref="AF148:AF154">
    <cfRule type="cellIs" dxfId="32627" priority="3196" operator="lessThan">
      <formula>0</formula>
    </cfRule>
  </conditionalFormatting>
  <conditionalFormatting sqref="S148">
    <cfRule type="cellIs" dxfId="32626" priority="3195" operator="lessThan">
      <formula>0.8</formula>
    </cfRule>
  </conditionalFormatting>
  <conditionalFormatting sqref="AG148:AG154">
    <cfRule type="cellIs" dxfId="32625" priority="3193" operator="greaterThan">
      <formula>1</formula>
    </cfRule>
    <cfRule type="cellIs" dxfId="32624" priority="3194" operator="lessThan">
      <formula>0.8</formula>
    </cfRule>
  </conditionalFormatting>
  <conditionalFormatting sqref="S86">
    <cfRule type="cellIs" dxfId="32623" priority="3192" operator="lessThan">
      <formula>0.8</formula>
    </cfRule>
  </conditionalFormatting>
  <conditionalFormatting sqref="S88 AH88">
    <cfRule type="cellIs" dxfId="32622" priority="3187" operator="lessThan">
      <formula>0.8</formula>
    </cfRule>
  </conditionalFormatting>
  <conditionalFormatting sqref="AH86">
    <cfRule type="cellIs" dxfId="32621" priority="3191" operator="lessThan">
      <formula>0.8</formula>
    </cfRule>
  </conditionalFormatting>
  <conditionalFormatting sqref="S87">
    <cfRule type="cellIs" dxfId="32620" priority="3190" operator="lessThan">
      <formula>0.8</formula>
    </cfRule>
  </conditionalFormatting>
  <conditionalFormatting sqref="AH87">
    <cfRule type="cellIs" dxfId="32619" priority="3189" operator="lessThan">
      <formula>0.8</formula>
    </cfRule>
  </conditionalFormatting>
  <conditionalFormatting sqref="S89 AH89">
    <cfRule type="cellIs" dxfId="32618" priority="3188" operator="lessThan">
      <formula>0.8</formula>
    </cfRule>
  </conditionalFormatting>
  <conditionalFormatting sqref="AF31 AF35 AF39">
    <cfRule type="cellIs" dxfId="32617" priority="3186" operator="lessThan">
      <formula>0</formula>
    </cfRule>
  </conditionalFormatting>
  <conditionalFormatting sqref="AH31 S31">
    <cfRule type="cellIs" dxfId="32616" priority="3185" operator="lessThan">
      <formula>0.8</formula>
    </cfRule>
  </conditionalFormatting>
  <conditionalFormatting sqref="AG31 AG35 AG39">
    <cfRule type="cellIs" dxfId="32615" priority="3183" operator="greaterThan">
      <formula>1</formula>
    </cfRule>
    <cfRule type="cellIs" dxfId="32614" priority="3184" operator="lessThan">
      <formula>0.8</formula>
    </cfRule>
  </conditionalFormatting>
  <conditionalFormatting sqref="AF135">
    <cfRule type="cellIs" dxfId="32613" priority="3182" operator="lessThan">
      <formula>0</formula>
    </cfRule>
  </conditionalFormatting>
  <conditionalFormatting sqref="AH135 S135">
    <cfRule type="cellIs" dxfId="32612" priority="3181" operator="lessThan">
      <formula>0.8</formula>
    </cfRule>
  </conditionalFormatting>
  <conditionalFormatting sqref="AG135">
    <cfRule type="cellIs" dxfId="32611" priority="3179" operator="greaterThan">
      <formula>1</formula>
    </cfRule>
    <cfRule type="cellIs" dxfId="32610" priority="3180" operator="lessThan">
      <formula>0.8</formula>
    </cfRule>
  </conditionalFormatting>
  <conditionalFormatting sqref="AF108 Q108">
    <cfRule type="cellIs" dxfId="32609" priority="3178" operator="lessThan">
      <formula>0</formula>
    </cfRule>
  </conditionalFormatting>
  <conditionalFormatting sqref="R108">
    <cfRule type="cellIs" dxfId="32608" priority="3176" operator="lessThan">
      <formula>0.8</formula>
    </cfRule>
    <cfRule type="cellIs" dxfId="32607" priority="3177" operator="greaterThan">
      <formula>1</formula>
    </cfRule>
  </conditionalFormatting>
  <conditionalFormatting sqref="AG108 R108">
    <cfRule type="cellIs" dxfId="32606" priority="3174" operator="greaterThan">
      <formula>1</formula>
    </cfRule>
    <cfRule type="cellIs" dxfId="32605" priority="3175" operator="lessThan">
      <formula>0.8</formula>
    </cfRule>
  </conditionalFormatting>
  <conditionalFormatting sqref="P108">
    <cfRule type="cellIs" dxfId="32604" priority="3173" operator="greaterThan">
      <formula>0</formula>
    </cfRule>
  </conditionalFormatting>
  <conditionalFormatting sqref="AH97">
    <cfRule type="cellIs" dxfId="32603" priority="3168" operator="lessThan">
      <formula>0.8</formula>
    </cfRule>
  </conditionalFormatting>
  <conditionalFormatting sqref="AG96 AG98 AG100 AG102 AG104">
    <cfRule type="cellIs" dxfId="32602" priority="3170" operator="greaterThan">
      <formula>1</formula>
    </cfRule>
    <cfRule type="cellIs" dxfId="32601" priority="3171" operator="lessThan">
      <formula>0.8</formula>
    </cfRule>
  </conditionalFormatting>
  <conditionalFormatting sqref="AF96 AF98 AF100 AF102 AF104">
    <cfRule type="cellIs" dxfId="32600" priority="3172" operator="lessThan">
      <formula>0</formula>
    </cfRule>
  </conditionalFormatting>
  <conditionalFormatting sqref="AG97 AG99 AG101 AG103 AG105">
    <cfRule type="cellIs" dxfId="32599" priority="3166" operator="greaterThan">
      <formula>1</formula>
    </cfRule>
    <cfRule type="cellIs" dxfId="32598" priority="3167" operator="lessThan">
      <formula>0.8</formula>
    </cfRule>
  </conditionalFormatting>
  <conditionalFormatting sqref="AF97 AF99 AF101 AF103 AF105">
    <cfRule type="cellIs" dxfId="32597" priority="3169" operator="lessThan">
      <formula>0</formula>
    </cfRule>
  </conditionalFormatting>
  <conditionalFormatting sqref="AF71 AF73 AF75 AF79 AF77">
    <cfRule type="cellIs" dxfId="32596" priority="3163" operator="lessThan">
      <formula>0</formula>
    </cfRule>
  </conditionalFormatting>
  <conditionalFormatting sqref="S71 AH71">
    <cfRule type="cellIs" dxfId="32595" priority="3162" operator="lessThan">
      <formula>0.8</formula>
    </cfRule>
  </conditionalFormatting>
  <conditionalFormatting sqref="AG71 AG73 AG75 AG79 AG77">
    <cfRule type="cellIs" dxfId="32594" priority="3160" operator="greaterThan">
      <formula>1</formula>
    </cfRule>
    <cfRule type="cellIs" dxfId="32593" priority="3161" operator="lessThan">
      <formula>0.8</formula>
    </cfRule>
  </conditionalFormatting>
  <conditionalFormatting sqref="AF72 AF76 AF80">
    <cfRule type="cellIs" dxfId="32592" priority="3159" operator="lessThan">
      <formula>0</formula>
    </cfRule>
  </conditionalFormatting>
  <conditionalFormatting sqref="S72 AH72">
    <cfRule type="cellIs" dxfId="32591" priority="3158" operator="lessThan">
      <formula>0.8</formula>
    </cfRule>
  </conditionalFormatting>
  <conditionalFormatting sqref="S11">
    <cfRule type="cellIs" dxfId="32590" priority="3165" operator="lessThan">
      <formula>0.8</formula>
    </cfRule>
  </conditionalFormatting>
  <conditionalFormatting sqref="S10">
    <cfRule type="cellIs" dxfId="32589" priority="3164" operator="lessThan">
      <formula>0.8</formula>
    </cfRule>
  </conditionalFormatting>
  <conditionalFormatting sqref="AG72 AG76 AG80">
    <cfRule type="cellIs" dxfId="32588" priority="3156" operator="greaterThan">
      <formula>1</formula>
    </cfRule>
    <cfRule type="cellIs" dxfId="32587" priority="3157" operator="lessThan">
      <formula>0.8</formula>
    </cfRule>
  </conditionalFormatting>
  <conditionalFormatting sqref="AF14:AF16 Q15:Q16">
    <cfRule type="cellIs" dxfId="32586" priority="3155" operator="lessThan">
      <formula>0</formula>
    </cfRule>
  </conditionalFormatting>
  <conditionalFormatting sqref="R15:R16">
    <cfRule type="cellIs" dxfId="32585" priority="3153" operator="lessThan">
      <formula>0.8</formula>
    </cfRule>
    <cfRule type="cellIs" dxfId="32584" priority="3154" operator="greaterThan">
      <formula>1</formula>
    </cfRule>
  </conditionalFormatting>
  <conditionalFormatting sqref="AG14:AG16 R15:R16">
    <cfRule type="cellIs" dxfId="32583" priority="3151" operator="greaterThan">
      <formula>1</formula>
    </cfRule>
    <cfRule type="cellIs" dxfId="32582" priority="3152" operator="lessThan">
      <formula>0.8</formula>
    </cfRule>
  </conditionalFormatting>
  <conditionalFormatting sqref="P15:P16">
    <cfRule type="cellIs" dxfId="32581" priority="3150" operator="greaterThan">
      <formula>0</formula>
    </cfRule>
  </conditionalFormatting>
  <conditionalFormatting sqref="AH98">
    <cfRule type="cellIs" dxfId="32580" priority="3149" operator="lessThan">
      <formula>0.8</formula>
    </cfRule>
  </conditionalFormatting>
  <conditionalFormatting sqref="AF33 AF37">
    <cfRule type="cellIs" dxfId="32579" priority="3148" operator="lessThan">
      <formula>0</formula>
    </cfRule>
  </conditionalFormatting>
  <conditionalFormatting sqref="AG33 AG37">
    <cfRule type="cellIs" dxfId="32578" priority="3146" operator="greaterThan">
      <formula>1</formula>
    </cfRule>
    <cfRule type="cellIs" dxfId="32577" priority="3147" operator="lessThan">
      <formula>0.8</formula>
    </cfRule>
  </conditionalFormatting>
  <conditionalFormatting sqref="P41:P42">
    <cfRule type="cellIs" dxfId="32576" priority="3140" operator="greaterThan">
      <formula>0</formula>
    </cfRule>
  </conditionalFormatting>
  <conditionalFormatting sqref="Q41:Q42 AF34 AF41:AF42 AF38">
    <cfRule type="cellIs" dxfId="32575" priority="3145" operator="lessThan">
      <formula>0</formula>
    </cfRule>
  </conditionalFormatting>
  <conditionalFormatting sqref="R41:R42">
    <cfRule type="cellIs" dxfId="32574" priority="3143" operator="lessThan">
      <formula>0.8</formula>
    </cfRule>
    <cfRule type="cellIs" dxfId="32573" priority="3144" operator="greaterThan">
      <formula>1</formula>
    </cfRule>
  </conditionalFormatting>
  <conditionalFormatting sqref="R41:R42 AG34 AG41:AG42 AG38">
    <cfRule type="cellIs" dxfId="32572" priority="3141" operator="greaterThan">
      <formula>1</formula>
    </cfRule>
    <cfRule type="cellIs" dxfId="32571" priority="3142" operator="lessThan">
      <formula>0.8</formula>
    </cfRule>
  </conditionalFormatting>
  <conditionalFormatting sqref="AF137:AF144">
    <cfRule type="cellIs" dxfId="32570" priority="3139" operator="lessThan">
      <formula>0</formula>
    </cfRule>
  </conditionalFormatting>
  <conditionalFormatting sqref="AH137 S137">
    <cfRule type="cellIs" dxfId="32569" priority="3138" operator="lessThan">
      <formula>0.8</formula>
    </cfRule>
  </conditionalFormatting>
  <conditionalFormatting sqref="AG137:AG144">
    <cfRule type="cellIs" dxfId="32568" priority="3136" operator="greaterThan">
      <formula>1</formula>
    </cfRule>
    <cfRule type="cellIs" dxfId="32567" priority="3137" operator="lessThan">
      <formula>0.8</formula>
    </cfRule>
  </conditionalFormatting>
  <conditionalFormatting sqref="AF55">
    <cfRule type="cellIs" dxfId="32566" priority="3135" operator="lessThan">
      <formula>0</formula>
    </cfRule>
  </conditionalFormatting>
  <conditionalFormatting sqref="AG55">
    <cfRule type="cellIs" dxfId="32565" priority="3133" operator="greaterThan">
      <formula>1</formula>
    </cfRule>
    <cfRule type="cellIs" dxfId="32564" priority="3134" operator="lessThan">
      <formula>0.8</formula>
    </cfRule>
  </conditionalFormatting>
  <conditionalFormatting sqref="AF56 Q56">
    <cfRule type="cellIs" dxfId="32563" priority="3132" operator="lessThan">
      <formula>0</formula>
    </cfRule>
  </conditionalFormatting>
  <conditionalFormatting sqref="R56">
    <cfRule type="cellIs" dxfId="32562" priority="3130" operator="lessThan">
      <formula>0.8</formula>
    </cfRule>
    <cfRule type="cellIs" dxfId="32561" priority="3131" operator="greaterThan">
      <formula>1</formula>
    </cfRule>
  </conditionalFormatting>
  <conditionalFormatting sqref="AG56 R56">
    <cfRule type="cellIs" dxfId="32560" priority="3128" operator="greaterThan">
      <formula>1</formula>
    </cfRule>
    <cfRule type="cellIs" dxfId="32559" priority="3129" operator="lessThan">
      <formula>0.8</formula>
    </cfRule>
  </conditionalFormatting>
  <conditionalFormatting sqref="P56">
    <cfRule type="cellIs" dxfId="32558" priority="3127" operator="greaterThan">
      <formula>0</formula>
    </cfRule>
  </conditionalFormatting>
  <conditionalFormatting sqref="P52:P55">
    <cfRule type="cellIs" dxfId="32557" priority="3121" operator="greaterThan">
      <formula>0</formula>
    </cfRule>
  </conditionalFormatting>
  <conditionalFormatting sqref="Q52:Q55">
    <cfRule type="cellIs" dxfId="32556" priority="3126" operator="lessThan">
      <formula>0</formula>
    </cfRule>
  </conditionalFormatting>
  <conditionalFormatting sqref="R52:R55">
    <cfRule type="cellIs" dxfId="32555" priority="3124" operator="lessThan">
      <formula>0.8</formula>
    </cfRule>
    <cfRule type="cellIs" dxfId="32554" priority="3125" operator="greaterThan">
      <formula>1</formula>
    </cfRule>
  </conditionalFormatting>
  <conditionalFormatting sqref="R52:R55">
    <cfRule type="cellIs" dxfId="32553" priority="3122" operator="greaterThan">
      <formula>1</formula>
    </cfRule>
    <cfRule type="cellIs" dxfId="32552" priority="3123" operator="lessThan">
      <formula>0.8</formula>
    </cfRule>
  </conditionalFormatting>
  <conditionalFormatting sqref="P80:P81">
    <cfRule type="cellIs" dxfId="32551" priority="3115" operator="greaterThan">
      <formula>0</formula>
    </cfRule>
  </conditionalFormatting>
  <conditionalFormatting sqref="AF81 Q80:Q81">
    <cfRule type="cellIs" dxfId="32550" priority="3120" operator="lessThan">
      <formula>0</formula>
    </cfRule>
  </conditionalFormatting>
  <conditionalFormatting sqref="R80:R81">
    <cfRule type="cellIs" dxfId="32549" priority="3118" operator="lessThan">
      <formula>0.8</formula>
    </cfRule>
    <cfRule type="cellIs" dxfId="32548" priority="3119" operator="greaterThan">
      <formula>1</formula>
    </cfRule>
  </conditionalFormatting>
  <conditionalFormatting sqref="AG81 R80:R81">
    <cfRule type="cellIs" dxfId="32547" priority="3116" operator="greaterThan">
      <formula>1</formula>
    </cfRule>
    <cfRule type="cellIs" dxfId="32546" priority="3117" operator="lessThan">
      <formula>0.8</formula>
    </cfRule>
  </conditionalFormatting>
  <conditionalFormatting sqref="AH85">
    <cfRule type="cellIs" dxfId="32545" priority="3114" operator="lessThan">
      <formula>0.8</formula>
    </cfRule>
  </conditionalFormatting>
  <conditionalFormatting sqref="S85">
    <cfRule type="cellIs" dxfId="32544" priority="3113" operator="lessThan">
      <formula>0.8</formula>
    </cfRule>
  </conditionalFormatting>
  <conditionalFormatting sqref="AF106:AF107">
    <cfRule type="cellIs" dxfId="32543" priority="3112" operator="lessThan">
      <formula>0</formula>
    </cfRule>
  </conditionalFormatting>
  <conditionalFormatting sqref="AH100:AH107">
    <cfRule type="cellIs" dxfId="32542" priority="3111" operator="lessThan">
      <formula>0.8</formula>
    </cfRule>
  </conditionalFormatting>
  <conditionalFormatting sqref="AG106:AG107">
    <cfRule type="cellIs" dxfId="32541" priority="3109" operator="greaterThan">
      <formula>1</formula>
    </cfRule>
    <cfRule type="cellIs" dxfId="32540" priority="3110" operator="lessThan">
      <formula>0.8</formula>
    </cfRule>
  </conditionalFormatting>
  <conditionalFormatting sqref="P106:P107">
    <cfRule type="cellIs" dxfId="32539" priority="3103" operator="greaterThan">
      <formula>0</formula>
    </cfRule>
  </conditionalFormatting>
  <conditionalFormatting sqref="Q106:Q107">
    <cfRule type="cellIs" dxfId="32538" priority="3108" operator="lessThan">
      <formula>0</formula>
    </cfRule>
  </conditionalFormatting>
  <conditionalFormatting sqref="R106:R107">
    <cfRule type="cellIs" dxfId="32537" priority="3106" operator="lessThan">
      <formula>0.8</formula>
    </cfRule>
    <cfRule type="cellIs" dxfId="32536" priority="3107" operator="greaterThan">
      <formula>1</formula>
    </cfRule>
  </conditionalFormatting>
  <conditionalFormatting sqref="R106:R107">
    <cfRule type="cellIs" dxfId="32535" priority="3104" operator="greaterThan">
      <formula>1</formula>
    </cfRule>
    <cfRule type="cellIs" dxfId="32534" priority="3105" operator="lessThan">
      <formula>0.8</formula>
    </cfRule>
  </conditionalFormatting>
  <conditionalFormatting sqref="AF109:AF120">
    <cfRule type="cellIs" dxfId="32533" priority="3102" operator="lessThan">
      <formula>0</formula>
    </cfRule>
  </conditionalFormatting>
  <conditionalFormatting sqref="S109">
    <cfRule type="cellIs" dxfId="32532" priority="3101" operator="lessThan">
      <formula>0.8</formula>
    </cfRule>
  </conditionalFormatting>
  <conditionalFormatting sqref="AG109:AG120">
    <cfRule type="cellIs" dxfId="32531" priority="3099" operator="greaterThan">
      <formula>1</formula>
    </cfRule>
    <cfRule type="cellIs" dxfId="32530" priority="3100" operator="lessThan">
      <formula>0.8</formula>
    </cfRule>
  </conditionalFormatting>
  <conditionalFormatting sqref="S150">
    <cfRule type="cellIs" dxfId="32529" priority="3098" operator="lessThan">
      <formula>0.8</formula>
    </cfRule>
  </conditionalFormatting>
  <conditionalFormatting sqref="AH150">
    <cfRule type="cellIs" dxfId="32528" priority="3097" operator="lessThan">
      <formula>0.8</formula>
    </cfRule>
  </conditionalFormatting>
  <conditionalFormatting sqref="S149">
    <cfRule type="cellIs" dxfId="32527" priority="3096" operator="lessThan">
      <formula>0.8</formula>
    </cfRule>
  </conditionalFormatting>
  <conditionalFormatting sqref="Q26:Q29">
    <cfRule type="cellIs" dxfId="32526" priority="3095" operator="lessThan">
      <formula>0</formula>
    </cfRule>
  </conditionalFormatting>
  <conditionalFormatting sqref="S21:S29 AH21:AH29">
    <cfRule type="cellIs" dxfId="32525" priority="3094" operator="lessThan">
      <formula>0.8</formula>
    </cfRule>
  </conditionalFormatting>
  <conditionalFormatting sqref="R26:R29">
    <cfRule type="cellIs" dxfId="32524" priority="3092" operator="lessThan">
      <formula>0.8</formula>
    </cfRule>
    <cfRule type="cellIs" dxfId="32523" priority="3093" operator="greaterThan">
      <formula>1</formula>
    </cfRule>
  </conditionalFormatting>
  <conditionalFormatting sqref="R26:R29">
    <cfRule type="cellIs" dxfId="32522" priority="3090" operator="greaterThan">
      <formula>1</formula>
    </cfRule>
    <cfRule type="cellIs" dxfId="32521" priority="3091" operator="lessThan">
      <formula>0.8</formula>
    </cfRule>
  </conditionalFormatting>
  <conditionalFormatting sqref="P26:P29">
    <cfRule type="cellIs" dxfId="32520" priority="3089" operator="greaterThan">
      <formula>0</formula>
    </cfRule>
  </conditionalFormatting>
  <conditionalFormatting sqref="AH91 S91">
    <cfRule type="cellIs" dxfId="32519" priority="3088" operator="lessThan">
      <formula>0.8</formula>
    </cfRule>
  </conditionalFormatting>
  <conditionalFormatting sqref="P92:P94">
    <cfRule type="cellIs" dxfId="32518" priority="3082" operator="greaterThan">
      <formula>0</formula>
    </cfRule>
  </conditionalFormatting>
  <conditionalFormatting sqref="Q92:Q94">
    <cfRule type="cellIs" dxfId="32517" priority="3087" operator="lessThan">
      <formula>0</formula>
    </cfRule>
  </conditionalFormatting>
  <conditionalFormatting sqref="R92:R94">
    <cfRule type="cellIs" dxfId="32516" priority="3085" operator="lessThan">
      <formula>0.8</formula>
    </cfRule>
    <cfRule type="cellIs" dxfId="32515" priority="3086" operator="greaterThan">
      <formula>1</formula>
    </cfRule>
  </conditionalFormatting>
  <conditionalFormatting sqref="R92:R94">
    <cfRule type="cellIs" dxfId="32514" priority="3083" operator="greaterThan">
      <formula>1</formula>
    </cfRule>
    <cfRule type="cellIs" dxfId="32513" priority="3084" operator="lessThan">
      <formula>0.8</formula>
    </cfRule>
  </conditionalFormatting>
  <conditionalFormatting sqref="AF146 Q145:Q146">
    <cfRule type="cellIs" dxfId="32512" priority="3081" operator="lessThan">
      <formula>0</formula>
    </cfRule>
  </conditionalFormatting>
  <conditionalFormatting sqref="AH139:AH146 S139:S146">
    <cfRule type="cellIs" dxfId="32511" priority="3080" operator="lessThan">
      <formula>0.8</formula>
    </cfRule>
  </conditionalFormatting>
  <conditionalFormatting sqref="R145:R146">
    <cfRule type="cellIs" dxfId="32510" priority="3078" operator="lessThan">
      <formula>0.8</formula>
    </cfRule>
    <cfRule type="cellIs" dxfId="32509" priority="3079" operator="greaterThan">
      <formula>1</formula>
    </cfRule>
  </conditionalFormatting>
  <conditionalFormatting sqref="AG146 R145:R146">
    <cfRule type="cellIs" dxfId="32508" priority="3076" operator="greaterThan">
      <formula>1</formula>
    </cfRule>
    <cfRule type="cellIs" dxfId="32507" priority="3077" operator="lessThan">
      <formula>0.8</formula>
    </cfRule>
  </conditionalFormatting>
  <conditionalFormatting sqref="P145:P146">
    <cfRule type="cellIs" dxfId="32506" priority="3075" operator="greaterThan">
      <formula>0</formula>
    </cfRule>
  </conditionalFormatting>
  <conditionalFormatting sqref="Q119:Q120">
    <cfRule type="cellIs" dxfId="32505" priority="3074" operator="lessThan">
      <formula>0</formula>
    </cfRule>
  </conditionalFormatting>
  <conditionalFormatting sqref="R119:R120">
    <cfRule type="cellIs" dxfId="32504" priority="3072" operator="lessThan">
      <formula>0.8</formula>
    </cfRule>
    <cfRule type="cellIs" dxfId="32503" priority="3073" operator="greaterThan">
      <formula>1</formula>
    </cfRule>
  </conditionalFormatting>
  <conditionalFormatting sqref="R119:R120">
    <cfRule type="cellIs" dxfId="32502" priority="3070" operator="greaterThan">
      <formula>1</formula>
    </cfRule>
    <cfRule type="cellIs" dxfId="32501" priority="3071" operator="lessThan">
      <formula>0.8</formula>
    </cfRule>
  </conditionalFormatting>
  <conditionalFormatting sqref="P119:P120">
    <cfRule type="cellIs" dxfId="32500" priority="3069" operator="greaterThan">
      <formula>0</formula>
    </cfRule>
  </conditionalFormatting>
  <conditionalFormatting sqref="S44:S56">
    <cfRule type="cellIs" dxfId="32499" priority="3068" operator="lessThan">
      <formula>0.8</formula>
    </cfRule>
  </conditionalFormatting>
  <conditionalFormatting sqref="S108">
    <cfRule type="cellIs" dxfId="32498" priority="3067" operator="lessThan">
      <formula>0.8</formula>
    </cfRule>
  </conditionalFormatting>
  <conditionalFormatting sqref="S96">
    <cfRule type="cellIs" dxfId="32497" priority="3066" operator="lessThan">
      <formula>0.8</formula>
    </cfRule>
  </conditionalFormatting>
  <conditionalFormatting sqref="S97">
    <cfRule type="cellIs" dxfId="32496" priority="3065" operator="lessThan">
      <formula>0.8</formula>
    </cfRule>
  </conditionalFormatting>
  <conditionalFormatting sqref="S103">
    <cfRule type="cellIs" dxfId="32495" priority="3064" operator="lessThan">
      <formula>0.8</formula>
    </cfRule>
  </conditionalFormatting>
  <conditionalFormatting sqref="S99">
    <cfRule type="cellIs" dxfId="32494" priority="3063" operator="lessThan">
      <formula>0.8</formula>
    </cfRule>
  </conditionalFormatting>
  <conditionalFormatting sqref="S101">
    <cfRule type="cellIs" dxfId="32493" priority="3060" operator="lessThan">
      <formula>0.8</formula>
    </cfRule>
  </conditionalFormatting>
  <conditionalFormatting sqref="S100">
    <cfRule type="cellIs" dxfId="32492" priority="3062" operator="lessThan">
      <formula>0.8</formula>
    </cfRule>
  </conditionalFormatting>
  <conditionalFormatting sqref="S102">
    <cfRule type="cellIs" dxfId="32491" priority="3061" operator="lessThan">
      <formula>0.8</formula>
    </cfRule>
  </conditionalFormatting>
  <conditionalFormatting sqref="S98">
    <cfRule type="cellIs" dxfId="32490" priority="3059" operator="lessThan">
      <formula>0.8</formula>
    </cfRule>
  </conditionalFormatting>
  <conditionalFormatting sqref="S104">
    <cfRule type="cellIs" dxfId="32489" priority="3058" operator="lessThan">
      <formula>0.8</formula>
    </cfRule>
  </conditionalFormatting>
  <conditionalFormatting sqref="P118">
    <cfRule type="cellIs" dxfId="32488" priority="3052" operator="greaterThan">
      <formula>0</formula>
    </cfRule>
  </conditionalFormatting>
  <conditionalFormatting sqref="Q118">
    <cfRule type="cellIs" dxfId="32487" priority="3057" operator="lessThan">
      <formula>0</formula>
    </cfRule>
  </conditionalFormatting>
  <conditionalFormatting sqref="R118">
    <cfRule type="cellIs" dxfId="32486" priority="3055" operator="lessThan">
      <formula>0.8</formula>
    </cfRule>
    <cfRule type="cellIs" dxfId="32485" priority="3056" operator="greaterThan">
      <formula>1</formula>
    </cfRule>
  </conditionalFormatting>
  <conditionalFormatting sqref="R118">
    <cfRule type="cellIs" dxfId="32484" priority="3053" operator="greaterThan">
      <formula>1</formula>
    </cfRule>
    <cfRule type="cellIs" dxfId="32483" priority="3054" operator="lessThan">
      <formula>0.8</formula>
    </cfRule>
  </conditionalFormatting>
  <conditionalFormatting sqref="Q162:Q166">
    <cfRule type="cellIs" dxfId="32482" priority="3051" operator="lessThan">
      <formula>0</formula>
    </cfRule>
  </conditionalFormatting>
  <conditionalFormatting sqref="R162:R166">
    <cfRule type="cellIs" dxfId="32481" priority="3049" operator="lessThan">
      <formula>0.8</formula>
    </cfRule>
    <cfRule type="cellIs" dxfId="32480" priority="3050" operator="greaterThan">
      <formula>1</formula>
    </cfRule>
  </conditionalFormatting>
  <conditionalFormatting sqref="R162:R166">
    <cfRule type="cellIs" dxfId="32479" priority="3047" operator="greaterThan">
      <formula>1</formula>
    </cfRule>
    <cfRule type="cellIs" dxfId="32478" priority="3048" operator="lessThan">
      <formula>0.8</formula>
    </cfRule>
  </conditionalFormatting>
  <conditionalFormatting sqref="P162:P166">
    <cfRule type="cellIs" dxfId="32477" priority="3046" operator="greaterThan">
      <formula>0</formula>
    </cfRule>
  </conditionalFormatting>
  <conditionalFormatting sqref="P167:P168">
    <cfRule type="cellIs" dxfId="32476" priority="3040" operator="greaterThan">
      <formula>0</formula>
    </cfRule>
  </conditionalFormatting>
  <conditionalFormatting sqref="R167:R168">
    <cfRule type="cellIs" dxfId="32475" priority="3043" operator="lessThan">
      <formula>0.8</formula>
    </cfRule>
    <cfRule type="cellIs" dxfId="32474" priority="3044" operator="greaterThan">
      <formula>1</formula>
    </cfRule>
  </conditionalFormatting>
  <conditionalFormatting sqref="R167:R168">
    <cfRule type="cellIs" dxfId="32473" priority="3041" operator="greaterThan">
      <formula>1</formula>
    </cfRule>
    <cfRule type="cellIs" dxfId="32472" priority="3042" operator="lessThan">
      <formula>0.8</formula>
    </cfRule>
  </conditionalFormatting>
  <conditionalFormatting sqref="Q167:Q168">
    <cfRule type="cellIs" dxfId="32471" priority="3045" operator="lessThan">
      <formula>0</formula>
    </cfRule>
  </conditionalFormatting>
  <conditionalFormatting sqref="Q83">
    <cfRule type="cellIs" dxfId="32470" priority="3039" operator="lessThan">
      <formula>0</formula>
    </cfRule>
  </conditionalFormatting>
  <conditionalFormatting sqref="R83">
    <cfRule type="cellIs" dxfId="32469" priority="3037" operator="lessThan">
      <formula>0.8</formula>
    </cfRule>
    <cfRule type="cellIs" dxfId="32468" priority="3038" operator="greaterThan">
      <formula>1</formula>
    </cfRule>
  </conditionalFormatting>
  <conditionalFormatting sqref="R83">
    <cfRule type="cellIs" dxfId="32467" priority="3035" operator="greaterThan">
      <formula>1</formula>
    </cfRule>
    <cfRule type="cellIs" dxfId="32466" priority="3036" operator="lessThan">
      <formula>0.8</formula>
    </cfRule>
  </conditionalFormatting>
  <conditionalFormatting sqref="P83">
    <cfRule type="cellIs" dxfId="32465" priority="3034" operator="greaterThan">
      <formula>0</formula>
    </cfRule>
  </conditionalFormatting>
  <conditionalFormatting sqref="Q83">
    <cfRule type="cellIs" dxfId="32464" priority="3033" operator="lessThan">
      <formula>0</formula>
    </cfRule>
  </conditionalFormatting>
  <conditionalFormatting sqref="R83">
    <cfRule type="cellIs" dxfId="32463" priority="3031" operator="lessThan">
      <formula>0.8</formula>
    </cfRule>
    <cfRule type="cellIs" dxfId="32462" priority="3032" operator="greaterThan">
      <formula>1</formula>
    </cfRule>
  </conditionalFormatting>
  <conditionalFormatting sqref="R83">
    <cfRule type="cellIs" dxfId="32461" priority="3029" operator="greaterThan">
      <formula>1</formula>
    </cfRule>
    <cfRule type="cellIs" dxfId="32460" priority="3030" operator="lessThan">
      <formula>0.8</formula>
    </cfRule>
  </conditionalFormatting>
  <conditionalFormatting sqref="P83">
    <cfRule type="cellIs" dxfId="32459" priority="3028" operator="greaterThan">
      <formula>0</formula>
    </cfRule>
  </conditionalFormatting>
  <conditionalFormatting sqref="Q83">
    <cfRule type="cellIs" dxfId="32458" priority="3027" operator="lessThan">
      <formula>0</formula>
    </cfRule>
  </conditionalFormatting>
  <conditionalFormatting sqref="R83">
    <cfRule type="cellIs" dxfId="32457" priority="3025" operator="lessThan">
      <formula>0.8</formula>
    </cfRule>
    <cfRule type="cellIs" dxfId="32456" priority="3026" operator="greaterThan">
      <formula>1</formula>
    </cfRule>
  </conditionalFormatting>
  <conditionalFormatting sqref="R83">
    <cfRule type="cellIs" dxfId="32455" priority="3023" operator="greaterThan">
      <formula>1</formula>
    </cfRule>
    <cfRule type="cellIs" dxfId="32454" priority="3024" operator="lessThan">
      <formula>0.8</formula>
    </cfRule>
  </conditionalFormatting>
  <conditionalFormatting sqref="P83">
    <cfRule type="cellIs" dxfId="32453" priority="3022" operator="greaterThan">
      <formula>0</formula>
    </cfRule>
  </conditionalFormatting>
  <conditionalFormatting sqref="Q83">
    <cfRule type="cellIs" dxfId="32452" priority="3021" operator="lessThan">
      <formula>0</formula>
    </cfRule>
  </conditionalFormatting>
  <conditionalFormatting sqref="R83">
    <cfRule type="cellIs" dxfId="32451" priority="3019" operator="lessThan">
      <formula>0.8</formula>
    </cfRule>
    <cfRule type="cellIs" dxfId="32450" priority="3020" operator="greaterThan">
      <formula>1</formula>
    </cfRule>
  </conditionalFormatting>
  <conditionalFormatting sqref="R83">
    <cfRule type="cellIs" dxfId="32449" priority="3017" operator="greaterThan">
      <formula>1</formula>
    </cfRule>
    <cfRule type="cellIs" dxfId="32448" priority="3018" operator="lessThan">
      <formula>0.8</formula>
    </cfRule>
  </conditionalFormatting>
  <conditionalFormatting sqref="P83">
    <cfRule type="cellIs" dxfId="32447" priority="3016" operator="greaterThan">
      <formula>0</formula>
    </cfRule>
  </conditionalFormatting>
  <conditionalFormatting sqref="P83">
    <cfRule type="cellIs" dxfId="32446" priority="3010" operator="greaterThan">
      <formula>0</formula>
    </cfRule>
  </conditionalFormatting>
  <conditionalFormatting sqref="Q83">
    <cfRule type="cellIs" dxfId="32445" priority="3015" operator="lessThan">
      <formula>0</formula>
    </cfRule>
  </conditionalFormatting>
  <conditionalFormatting sqref="R83">
    <cfRule type="cellIs" dxfId="32444" priority="3013" operator="lessThan">
      <formula>0.8</formula>
    </cfRule>
    <cfRule type="cellIs" dxfId="32443" priority="3014" operator="greaterThan">
      <formula>1</formula>
    </cfRule>
  </conditionalFormatting>
  <conditionalFormatting sqref="R83">
    <cfRule type="cellIs" dxfId="32442" priority="3011" operator="greaterThan">
      <formula>1</formula>
    </cfRule>
    <cfRule type="cellIs" dxfId="32441" priority="3012" operator="lessThan">
      <formula>0.8</formula>
    </cfRule>
  </conditionalFormatting>
  <conditionalFormatting sqref="P83">
    <cfRule type="cellIs" dxfId="32440" priority="3004" operator="greaterThan">
      <formula>0</formula>
    </cfRule>
  </conditionalFormatting>
  <conditionalFormatting sqref="Q83">
    <cfRule type="cellIs" dxfId="32439" priority="3009" operator="lessThan">
      <formula>0</formula>
    </cfRule>
  </conditionalFormatting>
  <conditionalFormatting sqref="R83">
    <cfRule type="cellIs" dxfId="32438" priority="3007" operator="lessThan">
      <formula>0.8</formula>
    </cfRule>
    <cfRule type="cellIs" dxfId="32437" priority="3008" operator="greaterThan">
      <formula>1</formula>
    </cfRule>
  </conditionalFormatting>
  <conditionalFormatting sqref="R83">
    <cfRule type="cellIs" dxfId="32436" priority="3005" operator="greaterThan">
      <formula>1</formula>
    </cfRule>
    <cfRule type="cellIs" dxfId="32435" priority="3006" operator="lessThan">
      <formula>0.8</formula>
    </cfRule>
  </conditionalFormatting>
  <conditionalFormatting sqref="R83">
    <cfRule type="cellIs" dxfId="32434" priority="3001" operator="lessThan">
      <formula>0.8</formula>
    </cfRule>
    <cfRule type="cellIs" dxfId="32433" priority="3002" operator="greaterThan">
      <formula>1</formula>
    </cfRule>
  </conditionalFormatting>
  <conditionalFormatting sqref="R83">
    <cfRule type="cellIs" dxfId="32432" priority="2999" operator="greaterThan">
      <formula>1</formula>
    </cfRule>
    <cfRule type="cellIs" dxfId="32431" priority="3000" operator="lessThan">
      <formula>0.8</formula>
    </cfRule>
  </conditionalFormatting>
  <conditionalFormatting sqref="P83">
    <cfRule type="cellIs" dxfId="32430" priority="2998" operator="greaterThan">
      <formula>0</formula>
    </cfRule>
  </conditionalFormatting>
  <conditionalFormatting sqref="Q83">
    <cfRule type="cellIs" dxfId="32429" priority="3003" operator="lessThan">
      <formula>0</formula>
    </cfRule>
  </conditionalFormatting>
  <conditionalFormatting sqref="Q83">
    <cfRule type="cellIs" dxfId="32428" priority="2997" operator="lessThan">
      <formula>0</formula>
    </cfRule>
  </conditionalFormatting>
  <conditionalFormatting sqref="R83">
    <cfRule type="cellIs" dxfId="32427" priority="2995" operator="lessThan">
      <formula>0.8</formula>
    </cfRule>
    <cfRule type="cellIs" dxfId="32426" priority="2996" operator="greaterThan">
      <formula>1</formula>
    </cfRule>
  </conditionalFormatting>
  <conditionalFormatting sqref="R83">
    <cfRule type="cellIs" dxfId="32425" priority="2993" operator="greaterThan">
      <formula>1</formula>
    </cfRule>
    <cfRule type="cellIs" dxfId="32424" priority="2994" operator="lessThan">
      <formula>0.8</formula>
    </cfRule>
  </conditionalFormatting>
  <conditionalFormatting sqref="P83">
    <cfRule type="cellIs" dxfId="32423" priority="2992" operator="greaterThan">
      <formula>0</formula>
    </cfRule>
  </conditionalFormatting>
  <conditionalFormatting sqref="P83">
    <cfRule type="cellIs" dxfId="32422" priority="2986" operator="greaterThan">
      <formula>0</formula>
    </cfRule>
  </conditionalFormatting>
  <conditionalFormatting sqref="Q83">
    <cfRule type="cellIs" dxfId="32421" priority="2991" operator="lessThan">
      <formula>0</formula>
    </cfRule>
  </conditionalFormatting>
  <conditionalFormatting sqref="R83">
    <cfRule type="cellIs" dxfId="32420" priority="2989" operator="lessThan">
      <formula>0.8</formula>
    </cfRule>
    <cfRule type="cellIs" dxfId="32419" priority="2990" operator="greaterThan">
      <formula>1</formula>
    </cfRule>
  </conditionalFormatting>
  <conditionalFormatting sqref="R83">
    <cfRule type="cellIs" dxfId="32418" priority="2987" operator="greaterThan">
      <formula>1</formula>
    </cfRule>
    <cfRule type="cellIs" dxfId="32417" priority="2988" operator="lessThan">
      <formula>0.8</formula>
    </cfRule>
  </conditionalFormatting>
  <conditionalFormatting sqref="P83">
    <cfRule type="cellIs" dxfId="32416" priority="2980" operator="greaterThan">
      <formula>0</formula>
    </cfRule>
  </conditionalFormatting>
  <conditionalFormatting sqref="Q83">
    <cfRule type="cellIs" dxfId="32415" priority="2985" operator="lessThan">
      <formula>0</formula>
    </cfRule>
  </conditionalFormatting>
  <conditionalFormatting sqref="R83">
    <cfRule type="cellIs" dxfId="32414" priority="2983" operator="lessThan">
      <formula>0.8</formula>
    </cfRule>
    <cfRule type="cellIs" dxfId="32413" priority="2984" operator="greaterThan">
      <formula>1</formula>
    </cfRule>
  </conditionalFormatting>
  <conditionalFormatting sqref="R83">
    <cfRule type="cellIs" dxfId="32412" priority="2981" operator="greaterThan">
      <formula>1</formula>
    </cfRule>
    <cfRule type="cellIs" dxfId="32411" priority="2982" operator="lessThan">
      <formula>0.8</formula>
    </cfRule>
  </conditionalFormatting>
  <conditionalFormatting sqref="R83">
    <cfRule type="cellIs" dxfId="32410" priority="2977" operator="lessThan">
      <formula>0.8</formula>
    </cfRule>
    <cfRule type="cellIs" dxfId="32409" priority="2978" operator="greaterThan">
      <formula>1</formula>
    </cfRule>
  </conditionalFormatting>
  <conditionalFormatting sqref="R83">
    <cfRule type="cellIs" dxfId="32408" priority="2975" operator="greaterThan">
      <formula>1</formula>
    </cfRule>
    <cfRule type="cellIs" dxfId="32407" priority="2976" operator="lessThan">
      <formula>0.8</formula>
    </cfRule>
  </conditionalFormatting>
  <conditionalFormatting sqref="P83">
    <cfRule type="cellIs" dxfId="32406" priority="2974" operator="greaterThan">
      <formula>0</formula>
    </cfRule>
  </conditionalFormatting>
  <conditionalFormatting sqref="Q83">
    <cfRule type="cellIs" dxfId="32405" priority="2979" operator="lessThan">
      <formula>0</formula>
    </cfRule>
  </conditionalFormatting>
  <conditionalFormatting sqref="P83">
    <cfRule type="cellIs" dxfId="32404" priority="2968" operator="greaterThan">
      <formula>0</formula>
    </cfRule>
  </conditionalFormatting>
  <conditionalFormatting sqref="Q83">
    <cfRule type="cellIs" dxfId="32403" priority="2973" operator="lessThan">
      <formula>0</formula>
    </cfRule>
  </conditionalFormatting>
  <conditionalFormatting sqref="R83">
    <cfRule type="cellIs" dxfId="32402" priority="2971" operator="lessThan">
      <formula>0.8</formula>
    </cfRule>
    <cfRule type="cellIs" dxfId="32401" priority="2972" operator="greaterThan">
      <formula>1</formula>
    </cfRule>
  </conditionalFormatting>
  <conditionalFormatting sqref="R83">
    <cfRule type="cellIs" dxfId="32400" priority="2969" operator="greaterThan">
      <formula>1</formula>
    </cfRule>
    <cfRule type="cellIs" dxfId="32399" priority="2970" operator="lessThan">
      <formula>0.8</formula>
    </cfRule>
  </conditionalFormatting>
  <conditionalFormatting sqref="R83">
    <cfRule type="cellIs" dxfId="32398" priority="2965" operator="lessThan">
      <formula>0.8</formula>
    </cfRule>
    <cfRule type="cellIs" dxfId="32397" priority="2966" operator="greaterThan">
      <formula>1</formula>
    </cfRule>
  </conditionalFormatting>
  <conditionalFormatting sqref="R83">
    <cfRule type="cellIs" dxfId="32396" priority="2963" operator="greaterThan">
      <formula>1</formula>
    </cfRule>
    <cfRule type="cellIs" dxfId="32395" priority="2964" operator="lessThan">
      <formula>0.8</formula>
    </cfRule>
  </conditionalFormatting>
  <conditionalFormatting sqref="P83">
    <cfRule type="cellIs" dxfId="32394" priority="2962" operator="greaterThan">
      <formula>0</formula>
    </cfRule>
  </conditionalFormatting>
  <conditionalFormatting sqref="Q83">
    <cfRule type="cellIs" dxfId="32393" priority="2967" operator="lessThan">
      <formula>0</formula>
    </cfRule>
  </conditionalFormatting>
  <conditionalFormatting sqref="R83">
    <cfRule type="cellIs" dxfId="32392" priority="2959" operator="lessThan">
      <formula>0.8</formula>
    </cfRule>
    <cfRule type="cellIs" dxfId="32391" priority="2960" operator="greaterThan">
      <formula>1</formula>
    </cfRule>
  </conditionalFormatting>
  <conditionalFormatting sqref="R83">
    <cfRule type="cellIs" dxfId="32390" priority="2957" operator="greaterThan">
      <formula>1</formula>
    </cfRule>
    <cfRule type="cellIs" dxfId="32389" priority="2958" operator="lessThan">
      <formula>0.8</formula>
    </cfRule>
  </conditionalFormatting>
  <conditionalFormatting sqref="P83">
    <cfRule type="cellIs" dxfId="32388" priority="2956" operator="greaterThan">
      <formula>0</formula>
    </cfRule>
  </conditionalFormatting>
  <conditionalFormatting sqref="Q83">
    <cfRule type="cellIs" dxfId="32387" priority="2961" operator="lessThan">
      <formula>0</formula>
    </cfRule>
  </conditionalFormatting>
  <conditionalFormatting sqref="Q83">
    <cfRule type="cellIs" dxfId="32386" priority="2955" operator="lessThan">
      <formula>0</formula>
    </cfRule>
  </conditionalFormatting>
  <conditionalFormatting sqref="R83">
    <cfRule type="cellIs" dxfId="32385" priority="2953" operator="lessThan">
      <formula>0.8</formula>
    </cfRule>
    <cfRule type="cellIs" dxfId="32384" priority="2954" operator="greaterThan">
      <formula>1</formula>
    </cfRule>
  </conditionalFormatting>
  <conditionalFormatting sqref="R83">
    <cfRule type="cellIs" dxfId="32383" priority="2951" operator="greaterThan">
      <formula>1</formula>
    </cfRule>
    <cfRule type="cellIs" dxfId="32382" priority="2952" operator="lessThan">
      <formula>0.8</formula>
    </cfRule>
  </conditionalFormatting>
  <conditionalFormatting sqref="P83">
    <cfRule type="cellIs" dxfId="32381" priority="2950" operator="greaterThan">
      <formula>0</formula>
    </cfRule>
  </conditionalFormatting>
  <conditionalFormatting sqref="Q83">
    <cfRule type="cellIs" dxfId="32380" priority="2944" operator="lessThan">
      <formula>0</formula>
    </cfRule>
  </conditionalFormatting>
  <conditionalFormatting sqref="R83">
    <cfRule type="cellIs" dxfId="32379" priority="2948" operator="lessThan">
      <formula>0.8</formula>
    </cfRule>
    <cfRule type="cellIs" dxfId="32378" priority="2949" operator="greaterThan">
      <formula>1</formula>
    </cfRule>
  </conditionalFormatting>
  <conditionalFormatting sqref="R83">
    <cfRule type="cellIs" dxfId="32377" priority="2946" operator="greaterThan">
      <formula>1</formula>
    </cfRule>
    <cfRule type="cellIs" dxfId="32376" priority="2947" operator="lessThan">
      <formula>0.8</formula>
    </cfRule>
  </conditionalFormatting>
  <conditionalFormatting sqref="P83">
    <cfRule type="cellIs" dxfId="32375" priority="2945" operator="greaterThan">
      <formula>0</formula>
    </cfRule>
  </conditionalFormatting>
  <conditionalFormatting sqref="Q83">
    <cfRule type="cellIs" dxfId="32374" priority="2943" operator="lessThan">
      <formula>0</formula>
    </cfRule>
  </conditionalFormatting>
  <conditionalFormatting sqref="R83">
    <cfRule type="cellIs" dxfId="32373" priority="2941" operator="lessThan">
      <formula>0.8</formula>
    </cfRule>
    <cfRule type="cellIs" dxfId="32372" priority="2942" operator="greaterThan">
      <formula>1</formula>
    </cfRule>
  </conditionalFormatting>
  <conditionalFormatting sqref="R83">
    <cfRule type="cellIs" dxfId="32371" priority="2939" operator="greaterThan">
      <formula>1</formula>
    </cfRule>
    <cfRule type="cellIs" dxfId="32370" priority="2940" operator="lessThan">
      <formula>0.8</formula>
    </cfRule>
  </conditionalFormatting>
  <conditionalFormatting sqref="P83">
    <cfRule type="cellIs" dxfId="32369" priority="2938" operator="greaterThan">
      <formula>0</formula>
    </cfRule>
  </conditionalFormatting>
  <conditionalFormatting sqref="Q83">
    <cfRule type="cellIs" dxfId="32368" priority="2937" operator="lessThan">
      <formula>0</formula>
    </cfRule>
  </conditionalFormatting>
  <conditionalFormatting sqref="R83">
    <cfRule type="cellIs" dxfId="32367" priority="2935" operator="lessThan">
      <formula>0.8</formula>
    </cfRule>
    <cfRule type="cellIs" dxfId="32366" priority="2936" operator="greaterThan">
      <formula>1</formula>
    </cfRule>
  </conditionalFormatting>
  <conditionalFormatting sqref="R83">
    <cfRule type="cellIs" dxfId="32365" priority="2933" operator="greaterThan">
      <formula>1</formula>
    </cfRule>
    <cfRule type="cellIs" dxfId="32364" priority="2934" operator="lessThan">
      <formula>0.8</formula>
    </cfRule>
  </conditionalFormatting>
  <conditionalFormatting sqref="P83">
    <cfRule type="cellIs" dxfId="32363" priority="2932" operator="greaterThan">
      <formula>0</formula>
    </cfRule>
  </conditionalFormatting>
  <conditionalFormatting sqref="Q83">
    <cfRule type="cellIs" dxfId="32362" priority="2931" operator="lessThan">
      <formula>0</formula>
    </cfRule>
  </conditionalFormatting>
  <conditionalFormatting sqref="R83">
    <cfRule type="cellIs" dxfId="32361" priority="2929" operator="lessThan">
      <formula>0.8</formula>
    </cfRule>
    <cfRule type="cellIs" dxfId="32360" priority="2930" operator="greaterThan">
      <formula>1</formula>
    </cfRule>
  </conditionalFormatting>
  <conditionalFormatting sqref="R83">
    <cfRule type="cellIs" dxfId="32359" priority="2927" operator="greaterThan">
      <formula>1</formula>
    </cfRule>
    <cfRule type="cellIs" dxfId="32358" priority="2928" operator="lessThan">
      <formula>0.8</formula>
    </cfRule>
  </conditionalFormatting>
  <conditionalFormatting sqref="P83">
    <cfRule type="cellIs" dxfId="32357" priority="2926" operator="greaterThan">
      <formula>0</formula>
    </cfRule>
  </conditionalFormatting>
  <conditionalFormatting sqref="Q83">
    <cfRule type="cellIs" dxfId="32356" priority="2925" operator="lessThan">
      <formula>0</formula>
    </cfRule>
  </conditionalFormatting>
  <conditionalFormatting sqref="R83">
    <cfRule type="cellIs" dxfId="32355" priority="2923" operator="lessThan">
      <formula>0.8</formula>
    </cfRule>
    <cfRule type="cellIs" dxfId="32354" priority="2924" operator="greaterThan">
      <formula>1</formula>
    </cfRule>
  </conditionalFormatting>
  <conditionalFormatting sqref="R83">
    <cfRule type="cellIs" dxfId="32353" priority="2921" operator="greaterThan">
      <formula>1</formula>
    </cfRule>
    <cfRule type="cellIs" dxfId="32352" priority="2922" operator="lessThan">
      <formula>0.8</formula>
    </cfRule>
  </conditionalFormatting>
  <conditionalFormatting sqref="P83">
    <cfRule type="cellIs" dxfId="32351" priority="2920" operator="greaterThan">
      <formula>0</formula>
    </cfRule>
  </conditionalFormatting>
  <conditionalFormatting sqref="Q83">
    <cfRule type="cellIs" dxfId="32350" priority="2919" operator="lessThan">
      <formula>0</formula>
    </cfRule>
  </conditionalFormatting>
  <conditionalFormatting sqref="R83">
    <cfRule type="cellIs" dxfId="32349" priority="2917" operator="lessThan">
      <formula>0.8</formula>
    </cfRule>
    <cfRule type="cellIs" dxfId="32348" priority="2918" operator="greaterThan">
      <formula>1</formula>
    </cfRule>
  </conditionalFormatting>
  <conditionalFormatting sqref="R83">
    <cfRule type="cellIs" dxfId="32347" priority="2915" operator="greaterThan">
      <formula>1</formula>
    </cfRule>
    <cfRule type="cellIs" dxfId="32346" priority="2916" operator="lessThan">
      <formula>0.8</formula>
    </cfRule>
  </conditionalFormatting>
  <conditionalFormatting sqref="P83">
    <cfRule type="cellIs" dxfId="32345" priority="2914" operator="greaterThan">
      <formula>0</formula>
    </cfRule>
  </conditionalFormatting>
  <conditionalFormatting sqref="P83">
    <cfRule type="cellIs" dxfId="32344" priority="2908" operator="greaterThan">
      <formula>0</formula>
    </cfRule>
  </conditionalFormatting>
  <conditionalFormatting sqref="Q83">
    <cfRule type="cellIs" dxfId="32343" priority="2913" operator="lessThan">
      <formula>0</formula>
    </cfRule>
  </conditionalFormatting>
  <conditionalFormatting sqref="R83">
    <cfRule type="cellIs" dxfId="32342" priority="2911" operator="lessThan">
      <formula>0.8</formula>
    </cfRule>
    <cfRule type="cellIs" dxfId="32341" priority="2912" operator="greaterThan">
      <formula>1</formula>
    </cfRule>
  </conditionalFormatting>
  <conditionalFormatting sqref="R83">
    <cfRule type="cellIs" dxfId="32340" priority="2909" operator="greaterThan">
      <formula>1</formula>
    </cfRule>
    <cfRule type="cellIs" dxfId="32339" priority="2910" operator="lessThan">
      <formula>0.8</formula>
    </cfRule>
  </conditionalFormatting>
  <conditionalFormatting sqref="P83">
    <cfRule type="cellIs" dxfId="32338" priority="2902" operator="greaterThan">
      <formula>0</formula>
    </cfRule>
  </conditionalFormatting>
  <conditionalFormatting sqref="Q83">
    <cfRule type="cellIs" dxfId="32337" priority="2907" operator="lessThan">
      <formula>0</formula>
    </cfRule>
  </conditionalFormatting>
  <conditionalFormatting sqref="R83">
    <cfRule type="cellIs" dxfId="32336" priority="2905" operator="lessThan">
      <formula>0.8</formula>
    </cfRule>
    <cfRule type="cellIs" dxfId="32335" priority="2906" operator="greaterThan">
      <formula>1</formula>
    </cfRule>
  </conditionalFormatting>
  <conditionalFormatting sqref="R83">
    <cfRule type="cellIs" dxfId="32334" priority="2903" operator="greaterThan">
      <formula>1</formula>
    </cfRule>
    <cfRule type="cellIs" dxfId="32333" priority="2904" operator="lessThan">
      <formula>0.8</formula>
    </cfRule>
  </conditionalFormatting>
  <conditionalFormatting sqref="R83">
    <cfRule type="cellIs" dxfId="32332" priority="2899" operator="lessThan">
      <formula>0.8</formula>
    </cfRule>
    <cfRule type="cellIs" dxfId="32331" priority="2900" operator="greaterThan">
      <formula>1</formula>
    </cfRule>
  </conditionalFormatting>
  <conditionalFormatting sqref="R83">
    <cfRule type="cellIs" dxfId="32330" priority="2897" operator="greaterThan">
      <formula>1</formula>
    </cfRule>
    <cfRule type="cellIs" dxfId="32329" priority="2898" operator="lessThan">
      <formula>0.8</formula>
    </cfRule>
  </conditionalFormatting>
  <conditionalFormatting sqref="P83">
    <cfRule type="cellIs" dxfId="32328" priority="2896" operator="greaterThan">
      <formula>0</formula>
    </cfRule>
  </conditionalFormatting>
  <conditionalFormatting sqref="Q83">
    <cfRule type="cellIs" dxfId="32327" priority="2901" operator="lessThan">
      <formula>0</formula>
    </cfRule>
  </conditionalFormatting>
  <conditionalFormatting sqref="Q83">
    <cfRule type="cellIs" dxfId="32326" priority="2895" operator="lessThan">
      <formula>0</formula>
    </cfRule>
  </conditionalFormatting>
  <conditionalFormatting sqref="R83">
    <cfRule type="cellIs" dxfId="32325" priority="2893" operator="lessThan">
      <formula>0.8</formula>
    </cfRule>
    <cfRule type="cellIs" dxfId="32324" priority="2894" operator="greaterThan">
      <formula>1</formula>
    </cfRule>
  </conditionalFormatting>
  <conditionalFormatting sqref="R83">
    <cfRule type="cellIs" dxfId="32323" priority="2891" operator="greaterThan">
      <formula>1</formula>
    </cfRule>
    <cfRule type="cellIs" dxfId="32322" priority="2892" operator="lessThan">
      <formula>0.8</formula>
    </cfRule>
  </conditionalFormatting>
  <conditionalFormatting sqref="P83">
    <cfRule type="cellIs" dxfId="32321" priority="2890" operator="greaterThan">
      <formula>0</formula>
    </cfRule>
  </conditionalFormatting>
  <conditionalFormatting sqref="Q83">
    <cfRule type="cellIs" dxfId="32320" priority="2889" operator="lessThan">
      <formula>0</formula>
    </cfRule>
  </conditionalFormatting>
  <conditionalFormatting sqref="R83">
    <cfRule type="cellIs" dxfId="32319" priority="2887" operator="lessThan">
      <formula>0.8</formula>
    </cfRule>
    <cfRule type="cellIs" dxfId="32318" priority="2888" operator="greaterThan">
      <formula>1</formula>
    </cfRule>
  </conditionalFormatting>
  <conditionalFormatting sqref="R83">
    <cfRule type="cellIs" dxfId="32317" priority="2885" operator="greaterThan">
      <formula>1</formula>
    </cfRule>
    <cfRule type="cellIs" dxfId="32316" priority="2886" operator="lessThan">
      <formula>0.8</formula>
    </cfRule>
  </conditionalFormatting>
  <conditionalFormatting sqref="P83">
    <cfRule type="cellIs" dxfId="32315" priority="2884" operator="greaterThan">
      <formula>0</formula>
    </cfRule>
  </conditionalFormatting>
  <conditionalFormatting sqref="Q83">
    <cfRule type="cellIs" dxfId="32314" priority="2883" operator="lessThan">
      <formula>0</formula>
    </cfRule>
  </conditionalFormatting>
  <conditionalFormatting sqref="R83">
    <cfRule type="cellIs" dxfId="32313" priority="2881" operator="lessThan">
      <formula>0.8</formula>
    </cfRule>
    <cfRule type="cellIs" dxfId="32312" priority="2882" operator="greaterThan">
      <formula>1</formula>
    </cfRule>
  </conditionalFormatting>
  <conditionalFormatting sqref="R83">
    <cfRule type="cellIs" dxfId="32311" priority="2879" operator="greaterThan">
      <formula>1</formula>
    </cfRule>
    <cfRule type="cellIs" dxfId="32310" priority="2880" operator="lessThan">
      <formula>0.8</formula>
    </cfRule>
  </conditionalFormatting>
  <conditionalFormatting sqref="P83">
    <cfRule type="cellIs" dxfId="32309" priority="2878" operator="greaterThan">
      <formula>0</formula>
    </cfRule>
  </conditionalFormatting>
  <conditionalFormatting sqref="Q83">
    <cfRule type="cellIs" dxfId="32308" priority="2877" operator="lessThan">
      <formula>0</formula>
    </cfRule>
  </conditionalFormatting>
  <conditionalFormatting sqref="R83">
    <cfRule type="cellIs" dxfId="32307" priority="2875" operator="lessThan">
      <formula>0.8</formula>
    </cfRule>
    <cfRule type="cellIs" dxfId="32306" priority="2876" operator="greaterThan">
      <formula>1</formula>
    </cfRule>
  </conditionalFormatting>
  <conditionalFormatting sqref="R83">
    <cfRule type="cellIs" dxfId="32305" priority="2873" operator="greaterThan">
      <formula>1</formula>
    </cfRule>
    <cfRule type="cellIs" dxfId="32304" priority="2874" operator="lessThan">
      <formula>0.8</formula>
    </cfRule>
  </conditionalFormatting>
  <conditionalFormatting sqref="P83">
    <cfRule type="cellIs" dxfId="32303" priority="2872" operator="greaterThan">
      <formula>0</formula>
    </cfRule>
  </conditionalFormatting>
  <conditionalFormatting sqref="P83">
    <cfRule type="cellIs" dxfId="32302" priority="2866" operator="greaterThan">
      <formula>0</formula>
    </cfRule>
  </conditionalFormatting>
  <conditionalFormatting sqref="Q83">
    <cfRule type="cellIs" dxfId="32301" priority="2871" operator="lessThan">
      <formula>0</formula>
    </cfRule>
  </conditionalFormatting>
  <conditionalFormatting sqref="R83">
    <cfRule type="cellIs" dxfId="32300" priority="2869" operator="lessThan">
      <formula>0.8</formula>
    </cfRule>
    <cfRule type="cellIs" dxfId="32299" priority="2870" operator="greaterThan">
      <formula>1</formula>
    </cfRule>
  </conditionalFormatting>
  <conditionalFormatting sqref="R83">
    <cfRule type="cellIs" dxfId="32298" priority="2867" operator="greaterThan">
      <formula>1</formula>
    </cfRule>
    <cfRule type="cellIs" dxfId="32297" priority="2868" operator="lessThan">
      <formula>0.8</formula>
    </cfRule>
  </conditionalFormatting>
  <conditionalFormatting sqref="P83">
    <cfRule type="cellIs" dxfId="32296" priority="2860" operator="greaterThan">
      <formula>0</formula>
    </cfRule>
  </conditionalFormatting>
  <conditionalFormatting sqref="Q83">
    <cfRule type="cellIs" dxfId="32295" priority="2865" operator="lessThan">
      <formula>0</formula>
    </cfRule>
  </conditionalFormatting>
  <conditionalFormatting sqref="R83">
    <cfRule type="cellIs" dxfId="32294" priority="2863" operator="lessThan">
      <formula>0.8</formula>
    </cfRule>
    <cfRule type="cellIs" dxfId="32293" priority="2864" operator="greaterThan">
      <formula>1</formula>
    </cfRule>
  </conditionalFormatting>
  <conditionalFormatting sqref="R83">
    <cfRule type="cellIs" dxfId="32292" priority="2861" operator="greaterThan">
      <formula>1</formula>
    </cfRule>
    <cfRule type="cellIs" dxfId="32291" priority="2862" operator="lessThan">
      <formula>0.8</formula>
    </cfRule>
  </conditionalFormatting>
  <conditionalFormatting sqref="R83">
    <cfRule type="cellIs" dxfId="32290" priority="2857" operator="lessThan">
      <formula>0.8</formula>
    </cfRule>
    <cfRule type="cellIs" dxfId="32289" priority="2858" operator="greaterThan">
      <formula>1</formula>
    </cfRule>
  </conditionalFormatting>
  <conditionalFormatting sqref="R83">
    <cfRule type="cellIs" dxfId="32288" priority="2855" operator="greaterThan">
      <formula>1</formula>
    </cfRule>
    <cfRule type="cellIs" dxfId="32287" priority="2856" operator="lessThan">
      <formula>0.8</formula>
    </cfRule>
  </conditionalFormatting>
  <conditionalFormatting sqref="P83">
    <cfRule type="cellIs" dxfId="32286" priority="2854" operator="greaterThan">
      <formula>0</formula>
    </cfRule>
  </conditionalFormatting>
  <conditionalFormatting sqref="Q83">
    <cfRule type="cellIs" dxfId="32285" priority="2859" operator="lessThan">
      <formula>0</formula>
    </cfRule>
  </conditionalFormatting>
  <conditionalFormatting sqref="Q83">
    <cfRule type="cellIs" dxfId="32284" priority="2853" operator="lessThan">
      <formula>0</formula>
    </cfRule>
  </conditionalFormatting>
  <conditionalFormatting sqref="R83">
    <cfRule type="cellIs" dxfId="32283" priority="2851" operator="lessThan">
      <formula>0.8</formula>
    </cfRule>
    <cfRule type="cellIs" dxfId="32282" priority="2852" operator="greaterThan">
      <formula>1</formula>
    </cfRule>
  </conditionalFormatting>
  <conditionalFormatting sqref="R83">
    <cfRule type="cellIs" dxfId="32281" priority="2849" operator="greaterThan">
      <formula>1</formula>
    </cfRule>
    <cfRule type="cellIs" dxfId="32280" priority="2850" operator="lessThan">
      <formula>0.8</formula>
    </cfRule>
  </conditionalFormatting>
  <conditionalFormatting sqref="P83">
    <cfRule type="cellIs" dxfId="32279" priority="2848" operator="greaterThan">
      <formula>0</formula>
    </cfRule>
  </conditionalFormatting>
  <conditionalFormatting sqref="P83">
    <cfRule type="cellIs" dxfId="32278" priority="2842" operator="greaterThan">
      <formula>0</formula>
    </cfRule>
  </conditionalFormatting>
  <conditionalFormatting sqref="Q83">
    <cfRule type="cellIs" dxfId="32277" priority="2847" operator="lessThan">
      <formula>0</formula>
    </cfRule>
  </conditionalFormatting>
  <conditionalFormatting sqref="R83">
    <cfRule type="cellIs" dxfId="32276" priority="2845" operator="lessThan">
      <formula>0.8</formula>
    </cfRule>
    <cfRule type="cellIs" dxfId="32275" priority="2846" operator="greaterThan">
      <formula>1</formula>
    </cfRule>
  </conditionalFormatting>
  <conditionalFormatting sqref="R83">
    <cfRule type="cellIs" dxfId="32274" priority="2843" operator="greaterThan">
      <formula>1</formula>
    </cfRule>
    <cfRule type="cellIs" dxfId="32273" priority="2844" operator="lessThan">
      <formula>0.8</formula>
    </cfRule>
  </conditionalFormatting>
  <conditionalFormatting sqref="P83">
    <cfRule type="cellIs" dxfId="32272" priority="2836" operator="greaterThan">
      <formula>0</formula>
    </cfRule>
  </conditionalFormatting>
  <conditionalFormatting sqref="Q83">
    <cfRule type="cellIs" dxfId="32271" priority="2841" operator="lessThan">
      <formula>0</formula>
    </cfRule>
  </conditionalFormatting>
  <conditionalFormatting sqref="R83">
    <cfRule type="cellIs" dxfId="32270" priority="2839" operator="lessThan">
      <formula>0.8</formula>
    </cfRule>
    <cfRule type="cellIs" dxfId="32269" priority="2840" operator="greaterThan">
      <formula>1</formula>
    </cfRule>
  </conditionalFormatting>
  <conditionalFormatting sqref="R83">
    <cfRule type="cellIs" dxfId="32268" priority="2837" operator="greaterThan">
      <formula>1</formula>
    </cfRule>
    <cfRule type="cellIs" dxfId="32267" priority="2838" operator="lessThan">
      <formula>0.8</formula>
    </cfRule>
  </conditionalFormatting>
  <conditionalFormatting sqref="R83">
    <cfRule type="cellIs" dxfId="32266" priority="2833" operator="lessThan">
      <formula>0.8</formula>
    </cfRule>
    <cfRule type="cellIs" dxfId="32265" priority="2834" operator="greaterThan">
      <formula>1</formula>
    </cfRule>
  </conditionalFormatting>
  <conditionalFormatting sqref="R83">
    <cfRule type="cellIs" dxfId="32264" priority="2831" operator="greaterThan">
      <formula>1</formula>
    </cfRule>
    <cfRule type="cellIs" dxfId="32263" priority="2832" operator="lessThan">
      <formula>0.8</formula>
    </cfRule>
  </conditionalFormatting>
  <conditionalFormatting sqref="P83">
    <cfRule type="cellIs" dxfId="32262" priority="2830" operator="greaterThan">
      <formula>0</formula>
    </cfRule>
  </conditionalFormatting>
  <conditionalFormatting sqref="Q83">
    <cfRule type="cellIs" dxfId="32261" priority="2835" operator="lessThan">
      <formula>0</formula>
    </cfRule>
  </conditionalFormatting>
  <conditionalFormatting sqref="P83">
    <cfRule type="cellIs" dxfId="32260" priority="2824" operator="greaterThan">
      <formula>0</formula>
    </cfRule>
  </conditionalFormatting>
  <conditionalFormatting sqref="Q83">
    <cfRule type="cellIs" dxfId="32259" priority="2829" operator="lessThan">
      <formula>0</formula>
    </cfRule>
  </conditionalFormatting>
  <conditionalFormatting sqref="R83">
    <cfRule type="cellIs" dxfId="32258" priority="2827" operator="lessThan">
      <formula>0.8</formula>
    </cfRule>
    <cfRule type="cellIs" dxfId="32257" priority="2828" operator="greaterThan">
      <formula>1</formula>
    </cfRule>
  </conditionalFormatting>
  <conditionalFormatting sqref="R83">
    <cfRule type="cellIs" dxfId="32256" priority="2825" operator="greaterThan">
      <formula>1</formula>
    </cfRule>
    <cfRule type="cellIs" dxfId="32255" priority="2826" operator="lessThan">
      <formula>0.8</formula>
    </cfRule>
  </conditionalFormatting>
  <conditionalFormatting sqref="R83">
    <cfRule type="cellIs" dxfId="32254" priority="2821" operator="lessThan">
      <formula>0.8</formula>
    </cfRule>
    <cfRule type="cellIs" dxfId="32253" priority="2822" operator="greaterThan">
      <formula>1</formula>
    </cfRule>
  </conditionalFormatting>
  <conditionalFormatting sqref="R83">
    <cfRule type="cellIs" dxfId="32252" priority="2819" operator="greaterThan">
      <formula>1</formula>
    </cfRule>
    <cfRule type="cellIs" dxfId="32251" priority="2820" operator="lessThan">
      <formula>0.8</formula>
    </cfRule>
  </conditionalFormatting>
  <conditionalFormatting sqref="P83">
    <cfRule type="cellIs" dxfId="32250" priority="2818" operator="greaterThan">
      <formula>0</formula>
    </cfRule>
  </conditionalFormatting>
  <conditionalFormatting sqref="Q83">
    <cfRule type="cellIs" dxfId="32249" priority="2823" operator="lessThan">
      <formula>0</formula>
    </cfRule>
  </conditionalFormatting>
  <conditionalFormatting sqref="R83">
    <cfRule type="cellIs" dxfId="32248" priority="2815" operator="lessThan">
      <formula>0.8</formula>
    </cfRule>
    <cfRule type="cellIs" dxfId="32247" priority="2816" operator="greaterThan">
      <formula>1</formula>
    </cfRule>
  </conditionalFormatting>
  <conditionalFormatting sqref="R83">
    <cfRule type="cellIs" dxfId="32246" priority="2813" operator="greaterThan">
      <formula>1</formula>
    </cfRule>
    <cfRule type="cellIs" dxfId="32245" priority="2814" operator="lessThan">
      <formula>0.8</formula>
    </cfRule>
  </conditionalFormatting>
  <conditionalFormatting sqref="P83">
    <cfRule type="cellIs" dxfId="32244" priority="2812" operator="greaterThan">
      <formula>0</formula>
    </cfRule>
  </conditionalFormatting>
  <conditionalFormatting sqref="Q83">
    <cfRule type="cellIs" dxfId="32243" priority="2817" operator="lessThan">
      <formula>0</formula>
    </cfRule>
  </conditionalFormatting>
  <conditionalFormatting sqref="Q83">
    <cfRule type="cellIs" dxfId="32242" priority="2811" operator="lessThan">
      <formula>0</formula>
    </cfRule>
  </conditionalFormatting>
  <conditionalFormatting sqref="R83">
    <cfRule type="cellIs" dxfId="32241" priority="2809" operator="lessThan">
      <formula>0.8</formula>
    </cfRule>
    <cfRule type="cellIs" dxfId="32240" priority="2810" operator="greaterThan">
      <formula>1</formula>
    </cfRule>
  </conditionalFormatting>
  <conditionalFormatting sqref="R83">
    <cfRule type="cellIs" dxfId="32239" priority="2807" operator="greaterThan">
      <formula>1</formula>
    </cfRule>
    <cfRule type="cellIs" dxfId="32238" priority="2808" operator="lessThan">
      <formula>0.8</formula>
    </cfRule>
  </conditionalFormatting>
  <conditionalFormatting sqref="P83">
    <cfRule type="cellIs" dxfId="32237" priority="2806" operator="greaterThan">
      <formula>0</formula>
    </cfRule>
  </conditionalFormatting>
  <conditionalFormatting sqref="Q83">
    <cfRule type="cellIs" dxfId="32236" priority="2800" operator="lessThan">
      <formula>0</formula>
    </cfRule>
  </conditionalFormatting>
  <conditionalFormatting sqref="R83">
    <cfRule type="cellIs" dxfId="32235" priority="2804" operator="lessThan">
      <formula>0.8</formula>
    </cfRule>
    <cfRule type="cellIs" dxfId="32234" priority="2805" operator="greaterThan">
      <formula>1</formula>
    </cfRule>
  </conditionalFormatting>
  <conditionalFormatting sqref="R83">
    <cfRule type="cellIs" dxfId="32233" priority="2802" operator="greaterThan">
      <formula>1</formula>
    </cfRule>
    <cfRule type="cellIs" dxfId="32232" priority="2803" operator="lessThan">
      <formula>0.8</formula>
    </cfRule>
  </conditionalFormatting>
  <conditionalFormatting sqref="P83">
    <cfRule type="cellIs" dxfId="32231" priority="2801" operator="greaterThan">
      <formula>0</formula>
    </cfRule>
  </conditionalFormatting>
  <conditionalFormatting sqref="Q83">
    <cfRule type="cellIs" dxfId="32230" priority="2799" operator="lessThan">
      <formula>0</formula>
    </cfRule>
  </conditionalFormatting>
  <conditionalFormatting sqref="R83">
    <cfRule type="cellIs" dxfId="32229" priority="2797" operator="lessThan">
      <formula>0.8</formula>
    </cfRule>
    <cfRule type="cellIs" dxfId="32228" priority="2798" operator="greaterThan">
      <formula>1</formula>
    </cfRule>
  </conditionalFormatting>
  <conditionalFormatting sqref="R83">
    <cfRule type="cellIs" dxfId="32227" priority="2795" operator="greaterThan">
      <formula>1</formula>
    </cfRule>
    <cfRule type="cellIs" dxfId="32226" priority="2796" operator="lessThan">
      <formula>0.8</formula>
    </cfRule>
  </conditionalFormatting>
  <conditionalFormatting sqref="P83">
    <cfRule type="cellIs" dxfId="32225" priority="2794" operator="greaterThan">
      <formula>0</formula>
    </cfRule>
  </conditionalFormatting>
  <conditionalFormatting sqref="Q83">
    <cfRule type="cellIs" dxfId="32224" priority="2793" operator="lessThan">
      <formula>0</formula>
    </cfRule>
  </conditionalFormatting>
  <conditionalFormatting sqref="R83">
    <cfRule type="cellIs" dxfId="32223" priority="2791" operator="lessThan">
      <formula>0.8</formula>
    </cfRule>
    <cfRule type="cellIs" dxfId="32222" priority="2792" operator="greaterThan">
      <formula>1</formula>
    </cfRule>
  </conditionalFormatting>
  <conditionalFormatting sqref="R83">
    <cfRule type="cellIs" dxfId="32221" priority="2789" operator="greaterThan">
      <formula>1</formula>
    </cfRule>
    <cfRule type="cellIs" dxfId="32220" priority="2790" operator="lessThan">
      <formula>0.8</formula>
    </cfRule>
  </conditionalFormatting>
  <conditionalFormatting sqref="P83">
    <cfRule type="cellIs" dxfId="32219" priority="2788" operator="greaterThan">
      <formula>0</formula>
    </cfRule>
  </conditionalFormatting>
  <conditionalFormatting sqref="Q83">
    <cfRule type="cellIs" dxfId="32218" priority="2787" operator="lessThan">
      <formula>0</formula>
    </cfRule>
  </conditionalFormatting>
  <conditionalFormatting sqref="R83">
    <cfRule type="cellIs" dxfId="32217" priority="2785" operator="lessThan">
      <formula>0.8</formula>
    </cfRule>
    <cfRule type="cellIs" dxfId="32216" priority="2786" operator="greaterThan">
      <formula>1</formula>
    </cfRule>
  </conditionalFormatting>
  <conditionalFormatting sqref="R83">
    <cfRule type="cellIs" dxfId="32215" priority="2783" operator="greaterThan">
      <formula>1</formula>
    </cfRule>
    <cfRule type="cellIs" dxfId="32214" priority="2784" operator="lessThan">
      <formula>0.8</formula>
    </cfRule>
  </conditionalFormatting>
  <conditionalFormatting sqref="P83">
    <cfRule type="cellIs" dxfId="32213" priority="2782" operator="greaterThan">
      <formula>0</formula>
    </cfRule>
  </conditionalFormatting>
  <conditionalFormatting sqref="Q83">
    <cfRule type="cellIs" dxfId="32212" priority="2781" operator="lessThan">
      <formula>0</formula>
    </cfRule>
  </conditionalFormatting>
  <conditionalFormatting sqref="R83">
    <cfRule type="cellIs" dxfId="32211" priority="2779" operator="lessThan">
      <formula>0.8</formula>
    </cfRule>
    <cfRule type="cellIs" dxfId="32210" priority="2780" operator="greaterThan">
      <formula>1</formula>
    </cfRule>
  </conditionalFormatting>
  <conditionalFormatting sqref="R83">
    <cfRule type="cellIs" dxfId="32209" priority="2777" operator="greaterThan">
      <formula>1</formula>
    </cfRule>
    <cfRule type="cellIs" dxfId="32208" priority="2778" operator="lessThan">
      <formula>0.8</formula>
    </cfRule>
  </conditionalFormatting>
  <conditionalFormatting sqref="P83">
    <cfRule type="cellIs" dxfId="32207" priority="2776" operator="greaterThan">
      <formula>0</formula>
    </cfRule>
  </conditionalFormatting>
  <conditionalFormatting sqref="Q83">
    <cfRule type="cellIs" dxfId="32206" priority="2775" operator="lessThan">
      <formula>0</formula>
    </cfRule>
  </conditionalFormatting>
  <conditionalFormatting sqref="R83">
    <cfRule type="cellIs" dxfId="32205" priority="2773" operator="lessThan">
      <formula>0.8</formula>
    </cfRule>
    <cfRule type="cellIs" dxfId="32204" priority="2774" operator="greaterThan">
      <formula>1</formula>
    </cfRule>
  </conditionalFormatting>
  <conditionalFormatting sqref="R83">
    <cfRule type="cellIs" dxfId="32203" priority="2771" operator="greaterThan">
      <formula>1</formula>
    </cfRule>
    <cfRule type="cellIs" dxfId="32202" priority="2772" operator="lessThan">
      <formula>0.8</formula>
    </cfRule>
  </conditionalFormatting>
  <conditionalFormatting sqref="P83">
    <cfRule type="cellIs" dxfId="32201" priority="2770" operator="greaterThan">
      <formula>0</formula>
    </cfRule>
  </conditionalFormatting>
  <conditionalFormatting sqref="P83">
    <cfRule type="cellIs" dxfId="32200" priority="2764" operator="greaterThan">
      <formula>0</formula>
    </cfRule>
  </conditionalFormatting>
  <conditionalFormatting sqref="Q83">
    <cfRule type="cellIs" dxfId="32199" priority="2769" operator="lessThan">
      <formula>0</formula>
    </cfRule>
  </conditionalFormatting>
  <conditionalFormatting sqref="R83">
    <cfRule type="cellIs" dxfId="32198" priority="2767" operator="lessThan">
      <formula>0.8</formula>
    </cfRule>
    <cfRule type="cellIs" dxfId="32197" priority="2768" operator="greaterThan">
      <formula>1</formula>
    </cfRule>
  </conditionalFormatting>
  <conditionalFormatting sqref="R83">
    <cfRule type="cellIs" dxfId="32196" priority="2765" operator="greaterThan">
      <formula>1</formula>
    </cfRule>
    <cfRule type="cellIs" dxfId="32195" priority="2766" operator="lessThan">
      <formula>0.8</formula>
    </cfRule>
  </conditionalFormatting>
  <conditionalFormatting sqref="P83">
    <cfRule type="cellIs" dxfId="32194" priority="2758" operator="greaterThan">
      <formula>0</formula>
    </cfRule>
  </conditionalFormatting>
  <conditionalFormatting sqref="Q83">
    <cfRule type="cellIs" dxfId="32193" priority="2763" operator="lessThan">
      <formula>0</formula>
    </cfRule>
  </conditionalFormatting>
  <conditionalFormatting sqref="R83">
    <cfRule type="cellIs" dxfId="32192" priority="2761" operator="lessThan">
      <formula>0.8</formula>
    </cfRule>
    <cfRule type="cellIs" dxfId="32191" priority="2762" operator="greaterThan">
      <formula>1</formula>
    </cfRule>
  </conditionalFormatting>
  <conditionalFormatting sqref="R83">
    <cfRule type="cellIs" dxfId="32190" priority="2759" operator="greaterThan">
      <formula>1</formula>
    </cfRule>
    <cfRule type="cellIs" dxfId="32189" priority="2760" operator="lessThan">
      <formula>0.8</formula>
    </cfRule>
  </conditionalFormatting>
  <conditionalFormatting sqref="R83">
    <cfRule type="cellIs" dxfId="32188" priority="2755" operator="lessThan">
      <formula>0.8</formula>
    </cfRule>
    <cfRule type="cellIs" dxfId="32187" priority="2756" operator="greaterThan">
      <formula>1</formula>
    </cfRule>
  </conditionalFormatting>
  <conditionalFormatting sqref="R83">
    <cfRule type="cellIs" dxfId="32186" priority="2753" operator="greaterThan">
      <formula>1</formula>
    </cfRule>
    <cfRule type="cellIs" dxfId="32185" priority="2754" operator="lessThan">
      <formula>0.8</formula>
    </cfRule>
  </conditionalFormatting>
  <conditionalFormatting sqref="P83">
    <cfRule type="cellIs" dxfId="32184" priority="2752" operator="greaterThan">
      <formula>0</formula>
    </cfRule>
  </conditionalFormatting>
  <conditionalFormatting sqref="Q83">
    <cfRule type="cellIs" dxfId="32183" priority="2757" operator="lessThan">
      <formula>0</formula>
    </cfRule>
  </conditionalFormatting>
  <conditionalFormatting sqref="Q83">
    <cfRule type="cellIs" dxfId="32182" priority="2746" operator="lessThan">
      <formula>0</formula>
    </cfRule>
  </conditionalFormatting>
  <conditionalFormatting sqref="P83">
    <cfRule type="cellIs" dxfId="32181" priority="2747" operator="greaterThan">
      <formula>0</formula>
    </cfRule>
  </conditionalFormatting>
  <conditionalFormatting sqref="R83">
    <cfRule type="cellIs" dxfId="32180" priority="2750" operator="lessThan">
      <formula>0.8</formula>
    </cfRule>
    <cfRule type="cellIs" dxfId="32179" priority="2751" operator="greaterThan">
      <formula>1</formula>
    </cfRule>
  </conditionalFormatting>
  <conditionalFormatting sqref="R83">
    <cfRule type="cellIs" dxfId="32178" priority="2748" operator="greaterThan">
      <formula>1</formula>
    </cfRule>
    <cfRule type="cellIs" dxfId="32177" priority="2749" operator="lessThan">
      <formula>0.8</formula>
    </cfRule>
  </conditionalFormatting>
  <conditionalFormatting sqref="Q83">
    <cfRule type="cellIs" dxfId="32176" priority="2740" operator="lessThan">
      <formula>0</formula>
    </cfRule>
  </conditionalFormatting>
  <conditionalFormatting sqref="R83">
    <cfRule type="cellIs" dxfId="32175" priority="2744" operator="lessThan">
      <formula>0.8</formula>
    </cfRule>
    <cfRule type="cellIs" dxfId="32174" priority="2745" operator="greaterThan">
      <formula>1</formula>
    </cfRule>
  </conditionalFormatting>
  <conditionalFormatting sqref="R83">
    <cfRule type="cellIs" dxfId="32173" priority="2742" operator="greaterThan">
      <formula>1</formula>
    </cfRule>
    <cfRule type="cellIs" dxfId="32172" priority="2743" operator="lessThan">
      <formula>0.8</formula>
    </cfRule>
  </conditionalFormatting>
  <conditionalFormatting sqref="P83">
    <cfRule type="cellIs" dxfId="32171" priority="2741" operator="greaterThan">
      <formula>0</formula>
    </cfRule>
  </conditionalFormatting>
  <conditionalFormatting sqref="Q83">
    <cfRule type="cellIs" dxfId="32170" priority="2739" operator="lessThan">
      <formula>0</formula>
    </cfRule>
  </conditionalFormatting>
  <conditionalFormatting sqref="R83">
    <cfRule type="cellIs" dxfId="32169" priority="2737" operator="lessThan">
      <formula>0.8</formula>
    </cfRule>
    <cfRule type="cellIs" dxfId="32168" priority="2738" operator="greaterThan">
      <formula>1</formula>
    </cfRule>
  </conditionalFormatting>
  <conditionalFormatting sqref="R83">
    <cfRule type="cellIs" dxfId="32167" priority="2735" operator="greaterThan">
      <formula>1</formula>
    </cfRule>
    <cfRule type="cellIs" dxfId="32166" priority="2736" operator="lessThan">
      <formula>0.8</formula>
    </cfRule>
  </conditionalFormatting>
  <conditionalFormatting sqref="P83">
    <cfRule type="cellIs" dxfId="32165" priority="2734" operator="greaterThan">
      <formula>0</formula>
    </cfRule>
  </conditionalFormatting>
  <conditionalFormatting sqref="Q83">
    <cfRule type="cellIs" dxfId="32164" priority="2733" operator="lessThan">
      <formula>0</formula>
    </cfRule>
  </conditionalFormatting>
  <conditionalFormatting sqref="R83">
    <cfRule type="cellIs" dxfId="32163" priority="2731" operator="lessThan">
      <formula>0.8</formula>
    </cfRule>
    <cfRule type="cellIs" dxfId="32162" priority="2732" operator="greaterThan">
      <formula>1</formula>
    </cfRule>
  </conditionalFormatting>
  <conditionalFormatting sqref="R83">
    <cfRule type="cellIs" dxfId="32161" priority="2729" operator="greaterThan">
      <formula>1</formula>
    </cfRule>
    <cfRule type="cellIs" dxfId="32160" priority="2730" operator="lessThan">
      <formula>0.8</formula>
    </cfRule>
  </conditionalFormatting>
  <conditionalFormatting sqref="P83">
    <cfRule type="cellIs" dxfId="32159" priority="2728" operator="greaterThan">
      <formula>0</formula>
    </cfRule>
  </conditionalFormatting>
  <conditionalFormatting sqref="Q83">
    <cfRule type="cellIs" dxfId="32158" priority="2727" operator="lessThan">
      <formula>0</formula>
    </cfRule>
  </conditionalFormatting>
  <conditionalFormatting sqref="R83">
    <cfRule type="cellIs" dxfId="32157" priority="2725" operator="lessThan">
      <formula>0.8</formula>
    </cfRule>
    <cfRule type="cellIs" dxfId="32156" priority="2726" operator="greaterThan">
      <formula>1</formula>
    </cfRule>
  </conditionalFormatting>
  <conditionalFormatting sqref="R83">
    <cfRule type="cellIs" dxfId="32155" priority="2723" operator="greaterThan">
      <formula>1</formula>
    </cfRule>
    <cfRule type="cellIs" dxfId="32154" priority="2724" operator="lessThan">
      <formula>0.8</formula>
    </cfRule>
  </conditionalFormatting>
  <conditionalFormatting sqref="P83">
    <cfRule type="cellIs" dxfId="32153" priority="2722" operator="greaterThan">
      <formula>0</formula>
    </cfRule>
  </conditionalFormatting>
  <conditionalFormatting sqref="Q83">
    <cfRule type="cellIs" dxfId="32152" priority="2721" operator="lessThan">
      <formula>0</formula>
    </cfRule>
  </conditionalFormatting>
  <conditionalFormatting sqref="R83">
    <cfRule type="cellIs" dxfId="32151" priority="2719" operator="lessThan">
      <formula>0.8</formula>
    </cfRule>
    <cfRule type="cellIs" dxfId="32150" priority="2720" operator="greaterThan">
      <formula>1</formula>
    </cfRule>
  </conditionalFormatting>
  <conditionalFormatting sqref="R83">
    <cfRule type="cellIs" dxfId="32149" priority="2717" operator="greaterThan">
      <formula>1</formula>
    </cfRule>
    <cfRule type="cellIs" dxfId="32148" priority="2718" operator="lessThan">
      <formula>0.8</formula>
    </cfRule>
  </conditionalFormatting>
  <conditionalFormatting sqref="P83">
    <cfRule type="cellIs" dxfId="32147" priority="2716" operator="greaterThan">
      <formula>0</formula>
    </cfRule>
  </conditionalFormatting>
  <conditionalFormatting sqref="Q83">
    <cfRule type="cellIs" dxfId="32146" priority="2715" operator="lessThan">
      <formula>0</formula>
    </cfRule>
  </conditionalFormatting>
  <conditionalFormatting sqref="R83">
    <cfRule type="cellIs" dxfId="32145" priority="2713" operator="lessThan">
      <formula>0.8</formula>
    </cfRule>
    <cfRule type="cellIs" dxfId="32144" priority="2714" operator="greaterThan">
      <formula>1</formula>
    </cfRule>
  </conditionalFormatting>
  <conditionalFormatting sqref="R83">
    <cfRule type="cellIs" dxfId="32143" priority="2711" operator="greaterThan">
      <formula>1</formula>
    </cfRule>
    <cfRule type="cellIs" dxfId="32142" priority="2712" operator="lessThan">
      <formula>0.8</formula>
    </cfRule>
  </conditionalFormatting>
  <conditionalFormatting sqref="P83">
    <cfRule type="cellIs" dxfId="32141" priority="2710" operator="greaterThan">
      <formula>0</formula>
    </cfRule>
  </conditionalFormatting>
  <conditionalFormatting sqref="Q83">
    <cfRule type="cellIs" dxfId="32140" priority="2709" operator="lessThan">
      <formula>0</formula>
    </cfRule>
  </conditionalFormatting>
  <conditionalFormatting sqref="R83">
    <cfRule type="cellIs" dxfId="32139" priority="2707" operator="lessThan">
      <formula>0.8</formula>
    </cfRule>
    <cfRule type="cellIs" dxfId="32138" priority="2708" operator="greaterThan">
      <formula>1</formula>
    </cfRule>
  </conditionalFormatting>
  <conditionalFormatting sqref="R83">
    <cfRule type="cellIs" dxfId="32137" priority="2705" operator="greaterThan">
      <formula>1</formula>
    </cfRule>
    <cfRule type="cellIs" dxfId="32136" priority="2706" operator="lessThan">
      <formula>0.8</formula>
    </cfRule>
  </conditionalFormatting>
  <conditionalFormatting sqref="P83">
    <cfRule type="cellIs" dxfId="32135" priority="2704" operator="greaterThan">
      <formula>0</formula>
    </cfRule>
  </conditionalFormatting>
  <conditionalFormatting sqref="Q83">
    <cfRule type="cellIs" dxfId="32134" priority="2703" operator="lessThan">
      <formula>0</formula>
    </cfRule>
  </conditionalFormatting>
  <conditionalFormatting sqref="R83">
    <cfRule type="cellIs" dxfId="32133" priority="2701" operator="lessThan">
      <formula>0.8</formula>
    </cfRule>
    <cfRule type="cellIs" dxfId="32132" priority="2702" operator="greaterThan">
      <formula>1</formula>
    </cfRule>
  </conditionalFormatting>
  <conditionalFormatting sqref="R83">
    <cfRule type="cellIs" dxfId="32131" priority="2699" operator="greaterThan">
      <formula>1</formula>
    </cfRule>
    <cfRule type="cellIs" dxfId="32130" priority="2700" operator="lessThan">
      <formula>0.8</formula>
    </cfRule>
  </conditionalFormatting>
  <conditionalFormatting sqref="P83">
    <cfRule type="cellIs" dxfId="32129" priority="2698" operator="greaterThan">
      <formula>0</formula>
    </cfRule>
  </conditionalFormatting>
  <conditionalFormatting sqref="P83">
    <cfRule type="cellIs" dxfId="32128" priority="2692" operator="greaterThan">
      <formula>0</formula>
    </cfRule>
  </conditionalFormatting>
  <conditionalFormatting sqref="Q83">
    <cfRule type="cellIs" dxfId="32127" priority="2697" operator="lessThan">
      <formula>0</formula>
    </cfRule>
  </conditionalFormatting>
  <conditionalFormatting sqref="R83">
    <cfRule type="cellIs" dxfId="32126" priority="2695" operator="lessThan">
      <formula>0.8</formula>
    </cfRule>
    <cfRule type="cellIs" dxfId="32125" priority="2696" operator="greaterThan">
      <formula>1</formula>
    </cfRule>
  </conditionalFormatting>
  <conditionalFormatting sqref="R83">
    <cfRule type="cellIs" dxfId="32124" priority="2693" operator="greaterThan">
      <formula>1</formula>
    </cfRule>
    <cfRule type="cellIs" dxfId="32123" priority="2694" operator="lessThan">
      <formula>0.8</formula>
    </cfRule>
  </conditionalFormatting>
  <conditionalFormatting sqref="P83">
    <cfRule type="cellIs" dxfId="32122" priority="2686" operator="greaterThan">
      <formula>0</formula>
    </cfRule>
  </conditionalFormatting>
  <conditionalFormatting sqref="Q83">
    <cfRule type="cellIs" dxfId="32121" priority="2691" operator="lessThan">
      <formula>0</formula>
    </cfRule>
  </conditionalFormatting>
  <conditionalFormatting sqref="R83">
    <cfRule type="cellIs" dxfId="32120" priority="2689" operator="lessThan">
      <formula>0.8</formula>
    </cfRule>
    <cfRule type="cellIs" dxfId="32119" priority="2690" operator="greaterThan">
      <formula>1</formula>
    </cfRule>
  </conditionalFormatting>
  <conditionalFormatting sqref="R83">
    <cfRule type="cellIs" dxfId="32118" priority="2687" operator="greaterThan">
      <formula>1</formula>
    </cfRule>
    <cfRule type="cellIs" dxfId="32117" priority="2688" operator="lessThan">
      <formula>0.8</formula>
    </cfRule>
  </conditionalFormatting>
  <conditionalFormatting sqref="R83">
    <cfRule type="cellIs" dxfId="32116" priority="2683" operator="lessThan">
      <formula>0.8</formula>
    </cfRule>
    <cfRule type="cellIs" dxfId="32115" priority="2684" operator="greaterThan">
      <formula>1</formula>
    </cfRule>
  </conditionalFormatting>
  <conditionalFormatting sqref="R83">
    <cfRule type="cellIs" dxfId="32114" priority="2681" operator="greaterThan">
      <formula>1</formula>
    </cfRule>
    <cfRule type="cellIs" dxfId="32113" priority="2682" operator="lessThan">
      <formula>0.8</formula>
    </cfRule>
  </conditionalFormatting>
  <conditionalFormatting sqref="P83">
    <cfRule type="cellIs" dxfId="32112" priority="2680" operator="greaterThan">
      <formula>0</formula>
    </cfRule>
  </conditionalFormatting>
  <conditionalFormatting sqref="Q83">
    <cfRule type="cellIs" dxfId="32111" priority="2685" operator="lessThan">
      <formula>0</formula>
    </cfRule>
  </conditionalFormatting>
  <conditionalFormatting sqref="Q83">
    <cfRule type="cellIs" dxfId="32110" priority="2679" operator="lessThan">
      <formula>0</formula>
    </cfRule>
  </conditionalFormatting>
  <conditionalFormatting sqref="R83">
    <cfRule type="cellIs" dxfId="32109" priority="2677" operator="lessThan">
      <formula>0.8</formula>
    </cfRule>
    <cfRule type="cellIs" dxfId="32108" priority="2678" operator="greaterThan">
      <formula>1</formula>
    </cfRule>
  </conditionalFormatting>
  <conditionalFormatting sqref="R83">
    <cfRule type="cellIs" dxfId="32107" priority="2675" operator="greaterThan">
      <formula>1</formula>
    </cfRule>
    <cfRule type="cellIs" dxfId="32106" priority="2676" operator="lessThan">
      <formula>0.8</formula>
    </cfRule>
  </conditionalFormatting>
  <conditionalFormatting sqref="P83">
    <cfRule type="cellIs" dxfId="32105" priority="2674" operator="greaterThan">
      <formula>0</formula>
    </cfRule>
  </conditionalFormatting>
  <conditionalFormatting sqref="P83">
    <cfRule type="cellIs" dxfId="32104" priority="2668" operator="greaterThan">
      <formula>0</formula>
    </cfRule>
  </conditionalFormatting>
  <conditionalFormatting sqref="Q83">
    <cfRule type="cellIs" dxfId="32103" priority="2673" operator="lessThan">
      <formula>0</formula>
    </cfRule>
  </conditionalFormatting>
  <conditionalFormatting sqref="R83">
    <cfRule type="cellIs" dxfId="32102" priority="2671" operator="lessThan">
      <formula>0.8</formula>
    </cfRule>
    <cfRule type="cellIs" dxfId="32101" priority="2672" operator="greaterThan">
      <formula>1</formula>
    </cfRule>
  </conditionalFormatting>
  <conditionalFormatting sqref="R83">
    <cfRule type="cellIs" dxfId="32100" priority="2669" operator="greaterThan">
      <formula>1</formula>
    </cfRule>
    <cfRule type="cellIs" dxfId="32099" priority="2670" operator="lessThan">
      <formula>0.8</formula>
    </cfRule>
  </conditionalFormatting>
  <conditionalFormatting sqref="P83">
    <cfRule type="cellIs" dxfId="32098" priority="2662" operator="greaterThan">
      <formula>0</formula>
    </cfRule>
  </conditionalFormatting>
  <conditionalFormatting sqref="Q83">
    <cfRule type="cellIs" dxfId="32097" priority="2667" operator="lessThan">
      <formula>0</formula>
    </cfRule>
  </conditionalFormatting>
  <conditionalFormatting sqref="R83">
    <cfRule type="cellIs" dxfId="32096" priority="2665" operator="lessThan">
      <formula>0.8</formula>
    </cfRule>
    <cfRule type="cellIs" dxfId="32095" priority="2666" operator="greaterThan">
      <formula>1</formula>
    </cfRule>
  </conditionalFormatting>
  <conditionalFormatting sqref="R83">
    <cfRule type="cellIs" dxfId="32094" priority="2663" operator="greaterThan">
      <formula>1</formula>
    </cfRule>
    <cfRule type="cellIs" dxfId="32093" priority="2664" operator="lessThan">
      <formula>0.8</formula>
    </cfRule>
  </conditionalFormatting>
  <conditionalFormatting sqref="R83">
    <cfRule type="cellIs" dxfId="32092" priority="2659" operator="lessThan">
      <formula>0.8</formula>
    </cfRule>
    <cfRule type="cellIs" dxfId="32091" priority="2660" operator="greaterThan">
      <formula>1</formula>
    </cfRule>
  </conditionalFormatting>
  <conditionalFormatting sqref="R83">
    <cfRule type="cellIs" dxfId="32090" priority="2657" operator="greaterThan">
      <formula>1</formula>
    </cfRule>
    <cfRule type="cellIs" dxfId="32089" priority="2658" operator="lessThan">
      <formula>0.8</formula>
    </cfRule>
  </conditionalFormatting>
  <conditionalFormatting sqref="P83">
    <cfRule type="cellIs" dxfId="32088" priority="2656" operator="greaterThan">
      <formula>0</formula>
    </cfRule>
  </conditionalFormatting>
  <conditionalFormatting sqref="Q83">
    <cfRule type="cellIs" dxfId="32087" priority="2661" operator="lessThan">
      <formula>0</formula>
    </cfRule>
  </conditionalFormatting>
  <conditionalFormatting sqref="P83">
    <cfRule type="cellIs" dxfId="32086" priority="2650" operator="greaterThan">
      <formula>0</formula>
    </cfRule>
  </conditionalFormatting>
  <conditionalFormatting sqref="Q83">
    <cfRule type="cellIs" dxfId="32085" priority="2655" operator="lessThan">
      <formula>0</formula>
    </cfRule>
  </conditionalFormatting>
  <conditionalFormatting sqref="R83">
    <cfRule type="cellIs" dxfId="32084" priority="2653" operator="lessThan">
      <formula>0.8</formula>
    </cfRule>
    <cfRule type="cellIs" dxfId="32083" priority="2654" operator="greaterThan">
      <formula>1</formula>
    </cfRule>
  </conditionalFormatting>
  <conditionalFormatting sqref="R83">
    <cfRule type="cellIs" dxfId="32082" priority="2651" operator="greaterThan">
      <formula>1</formula>
    </cfRule>
    <cfRule type="cellIs" dxfId="32081" priority="2652" operator="lessThan">
      <formula>0.8</formula>
    </cfRule>
  </conditionalFormatting>
  <conditionalFormatting sqref="R83">
    <cfRule type="cellIs" dxfId="32080" priority="2647" operator="lessThan">
      <formula>0.8</formula>
    </cfRule>
    <cfRule type="cellIs" dxfId="32079" priority="2648" operator="greaterThan">
      <formula>1</formula>
    </cfRule>
  </conditionalFormatting>
  <conditionalFormatting sqref="R83">
    <cfRule type="cellIs" dxfId="32078" priority="2645" operator="greaterThan">
      <formula>1</formula>
    </cfRule>
    <cfRule type="cellIs" dxfId="32077" priority="2646" operator="lessThan">
      <formula>0.8</formula>
    </cfRule>
  </conditionalFormatting>
  <conditionalFormatting sqref="P83">
    <cfRule type="cellIs" dxfId="32076" priority="2644" operator="greaterThan">
      <formula>0</formula>
    </cfRule>
  </conditionalFormatting>
  <conditionalFormatting sqref="Q83">
    <cfRule type="cellIs" dxfId="32075" priority="2649" operator="lessThan">
      <formula>0</formula>
    </cfRule>
  </conditionalFormatting>
  <conditionalFormatting sqref="R83">
    <cfRule type="cellIs" dxfId="32074" priority="2641" operator="lessThan">
      <formula>0.8</formula>
    </cfRule>
    <cfRule type="cellIs" dxfId="32073" priority="2642" operator="greaterThan">
      <formula>1</formula>
    </cfRule>
  </conditionalFormatting>
  <conditionalFormatting sqref="R83">
    <cfRule type="cellIs" dxfId="32072" priority="2639" operator="greaterThan">
      <formula>1</formula>
    </cfRule>
    <cfRule type="cellIs" dxfId="32071" priority="2640" operator="lessThan">
      <formula>0.8</formula>
    </cfRule>
  </conditionalFormatting>
  <conditionalFormatting sqref="P83">
    <cfRule type="cellIs" dxfId="32070" priority="2638" operator="greaterThan">
      <formula>0</formula>
    </cfRule>
  </conditionalFormatting>
  <conditionalFormatting sqref="Q83">
    <cfRule type="cellIs" dxfId="32069" priority="2643" operator="lessThan">
      <formula>0</formula>
    </cfRule>
  </conditionalFormatting>
  <conditionalFormatting sqref="Q83">
    <cfRule type="cellIs" dxfId="32068" priority="2637" operator="lessThan">
      <formula>0</formula>
    </cfRule>
  </conditionalFormatting>
  <conditionalFormatting sqref="R83">
    <cfRule type="cellIs" dxfId="32067" priority="2635" operator="lessThan">
      <formula>0.8</formula>
    </cfRule>
    <cfRule type="cellIs" dxfId="32066" priority="2636" operator="greaterThan">
      <formula>1</formula>
    </cfRule>
  </conditionalFormatting>
  <conditionalFormatting sqref="R83">
    <cfRule type="cellIs" dxfId="32065" priority="2633" operator="greaterThan">
      <formula>1</formula>
    </cfRule>
    <cfRule type="cellIs" dxfId="32064" priority="2634" operator="lessThan">
      <formula>0.8</formula>
    </cfRule>
  </conditionalFormatting>
  <conditionalFormatting sqref="P83">
    <cfRule type="cellIs" dxfId="32063" priority="2632" operator="greaterThan">
      <formula>0</formula>
    </cfRule>
  </conditionalFormatting>
  <conditionalFormatting sqref="Q83">
    <cfRule type="cellIs" dxfId="32062" priority="2626" operator="lessThan">
      <formula>0</formula>
    </cfRule>
  </conditionalFormatting>
  <conditionalFormatting sqref="R83">
    <cfRule type="cellIs" dxfId="32061" priority="2630" operator="lessThan">
      <formula>0.8</formula>
    </cfRule>
    <cfRule type="cellIs" dxfId="32060" priority="2631" operator="greaterThan">
      <formula>1</formula>
    </cfRule>
  </conditionalFormatting>
  <conditionalFormatting sqref="R83">
    <cfRule type="cellIs" dxfId="32059" priority="2628" operator="greaterThan">
      <formula>1</formula>
    </cfRule>
    <cfRule type="cellIs" dxfId="32058" priority="2629" operator="lessThan">
      <formula>0.8</formula>
    </cfRule>
  </conditionalFormatting>
  <conditionalFormatting sqref="P83">
    <cfRule type="cellIs" dxfId="32057" priority="2627" operator="greaterThan">
      <formula>0</formula>
    </cfRule>
  </conditionalFormatting>
  <conditionalFormatting sqref="Q83">
    <cfRule type="cellIs" dxfId="32056" priority="2625" operator="lessThan">
      <formula>0</formula>
    </cfRule>
  </conditionalFormatting>
  <conditionalFormatting sqref="R83">
    <cfRule type="cellIs" dxfId="32055" priority="2623" operator="lessThan">
      <formula>0.8</formula>
    </cfRule>
    <cfRule type="cellIs" dxfId="32054" priority="2624" operator="greaterThan">
      <formula>1</formula>
    </cfRule>
  </conditionalFormatting>
  <conditionalFormatting sqref="R83">
    <cfRule type="cellIs" dxfId="32053" priority="2621" operator="greaterThan">
      <formula>1</formula>
    </cfRule>
    <cfRule type="cellIs" dxfId="32052" priority="2622" operator="lessThan">
      <formula>0.8</formula>
    </cfRule>
  </conditionalFormatting>
  <conditionalFormatting sqref="P83">
    <cfRule type="cellIs" dxfId="32051" priority="2620" operator="greaterThan">
      <formula>0</formula>
    </cfRule>
  </conditionalFormatting>
  <conditionalFormatting sqref="Q83">
    <cfRule type="cellIs" dxfId="32050" priority="2619" operator="lessThan">
      <formula>0</formula>
    </cfRule>
  </conditionalFormatting>
  <conditionalFormatting sqref="R83">
    <cfRule type="cellIs" dxfId="32049" priority="2617" operator="lessThan">
      <formula>0.8</formula>
    </cfRule>
    <cfRule type="cellIs" dxfId="32048" priority="2618" operator="greaterThan">
      <formula>1</formula>
    </cfRule>
  </conditionalFormatting>
  <conditionalFormatting sqref="R83">
    <cfRule type="cellIs" dxfId="32047" priority="2615" operator="greaterThan">
      <formula>1</formula>
    </cfRule>
    <cfRule type="cellIs" dxfId="32046" priority="2616" operator="lessThan">
      <formula>0.8</formula>
    </cfRule>
  </conditionalFormatting>
  <conditionalFormatting sqref="P83">
    <cfRule type="cellIs" dxfId="32045" priority="2614" operator="greaterThan">
      <formula>0</formula>
    </cfRule>
  </conditionalFormatting>
  <conditionalFormatting sqref="Q83">
    <cfRule type="cellIs" dxfId="32044" priority="2613" operator="lessThan">
      <formula>0</formula>
    </cfRule>
  </conditionalFormatting>
  <conditionalFormatting sqref="R83">
    <cfRule type="cellIs" dxfId="32043" priority="2611" operator="lessThan">
      <formula>0.8</formula>
    </cfRule>
    <cfRule type="cellIs" dxfId="32042" priority="2612" operator="greaterThan">
      <formula>1</formula>
    </cfRule>
  </conditionalFormatting>
  <conditionalFormatting sqref="R83">
    <cfRule type="cellIs" dxfId="32041" priority="2609" operator="greaterThan">
      <formula>1</formula>
    </cfRule>
    <cfRule type="cellIs" dxfId="32040" priority="2610" operator="lessThan">
      <formula>0.8</formula>
    </cfRule>
  </conditionalFormatting>
  <conditionalFormatting sqref="P83">
    <cfRule type="cellIs" dxfId="32039" priority="2608" operator="greaterThan">
      <formula>0</formula>
    </cfRule>
  </conditionalFormatting>
  <conditionalFormatting sqref="Q83">
    <cfRule type="cellIs" dxfId="32038" priority="2607" operator="lessThan">
      <formula>0</formula>
    </cfRule>
  </conditionalFormatting>
  <conditionalFormatting sqref="R83">
    <cfRule type="cellIs" dxfId="32037" priority="2605" operator="lessThan">
      <formula>0.8</formula>
    </cfRule>
    <cfRule type="cellIs" dxfId="32036" priority="2606" operator="greaterThan">
      <formula>1</formula>
    </cfRule>
  </conditionalFormatting>
  <conditionalFormatting sqref="R83">
    <cfRule type="cellIs" dxfId="32035" priority="2603" operator="greaterThan">
      <formula>1</formula>
    </cfRule>
    <cfRule type="cellIs" dxfId="32034" priority="2604" operator="lessThan">
      <formula>0.8</formula>
    </cfRule>
  </conditionalFormatting>
  <conditionalFormatting sqref="P83">
    <cfRule type="cellIs" dxfId="32033" priority="2602" operator="greaterThan">
      <formula>0</formula>
    </cfRule>
  </conditionalFormatting>
  <conditionalFormatting sqref="Q83">
    <cfRule type="cellIs" dxfId="32032" priority="2601" operator="lessThan">
      <formula>0</formula>
    </cfRule>
  </conditionalFormatting>
  <conditionalFormatting sqref="R83">
    <cfRule type="cellIs" dxfId="32031" priority="2599" operator="lessThan">
      <formula>0.8</formula>
    </cfRule>
    <cfRule type="cellIs" dxfId="32030" priority="2600" operator="greaterThan">
      <formula>1</formula>
    </cfRule>
  </conditionalFormatting>
  <conditionalFormatting sqref="R83">
    <cfRule type="cellIs" dxfId="32029" priority="2597" operator="greaterThan">
      <formula>1</formula>
    </cfRule>
    <cfRule type="cellIs" dxfId="32028" priority="2598" operator="lessThan">
      <formula>0.8</formula>
    </cfRule>
  </conditionalFormatting>
  <conditionalFormatting sqref="P83">
    <cfRule type="cellIs" dxfId="32027" priority="2596" operator="greaterThan">
      <formula>0</formula>
    </cfRule>
  </conditionalFormatting>
  <conditionalFormatting sqref="P83">
    <cfRule type="cellIs" dxfId="32026" priority="2590" operator="greaterThan">
      <formula>0</formula>
    </cfRule>
  </conditionalFormatting>
  <conditionalFormatting sqref="Q83">
    <cfRule type="cellIs" dxfId="32025" priority="2595" operator="lessThan">
      <formula>0</formula>
    </cfRule>
  </conditionalFormatting>
  <conditionalFormatting sqref="R83">
    <cfRule type="cellIs" dxfId="32024" priority="2593" operator="lessThan">
      <formula>0.8</formula>
    </cfRule>
    <cfRule type="cellIs" dxfId="32023" priority="2594" operator="greaterThan">
      <formula>1</formula>
    </cfRule>
  </conditionalFormatting>
  <conditionalFormatting sqref="R83">
    <cfRule type="cellIs" dxfId="32022" priority="2591" operator="greaterThan">
      <formula>1</formula>
    </cfRule>
    <cfRule type="cellIs" dxfId="32021" priority="2592" operator="lessThan">
      <formula>0.8</formula>
    </cfRule>
  </conditionalFormatting>
  <conditionalFormatting sqref="P83">
    <cfRule type="cellIs" dxfId="32020" priority="2584" operator="greaterThan">
      <formula>0</formula>
    </cfRule>
  </conditionalFormatting>
  <conditionalFormatting sqref="Q83">
    <cfRule type="cellIs" dxfId="32019" priority="2589" operator="lessThan">
      <formula>0</formula>
    </cfRule>
  </conditionalFormatting>
  <conditionalFormatting sqref="R83">
    <cfRule type="cellIs" dxfId="32018" priority="2587" operator="lessThan">
      <formula>0.8</formula>
    </cfRule>
    <cfRule type="cellIs" dxfId="32017" priority="2588" operator="greaterThan">
      <formula>1</formula>
    </cfRule>
  </conditionalFormatting>
  <conditionalFormatting sqref="R83">
    <cfRule type="cellIs" dxfId="32016" priority="2585" operator="greaterThan">
      <formula>1</formula>
    </cfRule>
    <cfRule type="cellIs" dxfId="32015" priority="2586" operator="lessThan">
      <formula>0.8</formula>
    </cfRule>
  </conditionalFormatting>
  <conditionalFormatting sqref="R83">
    <cfRule type="cellIs" dxfId="32014" priority="2581" operator="lessThan">
      <formula>0.8</formula>
    </cfRule>
    <cfRule type="cellIs" dxfId="32013" priority="2582" operator="greaterThan">
      <formula>1</formula>
    </cfRule>
  </conditionalFormatting>
  <conditionalFormatting sqref="R83">
    <cfRule type="cellIs" dxfId="32012" priority="2579" operator="greaterThan">
      <formula>1</formula>
    </cfRule>
    <cfRule type="cellIs" dxfId="32011" priority="2580" operator="lessThan">
      <formula>0.8</formula>
    </cfRule>
  </conditionalFormatting>
  <conditionalFormatting sqref="P83">
    <cfRule type="cellIs" dxfId="32010" priority="2578" operator="greaterThan">
      <formula>0</formula>
    </cfRule>
  </conditionalFormatting>
  <conditionalFormatting sqref="Q83">
    <cfRule type="cellIs" dxfId="32009" priority="2583" operator="lessThan">
      <formula>0</formula>
    </cfRule>
  </conditionalFormatting>
  <conditionalFormatting sqref="P123 P125:P126 P131 P128:P129">
    <cfRule type="cellIs" dxfId="32008" priority="2572" operator="greaterThan">
      <formula>0</formula>
    </cfRule>
  </conditionalFormatting>
  <conditionalFormatting sqref="Q123 Q125:Q126 Q131 Q128:Q129">
    <cfRule type="cellIs" dxfId="32007" priority="2577" operator="lessThan">
      <formula>0</formula>
    </cfRule>
  </conditionalFormatting>
  <conditionalFormatting sqref="R123 R125:R126 R131 R128:R129">
    <cfRule type="cellIs" dxfId="32006" priority="2575" operator="lessThan">
      <formula>0.8</formula>
    </cfRule>
    <cfRule type="cellIs" dxfId="32005" priority="2576" operator="greaterThan">
      <formula>1</formula>
    </cfRule>
  </conditionalFormatting>
  <conditionalFormatting sqref="R123 R125:R126 R131 R128:R129">
    <cfRule type="cellIs" dxfId="32004" priority="2573" operator="greaterThan">
      <formula>1</formula>
    </cfRule>
    <cfRule type="cellIs" dxfId="32003" priority="2574" operator="lessThan">
      <formula>0.8</formula>
    </cfRule>
  </conditionalFormatting>
  <conditionalFormatting sqref="Q123 Q125:Q126 Q131 Q128:Q129">
    <cfRule type="cellIs" dxfId="32002" priority="2571" operator="lessThan">
      <formula>0</formula>
    </cfRule>
  </conditionalFormatting>
  <conditionalFormatting sqref="R123 R125:R126 R131 R128:R129">
    <cfRule type="cellIs" dxfId="32001" priority="2569" operator="lessThan">
      <formula>0.8</formula>
    </cfRule>
    <cfRule type="cellIs" dxfId="32000" priority="2570" operator="greaterThan">
      <formula>1</formula>
    </cfRule>
  </conditionalFormatting>
  <conditionalFormatting sqref="R123 R125:R126 R131 R128:R129">
    <cfRule type="cellIs" dxfId="31999" priority="2567" operator="greaterThan">
      <formula>1</formula>
    </cfRule>
    <cfRule type="cellIs" dxfId="31998" priority="2568" operator="lessThan">
      <formula>0.8</formula>
    </cfRule>
  </conditionalFormatting>
  <conditionalFormatting sqref="P123 P125:P126 P131 P128:P129">
    <cfRule type="cellIs" dxfId="31997" priority="2566" operator="greaterThan">
      <formula>0</formula>
    </cfRule>
  </conditionalFormatting>
  <conditionalFormatting sqref="Q31">
    <cfRule type="cellIs" dxfId="31996" priority="2565" operator="lessThan">
      <formula>0</formula>
    </cfRule>
  </conditionalFormatting>
  <conditionalFormatting sqref="R31">
    <cfRule type="cellIs" dxfId="31995" priority="2563" operator="lessThan">
      <formula>0.8</formula>
    </cfRule>
    <cfRule type="cellIs" dxfId="31994" priority="2564" operator="greaterThan">
      <formula>1</formula>
    </cfRule>
  </conditionalFormatting>
  <conditionalFormatting sqref="R31">
    <cfRule type="cellIs" dxfId="31993" priority="2561" operator="greaterThan">
      <formula>1</formula>
    </cfRule>
    <cfRule type="cellIs" dxfId="31992" priority="2562" operator="lessThan">
      <formula>0.8</formula>
    </cfRule>
  </conditionalFormatting>
  <conditionalFormatting sqref="P31">
    <cfRule type="cellIs" dxfId="31991" priority="2560" operator="greaterThan">
      <formula>0</formula>
    </cfRule>
  </conditionalFormatting>
  <conditionalFormatting sqref="Q31">
    <cfRule type="cellIs" dxfId="31990" priority="2559" operator="lessThan">
      <formula>0</formula>
    </cfRule>
  </conditionalFormatting>
  <conditionalFormatting sqref="R31">
    <cfRule type="cellIs" dxfId="31989" priority="2557" operator="lessThan">
      <formula>0.8</formula>
    </cfRule>
    <cfRule type="cellIs" dxfId="31988" priority="2558" operator="greaterThan">
      <formula>1</formula>
    </cfRule>
  </conditionalFormatting>
  <conditionalFormatting sqref="R31">
    <cfRule type="cellIs" dxfId="31987" priority="2555" operator="greaterThan">
      <formula>1</formula>
    </cfRule>
    <cfRule type="cellIs" dxfId="31986" priority="2556" operator="lessThan">
      <formula>0.8</formula>
    </cfRule>
  </conditionalFormatting>
  <conditionalFormatting sqref="P31">
    <cfRule type="cellIs" dxfId="31985" priority="2554" operator="greaterThan">
      <formula>0</formula>
    </cfRule>
  </conditionalFormatting>
  <conditionalFormatting sqref="Q31">
    <cfRule type="cellIs" dxfId="31984" priority="2553" operator="lessThan">
      <formula>0</formula>
    </cfRule>
  </conditionalFormatting>
  <conditionalFormatting sqref="R31">
    <cfRule type="cellIs" dxfId="31983" priority="2551" operator="lessThan">
      <formula>0.8</formula>
    </cfRule>
    <cfRule type="cellIs" dxfId="31982" priority="2552" operator="greaterThan">
      <formula>1</formula>
    </cfRule>
  </conditionalFormatting>
  <conditionalFormatting sqref="R31">
    <cfRule type="cellIs" dxfId="31981" priority="2549" operator="greaterThan">
      <formula>1</formula>
    </cfRule>
    <cfRule type="cellIs" dxfId="31980" priority="2550" operator="lessThan">
      <formula>0.8</formula>
    </cfRule>
  </conditionalFormatting>
  <conditionalFormatting sqref="P31">
    <cfRule type="cellIs" dxfId="31979" priority="2548" operator="greaterThan">
      <formula>0</formula>
    </cfRule>
  </conditionalFormatting>
  <conditionalFormatting sqref="Q31">
    <cfRule type="cellIs" dxfId="31978" priority="2547" operator="lessThan">
      <formula>0</formula>
    </cfRule>
  </conditionalFormatting>
  <conditionalFormatting sqref="R31">
    <cfRule type="cellIs" dxfId="31977" priority="2545" operator="lessThan">
      <formula>0.8</formula>
    </cfRule>
    <cfRule type="cellIs" dxfId="31976" priority="2546" operator="greaterThan">
      <formula>1</formula>
    </cfRule>
  </conditionalFormatting>
  <conditionalFormatting sqref="R31">
    <cfRule type="cellIs" dxfId="31975" priority="2543" operator="greaterThan">
      <formula>1</formula>
    </cfRule>
    <cfRule type="cellIs" dxfId="31974" priority="2544" operator="lessThan">
      <formula>0.8</formula>
    </cfRule>
  </conditionalFormatting>
  <conditionalFormatting sqref="P31">
    <cfRule type="cellIs" dxfId="31973" priority="2542" operator="greaterThan">
      <formula>0</formula>
    </cfRule>
  </conditionalFormatting>
  <conditionalFormatting sqref="P31">
    <cfRule type="cellIs" dxfId="31972" priority="2536" operator="greaterThan">
      <formula>0</formula>
    </cfRule>
  </conditionalFormatting>
  <conditionalFormatting sqref="Q31">
    <cfRule type="cellIs" dxfId="31971" priority="2541" operator="lessThan">
      <formula>0</formula>
    </cfRule>
  </conditionalFormatting>
  <conditionalFormatting sqref="R31">
    <cfRule type="cellIs" dxfId="31970" priority="2539" operator="lessThan">
      <formula>0.8</formula>
    </cfRule>
    <cfRule type="cellIs" dxfId="31969" priority="2540" operator="greaterThan">
      <formula>1</formula>
    </cfRule>
  </conditionalFormatting>
  <conditionalFormatting sqref="R31">
    <cfRule type="cellIs" dxfId="31968" priority="2537" operator="greaterThan">
      <formula>1</formula>
    </cfRule>
    <cfRule type="cellIs" dxfId="31967" priority="2538" operator="lessThan">
      <formula>0.8</formula>
    </cfRule>
  </conditionalFormatting>
  <conditionalFormatting sqref="P31">
    <cfRule type="cellIs" dxfId="31966" priority="2530" operator="greaterThan">
      <formula>0</formula>
    </cfRule>
  </conditionalFormatting>
  <conditionalFormatting sqref="Q31">
    <cfRule type="cellIs" dxfId="31965" priority="2535" operator="lessThan">
      <formula>0</formula>
    </cfRule>
  </conditionalFormatting>
  <conditionalFormatting sqref="R31">
    <cfRule type="cellIs" dxfId="31964" priority="2533" operator="lessThan">
      <formula>0.8</formula>
    </cfRule>
    <cfRule type="cellIs" dxfId="31963" priority="2534" operator="greaterThan">
      <formula>1</formula>
    </cfRule>
  </conditionalFormatting>
  <conditionalFormatting sqref="R31">
    <cfRule type="cellIs" dxfId="31962" priority="2531" operator="greaterThan">
      <formula>1</formula>
    </cfRule>
    <cfRule type="cellIs" dxfId="31961" priority="2532" operator="lessThan">
      <formula>0.8</formula>
    </cfRule>
  </conditionalFormatting>
  <conditionalFormatting sqref="R31">
    <cfRule type="cellIs" dxfId="31960" priority="2527" operator="lessThan">
      <formula>0.8</formula>
    </cfRule>
    <cfRule type="cellIs" dxfId="31959" priority="2528" operator="greaterThan">
      <formula>1</formula>
    </cfRule>
  </conditionalFormatting>
  <conditionalFormatting sqref="R31">
    <cfRule type="cellIs" dxfId="31958" priority="2525" operator="greaterThan">
      <formula>1</formula>
    </cfRule>
    <cfRule type="cellIs" dxfId="31957" priority="2526" operator="lessThan">
      <formula>0.8</formula>
    </cfRule>
  </conditionalFormatting>
  <conditionalFormatting sqref="P31">
    <cfRule type="cellIs" dxfId="31956" priority="2524" operator="greaterThan">
      <formula>0</formula>
    </cfRule>
  </conditionalFormatting>
  <conditionalFormatting sqref="Q31">
    <cfRule type="cellIs" dxfId="31955" priority="2529" operator="lessThan">
      <formula>0</formula>
    </cfRule>
  </conditionalFormatting>
  <conditionalFormatting sqref="Q31">
    <cfRule type="cellIs" dxfId="31954" priority="2523" operator="lessThan">
      <formula>0</formula>
    </cfRule>
  </conditionalFormatting>
  <conditionalFormatting sqref="R31">
    <cfRule type="cellIs" dxfId="31953" priority="2521" operator="lessThan">
      <formula>0.8</formula>
    </cfRule>
    <cfRule type="cellIs" dxfId="31952" priority="2522" operator="greaterThan">
      <formula>1</formula>
    </cfRule>
  </conditionalFormatting>
  <conditionalFormatting sqref="R31">
    <cfRule type="cellIs" dxfId="31951" priority="2519" operator="greaterThan">
      <formula>1</formula>
    </cfRule>
    <cfRule type="cellIs" dxfId="31950" priority="2520" operator="lessThan">
      <formula>0.8</formula>
    </cfRule>
  </conditionalFormatting>
  <conditionalFormatting sqref="P31">
    <cfRule type="cellIs" dxfId="31949" priority="2518" operator="greaterThan">
      <formula>0</formula>
    </cfRule>
  </conditionalFormatting>
  <conditionalFormatting sqref="P31">
    <cfRule type="cellIs" dxfId="31948" priority="2512" operator="greaterThan">
      <formula>0</formula>
    </cfRule>
  </conditionalFormatting>
  <conditionalFormatting sqref="Q31">
    <cfRule type="cellIs" dxfId="31947" priority="2517" operator="lessThan">
      <formula>0</formula>
    </cfRule>
  </conditionalFormatting>
  <conditionalFormatting sqref="R31">
    <cfRule type="cellIs" dxfId="31946" priority="2515" operator="lessThan">
      <formula>0.8</formula>
    </cfRule>
    <cfRule type="cellIs" dxfId="31945" priority="2516" operator="greaterThan">
      <formula>1</formula>
    </cfRule>
  </conditionalFormatting>
  <conditionalFormatting sqref="R31">
    <cfRule type="cellIs" dxfId="31944" priority="2513" operator="greaterThan">
      <formula>1</formula>
    </cfRule>
    <cfRule type="cellIs" dxfId="31943" priority="2514" operator="lessThan">
      <formula>0.8</formula>
    </cfRule>
  </conditionalFormatting>
  <conditionalFormatting sqref="P31">
    <cfRule type="cellIs" dxfId="31942" priority="2506" operator="greaterThan">
      <formula>0</formula>
    </cfRule>
  </conditionalFormatting>
  <conditionalFormatting sqref="Q31">
    <cfRule type="cellIs" dxfId="31941" priority="2511" operator="lessThan">
      <formula>0</formula>
    </cfRule>
  </conditionalFormatting>
  <conditionalFormatting sqref="R31">
    <cfRule type="cellIs" dxfId="31940" priority="2509" operator="lessThan">
      <formula>0.8</formula>
    </cfRule>
    <cfRule type="cellIs" dxfId="31939" priority="2510" operator="greaterThan">
      <formula>1</formula>
    </cfRule>
  </conditionalFormatting>
  <conditionalFormatting sqref="R31">
    <cfRule type="cellIs" dxfId="31938" priority="2507" operator="greaterThan">
      <formula>1</formula>
    </cfRule>
    <cfRule type="cellIs" dxfId="31937" priority="2508" operator="lessThan">
      <formula>0.8</formula>
    </cfRule>
  </conditionalFormatting>
  <conditionalFormatting sqref="R31">
    <cfRule type="cellIs" dxfId="31936" priority="2503" operator="lessThan">
      <formula>0.8</formula>
    </cfRule>
    <cfRule type="cellIs" dxfId="31935" priority="2504" operator="greaterThan">
      <formula>1</formula>
    </cfRule>
  </conditionalFormatting>
  <conditionalFormatting sqref="R31">
    <cfRule type="cellIs" dxfId="31934" priority="2501" operator="greaterThan">
      <formula>1</formula>
    </cfRule>
    <cfRule type="cellIs" dxfId="31933" priority="2502" operator="lessThan">
      <formula>0.8</formula>
    </cfRule>
  </conditionalFormatting>
  <conditionalFormatting sqref="P31">
    <cfRule type="cellIs" dxfId="31932" priority="2500" operator="greaterThan">
      <formula>0</formula>
    </cfRule>
  </conditionalFormatting>
  <conditionalFormatting sqref="Q31">
    <cfRule type="cellIs" dxfId="31931" priority="2505" operator="lessThan">
      <formula>0</formula>
    </cfRule>
  </conditionalFormatting>
  <conditionalFormatting sqref="P31">
    <cfRule type="cellIs" dxfId="31930" priority="2494" operator="greaterThan">
      <formula>0</formula>
    </cfRule>
  </conditionalFormatting>
  <conditionalFormatting sqref="Q31">
    <cfRule type="cellIs" dxfId="31929" priority="2499" operator="lessThan">
      <formula>0</formula>
    </cfRule>
  </conditionalFormatting>
  <conditionalFormatting sqref="R31">
    <cfRule type="cellIs" dxfId="31928" priority="2497" operator="lessThan">
      <formula>0.8</formula>
    </cfRule>
    <cfRule type="cellIs" dxfId="31927" priority="2498" operator="greaterThan">
      <formula>1</formula>
    </cfRule>
  </conditionalFormatting>
  <conditionalFormatting sqref="R31">
    <cfRule type="cellIs" dxfId="31926" priority="2495" operator="greaterThan">
      <formula>1</formula>
    </cfRule>
    <cfRule type="cellIs" dxfId="31925" priority="2496" operator="lessThan">
      <formula>0.8</formula>
    </cfRule>
  </conditionalFormatting>
  <conditionalFormatting sqref="R31">
    <cfRule type="cellIs" dxfId="31924" priority="2491" operator="lessThan">
      <formula>0.8</formula>
    </cfRule>
    <cfRule type="cellIs" dxfId="31923" priority="2492" operator="greaterThan">
      <formula>1</formula>
    </cfRule>
  </conditionalFormatting>
  <conditionalFormatting sqref="R31">
    <cfRule type="cellIs" dxfId="31922" priority="2489" operator="greaterThan">
      <formula>1</formula>
    </cfRule>
    <cfRule type="cellIs" dxfId="31921" priority="2490" operator="lessThan">
      <formula>0.8</formula>
    </cfRule>
  </conditionalFormatting>
  <conditionalFormatting sqref="P31">
    <cfRule type="cellIs" dxfId="31920" priority="2488" operator="greaterThan">
      <formula>0</formula>
    </cfRule>
  </conditionalFormatting>
  <conditionalFormatting sqref="Q31">
    <cfRule type="cellIs" dxfId="31919" priority="2493" operator="lessThan">
      <formula>0</formula>
    </cfRule>
  </conditionalFormatting>
  <conditionalFormatting sqref="R31">
    <cfRule type="cellIs" dxfId="31918" priority="2485" operator="lessThan">
      <formula>0.8</formula>
    </cfRule>
    <cfRule type="cellIs" dxfId="31917" priority="2486" operator="greaterThan">
      <formula>1</formula>
    </cfRule>
  </conditionalFormatting>
  <conditionalFormatting sqref="R31">
    <cfRule type="cellIs" dxfId="31916" priority="2483" operator="greaterThan">
      <formula>1</formula>
    </cfRule>
    <cfRule type="cellIs" dxfId="31915" priority="2484" operator="lessThan">
      <formula>0.8</formula>
    </cfRule>
  </conditionalFormatting>
  <conditionalFormatting sqref="P31">
    <cfRule type="cellIs" dxfId="31914" priority="2482" operator="greaterThan">
      <formula>0</formula>
    </cfRule>
  </conditionalFormatting>
  <conditionalFormatting sqref="Q31">
    <cfRule type="cellIs" dxfId="31913" priority="2487" operator="lessThan">
      <formula>0</formula>
    </cfRule>
  </conditionalFormatting>
  <conditionalFormatting sqref="Q31">
    <cfRule type="cellIs" dxfId="31912" priority="2481" operator="lessThan">
      <formula>0</formula>
    </cfRule>
  </conditionalFormatting>
  <conditionalFormatting sqref="R31">
    <cfRule type="cellIs" dxfId="31911" priority="2479" operator="lessThan">
      <formula>0.8</formula>
    </cfRule>
    <cfRule type="cellIs" dxfId="31910" priority="2480" operator="greaterThan">
      <formula>1</formula>
    </cfRule>
  </conditionalFormatting>
  <conditionalFormatting sqref="R31">
    <cfRule type="cellIs" dxfId="31909" priority="2477" operator="greaterThan">
      <formula>1</formula>
    </cfRule>
    <cfRule type="cellIs" dxfId="31908" priority="2478" operator="lessThan">
      <formula>0.8</formula>
    </cfRule>
  </conditionalFormatting>
  <conditionalFormatting sqref="P31">
    <cfRule type="cellIs" dxfId="31907" priority="2476" operator="greaterThan">
      <formula>0</formula>
    </cfRule>
  </conditionalFormatting>
  <conditionalFormatting sqref="Q31">
    <cfRule type="cellIs" dxfId="31906" priority="2470" operator="lessThan">
      <formula>0</formula>
    </cfRule>
  </conditionalFormatting>
  <conditionalFormatting sqref="R31">
    <cfRule type="cellIs" dxfId="31905" priority="2474" operator="lessThan">
      <formula>0.8</formula>
    </cfRule>
    <cfRule type="cellIs" dxfId="31904" priority="2475" operator="greaterThan">
      <formula>1</formula>
    </cfRule>
  </conditionalFormatting>
  <conditionalFormatting sqref="R31">
    <cfRule type="cellIs" dxfId="31903" priority="2472" operator="greaterThan">
      <formula>1</formula>
    </cfRule>
    <cfRule type="cellIs" dxfId="31902" priority="2473" operator="lessThan">
      <formula>0.8</formula>
    </cfRule>
  </conditionalFormatting>
  <conditionalFormatting sqref="P31">
    <cfRule type="cellIs" dxfId="31901" priority="2471" operator="greaterThan">
      <formula>0</formula>
    </cfRule>
  </conditionalFormatting>
  <conditionalFormatting sqref="Q31">
    <cfRule type="cellIs" dxfId="31900" priority="2469" operator="lessThan">
      <formula>0</formula>
    </cfRule>
  </conditionalFormatting>
  <conditionalFormatting sqref="R31">
    <cfRule type="cellIs" dxfId="31899" priority="2467" operator="lessThan">
      <formula>0.8</formula>
    </cfRule>
    <cfRule type="cellIs" dxfId="31898" priority="2468" operator="greaterThan">
      <formula>1</formula>
    </cfRule>
  </conditionalFormatting>
  <conditionalFormatting sqref="R31">
    <cfRule type="cellIs" dxfId="31897" priority="2465" operator="greaterThan">
      <formula>1</formula>
    </cfRule>
    <cfRule type="cellIs" dxfId="31896" priority="2466" operator="lessThan">
      <formula>0.8</formula>
    </cfRule>
  </conditionalFormatting>
  <conditionalFormatting sqref="P31">
    <cfRule type="cellIs" dxfId="31895" priority="2464" operator="greaterThan">
      <formula>0</formula>
    </cfRule>
  </conditionalFormatting>
  <conditionalFormatting sqref="Q31">
    <cfRule type="cellIs" dxfId="31894" priority="2463" operator="lessThan">
      <formula>0</formula>
    </cfRule>
  </conditionalFormatting>
  <conditionalFormatting sqref="R31">
    <cfRule type="cellIs" dxfId="31893" priority="2461" operator="lessThan">
      <formula>0.8</formula>
    </cfRule>
    <cfRule type="cellIs" dxfId="31892" priority="2462" operator="greaterThan">
      <formula>1</formula>
    </cfRule>
  </conditionalFormatting>
  <conditionalFormatting sqref="R31">
    <cfRule type="cellIs" dxfId="31891" priority="2459" operator="greaterThan">
      <formula>1</formula>
    </cfRule>
    <cfRule type="cellIs" dxfId="31890" priority="2460" operator="lessThan">
      <formula>0.8</formula>
    </cfRule>
  </conditionalFormatting>
  <conditionalFormatting sqref="P31">
    <cfRule type="cellIs" dxfId="31889" priority="2458" operator="greaterThan">
      <formula>0</formula>
    </cfRule>
  </conditionalFormatting>
  <conditionalFormatting sqref="Q31">
    <cfRule type="cellIs" dxfId="31888" priority="2457" operator="lessThan">
      <formula>0</formula>
    </cfRule>
  </conditionalFormatting>
  <conditionalFormatting sqref="R31">
    <cfRule type="cellIs" dxfId="31887" priority="2455" operator="lessThan">
      <formula>0.8</formula>
    </cfRule>
    <cfRule type="cellIs" dxfId="31886" priority="2456" operator="greaterThan">
      <formula>1</formula>
    </cfRule>
  </conditionalFormatting>
  <conditionalFormatting sqref="R31">
    <cfRule type="cellIs" dxfId="31885" priority="2453" operator="greaterThan">
      <formula>1</formula>
    </cfRule>
    <cfRule type="cellIs" dxfId="31884" priority="2454" operator="lessThan">
      <formula>0.8</formula>
    </cfRule>
  </conditionalFormatting>
  <conditionalFormatting sqref="P31">
    <cfRule type="cellIs" dxfId="31883" priority="2452" operator="greaterThan">
      <formula>0</formula>
    </cfRule>
  </conditionalFormatting>
  <conditionalFormatting sqref="Q31">
    <cfRule type="cellIs" dxfId="31882" priority="2451" operator="lessThan">
      <formula>0</formula>
    </cfRule>
  </conditionalFormatting>
  <conditionalFormatting sqref="R31">
    <cfRule type="cellIs" dxfId="31881" priority="2449" operator="lessThan">
      <formula>0.8</formula>
    </cfRule>
    <cfRule type="cellIs" dxfId="31880" priority="2450" operator="greaterThan">
      <formula>1</formula>
    </cfRule>
  </conditionalFormatting>
  <conditionalFormatting sqref="R31">
    <cfRule type="cellIs" dxfId="31879" priority="2447" operator="greaterThan">
      <formula>1</formula>
    </cfRule>
    <cfRule type="cellIs" dxfId="31878" priority="2448" operator="lessThan">
      <formula>0.8</formula>
    </cfRule>
  </conditionalFormatting>
  <conditionalFormatting sqref="P31">
    <cfRule type="cellIs" dxfId="31877" priority="2446" operator="greaterThan">
      <formula>0</formula>
    </cfRule>
  </conditionalFormatting>
  <conditionalFormatting sqref="Q31">
    <cfRule type="cellIs" dxfId="31876" priority="2445" operator="lessThan">
      <formula>0</formula>
    </cfRule>
  </conditionalFormatting>
  <conditionalFormatting sqref="R31">
    <cfRule type="cellIs" dxfId="31875" priority="2443" operator="lessThan">
      <formula>0.8</formula>
    </cfRule>
    <cfRule type="cellIs" dxfId="31874" priority="2444" operator="greaterThan">
      <formula>1</formula>
    </cfRule>
  </conditionalFormatting>
  <conditionalFormatting sqref="R31">
    <cfRule type="cellIs" dxfId="31873" priority="2441" operator="greaterThan">
      <formula>1</formula>
    </cfRule>
    <cfRule type="cellIs" dxfId="31872" priority="2442" operator="lessThan">
      <formula>0.8</formula>
    </cfRule>
  </conditionalFormatting>
  <conditionalFormatting sqref="P31">
    <cfRule type="cellIs" dxfId="31871" priority="2440" operator="greaterThan">
      <formula>0</formula>
    </cfRule>
  </conditionalFormatting>
  <conditionalFormatting sqref="P31">
    <cfRule type="cellIs" dxfId="31870" priority="2434" operator="greaterThan">
      <formula>0</formula>
    </cfRule>
  </conditionalFormatting>
  <conditionalFormatting sqref="Q31">
    <cfRule type="cellIs" dxfId="31869" priority="2439" operator="lessThan">
      <formula>0</formula>
    </cfRule>
  </conditionalFormatting>
  <conditionalFormatting sqref="R31">
    <cfRule type="cellIs" dxfId="31868" priority="2437" operator="lessThan">
      <formula>0.8</formula>
    </cfRule>
    <cfRule type="cellIs" dxfId="31867" priority="2438" operator="greaterThan">
      <formula>1</formula>
    </cfRule>
  </conditionalFormatting>
  <conditionalFormatting sqref="R31">
    <cfRule type="cellIs" dxfId="31866" priority="2435" operator="greaterThan">
      <formula>1</formula>
    </cfRule>
    <cfRule type="cellIs" dxfId="31865" priority="2436" operator="lessThan">
      <formula>0.8</formula>
    </cfRule>
  </conditionalFormatting>
  <conditionalFormatting sqref="P31">
    <cfRule type="cellIs" dxfId="31864" priority="2428" operator="greaterThan">
      <formula>0</formula>
    </cfRule>
  </conditionalFormatting>
  <conditionalFormatting sqref="Q31">
    <cfRule type="cellIs" dxfId="31863" priority="2433" operator="lessThan">
      <formula>0</formula>
    </cfRule>
  </conditionalFormatting>
  <conditionalFormatting sqref="R31">
    <cfRule type="cellIs" dxfId="31862" priority="2431" operator="lessThan">
      <formula>0.8</formula>
    </cfRule>
    <cfRule type="cellIs" dxfId="31861" priority="2432" operator="greaterThan">
      <formula>1</formula>
    </cfRule>
  </conditionalFormatting>
  <conditionalFormatting sqref="R31">
    <cfRule type="cellIs" dxfId="31860" priority="2429" operator="greaterThan">
      <formula>1</formula>
    </cfRule>
    <cfRule type="cellIs" dxfId="31859" priority="2430" operator="lessThan">
      <formula>0.8</formula>
    </cfRule>
  </conditionalFormatting>
  <conditionalFormatting sqref="R31">
    <cfRule type="cellIs" dxfId="31858" priority="2425" operator="lessThan">
      <formula>0.8</formula>
    </cfRule>
    <cfRule type="cellIs" dxfId="31857" priority="2426" operator="greaterThan">
      <formula>1</formula>
    </cfRule>
  </conditionalFormatting>
  <conditionalFormatting sqref="R31">
    <cfRule type="cellIs" dxfId="31856" priority="2423" operator="greaterThan">
      <formula>1</formula>
    </cfRule>
    <cfRule type="cellIs" dxfId="31855" priority="2424" operator="lessThan">
      <formula>0.8</formula>
    </cfRule>
  </conditionalFormatting>
  <conditionalFormatting sqref="P31">
    <cfRule type="cellIs" dxfId="31854" priority="2422" operator="greaterThan">
      <formula>0</formula>
    </cfRule>
  </conditionalFormatting>
  <conditionalFormatting sqref="Q31">
    <cfRule type="cellIs" dxfId="31853" priority="2427" operator="lessThan">
      <formula>0</formula>
    </cfRule>
  </conditionalFormatting>
  <conditionalFormatting sqref="Q31">
    <cfRule type="cellIs" dxfId="31852" priority="2421" operator="lessThan">
      <formula>0</formula>
    </cfRule>
  </conditionalFormatting>
  <conditionalFormatting sqref="R31">
    <cfRule type="cellIs" dxfId="31851" priority="2419" operator="lessThan">
      <formula>0.8</formula>
    </cfRule>
    <cfRule type="cellIs" dxfId="31850" priority="2420" operator="greaterThan">
      <formula>1</formula>
    </cfRule>
  </conditionalFormatting>
  <conditionalFormatting sqref="R31">
    <cfRule type="cellIs" dxfId="31849" priority="2417" operator="greaterThan">
      <formula>1</formula>
    </cfRule>
    <cfRule type="cellIs" dxfId="31848" priority="2418" operator="lessThan">
      <formula>0.8</formula>
    </cfRule>
  </conditionalFormatting>
  <conditionalFormatting sqref="P31">
    <cfRule type="cellIs" dxfId="31847" priority="2416" operator="greaterThan">
      <formula>0</formula>
    </cfRule>
  </conditionalFormatting>
  <conditionalFormatting sqref="Q31">
    <cfRule type="cellIs" dxfId="31846" priority="2415" operator="lessThan">
      <formula>0</formula>
    </cfRule>
  </conditionalFormatting>
  <conditionalFormatting sqref="R31">
    <cfRule type="cellIs" dxfId="31845" priority="2413" operator="lessThan">
      <formula>0.8</formula>
    </cfRule>
    <cfRule type="cellIs" dxfId="31844" priority="2414" operator="greaterThan">
      <formula>1</formula>
    </cfRule>
  </conditionalFormatting>
  <conditionalFormatting sqref="R31">
    <cfRule type="cellIs" dxfId="31843" priority="2411" operator="greaterThan">
      <formula>1</formula>
    </cfRule>
    <cfRule type="cellIs" dxfId="31842" priority="2412" operator="lessThan">
      <formula>0.8</formula>
    </cfRule>
  </conditionalFormatting>
  <conditionalFormatting sqref="P31">
    <cfRule type="cellIs" dxfId="31841" priority="2410" operator="greaterThan">
      <formula>0</formula>
    </cfRule>
  </conditionalFormatting>
  <conditionalFormatting sqref="Q31">
    <cfRule type="cellIs" dxfId="31840" priority="2409" operator="lessThan">
      <formula>0</formula>
    </cfRule>
  </conditionalFormatting>
  <conditionalFormatting sqref="R31">
    <cfRule type="cellIs" dxfId="31839" priority="2407" operator="lessThan">
      <formula>0.8</formula>
    </cfRule>
    <cfRule type="cellIs" dxfId="31838" priority="2408" operator="greaterThan">
      <formula>1</formula>
    </cfRule>
  </conditionalFormatting>
  <conditionalFormatting sqref="R31">
    <cfRule type="cellIs" dxfId="31837" priority="2405" operator="greaterThan">
      <formula>1</formula>
    </cfRule>
    <cfRule type="cellIs" dxfId="31836" priority="2406" operator="lessThan">
      <formula>0.8</formula>
    </cfRule>
  </conditionalFormatting>
  <conditionalFormatting sqref="P31">
    <cfRule type="cellIs" dxfId="31835" priority="2404" operator="greaterThan">
      <formula>0</formula>
    </cfRule>
  </conditionalFormatting>
  <conditionalFormatting sqref="Q31">
    <cfRule type="cellIs" dxfId="31834" priority="2403" operator="lessThan">
      <formula>0</formula>
    </cfRule>
  </conditionalFormatting>
  <conditionalFormatting sqref="R31">
    <cfRule type="cellIs" dxfId="31833" priority="2401" operator="lessThan">
      <formula>0.8</formula>
    </cfRule>
    <cfRule type="cellIs" dxfId="31832" priority="2402" operator="greaterThan">
      <formula>1</formula>
    </cfRule>
  </conditionalFormatting>
  <conditionalFormatting sqref="R31">
    <cfRule type="cellIs" dxfId="31831" priority="2399" operator="greaterThan">
      <formula>1</formula>
    </cfRule>
    <cfRule type="cellIs" dxfId="31830" priority="2400" operator="lessThan">
      <formula>0.8</formula>
    </cfRule>
  </conditionalFormatting>
  <conditionalFormatting sqref="P31">
    <cfRule type="cellIs" dxfId="31829" priority="2398" operator="greaterThan">
      <formula>0</formula>
    </cfRule>
  </conditionalFormatting>
  <conditionalFormatting sqref="P31">
    <cfRule type="cellIs" dxfId="31828" priority="2392" operator="greaterThan">
      <formula>0</formula>
    </cfRule>
  </conditionalFormatting>
  <conditionalFormatting sqref="Q31">
    <cfRule type="cellIs" dxfId="31827" priority="2397" operator="lessThan">
      <formula>0</formula>
    </cfRule>
  </conditionalFormatting>
  <conditionalFormatting sqref="R31">
    <cfRule type="cellIs" dxfId="31826" priority="2395" operator="lessThan">
      <formula>0.8</formula>
    </cfRule>
    <cfRule type="cellIs" dxfId="31825" priority="2396" operator="greaterThan">
      <formula>1</formula>
    </cfRule>
  </conditionalFormatting>
  <conditionalFormatting sqref="R31">
    <cfRule type="cellIs" dxfId="31824" priority="2393" operator="greaterThan">
      <formula>1</formula>
    </cfRule>
    <cfRule type="cellIs" dxfId="31823" priority="2394" operator="lessThan">
      <formula>0.8</formula>
    </cfRule>
  </conditionalFormatting>
  <conditionalFormatting sqref="P31">
    <cfRule type="cellIs" dxfId="31822" priority="2386" operator="greaterThan">
      <formula>0</formula>
    </cfRule>
  </conditionalFormatting>
  <conditionalFormatting sqref="Q31">
    <cfRule type="cellIs" dxfId="31821" priority="2391" operator="lessThan">
      <formula>0</formula>
    </cfRule>
  </conditionalFormatting>
  <conditionalFormatting sqref="R31">
    <cfRule type="cellIs" dxfId="31820" priority="2389" operator="lessThan">
      <formula>0.8</formula>
    </cfRule>
    <cfRule type="cellIs" dxfId="31819" priority="2390" operator="greaterThan">
      <formula>1</formula>
    </cfRule>
  </conditionalFormatting>
  <conditionalFormatting sqref="R31">
    <cfRule type="cellIs" dxfId="31818" priority="2387" operator="greaterThan">
      <formula>1</formula>
    </cfRule>
    <cfRule type="cellIs" dxfId="31817" priority="2388" operator="lessThan">
      <formula>0.8</formula>
    </cfRule>
  </conditionalFormatting>
  <conditionalFormatting sqref="R31">
    <cfRule type="cellIs" dxfId="31816" priority="2383" operator="lessThan">
      <formula>0.8</formula>
    </cfRule>
    <cfRule type="cellIs" dxfId="31815" priority="2384" operator="greaterThan">
      <formula>1</formula>
    </cfRule>
  </conditionalFormatting>
  <conditionalFormatting sqref="R31">
    <cfRule type="cellIs" dxfId="31814" priority="2381" operator="greaterThan">
      <formula>1</formula>
    </cfRule>
    <cfRule type="cellIs" dxfId="31813" priority="2382" operator="lessThan">
      <formula>0.8</formula>
    </cfRule>
  </conditionalFormatting>
  <conditionalFormatting sqref="P31">
    <cfRule type="cellIs" dxfId="31812" priority="2380" operator="greaterThan">
      <formula>0</formula>
    </cfRule>
  </conditionalFormatting>
  <conditionalFormatting sqref="Q31">
    <cfRule type="cellIs" dxfId="31811" priority="2385" operator="lessThan">
      <formula>0</formula>
    </cfRule>
  </conditionalFormatting>
  <conditionalFormatting sqref="Q31">
    <cfRule type="cellIs" dxfId="31810" priority="2379" operator="lessThan">
      <formula>0</formula>
    </cfRule>
  </conditionalFormatting>
  <conditionalFormatting sqref="R31">
    <cfRule type="cellIs" dxfId="31809" priority="2377" operator="lessThan">
      <formula>0.8</formula>
    </cfRule>
    <cfRule type="cellIs" dxfId="31808" priority="2378" operator="greaterThan">
      <formula>1</formula>
    </cfRule>
  </conditionalFormatting>
  <conditionalFormatting sqref="R31">
    <cfRule type="cellIs" dxfId="31807" priority="2375" operator="greaterThan">
      <formula>1</formula>
    </cfRule>
    <cfRule type="cellIs" dxfId="31806" priority="2376" operator="lessThan">
      <formula>0.8</formula>
    </cfRule>
  </conditionalFormatting>
  <conditionalFormatting sqref="P31">
    <cfRule type="cellIs" dxfId="31805" priority="2374" operator="greaterThan">
      <formula>0</formula>
    </cfRule>
  </conditionalFormatting>
  <conditionalFormatting sqref="P31">
    <cfRule type="cellIs" dxfId="31804" priority="2368" operator="greaterThan">
      <formula>0</formula>
    </cfRule>
  </conditionalFormatting>
  <conditionalFormatting sqref="Q31">
    <cfRule type="cellIs" dxfId="31803" priority="2373" operator="lessThan">
      <formula>0</formula>
    </cfRule>
  </conditionalFormatting>
  <conditionalFormatting sqref="R31">
    <cfRule type="cellIs" dxfId="31802" priority="2371" operator="lessThan">
      <formula>0.8</formula>
    </cfRule>
    <cfRule type="cellIs" dxfId="31801" priority="2372" operator="greaterThan">
      <formula>1</formula>
    </cfRule>
  </conditionalFormatting>
  <conditionalFormatting sqref="R31">
    <cfRule type="cellIs" dxfId="31800" priority="2369" operator="greaterThan">
      <formula>1</formula>
    </cfRule>
    <cfRule type="cellIs" dxfId="31799" priority="2370" operator="lessThan">
      <formula>0.8</formula>
    </cfRule>
  </conditionalFormatting>
  <conditionalFormatting sqref="P31">
    <cfRule type="cellIs" dxfId="31798" priority="2362" operator="greaterThan">
      <formula>0</formula>
    </cfRule>
  </conditionalFormatting>
  <conditionalFormatting sqref="Q31">
    <cfRule type="cellIs" dxfId="31797" priority="2367" operator="lessThan">
      <formula>0</formula>
    </cfRule>
  </conditionalFormatting>
  <conditionalFormatting sqref="R31">
    <cfRule type="cellIs" dxfId="31796" priority="2365" operator="lessThan">
      <formula>0.8</formula>
    </cfRule>
    <cfRule type="cellIs" dxfId="31795" priority="2366" operator="greaterThan">
      <formula>1</formula>
    </cfRule>
  </conditionalFormatting>
  <conditionalFormatting sqref="R31">
    <cfRule type="cellIs" dxfId="31794" priority="2363" operator="greaterThan">
      <formula>1</formula>
    </cfRule>
    <cfRule type="cellIs" dxfId="31793" priority="2364" operator="lessThan">
      <formula>0.8</formula>
    </cfRule>
  </conditionalFormatting>
  <conditionalFormatting sqref="R31">
    <cfRule type="cellIs" dxfId="31792" priority="2359" operator="lessThan">
      <formula>0.8</formula>
    </cfRule>
    <cfRule type="cellIs" dxfId="31791" priority="2360" operator="greaterThan">
      <formula>1</formula>
    </cfRule>
  </conditionalFormatting>
  <conditionalFormatting sqref="R31">
    <cfRule type="cellIs" dxfId="31790" priority="2357" operator="greaterThan">
      <formula>1</formula>
    </cfRule>
    <cfRule type="cellIs" dxfId="31789" priority="2358" operator="lessThan">
      <formula>0.8</formula>
    </cfRule>
  </conditionalFormatting>
  <conditionalFormatting sqref="P31">
    <cfRule type="cellIs" dxfId="31788" priority="2356" operator="greaterThan">
      <formula>0</formula>
    </cfRule>
  </conditionalFormatting>
  <conditionalFormatting sqref="Q31">
    <cfRule type="cellIs" dxfId="31787" priority="2361" operator="lessThan">
      <formula>0</formula>
    </cfRule>
  </conditionalFormatting>
  <conditionalFormatting sqref="P31">
    <cfRule type="cellIs" dxfId="31786" priority="2350" operator="greaterThan">
      <formula>0</formula>
    </cfRule>
  </conditionalFormatting>
  <conditionalFormatting sqref="Q31">
    <cfRule type="cellIs" dxfId="31785" priority="2355" operator="lessThan">
      <formula>0</formula>
    </cfRule>
  </conditionalFormatting>
  <conditionalFormatting sqref="R31">
    <cfRule type="cellIs" dxfId="31784" priority="2353" operator="lessThan">
      <formula>0.8</formula>
    </cfRule>
    <cfRule type="cellIs" dxfId="31783" priority="2354" operator="greaterThan">
      <formula>1</formula>
    </cfRule>
  </conditionalFormatting>
  <conditionalFormatting sqref="R31">
    <cfRule type="cellIs" dxfId="31782" priority="2351" operator="greaterThan">
      <formula>1</formula>
    </cfRule>
    <cfRule type="cellIs" dxfId="31781" priority="2352" operator="lessThan">
      <formula>0.8</formula>
    </cfRule>
  </conditionalFormatting>
  <conditionalFormatting sqref="R31">
    <cfRule type="cellIs" dxfId="31780" priority="2347" operator="lessThan">
      <formula>0.8</formula>
    </cfRule>
    <cfRule type="cellIs" dxfId="31779" priority="2348" operator="greaterThan">
      <formula>1</formula>
    </cfRule>
  </conditionalFormatting>
  <conditionalFormatting sqref="R31">
    <cfRule type="cellIs" dxfId="31778" priority="2345" operator="greaterThan">
      <formula>1</formula>
    </cfRule>
    <cfRule type="cellIs" dxfId="31777" priority="2346" operator="lessThan">
      <formula>0.8</formula>
    </cfRule>
  </conditionalFormatting>
  <conditionalFormatting sqref="P31">
    <cfRule type="cellIs" dxfId="31776" priority="2344" operator="greaterThan">
      <formula>0</formula>
    </cfRule>
  </conditionalFormatting>
  <conditionalFormatting sqref="Q31">
    <cfRule type="cellIs" dxfId="31775" priority="2349" operator="lessThan">
      <formula>0</formula>
    </cfRule>
  </conditionalFormatting>
  <conditionalFormatting sqref="R31">
    <cfRule type="cellIs" dxfId="31774" priority="2341" operator="lessThan">
      <formula>0.8</formula>
    </cfRule>
    <cfRule type="cellIs" dxfId="31773" priority="2342" operator="greaterThan">
      <formula>1</formula>
    </cfRule>
  </conditionalFormatting>
  <conditionalFormatting sqref="R31">
    <cfRule type="cellIs" dxfId="31772" priority="2339" operator="greaterThan">
      <formula>1</formula>
    </cfRule>
    <cfRule type="cellIs" dxfId="31771" priority="2340" operator="lessThan">
      <formula>0.8</formula>
    </cfRule>
  </conditionalFormatting>
  <conditionalFormatting sqref="P31">
    <cfRule type="cellIs" dxfId="31770" priority="2338" operator="greaterThan">
      <formula>0</formula>
    </cfRule>
  </conditionalFormatting>
  <conditionalFormatting sqref="Q31">
    <cfRule type="cellIs" dxfId="31769" priority="2343" operator="lessThan">
      <formula>0</formula>
    </cfRule>
  </conditionalFormatting>
  <conditionalFormatting sqref="Q31">
    <cfRule type="cellIs" dxfId="31768" priority="2337" operator="lessThan">
      <formula>0</formula>
    </cfRule>
  </conditionalFormatting>
  <conditionalFormatting sqref="R31">
    <cfRule type="cellIs" dxfId="31767" priority="2335" operator="lessThan">
      <formula>0.8</formula>
    </cfRule>
    <cfRule type="cellIs" dxfId="31766" priority="2336" operator="greaterThan">
      <formula>1</formula>
    </cfRule>
  </conditionalFormatting>
  <conditionalFormatting sqref="R31">
    <cfRule type="cellIs" dxfId="31765" priority="2333" operator="greaterThan">
      <formula>1</formula>
    </cfRule>
    <cfRule type="cellIs" dxfId="31764" priority="2334" operator="lessThan">
      <formula>0.8</formula>
    </cfRule>
  </conditionalFormatting>
  <conditionalFormatting sqref="P31">
    <cfRule type="cellIs" dxfId="31763" priority="2332" operator="greaterThan">
      <formula>0</formula>
    </cfRule>
  </conditionalFormatting>
  <conditionalFormatting sqref="Q31">
    <cfRule type="cellIs" dxfId="31762" priority="2326" operator="lessThan">
      <formula>0</formula>
    </cfRule>
  </conditionalFormatting>
  <conditionalFormatting sqref="R31">
    <cfRule type="cellIs" dxfId="31761" priority="2330" operator="lessThan">
      <formula>0.8</formula>
    </cfRule>
    <cfRule type="cellIs" dxfId="31760" priority="2331" operator="greaterThan">
      <formula>1</formula>
    </cfRule>
  </conditionalFormatting>
  <conditionalFormatting sqref="R31">
    <cfRule type="cellIs" dxfId="31759" priority="2328" operator="greaterThan">
      <formula>1</formula>
    </cfRule>
    <cfRule type="cellIs" dxfId="31758" priority="2329" operator="lessThan">
      <formula>0.8</formula>
    </cfRule>
  </conditionalFormatting>
  <conditionalFormatting sqref="P31">
    <cfRule type="cellIs" dxfId="31757" priority="2327" operator="greaterThan">
      <formula>0</formula>
    </cfRule>
  </conditionalFormatting>
  <conditionalFormatting sqref="Q31">
    <cfRule type="cellIs" dxfId="31756" priority="2325" operator="lessThan">
      <formula>0</formula>
    </cfRule>
  </conditionalFormatting>
  <conditionalFormatting sqref="R31">
    <cfRule type="cellIs" dxfId="31755" priority="2323" operator="lessThan">
      <formula>0.8</formula>
    </cfRule>
    <cfRule type="cellIs" dxfId="31754" priority="2324" operator="greaterThan">
      <formula>1</formula>
    </cfRule>
  </conditionalFormatting>
  <conditionalFormatting sqref="R31">
    <cfRule type="cellIs" dxfId="31753" priority="2321" operator="greaterThan">
      <formula>1</formula>
    </cfRule>
    <cfRule type="cellIs" dxfId="31752" priority="2322" operator="lessThan">
      <formula>0.8</formula>
    </cfRule>
  </conditionalFormatting>
  <conditionalFormatting sqref="P31">
    <cfRule type="cellIs" dxfId="31751" priority="2320" operator="greaterThan">
      <formula>0</formula>
    </cfRule>
  </conditionalFormatting>
  <conditionalFormatting sqref="Q31">
    <cfRule type="cellIs" dxfId="31750" priority="2319" operator="lessThan">
      <formula>0</formula>
    </cfRule>
  </conditionalFormatting>
  <conditionalFormatting sqref="R31">
    <cfRule type="cellIs" dxfId="31749" priority="2317" operator="lessThan">
      <formula>0.8</formula>
    </cfRule>
    <cfRule type="cellIs" dxfId="31748" priority="2318" operator="greaterThan">
      <formula>1</formula>
    </cfRule>
  </conditionalFormatting>
  <conditionalFormatting sqref="R31">
    <cfRule type="cellIs" dxfId="31747" priority="2315" operator="greaterThan">
      <formula>1</formula>
    </cfRule>
    <cfRule type="cellIs" dxfId="31746" priority="2316" operator="lessThan">
      <formula>0.8</formula>
    </cfRule>
  </conditionalFormatting>
  <conditionalFormatting sqref="P31">
    <cfRule type="cellIs" dxfId="31745" priority="2314" operator="greaterThan">
      <formula>0</formula>
    </cfRule>
  </conditionalFormatting>
  <conditionalFormatting sqref="Q31">
    <cfRule type="cellIs" dxfId="31744" priority="2313" operator="lessThan">
      <formula>0</formula>
    </cfRule>
  </conditionalFormatting>
  <conditionalFormatting sqref="R31">
    <cfRule type="cellIs" dxfId="31743" priority="2311" operator="lessThan">
      <formula>0.8</formula>
    </cfRule>
    <cfRule type="cellIs" dxfId="31742" priority="2312" operator="greaterThan">
      <formula>1</formula>
    </cfRule>
  </conditionalFormatting>
  <conditionalFormatting sqref="R31">
    <cfRule type="cellIs" dxfId="31741" priority="2309" operator="greaterThan">
      <formula>1</formula>
    </cfRule>
    <cfRule type="cellIs" dxfId="31740" priority="2310" operator="lessThan">
      <formula>0.8</formula>
    </cfRule>
  </conditionalFormatting>
  <conditionalFormatting sqref="P31">
    <cfRule type="cellIs" dxfId="31739" priority="2308" operator="greaterThan">
      <formula>0</formula>
    </cfRule>
  </conditionalFormatting>
  <conditionalFormatting sqref="Q31">
    <cfRule type="cellIs" dxfId="31738" priority="2307" operator="lessThan">
      <formula>0</formula>
    </cfRule>
  </conditionalFormatting>
  <conditionalFormatting sqref="R31">
    <cfRule type="cellIs" dxfId="31737" priority="2305" operator="lessThan">
      <formula>0.8</formula>
    </cfRule>
    <cfRule type="cellIs" dxfId="31736" priority="2306" operator="greaterThan">
      <formula>1</formula>
    </cfRule>
  </conditionalFormatting>
  <conditionalFormatting sqref="R31">
    <cfRule type="cellIs" dxfId="31735" priority="2303" operator="greaterThan">
      <formula>1</formula>
    </cfRule>
    <cfRule type="cellIs" dxfId="31734" priority="2304" operator="lessThan">
      <formula>0.8</formula>
    </cfRule>
  </conditionalFormatting>
  <conditionalFormatting sqref="P31">
    <cfRule type="cellIs" dxfId="31733" priority="2302" operator="greaterThan">
      <formula>0</formula>
    </cfRule>
  </conditionalFormatting>
  <conditionalFormatting sqref="Q31">
    <cfRule type="cellIs" dxfId="31732" priority="2301" operator="lessThan">
      <formula>0</formula>
    </cfRule>
  </conditionalFormatting>
  <conditionalFormatting sqref="R31">
    <cfRule type="cellIs" dxfId="31731" priority="2299" operator="lessThan">
      <formula>0.8</formula>
    </cfRule>
    <cfRule type="cellIs" dxfId="31730" priority="2300" operator="greaterThan">
      <formula>1</formula>
    </cfRule>
  </conditionalFormatting>
  <conditionalFormatting sqref="R31">
    <cfRule type="cellIs" dxfId="31729" priority="2297" operator="greaterThan">
      <formula>1</formula>
    </cfRule>
    <cfRule type="cellIs" dxfId="31728" priority="2298" operator="lessThan">
      <formula>0.8</formula>
    </cfRule>
  </conditionalFormatting>
  <conditionalFormatting sqref="P31">
    <cfRule type="cellIs" dxfId="31727" priority="2296" operator="greaterThan">
      <formula>0</formula>
    </cfRule>
  </conditionalFormatting>
  <conditionalFormatting sqref="P31">
    <cfRule type="cellIs" dxfId="31726" priority="2290" operator="greaterThan">
      <formula>0</formula>
    </cfRule>
  </conditionalFormatting>
  <conditionalFormatting sqref="Q31">
    <cfRule type="cellIs" dxfId="31725" priority="2295" operator="lessThan">
      <formula>0</formula>
    </cfRule>
  </conditionalFormatting>
  <conditionalFormatting sqref="R31">
    <cfRule type="cellIs" dxfId="31724" priority="2293" operator="lessThan">
      <formula>0.8</formula>
    </cfRule>
    <cfRule type="cellIs" dxfId="31723" priority="2294" operator="greaterThan">
      <formula>1</formula>
    </cfRule>
  </conditionalFormatting>
  <conditionalFormatting sqref="R31">
    <cfRule type="cellIs" dxfId="31722" priority="2291" operator="greaterThan">
      <formula>1</formula>
    </cfRule>
    <cfRule type="cellIs" dxfId="31721" priority="2292" operator="lessThan">
      <formula>0.8</formula>
    </cfRule>
  </conditionalFormatting>
  <conditionalFormatting sqref="P31">
    <cfRule type="cellIs" dxfId="31720" priority="2284" operator="greaterThan">
      <formula>0</formula>
    </cfRule>
  </conditionalFormatting>
  <conditionalFormatting sqref="Q31">
    <cfRule type="cellIs" dxfId="31719" priority="2289" operator="lessThan">
      <formula>0</formula>
    </cfRule>
  </conditionalFormatting>
  <conditionalFormatting sqref="R31">
    <cfRule type="cellIs" dxfId="31718" priority="2287" operator="lessThan">
      <formula>0.8</formula>
    </cfRule>
    <cfRule type="cellIs" dxfId="31717" priority="2288" operator="greaterThan">
      <formula>1</formula>
    </cfRule>
  </conditionalFormatting>
  <conditionalFormatting sqref="R31">
    <cfRule type="cellIs" dxfId="31716" priority="2285" operator="greaterThan">
      <formula>1</formula>
    </cfRule>
    <cfRule type="cellIs" dxfId="31715" priority="2286" operator="lessThan">
      <formula>0.8</formula>
    </cfRule>
  </conditionalFormatting>
  <conditionalFormatting sqref="R31">
    <cfRule type="cellIs" dxfId="31714" priority="2281" operator="lessThan">
      <formula>0.8</formula>
    </cfRule>
    <cfRule type="cellIs" dxfId="31713" priority="2282" operator="greaterThan">
      <formula>1</formula>
    </cfRule>
  </conditionalFormatting>
  <conditionalFormatting sqref="R31">
    <cfRule type="cellIs" dxfId="31712" priority="2279" operator="greaterThan">
      <formula>1</formula>
    </cfRule>
    <cfRule type="cellIs" dxfId="31711" priority="2280" operator="lessThan">
      <formula>0.8</formula>
    </cfRule>
  </conditionalFormatting>
  <conditionalFormatting sqref="P31">
    <cfRule type="cellIs" dxfId="31710" priority="2278" operator="greaterThan">
      <formula>0</formula>
    </cfRule>
  </conditionalFormatting>
  <conditionalFormatting sqref="Q31">
    <cfRule type="cellIs" dxfId="31709" priority="2283" operator="lessThan">
      <formula>0</formula>
    </cfRule>
  </conditionalFormatting>
  <conditionalFormatting sqref="P79">
    <cfRule type="cellIs" dxfId="31708" priority="2272" operator="greaterThan">
      <formula>0</formula>
    </cfRule>
  </conditionalFormatting>
  <conditionalFormatting sqref="Q79">
    <cfRule type="cellIs" dxfId="31707" priority="2277" operator="lessThan">
      <formula>0</formula>
    </cfRule>
  </conditionalFormatting>
  <conditionalFormatting sqref="R79">
    <cfRule type="cellIs" dxfId="31706" priority="2275" operator="lessThan">
      <formula>0.8</formula>
    </cfRule>
    <cfRule type="cellIs" dxfId="31705" priority="2276" operator="greaterThan">
      <formula>1</formula>
    </cfRule>
  </conditionalFormatting>
  <conditionalFormatting sqref="R79">
    <cfRule type="cellIs" dxfId="31704" priority="2273" operator="greaterThan">
      <formula>1</formula>
    </cfRule>
    <cfRule type="cellIs" dxfId="31703" priority="2274" operator="lessThan">
      <formula>0.8</formula>
    </cfRule>
  </conditionalFormatting>
  <conditionalFormatting sqref="Q79">
    <cfRule type="cellIs" dxfId="31702" priority="2271" operator="lessThan">
      <formula>0</formula>
    </cfRule>
  </conditionalFormatting>
  <conditionalFormatting sqref="R79">
    <cfRule type="cellIs" dxfId="31701" priority="2269" operator="lessThan">
      <formula>0.8</formula>
    </cfRule>
    <cfRule type="cellIs" dxfId="31700" priority="2270" operator="greaterThan">
      <formula>1</formula>
    </cfRule>
  </conditionalFormatting>
  <conditionalFormatting sqref="R79">
    <cfRule type="cellIs" dxfId="31699" priority="2267" operator="greaterThan">
      <formula>1</formula>
    </cfRule>
    <cfRule type="cellIs" dxfId="31698" priority="2268" operator="lessThan">
      <formula>0.8</formula>
    </cfRule>
  </conditionalFormatting>
  <conditionalFormatting sqref="P79">
    <cfRule type="cellIs" dxfId="31697" priority="2266" operator="greaterThan">
      <formula>0</formula>
    </cfRule>
  </conditionalFormatting>
  <conditionalFormatting sqref="P79">
    <cfRule type="cellIs" dxfId="31696" priority="2260" operator="greaterThan">
      <formula>0</formula>
    </cfRule>
  </conditionalFormatting>
  <conditionalFormatting sqref="Q79">
    <cfRule type="cellIs" dxfId="31695" priority="2265" operator="lessThan">
      <formula>0</formula>
    </cfRule>
  </conditionalFormatting>
  <conditionalFormatting sqref="R79">
    <cfRule type="cellIs" dxfId="31694" priority="2263" operator="lessThan">
      <formula>0.8</formula>
    </cfRule>
    <cfRule type="cellIs" dxfId="31693" priority="2264" operator="greaterThan">
      <formula>1</formula>
    </cfRule>
  </conditionalFormatting>
  <conditionalFormatting sqref="R79">
    <cfRule type="cellIs" dxfId="31692" priority="2261" operator="greaterThan">
      <formula>1</formula>
    </cfRule>
    <cfRule type="cellIs" dxfId="31691" priority="2262" operator="lessThan">
      <formula>0.8</formula>
    </cfRule>
  </conditionalFormatting>
  <conditionalFormatting sqref="Q79">
    <cfRule type="cellIs" dxfId="31690" priority="2254" operator="lessThan">
      <formula>0</formula>
    </cfRule>
  </conditionalFormatting>
  <conditionalFormatting sqref="P79">
    <cfRule type="cellIs" dxfId="31689" priority="2255" operator="greaterThan">
      <formula>0</formula>
    </cfRule>
  </conditionalFormatting>
  <conditionalFormatting sqref="R79">
    <cfRule type="cellIs" dxfId="31688" priority="2258" operator="lessThan">
      <formula>0.8</formula>
    </cfRule>
    <cfRule type="cellIs" dxfId="31687" priority="2259" operator="greaterThan">
      <formula>1</formula>
    </cfRule>
  </conditionalFormatting>
  <conditionalFormatting sqref="R79">
    <cfRule type="cellIs" dxfId="31686" priority="2256" operator="greaterThan">
      <formula>1</formula>
    </cfRule>
    <cfRule type="cellIs" dxfId="31685" priority="2257" operator="lessThan">
      <formula>0.8</formula>
    </cfRule>
  </conditionalFormatting>
  <conditionalFormatting sqref="Q79">
    <cfRule type="cellIs" dxfId="31684" priority="2248" operator="lessThan">
      <formula>0</formula>
    </cfRule>
  </conditionalFormatting>
  <conditionalFormatting sqref="R79">
    <cfRule type="cellIs" dxfId="31683" priority="2252" operator="lessThan">
      <formula>0.8</formula>
    </cfRule>
    <cfRule type="cellIs" dxfId="31682" priority="2253" operator="greaterThan">
      <formula>1</formula>
    </cfRule>
  </conditionalFormatting>
  <conditionalFormatting sqref="R79">
    <cfRule type="cellIs" dxfId="31681" priority="2250" operator="greaterThan">
      <formula>1</formula>
    </cfRule>
    <cfRule type="cellIs" dxfId="31680" priority="2251" operator="lessThan">
      <formula>0.8</formula>
    </cfRule>
  </conditionalFormatting>
  <conditionalFormatting sqref="P79">
    <cfRule type="cellIs" dxfId="31679" priority="2249" operator="greaterThan">
      <formula>0</formula>
    </cfRule>
  </conditionalFormatting>
  <conditionalFormatting sqref="Q79">
    <cfRule type="cellIs" dxfId="31678" priority="2247" operator="lessThan">
      <formula>0</formula>
    </cfRule>
  </conditionalFormatting>
  <conditionalFormatting sqref="R79">
    <cfRule type="cellIs" dxfId="31677" priority="2245" operator="lessThan">
      <formula>0.8</formula>
    </cfRule>
    <cfRule type="cellIs" dxfId="31676" priority="2246" operator="greaterThan">
      <formula>1</formula>
    </cfRule>
  </conditionalFormatting>
  <conditionalFormatting sqref="R79">
    <cfRule type="cellIs" dxfId="31675" priority="2243" operator="greaterThan">
      <formula>1</formula>
    </cfRule>
    <cfRule type="cellIs" dxfId="31674" priority="2244" operator="lessThan">
      <formula>0.8</formula>
    </cfRule>
  </conditionalFormatting>
  <conditionalFormatting sqref="P79">
    <cfRule type="cellIs" dxfId="31673" priority="2242" operator="greaterThan">
      <formula>0</formula>
    </cfRule>
  </conditionalFormatting>
  <conditionalFormatting sqref="Q79">
    <cfRule type="cellIs" dxfId="31672" priority="2241" operator="lessThan">
      <formula>0</formula>
    </cfRule>
  </conditionalFormatting>
  <conditionalFormatting sqref="R79">
    <cfRule type="cellIs" dxfId="31671" priority="2239" operator="lessThan">
      <formula>0.8</formula>
    </cfRule>
    <cfRule type="cellIs" dxfId="31670" priority="2240" operator="greaterThan">
      <formula>1</formula>
    </cfRule>
  </conditionalFormatting>
  <conditionalFormatting sqref="R79">
    <cfRule type="cellIs" dxfId="31669" priority="2237" operator="greaterThan">
      <formula>1</formula>
    </cfRule>
    <cfRule type="cellIs" dxfId="31668" priority="2238" operator="lessThan">
      <formula>0.8</formula>
    </cfRule>
  </conditionalFormatting>
  <conditionalFormatting sqref="P79">
    <cfRule type="cellIs" dxfId="31667" priority="2236" operator="greaterThan">
      <formula>0</formula>
    </cfRule>
  </conditionalFormatting>
  <conditionalFormatting sqref="P79">
    <cfRule type="cellIs" dxfId="31666" priority="2230" operator="greaterThan">
      <formula>0</formula>
    </cfRule>
  </conditionalFormatting>
  <conditionalFormatting sqref="Q79">
    <cfRule type="cellIs" dxfId="31665" priority="2235" operator="lessThan">
      <formula>0</formula>
    </cfRule>
  </conditionalFormatting>
  <conditionalFormatting sqref="R79">
    <cfRule type="cellIs" dxfId="31664" priority="2233" operator="lessThan">
      <formula>0.8</formula>
    </cfRule>
    <cfRule type="cellIs" dxfId="31663" priority="2234" operator="greaterThan">
      <formula>1</formula>
    </cfRule>
  </conditionalFormatting>
  <conditionalFormatting sqref="R79">
    <cfRule type="cellIs" dxfId="31662" priority="2231" operator="greaterThan">
      <formula>1</formula>
    </cfRule>
    <cfRule type="cellIs" dxfId="31661" priority="2232" operator="lessThan">
      <formula>0.8</formula>
    </cfRule>
  </conditionalFormatting>
  <conditionalFormatting sqref="P71:P78">
    <cfRule type="cellIs" dxfId="31660" priority="2224" operator="greaterThan">
      <formula>0</formula>
    </cfRule>
  </conditionalFormatting>
  <conditionalFormatting sqref="Q71:Q78">
    <cfRule type="cellIs" dxfId="31659" priority="2229" operator="lessThan">
      <formula>0</formula>
    </cfRule>
  </conditionalFormatting>
  <conditionalFormatting sqref="R71:R78">
    <cfRule type="cellIs" dxfId="31658" priority="2227" operator="lessThan">
      <formula>0.8</formula>
    </cfRule>
    <cfRule type="cellIs" dxfId="31657" priority="2228" operator="greaterThan">
      <formula>1</formula>
    </cfRule>
  </conditionalFormatting>
  <conditionalFormatting sqref="R71:R78">
    <cfRule type="cellIs" dxfId="31656" priority="2225" operator="greaterThan">
      <formula>1</formula>
    </cfRule>
    <cfRule type="cellIs" dxfId="31655" priority="2226" operator="lessThan">
      <formula>0.8</formula>
    </cfRule>
  </conditionalFormatting>
  <conditionalFormatting sqref="Q148:Q153">
    <cfRule type="cellIs" dxfId="31654" priority="2223" operator="lessThan">
      <formula>0</formula>
    </cfRule>
  </conditionalFormatting>
  <conditionalFormatting sqref="R148:R153">
    <cfRule type="cellIs" dxfId="31653" priority="2221" operator="lessThan">
      <formula>0.8</formula>
    </cfRule>
    <cfRule type="cellIs" dxfId="31652" priority="2222" operator="greaterThan">
      <formula>1</formula>
    </cfRule>
  </conditionalFormatting>
  <conditionalFormatting sqref="R148:R153">
    <cfRule type="cellIs" dxfId="31651" priority="2219" operator="greaterThan">
      <formula>1</formula>
    </cfRule>
    <cfRule type="cellIs" dxfId="31650" priority="2220" operator="lessThan">
      <formula>0.8</formula>
    </cfRule>
  </conditionalFormatting>
  <conditionalFormatting sqref="P148:P153">
    <cfRule type="cellIs" dxfId="31649" priority="2218" operator="greaterThan">
      <formula>0</formula>
    </cfRule>
  </conditionalFormatting>
  <conditionalFormatting sqref="Q148:Q153">
    <cfRule type="cellIs" dxfId="31648" priority="2217" operator="lessThan">
      <formula>0</formula>
    </cfRule>
  </conditionalFormatting>
  <conditionalFormatting sqref="R148:R153">
    <cfRule type="cellIs" dxfId="31647" priority="2215" operator="lessThan">
      <formula>0.8</formula>
    </cfRule>
    <cfRule type="cellIs" dxfId="31646" priority="2216" operator="greaterThan">
      <formula>1</formula>
    </cfRule>
  </conditionalFormatting>
  <conditionalFormatting sqref="R148:R153">
    <cfRule type="cellIs" dxfId="31645" priority="2213" operator="greaterThan">
      <formula>1</formula>
    </cfRule>
    <cfRule type="cellIs" dxfId="31644" priority="2214" operator="lessThan">
      <formula>0.8</formula>
    </cfRule>
  </conditionalFormatting>
  <conditionalFormatting sqref="P148:P153">
    <cfRule type="cellIs" dxfId="31643" priority="2212" operator="greaterThan">
      <formula>0</formula>
    </cfRule>
  </conditionalFormatting>
  <conditionalFormatting sqref="Q148:Q153">
    <cfRule type="cellIs" dxfId="31642" priority="2211" operator="lessThan">
      <formula>0</formula>
    </cfRule>
  </conditionalFormatting>
  <conditionalFormatting sqref="R148:R153">
    <cfRule type="cellIs" dxfId="31641" priority="2209" operator="lessThan">
      <formula>0.8</formula>
    </cfRule>
    <cfRule type="cellIs" dxfId="31640" priority="2210" operator="greaterThan">
      <formula>1</formula>
    </cfRule>
  </conditionalFormatting>
  <conditionalFormatting sqref="R148:R153">
    <cfRule type="cellIs" dxfId="31639" priority="2207" operator="greaterThan">
      <formula>1</formula>
    </cfRule>
    <cfRule type="cellIs" dxfId="31638" priority="2208" operator="lessThan">
      <formula>0.8</formula>
    </cfRule>
  </conditionalFormatting>
  <conditionalFormatting sqref="P148:P153">
    <cfRule type="cellIs" dxfId="31637" priority="2206" operator="greaterThan">
      <formula>0</formula>
    </cfRule>
  </conditionalFormatting>
  <conditionalFormatting sqref="Q148:Q153">
    <cfRule type="cellIs" dxfId="31636" priority="2205" operator="lessThan">
      <formula>0</formula>
    </cfRule>
  </conditionalFormatting>
  <conditionalFormatting sqref="R148:R153">
    <cfRule type="cellIs" dxfId="31635" priority="2203" operator="lessThan">
      <formula>0.8</formula>
    </cfRule>
    <cfRule type="cellIs" dxfId="31634" priority="2204" operator="greaterThan">
      <formula>1</formula>
    </cfRule>
  </conditionalFormatting>
  <conditionalFormatting sqref="R148:R153">
    <cfRule type="cellIs" dxfId="31633" priority="2201" operator="greaterThan">
      <formula>1</formula>
    </cfRule>
    <cfRule type="cellIs" dxfId="31632" priority="2202" operator="lessThan">
      <formula>0.8</formula>
    </cfRule>
  </conditionalFormatting>
  <conditionalFormatting sqref="P148:P153">
    <cfRule type="cellIs" dxfId="31631" priority="2200" operator="greaterThan">
      <formula>0</formula>
    </cfRule>
  </conditionalFormatting>
  <conditionalFormatting sqref="P148:P153">
    <cfRule type="cellIs" dxfId="31630" priority="2194" operator="greaterThan">
      <formula>0</formula>
    </cfRule>
  </conditionalFormatting>
  <conditionalFormatting sqref="Q148:Q153">
    <cfRule type="cellIs" dxfId="31629" priority="2199" operator="lessThan">
      <formula>0</formula>
    </cfRule>
  </conditionalFormatting>
  <conditionalFormatting sqref="R148:R153">
    <cfRule type="cellIs" dxfId="31628" priority="2197" operator="lessThan">
      <formula>0.8</formula>
    </cfRule>
    <cfRule type="cellIs" dxfId="31627" priority="2198" operator="greaterThan">
      <formula>1</formula>
    </cfRule>
  </conditionalFormatting>
  <conditionalFormatting sqref="R148:R153">
    <cfRule type="cellIs" dxfId="31626" priority="2195" operator="greaterThan">
      <formula>1</formula>
    </cfRule>
    <cfRule type="cellIs" dxfId="31625" priority="2196" operator="lessThan">
      <formula>0.8</formula>
    </cfRule>
  </conditionalFormatting>
  <conditionalFormatting sqref="P148:P153">
    <cfRule type="cellIs" dxfId="31624" priority="2188" operator="greaterThan">
      <formula>0</formula>
    </cfRule>
  </conditionalFormatting>
  <conditionalFormatting sqref="Q148:Q153">
    <cfRule type="cellIs" dxfId="31623" priority="2193" operator="lessThan">
      <formula>0</formula>
    </cfRule>
  </conditionalFormatting>
  <conditionalFormatting sqref="R148:R153">
    <cfRule type="cellIs" dxfId="31622" priority="2191" operator="lessThan">
      <formula>0.8</formula>
    </cfRule>
    <cfRule type="cellIs" dxfId="31621" priority="2192" operator="greaterThan">
      <formula>1</formula>
    </cfRule>
  </conditionalFormatting>
  <conditionalFormatting sqref="R148:R153">
    <cfRule type="cellIs" dxfId="31620" priority="2189" operator="greaterThan">
      <formula>1</formula>
    </cfRule>
    <cfRule type="cellIs" dxfId="31619" priority="2190" operator="lessThan">
      <formula>0.8</formula>
    </cfRule>
  </conditionalFormatting>
  <conditionalFormatting sqref="R148:R153">
    <cfRule type="cellIs" dxfId="31618" priority="2185" operator="lessThan">
      <formula>0.8</formula>
    </cfRule>
    <cfRule type="cellIs" dxfId="31617" priority="2186" operator="greaterThan">
      <formula>1</formula>
    </cfRule>
  </conditionalFormatting>
  <conditionalFormatting sqref="R148:R153">
    <cfRule type="cellIs" dxfId="31616" priority="2183" operator="greaterThan">
      <formula>1</formula>
    </cfRule>
    <cfRule type="cellIs" dxfId="31615" priority="2184" operator="lessThan">
      <formula>0.8</formula>
    </cfRule>
  </conditionalFormatting>
  <conditionalFormatting sqref="P148:P153">
    <cfRule type="cellIs" dxfId="31614" priority="2182" operator="greaterThan">
      <formula>0</formula>
    </cfRule>
  </conditionalFormatting>
  <conditionalFormatting sqref="Q148:Q153">
    <cfRule type="cellIs" dxfId="31613" priority="2187" operator="lessThan">
      <formula>0</formula>
    </cfRule>
  </conditionalFormatting>
  <conditionalFormatting sqref="Q148:Q153">
    <cfRule type="cellIs" dxfId="31612" priority="2181" operator="lessThan">
      <formula>0</formula>
    </cfRule>
  </conditionalFormatting>
  <conditionalFormatting sqref="R148:R153">
    <cfRule type="cellIs" dxfId="31611" priority="2179" operator="lessThan">
      <formula>0.8</formula>
    </cfRule>
    <cfRule type="cellIs" dxfId="31610" priority="2180" operator="greaterThan">
      <formula>1</formula>
    </cfRule>
  </conditionalFormatting>
  <conditionalFormatting sqref="R148:R153">
    <cfRule type="cellIs" dxfId="31609" priority="2177" operator="greaterThan">
      <formula>1</formula>
    </cfRule>
    <cfRule type="cellIs" dxfId="31608" priority="2178" operator="lessThan">
      <formula>0.8</formula>
    </cfRule>
  </conditionalFormatting>
  <conditionalFormatting sqref="P148:P153">
    <cfRule type="cellIs" dxfId="31607" priority="2176" operator="greaterThan">
      <formula>0</formula>
    </cfRule>
  </conditionalFormatting>
  <conditionalFormatting sqref="P148:P153">
    <cfRule type="cellIs" dxfId="31606" priority="2170" operator="greaterThan">
      <formula>0</formula>
    </cfRule>
  </conditionalFormatting>
  <conditionalFormatting sqref="Q148:Q153">
    <cfRule type="cellIs" dxfId="31605" priority="2175" operator="lessThan">
      <formula>0</formula>
    </cfRule>
  </conditionalFormatting>
  <conditionalFormatting sqref="R148:R153">
    <cfRule type="cellIs" dxfId="31604" priority="2173" operator="lessThan">
      <formula>0.8</formula>
    </cfRule>
    <cfRule type="cellIs" dxfId="31603" priority="2174" operator="greaterThan">
      <formula>1</formula>
    </cfRule>
  </conditionalFormatting>
  <conditionalFormatting sqref="R148:R153">
    <cfRule type="cellIs" dxfId="31602" priority="2171" operator="greaterThan">
      <formula>1</formula>
    </cfRule>
    <cfRule type="cellIs" dxfId="31601" priority="2172" operator="lessThan">
      <formula>0.8</formula>
    </cfRule>
  </conditionalFormatting>
  <conditionalFormatting sqref="P148:P153">
    <cfRule type="cellIs" dxfId="31600" priority="2164" operator="greaterThan">
      <formula>0</formula>
    </cfRule>
  </conditionalFormatting>
  <conditionalFormatting sqref="Q148:Q153">
    <cfRule type="cellIs" dxfId="31599" priority="2169" operator="lessThan">
      <formula>0</formula>
    </cfRule>
  </conditionalFormatting>
  <conditionalFormatting sqref="R148:R153">
    <cfRule type="cellIs" dxfId="31598" priority="2167" operator="lessThan">
      <formula>0.8</formula>
    </cfRule>
    <cfRule type="cellIs" dxfId="31597" priority="2168" operator="greaterThan">
      <formula>1</formula>
    </cfRule>
  </conditionalFormatting>
  <conditionalFormatting sqref="R148:R153">
    <cfRule type="cellIs" dxfId="31596" priority="2165" operator="greaterThan">
      <formula>1</formula>
    </cfRule>
    <cfRule type="cellIs" dxfId="31595" priority="2166" operator="lessThan">
      <formula>0.8</formula>
    </cfRule>
  </conditionalFormatting>
  <conditionalFormatting sqref="R148:R153">
    <cfRule type="cellIs" dxfId="31594" priority="2161" operator="lessThan">
      <formula>0.8</formula>
    </cfRule>
    <cfRule type="cellIs" dxfId="31593" priority="2162" operator="greaterThan">
      <formula>1</formula>
    </cfRule>
  </conditionalFormatting>
  <conditionalFormatting sqref="R148:R153">
    <cfRule type="cellIs" dxfId="31592" priority="2159" operator="greaterThan">
      <formula>1</formula>
    </cfRule>
    <cfRule type="cellIs" dxfId="31591" priority="2160" operator="lessThan">
      <formula>0.8</formula>
    </cfRule>
  </conditionalFormatting>
  <conditionalFormatting sqref="P148:P153">
    <cfRule type="cellIs" dxfId="31590" priority="2158" operator="greaterThan">
      <formula>0</formula>
    </cfRule>
  </conditionalFormatting>
  <conditionalFormatting sqref="Q148:Q153">
    <cfRule type="cellIs" dxfId="31589" priority="2163" operator="lessThan">
      <formula>0</formula>
    </cfRule>
  </conditionalFormatting>
  <conditionalFormatting sqref="P148:P153">
    <cfRule type="cellIs" dxfId="31588" priority="2152" operator="greaterThan">
      <formula>0</formula>
    </cfRule>
  </conditionalFormatting>
  <conditionalFormatting sqref="Q148:Q153">
    <cfRule type="cellIs" dxfId="31587" priority="2157" operator="lessThan">
      <formula>0</formula>
    </cfRule>
  </conditionalFormatting>
  <conditionalFormatting sqref="R148:R153">
    <cfRule type="cellIs" dxfId="31586" priority="2155" operator="lessThan">
      <formula>0.8</formula>
    </cfRule>
    <cfRule type="cellIs" dxfId="31585" priority="2156" operator="greaterThan">
      <formula>1</formula>
    </cfRule>
  </conditionalFormatting>
  <conditionalFormatting sqref="R148:R153">
    <cfRule type="cellIs" dxfId="31584" priority="2153" operator="greaterThan">
      <formula>1</formula>
    </cfRule>
    <cfRule type="cellIs" dxfId="31583" priority="2154" operator="lessThan">
      <formula>0.8</formula>
    </cfRule>
  </conditionalFormatting>
  <conditionalFormatting sqref="R148:R153">
    <cfRule type="cellIs" dxfId="31582" priority="2149" operator="lessThan">
      <formula>0.8</formula>
    </cfRule>
    <cfRule type="cellIs" dxfId="31581" priority="2150" operator="greaterThan">
      <formula>1</formula>
    </cfRule>
  </conditionalFormatting>
  <conditionalFormatting sqref="R148:R153">
    <cfRule type="cellIs" dxfId="31580" priority="2147" operator="greaterThan">
      <formula>1</formula>
    </cfRule>
    <cfRule type="cellIs" dxfId="31579" priority="2148" operator="lessThan">
      <formula>0.8</formula>
    </cfRule>
  </conditionalFormatting>
  <conditionalFormatting sqref="P148:P153">
    <cfRule type="cellIs" dxfId="31578" priority="2146" operator="greaterThan">
      <formula>0</formula>
    </cfRule>
  </conditionalFormatting>
  <conditionalFormatting sqref="Q148:Q153">
    <cfRule type="cellIs" dxfId="31577" priority="2151" operator="lessThan">
      <formula>0</formula>
    </cfRule>
  </conditionalFormatting>
  <conditionalFormatting sqref="R148:R153">
    <cfRule type="cellIs" dxfId="31576" priority="2143" operator="lessThan">
      <formula>0.8</formula>
    </cfRule>
    <cfRule type="cellIs" dxfId="31575" priority="2144" operator="greaterThan">
      <formula>1</formula>
    </cfRule>
  </conditionalFormatting>
  <conditionalFormatting sqref="R148:R153">
    <cfRule type="cellIs" dxfId="31574" priority="2141" operator="greaterThan">
      <formula>1</formula>
    </cfRule>
    <cfRule type="cellIs" dxfId="31573" priority="2142" operator="lessThan">
      <formula>0.8</formula>
    </cfRule>
  </conditionalFormatting>
  <conditionalFormatting sqref="P148:P153">
    <cfRule type="cellIs" dxfId="31572" priority="2140" operator="greaterThan">
      <formula>0</formula>
    </cfRule>
  </conditionalFormatting>
  <conditionalFormatting sqref="Q148:Q153">
    <cfRule type="cellIs" dxfId="31571" priority="2145" operator="lessThan">
      <formula>0</formula>
    </cfRule>
  </conditionalFormatting>
  <conditionalFormatting sqref="Q148:Q153">
    <cfRule type="cellIs" dxfId="31570" priority="2139" operator="lessThan">
      <formula>0</formula>
    </cfRule>
  </conditionalFormatting>
  <conditionalFormatting sqref="R148:R153">
    <cfRule type="cellIs" dxfId="31569" priority="2137" operator="lessThan">
      <formula>0.8</formula>
    </cfRule>
    <cfRule type="cellIs" dxfId="31568" priority="2138" operator="greaterThan">
      <formula>1</formula>
    </cfRule>
  </conditionalFormatting>
  <conditionalFormatting sqref="R148:R153">
    <cfRule type="cellIs" dxfId="31567" priority="2135" operator="greaterThan">
      <formula>1</formula>
    </cfRule>
    <cfRule type="cellIs" dxfId="31566" priority="2136" operator="lessThan">
      <formula>0.8</formula>
    </cfRule>
  </conditionalFormatting>
  <conditionalFormatting sqref="P148:P153">
    <cfRule type="cellIs" dxfId="31565" priority="2134" operator="greaterThan">
      <formula>0</formula>
    </cfRule>
  </conditionalFormatting>
  <conditionalFormatting sqref="Q148:Q153">
    <cfRule type="cellIs" dxfId="31564" priority="2128" operator="lessThan">
      <formula>0</formula>
    </cfRule>
  </conditionalFormatting>
  <conditionalFormatting sqref="R148:R153">
    <cfRule type="cellIs" dxfId="31563" priority="2132" operator="lessThan">
      <formula>0.8</formula>
    </cfRule>
    <cfRule type="cellIs" dxfId="31562" priority="2133" operator="greaterThan">
      <formula>1</formula>
    </cfRule>
  </conditionalFormatting>
  <conditionalFormatting sqref="R148:R153">
    <cfRule type="cellIs" dxfId="31561" priority="2130" operator="greaterThan">
      <formula>1</formula>
    </cfRule>
    <cfRule type="cellIs" dxfId="31560" priority="2131" operator="lessThan">
      <formula>0.8</formula>
    </cfRule>
  </conditionalFormatting>
  <conditionalFormatting sqref="P148:P153">
    <cfRule type="cellIs" dxfId="31559" priority="2129" operator="greaterThan">
      <formula>0</formula>
    </cfRule>
  </conditionalFormatting>
  <conditionalFormatting sqref="Q148:Q153">
    <cfRule type="cellIs" dxfId="31558" priority="2127" operator="lessThan">
      <formula>0</formula>
    </cfRule>
  </conditionalFormatting>
  <conditionalFormatting sqref="R148:R153">
    <cfRule type="cellIs" dxfId="31557" priority="2125" operator="lessThan">
      <formula>0.8</formula>
    </cfRule>
    <cfRule type="cellIs" dxfId="31556" priority="2126" operator="greaterThan">
      <formula>1</formula>
    </cfRule>
  </conditionalFormatting>
  <conditionalFormatting sqref="R148:R153">
    <cfRule type="cellIs" dxfId="31555" priority="2123" operator="greaterThan">
      <formula>1</formula>
    </cfRule>
    <cfRule type="cellIs" dxfId="31554" priority="2124" operator="lessThan">
      <formula>0.8</formula>
    </cfRule>
  </conditionalFormatting>
  <conditionalFormatting sqref="P148:P153">
    <cfRule type="cellIs" dxfId="31553" priority="2122" operator="greaterThan">
      <formula>0</formula>
    </cfRule>
  </conditionalFormatting>
  <conditionalFormatting sqref="Q148:Q153">
    <cfRule type="cellIs" dxfId="31552" priority="2121" operator="lessThan">
      <formula>0</formula>
    </cfRule>
  </conditionalFormatting>
  <conditionalFormatting sqref="R148:R153">
    <cfRule type="cellIs" dxfId="31551" priority="2119" operator="lessThan">
      <formula>0.8</formula>
    </cfRule>
    <cfRule type="cellIs" dxfId="31550" priority="2120" operator="greaterThan">
      <formula>1</formula>
    </cfRule>
  </conditionalFormatting>
  <conditionalFormatting sqref="R148:R153">
    <cfRule type="cellIs" dxfId="31549" priority="2117" operator="greaterThan">
      <formula>1</formula>
    </cfRule>
    <cfRule type="cellIs" dxfId="31548" priority="2118" operator="lessThan">
      <formula>0.8</formula>
    </cfRule>
  </conditionalFormatting>
  <conditionalFormatting sqref="P148:P153">
    <cfRule type="cellIs" dxfId="31547" priority="2116" operator="greaterThan">
      <formula>0</formula>
    </cfRule>
  </conditionalFormatting>
  <conditionalFormatting sqref="Q148:Q153">
    <cfRule type="cellIs" dxfId="31546" priority="2115" operator="lessThan">
      <formula>0</formula>
    </cfRule>
  </conditionalFormatting>
  <conditionalFormatting sqref="R148:R153">
    <cfRule type="cellIs" dxfId="31545" priority="2113" operator="lessThan">
      <formula>0.8</formula>
    </cfRule>
    <cfRule type="cellIs" dxfId="31544" priority="2114" operator="greaterThan">
      <formula>1</formula>
    </cfRule>
  </conditionalFormatting>
  <conditionalFormatting sqref="R148:R153">
    <cfRule type="cellIs" dxfId="31543" priority="2111" operator="greaterThan">
      <formula>1</formula>
    </cfRule>
    <cfRule type="cellIs" dxfId="31542" priority="2112" operator="lessThan">
      <formula>0.8</formula>
    </cfRule>
  </conditionalFormatting>
  <conditionalFormatting sqref="P148:P153">
    <cfRule type="cellIs" dxfId="31541" priority="2110" operator="greaterThan">
      <formula>0</formula>
    </cfRule>
  </conditionalFormatting>
  <conditionalFormatting sqref="Q148:Q153">
    <cfRule type="cellIs" dxfId="31540" priority="2109" operator="lessThan">
      <formula>0</formula>
    </cfRule>
  </conditionalFormatting>
  <conditionalFormatting sqref="R148:R153">
    <cfRule type="cellIs" dxfId="31539" priority="2107" operator="lessThan">
      <formula>0.8</formula>
    </cfRule>
    <cfRule type="cellIs" dxfId="31538" priority="2108" operator="greaterThan">
      <formula>1</formula>
    </cfRule>
  </conditionalFormatting>
  <conditionalFormatting sqref="R148:R153">
    <cfRule type="cellIs" dxfId="31537" priority="2105" operator="greaterThan">
      <formula>1</formula>
    </cfRule>
    <cfRule type="cellIs" dxfId="31536" priority="2106" operator="lessThan">
      <formula>0.8</formula>
    </cfRule>
  </conditionalFormatting>
  <conditionalFormatting sqref="P148:P153">
    <cfRule type="cellIs" dxfId="31535" priority="2104" operator="greaterThan">
      <formula>0</formula>
    </cfRule>
  </conditionalFormatting>
  <conditionalFormatting sqref="Q148:Q153">
    <cfRule type="cellIs" dxfId="31534" priority="2103" operator="lessThan">
      <formula>0</formula>
    </cfRule>
  </conditionalFormatting>
  <conditionalFormatting sqref="R148:R153">
    <cfRule type="cellIs" dxfId="31533" priority="2101" operator="lessThan">
      <formula>0.8</formula>
    </cfRule>
    <cfRule type="cellIs" dxfId="31532" priority="2102" operator="greaterThan">
      <formula>1</formula>
    </cfRule>
  </conditionalFormatting>
  <conditionalFormatting sqref="R148:R153">
    <cfRule type="cellIs" dxfId="31531" priority="2099" operator="greaterThan">
      <formula>1</formula>
    </cfRule>
    <cfRule type="cellIs" dxfId="31530" priority="2100" operator="lessThan">
      <formula>0.8</formula>
    </cfRule>
  </conditionalFormatting>
  <conditionalFormatting sqref="P148:P153">
    <cfRule type="cellIs" dxfId="31529" priority="2098" operator="greaterThan">
      <formula>0</formula>
    </cfRule>
  </conditionalFormatting>
  <conditionalFormatting sqref="P148:P153">
    <cfRule type="cellIs" dxfId="31528" priority="2092" operator="greaterThan">
      <formula>0</formula>
    </cfRule>
  </conditionalFormatting>
  <conditionalFormatting sqref="Q148:Q153">
    <cfRule type="cellIs" dxfId="31527" priority="2097" operator="lessThan">
      <formula>0</formula>
    </cfRule>
  </conditionalFormatting>
  <conditionalFormatting sqref="R148:R153">
    <cfRule type="cellIs" dxfId="31526" priority="2095" operator="lessThan">
      <formula>0.8</formula>
    </cfRule>
    <cfRule type="cellIs" dxfId="31525" priority="2096" operator="greaterThan">
      <formula>1</formula>
    </cfRule>
  </conditionalFormatting>
  <conditionalFormatting sqref="R148:R153">
    <cfRule type="cellIs" dxfId="31524" priority="2093" operator="greaterThan">
      <formula>1</formula>
    </cfRule>
    <cfRule type="cellIs" dxfId="31523" priority="2094" operator="lessThan">
      <formula>0.8</formula>
    </cfRule>
  </conditionalFormatting>
  <conditionalFormatting sqref="P148:P153">
    <cfRule type="cellIs" dxfId="31522" priority="2086" operator="greaterThan">
      <formula>0</formula>
    </cfRule>
  </conditionalFormatting>
  <conditionalFormatting sqref="Q148:Q153">
    <cfRule type="cellIs" dxfId="31521" priority="2091" operator="lessThan">
      <formula>0</formula>
    </cfRule>
  </conditionalFormatting>
  <conditionalFormatting sqref="R148:R153">
    <cfRule type="cellIs" dxfId="31520" priority="2089" operator="lessThan">
      <formula>0.8</formula>
    </cfRule>
    <cfRule type="cellIs" dxfId="31519" priority="2090" operator="greaterThan">
      <formula>1</formula>
    </cfRule>
  </conditionalFormatting>
  <conditionalFormatting sqref="R148:R153">
    <cfRule type="cellIs" dxfId="31518" priority="2087" operator="greaterThan">
      <formula>1</formula>
    </cfRule>
    <cfRule type="cellIs" dxfId="31517" priority="2088" operator="lessThan">
      <formula>0.8</formula>
    </cfRule>
  </conditionalFormatting>
  <conditionalFormatting sqref="R148:R153">
    <cfRule type="cellIs" dxfId="31516" priority="2083" operator="lessThan">
      <formula>0.8</formula>
    </cfRule>
    <cfRule type="cellIs" dxfId="31515" priority="2084" operator="greaterThan">
      <formula>1</formula>
    </cfRule>
  </conditionalFormatting>
  <conditionalFormatting sqref="R148:R153">
    <cfRule type="cellIs" dxfId="31514" priority="2081" operator="greaterThan">
      <formula>1</formula>
    </cfRule>
    <cfRule type="cellIs" dxfId="31513" priority="2082" operator="lessThan">
      <formula>0.8</formula>
    </cfRule>
  </conditionalFormatting>
  <conditionalFormatting sqref="P148:P153">
    <cfRule type="cellIs" dxfId="31512" priority="2080" operator="greaterThan">
      <formula>0</formula>
    </cfRule>
  </conditionalFormatting>
  <conditionalFormatting sqref="Q148:Q153">
    <cfRule type="cellIs" dxfId="31511" priority="2085" operator="lessThan">
      <formula>0</formula>
    </cfRule>
  </conditionalFormatting>
  <conditionalFormatting sqref="Q148:Q153">
    <cfRule type="cellIs" dxfId="31510" priority="2074" operator="lessThan">
      <formula>0</formula>
    </cfRule>
  </conditionalFormatting>
  <conditionalFormatting sqref="P148:P153">
    <cfRule type="cellIs" dxfId="31509" priority="2075" operator="greaterThan">
      <formula>0</formula>
    </cfRule>
  </conditionalFormatting>
  <conditionalFormatting sqref="R148:R153">
    <cfRule type="cellIs" dxfId="31508" priority="2078" operator="lessThan">
      <formula>0.8</formula>
    </cfRule>
    <cfRule type="cellIs" dxfId="31507" priority="2079" operator="greaterThan">
      <formula>1</formula>
    </cfRule>
  </conditionalFormatting>
  <conditionalFormatting sqref="R148:R153">
    <cfRule type="cellIs" dxfId="31506" priority="2076" operator="greaterThan">
      <formula>1</formula>
    </cfRule>
    <cfRule type="cellIs" dxfId="31505" priority="2077" operator="lessThan">
      <formula>0.8</formula>
    </cfRule>
  </conditionalFormatting>
  <conditionalFormatting sqref="Q148:Q153">
    <cfRule type="cellIs" dxfId="31504" priority="2068" operator="lessThan">
      <formula>0</formula>
    </cfRule>
  </conditionalFormatting>
  <conditionalFormatting sqref="R148:R153">
    <cfRule type="cellIs" dxfId="31503" priority="2072" operator="lessThan">
      <formula>0.8</formula>
    </cfRule>
    <cfRule type="cellIs" dxfId="31502" priority="2073" operator="greaterThan">
      <formula>1</formula>
    </cfRule>
  </conditionalFormatting>
  <conditionalFormatting sqref="R148:R153">
    <cfRule type="cellIs" dxfId="31501" priority="2070" operator="greaterThan">
      <formula>1</formula>
    </cfRule>
    <cfRule type="cellIs" dxfId="31500" priority="2071" operator="lessThan">
      <formula>0.8</formula>
    </cfRule>
  </conditionalFormatting>
  <conditionalFormatting sqref="P148:P153">
    <cfRule type="cellIs" dxfId="31499" priority="2069" operator="greaterThan">
      <formula>0</formula>
    </cfRule>
  </conditionalFormatting>
  <conditionalFormatting sqref="Q148:Q153">
    <cfRule type="cellIs" dxfId="31498" priority="2067" operator="lessThan">
      <formula>0</formula>
    </cfRule>
  </conditionalFormatting>
  <conditionalFormatting sqref="R148:R153">
    <cfRule type="cellIs" dxfId="31497" priority="2065" operator="lessThan">
      <formula>0.8</formula>
    </cfRule>
    <cfRule type="cellIs" dxfId="31496" priority="2066" operator="greaterThan">
      <formula>1</formula>
    </cfRule>
  </conditionalFormatting>
  <conditionalFormatting sqref="R148:R153">
    <cfRule type="cellIs" dxfId="31495" priority="2063" operator="greaterThan">
      <formula>1</formula>
    </cfRule>
    <cfRule type="cellIs" dxfId="31494" priority="2064" operator="lessThan">
      <formula>0.8</formula>
    </cfRule>
  </conditionalFormatting>
  <conditionalFormatting sqref="P148:P153">
    <cfRule type="cellIs" dxfId="31493" priority="2062" operator="greaterThan">
      <formula>0</formula>
    </cfRule>
  </conditionalFormatting>
  <conditionalFormatting sqref="Q148:Q153">
    <cfRule type="cellIs" dxfId="31492" priority="2061" operator="lessThan">
      <formula>0</formula>
    </cfRule>
  </conditionalFormatting>
  <conditionalFormatting sqref="R148:R153">
    <cfRule type="cellIs" dxfId="31491" priority="2059" operator="lessThan">
      <formula>0.8</formula>
    </cfRule>
    <cfRule type="cellIs" dxfId="31490" priority="2060" operator="greaterThan">
      <formula>1</formula>
    </cfRule>
  </conditionalFormatting>
  <conditionalFormatting sqref="R148:R153">
    <cfRule type="cellIs" dxfId="31489" priority="2057" operator="greaterThan">
      <formula>1</formula>
    </cfRule>
    <cfRule type="cellIs" dxfId="31488" priority="2058" operator="lessThan">
      <formula>0.8</formula>
    </cfRule>
  </conditionalFormatting>
  <conditionalFormatting sqref="P148:P153">
    <cfRule type="cellIs" dxfId="31487" priority="2056" operator="greaterThan">
      <formula>0</formula>
    </cfRule>
  </conditionalFormatting>
  <conditionalFormatting sqref="Q148:Q153">
    <cfRule type="cellIs" dxfId="31486" priority="2055" operator="lessThan">
      <formula>0</formula>
    </cfRule>
  </conditionalFormatting>
  <conditionalFormatting sqref="R148:R153">
    <cfRule type="cellIs" dxfId="31485" priority="2053" operator="lessThan">
      <formula>0.8</formula>
    </cfRule>
    <cfRule type="cellIs" dxfId="31484" priority="2054" operator="greaterThan">
      <formula>1</formula>
    </cfRule>
  </conditionalFormatting>
  <conditionalFormatting sqref="R148:R153">
    <cfRule type="cellIs" dxfId="31483" priority="2051" operator="greaterThan">
      <formula>1</formula>
    </cfRule>
    <cfRule type="cellIs" dxfId="31482" priority="2052" operator="lessThan">
      <formula>0.8</formula>
    </cfRule>
  </conditionalFormatting>
  <conditionalFormatting sqref="P148:P153">
    <cfRule type="cellIs" dxfId="31481" priority="2050" operator="greaterThan">
      <formula>0</formula>
    </cfRule>
  </conditionalFormatting>
  <conditionalFormatting sqref="Q148:Q153">
    <cfRule type="cellIs" dxfId="31480" priority="2049" operator="lessThan">
      <formula>0</formula>
    </cfRule>
  </conditionalFormatting>
  <conditionalFormatting sqref="R148:R153">
    <cfRule type="cellIs" dxfId="31479" priority="2047" operator="lessThan">
      <formula>0.8</formula>
    </cfRule>
    <cfRule type="cellIs" dxfId="31478" priority="2048" operator="greaterThan">
      <formula>1</formula>
    </cfRule>
  </conditionalFormatting>
  <conditionalFormatting sqref="R148:R153">
    <cfRule type="cellIs" dxfId="31477" priority="2045" operator="greaterThan">
      <formula>1</formula>
    </cfRule>
    <cfRule type="cellIs" dxfId="31476" priority="2046" operator="lessThan">
      <formula>0.8</formula>
    </cfRule>
  </conditionalFormatting>
  <conditionalFormatting sqref="P148:P153">
    <cfRule type="cellIs" dxfId="31475" priority="2044" operator="greaterThan">
      <formula>0</formula>
    </cfRule>
  </conditionalFormatting>
  <conditionalFormatting sqref="Q124 Q127 Q130">
    <cfRule type="cellIs" dxfId="31474" priority="2038" operator="lessThan">
      <formula>0</formula>
    </cfRule>
  </conditionalFormatting>
  <conditionalFormatting sqref="P124 P127 P130">
    <cfRule type="cellIs" dxfId="31473" priority="2039" operator="greaterThan">
      <formula>0</formula>
    </cfRule>
  </conditionalFormatting>
  <conditionalFormatting sqref="R124 R127 R130">
    <cfRule type="cellIs" dxfId="31472" priority="2042" operator="lessThan">
      <formula>0.8</formula>
    </cfRule>
    <cfRule type="cellIs" dxfId="31471" priority="2043" operator="greaterThan">
      <formula>1</formula>
    </cfRule>
  </conditionalFormatting>
  <conditionalFormatting sqref="R124 R127 R130">
    <cfRule type="cellIs" dxfId="31470" priority="2040" operator="greaterThan">
      <formula>1</formula>
    </cfRule>
    <cfRule type="cellIs" dxfId="31469" priority="2041" operator="lessThan">
      <formula>0.8</formula>
    </cfRule>
  </conditionalFormatting>
  <conditionalFormatting sqref="Q124 Q127 Q130">
    <cfRule type="cellIs" dxfId="31468" priority="2032" operator="lessThan">
      <formula>0</formula>
    </cfRule>
  </conditionalFormatting>
  <conditionalFormatting sqref="R124 R127 R130">
    <cfRule type="cellIs" dxfId="31467" priority="2036" operator="lessThan">
      <formula>0.8</formula>
    </cfRule>
    <cfRule type="cellIs" dxfId="31466" priority="2037" operator="greaterThan">
      <formula>1</formula>
    </cfRule>
  </conditionalFormatting>
  <conditionalFormatting sqref="R124 R127 R130">
    <cfRule type="cellIs" dxfId="31465" priority="2034" operator="greaterThan">
      <formula>1</formula>
    </cfRule>
    <cfRule type="cellIs" dxfId="31464" priority="2035" operator="lessThan">
      <formula>0.8</formula>
    </cfRule>
  </conditionalFormatting>
  <conditionalFormatting sqref="P124 P127 P130">
    <cfRule type="cellIs" dxfId="31463" priority="2033" operator="greaterThan">
      <formula>0</formula>
    </cfRule>
  </conditionalFormatting>
  <conditionalFormatting sqref="Q124 Q127 Q130">
    <cfRule type="cellIs" dxfId="31462" priority="2031" operator="lessThan">
      <formula>0</formula>
    </cfRule>
  </conditionalFormatting>
  <conditionalFormatting sqref="R124 R127 R130">
    <cfRule type="cellIs" dxfId="31461" priority="2029" operator="lessThan">
      <formula>0.8</formula>
    </cfRule>
    <cfRule type="cellIs" dxfId="31460" priority="2030" operator="greaterThan">
      <formula>1</formula>
    </cfRule>
  </conditionalFormatting>
  <conditionalFormatting sqref="R124 R127 R130">
    <cfRule type="cellIs" dxfId="31459" priority="2027" operator="greaterThan">
      <formula>1</formula>
    </cfRule>
    <cfRule type="cellIs" dxfId="31458" priority="2028" operator="lessThan">
      <formula>0.8</formula>
    </cfRule>
  </conditionalFormatting>
  <conditionalFormatting sqref="P124 P127 P130">
    <cfRule type="cellIs" dxfId="31457" priority="2026" operator="greaterThan">
      <formula>0</formula>
    </cfRule>
  </conditionalFormatting>
  <conditionalFormatting sqref="Q124 Q127 Q130">
    <cfRule type="cellIs" dxfId="31456" priority="2025" operator="lessThan">
      <formula>0</formula>
    </cfRule>
  </conditionalFormatting>
  <conditionalFormatting sqref="R124 R127 R130">
    <cfRule type="cellIs" dxfId="31455" priority="2023" operator="lessThan">
      <formula>0.8</formula>
    </cfRule>
    <cfRule type="cellIs" dxfId="31454" priority="2024" operator="greaterThan">
      <formula>1</formula>
    </cfRule>
  </conditionalFormatting>
  <conditionalFormatting sqref="R124 R127 R130">
    <cfRule type="cellIs" dxfId="31453" priority="2021" operator="greaterThan">
      <formula>1</formula>
    </cfRule>
    <cfRule type="cellIs" dxfId="31452" priority="2022" operator="lessThan">
      <formula>0.8</formula>
    </cfRule>
  </conditionalFormatting>
  <conditionalFormatting sqref="P124 P127 P130">
    <cfRule type="cellIs" dxfId="31451" priority="2020" operator="greaterThan">
      <formula>0</formula>
    </cfRule>
  </conditionalFormatting>
  <conditionalFormatting sqref="Q124 Q127 Q130">
    <cfRule type="cellIs" dxfId="31450" priority="2019" operator="lessThan">
      <formula>0</formula>
    </cfRule>
  </conditionalFormatting>
  <conditionalFormatting sqref="R124 R127 R130">
    <cfRule type="cellIs" dxfId="31449" priority="2017" operator="lessThan">
      <formula>0.8</formula>
    </cfRule>
    <cfRule type="cellIs" dxfId="31448" priority="2018" operator="greaterThan">
      <formula>1</formula>
    </cfRule>
  </conditionalFormatting>
  <conditionalFormatting sqref="R124 R127 R130">
    <cfRule type="cellIs" dxfId="31447" priority="2015" operator="greaterThan">
      <formula>1</formula>
    </cfRule>
    <cfRule type="cellIs" dxfId="31446" priority="2016" operator="lessThan">
      <formula>0.8</formula>
    </cfRule>
  </conditionalFormatting>
  <conditionalFormatting sqref="P124 P127 P130">
    <cfRule type="cellIs" dxfId="31445" priority="2014" operator="greaterThan">
      <formula>0</formula>
    </cfRule>
  </conditionalFormatting>
  <conditionalFormatting sqref="Q124 Q127 Q130">
    <cfRule type="cellIs" dxfId="31444" priority="2013" operator="lessThan">
      <formula>0</formula>
    </cfRule>
  </conditionalFormatting>
  <conditionalFormatting sqref="R124 R127 R130">
    <cfRule type="cellIs" dxfId="31443" priority="2011" operator="lessThan">
      <formula>0.8</formula>
    </cfRule>
    <cfRule type="cellIs" dxfId="31442" priority="2012" operator="greaterThan">
      <formula>1</formula>
    </cfRule>
  </conditionalFormatting>
  <conditionalFormatting sqref="R124 R127 R130">
    <cfRule type="cellIs" dxfId="31441" priority="2009" operator="greaterThan">
      <formula>1</formula>
    </cfRule>
    <cfRule type="cellIs" dxfId="31440" priority="2010" operator="lessThan">
      <formula>0.8</formula>
    </cfRule>
  </conditionalFormatting>
  <conditionalFormatting sqref="P124 P127 P130">
    <cfRule type="cellIs" dxfId="31439" priority="2008" operator="greaterThan">
      <formula>0</formula>
    </cfRule>
  </conditionalFormatting>
  <conditionalFormatting sqref="Q124 Q127 Q130">
    <cfRule type="cellIs" dxfId="31438" priority="2007" operator="lessThan">
      <formula>0</formula>
    </cfRule>
  </conditionalFormatting>
  <conditionalFormatting sqref="R124 R127 R130">
    <cfRule type="cellIs" dxfId="31437" priority="2005" operator="lessThan">
      <formula>0.8</formula>
    </cfRule>
    <cfRule type="cellIs" dxfId="31436" priority="2006" operator="greaterThan">
      <formula>1</formula>
    </cfRule>
  </conditionalFormatting>
  <conditionalFormatting sqref="R124 R127 R130">
    <cfRule type="cellIs" dxfId="31435" priority="2003" operator="greaterThan">
      <formula>1</formula>
    </cfRule>
    <cfRule type="cellIs" dxfId="31434" priority="2004" operator="lessThan">
      <formula>0.8</formula>
    </cfRule>
  </conditionalFormatting>
  <conditionalFormatting sqref="P124 P127 P130">
    <cfRule type="cellIs" dxfId="31433" priority="2002" operator="greaterThan">
      <formula>0</formula>
    </cfRule>
  </conditionalFormatting>
  <conditionalFormatting sqref="Q124 Q127 Q130">
    <cfRule type="cellIs" dxfId="31432" priority="2001" operator="lessThan">
      <formula>0</formula>
    </cfRule>
  </conditionalFormatting>
  <conditionalFormatting sqref="R124 R127 R130">
    <cfRule type="cellIs" dxfId="31431" priority="1999" operator="lessThan">
      <formula>0.8</formula>
    </cfRule>
    <cfRule type="cellIs" dxfId="31430" priority="2000" operator="greaterThan">
      <formula>1</formula>
    </cfRule>
  </conditionalFormatting>
  <conditionalFormatting sqref="R124 R127 R130">
    <cfRule type="cellIs" dxfId="31429" priority="1997" operator="greaterThan">
      <formula>1</formula>
    </cfRule>
    <cfRule type="cellIs" dxfId="31428" priority="1998" operator="lessThan">
      <formula>0.8</formula>
    </cfRule>
  </conditionalFormatting>
  <conditionalFormatting sqref="P124 P127 P130">
    <cfRule type="cellIs" dxfId="31427" priority="1996" operator="greaterThan">
      <formula>0</formula>
    </cfRule>
  </conditionalFormatting>
  <conditionalFormatting sqref="Q124 Q127 Q130">
    <cfRule type="cellIs" dxfId="31426" priority="1995" operator="lessThan">
      <formula>0</formula>
    </cfRule>
  </conditionalFormatting>
  <conditionalFormatting sqref="R124 R127 R130">
    <cfRule type="cellIs" dxfId="31425" priority="1993" operator="lessThan">
      <formula>0.8</formula>
    </cfRule>
    <cfRule type="cellIs" dxfId="31424" priority="1994" operator="greaterThan">
      <formula>1</formula>
    </cfRule>
  </conditionalFormatting>
  <conditionalFormatting sqref="R124 R127 R130">
    <cfRule type="cellIs" dxfId="31423" priority="1991" operator="greaterThan">
      <formula>1</formula>
    </cfRule>
    <cfRule type="cellIs" dxfId="31422" priority="1992" operator="lessThan">
      <formula>0.8</formula>
    </cfRule>
  </conditionalFormatting>
  <conditionalFormatting sqref="P124 P127 P130">
    <cfRule type="cellIs" dxfId="31421" priority="1990" operator="greaterThan">
      <formula>0</formula>
    </cfRule>
  </conditionalFormatting>
  <conditionalFormatting sqref="P124 P127 P130">
    <cfRule type="cellIs" dxfId="31420" priority="1984" operator="greaterThan">
      <formula>0</formula>
    </cfRule>
  </conditionalFormatting>
  <conditionalFormatting sqref="Q124 Q127 Q130">
    <cfRule type="cellIs" dxfId="31419" priority="1989" operator="lessThan">
      <formula>0</formula>
    </cfRule>
  </conditionalFormatting>
  <conditionalFormatting sqref="R124 R127 R130">
    <cfRule type="cellIs" dxfId="31418" priority="1987" operator="lessThan">
      <formula>0.8</formula>
    </cfRule>
    <cfRule type="cellIs" dxfId="31417" priority="1988" operator="greaterThan">
      <formula>1</formula>
    </cfRule>
  </conditionalFormatting>
  <conditionalFormatting sqref="R124 R127 R130">
    <cfRule type="cellIs" dxfId="31416" priority="1985" operator="greaterThan">
      <formula>1</formula>
    </cfRule>
    <cfRule type="cellIs" dxfId="31415" priority="1986" operator="lessThan">
      <formula>0.8</formula>
    </cfRule>
  </conditionalFormatting>
  <conditionalFormatting sqref="P124 P127 P130">
    <cfRule type="cellIs" dxfId="31414" priority="1978" operator="greaterThan">
      <formula>0</formula>
    </cfRule>
  </conditionalFormatting>
  <conditionalFormatting sqref="Q124 Q127 Q130">
    <cfRule type="cellIs" dxfId="31413" priority="1983" operator="lessThan">
      <formula>0</formula>
    </cfRule>
  </conditionalFormatting>
  <conditionalFormatting sqref="R124 R127 R130">
    <cfRule type="cellIs" dxfId="31412" priority="1981" operator="lessThan">
      <formula>0.8</formula>
    </cfRule>
    <cfRule type="cellIs" dxfId="31411" priority="1982" operator="greaterThan">
      <formula>1</formula>
    </cfRule>
  </conditionalFormatting>
  <conditionalFormatting sqref="R124 R127 R130">
    <cfRule type="cellIs" dxfId="31410" priority="1979" operator="greaterThan">
      <formula>1</formula>
    </cfRule>
    <cfRule type="cellIs" dxfId="31409" priority="1980" operator="lessThan">
      <formula>0.8</formula>
    </cfRule>
  </conditionalFormatting>
  <conditionalFormatting sqref="R124 R127 R130">
    <cfRule type="cellIs" dxfId="31408" priority="1975" operator="lessThan">
      <formula>0.8</formula>
    </cfRule>
    <cfRule type="cellIs" dxfId="31407" priority="1976" operator="greaterThan">
      <formula>1</formula>
    </cfRule>
  </conditionalFormatting>
  <conditionalFormatting sqref="R124 R127 R130">
    <cfRule type="cellIs" dxfId="31406" priority="1973" operator="greaterThan">
      <formula>1</formula>
    </cfRule>
    <cfRule type="cellIs" dxfId="31405" priority="1974" operator="lessThan">
      <formula>0.8</formula>
    </cfRule>
  </conditionalFormatting>
  <conditionalFormatting sqref="P124 P127 P130">
    <cfRule type="cellIs" dxfId="31404" priority="1972" operator="greaterThan">
      <formula>0</formula>
    </cfRule>
  </conditionalFormatting>
  <conditionalFormatting sqref="Q124 Q127 Q130">
    <cfRule type="cellIs" dxfId="31403" priority="1977" operator="lessThan">
      <formula>0</formula>
    </cfRule>
  </conditionalFormatting>
  <conditionalFormatting sqref="Q124 Q127 Q130">
    <cfRule type="cellIs" dxfId="31402" priority="1971" operator="lessThan">
      <formula>0</formula>
    </cfRule>
  </conditionalFormatting>
  <conditionalFormatting sqref="R124 R127 R130">
    <cfRule type="cellIs" dxfId="31401" priority="1969" operator="lessThan">
      <formula>0.8</formula>
    </cfRule>
    <cfRule type="cellIs" dxfId="31400" priority="1970" operator="greaterThan">
      <formula>1</formula>
    </cfRule>
  </conditionalFormatting>
  <conditionalFormatting sqref="R124 R127 R130">
    <cfRule type="cellIs" dxfId="31399" priority="1967" operator="greaterThan">
      <formula>1</formula>
    </cfRule>
    <cfRule type="cellIs" dxfId="31398" priority="1968" operator="lessThan">
      <formula>0.8</formula>
    </cfRule>
  </conditionalFormatting>
  <conditionalFormatting sqref="P124 P127 P130">
    <cfRule type="cellIs" dxfId="31397" priority="1966" operator="greaterThan">
      <formula>0</formula>
    </cfRule>
  </conditionalFormatting>
  <conditionalFormatting sqref="P124 P127 P130">
    <cfRule type="cellIs" dxfId="31396" priority="1960" operator="greaterThan">
      <formula>0</formula>
    </cfRule>
  </conditionalFormatting>
  <conditionalFormatting sqref="Q124 Q127 Q130">
    <cfRule type="cellIs" dxfId="31395" priority="1965" operator="lessThan">
      <formula>0</formula>
    </cfRule>
  </conditionalFormatting>
  <conditionalFormatting sqref="R124 R127 R130">
    <cfRule type="cellIs" dxfId="31394" priority="1963" operator="lessThan">
      <formula>0.8</formula>
    </cfRule>
    <cfRule type="cellIs" dxfId="31393" priority="1964" operator="greaterThan">
      <formula>1</formula>
    </cfRule>
  </conditionalFormatting>
  <conditionalFormatting sqref="R124 R127 R130">
    <cfRule type="cellIs" dxfId="31392" priority="1961" operator="greaterThan">
      <formula>1</formula>
    </cfRule>
    <cfRule type="cellIs" dxfId="31391" priority="1962" operator="lessThan">
      <formula>0.8</formula>
    </cfRule>
  </conditionalFormatting>
  <conditionalFormatting sqref="P124 P127 P130">
    <cfRule type="cellIs" dxfId="31390" priority="1954" operator="greaterThan">
      <formula>0</formula>
    </cfRule>
  </conditionalFormatting>
  <conditionalFormatting sqref="Q124 Q127 Q130">
    <cfRule type="cellIs" dxfId="31389" priority="1959" operator="lessThan">
      <formula>0</formula>
    </cfRule>
  </conditionalFormatting>
  <conditionalFormatting sqref="R124 R127 R130">
    <cfRule type="cellIs" dxfId="31388" priority="1957" operator="lessThan">
      <formula>0.8</formula>
    </cfRule>
    <cfRule type="cellIs" dxfId="31387" priority="1958" operator="greaterThan">
      <formula>1</formula>
    </cfRule>
  </conditionalFormatting>
  <conditionalFormatting sqref="R124 R127 R130">
    <cfRule type="cellIs" dxfId="31386" priority="1955" operator="greaterThan">
      <formula>1</formula>
    </cfRule>
    <cfRule type="cellIs" dxfId="31385" priority="1956" operator="lessThan">
      <formula>0.8</formula>
    </cfRule>
  </conditionalFormatting>
  <conditionalFormatting sqref="R124 R127 R130">
    <cfRule type="cellIs" dxfId="31384" priority="1951" operator="lessThan">
      <formula>0.8</formula>
    </cfRule>
    <cfRule type="cellIs" dxfId="31383" priority="1952" operator="greaterThan">
      <formula>1</formula>
    </cfRule>
  </conditionalFormatting>
  <conditionalFormatting sqref="R124 R127 R130">
    <cfRule type="cellIs" dxfId="31382" priority="1949" operator="greaterThan">
      <formula>1</formula>
    </cfRule>
    <cfRule type="cellIs" dxfId="31381" priority="1950" operator="lessThan">
      <formula>0.8</formula>
    </cfRule>
  </conditionalFormatting>
  <conditionalFormatting sqref="P124 P127 P130">
    <cfRule type="cellIs" dxfId="31380" priority="1948" operator="greaterThan">
      <formula>0</formula>
    </cfRule>
  </conditionalFormatting>
  <conditionalFormatting sqref="Q124 Q127 Q130">
    <cfRule type="cellIs" dxfId="31379" priority="1953" operator="lessThan">
      <formula>0</formula>
    </cfRule>
  </conditionalFormatting>
  <conditionalFormatting sqref="P124 P127 P130">
    <cfRule type="cellIs" dxfId="31378" priority="1942" operator="greaterThan">
      <formula>0</formula>
    </cfRule>
  </conditionalFormatting>
  <conditionalFormatting sqref="Q124 Q127 Q130">
    <cfRule type="cellIs" dxfId="31377" priority="1947" operator="lessThan">
      <formula>0</formula>
    </cfRule>
  </conditionalFormatting>
  <conditionalFormatting sqref="R124 R127 R130">
    <cfRule type="cellIs" dxfId="31376" priority="1945" operator="lessThan">
      <formula>0.8</formula>
    </cfRule>
    <cfRule type="cellIs" dxfId="31375" priority="1946" operator="greaterThan">
      <formula>1</formula>
    </cfRule>
  </conditionalFormatting>
  <conditionalFormatting sqref="R124 R127 R130">
    <cfRule type="cellIs" dxfId="31374" priority="1943" operator="greaterThan">
      <formula>1</formula>
    </cfRule>
    <cfRule type="cellIs" dxfId="31373" priority="1944" operator="lessThan">
      <formula>0.8</formula>
    </cfRule>
  </conditionalFormatting>
  <conditionalFormatting sqref="R124 R127 R130">
    <cfRule type="cellIs" dxfId="31372" priority="1939" operator="lessThan">
      <formula>0.8</formula>
    </cfRule>
    <cfRule type="cellIs" dxfId="31371" priority="1940" operator="greaterThan">
      <formula>1</formula>
    </cfRule>
  </conditionalFormatting>
  <conditionalFormatting sqref="R124 R127 R130">
    <cfRule type="cellIs" dxfId="31370" priority="1937" operator="greaterThan">
      <formula>1</formula>
    </cfRule>
    <cfRule type="cellIs" dxfId="31369" priority="1938" operator="lessThan">
      <formula>0.8</formula>
    </cfRule>
  </conditionalFormatting>
  <conditionalFormatting sqref="P124 P127 P130">
    <cfRule type="cellIs" dxfId="31368" priority="1936" operator="greaterThan">
      <formula>0</formula>
    </cfRule>
  </conditionalFormatting>
  <conditionalFormatting sqref="Q124 Q127 Q130">
    <cfRule type="cellIs" dxfId="31367" priority="1941" operator="lessThan">
      <formula>0</formula>
    </cfRule>
  </conditionalFormatting>
  <conditionalFormatting sqref="R124 R127 R130">
    <cfRule type="cellIs" dxfId="31366" priority="1933" operator="lessThan">
      <formula>0.8</formula>
    </cfRule>
    <cfRule type="cellIs" dxfId="31365" priority="1934" operator="greaterThan">
      <formula>1</formula>
    </cfRule>
  </conditionalFormatting>
  <conditionalFormatting sqref="R124 R127 R130">
    <cfRule type="cellIs" dxfId="31364" priority="1931" operator="greaterThan">
      <formula>1</formula>
    </cfRule>
    <cfRule type="cellIs" dxfId="31363" priority="1932" operator="lessThan">
      <formula>0.8</formula>
    </cfRule>
  </conditionalFormatting>
  <conditionalFormatting sqref="P124 P127 P130">
    <cfRule type="cellIs" dxfId="31362" priority="1930" operator="greaterThan">
      <formula>0</formula>
    </cfRule>
  </conditionalFormatting>
  <conditionalFormatting sqref="Q124 Q127 Q130">
    <cfRule type="cellIs" dxfId="31361" priority="1935" operator="lessThan">
      <formula>0</formula>
    </cfRule>
  </conditionalFormatting>
  <conditionalFormatting sqref="Q124 Q127 Q130">
    <cfRule type="cellIs" dxfId="31360" priority="1929" operator="lessThan">
      <formula>0</formula>
    </cfRule>
  </conditionalFormatting>
  <conditionalFormatting sqref="R124 R127 R130">
    <cfRule type="cellIs" dxfId="31359" priority="1927" operator="lessThan">
      <formula>0.8</formula>
    </cfRule>
    <cfRule type="cellIs" dxfId="31358" priority="1928" operator="greaterThan">
      <formula>1</formula>
    </cfRule>
  </conditionalFormatting>
  <conditionalFormatting sqref="R124 R127 R130">
    <cfRule type="cellIs" dxfId="31357" priority="1925" operator="greaterThan">
      <formula>1</formula>
    </cfRule>
    <cfRule type="cellIs" dxfId="31356" priority="1926" operator="lessThan">
      <formula>0.8</formula>
    </cfRule>
  </conditionalFormatting>
  <conditionalFormatting sqref="P124 P127 P130">
    <cfRule type="cellIs" dxfId="31355" priority="1924" operator="greaterThan">
      <formula>0</formula>
    </cfRule>
  </conditionalFormatting>
  <conditionalFormatting sqref="Q124 Q127 Q130">
    <cfRule type="cellIs" dxfId="31354" priority="1918" operator="lessThan">
      <formula>0</formula>
    </cfRule>
  </conditionalFormatting>
  <conditionalFormatting sqref="R124 R127 R130">
    <cfRule type="cellIs" dxfId="31353" priority="1922" operator="lessThan">
      <formula>0.8</formula>
    </cfRule>
    <cfRule type="cellIs" dxfId="31352" priority="1923" operator="greaterThan">
      <formula>1</formula>
    </cfRule>
  </conditionalFormatting>
  <conditionalFormatting sqref="R124 R127 R130">
    <cfRule type="cellIs" dxfId="31351" priority="1920" operator="greaterThan">
      <formula>1</formula>
    </cfRule>
    <cfRule type="cellIs" dxfId="31350" priority="1921" operator="lessThan">
      <formula>0.8</formula>
    </cfRule>
  </conditionalFormatting>
  <conditionalFormatting sqref="P124 P127 P130">
    <cfRule type="cellIs" dxfId="31349" priority="1919" operator="greaterThan">
      <formula>0</formula>
    </cfRule>
  </conditionalFormatting>
  <conditionalFormatting sqref="Q124 Q127 Q130">
    <cfRule type="cellIs" dxfId="31348" priority="1917" operator="lessThan">
      <formula>0</formula>
    </cfRule>
  </conditionalFormatting>
  <conditionalFormatting sqref="R124 R127 R130">
    <cfRule type="cellIs" dxfId="31347" priority="1915" operator="lessThan">
      <formula>0.8</formula>
    </cfRule>
    <cfRule type="cellIs" dxfId="31346" priority="1916" operator="greaterThan">
      <formula>1</formula>
    </cfRule>
  </conditionalFormatting>
  <conditionalFormatting sqref="R124 R127 R130">
    <cfRule type="cellIs" dxfId="31345" priority="1913" operator="greaterThan">
      <formula>1</formula>
    </cfRule>
    <cfRule type="cellIs" dxfId="31344" priority="1914" operator="lessThan">
      <formula>0.8</formula>
    </cfRule>
  </conditionalFormatting>
  <conditionalFormatting sqref="P124 P127 P130">
    <cfRule type="cellIs" dxfId="31343" priority="1912" operator="greaterThan">
      <formula>0</formula>
    </cfRule>
  </conditionalFormatting>
  <conditionalFormatting sqref="Q124 Q127 Q130">
    <cfRule type="cellIs" dxfId="31342" priority="1911" operator="lessThan">
      <formula>0</formula>
    </cfRule>
  </conditionalFormatting>
  <conditionalFormatting sqref="R124 R127 R130">
    <cfRule type="cellIs" dxfId="31341" priority="1909" operator="lessThan">
      <formula>0.8</formula>
    </cfRule>
    <cfRule type="cellIs" dxfId="31340" priority="1910" operator="greaterThan">
      <formula>1</formula>
    </cfRule>
  </conditionalFormatting>
  <conditionalFormatting sqref="R124 R127 R130">
    <cfRule type="cellIs" dxfId="31339" priority="1907" operator="greaterThan">
      <formula>1</formula>
    </cfRule>
    <cfRule type="cellIs" dxfId="31338" priority="1908" operator="lessThan">
      <formula>0.8</formula>
    </cfRule>
  </conditionalFormatting>
  <conditionalFormatting sqref="P124 P127 P130">
    <cfRule type="cellIs" dxfId="31337" priority="1906" operator="greaterThan">
      <formula>0</formula>
    </cfRule>
  </conditionalFormatting>
  <conditionalFormatting sqref="Q124 Q127 Q130">
    <cfRule type="cellIs" dxfId="31336" priority="1905" operator="lessThan">
      <formula>0</formula>
    </cfRule>
  </conditionalFormatting>
  <conditionalFormatting sqref="R124 R127 R130">
    <cfRule type="cellIs" dxfId="31335" priority="1903" operator="lessThan">
      <formula>0.8</formula>
    </cfRule>
    <cfRule type="cellIs" dxfId="31334" priority="1904" operator="greaterThan">
      <formula>1</formula>
    </cfRule>
  </conditionalFormatting>
  <conditionalFormatting sqref="R124 R127 R130">
    <cfRule type="cellIs" dxfId="31333" priority="1901" operator="greaterThan">
      <formula>1</formula>
    </cfRule>
    <cfRule type="cellIs" dxfId="31332" priority="1902" operator="lessThan">
      <formula>0.8</formula>
    </cfRule>
  </conditionalFormatting>
  <conditionalFormatting sqref="P124 P127 P130">
    <cfRule type="cellIs" dxfId="31331" priority="1900" operator="greaterThan">
      <formula>0</formula>
    </cfRule>
  </conditionalFormatting>
  <conditionalFormatting sqref="Q124 Q127 Q130">
    <cfRule type="cellIs" dxfId="31330" priority="1899" operator="lessThan">
      <formula>0</formula>
    </cfRule>
  </conditionalFormatting>
  <conditionalFormatting sqref="R124 R127 R130">
    <cfRule type="cellIs" dxfId="31329" priority="1897" operator="lessThan">
      <formula>0.8</formula>
    </cfRule>
    <cfRule type="cellIs" dxfId="31328" priority="1898" operator="greaterThan">
      <formula>1</formula>
    </cfRule>
  </conditionalFormatting>
  <conditionalFormatting sqref="R124 R127 R130">
    <cfRule type="cellIs" dxfId="31327" priority="1895" operator="greaterThan">
      <formula>1</formula>
    </cfRule>
    <cfRule type="cellIs" dxfId="31326" priority="1896" operator="lessThan">
      <formula>0.8</formula>
    </cfRule>
  </conditionalFormatting>
  <conditionalFormatting sqref="P124 P127 P130">
    <cfRule type="cellIs" dxfId="31325" priority="1894" operator="greaterThan">
      <formula>0</formula>
    </cfRule>
  </conditionalFormatting>
  <conditionalFormatting sqref="Q124 Q127 Q130">
    <cfRule type="cellIs" dxfId="31324" priority="1893" operator="lessThan">
      <formula>0</formula>
    </cfRule>
  </conditionalFormatting>
  <conditionalFormatting sqref="R124 R127 R130">
    <cfRule type="cellIs" dxfId="31323" priority="1891" operator="lessThan">
      <formula>0.8</formula>
    </cfRule>
    <cfRule type="cellIs" dxfId="31322" priority="1892" operator="greaterThan">
      <formula>1</formula>
    </cfRule>
  </conditionalFormatting>
  <conditionalFormatting sqref="R124 R127 R130">
    <cfRule type="cellIs" dxfId="31321" priority="1889" operator="greaterThan">
      <formula>1</formula>
    </cfRule>
    <cfRule type="cellIs" dxfId="31320" priority="1890" operator="lessThan">
      <formula>0.8</formula>
    </cfRule>
  </conditionalFormatting>
  <conditionalFormatting sqref="P124 P127 P130">
    <cfRule type="cellIs" dxfId="31319" priority="1888" operator="greaterThan">
      <formula>0</formula>
    </cfRule>
  </conditionalFormatting>
  <conditionalFormatting sqref="P124 P127 P130">
    <cfRule type="cellIs" dxfId="31318" priority="1882" operator="greaterThan">
      <formula>0</formula>
    </cfRule>
  </conditionalFormatting>
  <conditionalFormatting sqref="Q124 Q127 Q130">
    <cfRule type="cellIs" dxfId="31317" priority="1887" operator="lessThan">
      <formula>0</formula>
    </cfRule>
  </conditionalFormatting>
  <conditionalFormatting sqref="R124 R127 R130">
    <cfRule type="cellIs" dxfId="31316" priority="1885" operator="lessThan">
      <formula>0.8</formula>
    </cfRule>
    <cfRule type="cellIs" dxfId="31315" priority="1886" operator="greaterThan">
      <formula>1</formula>
    </cfRule>
  </conditionalFormatting>
  <conditionalFormatting sqref="R124 R127 R130">
    <cfRule type="cellIs" dxfId="31314" priority="1883" operator="greaterThan">
      <formula>1</formula>
    </cfRule>
    <cfRule type="cellIs" dxfId="31313" priority="1884" operator="lessThan">
      <formula>0.8</formula>
    </cfRule>
  </conditionalFormatting>
  <conditionalFormatting sqref="P124 P127 P130">
    <cfRule type="cellIs" dxfId="31312" priority="1876" operator="greaterThan">
      <formula>0</formula>
    </cfRule>
  </conditionalFormatting>
  <conditionalFormatting sqref="Q124 Q127 Q130">
    <cfRule type="cellIs" dxfId="31311" priority="1881" operator="lessThan">
      <formula>0</formula>
    </cfRule>
  </conditionalFormatting>
  <conditionalFormatting sqref="R124 R127 R130">
    <cfRule type="cellIs" dxfId="31310" priority="1879" operator="lessThan">
      <formula>0.8</formula>
    </cfRule>
    <cfRule type="cellIs" dxfId="31309" priority="1880" operator="greaterThan">
      <formula>1</formula>
    </cfRule>
  </conditionalFormatting>
  <conditionalFormatting sqref="R124 R127 R130">
    <cfRule type="cellIs" dxfId="31308" priority="1877" operator="greaterThan">
      <formula>1</formula>
    </cfRule>
    <cfRule type="cellIs" dxfId="31307" priority="1878" operator="lessThan">
      <formula>0.8</formula>
    </cfRule>
  </conditionalFormatting>
  <conditionalFormatting sqref="R124 R127 R130">
    <cfRule type="cellIs" dxfId="31306" priority="1873" operator="lessThan">
      <formula>0.8</formula>
    </cfRule>
    <cfRule type="cellIs" dxfId="31305" priority="1874" operator="greaterThan">
      <formula>1</formula>
    </cfRule>
  </conditionalFormatting>
  <conditionalFormatting sqref="R124 R127 R130">
    <cfRule type="cellIs" dxfId="31304" priority="1871" operator="greaterThan">
      <formula>1</formula>
    </cfRule>
    <cfRule type="cellIs" dxfId="31303" priority="1872" operator="lessThan">
      <formula>0.8</formula>
    </cfRule>
  </conditionalFormatting>
  <conditionalFormatting sqref="P124 P127 P130">
    <cfRule type="cellIs" dxfId="31302" priority="1870" operator="greaterThan">
      <formula>0</formula>
    </cfRule>
  </conditionalFormatting>
  <conditionalFormatting sqref="Q124 Q127 Q130">
    <cfRule type="cellIs" dxfId="31301" priority="1875" operator="lessThan">
      <formula>0</formula>
    </cfRule>
  </conditionalFormatting>
  <conditionalFormatting sqref="Q5:Q14">
    <cfRule type="cellIs" dxfId="31300" priority="1869" operator="lessThan">
      <formula>0</formula>
    </cfRule>
  </conditionalFormatting>
  <conditionalFormatting sqref="R5:R14">
    <cfRule type="cellIs" dxfId="31299" priority="1867" operator="lessThan">
      <formula>0.8</formula>
    </cfRule>
    <cfRule type="cellIs" dxfId="31298" priority="1868" operator="greaterThan">
      <formula>1</formula>
    </cfRule>
  </conditionalFormatting>
  <conditionalFormatting sqref="R5:R14">
    <cfRule type="cellIs" dxfId="31297" priority="1865" operator="greaterThan">
      <formula>1</formula>
    </cfRule>
    <cfRule type="cellIs" dxfId="31296" priority="1866" operator="lessThan">
      <formula>0.8</formula>
    </cfRule>
  </conditionalFormatting>
  <conditionalFormatting sqref="P5:P14">
    <cfRule type="cellIs" dxfId="31295" priority="1864" operator="greaterThan">
      <formula>0</formula>
    </cfRule>
  </conditionalFormatting>
  <conditionalFormatting sqref="Q83">
    <cfRule type="cellIs" dxfId="31294" priority="1863" operator="lessThan">
      <formula>0</formula>
    </cfRule>
  </conditionalFormatting>
  <conditionalFormatting sqref="R83">
    <cfRule type="cellIs" dxfId="31293" priority="1861" operator="lessThan">
      <formula>0.8</formula>
    </cfRule>
    <cfRule type="cellIs" dxfId="31292" priority="1862" operator="greaterThan">
      <formula>1</formula>
    </cfRule>
  </conditionalFormatting>
  <conditionalFormatting sqref="R83">
    <cfRule type="cellIs" dxfId="31291" priority="1859" operator="greaterThan">
      <formula>1</formula>
    </cfRule>
    <cfRule type="cellIs" dxfId="31290" priority="1860" operator="lessThan">
      <formula>0.8</formula>
    </cfRule>
  </conditionalFormatting>
  <conditionalFormatting sqref="P83">
    <cfRule type="cellIs" dxfId="31289" priority="1858" operator="greaterThan">
      <formula>0</formula>
    </cfRule>
  </conditionalFormatting>
  <conditionalFormatting sqref="Q83">
    <cfRule type="cellIs" dxfId="31288" priority="1857" operator="lessThan">
      <formula>0</formula>
    </cfRule>
  </conditionalFormatting>
  <conditionalFormatting sqref="R83">
    <cfRule type="cellIs" dxfId="31287" priority="1855" operator="lessThan">
      <formula>0.8</formula>
    </cfRule>
    <cfRule type="cellIs" dxfId="31286" priority="1856" operator="greaterThan">
      <formula>1</formula>
    </cfRule>
  </conditionalFormatting>
  <conditionalFormatting sqref="R83">
    <cfRule type="cellIs" dxfId="31285" priority="1853" operator="greaterThan">
      <formula>1</formula>
    </cfRule>
    <cfRule type="cellIs" dxfId="31284" priority="1854" operator="lessThan">
      <formula>0.8</formula>
    </cfRule>
  </conditionalFormatting>
  <conditionalFormatting sqref="P83">
    <cfRule type="cellIs" dxfId="31283" priority="1852" operator="greaterThan">
      <formula>0</formula>
    </cfRule>
  </conditionalFormatting>
  <conditionalFormatting sqref="Q83">
    <cfRule type="cellIs" dxfId="31282" priority="1851" operator="lessThan">
      <formula>0</formula>
    </cfRule>
  </conditionalFormatting>
  <conditionalFormatting sqref="R83">
    <cfRule type="cellIs" dxfId="31281" priority="1849" operator="lessThan">
      <formula>0.8</formula>
    </cfRule>
    <cfRule type="cellIs" dxfId="31280" priority="1850" operator="greaterThan">
      <formula>1</formula>
    </cfRule>
  </conditionalFormatting>
  <conditionalFormatting sqref="R83">
    <cfRule type="cellIs" dxfId="31279" priority="1847" operator="greaterThan">
      <formula>1</formula>
    </cfRule>
    <cfRule type="cellIs" dxfId="31278" priority="1848" operator="lessThan">
      <formula>0.8</formula>
    </cfRule>
  </conditionalFormatting>
  <conditionalFormatting sqref="P83">
    <cfRule type="cellIs" dxfId="31277" priority="1846" operator="greaterThan">
      <formula>0</formula>
    </cfRule>
  </conditionalFormatting>
  <conditionalFormatting sqref="Q83">
    <cfRule type="cellIs" dxfId="31276" priority="1845" operator="lessThan">
      <formula>0</formula>
    </cfRule>
  </conditionalFormatting>
  <conditionalFormatting sqref="R83">
    <cfRule type="cellIs" dxfId="31275" priority="1843" operator="lessThan">
      <formula>0.8</formula>
    </cfRule>
    <cfRule type="cellIs" dxfId="31274" priority="1844" operator="greaterThan">
      <formula>1</formula>
    </cfRule>
  </conditionalFormatting>
  <conditionalFormatting sqref="R83">
    <cfRule type="cellIs" dxfId="31273" priority="1841" operator="greaterThan">
      <formula>1</formula>
    </cfRule>
    <cfRule type="cellIs" dxfId="31272" priority="1842" operator="lessThan">
      <formula>0.8</formula>
    </cfRule>
  </conditionalFormatting>
  <conditionalFormatting sqref="P83">
    <cfRule type="cellIs" dxfId="31271" priority="1840" operator="greaterThan">
      <formula>0</formula>
    </cfRule>
  </conditionalFormatting>
  <conditionalFormatting sqref="P83">
    <cfRule type="cellIs" dxfId="31270" priority="1834" operator="greaterThan">
      <formula>0</formula>
    </cfRule>
  </conditionalFormatting>
  <conditionalFormatting sqref="Q83">
    <cfRule type="cellIs" dxfId="31269" priority="1839" operator="lessThan">
      <formula>0</formula>
    </cfRule>
  </conditionalFormatting>
  <conditionalFormatting sqref="R83">
    <cfRule type="cellIs" dxfId="31268" priority="1837" operator="lessThan">
      <formula>0.8</formula>
    </cfRule>
    <cfRule type="cellIs" dxfId="31267" priority="1838" operator="greaterThan">
      <formula>1</formula>
    </cfRule>
  </conditionalFormatting>
  <conditionalFormatting sqref="R83">
    <cfRule type="cellIs" dxfId="31266" priority="1835" operator="greaterThan">
      <formula>1</formula>
    </cfRule>
    <cfRule type="cellIs" dxfId="31265" priority="1836" operator="lessThan">
      <formula>0.8</formula>
    </cfRule>
  </conditionalFormatting>
  <conditionalFormatting sqref="P83">
    <cfRule type="cellIs" dxfId="31264" priority="1828" operator="greaterThan">
      <formula>0</formula>
    </cfRule>
  </conditionalFormatting>
  <conditionalFormatting sqref="Q83">
    <cfRule type="cellIs" dxfId="31263" priority="1833" operator="lessThan">
      <formula>0</formula>
    </cfRule>
  </conditionalFormatting>
  <conditionalFormatting sqref="R83">
    <cfRule type="cellIs" dxfId="31262" priority="1831" operator="lessThan">
      <formula>0.8</formula>
    </cfRule>
    <cfRule type="cellIs" dxfId="31261" priority="1832" operator="greaterThan">
      <formula>1</formula>
    </cfRule>
  </conditionalFormatting>
  <conditionalFormatting sqref="R83">
    <cfRule type="cellIs" dxfId="31260" priority="1829" operator="greaterThan">
      <formula>1</formula>
    </cfRule>
    <cfRule type="cellIs" dxfId="31259" priority="1830" operator="lessThan">
      <formula>0.8</formula>
    </cfRule>
  </conditionalFormatting>
  <conditionalFormatting sqref="R83">
    <cfRule type="cellIs" dxfId="31258" priority="1825" operator="lessThan">
      <formula>0.8</formula>
    </cfRule>
    <cfRule type="cellIs" dxfId="31257" priority="1826" operator="greaterThan">
      <formula>1</formula>
    </cfRule>
  </conditionalFormatting>
  <conditionalFormatting sqref="R83">
    <cfRule type="cellIs" dxfId="31256" priority="1823" operator="greaterThan">
      <formula>1</formula>
    </cfRule>
    <cfRule type="cellIs" dxfId="31255" priority="1824" operator="lessThan">
      <formula>0.8</formula>
    </cfRule>
  </conditionalFormatting>
  <conditionalFormatting sqref="P83">
    <cfRule type="cellIs" dxfId="31254" priority="1822" operator="greaterThan">
      <formula>0</formula>
    </cfRule>
  </conditionalFormatting>
  <conditionalFormatting sqref="Q83">
    <cfRule type="cellIs" dxfId="31253" priority="1827" operator="lessThan">
      <formula>0</formula>
    </cfRule>
  </conditionalFormatting>
  <conditionalFormatting sqref="Q83">
    <cfRule type="cellIs" dxfId="31252" priority="1821" operator="lessThan">
      <formula>0</formula>
    </cfRule>
  </conditionalFormatting>
  <conditionalFormatting sqref="R83">
    <cfRule type="cellIs" dxfId="31251" priority="1819" operator="lessThan">
      <formula>0.8</formula>
    </cfRule>
    <cfRule type="cellIs" dxfId="31250" priority="1820" operator="greaterThan">
      <formula>1</formula>
    </cfRule>
  </conditionalFormatting>
  <conditionalFormatting sqref="R83">
    <cfRule type="cellIs" dxfId="31249" priority="1817" operator="greaterThan">
      <formula>1</formula>
    </cfRule>
    <cfRule type="cellIs" dxfId="31248" priority="1818" operator="lessThan">
      <formula>0.8</formula>
    </cfRule>
  </conditionalFormatting>
  <conditionalFormatting sqref="P83">
    <cfRule type="cellIs" dxfId="31247" priority="1816" operator="greaterThan">
      <formula>0</formula>
    </cfRule>
  </conditionalFormatting>
  <conditionalFormatting sqref="P83">
    <cfRule type="cellIs" dxfId="31246" priority="1810" operator="greaterThan">
      <formula>0</formula>
    </cfRule>
  </conditionalFormatting>
  <conditionalFormatting sqref="Q83">
    <cfRule type="cellIs" dxfId="31245" priority="1815" operator="lessThan">
      <formula>0</formula>
    </cfRule>
  </conditionalFormatting>
  <conditionalFormatting sqref="R83">
    <cfRule type="cellIs" dxfId="31244" priority="1813" operator="lessThan">
      <formula>0.8</formula>
    </cfRule>
    <cfRule type="cellIs" dxfId="31243" priority="1814" operator="greaterThan">
      <formula>1</formula>
    </cfRule>
  </conditionalFormatting>
  <conditionalFormatting sqref="R83">
    <cfRule type="cellIs" dxfId="31242" priority="1811" operator="greaterThan">
      <formula>1</formula>
    </cfRule>
    <cfRule type="cellIs" dxfId="31241" priority="1812" operator="lessThan">
      <formula>0.8</formula>
    </cfRule>
  </conditionalFormatting>
  <conditionalFormatting sqref="P83">
    <cfRule type="cellIs" dxfId="31240" priority="1804" operator="greaterThan">
      <formula>0</formula>
    </cfRule>
  </conditionalFormatting>
  <conditionalFormatting sqref="Q83">
    <cfRule type="cellIs" dxfId="31239" priority="1809" operator="lessThan">
      <formula>0</formula>
    </cfRule>
  </conditionalFormatting>
  <conditionalFormatting sqref="R83">
    <cfRule type="cellIs" dxfId="31238" priority="1807" operator="lessThan">
      <formula>0.8</formula>
    </cfRule>
    <cfRule type="cellIs" dxfId="31237" priority="1808" operator="greaterThan">
      <formula>1</formula>
    </cfRule>
  </conditionalFormatting>
  <conditionalFormatting sqref="R83">
    <cfRule type="cellIs" dxfId="31236" priority="1805" operator="greaterThan">
      <formula>1</formula>
    </cfRule>
    <cfRule type="cellIs" dxfId="31235" priority="1806" operator="lessThan">
      <formula>0.8</formula>
    </cfRule>
  </conditionalFormatting>
  <conditionalFormatting sqref="R83">
    <cfRule type="cellIs" dxfId="31234" priority="1801" operator="lessThan">
      <formula>0.8</formula>
    </cfRule>
    <cfRule type="cellIs" dxfId="31233" priority="1802" operator="greaterThan">
      <formula>1</formula>
    </cfRule>
  </conditionalFormatting>
  <conditionalFormatting sqref="R83">
    <cfRule type="cellIs" dxfId="31232" priority="1799" operator="greaterThan">
      <formula>1</formula>
    </cfRule>
    <cfRule type="cellIs" dxfId="31231" priority="1800" operator="lessThan">
      <formula>0.8</formula>
    </cfRule>
  </conditionalFormatting>
  <conditionalFormatting sqref="P83">
    <cfRule type="cellIs" dxfId="31230" priority="1798" operator="greaterThan">
      <formula>0</formula>
    </cfRule>
  </conditionalFormatting>
  <conditionalFormatting sqref="Q83">
    <cfRule type="cellIs" dxfId="31229" priority="1803" operator="lessThan">
      <formula>0</formula>
    </cfRule>
  </conditionalFormatting>
  <conditionalFormatting sqref="P83">
    <cfRule type="cellIs" dxfId="31228" priority="1792" operator="greaterThan">
      <formula>0</formula>
    </cfRule>
  </conditionalFormatting>
  <conditionalFormatting sqref="Q83">
    <cfRule type="cellIs" dxfId="31227" priority="1797" operator="lessThan">
      <formula>0</formula>
    </cfRule>
  </conditionalFormatting>
  <conditionalFormatting sqref="R83">
    <cfRule type="cellIs" dxfId="31226" priority="1795" operator="lessThan">
      <formula>0.8</formula>
    </cfRule>
    <cfRule type="cellIs" dxfId="31225" priority="1796" operator="greaterThan">
      <formula>1</formula>
    </cfRule>
  </conditionalFormatting>
  <conditionalFormatting sqref="R83">
    <cfRule type="cellIs" dxfId="31224" priority="1793" operator="greaterThan">
      <formula>1</formula>
    </cfRule>
    <cfRule type="cellIs" dxfId="31223" priority="1794" operator="lessThan">
      <formula>0.8</formula>
    </cfRule>
  </conditionalFormatting>
  <conditionalFormatting sqref="R83">
    <cfRule type="cellIs" dxfId="31222" priority="1789" operator="lessThan">
      <formula>0.8</formula>
    </cfRule>
    <cfRule type="cellIs" dxfId="31221" priority="1790" operator="greaterThan">
      <formula>1</formula>
    </cfRule>
  </conditionalFormatting>
  <conditionalFormatting sqref="R83">
    <cfRule type="cellIs" dxfId="31220" priority="1787" operator="greaterThan">
      <formula>1</formula>
    </cfRule>
    <cfRule type="cellIs" dxfId="31219" priority="1788" operator="lessThan">
      <formula>0.8</formula>
    </cfRule>
  </conditionalFormatting>
  <conditionalFormatting sqref="P83">
    <cfRule type="cellIs" dxfId="31218" priority="1786" operator="greaterThan">
      <formula>0</formula>
    </cfRule>
  </conditionalFormatting>
  <conditionalFormatting sqref="Q83">
    <cfRule type="cellIs" dxfId="31217" priority="1791" operator="lessThan">
      <formula>0</formula>
    </cfRule>
  </conditionalFormatting>
  <conditionalFormatting sqref="R83">
    <cfRule type="cellIs" dxfId="31216" priority="1783" operator="lessThan">
      <formula>0.8</formula>
    </cfRule>
    <cfRule type="cellIs" dxfId="31215" priority="1784" operator="greaterThan">
      <formula>1</formula>
    </cfRule>
  </conditionalFormatting>
  <conditionalFormatting sqref="R83">
    <cfRule type="cellIs" dxfId="31214" priority="1781" operator="greaterThan">
      <formula>1</formula>
    </cfRule>
    <cfRule type="cellIs" dxfId="31213" priority="1782" operator="lessThan">
      <formula>0.8</formula>
    </cfRule>
  </conditionalFormatting>
  <conditionalFormatting sqref="P83">
    <cfRule type="cellIs" dxfId="31212" priority="1780" operator="greaterThan">
      <formula>0</formula>
    </cfRule>
  </conditionalFormatting>
  <conditionalFormatting sqref="Q83">
    <cfRule type="cellIs" dxfId="31211" priority="1785" operator="lessThan">
      <formula>0</formula>
    </cfRule>
  </conditionalFormatting>
  <conditionalFormatting sqref="Q83">
    <cfRule type="cellIs" dxfId="31210" priority="1779" operator="lessThan">
      <formula>0</formula>
    </cfRule>
  </conditionalFormatting>
  <conditionalFormatting sqref="R83">
    <cfRule type="cellIs" dxfId="31209" priority="1777" operator="lessThan">
      <formula>0.8</formula>
    </cfRule>
    <cfRule type="cellIs" dxfId="31208" priority="1778" operator="greaterThan">
      <formula>1</formula>
    </cfRule>
  </conditionalFormatting>
  <conditionalFormatting sqref="R83">
    <cfRule type="cellIs" dxfId="31207" priority="1775" operator="greaterThan">
      <formula>1</formula>
    </cfRule>
    <cfRule type="cellIs" dxfId="31206" priority="1776" operator="lessThan">
      <formula>0.8</formula>
    </cfRule>
  </conditionalFormatting>
  <conditionalFormatting sqref="P83">
    <cfRule type="cellIs" dxfId="31205" priority="1774" operator="greaterThan">
      <formula>0</formula>
    </cfRule>
  </conditionalFormatting>
  <conditionalFormatting sqref="Q83">
    <cfRule type="cellIs" dxfId="31204" priority="1768" operator="lessThan">
      <formula>0</formula>
    </cfRule>
  </conditionalFormatting>
  <conditionalFormatting sqref="R83">
    <cfRule type="cellIs" dxfId="31203" priority="1772" operator="lessThan">
      <formula>0.8</formula>
    </cfRule>
    <cfRule type="cellIs" dxfId="31202" priority="1773" operator="greaterThan">
      <formula>1</formula>
    </cfRule>
  </conditionalFormatting>
  <conditionalFormatting sqref="R83">
    <cfRule type="cellIs" dxfId="31201" priority="1770" operator="greaterThan">
      <formula>1</formula>
    </cfRule>
    <cfRule type="cellIs" dxfId="31200" priority="1771" operator="lessThan">
      <formula>0.8</formula>
    </cfRule>
  </conditionalFormatting>
  <conditionalFormatting sqref="P83">
    <cfRule type="cellIs" dxfId="31199" priority="1769" operator="greaterThan">
      <formula>0</formula>
    </cfRule>
  </conditionalFormatting>
  <conditionalFormatting sqref="Q83">
    <cfRule type="cellIs" dxfId="31198" priority="1767" operator="lessThan">
      <formula>0</formula>
    </cfRule>
  </conditionalFormatting>
  <conditionalFormatting sqref="R83">
    <cfRule type="cellIs" dxfId="31197" priority="1765" operator="lessThan">
      <formula>0.8</formula>
    </cfRule>
    <cfRule type="cellIs" dxfId="31196" priority="1766" operator="greaterThan">
      <formula>1</formula>
    </cfRule>
  </conditionalFormatting>
  <conditionalFormatting sqref="R83">
    <cfRule type="cellIs" dxfId="31195" priority="1763" operator="greaterThan">
      <formula>1</formula>
    </cfRule>
    <cfRule type="cellIs" dxfId="31194" priority="1764" operator="lessThan">
      <formula>0.8</formula>
    </cfRule>
  </conditionalFormatting>
  <conditionalFormatting sqref="P83">
    <cfRule type="cellIs" dxfId="31193" priority="1762" operator="greaterThan">
      <formula>0</formula>
    </cfRule>
  </conditionalFormatting>
  <conditionalFormatting sqref="Q83">
    <cfRule type="cellIs" dxfId="31192" priority="1761" operator="lessThan">
      <formula>0</formula>
    </cfRule>
  </conditionalFormatting>
  <conditionalFormatting sqref="R83">
    <cfRule type="cellIs" dxfId="31191" priority="1759" operator="lessThan">
      <formula>0.8</formula>
    </cfRule>
    <cfRule type="cellIs" dxfId="31190" priority="1760" operator="greaterThan">
      <formula>1</formula>
    </cfRule>
  </conditionalFormatting>
  <conditionalFormatting sqref="R83">
    <cfRule type="cellIs" dxfId="31189" priority="1757" operator="greaterThan">
      <formula>1</formula>
    </cfRule>
    <cfRule type="cellIs" dxfId="31188" priority="1758" operator="lessThan">
      <formula>0.8</formula>
    </cfRule>
  </conditionalFormatting>
  <conditionalFormatting sqref="P83">
    <cfRule type="cellIs" dxfId="31187" priority="1756" operator="greaterThan">
      <formula>0</formula>
    </cfRule>
  </conditionalFormatting>
  <conditionalFormatting sqref="Q83">
    <cfRule type="cellIs" dxfId="31186" priority="1755" operator="lessThan">
      <formula>0</formula>
    </cfRule>
  </conditionalFormatting>
  <conditionalFormatting sqref="R83">
    <cfRule type="cellIs" dxfId="31185" priority="1753" operator="lessThan">
      <formula>0.8</formula>
    </cfRule>
    <cfRule type="cellIs" dxfId="31184" priority="1754" operator="greaterThan">
      <formula>1</formula>
    </cfRule>
  </conditionalFormatting>
  <conditionalFormatting sqref="R83">
    <cfRule type="cellIs" dxfId="31183" priority="1751" operator="greaterThan">
      <formula>1</formula>
    </cfRule>
    <cfRule type="cellIs" dxfId="31182" priority="1752" operator="lessThan">
      <formula>0.8</formula>
    </cfRule>
  </conditionalFormatting>
  <conditionalFormatting sqref="P83">
    <cfRule type="cellIs" dxfId="31181" priority="1750" operator="greaterThan">
      <formula>0</formula>
    </cfRule>
  </conditionalFormatting>
  <conditionalFormatting sqref="Q83">
    <cfRule type="cellIs" dxfId="31180" priority="1749" operator="lessThan">
      <formula>0</formula>
    </cfRule>
  </conditionalFormatting>
  <conditionalFormatting sqref="R83">
    <cfRule type="cellIs" dxfId="31179" priority="1747" operator="lessThan">
      <formula>0.8</formula>
    </cfRule>
    <cfRule type="cellIs" dxfId="31178" priority="1748" operator="greaterThan">
      <formula>1</formula>
    </cfRule>
  </conditionalFormatting>
  <conditionalFormatting sqref="R83">
    <cfRule type="cellIs" dxfId="31177" priority="1745" operator="greaterThan">
      <formula>1</formula>
    </cfRule>
    <cfRule type="cellIs" dxfId="31176" priority="1746" operator="lessThan">
      <formula>0.8</formula>
    </cfRule>
  </conditionalFormatting>
  <conditionalFormatting sqref="P83">
    <cfRule type="cellIs" dxfId="31175" priority="1744" operator="greaterThan">
      <formula>0</formula>
    </cfRule>
  </conditionalFormatting>
  <conditionalFormatting sqref="Q83">
    <cfRule type="cellIs" dxfId="31174" priority="1743" operator="lessThan">
      <formula>0</formula>
    </cfRule>
  </conditionalFormatting>
  <conditionalFormatting sqref="R83">
    <cfRule type="cellIs" dxfId="31173" priority="1741" operator="lessThan">
      <formula>0.8</formula>
    </cfRule>
    <cfRule type="cellIs" dxfId="31172" priority="1742" operator="greaterThan">
      <formula>1</formula>
    </cfRule>
  </conditionalFormatting>
  <conditionalFormatting sqref="R83">
    <cfRule type="cellIs" dxfId="31171" priority="1739" operator="greaterThan">
      <formula>1</formula>
    </cfRule>
    <cfRule type="cellIs" dxfId="31170" priority="1740" operator="lessThan">
      <formula>0.8</formula>
    </cfRule>
  </conditionalFormatting>
  <conditionalFormatting sqref="P83">
    <cfRule type="cellIs" dxfId="31169" priority="1738" operator="greaterThan">
      <formula>0</formula>
    </cfRule>
  </conditionalFormatting>
  <conditionalFormatting sqref="P83">
    <cfRule type="cellIs" dxfId="31168" priority="1732" operator="greaterThan">
      <formula>0</formula>
    </cfRule>
  </conditionalFormatting>
  <conditionalFormatting sqref="Q83">
    <cfRule type="cellIs" dxfId="31167" priority="1737" operator="lessThan">
      <formula>0</formula>
    </cfRule>
  </conditionalFormatting>
  <conditionalFormatting sqref="R83">
    <cfRule type="cellIs" dxfId="31166" priority="1735" operator="lessThan">
      <formula>0.8</formula>
    </cfRule>
    <cfRule type="cellIs" dxfId="31165" priority="1736" operator="greaterThan">
      <formula>1</formula>
    </cfRule>
  </conditionalFormatting>
  <conditionalFormatting sqref="R83">
    <cfRule type="cellIs" dxfId="31164" priority="1733" operator="greaterThan">
      <formula>1</formula>
    </cfRule>
    <cfRule type="cellIs" dxfId="31163" priority="1734" operator="lessThan">
      <formula>0.8</formula>
    </cfRule>
  </conditionalFormatting>
  <conditionalFormatting sqref="P83">
    <cfRule type="cellIs" dxfId="31162" priority="1726" operator="greaterThan">
      <formula>0</formula>
    </cfRule>
  </conditionalFormatting>
  <conditionalFormatting sqref="Q83">
    <cfRule type="cellIs" dxfId="31161" priority="1731" operator="lessThan">
      <formula>0</formula>
    </cfRule>
  </conditionalFormatting>
  <conditionalFormatting sqref="R83">
    <cfRule type="cellIs" dxfId="31160" priority="1729" operator="lessThan">
      <formula>0.8</formula>
    </cfRule>
    <cfRule type="cellIs" dxfId="31159" priority="1730" operator="greaterThan">
      <formula>1</formula>
    </cfRule>
  </conditionalFormatting>
  <conditionalFormatting sqref="R83">
    <cfRule type="cellIs" dxfId="31158" priority="1727" operator="greaterThan">
      <formula>1</formula>
    </cfRule>
    <cfRule type="cellIs" dxfId="31157" priority="1728" operator="lessThan">
      <formula>0.8</formula>
    </cfRule>
  </conditionalFormatting>
  <conditionalFormatting sqref="R83">
    <cfRule type="cellIs" dxfId="31156" priority="1723" operator="lessThan">
      <formula>0.8</formula>
    </cfRule>
    <cfRule type="cellIs" dxfId="31155" priority="1724" operator="greaterThan">
      <formula>1</formula>
    </cfRule>
  </conditionalFormatting>
  <conditionalFormatting sqref="R83">
    <cfRule type="cellIs" dxfId="31154" priority="1721" operator="greaterThan">
      <formula>1</formula>
    </cfRule>
    <cfRule type="cellIs" dxfId="31153" priority="1722" operator="lessThan">
      <formula>0.8</formula>
    </cfRule>
  </conditionalFormatting>
  <conditionalFormatting sqref="P83">
    <cfRule type="cellIs" dxfId="31152" priority="1720" operator="greaterThan">
      <formula>0</formula>
    </cfRule>
  </conditionalFormatting>
  <conditionalFormatting sqref="Q83">
    <cfRule type="cellIs" dxfId="31151" priority="1725" operator="lessThan">
      <formula>0</formula>
    </cfRule>
  </conditionalFormatting>
  <conditionalFormatting sqref="Q83">
    <cfRule type="cellIs" dxfId="31150" priority="1714" operator="lessThan">
      <formula>0</formula>
    </cfRule>
  </conditionalFormatting>
  <conditionalFormatting sqref="P83">
    <cfRule type="cellIs" dxfId="31149" priority="1715" operator="greaterThan">
      <formula>0</formula>
    </cfRule>
  </conditionalFormatting>
  <conditionalFormatting sqref="R83">
    <cfRule type="cellIs" dxfId="31148" priority="1718" operator="lessThan">
      <formula>0.8</formula>
    </cfRule>
    <cfRule type="cellIs" dxfId="31147" priority="1719" operator="greaterThan">
      <formula>1</formula>
    </cfRule>
  </conditionalFormatting>
  <conditionalFormatting sqref="R83">
    <cfRule type="cellIs" dxfId="31146" priority="1716" operator="greaterThan">
      <formula>1</formula>
    </cfRule>
    <cfRule type="cellIs" dxfId="31145" priority="1717" operator="lessThan">
      <formula>0.8</formula>
    </cfRule>
  </conditionalFormatting>
  <conditionalFormatting sqref="Q83">
    <cfRule type="cellIs" dxfId="31144" priority="1708" operator="lessThan">
      <formula>0</formula>
    </cfRule>
  </conditionalFormatting>
  <conditionalFormatting sqref="R83">
    <cfRule type="cellIs" dxfId="31143" priority="1712" operator="lessThan">
      <formula>0.8</formula>
    </cfRule>
    <cfRule type="cellIs" dxfId="31142" priority="1713" operator="greaterThan">
      <formula>1</formula>
    </cfRule>
  </conditionalFormatting>
  <conditionalFormatting sqref="R83">
    <cfRule type="cellIs" dxfId="31141" priority="1710" operator="greaterThan">
      <formula>1</formula>
    </cfRule>
    <cfRule type="cellIs" dxfId="31140" priority="1711" operator="lessThan">
      <formula>0.8</formula>
    </cfRule>
  </conditionalFormatting>
  <conditionalFormatting sqref="P83">
    <cfRule type="cellIs" dxfId="31139" priority="1709" operator="greaterThan">
      <formula>0</formula>
    </cfRule>
  </conditionalFormatting>
  <conditionalFormatting sqref="Q83">
    <cfRule type="cellIs" dxfId="31138" priority="1707" operator="lessThan">
      <formula>0</formula>
    </cfRule>
  </conditionalFormatting>
  <conditionalFormatting sqref="R83">
    <cfRule type="cellIs" dxfId="31137" priority="1705" operator="lessThan">
      <formula>0.8</formula>
    </cfRule>
    <cfRule type="cellIs" dxfId="31136" priority="1706" operator="greaterThan">
      <formula>1</formula>
    </cfRule>
  </conditionalFormatting>
  <conditionalFormatting sqref="R83">
    <cfRule type="cellIs" dxfId="31135" priority="1703" operator="greaterThan">
      <formula>1</formula>
    </cfRule>
    <cfRule type="cellIs" dxfId="31134" priority="1704" operator="lessThan">
      <formula>0.8</formula>
    </cfRule>
  </conditionalFormatting>
  <conditionalFormatting sqref="P83">
    <cfRule type="cellIs" dxfId="31133" priority="1702" operator="greaterThan">
      <formula>0</formula>
    </cfRule>
  </conditionalFormatting>
  <conditionalFormatting sqref="Q83">
    <cfRule type="cellIs" dxfId="31132" priority="1701" operator="lessThan">
      <formula>0</formula>
    </cfRule>
  </conditionalFormatting>
  <conditionalFormatting sqref="R83">
    <cfRule type="cellIs" dxfId="31131" priority="1699" operator="lessThan">
      <formula>0.8</formula>
    </cfRule>
    <cfRule type="cellIs" dxfId="31130" priority="1700" operator="greaterThan">
      <formula>1</formula>
    </cfRule>
  </conditionalFormatting>
  <conditionalFormatting sqref="R83">
    <cfRule type="cellIs" dxfId="31129" priority="1697" operator="greaterThan">
      <formula>1</formula>
    </cfRule>
    <cfRule type="cellIs" dxfId="31128" priority="1698" operator="lessThan">
      <formula>0.8</formula>
    </cfRule>
  </conditionalFormatting>
  <conditionalFormatting sqref="P83">
    <cfRule type="cellIs" dxfId="31127" priority="1696" operator="greaterThan">
      <formula>0</formula>
    </cfRule>
  </conditionalFormatting>
  <conditionalFormatting sqref="Q83">
    <cfRule type="cellIs" dxfId="31126" priority="1695" operator="lessThan">
      <formula>0</formula>
    </cfRule>
  </conditionalFormatting>
  <conditionalFormatting sqref="R83">
    <cfRule type="cellIs" dxfId="31125" priority="1693" operator="lessThan">
      <formula>0.8</formula>
    </cfRule>
    <cfRule type="cellIs" dxfId="31124" priority="1694" operator="greaterThan">
      <formula>1</formula>
    </cfRule>
  </conditionalFormatting>
  <conditionalFormatting sqref="R83">
    <cfRule type="cellIs" dxfId="31123" priority="1691" operator="greaterThan">
      <formula>1</formula>
    </cfRule>
    <cfRule type="cellIs" dxfId="31122" priority="1692" operator="lessThan">
      <formula>0.8</formula>
    </cfRule>
  </conditionalFormatting>
  <conditionalFormatting sqref="P83">
    <cfRule type="cellIs" dxfId="31121" priority="1690" operator="greaterThan">
      <formula>0</formula>
    </cfRule>
  </conditionalFormatting>
  <conditionalFormatting sqref="Q32:Q39">
    <cfRule type="cellIs" dxfId="31120" priority="1684" operator="lessThan">
      <formula>0</formula>
    </cfRule>
  </conditionalFormatting>
  <conditionalFormatting sqref="P32:P39">
    <cfRule type="cellIs" dxfId="31119" priority="1685" operator="greaterThan">
      <formula>0</formula>
    </cfRule>
  </conditionalFormatting>
  <conditionalFormatting sqref="R32:R39">
    <cfRule type="cellIs" dxfId="31118" priority="1688" operator="lessThan">
      <formula>0.8</formula>
    </cfRule>
    <cfRule type="cellIs" dxfId="31117" priority="1689" operator="greaterThan">
      <formula>1</formula>
    </cfRule>
  </conditionalFormatting>
  <conditionalFormatting sqref="R32:R39">
    <cfRule type="cellIs" dxfId="31116" priority="1686" operator="greaterThan">
      <formula>1</formula>
    </cfRule>
    <cfRule type="cellIs" dxfId="31115" priority="1687" operator="lessThan">
      <formula>0.8</formula>
    </cfRule>
  </conditionalFormatting>
  <conditionalFormatting sqref="Q32:Q39">
    <cfRule type="cellIs" dxfId="31114" priority="1678" operator="lessThan">
      <formula>0</formula>
    </cfRule>
  </conditionalFormatting>
  <conditionalFormatting sqref="R32:R39">
    <cfRule type="cellIs" dxfId="31113" priority="1682" operator="lessThan">
      <formula>0.8</formula>
    </cfRule>
    <cfRule type="cellIs" dxfId="31112" priority="1683" operator="greaterThan">
      <formula>1</formula>
    </cfRule>
  </conditionalFormatting>
  <conditionalFormatting sqref="R32:R39">
    <cfRule type="cellIs" dxfId="31111" priority="1680" operator="greaterThan">
      <formula>1</formula>
    </cfRule>
    <cfRule type="cellIs" dxfId="31110" priority="1681" operator="lessThan">
      <formula>0.8</formula>
    </cfRule>
  </conditionalFormatting>
  <conditionalFormatting sqref="P32:P39">
    <cfRule type="cellIs" dxfId="31109" priority="1679" operator="greaterThan">
      <formula>0</formula>
    </cfRule>
  </conditionalFormatting>
  <conditionalFormatting sqref="Q32:Q39">
    <cfRule type="cellIs" dxfId="31108" priority="1677" operator="lessThan">
      <formula>0</formula>
    </cfRule>
  </conditionalFormatting>
  <conditionalFormatting sqref="R32:R39">
    <cfRule type="cellIs" dxfId="31107" priority="1675" operator="lessThan">
      <formula>0.8</formula>
    </cfRule>
    <cfRule type="cellIs" dxfId="31106" priority="1676" operator="greaterThan">
      <formula>1</formula>
    </cfRule>
  </conditionalFormatting>
  <conditionalFormatting sqref="R32:R39">
    <cfRule type="cellIs" dxfId="31105" priority="1673" operator="greaterThan">
      <formula>1</formula>
    </cfRule>
    <cfRule type="cellIs" dxfId="31104" priority="1674" operator="lessThan">
      <formula>0.8</formula>
    </cfRule>
  </conditionalFormatting>
  <conditionalFormatting sqref="P32:P39">
    <cfRule type="cellIs" dxfId="31103" priority="1672" operator="greaterThan">
      <formula>0</formula>
    </cfRule>
  </conditionalFormatting>
  <conditionalFormatting sqref="Q32:Q39">
    <cfRule type="cellIs" dxfId="31102" priority="1671" operator="lessThan">
      <formula>0</formula>
    </cfRule>
  </conditionalFormatting>
  <conditionalFormatting sqref="R32:R39">
    <cfRule type="cellIs" dxfId="31101" priority="1669" operator="lessThan">
      <formula>0.8</formula>
    </cfRule>
    <cfRule type="cellIs" dxfId="31100" priority="1670" operator="greaterThan">
      <formula>1</formula>
    </cfRule>
  </conditionalFormatting>
  <conditionalFormatting sqref="R32:R39">
    <cfRule type="cellIs" dxfId="31099" priority="1667" operator="greaterThan">
      <formula>1</formula>
    </cfRule>
    <cfRule type="cellIs" dxfId="31098" priority="1668" operator="lessThan">
      <formula>0.8</formula>
    </cfRule>
  </conditionalFormatting>
  <conditionalFormatting sqref="P32:P39">
    <cfRule type="cellIs" dxfId="31097" priority="1666" operator="greaterThan">
      <formula>0</formula>
    </cfRule>
  </conditionalFormatting>
  <conditionalFormatting sqref="Q32:Q39">
    <cfRule type="cellIs" dxfId="31096" priority="1660" operator="lessThan">
      <formula>0</formula>
    </cfRule>
  </conditionalFormatting>
  <conditionalFormatting sqref="R32:R39">
    <cfRule type="cellIs" dxfId="31095" priority="1664" operator="lessThan">
      <formula>0.8</formula>
    </cfRule>
    <cfRule type="cellIs" dxfId="31094" priority="1665" operator="greaterThan">
      <formula>1</formula>
    </cfRule>
  </conditionalFormatting>
  <conditionalFormatting sqref="R32:R39">
    <cfRule type="cellIs" dxfId="31093" priority="1662" operator="greaterThan">
      <formula>1</formula>
    </cfRule>
    <cfRule type="cellIs" dxfId="31092" priority="1663" operator="lessThan">
      <formula>0.8</formula>
    </cfRule>
  </conditionalFormatting>
  <conditionalFormatting sqref="P32:P39">
    <cfRule type="cellIs" dxfId="31091" priority="1661" operator="greaterThan">
      <formula>0</formula>
    </cfRule>
  </conditionalFormatting>
  <conditionalFormatting sqref="Q32:Q39">
    <cfRule type="cellIs" dxfId="31090" priority="1659" operator="lessThan">
      <formula>0</formula>
    </cfRule>
  </conditionalFormatting>
  <conditionalFormatting sqref="R32:R39">
    <cfRule type="cellIs" dxfId="31089" priority="1657" operator="lessThan">
      <formula>0.8</formula>
    </cfRule>
    <cfRule type="cellIs" dxfId="31088" priority="1658" operator="greaterThan">
      <formula>1</formula>
    </cfRule>
  </conditionalFormatting>
  <conditionalFormatting sqref="R32:R39">
    <cfRule type="cellIs" dxfId="31087" priority="1655" operator="greaterThan">
      <formula>1</formula>
    </cfRule>
    <cfRule type="cellIs" dxfId="31086" priority="1656" operator="lessThan">
      <formula>0.8</formula>
    </cfRule>
  </conditionalFormatting>
  <conditionalFormatting sqref="P32:P39">
    <cfRule type="cellIs" dxfId="31085" priority="1654" operator="greaterThan">
      <formula>0</formula>
    </cfRule>
  </conditionalFormatting>
  <conditionalFormatting sqref="Q32:Q39">
    <cfRule type="cellIs" dxfId="31084" priority="1653" operator="lessThan">
      <formula>0</formula>
    </cfRule>
  </conditionalFormatting>
  <conditionalFormatting sqref="R32:R39">
    <cfRule type="cellIs" dxfId="31083" priority="1651" operator="lessThan">
      <formula>0.8</formula>
    </cfRule>
    <cfRule type="cellIs" dxfId="31082" priority="1652" operator="greaterThan">
      <formula>1</formula>
    </cfRule>
  </conditionalFormatting>
  <conditionalFormatting sqref="R32:R39">
    <cfRule type="cellIs" dxfId="31081" priority="1649" operator="greaterThan">
      <formula>1</formula>
    </cfRule>
    <cfRule type="cellIs" dxfId="31080" priority="1650" operator="lessThan">
      <formula>0.8</formula>
    </cfRule>
  </conditionalFormatting>
  <conditionalFormatting sqref="P32:P39">
    <cfRule type="cellIs" dxfId="31079" priority="1648" operator="greaterThan">
      <formula>0</formula>
    </cfRule>
  </conditionalFormatting>
  <conditionalFormatting sqref="Q32:Q39">
    <cfRule type="cellIs" dxfId="31078" priority="1647" operator="lessThan">
      <formula>0</formula>
    </cfRule>
  </conditionalFormatting>
  <conditionalFormatting sqref="R32:R39">
    <cfRule type="cellIs" dxfId="31077" priority="1645" operator="lessThan">
      <formula>0.8</formula>
    </cfRule>
    <cfRule type="cellIs" dxfId="31076" priority="1646" operator="greaterThan">
      <formula>1</formula>
    </cfRule>
  </conditionalFormatting>
  <conditionalFormatting sqref="R32:R39">
    <cfRule type="cellIs" dxfId="31075" priority="1643" operator="greaterThan">
      <formula>1</formula>
    </cfRule>
    <cfRule type="cellIs" dxfId="31074" priority="1644" operator="lessThan">
      <formula>0.8</formula>
    </cfRule>
  </conditionalFormatting>
  <conditionalFormatting sqref="P32:P39">
    <cfRule type="cellIs" dxfId="31073" priority="1642" operator="greaterThan">
      <formula>0</formula>
    </cfRule>
  </conditionalFormatting>
  <conditionalFormatting sqref="Q32:Q39">
    <cfRule type="cellIs" dxfId="31072" priority="1641" operator="lessThan">
      <formula>0</formula>
    </cfRule>
  </conditionalFormatting>
  <conditionalFormatting sqref="R32:R39">
    <cfRule type="cellIs" dxfId="31071" priority="1639" operator="lessThan">
      <formula>0.8</formula>
    </cfRule>
    <cfRule type="cellIs" dxfId="31070" priority="1640" operator="greaterThan">
      <formula>1</formula>
    </cfRule>
  </conditionalFormatting>
  <conditionalFormatting sqref="R32:R39">
    <cfRule type="cellIs" dxfId="31069" priority="1637" operator="greaterThan">
      <formula>1</formula>
    </cfRule>
    <cfRule type="cellIs" dxfId="31068" priority="1638" operator="lessThan">
      <formula>0.8</formula>
    </cfRule>
  </conditionalFormatting>
  <conditionalFormatting sqref="P32:P39">
    <cfRule type="cellIs" dxfId="31067" priority="1636" operator="greaterThan">
      <formula>0</formula>
    </cfRule>
  </conditionalFormatting>
  <conditionalFormatting sqref="Q32:Q39">
    <cfRule type="cellIs" dxfId="31066" priority="1635" operator="lessThan">
      <formula>0</formula>
    </cfRule>
  </conditionalFormatting>
  <conditionalFormatting sqref="R32:R39">
    <cfRule type="cellIs" dxfId="31065" priority="1633" operator="lessThan">
      <formula>0.8</formula>
    </cfRule>
    <cfRule type="cellIs" dxfId="31064" priority="1634" operator="greaterThan">
      <formula>1</formula>
    </cfRule>
  </conditionalFormatting>
  <conditionalFormatting sqref="R32:R39">
    <cfRule type="cellIs" dxfId="31063" priority="1631" operator="greaterThan">
      <formula>1</formula>
    </cfRule>
    <cfRule type="cellIs" dxfId="31062" priority="1632" operator="lessThan">
      <formula>0.8</formula>
    </cfRule>
  </conditionalFormatting>
  <conditionalFormatting sqref="P32:P39">
    <cfRule type="cellIs" dxfId="31061" priority="1630" operator="greaterThan">
      <formula>0</formula>
    </cfRule>
  </conditionalFormatting>
  <conditionalFormatting sqref="P32:P39">
    <cfRule type="cellIs" dxfId="31060" priority="1624" operator="greaterThan">
      <formula>0</formula>
    </cfRule>
  </conditionalFormatting>
  <conditionalFormatting sqref="Q32:Q39">
    <cfRule type="cellIs" dxfId="31059" priority="1629" operator="lessThan">
      <formula>0</formula>
    </cfRule>
  </conditionalFormatting>
  <conditionalFormatting sqref="R32:R39">
    <cfRule type="cellIs" dxfId="31058" priority="1627" operator="lessThan">
      <formula>0.8</formula>
    </cfRule>
    <cfRule type="cellIs" dxfId="31057" priority="1628" operator="greaterThan">
      <formula>1</formula>
    </cfRule>
  </conditionalFormatting>
  <conditionalFormatting sqref="R32:R39">
    <cfRule type="cellIs" dxfId="31056" priority="1625" operator="greaterThan">
      <formula>1</formula>
    </cfRule>
    <cfRule type="cellIs" dxfId="31055" priority="1626" operator="lessThan">
      <formula>0.8</formula>
    </cfRule>
  </conditionalFormatting>
  <conditionalFormatting sqref="P32:P39">
    <cfRule type="cellIs" dxfId="31054" priority="1618" operator="greaterThan">
      <formula>0</formula>
    </cfRule>
  </conditionalFormatting>
  <conditionalFormatting sqref="Q32:Q39">
    <cfRule type="cellIs" dxfId="31053" priority="1623" operator="lessThan">
      <formula>0</formula>
    </cfRule>
  </conditionalFormatting>
  <conditionalFormatting sqref="R32:R39">
    <cfRule type="cellIs" dxfId="31052" priority="1621" operator="lessThan">
      <formula>0.8</formula>
    </cfRule>
    <cfRule type="cellIs" dxfId="31051" priority="1622" operator="greaterThan">
      <formula>1</formula>
    </cfRule>
  </conditionalFormatting>
  <conditionalFormatting sqref="R32:R39">
    <cfRule type="cellIs" dxfId="31050" priority="1619" operator="greaterThan">
      <formula>1</formula>
    </cfRule>
    <cfRule type="cellIs" dxfId="31049" priority="1620" operator="lessThan">
      <formula>0.8</formula>
    </cfRule>
  </conditionalFormatting>
  <conditionalFormatting sqref="R32:R39">
    <cfRule type="cellIs" dxfId="31048" priority="1615" operator="lessThan">
      <formula>0.8</formula>
    </cfRule>
    <cfRule type="cellIs" dxfId="31047" priority="1616" operator="greaterThan">
      <formula>1</formula>
    </cfRule>
  </conditionalFormatting>
  <conditionalFormatting sqref="R32:R39">
    <cfRule type="cellIs" dxfId="31046" priority="1613" operator="greaterThan">
      <formula>1</formula>
    </cfRule>
    <cfRule type="cellIs" dxfId="31045" priority="1614" operator="lessThan">
      <formula>0.8</formula>
    </cfRule>
  </conditionalFormatting>
  <conditionalFormatting sqref="P32:P39">
    <cfRule type="cellIs" dxfId="31044" priority="1612" operator="greaterThan">
      <formula>0</formula>
    </cfRule>
  </conditionalFormatting>
  <conditionalFormatting sqref="Q32:Q39">
    <cfRule type="cellIs" dxfId="31043" priority="1617" operator="lessThan">
      <formula>0</formula>
    </cfRule>
  </conditionalFormatting>
  <conditionalFormatting sqref="Q32:Q39">
    <cfRule type="cellIs" dxfId="31042" priority="1606" operator="lessThan">
      <formula>0</formula>
    </cfRule>
  </conditionalFormatting>
  <conditionalFormatting sqref="P32:P39">
    <cfRule type="cellIs" dxfId="31041" priority="1607" operator="greaterThan">
      <formula>0</formula>
    </cfRule>
  </conditionalFormatting>
  <conditionalFormatting sqref="R32:R39">
    <cfRule type="cellIs" dxfId="31040" priority="1610" operator="lessThan">
      <formula>0.8</formula>
    </cfRule>
    <cfRule type="cellIs" dxfId="31039" priority="1611" operator="greaterThan">
      <formula>1</formula>
    </cfRule>
  </conditionalFormatting>
  <conditionalFormatting sqref="R32:R39">
    <cfRule type="cellIs" dxfId="31038" priority="1608" operator="greaterThan">
      <formula>1</formula>
    </cfRule>
    <cfRule type="cellIs" dxfId="31037" priority="1609" operator="lessThan">
      <formula>0.8</formula>
    </cfRule>
  </conditionalFormatting>
  <conditionalFormatting sqref="Q32:Q39">
    <cfRule type="cellIs" dxfId="31036" priority="1600" operator="lessThan">
      <formula>0</formula>
    </cfRule>
  </conditionalFormatting>
  <conditionalFormatting sqref="R32:R39">
    <cfRule type="cellIs" dxfId="31035" priority="1604" operator="lessThan">
      <formula>0.8</formula>
    </cfRule>
    <cfRule type="cellIs" dxfId="31034" priority="1605" operator="greaterThan">
      <formula>1</formula>
    </cfRule>
  </conditionalFormatting>
  <conditionalFormatting sqref="R32:R39">
    <cfRule type="cellIs" dxfId="31033" priority="1602" operator="greaterThan">
      <formula>1</formula>
    </cfRule>
    <cfRule type="cellIs" dxfId="31032" priority="1603" operator="lessThan">
      <formula>0.8</formula>
    </cfRule>
  </conditionalFormatting>
  <conditionalFormatting sqref="P32:P39">
    <cfRule type="cellIs" dxfId="31031" priority="1601" operator="greaterThan">
      <formula>0</formula>
    </cfRule>
  </conditionalFormatting>
  <conditionalFormatting sqref="Q32:Q39">
    <cfRule type="cellIs" dxfId="31030" priority="1599" operator="lessThan">
      <formula>0</formula>
    </cfRule>
  </conditionalFormatting>
  <conditionalFormatting sqref="R32:R39">
    <cfRule type="cellIs" dxfId="31029" priority="1597" operator="lessThan">
      <formula>0.8</formula>
    </cfRule>
    <cfRule type="cellIs" dxfId="31028" priority="1598" operator="greaterThan">
      <formula>1</formula>
    </cfRule>
  </conditionalFormatting>
  <conditionalFormatting sqref="R32:R39">
    <cfRule type="cellIs" dxfId="31027" priority="1595" operator="greaterThan">
      <formula>1</formula>
    </cfRule>
    <cfRule type="cellIs" dxfId="31026" priority="1596" operator="lessThan">
      <formula>0.8</formula>
    </cfRule>
  </conditionalFormatting>
  <conditionalFormatting sqref="P32:P39">
    <cfRule type="cellIs" dxfId="31025" priority="1594" operator="greaterThan">
      <formula>0</formula>
    </cfRule>
  </conditionalFormatting>
  <conditionalFormatting sqref="Q32:Q39">
    <cfRule type="cellIs" dxfId="31024" priority="1593" operator="lessThan">
      <formula>0</formula>
    </cfRule>
  </conditionalFormatting>
  <conditionalFormatting sqref="R32:R39">
    <cfRule type="cellIs" dxfId="31023" priority="1591" operator="lessThan">
      <formula>0.8</formula>
    </cfRule>
    <cfRule type="cellIs" dxfId="31022" priority="1592" operator="greaterThan">
      <formula>1</formula>
    </cfRule>
  </conditionalFormatting>
  <conditionalFormatting sqref="R32:R39">
    <cfRule type="cellIs" dxfId="31021" priority="1589" operator="greaterThan">
      <formula>1</formula>
    </cfRule>
    <cfRule type="cellIs" dxfId="31020" priority="1590" operator="lessThan">
      <formula>0.8</formula>
    </cfRule>
  </conditionalFormatting>
  <conditionalFormatting sqref="P32:P39">
    <cfRule type="cellIs" dxfId="31019" priority="1588" operator="greaterThan">
      <formula>0</formula>
    </cfRule>
  </conditionalFormatting>
  <conditionalFormatting sqref="Q32:Q39">
    <cfRule type="cellIs" dxfId="31018" priority="1582" operator="lessThan">
      <formula>0</formula>
    </cfRule>
  </conditionalFormatting>
  <conditionalFormatting sqref="P32:P39">
    <cfRule type="cellIs" dxfId="31017" priority="1583" operator="greaterThan">
      <formula>0</formula>
    </cfRule>
  </conditionalFormatting>
  <conditionalFormatting sqref="R32:R39">
    <cfRule type="cellIs" dxfId="31016" priority="1586" operator="lessThan">
      <formula>0.8</formula>
    </cfRule>
    <cfRule type="cellIs" dxfId="31015" priority="1587" operator="greaterThan">
      <formula>1</formula>
    </cfRule>
  </conditionalFormatting>
  <conditionalFormatting sqref="R32:R39">
    <cfRule type="cellIs" dxfId="31014" priority="1584" operator="greaterThan">
      <formula>1</formula>
    </cfRule>
    <cfRule type="cellIs" dxfId="31013" priority="1585" operator="lessThan">
      <formula>0.8</formula>
    </cfRule>
  </conditionalFormatting>
  <conditionalFormatting sqref="Q32:Q39">
    <cfRule type="cellIs" dxfId="31012" priority="1576" operator="lessThan">
      <formula>0</formula>
    </cfRule>
  </conditionalFormatting>
  <conditionalFormatting sqref="R32:R39">
    <cfRule type="cellIs" dxfId="31011" priority="1580" operator="lessThan">
      <formula>0.8</formula>
    </cfRule>
    <cfRule type="cellIs" dxfId="31010" priority="1581" operator="greaterThan">
      <formula>1</formula>
    </cfRule>
  </conditionalFormatting>
  <conditionalFormatting sqref="R32:R39">
    <cfRule type="cellIs" dxfId="31009" priority="1578" operator="greaterThan">
      <formula>1</formula>
    </cfRule>
    <cfRule type="cellIs" dxfId="31008" priority="1579" operator="lessThan">
      <formula>0.8</formula>
    </cfRule>
  </conditionalFormatting>
  <conditionalFormatting sqref="P32:P39">
    <cfRule type="cellIs" dxfId="31007" priority="1577" operator="greaterThan">
      <formula>0</formula>
    </cfRule>
  </conditionalFormatting>
  <conditionalFormatting sqref="Q32:Q39">
    <cfRule type="cellIs" dxfId="31006" priority="1575" operator="lessThan">
      <formula>0</formula>
    </cfRule>
  </conditionalFormatting>
  <conditionalFormatting sqref="R32:R39">
    <cfRule type="cellIs" dxfId="31005" priority="1573" operator="lessThan">
      <formula>0.8</formula>
    </cfRule>
    <cfRule type="cellIs" dxfId="31004" priority="1574" operator="greaterThan">
      <formula>1</formula>
    </cfRule>
  </conditionalFormatting>
  <conditionalFormatting sqref="R32:R39">
    <cfRule type="cellIs" dxfId="31003" priority="1571" operator="greaterThan">
      <formula>1</formula>
    </cfRule>
    <cfRule type="cellIs" dxfId="31002" priority="1572" operator="lessThan">
      <formula>0.8</formula>
    </cfRule>
  </conditionalFormatting>
  <conditionalFormatting sqref="P32:P39">
    <cfRule type="cellIs" dxfId="31001" priority="1570" operator="greaterThan">
      <formula>0</formula>
    </cfRule>
  </conditionalFormatting>
  <conditionalFormatting sqref="Q32:Q39">
    <cfRule type="cellIs" dxfId="31000" priority="1569" operator="lessThan">
      <formula>0</formula>
    </cfRule>
  </conditionalFormatting>
  <conditionalFormatting sqref="R32:R39">
    <cfRule type="cellIs" dxfId="30999" priority="1567" operator="lessThan">
      <formula>0.8</formula>
    </cfRule>
    <cfRule type="cellIs" dxfId="30998" priority="1568" operator="greaterThan">
      <formula>1</formula>
    </cfRule>
  </conditionalFormatting>
  <conditionalFormatting sqref="R32:R39">
    <cfRule type="cellIs" dxfId="30997" priority="1565" operator="greaterThan">
      <formula>1</formula>
    </cfRule>
    <cfRule type="cellIs" dxfId="30996" priority="1566" operator="lessThan">
      <formula>0.8</formula>
    </cfRule>
  </conditionalFormatting>
  <conditionalFormatting sqref="P32:P39">
    <cfRule type="cellIs" dxfId="30995" priority="1564" operator="greaterThan">
      <formula>0</formula>
    </cfRule>
  </conditionalFormatting>
  <conditionalFormatting sqref="Q19:Q25">
    <cfRule type="cellIs" dxfId="30994" priority="1563" operator="lessThan">
      <formula>0</formula>
    </cfRule>
  </conditionalFormatting>
  <conditionalFormatting sqref="R19:R25">
    <cfRule type="cellIs" dxfId="30993" priority="1561" operator="lessThan">
      <formula>0.8</formula>
    </cfRule>
    <cfRule type="cellIs" dxfId="30992" priority="1562" operator="greaterThan">
      <formula>1</formula>
    </cfRule>
  </conditionalFormatting>
  <conditionalFormatting sqref="R19:R25">
    <cfRule type="cellIs" dxfId="30991" priority="1559" operator="greaterThan">
      <formula>1</formula>
    </cfRule>
    <cfRule type="cellIs" dxfId="30990" priority="1560" operator="lessThan">
      <formula>0.8</formula>
    </cfRule>
  </conditionalFormatting>
  <conditionalFormatting sqref="P19:P25">
    <cfRule type="cellIs" dxfId="30989" priority="1558" operator="greaterThan">
      <formula>0</formula>
    </cfRule>
  </conditionalFormatting>
  <conditionalFormatting sqref="R19:R25">
    <cfRule type="cellIs" dxfId="30988" priority="1555" operator="lessThan">
      <formula>0.8</formula>
    </cfRule>
    <cfRule type="cellIs" dxfId="30987" priority="1556" operator="greaterThan">
      <formula>1</formula>
    </cfRule>
  </conditionalFormatting>
  <conditionalFormatting sqref="R19:R25">
    <cfRule type="cellIs" dxfId="30986" priority="1553" operator="greaterThan">
      <formula>1</formula>
    </cfRule>
    <cfRule type="cellIs" dxfId="30985" priority="1554" operator="lessThan">
      <formula>0.8</formula>
    </cfRule>
  </conditionalFormatting>
  <conditionalFormatting sqref="P19:P25">
    <cfRule type="cellIs" dxfId="30984" priority="1552" operator="greaterThan">
      <formula>0</formula>
    </cfRule>
  </conditionalFormatting>
  <conditionalFormatting sqref="Q19:Q25">
    <cfRule type="cellIs" dxfId="30983" priority="1557" operator="lessThan">
      <formula>0</formula>
    </cfRule>
  </conditionalFormatting>
  <conditionalFormatting sqref="R19:R25">
    <cfRule type="cellIs" dxfId="30982" priority="1549" operator="lessThan">
      <formula>0.8</formula>
    </cfRule>
    <cfRule type="cellIs" dxfId="30981" priority="1550" operator="greaterThan">
      <formula>1</formula>
    </cfRule>
  </conditionalFormatting>
  <conditionalFormatting sqref="R19:R25">
    <cfRule type="cellIs" dxfId="30980" priority="1547" operator="greaterThan">
      <formula>1</formula>
    </cfRule>
    <cfRule type="cellIs" dxfId="30979" priority="1548" operator="lessThan">
      <formula>0.8</formula>
    </cfRule>
  </conditionalFormatting>
  <conditionalFormatting sqref="P19:P25">
    <cfRule type="cellIs" dxfId="30978" priority="1546" operator="greaterThan">
      <formula>0</formula>
    </cfRule>
  </conditionalFormatting>
  <conditionalFormatting sqref="Q19:Q25">
    <cfRule type="cellIs" dxfId="30977" priority="1551" operator="lessThan">
      <formula>0</formula>
    </cfRule>
  </conditionalFormatting>
  <conditionalFormatting sqref="Q19:Q25">
    <cfRule type="cellIs" dxfId="30976" priority="1545" operator="lessThan">
      <formula>0</formula>
    </cfRule>
  </conditionalFormatting>
  <conditionalFormatting sqref="R19:R25">
    <cfRule type="cellIs" dxfId="30975" priority="1543" operator="lessThan">
      <formula>0.8</formula>
    </cfRule>
    <cfRule type="cellIs" dxfId="30974" priority="1544" operator="greaterThan">
      <formula>1</formula>
    </cfRule>
  </conditionalFormatting>
  <conditionalFormatting sqref="R19:R25">
    <cfRule type="cellIs" dxfId="30973" priority="1541" operator="greaterThan">
      <formula>1</formula>
    </cfRule>
    <cfRule type="cellIs" dxfId="30972" priority="1542" operator="lessThan">
      <formula>0.8</formula>
    </cfRule>
  </conditionalFormatting>
  <conditionalFormatting sqref="P19:P25">
    <cfRule type="cellIs" dxfId="30971" priority="1540" operator="greaterThan">
      <formula>0</formula>
    </cfRule>
  </conditionalFormatting>
  <conditionalFormatting sqref="Q135:Q136">
    <cfRule type="cellIs" dxfId="30970" priority="1539" operator="lessThan">
      <formula>0</formula>
    </cfRule>
  </conditionalFormatting>
  <conditionalFormatting sqref="R135:R136 R139:R142">
    <cfRule type="cellIs" dxfId="30969" priority="1537" operator="lessThan">
      <formula>0.8</formula>
    </cfRule>
    <cfRule type="cellIs" dxfId="30968" priority="1538" operator="greaterThan">
      <formula>1</formula>
    </cfRule>
  </conditionalFormatting>
  <conditionalFormatting sqref="R135:R136 R139:R142">
    <cfRule type="cellIs" dxfId="30967" priority="1535" operator="greaterThan">
      <formula>1</formula>
    </cfRule>
    <cfRule type="cellIs" dxfId="30966" priority="1536" operator="lessThan">
      <formula>0.8</formula>
    </cfRule>
  </conditionalFormatting>
  <conditionalFormatting sqref="P135:P136 P139 P142">
    <cfRule type="cellIs" dxfId="30965" priority="1534" operator="greaterThan">
      <formula>0</formula>
    </cfRule>
  </conditionalFormatting>
  <conditionalFormatting sqref="P135:P136 P139 P142">
    <cfRule type="cellIs" dxfId="30964" priority="1528" operator="greaterThan">
      <formula>0</formula>
    </cfRule>
  </conditionalFormatting>
  <conditionalFormatting sqref="Q135:Q136">
    <cfRule type="cellIs" dxfId="30963" priority="1533" operator="lessThan">
      <formula>0</formula>
    </cfRule>
  </conditionalFormatting>
  <conditionalFormatting sqref="R135:R136 R139:R142">
    <cfRule type="cellIs" dxfId="30962" priority="1531" operator="lessThan">
      <formula>0.8</formula>
    </cfRule>
    <cfRule type="cellIs" dxfId="30961" priority="1532" operator="greaterThan">
      <formula>1</formula>
    </cfRule>
  </conditionalFormatting>
  <conditionalFormatting sqref="R135:R136 R139:R142">
    <cfRule type="cellIs" dxfId="30960" priority="1529" operator="greaterThan">
      <formula>1</formula>
    </cfRule>
    <cfRule type="cellIs" dxfId="30959" priority="1530" operator="lessThan">
      <formula>0.8</formula>
    </cfRule>
  </conditionalFormatting>
  <conditionalFormatting sqref="P19:P25">
    <cfRule type="cellIs" dxfId="30958" priority="1522" operator="greaterThan">
      <formula>0</formula>
    </cfRule>
  </conditionalFormatting>
  <conditionalFormatting sqref="Q19:Q25">
    <cfRule type="cellIs" dxfId="30957" priority="1527" operator="lessThan">
      <formula>0</formula>
    </cfRule>
  </conditionalFormatting>
  <conditionalFormatting sqref="R19:R25">
    <cfRule type="cellIs" dxfId="30956" priority="1525" operator="lessThan">
      <formula>0.8</formula>
    </cfRule>
    <cfRule type="cellIs" dxfId="30955" priority="1526" operator="greaterThan">
      <formula>1</formula>
    </cfRule>
  </conditionalFormatting>
  <conditionalFormatting sqref="R19:R25">
    <cfRule type="cellIs" dxfId="30954" priority="1523" operator="greaterThan">
      <formula>1</formula>
    </cfRule>
    <cfRule type="cellIs" dxfId="30953" priority="1524" operator="lessThan">
      <formula>0.8</formula>
    </cfRule>
  </conditionalFormatting>
  <conditionalFormatting sqref="Q19:Q25">
    <cfRule type="cellIs" dxfId="30952" priority="1521" operator="lessThan">
      <formula>0</formula>
    </cfRule>
  </conditionalFormatting>
  <conditionalFormatting sqref="R19:R25">
    <cfRule type="cellIs" dxfId="30951" priority="1519" operator="lessThan">
      <formula>0.8</formula>
    </cfRule>
    <cfRule type="cellIs" dxfId="30950" priority="1520" operator="greaterThan">
      <formula>1</formula>
    </cfRule>
  </conditionalFormatting>
  <conditionalFormatting sqref="R19:R25">
    <cfRule type="cellIs" dxfId="30949" priority="1517" operator="greaterThan">
      <formula>1</formula>
    </cfRule>
    <cfRule type="cellIs" dxfId="30948" priority="1518" operator="lessThan">
      <formula>0.8</formula>
    </cfRule>
  </conditionalFormatting>
  <conditionalFormatting sqref="P19:P25">
    <cfRule type="cellIs" dxfId="30947" priority="1516" operator="greaterThan">
      <formula>0</formula>
    </cfRule>
  </conditionalFormatting>
  <conditionalFormatting sqref="Q19:Q25">
    <cfRule type="cellIs" dxfId="30946" priority="1515" operator="lessThan">
      <formula>0</formula>
    </cfRule>
  </conditionalFormatting>
  <conditionalFormatting sqref="R19:R25">
    <cfRule type="cellIs" dxfId="30945" priority="1513" operator="lessThan">
      <formula>0.8</formula>
    </cfRule>
    <cfRule type="cellIs" dxfId="30944" priority="1514" operator="greaterThan">
      <formula>1</formula>
    </cfRule>
  </conditionalFormatting>
  <conditionalFormatting sqref="R19:R25">
    <cfRule type="cellIs" dxfId="30943" priority="1511" operator="greaterThan">
      <formula>1</formula>
    </cfRule>
    <cfRule type="cellIs" dxfId="30942" priority="1512" operator="lessThan">
      <formula>0.8</formula>
    </cfRule>
  </conditionalFormatting>
  <conditionalFormatting sqref="P19:P25">
    <cfRule type="cellIs" dxfId="30941" priority="1510" operator="greaterThan">
      <formula>0</formula>
    </cfRule>
  </conditionalFormatting>
  <conditionalFormatting sqref="Q19:Q25">
    <cfRule type="cellIs" dxfId="30940" priority="1509" operator="lessThan">
      <formula>0</formula>
    </cfRule>
  </conditionalFormatting>
  <conditionalFormatting sqref="R19:R25">
    <cfRule type="cellIs" dxfId="30939" priority="1507" operator="lessThan">
      <formula>0.8</formula>
    </cfRule>
    <cfRule type="cellIs" dxfId="30938" priority="1508" operator="greaterThan">
      <formula>1</formula>
    </cfRule>
  </conditionalFormatting>
  <conditionalFormatting sqref="R19:R25">
    <cfRule type="cellIs" dxfId="30937" priority="1505" operator="greaterThan">
      <formula>1</formula>
    </cfRule>
    <cfRule type="cellIs" dxfId="30936" priority="1506" operator="lessThan">
      <formula>0.8</formula>
    </cfRule>
  </conditionalFormatting>
  <conditionalFormatting sqref="P19:P25">
    <cfRule type="cellIs" dxfId="30935" priority="1504" operator="greaterThan">
      <formula>0</formula>
    </cfRule>
  </conditionalFormatting>
  <conditionalFormatting sqref="R19:R25">
    <cfRule type="cellIs" dxfId="30934" priority="1501" operator="lessThan">
      <formula>0.8</formula>
    </cfRule>
    <cfRule type="cellIs" dxfId="30933" priority="1502" operator="greaterThan">
      <formula>1</formula>
    </cfRule>
  </conditionalFormatting>
  <conditionalFormatting sqref="R19:R25">
    <cfRule type="cellIs" dxfId="30932" priority="1499" operator="greaterThan">
      <formula>1</formula>
    </cfRule>
    <cfRule type="cellIs" dxfId="30931" priority="1500" operator="lessThan">
      <formula>0.8</formula>
    </cfRule>
  </conditionalFormatting>
  <conditionalFormatting sqref="P19:P25">
    <cfRule type="cellIs" dxfId="30930" priority="1498" operator="greaterThan">
      <formula>0</formula>
    </cfRule>
  </conditionalFormatting>
  <conditionalFormatting sqref="Q19:Q25">
    <cfRule type="cellIs" dxfId="30929" priority="1503" operator="lessThan">
      <formula>0</formula>
    </cfRule>
  </conditionalFormatting>
  <conditionalFormatting sqref="Q19:Q25">
    <cfRule type="cellIs" dxfId="30928" priority="1497" operator="lessThan">
      <formula>0</formula>
    </cfRule>
  </conditionalFormatting>
  <conditionalFormatting sqref="R19:R25">
    <cfRule type="cellIs" dxfId="30927" priority="1495" operator="lessThan">
      <formula>0.8</formula>
    </cfRule>
    <cfRule type="cellIs" dxfId="30926" priority="1496" operator="greaterThan">
      <formula>1</formula>
    </cfRule>
  </conditionalFormatting>
  <conditionalFormatting sqref="R19:R25">
    <cfRule type="cellIs" dxfId="30925" priority="1493" operator="greaterThan">
      <formula>1</formula>
    </cfRule>
    <cfRule type="cellIs" dxfId="30924" priority="1494" operator="lessThan">
      <formula>0.8</formula>
    </cfRule>
  </conditionalFormatting>
  <conditionalFormatting sqref="P19:P25">
    <cfRule type="cellIs" dxfId="30923" priority="1492" operator="greaterThan">
      <formula>0</formula>
    </cfRule>
  </conditionalFormatting>
  <conditionalFormatting sqref="P19:P25">
    <cfRule type="cellIs" dxfId="30922" priority="1486" operator="greaterThan">
      <formula>0</formula>
    </cfRule>
  </conditionalFormatting>
  <conditionalFormatting sqref="Q19:Q25">
    <cfRule type="cellIs" dxfId="30921" priority="1491" operator="lessThan">
      <formula>0</formula>
    </cfRule>
  </conditionalFormatting>
  <conditionalFormatting sqref="R19:R25">
    <cfRule type="cellIs" dxfId="30920" priority="1489" operator="lessThan">
      <formula>0.8</formula>
    </cfRule>
    <cfRule type="cellIs" dxfId="30919" priority="1490" operator="greaterThan">
      <formula>1</formula>
    </cfRule>
  </conditionalFormatting>
  <conditionalFormatting sqref="R19:R25">
    <cfRule type="cellIs" dxfId="30918" priority="1487" operator="greaterThan">
      <formula>1</formula>
    </cfRule>
    <cfRule type="cellIs" dxfId="30917" priority="1488" operator="lessThan">
      <formula>0.8</formula>
    </cfRule>
  </conditionalFormatting>
  <conditionalFormatting sqref="P19:P25">
    <cfRule type="cellIs" dxfId="30916" priority="1480" operator="greaterThan">
      <formula>0</formula>
    </cfRule>
  </conditionalFormatting>
  <conditionalFormatting sqref="Q19:Q25">
    <cfRule type="cellIs" dxfId="30915" priority="1485" operator="lessThan">
      <formula>0</formula>
    </cfRule>
  </conditionalFormatting>
  <conditionalFormatting sqref="R19:R25">
    <cfRule type="cellIs" dxfId="30914" priority="1483" operator="lessThan">
      <formula>0.8</formula>
    </cfRule>
    <cfRule type="cellIs" dxfId="30913" priority="1484" operator="greaterThan">
      <formula>1</formula>
    </cfRule>
  </conditionalFormatting>
  <conditionalFormatting sqref="R19:R25">
    <cfRule type="cellIs" dxfId="30912" priority="1481" operator="greaterThan">
      <formula>1</formula>
    </cfRule>
    <cfRule type="cellIs" dxfId="30911" priority="1482" operator="lessThan">
      <formula>0.8</formula>
    </cfRule>
  </conditionalFormatting>
  <conditionalFormatting sqref="Q19:Q25">
    <cfRule type="cellIs" dxfId="30910" priority="1479" operator="lessThan">
      <formula>0</formula>
    </cfRule>
  </conditionalFormatting>
  <conditionalFormatting sqref="R19:R25">
    <cfRule type="cellIs" dxfId="30909" priority="1477" operator="lessThan">
      <formula>0.8</formula>
    </cfRule>
    <cfRule type="cellIs" dxfId="30908" priority="1478" operator="greaterThan">
      <formula>1</formula>
    </cfRule>
  </conditionalFormatting>
  <conditionalFormatting sqref="R19:R25">
    <cfRule type="cellIs" dxfId="30907" priority="1475" operator="greaterThan">
      <formula>1</formula>
    </cfRule>
    <cfRule type="cellIs" dxfId="30906" priority="1476" operator="lessThan">
      <formula>0.8</formula>
    </cfRule>
  </conditionalFormatting>
  <conditionalFormatting sqref="P19:P25">
    <cfRule type="cellIs" dxfId="30905" priority="1474" operator="greaterThan">
      <formula>0</formula>
    </cfRule>
  </conditionalFormatting>
  <conditionalFormatting sqref="Q19:Q25">
    <cfRule type="cellIs" dxfId="30904" priority="1473" operator="lessThan">
      <formula>0</formula>
    </cfRule>
  </conditionalFormatting>
  <conditionalFormatting sqref="R19:R25">
    <cfRule type="cellIs" dxfId="30903" priority="1471" operator="lessThan">
      <formula>0.8</formula>
    </cfRule>
    <cfRule type="cellIs" dxfId="30902" priority="1472" operator="greaterThan">
      <formula>1</formula>
    </cfRule>
  </conditionalFormatting>
  <conditionalFormatting sqref="R19:R25">
    <cfRule type="cellIs" dxfId="30901" priority="1469" operator="greaterThan">
      <formula>1</formula>
    </cfRule>
    <cfRule type="cellIs" dxfId="30900" priority="1470" operator="lessThan">
      <formula>0.8</formula>
    </cfRule>
  </conditionalFormatting>
  <conditionalFormatting sqref="P19:P25">
    <cfRule type="cellIs" dxfId="30899" priority="1468" operator="greaterThan">
      <formula>0</formula>
    </cfRule>
  </conditionalFormatting>
  <conditionalFormatting sqref="P19:P25">
    <cfRule type="cellIs" dxfId="30898" priority="1462" operator="greaterThan">
      <formula>0</formula>
    </cfRule>
  </conditionalFormatting>
  <conditionalFormatting sqref="Q19:Q25">
    <cfRule type="cellIs" dxfId="30897" priority="1467" operator="lessThan">
      <formula>0</formula>
    </cfRule>
  </conditionalFormatting>
  <conditionalFormatting sqref="R19:R25">
    <cfRule type="cellIs" dxfId="30896" priority="1465" operator="lessThan">
      <formula>0.8</formula>
    </cfRule>
    <cfRule type="cellIs" dxfId="30895" priority="1466" operator="greaterThan">
      <formula>1</formula>
    </cfRule>
  </conditionalFormatting>
  <conditionalFormatting sqref="R19:R25">
    <cfRule type="cellIs" dxfId="30894" priority="1463" operator="greaterThan">
      <formula>1</formula>
    </cfRule>
    <cfRule type="cellIs" dxfId="30893" priority="1464" operator="lessThan">
      <formula>0.8</formula>
    </cfRule>
  </conditionalFormatting>
  <conditionalFormatting sqref="Q19:Q25">
    <cfRule type="cellIs" dxfId="30892" priority="1461" operator="lessThan">
      <formula>0</formula>
    </cfRule>
  </conditionalFormatting>
  <conditionalFormatting sqref="R19:R25">
    <cfRule type="cellIs" dxfId="30891" priority="1459" operator="lessThan">
      <formula>0.8</formula>
    </cfRule>
    <cfRule type="cellIs" dxfId="30890" priority="1460" operator="greaterThan">
      <formula>1</formula>
    </cfRule>
  </conditionalFormatting>
  <conditionalFormatting sqref="R19:R25">
    <cfRule type="cellIs" dxfId="30889" priority="1457" operator="greaterThan">
      <formula>1</formula>
    </cfRule>
    <cfRule type="cellIs" dxfId="30888" priority="1458" operator="lessThan">
      <formula>0.8</formula>
    </cfRule>
  </conditionalFormatting>
  <conditionalFormatting sqref="P19:P25">
    <cfRule type="cellIs" dxfId="30887" priority="1456" operator="greaterThan">
      <formula>0</formula>
    </cfRule>
  </conditionalFormatting>
  <conditionalFormatting sqref="Q19:Q25">
    <cfRule type="cellIs" dxfId="30886" priority="1455" operator="lessThan">
      <formula>0</formula>
    </cfRule>
  </conditionalFormatting>
  <conditionalFormatting sqref="R19:R25">
    <cfRule type="cellIs" dxfId="30885" priority="1453" operator="lessThan">
      <formula>0.8</formula>
    </cfRule>
    <cfRule type="cellIs" dxfId="30884" priority="1454" operator="greaterThan">
      <formula>1</formula>
    </cfRule>
  </conditionalFormatting>
  <conditionalFormatting sqref="R19:R25">
    <cfRule type="cellIs" dxfId="30883" priority="1451" operator="greaterThan">
      <formula>1</formula>
    </cfRule>
    <cfRule type="cellIs" dxfId="30882" priority="1452" operator="lessThan">
      <formula>0.8</formula>
    </cfRule>
  </conditionalFormatting>
  <conditionalFormatting sqref="P19:P25">
    <cfRule type="cellIs" dxfId="30881" priority="1450" operator="greaterThan">
      <formula>0</formula>
    </cfRule>
  </conditionalFormatting>
  <conditionalFormatting sqref="Q19:Q25">
    <cfRule type="cellIs" dxfId="30880" priority="1449" operator="lessThan">
      <formula>0</formula>
    </cfRule>
  </conditionalFormatting>
  <conditionalFormatting sqref="R19:R25">
    <cfRule type="cellIs" dxfId="30879" priority="1447" operator="lessThan">
      <formula>0.8</formula>
    </cfRule>
    <cfRule type="cellIs" dxfId="30878" priority="1448" operator="greaterThan">
      <formula>1</formula>
    </cfRule>
  </conditionalFormatting>
  <conditionalFormatting sqref="R19:R25">
    <cfRule type="cellIs" dxfId="30877" priority="1445" operator="greaterThan">
      <formula>1</formula>
    </cfRule>
    <cfRule type="cellIs" dxfId="30876" priority="1446" operator="lessThan">
      <formula>0.8</formula>
    </cfRule>
  </conditionalFormatting>
  <conditionalFormatting sqref="P19:P25">
    <cfRule type="cellIs" dxfId="30875" priority="1444" operator="greaterThan">
      <formula>0</formula>
    </cfRule>
  </conditionalFormatting>
  <conditionalFormatting sqref="R19:R25">
    <cfRule type="cellIs" dxfId="30874" priority="1441" operator="lessThan">
      <formula>0.8</formula>
    </cfRule>
    <cfRule type="cellIs" dxfId="30873" priority="1442" operator="greaterThan">
      <formula>1</formula>
    </cfRule>
  </conditionalFormatting>
  <conditionalFormatting sqref="R19:R25">
    <cfRule type="cellIs" dxfId="30872" priority="1439" operator="greaterThan">
      <formula>1</formula>
    </cfRule>
    <cfRule type="cellIs" dxfId="30871" priority="1440" operator="lessThan">
      <formula>0.8</formula>
    </cfRule>
  </conditionalFormatting>
  <conditionalFormatting sqref="P19:P25">
    <cfRule type="cellIs" dxfId="30870" priority="1438" operator="greaterThan">
      <formula>0</formula>
    </cfRule>
  </conditionalFormatting>
  <conditionalFormatting sqref="Q19:Q25">
    <cfRule type="cellIs" dxfId="30869" priority="1443" operator="lessThan">
      <formula>0</formula>
    </cfRule>
  </conditionalFormatting>
  <conditionalFormatting sqref="Q40">
    <cfRule type="cellIs" dxfId="30868" priority="1437" operator="lessThan">
      <formula>0</formula>
    </cfRule>
  </conditionalFormatting>
  <conditionalFormatting sqref="R40">
    <cfRule type="cellIs" dxfId="30867" priority="1435" operator="lessThan">
      <formula>0.8</formula>
    </cfRule>
    <cfRule type="cellIs" dxfId="30866" priority="1436" operator="greaterThan">
      <formula>1</formula>
    </cfRule>
  </conditionalFormatting>
  <conditionalFormatting sqref="R40">
    <cfRule type="cellIs" dxfId="30865" priority="1433" operator="greaterThan">
      <formula>1</formula>
    </cfRule>
    <cfRule type="cellIs" dxfId="30864" priority="1434" operator="lessThan">
      <formula>0.8</formula>
    </cfRule>
  </conditionalFormatting>
  <conditionalFormatting sqref="P40">
    <cfRule type="cellIs" dxfId="30863" priority="1432" operator="greaterThan">
      <formula>0</formula>
    </cfRule>
  </conditionalFormatting>
  <conditionalFormatting sqref="P40">
    <cfRule type="cellIs" dxfId="30862" priority="1426" operator="greaterThan">
      <formula>0</formula>
    </cfRule>
  </conditionalFormatting>
  <conditionalFormatting sqref="Q40">
    <cfRule type="cellIs" dxfId="30861" priority="1431" operator="lessThan">
      <formula>0</formula>
    </cfRule>
  </conditionalFormatting>
  <conditionalFormatting sqref="R40">
    <cfRule type="cellIs" dxfId="30860" priority="1429" operator="lessThan">
      <formula>0.8</formula>
    </cfRule>
    <cfRule type="cellIs" dxfId="30859" priority="1430" operator="greaterThan">
      <formula>1</formula>
    </cfRule>
  </conditionalFormatting>
  <conditionalFormatting sqref="R40">
    <cfRule type="cellIs" dxfId="30858" priority="1427" operator="greaterThan">
      <formula>1</formula>
    </cfRule>
    <cfRule type="cellIs" dxfId="30857" priority="1428" operator="lessThan">
      <formula>0.8</formula>
    </cfRule>
  </conditionalFormatting>
  <conditionalFormatting sqref="P40">
    <cfRule type="cellIs" dxfId="30856" priority="1420" operator="greaterThan">
      <formula>0</formula>
    </cfRule>
  </conditionalFormatting>
  <conditionalFormatting sqref="Q40">
    <cfRule type="cellIs" dxfId="30855" priority="1425" operator="lessThan">
      <formula>0</formula>
    </cfRule>
  </conditionalFormatting>
  <conditionalFormatting sqref="R40">
    <cfRule type="cellIs" dxfId="30854" priority="1423" operator="lessThan">
      <formula>0.8</formula>
    </cfRule>
    <cfRule type="cellIs" dxfId="30853" priority="1424" operator="greaterThan">
      <formula>1</formula>
    </cfRule>
  </conditionalFormatting>
  <conditionalFormatting sqref="R40">
    <cfRule type="cellIs" dxfId="30852" priority="1421" operator="greaterThan">
      <formula>1</formula>
    </cfRule>
    <cfRule type="cellIs" dxfId="30851" priority="1422" operator="lessThan">
      <formula>0.8</formula>
    </cfRule>
  </conditionalFormatting>
  <conditionalFormatting sqref="Q40">
    <cfRule type="cellIs" dxfId="30850" priority="1419" operator="lessThan">
      <formula>0</formula>
    </cfRule>
  </conditionalFormatting>
  <conditionalFormatting sqref="R40">
    <cfRule type="cellIs" dxfId="30849" priority="1417" operator="lessThan">
      <formula>0.8</formula>
    </cfRule>
    <cfRule type="cellIs" dxfId="30848" priority="1418" operator="greaterThan">
      <formula>1</formula>
    </cfRule>
  </conditionalFormatting>
  <conditionalFormatting sqref="R40">
    <cfRule type="cellIs" dxfId="30847" priority="1415" operator="greaterThan">
      <formula>1</formula>
    </cfRule>
    <cfRule type="cellIs" dxfId="30846" priority="1416" operator="lessThan">
      <formula>0.8</formula>
    </cfRule>
  </conditionalFormatting>
  <conditionalFormatting sqref="P40">
    <cfRule type="cellIs" dxfId="30845" priority="1414" operator="greaterThan">
      <formula>0</formula>
    </cfRule>
  </conditionalFormatting>
  <conditionalFormatting sqref="P40">
    <cfRule type="cellIs" dxfId="30844" priority="1408" operator="greaterThan">
      <formula>0</formula>
    </cfRule>
  </conditionalFormatting>
  <conditionalFormatting sqref="Q40">
    <cfRule type="cellIs" dxfId="30843" priority="1413" operator="lessThan">
      <formula>0</formula>
    </cfRule>
  </conditionalFormatting>
  <conditionalFormatting sqref="R40">
    <cfRule type="cellIs" dxfId="30842" priority="1411" operator="lessThan">
      <formula>0.8</formula>
    </cfRule>
    <cfRule type="cellIs" dxfId="30841" priority="1412" operator="greaterThan">
      <formula>1</formula>
    </cfRule>
  </conditionalFormatting>
  <conditionalFormatting sqref="R40">
    <cfRule type="cellIs" dxfId="30840" priority="1409" operator="greaterThan">
      <formula>1</formula>
    </cfRule>
    <cfRule type="cellIs" dxfId="30839" priority="1410" operator="lessThan">
      <formula>0.8</formula>
    </cfRule>
  </conditionalFormatting>
  <conditionalFormatting sqref="P40">
    <cfRule type="cellIs" dxfId="30838" priority="1402" operator="greaterThan">
      <formula>0</formula>
    </cfRule>
  </conditionalFormatting>
  <conditionalFormatting sqref="Q40">
    <cfRule type="cellIs" dxfId="30837" priority="1407" operator="lessThan">
      <formula>0</formula>
    </cfRule>
  </conditionalFormatting>
  <conditionalFormatting sqref="R40">
    <cfRule type="cellIs" dxfId="30836" priority="1405" operator="lessThan">
      <formula>0.8</formula>
    </cfRule>
    <cfRule type="cellIs" dxfId="30835" priority="1406" operator="greaterThan">
      <formula>1</formula>
    </cfRule>
  </conditionalFormatting>
  <conditionalFormatting sqref="R40">
    <cfRule type="cellIs" dxfId="30834" priority="1403" operator="greaterThan">
      <formula>1</formula>
    </cfRule>
    <cfRule type="cellIs" dxfId="30833" priority="1404" operator="lessThan">
      <formula>0.8</formula>
    </cfRule>
  </conditionalFormatting>
  <conditionalFormatting sqref="P40">
    <cfRule type="cellIs" dxfId="30832" priority="1396" operator="greaterThan">
      <formula>0</formula>
    </cfRule>
  </conditionalFormatting>
  <conditionalFormatting sqref="Q40">
    <cfRule type="cellIs" dxfId="30831" priority="1401" operator="lessThan">
      <formula>0</formula>
    </cfRule>
  </conditionalFormatting>
  <conditionalFormatting sqref="R40">
    <cfRule type="cellIs" dxfId="30830" priority="1399" operator="lessThan">
      <formula>0.8</formula>
    </cfRule>
    <cfRule type="cellIs" dxfId="30829" priority="1400" operator="greaterThan">
      <formula>1</formula>
    </cfRule>
  </conditionalFormatting>
  <conditionalFormatting sqref="R40">
    <cfRule type="cellIs" dxfId="30828" priority="1397" operator="greaterThan">
      <formula>1</formula>
    </cfRule>
    <cfRule type="cellIs" dxfId="30827" priority="1398" operator="lessThan">
      <formula>0.8</formula>
    </cfRule>
  </conditionalFormatting>
  <conditionalFormatting sqref="Q40">
    <cfRule type="cellIs" dxfId="30826" priority="1390" operator="lessThan">
      <formula>0</formula>
    </cfRule>
  </conditionalFormatting>
  <conditionalFormatting sqref="P40">
    <cfRule type="cellIs" dxfId="30825" priority="1391" operator="greaterThan">
      <formula>0</formula>
    </cfRule>
  </conditionalFormatting>
  <conditionalFormatting sqref="R40">
    <cfRule type="cellIs" dxfId="30824" priority="1394" operator="lessThan">
      <formula>0.8</formula>
    </cfRule>
    <cfRule type="cellIs" dxfId="30823" priority="1395" operator="greaterThan">
      <formula>1</formula>
    </cfRule>
  </conditionalFormatting>
  <conditionalFormatting sqref="R40">
    <cfRule type="cellIs" dxfId="30822" priority="1392" operator="greaterThan">
      <formula>1</formula>
    </cfRule>
    <cfRule type="cellIs" dxfId="30821" priority="1393" operator="lessThan">
      <formula>0.8</formula>
    </cfRule>
  </conditionalFormatting>
  <conditionalFormatting sqref="Q40">
    <cfRule type="cellIs" dxfId="30820" priority="1384" operator="lessThan">
      <formula>0</formula>
    </cfRule>
  </conditionalFormatting>
  <conditionalFormatting sqref="R40">
    <cfRule type="cellIs" dxfId="30819" priority="1388" operator="lessThan">
      <formula>0.8</formula>
    </cfRule>
    <cfRule type="cellIs" dxfId="30818" priority="1389" operator="greaterThan">
      <formula>1</formula>
    </cfRule>
  </conditionalFormatting>
  <conditionalFormatting sqref="R40">
    <cfRule type="cellIs" dxfId="30817" priority="1386" operator="greaterThan">
      <formula>1</formula>
    </cfRule>
    <cfRule type="cellIs" dxfId="30816" priority="1387" operator="lessThan">
      <formula>0.8</formula>
    </cfRule>
  </conditionalFormatting>
  <conditionalFormatting sqref="P40">
    <cfRule type="cellIs" dxfId="30815" priority="1385" operator="greaterThan">
      <formula>0</formula>
    </cfRule>
  </conditionalFormatting>
  <conditionalFormatting sqref="Q40">
    <cfRule type="cellIs" dxfId="30814" priority="1383" operator="lessThan">
      <formula>0</formula>
    </cfRule>
  </conditionalFormatting>
  <conditionalFormatting sqref="R40">
    <cfRule type="cellIs" dxfId="30813" priority="1381" operator="lessThan">
      <formula>0.8</formula>
    </cfRule>
    <cfRule type="cellIs" dxfId="30812" priority="1382" operator="greaterThan">
      <formula>1</formula>
    </cfRule>
  </conditionalFormatting>
  <conditionalFormatting sqref="R40">
    <cfRule type="cellIs" dxfId="30811" priority="1379" operator="greaterThan">
      <formula>1</formula>
    </cfRule>
    <cfRule type="cellIs" dxfId="30810" priority="1380" operator="lessThan">
      <formula>0.8</formula>
    </cfRule>
  </conditionalFormatting>
  <conditionalFormatting sqref="P40">
    <cfRule type="cellIs" dxfId="30809" priority="1378" operator="greaterThan">
      <formula>0</formula>
    </cfRule>
  </conditionalFormatting>
  <conditionalFormatting sqref="Q40">
    <cfRule type="cellIs" dxfId="30808" priority="1377" operator="lessThan">
      <formula>0</formula>
    </cfRule>
  </conditionalFormatting>
  <conditionalFormatting sqref="R40">
    <cfRule type="cellIs" dxfId="30807" priority="1375" operator="lessThan">
      <formula>0.8</formula>
    </cfRule>
    <cfRule type="cellIs" dxfId="30806" priority="1376" operator="greaterThan">
      <formula>1</formula>
    </cfRule>
  </conditionalFormatting>
  <conditionalFormatting sqref="R40">
    <cfRule type="cellIs" dxfId="30805" priority="1373" operator="greaterThan">
      <formula>1</formula>
    </cfRule>
    <cfRule type="cellIs" dxfId="30804" priority="1374" operator="lessThan">
      <formula>0.8</formula>
    </cfRule>
  </conditionalFormatting>
  <conditionalFormatting sqref="P40">
    <cfRule type="cellIs" dxfId="30803" priority="1372" operator="greaterThan">
      <formula>0</formula>
    </cfRule>
  </conditionalFormatting>
  <conditionalFormatting sqref="Q32:Q39">
    <cfRule type="cellIs" dxfId="30802" priority="1371" operator="lessThan">
      <formula>0</formula>
    </cfRule>
  </conditionalFormatting>
  <conditionalFormatting sqref="R32:R39">
    <cfRule type="cellIs" dxfId="30801" priority="1369" operator="lessThan">
      <formula>0.8</formula>
    </cfRule>
    <cfRule type="cellIs" dxfId="30800" priority="1370" operator="greaterThan">
      <formula>1</formula>
    </cfRule>
  </conditionalFormatting>
  <conditionalFormatting sqref="R32:R39">
    <cfRule type="cellIs" dxfId="30799" priority="1367" operator="greaterThan">
      <formula>1</formula>
    </cfRule>
    <cfRule type="cellIs" dxfId="30798" priority="1368" operator="lessThan">
      <formula>0.8</formula>
    </cfRule>
  </conditionalFormatting>
  <conditionalFormatting sqref="P32:P39">
    <cfRule type="cellIs" dxfId="30797" priority="1366" operator="greaterThan">
      <formula>0</formula>
    </cfRule>
  </conditionalFormatting>
  <conditionalFormatting sqref="Q32:Q39">
    <cfRule type="cellIs" dxfId="30796" priority="1365" operator="lessThan">
      <formula>0</formula>
    </cfRule>
  </conditionalFormatting>
  <conditionalFormatting sqref="R32:R39">
    <cfRule type="cellIs" dxfId="30795" priority="1363" operator="lessThan">
      <formula>0.8</formula>
    </cfRule>
    <cfRule type="cellIs" dxfId="30794" priority="1364" operator="greaterThan">
      <formula>1</formula>
    </cfRule>
  </conditionalFormatting>
  <conditionalFormatting sqref="R32:R39">
    <cfRule type="cellIs" dxfId="30793" priority="1361" operator="greaterThan">
      <formula>1</formula>
    </cfRule>
    <cfRule type="cellIs" dxfId="30792" priority="1362" operator="lessThan">
      <formula>0.8</formula>
    </cfRule>
  </conditionalFormatting>
  <conditionalFormatting sqref="P32:P39">
    <cfRule type="cellIs" dxfId="30791" priority="1360" operator="greaterThan">
      <formula>0</formula>
    </cfRule>
  </conditionalFormatting>
  <conditionalFormatting sqref="Q32:Q39">
    <cfRule type="cellIs" dxfId="30790" priority="1359" operator="lessThan">
      <formula>0</formula>
    </cfRule>
  </conditionalFormatting>
  <conditionalFormatting sqref="R32:R39">
    <cfRule type="cellIs" dxfId="30789" priority="1357" operator="lessThan">
      <formula>0.8</formula>
    </cfRule>
    <cfRule type="cellIs" dxfId="30788" priority="1358" operator="greaterThan">
      <formula>1</formula>
    </cfRule>
  </conditionalFormatting>
  <conditionalFormatting sqref="R32:R39">
    <cfRule type="cellIs" dxfId="30787" priority="1355" operator="greaterThan">
      <formula>1</formula>
    </cfRule>
    <cfRule type="cellIs" dxfId="30786" priority="1356" operator="lessThan">
      <formula>0.8</formula>
    </cfRule>
  </conditionalFormatting>
  <conditionalFormatting sqref="P32:P39">
    <cfRule type="cellIs" dxfId="30785" priority="1354" operator="greaterThan">
      <formula>0</formula>
    </cfRule>
  </conditionalFormatting>
  <conditionalFormatting sqref="Q32:Q39">
    <cfRule type="cellIs" dxfId="30784" priority="1353" operator="lessThan">
      <formula>0</formula>
    </cfRule>
  </conditionalFormatting>
  <conditionalFormatting sqref="R32:R39">
    <cfRule type="cellIs" dxfId="30783" priority="1351" operator="lessThan">
      <formula>0.8</formula>
    </cfRule>
    <cfRule type="cellIs" dxfId="30782" priority="1352" operator="greaterThan">
      <formula>1</formula>
    </cfRule>
  </conditionalFormatting>
  <conditionalFormatting sqref="R32:R39">
    <cfRule type="cellIs" dxfId="30781" priority="1349" operator="greaterThan">
      <formula>1</formula>
    </cfRule>
    <cfRule type="cellIs" dxfId="30780" priority="1350" operator="lessThan">
      <formula>0.8</formula>
    </cfRule>
  </conditionalFormatting>
  <conditionalFormatting sqref="P32:P39">
    <cfRule type="cellIs" dxfId="30779" priority="1348" operator="greaterThan">
      <formula>0</formula>
    </cfRule>
  </conditionalFormatting>
  <conditionalFormatting sqref="P32:P39">
    <cfRule type="cellIs" dxfId="30778" priority="1342" operator="greaterThan">
      <formula>0</formula>
    </cfRule>
  </conditionalFormatting>
  <conditionalFormatting sqref="Q32:Q39">
    <cfRule type="cellIs" dxfId="30777" priority="1347" operator="lessThan">
      <formula>0</formula>
    </cfRule>
  </conditionalFormatting>
  <conditionalFormatting sqref="R32:R39">
    <cfRule type="cellIs" dxfId="30776" priority="1345" operator="lessThan">
      <formula>0.8</formula>
    </cfRule>
    <cfRule type="cellIs" dxfId="30775" priority="1346" operator="greaterThan">
      <formula>1</formula>
    </cfRule>
  </conditionalFormatting>
  <conditionalFormatting sqref="R32:R39">
    <cfRule type="cellIs" dxfId="30774" priority="1343" operator="greaterThan">
      <formula>1</formula>
    </cfRule>
    <cfRule type="cellIs" dxfId="30773" priority="1344" operator="lessThan">
      <formula>0.8</formula>
    </cfRule>
  </conditionalFormatting>
  <conditionalFormatting sqref="P32:P39">
    <cfRule type="cellIs" dxfId="30772" priority="1336" operator="greaterThan">
      <formula>0</formula>
    </cfRule>
  </conditionalFormatting>
  <conditionalFormatting sqref="Q32:Q39">
    <cfRule type="cellIs" dxfId="30771" priority="1341" operator="lessThan">
      <formula>0</formula>
    </cfRule>
  </conditionalFormatting>
  <conditionalFormatting sqref="R32:R39">
    <cfRule type="cellIs" dxfId="30770" priority="1339" operator="lessThan">
      <formula>0.8</formula>
    </cfRule>
    <cfRule type="cellIs" dxfId="30769" priority="1340" operator="greaterThan">
      <formula>1</formula>
    </cfRule>
  </conditionalFormatting>
  <conditionalFormatting sqref="R32:R39">
    <cfRule type="cellIs" dxfId="30768" priority="1337" operator="greaterThan">
      <formula>1</formula>
    </cfRule>
    <cfRule type="cellIs" dxfId="30767" priority="1338" operator="lessThan">
      <formula>0.8</formula>
    </cfRule>
  </conditionalFormatting>
  <conditionalFormatting sqref="R32:R39">
    <cfRule type="cellIs" dxfId="30766" priority="1333" operator="lessThan">
      <formula>0.8</formula>
    </cfRule>
    <cfRule type="cellIs" dxfId="30765" priority="1334" operator="greaterThan">
      <formula>1</formula>
    </cfRule>
  </conditionalFormatting>
  <conditionalFormatting sqref="R32:R39">
    <cfRule type="cellIs" dxfId="30764" priority="1331" operator="greaterThan">
      <formula>1</formula>
    </cfRule>
    <cfRule type="cellIs" dxfId="30763" priority="1332" operator="lessThan">
      <formula>0.8</formula>
    </cfRule>
  </conditionalFormatting>
  <conditionalFormatting sqref="P32:P39">
    <cfRule type="cellIs" dxfId="30762" priority="1330" operator="greaterThan">
      <formula>0</formula>
    </cfRule>
  </conditionalFormatting>
  <conditionalFormatting sqref="Q32:Q39">
    <cfRule type="cellIs" dxfId="30761" priority="1335" operator="lessThan">
      <formula>0</formula>
    </cfRule>
  </conditionalFormatting>
  <conditionalFormatting sqref="Q32:Q39">
    <cfRule type="cellIs" dxfId="30760" priority="1329" operator="lessThan">
      <formula>0</formula>
    </cfRule>
  </conditionalFormatting>
  <conditionalFormatting sqref="R32:R39">
    <cfRule type="cellIs" dxfId="30759" priority="1327" operator="lessThan">
      <formula>0.8</formula>
    </cfRule>
    <cfRule type="cellIs" dxfId="30758" priority="1328" operator="greaterThan">
      <formula>1</formula>
    </cfRule>
  </conditionalFormatting>
  <conditionalFormatting sqref="R32:R39">
    <cfRule type="cellIs" dxfId="30757" priority="1325" operator="greaterThan">
      <formula>1</formula>
    </cfRule>
    <cfRule type="cellIs" dxfId="30756" priority="1326" operator="lessThan">
      <formula>0.8</formula>
    </cfRule>
  </conditionalFormatting>
  <conditionalFormatting sqref="P32:P39">
    <cfRule type="cellIs" dxfId="30755" priority="1324" operator="greaterThan">
      <formula>0</formula>
    </cfRule>
  </conditionalFormatting>
  <conditionalFormatting sqref="P32:P39">
    <cfRule type="cellIs" dxfId="30754" priority="1318" operator="greaterThan">
      <formula>0</formula>
    </cfRule>
  </conditionalFormatting>
  <conditionalFormatting sqref="Q32:Q39">
    <cfRule type="cellIs" dxfId="30753" priority="1323" operator="lessThan">
      <formula>0</formula>
    </cfRule>
  </conditionalFormatting>
  <conditionalFormatting sqref="R32:R39">
    <cfRule type="cellIs" dxfId="30752" priority="1321" operator="lessThan">
      <formula>0.8</formula>
    </cfRule>
    <cfRule type="cellIs" dxfId="30751" priority="1322" operator="greaterThan">
      <formula>1</formula>
    </cfRule>
  </conditionalFormatting>
  <conditionalFormatting sqref="R32:R39">
    <cfRule type="cellIs" dxfId="30750" priority="1319" operator="greaterThan">
      <formula>1</formula>
    </cfRule>
    <cfRule type="cellIs" dxfId="30749" priority="1320" operator="lessThan">
      <formula>0.8</formula>
    </cfRule>
  </conditionalFormatting>
  <conditionalFormatting sqref="P32:P39">
    <cfRule type="cellIs" dxfId="30748" priority="1312" operator="greaterThan">
      <formula>0</formula>
    </cfRule>
  </conditionalFormatting>
  <conditionalFormatting sqref="Q32:Q39">
    <cfRule type="cellIs" dxfId="30747" priority="1317" operator="lessThan">
      <formula>0</formula>
    </cfRule>
  </conditionalFormatting>
  <conditionalFormatting sqref="R32:R39">
    <cfRule type="cellIs" dxfId="30746" priority="1315" operator="lessThan">
      <formula>0.8</formula>
    </cfRule>
    <cfRule type="cellIs" dxfId="30745" priority="1316" operator="greaterThan">
      <formula>1</formula>
    </cfRule>
  </conditionalFormatting>
  <conditionalFormatting sqref="R32:R39">
    <cfRule type="cellIs" dxfId="30744" priority="1313" operator="greaterThan">
      <formula>1</formula>
    </cfRule>
    <cfRule type="cellIs" dxfId="30743" priority="1314" operator="lessThan">
      <formula>0.8</formula>
    </cfRule>
  </conditionalFormatting>
  <conditionalFormatting sqref="R32:R39">
    <cfRule type="cellIs" dxfId="30742" priority="1309" operator="lessThan">
      <formula>0.8</formula>
    </cfRule>
    <cfRule type="cellIs" dxfId="30741" priority="1310" operator="greaterThan">
      <formula>1</formula>
    </cfRule>
  </conditionalFormatting>
  <conditionalFormatting sqref="R32:R39">
    <cfRule type="cellIs" dxfId="30740" priority="1307" operator="greaterThan">
      <formula>1</formula>
    </cfRule>
    <cfRule type="cellIs" dxfId="30739" priority="1308" operator="lessThan">
      <formula>0.8</formula>
    </cfRule>
  </conditionalFormatting>
  <conditionalFormatting sqref="P32:P39">
    <cfRule type="cellIs" dxfId="30738" priority="1306" operator="greaterThan">
      <formula>0</formula>
    </cfRule>
  </conditionalFormatting>
  <conditionalFormatting sqref="Q32:Q39">
    <cfRule type="cellIs" dxfId="30737" priority="1311" operator="lessThan">
      <formula>0</formula>
    </cfRule>
  </conditionalFormatting>
  <conditionalFormatting sqref="P32:P39">
    <cfRule type="cellIs" dxfId="30736" priority="1300" operator="greaterThan">
      <formula>0</formula>
    </cfRule>
  </conditionalFormatting>
  <conditionalFormatting sqref="Q32:Q39">
    <cfRule type="cellIs" dxfId="30735" priority="1305" operator="lessThan">
      <formula>0</formula>
    </cfRule>
  </conditionalFormatting>
  <conditionalFormatting sqref="R32:R39">
    <cfRule type="cellIs" dxfId="30734" priority="1303" operator="lessThan">
      <formula>0.8</formula>
    </cfRule>
    <cfRule type="cellIs" dxfId="30733" priority="1304" operator="greaterThan">
      <formula>1</formula>
    </cfRule>
  </conditionalFormatting>
  <conditionalFormatting sqref="R32:R39">
    <cfRule type="cellIs" dxfId="30732" priority="1301" operator="greaterThan">
      <formula>1</formula>
    </cfRule>
    <cfRule type="cellIs" dxfId="30731" priority="1302" operator="lessThan">
      <formula>0.8</formula>
    </cfRule>
  </conditionalFormatting>
  <conditionalFormatting sqref="R32:R39">
    <cfRule type="cellIs" dxfId="30730" priority="1297" operator="lessThan">
      <formula>0.8</formula>
    </cfRule>
    <cfRule type="cellIs" dxfId="30729" priority="1298" operator="greaterThan">
      <formula>1</formula>
    </cfRule>
  </conditionalFormatting>
  <conditionalFormatting sqref="R32:R39">
    <cfRule type="cellIs" dxfId="30728" priority="1295" operator="greaterThan">
      <formula>1</formula>
    </cfRule>
    <cfRule type="cellIs" dxfId="30727" priority="1296" operator="lessThan">
      <formula>0.8</formula>
    </cfRule>
  </conditionalFormatting>
  <conditionalFormatting sqref="P32:P39">
    <cfRule type="cellIs" dxfId="30726" priority="1294" operator="greaterThan">
      <formula>0</formula>
    </cfRule>
  </conditionalFormatting>
  <conditionalFormatting sqref="Q32:Q39">
    <cfRule type="cellIs" dxfId="30725" priority="1299" operator="lessThan">
      <formula>0</formula>
    </cfRule>
  </conditionalFormatting>
  <conditionalFormatting sqref="R32:R39">
    <cfRule type="cellIs" dxfId="30724" priority="1291" operator="lessThan">
      <formula>0.8</formula>
    </cfRule>
    <cfRule type="cellIs" dxfId="30723" priority="1292" operator="greaterThan">
      <formula>1</formula>
    </cfRule>
  </conditionalFormatting>
  <conditionalFormatting sqref="R32:R39">
    <cfRule type="cellIs" dxfId="30722" priority="1289" operator="greaterThan">
      <formula>1</formula>
    </cfRule>
    <cfRule type="cellIs" dxfId="30721" priority="1290" operator="lessThan">
      <formula>0.8</formula>
    </cfRule>
  </conditionalFormatting>
  <conditionalFormatting sqref="P32:P39">
    <cfRule type="cellIs" dxfId="30720" priority="1288" operator="greaterThan">
      <formula>0</formula>
    </cfRule>
  </conditionalFormatting>
  <conditionalFormatting sqref="Q32:Q39">
    <cfRule type="cellIs" dxfId="30719" priority="1293" operator="lessThan">
      <formula>0</formula>
    </cfRule>
  </conditionalFormatting>
  <conditionalFormatting sqref="Q32:Q39">
    <cfRule type="cellIs" dxfId="30718" priority="1287" operator="lessThan">
      <formula>0</formula>
    </cfRule>
  </conditionalFormatting>
  <conditionalFormatting sqref="R32:R39">
    <cfRule type="cellIs" dxfId="30717" priority="1285" operator="lessThan">
      <formula>0.8</formula>
    </cfRule>
    <cfRule type="cellIs" dxfId="30716" priority="1286" operator="greaterThan">
      <formula>1</formula>
    </cfRule>
  </conditionalFormatting>
  <conditionalFormatting sqref="R32:R39">
    <cfRule type="cellIs" dxfId="30715" priority="1283" operator="greaterThan">
      <formula>1</formula>
    </cfRule>
    <cfRule type="cellIs" dxfId="30714" priority="1284" operator="lessThan">
      <formula>0.8</formula>
    </cfRule>
  </conditionalFormatting>
  <conditionalFormatting sqref="P32:P39">
    <cfRule type="cellIs" dxfId="30713" priority="1282" operator="greaterThan">
      <formula>0</formula>
    </cfRule>
  </conditionalFormatting>
  <conditionalFormatting sqref="Q32:Q39">
    <cfRule type="cellIs" dxfId="30712" priority="1276" operator="lessThan">
      <formula>0</formula>
    </cfRule>
  </conditionalFormatting>
  <conditionalFormatting sqref="R32:R39">
    <cfRule type="cellIs" dxfId="30711" priority="1280" operator="lessThan">
      <formula>0.8</formula>
    </cfRule>
    <cfRule type="cellIs" dxfId="30710" priority="1281" operator="greaterThan">
      <formula>1</formula>
    </cfRule>
  </conditionalFormatting>
  <conditionalFormatting sqref="R32:R39">
    <cfRule type="cellIs" dxfId="30709" priority="1278" operator="greaterThan">
      <formula>1</formula>
    </cfRule>
    <cfRule type="cellIs" dxfId="30708" priority="1279" operator="lessThan">
      <formula>0.8</formula>
    </cfRule>
  </conditionalFormatting>
  <conditionalFormatting sqref="P32:P39">
    <cfRule type="cellIs" dxfId="30707" priority="1277" operator="greaterThan">
      <formula>0</formula>
    </cfRule>
  </conditionalFormatting>
  <conditionalFormatting sqref="Q32:Q39">
    <cfRule type="cellIs" dxfId="30706" priority="1275" operator="lessThan">
      <formula>0</formula>
    </cfRule>
  </conditionalFormatting>
  <conditionalFormatting sqref="R32:R39">
    <cfRule type="cellIs" dxfId="30705" priority="1273" operator="lessThan">
      <formula>0.8</formula>
    </cfRule>
    <cfRule type="cellIs" dxfId="30704" priority="1274" operator="greaterThan">
      <formula>1</formula>
    </cfRule>
  </conditionalFormatting>
  <conditionalFormatting sqref="R32:R39">
    <cfRule type="cellIs" dxfId="30703" priority="1271" operator="greaterThan">
      <formula>1</formula>
    </cfRule>
    <cfRule type="cellIs" dxfId="30702" priority="1272" operator="lessThan">
      <formula>0.8</formula>
    </cfRule>
  </conditionalFormatting>
  <conditionalFormatting sqref="P32:P39">
    <cfRule type="cellIs" dxfId="30701" priority="1270" operator="greaterThan">
      <formula>0</formula>
    </cfRule>
  </conditionalFormatting>
  <conditionalFormatting sqref="Q32:Q39">
    <cfRule type="cellIs" dxfId="30700" priority="1269" operator="lessThan">
      <formula>0</formula>
    </cfRule>
  </conditionalFormatting>
  <conditionalFormatting sqref="R32:R39">
    <cfRule type="cellIs" dxfId="30699" priority="1267" operator="lessThan">
      <formula>0.8</formula>
    </cfRule>
    <cfRule type="cellIs" dxfId="30698" priority="1268" operator="greaterThan">
      <formula>1</formula>
    </cfRule>
  </conditionalFormatting>
  <conditionalFormatting sqref="R32:R39">
    <cfRule type="cellIs" dxfId="30697" priority="1265" operator="greaterThan">
      <formula>1</formula>
    </cfRule>
    <cfRule type="cellIs" dxfId="30696" priority="1266" operator="lessThan">
      <formula>0.8</formula>
    </cfRule>
  </conditionalFormatting>
  <conditionalFormatting sqref="P32:P39">
    <cfRule type="cellIs" dxfId="30695" priority="1264" operator="greaterThan">
      <formula>0</formula>
    </cfRule>
  </conditionalFormatting>
  <conditionalFormatting sqref="Q32:Q39">
    <cfRule type="cellIs" dxfId="30694" priority="1263" operator="lessThan">
      <formula>0</formula>
    </cfRule>
  </conditionalFormatting>
  <conditionalFormatting sqref="R32:R39">
    <cfRule type="cellIs" dxfId="30693" priority="1261" operator="lessThan">
      <formula>0.8</formula>
    </cfRule>
    <cfRule type="cellIs" dxfId="30692" priority="1262" operator="greaterThan">
      <formula>1</formula>
    </cfRule>
  </conditionalFormatting>
  <conditionalFormatting sqref="R32:R39">
    <cfRule type="cellIs" dxfId="30691" priority="1259" operator="greaterThan">
      <formula>1</formula>
    </cfRule>
    <cfRule type="cellIs" dxfId="30690" priority="1260" operator="lessThan">
      <formula>0.8</formula>
    </cfRule>
  </conditionalFormatting>
  <conditionalFormatting sqref="P32:P39">
    <cfRule type="cellIs" dxfId="30689" priority="1258" operator="greaterThan">
      <formula>0</formula>
    </cfRule>
  </conditionalFormatting>
  <conditionalFormatting sqref="Q32:Q39">
    <cfRule type="cellIs" dxfId="30688" priority="1257" operator="lessThan">
      <formula>0</formula>
    </cfRule>
  </conditionalFormatting>
  <conditionalFormatting sqref="R32:R39">
    <cfRule type="cellIs" dxfId="30687" priority="1255" operator="lessThan">
      <formula>0.8</formula>
    </cfRule>
    <cfRule type="cellIs" dxfId="30686" priority="1256" operator="greaterThan">
      <formula>1</formula>
    </cfRule>
  </conditionalFormatting>
  <conditionalFormatting sqref="R32:R39">
    <cfRule type="cellIs" dxfId="30685" priority="1253" operator="greaterThan">
      <formula>1</formula>
    </cfRule>
    <cfRule type="cellIs" dxfId="30684" priority="1254" operator="lessThan">
      <formula>0.8</formula>
    </cfRule>
  </conditionalFormatting>
  <conditionalFormatting sqref="P32:P39">
    <cfRule type="cellIs" dxfId="30683" priority="1252" operator="greaterThan">
      <formula>0</formula>
    </cfRule>
  </conditionalFormatting>
  <conditionalFormatting sqref="Q32:Q39">
    <cfRule type="cellIs" dxfId="30682" priority="1251" operator="lessThan">
      <formula>0</formula>
    </cfRule>
  </conditionalFormatting>
  <conditionalFormatting sqref="R32:R39">
    <cfRule type="cellIs" dxfId="30681" priority="1249" operator="lessThan">
      <formula>0.8</formula>
    </cfRule>
    <cfRule type="cellIs" dxfId="30680" priority="1250" operator="greaterThan">
      <formula>1</formula>
    </cfRule>
  </conditionalFormatting>
  <conditionalFormatting sqref="R32:R39">
    <cfRule type="cellIs" dxfId="30679" priority="1247" operator="greaterThan">
      <formula>1</formula>
    </cfRule>
    <cfRule type="cellIs" dxfId="30678" priority="1248" operator="lessThan">
      <formula>0.8</formula>
    </cfRule>
  </conditionalFormatting>
  <conditionalFormatting sqref="P32:P39">
    <cfRule type="cellIs" dxfId="30677" priority="1246" operator="greaterThan">
      <formula>0</formula>
    </cfRule>
  </conditionalFormatting>
  <conditionalFormatting sqref="P32:P39">
    <cfRule type="cellIs" dxfId="30676" priority="1240" operator="greaterThan">
      <formula>0</formula>
    </cfRule>
  </conditionalFormatting>
  <conditionalFormatting sqref="Q32:Q39">
    <cfRule type="cellIs" dxfId="30675" priority="1245" operator="lessThan">
      <formula>0</formula>
    </cfRule>
  </conditionalFormatting>
  <conditionalFormatting sqref="R32:R39">
    <cfRule type="cellIs" dxfId="30674" priority="1243" operator="lessThan">
      <formula>0.8</formula>
    </cfRule>
    <cfRule type="cellIs" dxfId="30673" priority="1244" operator="greaterThan">
      <formula>1</formula>
    </cfRule>
  </conditionalFormatting>
  <conditionalFormatting sqref="R32:R39">
    <cfRule type="cellIs" dxfId="30672" priority="1241" operator="greaterThan">
      <formula>1</formula>
    </cfRule>
    <cfRule type="cellIs" dxfId="30671" priority="1242" operator="lessThan">
      <formula>0.8</formula>
    </cfRule>
  </conditionalFormatting>
  <conditionalFormatting sqref="P32:P39">
    <cfRule type="cellIs" dxfId="30670" priority="1234" operator="greaterThan">
      <formula>0</formula>
    </cfRule>
  </conditionalFormatting>
  <conditionalFormatting sqref="Q32:Q39">
    <cfRule type="cellIs" dxfId="30669" priority="1239" operator="lessThan">
      <formula>0</formula>
    </cfRule>
  </conditionalFormatting>
  <conditionalFormatting sqref="R32:R39">
    <cfRule type="cellIs" dxfId="30668" priority="1237" operator="lessThan">
      <formula>0.8</formula>
    </cfRule>
    <cfRule type="cellIs" dxfId="30667" priority="1238" operator="greaterThan">
      <formula>1</formula>
    </cfRule>
  </conditionalFormatting>
  <conditionalFormatting sqref="R32:R39">
    <cfRule type="cellIs" dxfId="30666" priority="1235" operator="greaterThan">
      <formula>1</formula>
    </cfRule>
    <cfRule type="cellIs" dxfId="30665" priority="1236" operator="lessThan">
      <formula>0.8</formula>
    </cfRule>
  </conditionalFormatting>
  <conditionalFormatting sqref="R32:R39">
    <cfRule type="cellIs" dxfId="30664" priority="1231" operator="lessThan">
      <formula>0.8</formula>
    </cfRule>
    <cfRule type="cellIs" dxfId="30663" priority="1232" operator="greaterThan">
      <formula>1</formula>
    </cfRule>
  </conditionalFormatting>
  <conditionalFormatting sqref="R32:R39">
    <cfRule type="cellIs" dxfId="30662" priority="1229" operator="greaterThan">
      <formula>1</formula>
    </cfRule>
    <cfRule type="cellIs" dxfId="30661" priority="1230" operator="lessThan">
      <formula>0.8</formula>
    </cfRule>
  </conditionalFormatting>
  <conditionalFormatting sqref="P32:P39">
    <cfRule type="cellIs" dxfId="30660" priority="1228" operator="greaterThan">
      <formula>0</formula>
    </cfRule>
  </conditionalFormatting>
  <conditionalFormatting sqref="Q32:Q39">
    <cfRule type="cellIs" dxfId="30659" priority="1233" operator="lessThan">
      <formula>0</formula>
    </cfRule>
  </conditionalFormatting>
  <conditionalFormatting sqref="Q32:Q39">
    <cfRule type="cellIs" dxfId="30658" priority="1222" operator="lessThan">
      <formula>0</formula>
    </cfRule>
  </conditionalFormatting>
  <conditionalFormatting sqref="P32:P39">
    <cfRule type="cellIs" dxfId="30657" priority="1223" operator="greaterThan">
      <formula>0</formula>
    </cfRule>
  </conditionalFormatting>
  <conditionalFormatting sqref="R32:R39">
    <cfRule type="cellIs" dxfId="30656" priority="1226" operator="lessThan">
      <formula>0.8</formula>
    </cfRule>
    <cfRule type="cellIs" dxfId="30655" priority="1227" operator="greaterThan">
      <formula>1</formula>
    </cfRule>
  </conditionalFormatting>
  <conditionalFormatting sqref="R32:R39">
    <cfRule type="cellIs" dxfId="30654" priority="1224" operator="greaterThan">
      <formula>1</formula>
    </cfRule>
    <cfRule type="cellIs" dxfId="30653" priority="1225" operator="lessThan">
      <formula>0.8</formula>
    </cfRule>
  </conditionalFormatting>
  <conditionalFormatting sqref="Q32:Q39">
    <cfRule type="cellIs" dxfId="30652" priority="1216" operator="lessThan">
      <formula>0</formula>
    </cfRule>
  </conditionalFormatting>
  <conditionalFormatting sqref="R32:R39">
    <cfRule type="cellIs" dxfId="30651" priority="1220" operator="lessThan">
      <formula>0.8</formula>
    </cfRule>
    <cfRule type="cellIs" dxfId="30650" priority="1221" operator="greaterThan">
      <formula>1</formula>
    </cfRule>
  </conditionalFormatting>
  <conditionalFormatting sqref="R32:R39">
    <cfRule type="cellIs" dxfId="30649" priority="1218" operator="greaterThan">
      <formula>1</formula>
    </cfRule>
    <cfRule type="cellIs" dxfId="30648" priority="1219" operator="lessThan">
      <formula>0.8</formula>
    </cfRule>
  </conditionalFormatting>
  <conditionalFormatting sqref="P32:P39">
    <cfRule type="cellIs" dxfId="30647" priority="1217" operator="greaterThan">
      <formula>0</formula>
    </cfRule>
  </conditionalFormatting>
  <conditionalFormatting sqref="Q32:Q39">
    <cfRule type="cellIs" dxfId="30646" priority="1215" operator="lessThan">
      <formula>0</formula>
    </cfRule>
  </conditionalFormatting>
  <conditionalFormatting sqref="R32:R39">
    <cfRule type="cellIs" dxfId="30645" priority="1213" operator="lessThan">
      <formula>0.8</formula>
    </cfRule>
    <cfRule type="cellIs" dxfId="30644" priority="1214" operator="greaterThan">
      <formula>1</formula>
    </cfRule>
  </conditionalFormatting>
  <conditionalFormatting sqref="R32:R39">
    <cfRule type="cellIs" dxfId="30643" priority="1211" operator="greaterThan">
      <formula>1</formula>
    </cfRule>
    <cfRule type="cellIs" dxfId="30642" priority="1212" operator="lessThan">
      <formula>0.8</formula>
    </cfRule>
  </conditionalFormatting>
  <conditionalFormatting sqref="P32:P39">
    <cfRule type="cellIs" dxfId="30641" priority="1210" operator="greaterThan">
      <formula>0</formula>
    </cfRule>
  </conditionalFormatting>
  <conditionalFormatting sqref="Q32:Q39">
    <cfRule type="cellIs" dxfId="30640" priority="1209" operator="lessThan">
      <formula>0</formula>
    </cfRule>
  </conditionalFormatting>
  <conditionalFormatting sqref="R32:R39">
    <cfRule type="cellIs" dxfId="30639" priority="1207" operator="lessThan">
      <formula>0.8</formula>
    </cfRule>
    <cfRule type="cellIs" dxfId="30638" priority="1208" operator="greaterThan">
      <formula>1</formula>
    </cfRule>
  </conditionalFormatting>
  <conditionalFormatting sqref="R32:R39">
    <cfRule type="cellIs" dxfId="30637" priority="1205" operator="greaterThan">
      <formula>1</formula>
    </cfRule>
    <cfRule type="cellIs" dxfId="30636" priority="1206" operator="lessThan">
      <formula>0.8</formula>
    </cfRule>
  </conditionalFormatting>
  <conditionalFormatting sqref="P32:P39">
    <cfRule type="cellIs" dxfId="30635" priority="1204" operator="greaterThan">
      <formula>0</formula>
    </cfRule>
  </conditionalFormatting>
  <conditionalFormatting sqref="Q32:Q39">
    <cfRule type="cellIs" dxfId="30634" priority="1203" operator="lessThan">
      <formula>0</formula>
    </cfRule>
  </conditionalFormatting>
  <conditionalFormatting sqref="R32:R39">
    <cfRule type="cellIs" dxfId="30633" priority="1201" operator="lessThan">
      <formula>0.8</formula>
    </cfRule>
    <cfRule type="cellIs" dxfId="30632" priority="1202" operator="greaterThan">
      <formula>1</formula>
    </cfRule>
  </conditionalFormatting>
  <conditionalFormatting sqref="R32:R39">
    <cfRule type="cellIs" dxfId="30631" priority="1199" operator="greaterThan">
      <formula>1</formula>
    </cfRule>
    <cfRule type="cellIs" dxfId="30630" priority="1200" operator="lessThan">
      <formula>0.8</formula>
    </cfRule>
  </conditionalFormatting>
  <conditionalFormatting sqref="P32:P39">
    <cfRule type="cellIs" dxfId="30629" priority="1198" operator="greaterThan">
      <formula>0</formula>
    </cfRule>
  </conditionalFormatting>
  <conditionalFormatting sqref="Q32:Q39">
    <cfRule type="cellIs" dxfId="30628" priority="1197" operator="lessThan">
      <formula>0</formula>
    </cfRule>
  </conditionalFormatting>
  <conditionalFormatting sqref="R32:R39">
    <cfRule type="cellIs" dxfId="30627" priority="1195" operator="lessThan">
      <formula>0.8</formula>
    </cfRule>
    <cfRule type="cellIs" dxfId="30626" priority="1196" operator="greaterThan">
      <formula>1</formula>
    </cfRule>
  </conditionalFormatting>
  <conditionalFormatting sqref="R32:R39">
    <cfRule type="cellIs" dxfId="30625" priority="1193" operator="greaterThan">
      <formula>1</formula>
    </cfRule>
    <cfRule type="cellIs" dxfId="30624" priority="1194" operator="lessThan">
      <formula>0.8</formula>
    </cfRule>
  </conditionalFormatting>
  <conditionalFormatting sqref="P32:P39">
    <cfRule type="cellIs" dxfId="30623" priority="1192" operator="greaterThan">
      <formula>0</formula>
    </cfRule>
  </conditionalFormatting>
  <conditionalFormatting sqref="Q96:Q105">
    <cfRule type="cellIs" dxfId="30622" priority="1186" operator="lessThan">
      <formula>0</formula>
    </cfRule>
  </conditionalFormatting>
  <conditionalFormatting sqref="P96:P105">
    <cfRule type="cellIs" dxfId="30621" priority="1187" operator="greaterThan">
      <formula>0</formula>
    </cfRule>
  </conditionalFormatting>
  <conditionalFormatting sqref="R96:R105">
    <cfRule type="cellIs" dxfId="30620" priority="1190" operator="lessThan">
      <formula>0.8</formula>
    </cfRule>
    <cfRule type="cellIs" dxfId="30619" priority="1191" operator="greaterThan">
      <formula>1</formula>
    </cfRule>
  </conditionalFormatting>
  <conditionalFormatting sqref="R96:R105">
    <cfRule type="cellIs" dxfId="30618" priority="1188" operator="greaterThan">
      <formula>1</formula>
    </cfRule>
    <cfRule type="cellIs" dxfId="30617" priority="1189" operator="lessThan">
      <formula>0.8</formula>
    </cfRule>
  </conditionalFormatting>
  <conditionalFormatting sqref="Q96:Q105">
    <cfRule type="cellIs" dxfId="30616" priority="1180" operator="lessThan">
      <formula>0</formula>
    </cfRule>
  </conditionalFormatting>
  <conditionalFormatting sqref="R96:R105">
    <cfRule type="cellIs" dxfId="30615" priority="1184" operator="lessThan">
      <formula>0.8</formula>
    </cfRule>
    <cfRule type="cellIs" dxfId="30614" priority="1185" operator="greaterThan">
      <formula>1</formula>
    </cfRule>
  </conditionalFormatting>
  <conditionalFormatting sqref="R96:R105">
    <cfRule type="cellIs" dxfId="30613" priority="1182" operator="greaterThan">
      <formula>1</formula>
    </cfRule>
    <cfRule type="cellIs" dxfId="30612" priority="1183" operator="lessThan">
      <formula>0.8</formula>
    </cfRule>
  </conditionalFormatting>
  <conditionalFormatting sqref="P96:P105">
    <cfRule type="cellIs" dxfId="30611" priority="1181" operator="greaterThan">
      <formula>0</formula>
    </cfRule>
  </conditionalFormatting>
  <conditionalFormatting sqref="Q96:Q105">
    <cfRule type="cellIs" dxfId="30610" priority="1179" operator="lessThan">
      <formula>0</formula>
    </cfRule>
  </conditionalFormatting>
  <conditionalFormatting sqref="R96:R105">
    <cfRule type="cellIs" dxfId="30609" priority="1177" operator="lessThan">
      <formula>0.8</formula>
    </cfRule>
    <cfRule type="cellIs" dxfId="30608" priority="1178" operator="greaterThan">
      <formula>1</formula>
    </cfRule>
  </conditionalFormatting>
  <conditionalFormatting sqref="R96:R105">
    <cfRule type="cellIs" dxfId="30607" priority="1175" operator="greaterThan">
      <formula>1</formula>
    </cfRule>
    <cfRule type="cellIs" dxfId="30606" priority="1176" operator="lessThan">
      <formula>0.8</formula>
    </cfRule>
  </conditionalFormatting>
  <conditionalFormatting sqref="P96:P105">
    <cfRule type="cellIs" dxfId="30605" priority="1174" operator="greaterThan">
      <formula>0</formula>
    </cfRule>
  </conditionalFormatting>
  <conditionalFormatting sqref="Q96:Q105">
    <cfRule type="cellIs" dxfId="30604" priority="1173" operator="lessThan">
      <formula>0</formula>
    </cfRule>
  </conditionalFormatting>
  <conditionalFormatting sqref="R96:R105">
    <cfRule type="cellIs" dxfId="30603" priority="1171" operator="lessThan">
      <formula>0.8</formula>
    </cfRule>
    <cfRule type="cellIs" dxfId="30602" priority="1172" operator="greaterThan">
      <formula>1</formula>
    </cfRule>
  </conditionalFormatting>
  <conditionalFormatting sqref="R96:R105">
    <cfRule type="cellIs" dxfId="30601" priority="1169" operator="greaterThan">
      <formula>1</formula>
    </cfRule>
    <cfRule type="cellIs" dxfId="30600" priority="1170" operator="lessThan">
      <formula>0.8</formula>
    </cfRule>
  </conditionalFormatting>
  <conditionalFormatting sqref="P96:P105">
    <cfRule type="cellIs" dxfId="30599" priority="1168" operator="greaterThan">
      <formula>0</formula>
    </cfRule>
  </conditionalFormatting>
  <conditionalFormatting sqref="Q96:Q105">
    <cfRule type="cellIs" dxfId="30598" priority="1162" operator="lessThan">
      <formula>0</formula>
    </cfRule>
  </conditionalFormatting>
  <conditionalFormatting sqref="R96:R105">
    <cfRule type="cellIs" dxfId="30597" priority="1166" operator="lessThan">
      <formula>0.8</formula>
    </cfRule>
    <cfRule type="cellIs" dxfId="30596" priority="1167" operator="greaterThan">
      <formula>1</formula>
    </cfRule>
  </conditionalFormatting>
  <conditionalFormatting sqref="R96:R105">
    <cfRule type="cellIs" dxfId="30595" priority="1164" operator="greaterThan">
      <formula>1</formula>
    </cfRule>
    <cfRule type="cellIs" dxfId="30594" priority="1165" operator="lessThan">
      <formula>0.8</formula>
    </cfRule>
  </conditionalFormatting>
  <conditionalFormatting sqref="P96:P105">
    <cfRule type="cellIs" dxfId="30593" priority="1163" operator="greaterThan">
      <formula>0</formula>
    </cfRule>
  </conditionalFormatting>
  <conditionalFormatting sqref="Q96:Q105">
    <cfRule type="cellIs" dxfId="30592" priority="1161" operator="lessThan">
      <formula>0</formula>
    </cfRule>
  </conditionalFormatting>
  <conditionalFormatting sqref="R96:R105">
    <cfRule type="cellIs" dxfId="30591" priority="1159" operator="lessThan">
      <formula>0.8</formula>
    </cfRule>
    <cfRule type="cellIs" dxfId="30590" priority="1160" operator="greaterThan">
      <formula>1</formula>
    </cfRule>
  </conditionalFormatting>
  <conditionalFormatting sqref="R96:R105">
    <cfRule type="cellIs" dxfId="30589" priority="1157" operator="greaterThan">
      <formula>1</formula>
    </cfRule>
    <cfRule type="cellIs" dxfId="30588" priority="1158" operator="lessThan">
      <formula>0.8</formula>
    </cfRule>
  </conditionalFormatting>
  <conditionalFormatting sqref="P96:P105">
    <cfRule type="cellIs" dxfId="30587" priority="1156" operator="greaterThan">
      <formula>0</formula>
    </cfRule>
  </conditionalFormatting>
  <conditionalFormatting sqref="Q96:Q105">
    <cfRule type="cellIs" dxfId="30586" priority="1155" operator="lessThan">
      <formula>0</formula>
    </cfRule>
  </conditionalFormatting>
  <conditionalFormatting sqref="R96:R105">
    <cfRule type="cellIs" dxfId="30585" priority="1153" operator="lessThan">
      <formula>0.8</formula>
    </cfRule>
    <cfRule type="cellIs" dxfId="30584" priority="1154" operator="greaterThan">
      <formula>1</formula>
    </cfRule>
  </conditionalFormatting>
  <conditionalFormatting sqref="R96:R105">
    <cfRule type="cellIs" dxfId="30583" priority="1151" operator="greaterThan">
      <formula>1</formula>
    </cfRule>
    <cfRule type="cellIs" dxfId="30582" priority="1152" operator="lessThan">
      <formula>0.8</formula>
    </cfRule>
  </conditionalFormatting>
  <conditionalFormatting sqref="P96:P105">
    <cfRule type="cellIs" dxfId="30581" priority="1150" operator="greaterThan">
      <formula>0</formula>
    </cfRule>
  </conditionalFormatting>
  <conditionalFormatting sqref="Q96:Q105">
    <cfRule type="cellIs" dxfId="30580" priority="1149" operator="lessThan">
      <formula>0</formula>
    </cfRule>
  </conditionalFormatting>
  <conditionalFormatting sqref="R96:R105">
    <cfRule type="cellIs" dxfId="30579" priority="1147" operator="lessThan">
      <formula>0.8</formula>
    </cfRule>
    <cfRule type="cellIs" dxfId="30578" priority="1148" operator="greaterThan">
      <formula>1</formula>
    </cfRule>
  </conditionalFormatting>
  <conditionalFormatting sqref="R96:R105">
    <cfRule type="cellIs" dxfId="30577" priority="1145" operator="greaterThan">
      <formula>1</formula>
    </cfRule>
    <cfRule type="cellIs" dxfId="30576" priority="1146" operator="lessThan">
      <formula>0.8</formula>
    </cfRule>
  </conditionalFormatting>
  <conditionalFormatting sqref="P96:P105">
    <cfRule type="cellIs" dxfId="30575" priority="1144" operator="greaterThan">
      <formula>0</formula>
    </cfRule>
  </conditionalFormatting>
  <conditionalFormatting sqref="Q96:Q105">
    <cfRule type="cellIs" dxfId="30574" priority="1143" operator="lessThan">
      <formula>0</formula>
    </cfRule>
  </conditionalFormatting>
  <conditionalFormatting sqref="R96:R105">
    <cfRule type="cellIs" dxfId="30573" priority="1141" operator="lessThan">
      <formula>0.8</formula>
    </cfRule>
    <cfRule type="cellIs" dxfId="30572" priority="1142" operator="greaterThan">
      <formula>1</formula>
    </cfRule>
  </conditionalFormatting>
  <conditionalFormatting sqref="R96:R105">
    <cfRule type="cellIs" dxfId="30571" priority="1139" operator="greaterThan">
      <formula>1</formula>
    </cfRule>
    <cfRule type="cellIs" dxfId="30570" priority="1140" operator="lessThan">
      <formula>0.8</formula>
    </cfRule>
  </conditionalFormatting>
  <conditionalFormatting sqref="P96:P105">
    <cfRule type="cellIs" dxfId="30569" priority="1138" operator="greaterThan">
      <formula>0</formula>
    </cfRule>
  </conditionalFormatting>
  <conditionalFormatting sqref="Q96:Q105">
    <cfRule type="cellIs" dxfId="30568" priority="1137" operator="lessThan">
      <formula>0</formula>
    </cfRule>
  </conditionalFormatting>
  <conditionalFormatting sqref="R96:R105">
    <cfRule type="cellIs" dxfId="30567" priority="1135" operator="lessThan">
      <formula>0.8</formula>
    </cfRule>
    <cfRule type="cellIs" dxfId="30566" priority="1136" operator="greaterThan">
      <formula>1</formula>
    </cfRule>
  </conditionalFormatting>
  <conditionalFormatting sqref="R96:R105">
    <cfRule type="cellIs" dxfId="30565" priority="1133" operator="greaterThan">
      <formula>1</formula>
    </cfRule>
    <cfRule type="cellIs" dxfId="30564" priority="1134" operator="lessThan">
      <formula>0.8</formula>
    </cfRule>
  </conditionalFormatting>
  <conditionalFormatting sqref="P96:P105">
    <cfRule type="cellIs" dxfId="30563" priority="1132" operator="greaterThan">
      <formula>0</formula>
    </cfRule>
  </conditionalFormatting>
  <conditionalFormatting sqref="P96:P105">
    <cfRule type="cellIs" dxfId="30562" priority="1126" operator="greaterThan">
      <formula>0</formula>
    </cfRule>
  </conditionalFormatting>
  <conditionalFormatting sqref="Q96:Q105">
    <cfRule type="cellIs" dxfId="30561" priority="1131" operator="lessThan">
      <formula>0</formula>
    </cfRule>
  </conditionalFormatting>
  <conditionalFormatting sqref="R96:R105">
    <cfRule type="cellIs" dxfId="30560" priority="1129" operator="lessThan">
      <formula>0.8</formula>
    </cfRule>
    <cfRule type="cellIs" dxfId="30559" priority="1130" operator="greaterThan">
      <formula>1</formula>
    </cfRule>
  </conditionalFormatting>
  <conditionalFormatting sqref="R96:R105">
    <cfRule type="cellIs" dxfId="30558" priority="1127" operator="greaterThan">
      <formula>1</formula>
    </cfRule>
    <cfRule type="cellIs" dxfId="30557" priority="1128" operator="lessThan">
      <formula>0.8</formula>
    </cfRule>
  </conditionalFormatting>
  <conditionalFormatting sqref="P96:P105">
    <cfRule type="cellIs" dxfId="30556" priority="1120" operator="greaterThan">
      <formula>0</formula>
    </cfRule>
  </conditionalFormatting>
  <conditionalFormatting sqref="Q96:Q105">
    <cfRule type="cellIs" dxfId="30555" priority="1125" operator="lessThan">
      <formula>0</formula>
    </cfRule>
  </conditionalFormatting>
  <conditionalFormatting sqref="R96:R105">
    <cfRule type="cellIs" dxfId="30554" priority="1123" operator="lessThan">
      <formula>0.8</formula>
    </cfRule>
    <cfRule type="cellIs" dxfId="30553" priority="1124" operator="greaterThan">
      <formula>1</formula>
    </cfRule>
  </conditionalFormatting>
  <conditionalFormatting sqref="R96:R105">
    <cfRule type="cellIs" dxfId="30552" priority="1121" operator="greaterThan">
      <formula>1</formula>
    </cfRule>
    <cfRule type="cellIs" dxfId="30551" priority="1122" operator="lessThan">
      <formula>0.8</formula>
    </cfRule>
  </conditionalFormatting>
  <conditionalFormatting sqref="R96:R105">
    <cfRule type="cellIs" dxfId="30550" priority="1117" operator="lessThan">
      <formula>0.8</formula>
    </cfRule>
    <cfRule type="cellIs" dxfId="30549" priority="1118" operator="greaterThan">
      <formula>1</formula>
    </cfRule>
  </conditionalFormatting>
  <conditionalFormatting sqref="R96:R105">
    <cfRule type="cellIs" dxfId="30548" priority="1115" operator="greaterThan">
      <formula>1</formula>
    </cfRule>
    <cfRule type="cellIs" dxfId="30547" priority="1116" operator="lessThan">
      <formula>0.8</formula>
    </cfRule>
  </conditionalFormatting>
  <conditionalFormatting sqref="P96:P105">
    <cfRule type="cellIs" dxfId="30546" priority="1114" operator="greaterThan">
      <formula>0</formula>
    </cfRule>
  </conditionalFormatting>
  <conditionalFormatting sqref="Q96:Q105">
    <cfRule type="cellIs" dxfId="30545" priority="1119" operator="lessThan">
      <formula>0</formula>
    </cfRule>
  </conditionalFormatting>
  <conditionalFormatting sqref="Q96:Q105">
    <cfRule type="cellIs" dxfId="30544" priority="1108" operator="lessThan">
      <formula>0</formula>
    </cfRule>
  </conditionalFormatting>
  <conditionalFormatting sqref="P96:P105">
    <cfRule type="cellIs" dxfId="30543" priority="1109" operator="greaterThan">
      <formula>0</formula>
    </cfRule>
  </conditionalFormatting>
  <conditionalFormatting sqref="R96:R105">
    <cfRule type="cellIs" dxfId="30542" priority="1112" operator="lessThan">
      <formula>0.8</formula>
    </cfRule>
    <cfRule type="cellIs" dxfId="30541" priority="1113" operator="greaterThan">
      <formula>1</formula>
    </cfRule>
  </conditionalFormatting>
  <conditionalFormatting sqref="R96:R105">
    <cfRule type="cellIs" dxfId="30540" priority="1110" operator="greaterThan">
      <formula>1</formula>
    </cfRule>
    <cfRule type="cellIs" dxfId="30539" priority="1111" operator="lessThan">
      <formula>0.8</formula>
    </cfRule>
  </conditionalFormatting>
  <conditionalFormatting sqref="Q96:Q105">
    <cfRule type="cellIs" dxfId="30538" priority="1102" operator="lessThan">
      <formula>0</formula>
    </cfRule>
  </conditionalFormatting>
  <conditionalFormatting sqref="R96:R105">
    <cfRule type="cellIs" dxfId="30537" priority="1106" operator="lessThan">
      <formula>0.8</formula>
    </cfRule>
    <cfRule type="cellIs" dxfId="30536" priority="1107" operator="greaterThan">
      <formula>1</formula>
    </cfRule>
  </conditionalFormatting>
  <conditionalFormatting sqref="R96:R105">
    <cfRule type="cellIs" dxfId="30535" priority="1104" operator="greaterThan">
      <formula>1</formula>
    </cfRule>
    <cfRule type="cellIs" dxfId="30534" priority="1105" operator="lessThan">
      <formula>0.8</formula>
    </cfRule>
  </conditionalFormatting>
  <conditionalFormatting sqref="P96:P105">
    <cfRule type="cellIs" dxfId="30533" priority="1103" operator="greaterThan">
      <formula>0</formula>
    </cfRule>
  </conditionalFormatting>
  <conditionalFormatting sqref="Q96:Q105">
    <cfRule type="cellIs" dxfId="30532" priority="1101" operator="lessThan">
      <formula>0</formula>
    </cfRule>
  </conditionalFormatting>
  <conditionalFormatting sqref="R96:R105">
    <cfRule type="cellIs" dxfId="30531" priority="1099" operator="lessThan">
      <formula>0.8</formula>
    </cfRule>
    <cfRule type="cellIs" dxfId="30530" priority="1100" operator="greaterThan">
      <formula>1</formula>
    </cfRule>
  </conditionalFormatting>
  <conditionalFormatting sqref="R96:R105">
    <cfRule type="cellIs" dxfId="30529" priority="1097" operator="greaterThan">
      <formula>1</formula>
    </cfRule>
    <cfRule type="cellIs" dxfId="30528" priority="1098" operator="lessThan">
      <formula>0.8</formula>
    </cfRule>
  </conditionalFormatting>
  <conditionalFormatting sqref="P96:P105">
    <cfRule type="cellIs" dxfId="30527" priority="1096" operator="greaterThan">
      <formula>0</formula>
    </cfRule>
  </conditionalFormatting>
  <conditionalFormatting sqref="Q96:Q105">
    <cfRule type="cellIs" dxfId="30526" priority="1095" operator="lessThan">
      <formula>0</formula>
    </cfRule>
  </conditionalFormatting>
  <conditionalFormatting sqref="R96:R105">
    <cfRule type="cellIs" dxfId="30525" priority="1093" operator="lessThan">
      <formula>0.8</formula>
    </cfRule>
    <cfRule type="cellIs" dxfId="30524" priority="1094" operator="greaterThan">
      <formula>1</formula>
    </cfRule>
  </conditionalFormatting>
  <conditionalFormatting sqref="R96:R105">
    <cfRule type="cellIs" dxfId="30523" priority="1091" operator="greaterThan">
      <formula>1</formula>
    </cfRule>
    <cfRule type="cellIs" dxfId="30522" priority="1092" operator="lessThan">
      <formula>0.8</formula>
    </cfRule>
  </conditionalFormatting>
  <conditionalFormatting sqref="P96:P105">
    <cfRule type="cellIs" dxfId="30521" priority="1090" operator="greaterThan">
      <formula>0</formula>
    </cfRule>
  </conditionalFormatting>
  <conditionalFormatting sqref="Q96:Q105">
    <cfRule type="cellIs" dxfId="30520" priority="1084" operator="lessThan">
      <formula>0</formula>
    </cfRule>
  </conditionalFormatting>
  <conditionalFormatting sqref="P96:P105">
    <cfRule type="cellIs" dxfId="30519" priority="1085" operator="greaterThan">
      <formula>0</formula>
    </cfRule>
  </conditionalFormatting>
  <conditionalFormatting sqref="R96:R105">
    <cfRule type="cellIs" dxfId="30518" priority="1088" operator="lessThan">
      <formula>0.8</formula>
    </cfRule>
    <cfRule type="cellIs" dxfId="30517" priority="1089" operator="greaterThan">
      <formula>1</formula>
    </cfRule>
  </conditionalFormatting>
  <conditionalFormatting sqref="R96:R105">
    <cfRule type="cellIs" dxfId="30516" priority="1086" operator="greaterThan">
      <formula>1</formula>
    </cfRule>
    <cfRule type="cellIs" dxfId="30515" priority="1087" operator="lessThan">
      <formula>0.8</formula>
    </cfRule>
  </conditionalFormatting>
  <conditionalFormatting sqref="Q96:Q105">
    <cfRule type="cellIs" dxfId="30514" priority="1078" operator="lessThan">
      <formula>0</formula>
    </cfRule>
  </conditionalFormatting>
  <conditionalFormatting sqref="R96:R105">
    <cfRule type="cellIs" dxfId="30513" priority="1082" operator="lessThan">
      <formula>0.8</formula>
    </cfRule>
    <cfRule type="cellIs" dxfId="30512" priority="1083" operator="greaterThan">
      <formula>1</formula>
    </cfRule>
  </conditionalFormatting>
  <conditionalFormatting sqref="R96:R105">
    <cfRule type="cellIs" dxfId="30511" priority="1080" operator="greaterThan">
      <formula>1</formula>
    </cfRule>
    <cfRule type="cellIs" dxfId="30510" priority="1081" operator="lessThan">
      <formula>0.8</formula>
    </cfRule>
  </conditionalFormatting>
  <conditionalFormatting sqref="P96:P105">
    <cfRule type="cellIs" dxfId="30509" priority="1079" operator="greaterThan">
      <formula>0</formula>
    </cfRule>
  </conditionalFormatting>
  <conditionalFormatting sqref="Q96:Q105">
    <cfRule type="cellIs" dxfId="30508" priority="1077" operator="lessThan">
      <formula>0</formula>
    </cfRule>
  </conditionalFormatting>
  <conditionalFormatting sqref="R96:R105">
    <cfRule type="cellIs" dxfId="30507" priority="1075" operator="lessThan">
      <formula>0.8</formula>
    </cfRule>
    <cfRule type="cellIs" dxfId="30506" priority="1076" operator="greaterThan">
      <formula>1</formula>
    </cfRule>
  </conditionalFormatting>
  <conditionalFormatting sqref="R96:R105">
    <cfRule type="cellIs" dxfId="30505" priority="1073" operator="greaterThan">
      <formula>1</formula>
    </cfRule>
    <cfRule type="cellIs" dxfId="30504" priority="1074" operator="lessThan">
      <formula>0.8</formula>
    </cfRule>
  </conditionalFormatting>
  <conditionalFormatting sqref="P96:P105">
    <cfRule type="cellIs" dxfId="30503" priority="1072" operator="greaterThan">
      <formula>0</formula>
    </cfRule>
  </conditionalFormatting>
  <conditionalFormatting sqref="Q96:Q105">
    <cfRule type="cellIs" dxfId="30502" priority="1071" operator="lessThan">
      <formula>0</formula>
    </cfRule>
  </conditionalFormatting>
  <conditionalFormatting sqref="R96:R105">
    <cfRule type="cellIs" dxfId="30501" priority="1069" operator="lessThan">
      <formula>0.8</formula>
    </cfRule>
    <cfRule type="cellIs" dxfId="30500" priority="1070" operator="greaterThan">
      <formula>1</formula>
    </cfRule>
  </conditionalFormatting>
  <conditionalFormatting sqref="R96:R105">
    <cfRule type="cellIs" dxfId="30499" priority="1067" operator="greaterThan">
      <formula>1</formula>
    </cfRule>
    <cfRule type="cellIs" dxfId="30498" priority="1068" operator="lessThan">
      <formula>0.8</formula>
    </cfRule>
  </conditionalFormatting>
  <conditionalFormatting sqref="P96:P105">
    <cfRule type="cellIs" dxfId="30497" priority="1066" operator="greaterThan">
      <formula>0</formula>
    </cfRule>
  </conditionalFormatting>
  <conditionalFormatting sqref="P124 P127 P130">
    <cfRule type="cellIs" dxfId="30496" priority="1060" operator="greaterThan">
      <formula>0</formula>
    </cfRule>
  </conditionalFormatting>
  <conditionalFormatting sqref="Q124 Q127 Q130">
    <cfRule type="cellIs" dxfId="30495" priority="1065" operator="lessThan">
      <formula>0</formula>
    </cfRule>
  </conditionalFormatting>
  <conditionalFormatting sqref="R124 R127 R130">
    <cfRule type="cellIs" dxfId="30494" priority="1063" operator="lessThan">
      <formula>0.8</formula>
    </cfRule>
    <cfRule type="cellIs" dxfId="30493" priority="1064" operator="greaterThan">
      <formula>1</formula>
    </cfRule>
  </conditionalFormatting>
  <conditionalFormatting sqref="R124 R127 R130">
    <cfRule type="cellIs" dxfId="30492" priority="1061" operator="greaterThan">
      <formula>1</formula>
    </cfRule>
    <cfRule type="cellIs" dxfId="30491" priority="1062" operator="lessThan">
      <formula>0.8</formula>
    </cfRule>
  </conditionalFormatting>
  <conditionalFormatting sqref="Q124 Q127 Q130">
    <cfRule type="cellIs" dxfId="30490" priority="1059" operator="lessThan">
      <formula>0</formula>
    </cfRule>
  </conditionalFormatting>
  <conditionalFormatting sqref="R124 R127 R130">
    <cfRule type="cellIs" dxfId="30489" priority="1057" operator="lessThan">
      <formula>0.8</formula>
    </cfRule>
    <cfRule type="cellIs" dxfId="30488" priority="1058" operator="greaterThan">
      <formula>1</formula>
    </cfRule>
  </conditionalFormatting>
  <conditionalFormatting sqref="R124 R127 R130">
    <cfRule type="cellIs" dxfId="30487" priority="1055" operator="greaterThan">
      <formula>1</formula>
    </cfRule>
    <cfRule type="cellIs" dxfId="30486" priority="1056" operator="lessThan">
      <formula>0.8</formula>
    </cfRule>
  </conditionalFormatting>
  <conditionalFormatting sqref="P124 P127 P130">
    <cfRule type="cellIs" dxfId="30485" priority="1054" operator="greaterThan">
      <formula>0</formula>
    </cfRule>
  </conditionalFormatting>
  <conditionalFormatting sqref="Q123 Q125:Q126 Q131 Q128:Q129">
    <cfRule type="cellIs" dxfId="30484" priority="1053" operator="lessThan">
      <formula>0</formula>
    </cfRule>
  </conditionalFormatting>
  <conditionalFormatting sqref="R123 R125:R126 R131 R128:R129">
    <cfRule type="cellIs" dxfId="30483" priority="1051" operator="lessThan">
      <formula>0.8</formula>
    </cfRule>
    <cfRule type="cellIs" dxfId="30482" priority="1052" operator="greaterThan">
      <formula>1</formula>
    </cfRule>
  </conditionalFormatting>
  <conditionalFormatting sqref="R123 R125:R126 R131 R128:R129">
    <cfRule type="cellIs" dxfId="30481" priority="1049" operator="greaterThan">
      <formula>1</formula>
    </cfRule>
    <cfRule type="cellIs" dxfId="30480" priority="1050" operator="lessThan">
      <formula>0.8</formula>
    </cfRule>
  </conditionalFormatting>
  <conditionalFormatting sqref="P123 P125:P126 P131 P128:P129">
    <cfRule type="cellIs" dxfId="30479" priority="1048" operator="greaterThan">
      <formula>0</formula>
    </cfRule>
  </conditionalFormatting>
  <conditionalFormatting sqref="P123 P125:P126 P131 P128:P129">
    <cfRule type="cellIs" dxfId="30478" priority="1042" operator="greaterThan">
      <formula>0</formula>
    </cfRule>
  </conditionalFormatting>
  <conditionalFormatting sqref="Q123 Q125:Q126 Q131 Q128:Q129">
    <cfRule type="cellIs" dxfId="30477" priority="1047" operator="lessThan">
      <formula>0</formula>
    </cfRule>
  </conditionalFormatting>
  <conditionalFormatting sqref="R123 R125:R126 R131 R128:R129">
    <cfRule type="cellIs" dxfId="30476" priority="1045" operator="lessThan">
      <formula>0.8</formula>
    </cfRule>
    <cfRule type="cellIs" dxfId="30475" priority="1046" operator="greaterThan">
      <formula>1</formula>
    </cfRule>
  </conditionalFormatting>
  <conditionalFormatting sqref="R123 R125:R126 R131 R128:R129">
    <cfRule type="cellIs" dxfId="30474" priority="1043" operator="greaterThan">
      <formula>1</formula>
    </cfRule>
    <cfRule type="cellIs" dxfId="30473" priority="1044" operator="lessThan">
      <formula>0.8</formula>
    </cfRule>
  </conditionalFormatting>
  <conditionalFormatting sqref="P122">
    <cfRule type="cellIs" dxfId="30472" priority="1036" operator="greaterThan">
      <formula>0</formula>
    </cfRule>
  </conditionalFormatting>
  <conditionalFormatting sqref="Q122">
    <cfRule type="cellIs" dxfId="30471" priority="1041" operator="lessThan">
      <formula>0</formula>
    </cfRule>
  </conditionalFormatting>
  <conditionalFormatting sqref="R122">
    <cfRule type="cellIs" dxfId="30470" priority="1039" operator="lessThan">
      <formula>0.8</formula>
    </cfRule>
    <cfRule type="cellIs" dxfId="30469" priority="1040" operator="greaterThan">
      <formula>1</formula>
    </cfRule>
  </conditionalFormatting>
  <conditionalFormatting sqref="R122">
    <cfRule type="cellIs" dxfId="30468" priority="1037" operator="greaterThan">
      <formula>1</formula>
    </cfRule>
    <cfRule type="cellIs" dxfId="30467" priority="1038" operator="lessThan">
      <formula>0.8</formula>
    </cfRule>
  </conditionalFormatting>
  <conditionalFormatting sqref="P137 P143 P140">
    <cfRule type="cellIs" dxfId="30466" priority="1035" operator="greaterThan">
      <formula>0</formula>
    </cfRule>
  </conditionalFormatting>
  <conditionalFormatting sqref="Q137:Q143">
    <cfRule type="cellIs" dxfId="30465" priority="1034" operator="lessThan">
      <formula>0</formula>
    </cfRule>
  </conditionalFormatting>
  <conditionalFormatting sqref="R137 R143">
    <cfRule type="cellIs" dxfId="30464" priority="1032" operator="lessThan">
      <formula>0.8</formula>
    </cfRule>
    <cfRule type="cellIs" dxfId="30463" priority="1033" operator="greaterThan">
      <formula>1</formula>
    </cfRule>
  </conditionalFormatting>
  <conditionalFormatting sqref="R137 R143">
    <cfRule type="cellIs" dxfId="30462" priority="1030" operator="greaterThan">
      <formula>1</formula>
    </cfRule>
    <cfRule type="cellIs" dxfId="30461" priority="1031" operator="lessThan">
      <formula>0.8</formula>
    </cfRule>
  </conditionalFormatting>
  <conditionalFormatting sqref="P137 P143 P140">
    <cfRule type="cellIs" dxfId="30460" priority="1029" operator="greaterThan">
      <formula>0</formula>
    </cfRule>
  </conditionalFormatting>
  <conditionalFormatting sqref="Q137:Q143">
    <cfRule type="cellIs" dxfId="30459" priority="1028" operator="lessThan">
      <formula>0</formula>
    </cfRule>
  </conditionalFormatting>
  <conditionalFormatting sqref="R137 R143">
    <cfRule type="cellIs" dxfId="30458" priority="1026" operator="lessThan">
      <formula>0.8</formula>
    </cfRule>
    <cfRule type="cellIs" dxfId="30457" priority="1027" operator="greaterThan">
      <formula>1</formula>
    </cfRule>
  </conditionalFormatting>
  <conditionalFormatting sqref="R137 R143">
    <cfRule type="cellIs" dxfId="30456" priority="1024" operator="greaterThan">
      <formula>1</formula>
    </cfRule>
    <cfRule type="cellIs" dxfId="30455" priority="1025" operator="lessThan">
      <formula>0.8</formula>
    </cfRule>
  </conditionalFormatting>
  <conditionalFormatting sqref="P137 P143 P140">
    <cfRule type="cellIs" dxfId="30454" priority="1023" operator="greaterThan">
      <formula>0</formula>
    </cfRule>
  </conditionalFormatting>
  <conditionalFormatting sqref="P137 P143 P140">
    <cfRule type="cellIs" dxfId="30453" priority="1017" operator="greaterThan">
      <formula>0</formula>
    </cfRule>
  </conditionalFormatting>
  <conditionalFormatting sqref="Q137:Q143">
    <cfRule type="cellIs" dxfId="30452" priority="1022" operator="lessThan">
      <formula>0</formula>
    </cfRule>
  </conditionalFormatting>
  <conditionalFormatting sqref="R137 R143">
    <cfRule type="cellIs" dxfId="30451" priority="1020" operator="lessThan">
      <formula>0.8</formula>
    </cfRule>
    <cfRule type="cellIs" dxfId="30450" priority="1021" operator="greaterThan">
      <formula>1</formula>
    </cfRule>
  </conditionalFormatting>
  <conditionalFormatting sqref="R137 R143">
    <cfRule type="cellIs" dxfId="30449" priority="1018" operator="greaterThan">
      <formula>1</formula>
    </cfRule>
    <cfRule type="cellIs" dxfId="30448" priority="1019" operator="lessThan">
      <formula>0.8</formula>
    </cfRule>
  </conditionalFormatting>
  <conditionalFormatting sqref="Q137:Q143">
    <cfRule type="cellIs" dxfId="30447" priority="1016" operator="lessThan">
      <formula>0</formula>
    </cfRule>
  </conditionalFormatting>
  <conditionalFormatting sqref="R137 R143">
    <cfRule type="cellIs" dxfId="30446" priority="1014" operator="lessThan">
      <formula>0.8</formula>
    </cfRule>
    <cfRule type="cellIs" dxfId="30445" priority="1015" operator="greaterThan">
      <formula>1</formula>
    </cfRule>
  </conditionalFormatting>
  <conditionalFormatting sqref="R137 R143">
    <cfRule type="cellIs" dxfId="30444" priority="1012" operator="greaterThan">
      <formula>1</formula>
    </cfRule>
    <cfRule type="cellIs" dxfId="30443" priority="1013" operator="lessThan">
      <formula>0.8</formula>
    </cfRule>
  </conditionalFormatting>
  <conditionalFormatting sqref="P137 P143 P140">
    <cfRule type="cellIs" dxfId="30442" priority="1011" operator="greaterThan">
      <formula>0</formula>
    </cfRule>
  </conditionalFormatting>
  <conditionalFormatting sqref="Q137:Q143">
    <cfRule type="cellIs" dxfId="30441" priority="1010" operator="lessThan">
      <formula>0</formula>
    </cfRule>
  </conditionalFormatting>
  <conditionalFormatting sqref="R137 R143">
    <cfRule type="cellIs" dxfId="30440" priority="1008" operator="lessThan">
      <formula>0.8</formula>
    </cfRule>
    <cfRule type="cellIs" dxfId="30439" priority="1009" operator="greaterThan">
      <formula>1</formula>
    </cfRule>
  </conditionalFormatting>
  <conditionalFormatting sqref="R137 R143">
    <cfRule type="cellIs" dxfId="30438" priority="1006" operator="greaterThan">
      <formula>1</formula>
    </cfRule>
    <cfRule type="cellIs" dxfId="30437" priority="1007" operator="lessThan">
      <formula>0.8</formula>
    </cfRule>
  </conditionalFormatting>
  <conditionalFormatting sqref="P137 P143 P140">
    <cfRule type="cellIs" dxfId="30436" priority="1005" operator="greaterThan">
      <formula>0</formula>
    </cfRule>
  </conditionalFormatting>
  <conditionalFormatting sqref="P137 P143 P140">
    <cfRule type="cellIs" dxfId="30435" priority="999" operator="greaterThan">
      <formula>0</formula>
    </cfRule>
  </conditionalFormatting>
  <conditionalFormatting sqref="Q137:Q143">
    <cfRule type="cellIs" dxfId="30434" priority="1004" operator="lessThan">
      <formula>0</formula>
    </cfRule>
  </conditionalFormatting>
  <conditionalFormatting sqref="R137 R143">
    <cfRule type="cellIs" dxfId="30433" priority="1002" operator="lessThan">
      <formula>0.8</formula>
    </cfRule>
    <cfRule type="cellIs" dxfId="30432" priority="1003" operator="greaterThan">
      <formula>1</formula>
    </cfRule>
  </conditionalFormatting>
  <conditionalFormatting sqref="R137 R143">
    <cfRule type="cellIs" dxfId="30431" priority="1000" operator="greaterThan">
      <formula>1</formula>
    </cfRule>
    <cfRule type="cellIs" dxfId="30430" priority="1001" operator="lessThan">
      <formula>0.8</formula>
    </cfRule>
  </conditionalFormatting>
  <conditionalFormatting sqref="Q137:Q143">
    <cfRule type="cellIs" dxfId="30429" priority="998" operator="lessThan">
      <formula>0</formula>
    </cfRule>
  </conditionalFormatting>
  <conditionalFormatting sqref="R137 R143">
    <cfRule type="cellIs" dxfId="30428" priority="996" operator="lessThan">
      <formula>0.8</formula>
    </cfRule>
    <cfRule type="cellIs" dxfId="30427" priority="997" operator="greaterThan">
      <formula>1</formula>
    </cfRule>
  </conditionalFormatting>
  <conditionalFormatting sqref="R137 R143">
    <cfRule type="cellIs" dxfId="30426" priority="994" operator="greaterThan">
      <formula>1</formula>
    </cfRule>
    <cfRule type="cellIs" dxfId="30425" priority="995" operator="lessThan">
      <formula>0.8</formula>
    </cfRule>
  </conditionalFormatting>
  <conditionalFormatting sqref="P137 P143 P140">
    <cfRule type="cellIs" dxfId="30424" priority="993" operator="greaterThan">
      <formula>0</formula>
    </cfRule>
  </conditionalFormatting>
  <conditionalFormatting sqref="Q137:Q143">
    <cfRule type="cellIs" dxfId="30423" priority="992" operator="lessThan">
      <formula>0</formula>
    </cfRule>
  </conditionalFormatting>
  <conditionalFormatting sqref="R137 R143">
    <cfRule type="cellIs" dxfId="30422" priority="990" operator="lessThan">
      <formula>0.8</formula>
    </cfRule>
    <cfRule type="cellIs" dxfId="30421" priority="991" operator="greaterThan">
      <formula>1</formula>
    </cfRule>
  </conditionalFormatting>
  <conditionalFormatting sqref="R137 R143">
    <cfRule type="cellIs" dxfId="30420" priority="988" operator="greaterThan">
      <formula>1</formula>
    </cfRule>
    <cfRule type="cellIs" dxfId="30419" priority="989" operator="lessThan">
      <formula>0.8</formula>
    </cfRule>
  </conditionalFormatting>
  <conditionalFormatting sqref="P137 P143 P140">
    <cfRule type="cellIs" dxfId="30418" priority="987" operator="greaterThan">
      <formula>0</formula>
    </cfRule>
  </conditionalFormatting>
  <conditionalFormatting sqref="P137 P143 P140">
    <cfRule type="cellIs" dxfId="30417" priority="981" operator="greaterThan">
      <formula>0</formula>
    </cfRule>
  </conditionalFormatting>
  <conditionalFormatting sqref="Q137:Q143">
    <cfRule type="cellIs" dxfId="30416" priority="986" operator="lessThan">
      <formula>0</formula>
    </cfRule>
  </conditionalFormatting>
  <conditionalFormatting sqref="R137 R143">
    <cfRule type="cellIs" dxfId="30415" priority="984" operator="lessThan">
      <formula>0.8</formula>
    </cfRule>
    <cfRule type="cellIs" dxfId="30414" priority="985" operator="greaterThan">
      <formula>1</formula>
    </cfRule>
  </conditionalFormatting>
  <conditionalFormatting sqref="R137 R143">
    <cfRule type="cellIs" dxfId="30413" priority="982" operator="greaterThan">
      <formula>1</formula>
    </cfRule>
    <cfRule type="cellIs" dxfId="30412" priority="983" operator="lessThan">
      <formula>0.8</formula>
    </cfRule>
  </conditionalFormatting>
  <conditionalFormatting sqref="Q137:Q143">
    <cfRule type="cellIs" dxfId="30411" priority="980" operator="lessThan">
      <formula>0</formula>
    </cfRule>
  </conditionalFormatting>
  <conditionalFormatting sqref="R137 R143">
    <cfRule type="cellIs" dxfId="30410" priority="978" operator="lessThan">
      <formula>0.8</formula>
    </cfRule>
    <cfRule type="cellIs" dxfId="30409" priority="979" operator="greaterThan">
      <formula>1</formula>
    </cfRule>
  </conditionalFormatting>
  <conditionalFormatting sqref="R137 R143">
    <cfRule type="cellIs" dxfId="30408" priority="976" operator="greaterThan">
      <formula>1</formula>
    </cfRule>
    <cfRule type="cellIs" dxfId="30407" priority="977" operator="lessThan">
      <formula>0.8</formula>
    </cfRule>
  </conditionalFormatting>
  <conditionalFormatting sqref="P137 P143 P140">
    <cfRule type="cellIs" dxfId="30406" priority="975" operator="greaterThan">
      <formula>0</formula>
    </cfRule>
  </conditionalFormatting>
  <conditionalFormatting sqref="P138 P144 P141">
    <cfRule type="cellIs" dxfId="30405" priority="969" operator="greaterThan">
      <formula>0</formula>
    </cfRule>
  </conditionalFormatting>
  <conditionalFormatting sqref="Q144">
    <cfRule type="cellIs" dxfId="30404" priority="974" operator="lessThan">
      <formula>0</formula>
    </cfRule>
  </conditionalFormatting>
  <conditionalFormatting sqref="R138 R144">
    <cfRule type="cellIs" dxfId="30403" priority="972" operator="lessThan">
      <formula>0.8</formula>
    </cfRule>
    <cfRule type="cellIs" dxfId="30402" priority="973" operator="greaterThan">
      <formula>1</formula>
    </cfRule>
  </conditionalFormatting>
  <conditionalFormatting sqref="R138 R144">
    <cfRule type="cellIs" dxfId="30401" priority="970" operator="greaterThan">
      <formula>1</formula>
    </cfRule>
    <cfRule type="cellIs" dxfId="30400" priority="971" operator="lessThan">
      <formula>0.8</formula>
    </cfRule>
  </conditionalFormatting>
  <conditionalFormatting sqref="Q144">
    <cfRule type="cellIs" dxfId="30399" priority="968" operator="lessThan">
      <formula>0</formula>
    </cfRule>
  </conditionalFormatting>
  <conditionalFormatting sqref="R138 R144">
    <cfRule type="cellIs" dxfId="30398" priority="966" operator="lessThan">
      <formula>0.8</formula>
    </cfRule>
    <cfRule type="cellIs" dxfId="30397" priority="967" operator="greaterThan">
      <formula>1</formula>
    </cfRule>
  </conditionalFormatting>
  <conditionalFormatting sqref="R138 R144">
    <cfRule type="cellIs" dxfId="30396" priority="964" operator="greaterThan">
      <formula>1</formula>
    </cfRule>
    <cfRule type="cellIs" dxfId="30395" priority="965" operator="lessThan">
      <formula>0.8</formula>
    </cfRule>
  </conditionalFormatting>
  <conditionalFormatting sqref="P138 P144 P141">
    <cfRule type="cellIs" dxfId="30394" priority="963" operator="greaterThan">
      <formula>0</formula>
    </cfRule>
  </conditionalFormatting>
  <conditionalFormatting sqref="Q144">
    <cfRule type="cellIs" dxfId="30393" priority="962" operator="lessThan">
      <formula>0</formula>
    </cfRule>
  </conditionalFormatting>
  <conditionalFormatting sqref="R138 R144">
    <cfRule type="cellIs" dxfId="30392" priority="960" operator="lessThan">
      <formula>0.8</formula>
    </cfRule>
    <cfRule type="cellIs" dxfId="30391" priority="961" operator="greaterThan">
      <formula>1</formula>
    </cfRule>
  </conditionalFormatting>
  <conditionalFormatting sqref="R138 R144">
    <cfRule type="cellIs" dxfId="30390" priority="958" operator="greaterThan">
      <formula>1</formula>
    </cfRule>
    <cfRule type="cellIs" dxfId="30389" priority="959" operator="lessThan">
      <formula>0.8</formula>
    </cfRule>
  </conditionalFormatting>
  <conditionalFormatting sqref="P138 P144 P141">
    <cfRule type="cellIs" dxfId="30388" priority="957" operator="greaterThan">
      <formula>0</formula>
    </cfRule>
  </conditionalFormatting>
  <conditionalFormatting sqref="Q144">
    <cfRule type="cellIs" dxfId="30387" priority="956" operator="lessThan">
      <formula>0</formula>
    </cfRule>
  </conditionalFormatting>
  <conditionalFormatting sqref="R138 R144">
    <cfRule type="cellIs" dxfId="30386" priority="954" operator="lessThan">
      <formula>0.8</formula>
    </cfRule>
    <cfRule type="cellIs" dxfId="30385" priority="955" operator="greaterThan">
      <formula>1</formula>
    </cfRule>
  </conditionalFormatting>
  <conditionalFormatting sqref="R138 R144">
    <cfRule type="cellIs" dxfId="30384" priority="952" operator="greaterThan">
      <formula>1</formula>
    </cfRule>
    <cfRule type="cellIs" dxfId="30383" priority="953" operator="lessThan">
      <formula>0.8</formula>
    </cfRule>
  </conditionalFormatting>
  <conditionalFormatting sqref="P138 P144 P141">
    <cfRule type="cellIs" dxfId="30382" priority="951" operator="greaterThan">
      <formula>0</formula>
    </cfRule>
  </conditionalFormatting>
  <conditionalFormatting sqref="Q144">
    <cfRule type="cellIs" dxfId="30381" priority="950" operator="lessThan">
      <formula>0</formula>
    </cfRule>
  </conditionalFormatting>
  <conditionalFormatting sqref="R138 R144">
    <cfRule type="cellIs" dxfId="30380" priority="948" operator="lessThan">
      <formula>0.8</formula>
    </cfRule>
    <cfRule type="cellIs" dxfId="30379" priority="949" operator="greaterThan">
      <formula>1</formula>
    </cfRule>
  </conditionalFormatting>
  <conditionalFormatting sqref="R138 R144">
    <cfRule type="cellIs" dxfId="30378" priority="946" operator="greaterThan">
      <formula>1</formula>
    </cfRule>
    <cfRule type="cellIs" dxfId="30377" priority="947" operator="lessThan">
      <formula>0.8</formula>
    </cfRule>
  </conditionalFormatting>
  <conditionalFormatting sqref="Q144">
    <cfRule type="cellIs" dxfId="30376" priority="945" operator="lessThan">
      <formula>0</formula>
    </cfRule>
  </conditionalFormatting>
  <conditionalFormatting sqref="R138 R144">
    <cfRule type="cellIs" dxfId="30375" priority="943" operator="lessThan">
      <formula>0.8</formula>
    </cfRule>
    <cfRule type="cellIs" dxfId="30374" priority="944" operator="greaterThan">
      <formula>1</formula>
    </cfRule>
  </conditionalFormatting>
  <conditionalFormatting sqref="R138 R144">
    <cfRule type="cellIs" dxfId="30373" priority="941" operator="greaterThan">
      <formula>1</formula>
    </cfRule>
    <cfRule type="cellIs" dxfId="30372" priority="942" operator="lessThan">
      <formula>0.8</formula>
    </cfRule>
  </conditionalFormatting>
  <conditionalFormatting sqref="P138 P144 P141">
    <cfRule type="cellIs" dxfId="30371" priority="940" operator="greaterThan">
      <formula>0</formula>
    </cfRule>
  </conditionalFormatting>
  <conditionalFormatting sqref="P138 P144 P141">
    <cfRule type="cellIs" dxfId="30370" priority="934" operator="greaterThan">
      <formula>0</formula>
    </cfRule>
  </conditionalFormatting>
  <conditionalFormatting sqref="Q144">
    <cfRule type="cellIs" dxfId="30369" priority="939" operator="lessThan">
      <formula>0</formula>
    </cfRule>
  </conditionalFormatting>
  <conditionalFormatting sqref="R138 R144">
    <cfRule type="cellIs" dxfId="30368" priority="937" operator="lessThan">
      <formula>0.8</formula>
    </cfRule>
    <cfRule type="cellIs" dxfId="30367" priority="938" operator="greaterThan">
      <formula>1</formula>
    </cfRule>
  </conditionalFormatting>
  <conditionalFormatting sqref="R138 R144">
    <cfRule type="cellIs" dxfId="30366" priority="935" operator="greaterThan">
      <formula>1</formula>
    </cfRule>
    <cfRule type="cellIs" dxfId="30365" priority="936" operator="lessThan">
      <formula>0.8</formula>
    </cfRule>
  </conditionalFormatting>
  <conditionalFormatting sqref="Q144">
    <cfRule type="cellIs" dxfId="30364" priority="933" operator="lessThan">
      <formula>0</formula>
    </cfRule>
  </conditionalFormatting>
  <conditionalFormatting sqref="R138 R144">
    <cfRule type="cellIs" dxfId="30363" priority="931" operator="lessThan">
      <formula>0.8</formula>
    </cfRule>
    <cfRule type="cellIs" dxfId="30362" priority="932" operator="greaterThan">
      <formula>1</formula>
    </cfRule>
  </conditionalFormatting>
  <conditionalFormatting sqref="R138 R144">
    <cfRule type="cellIs" dxfId="30361" priority="929" operator="greaterThan">
      <formula>1</formula>
    </cfRule>
    <cfRule type="cellIs" dxfId="30360" priority="930" operator="lessThan">
      <formula>0.8</formula>
    </cfRule>
  </conditionalFormatting>
  <conditionalFormatting sqref="P138 P144 P141">
    <cfRule type="cellIs" dxfId="30359" priority="928" operator="greaterThan">
      <formula>0</formula>
    </cfRule>
  </conditionalFormatting>
  <conditionalFormatting sqref="Q148:Q153">
    <cfRule type="cellIs" dxfId="30358" priority="927" operator="lessThan">
      <formula>0</formula>
    </cfRule>
  </conditionalFormatting>
  <conditionalFormatting sqref="R148:R153">
    <cfRule type="cellIs" dxfId="30357" priority="925" operator="lessThan">
      <formula>0.8</formula>
    </cfRule>
    <cfRule type="cellIs" dxfId="30356" priority="926" operator="greaterThan">
      <formula>1</formula>
    </cfRule>
  </conditionalFormatting>
  <conditionalFormatting sqref="R148:R153">
    <cfRule type="cellIs" dxfId="30355" priority="923" operator="greaterThan">
      <formula>1</formula>
    </cfRule>
    <cfRule type="cellIs" dxfId="30354" priority="924" operator="lessThan">
      <formula>0.8</formula>
    </cfRule>
  </conditionalFormatting>
  <conditionalFormatting sqref="P148:P153">
    <cfRule type="cellIs" dxfId="30353" priority="922" operator="greaterThan">
      <formula>0</formula>
    </cfRule>
  </conditionalFormatting>
  <conditionalFormatting sqref="P148:P153">
    <cfRule type="cellIs" dxfId="30352" priority="916" operator="greaterThan">
      <formula>0</formula>
    </cfRule>
  </conditionalFormatting>
  <conditionalFormatting sqref="Q148:Q153">
    <cfRule type="cellIs" dxfId="30351" priority="921" operator="lessThan">
      <formula>0</formula>
    </cfRule>
  </conditionalFormatting>
  <conditionalFormatting sqref="R148:R153">
    <cfRule type="cellIs" dxfId="30350" priority="919" operator="lessThan">
      <formula>0.8</formula>
    </cfRule>
    <cfRule type="cellIs" dxfId="30349" priority="920" operator="greaterThan">
      <formula>1</formula>
    </cfRule>
  </conditionalFormatting>
  <conditionalFormatting sqref="R148:R153">
    <cfRule type="cellIs" dxfId="30348" priority="917" operator="greaterThan">
      <formula>1</formula>
    </cfRule>
    <cfRule type="cellIs" dxfId="30347" priority="918" operator="lessThan">
      <formula>0.8</formula>
    </cfRule>
  </conditionalFormatting>
  <conditionalFormatting sqref="Q148:Q153">
    <cfRule type="cellIs" dxfId="30346" priority="915" operator="lessThan">
      <formula>0</formula>
    </cfRule>
  </conditionalFormatting>
  <conditionalFormatting sqref="R148:R153">
    <cfRule type="cellIs" dxfId="30345" priority="913" operator="lessThan">
      <formula>0.8</formula>
    </cfRule>
    <cfRule type="cellIs" dxfId="30344" priority="914" operator="greaterThan">
      <formula>1</formula>
    </cfRule>
  </conditionalFormatting>
  <conditionalFormatting sqref="R148:R153">
    <cfRule type="cellIs" dxfId="30343" priority="911" operator="greaterThan">
      <formula>1</formula>
    </cfRule>
    <cfRule type="cellIs" dxfId="30342" priority="912" operator="lessThan">
      <formula>0.8</formula>
    </cfRule>
  </conditionalFormatting>
  <conditionalFormatting sqref="P148:P153">
    <cfRule type="cellIs" dxfId="30341" priority="910" operator="greaterThan">
      <formula>0</formula>
    </cfRule>
  </conditionalFormatting>
  <conditionalFormatting sqref="Q148:Q153">
    <cfRule type="cellIs" dxfId="30340" priority="909" operator="lessThan">
      <formula>0</formula>
    </cfRule>
  </conditionalFormatting>
  <conditionalFormatting sqref="R148:R153">
    <cfRule type="cellIs" dxfId="30339" priority="907" operator="lessThan">
      <formula>0.8</formula>
    </cfRule>
    <cfRule type="cellIs" dxfId="30338" priority="908" operator="greaterThan">
      <formula>1</formula>
    </cfRule>
  </conditionalFormatting>
  <conditionalFormatting sqref="R148:R153">
    <cfRule type="cellIs" dxfId="30337" priority="905" operator="greaterThan">
      <formula>1</formula>
    </cfRule>
    <cfRule type="cellIs" dxfId="30336" priority="906" operator="lessThan">
      <formula>0.8</formula>
    </cfRule>
  </conditionalFormatting>
  <conditionalFormatting sqref="P148:P153">
    <cfRule type="cellIs" dxfId="30335" priority="904" operator="greaterThan">
      <formula>0</formula>
    </cfRule>
  </conditionalFormatting>
  <conditionalFormatting sqref="P148:P153">
    <cfRule type="cellIs" dxfId="30334" priority="898" operator="greaterThan">
      <formula>0</formula>
    </cfRule>
  </conditionalFormatting>
  <conditionalFormatting sqref="Q148:Q153">
    <cfRule type="cellIs" dxfId="30333" priority="903" operator="lessThan">
      <formula>0</formula>
    </cfRule>
  </conditionalFormatting>
  <conditionalFormatting sqref="R148:R153">
    <cfRule type="cellIs" dxfId="30332" priority="901" operator="lessThan">
      <formula>0.8</formula>
    </cfRule>
    <cfRule type="cellIs" dxfId="30331" priority="902" operator="greaterThan">
      <formula>1</formula>
    </cfRule>
  </conditionalFormatting>
  <conditionalFormatting sqref="R148:R153">
    <cfRule type="cellIs" dxfId="30330" priority="899" operator="greaterThan">
      <formula>1</formula>
    </cfRule>
    <cfRule type="cellIs" dxfId="30329" priority="900" operator="lessThan">
      <formula>0.8</formula>
    </cfRule>
  </conditionalFormatting>
  <conditionalFormatting sqref="Q148:Q153">
    <cfRule type="cellIs" dxfId="30328" priority="897" operator="lessThan">
      <formula>0</formula>
    </cfRule>
  </conditionalFormatting>
  <conditionalFormatting sqref="R148:R153">
    <cfRule type="cellIs" dxfId="30327" priority="895" operator="lessThan">
      <formula>0.8</formula>
    </cfRule>
    <cfRule type="cellIs" dxfId="30326" priority="896" operator="greaterThan">
      <formula>1</formula>
    </cfRule>
  </conditionalFormatting>
  <conditionalFormatting sqref="R148:R153">
    <cfRule type="cellIs" dxfId="30325" priority="893" operator="greaterThan">
      <formula>1</formula>
    </cfRule>
    <cfRule type="cellIs" dxfId="30324" priority="894" operator="lessThan">
      <formula>0.8</formula>
    </cfRule>
  </conditionalFormatting>
  <conditionalFormatting sqref="P148:P153">
    <cfRule type="cellIs" dxfId="30323" priority="892" operator="greaterThan">
      <formula>0</formula>
    </cfRule>
  </conditionalFormatting>
  <conditionalFormatting sqref="Q148:Q153">
    <cfRule type="cellIs" dxfId="30322" priority="886" operator="lessThan">
      <formula>0</formula>
    </cfRule>
  </conditionalFormatting>
  <conditionalFormatting sqref="P148:P153">
    <cfRule type="cellIs" dxfId="30321" priority="887" operator="greaterThan">
      <formula>0</formula>
    </cfRule>
  </conditionalFormatting>
  <conditionalFormatting sqref="R148:R153">
    <cfRule type="cellIs" dxfId="30320" priority="890" operator="lessThan">
      <formula>0.8</formula>
    </cfRule>
    <cfRule type="cellIs" dxfId="30319" priority="891" operator="greaterThan">
      <formula>1</formula>
    </cfRule>
  </conditionalFormatting>
  <conditionalFormatting sqref="R148:R153">
    <cfRule type="cellIs" dxfId="30318" priority="888" operator="greaterThan">
      <formula>1</formula>
    </cfRule>
    <cfRule type="cellIs" dxfId="30317" priority="889" operator="lessThan">
      <formula>0.8</formula>
    </cfRule>
  </conditionalFormatting>
  <conditionalFormatting sqref="Q148:Q153">
    <cfRule type="cellIs" dxfId="30316" priority="880" operator="lessThan">
      <formula>0</formula>
    </cfRule>
  </conditionalFormatting>
  <conditionalFormatting sqref="R148:R153">
    <cfRule type="cellIs" dxfId="30315" priority="884" operator="lessThan">
      <formula>0.8</formula>
    </cfRule>
    <cfRule type="cellIs" dxfId="30314" priority="885" operator="greaterThan">
      <formula>1</formula>
    </cfRule>
  </conditionalFormatting>
  <conditionalFormatting sqref="R148:R153">
    <cfRule type="cellIs" dxfId="30313" priority="882" operator="greaterThan">
      <formula>1</formula>
    </cfRule>
    <cfRule type="cellIs" dxfId="30312" priority="883" operator="lessThan">
      <formula>0.8</formula>
    </cfRule>
  </conditionalFormatting>
  <conditionalFormatting sqref="P148:P153">
    <cfRule type="cellIs" dxfId="30311" priority="881" operator="greaterThan">
      <formula>0</formula>
    </cfRule>
  </conditionalFormatting>
  <conditionalFormatting sqref="Q148:Q153">
    <cfRule type="cellIs" dxfId="30310" priority="879" operator="lessThan">
      <formula>0</formula>
    </cfRule>
  </conditionalFormatting>
  <conditionalFormatting sqref="R148:R153">
    <cfRule type="cellIs" dxfId="30309" priority="877" operator="lessThan">
      <formula>0.8</formula>
    </cfRule>
    <cfRule type="cellIs" dxfId="30308" priority="878" operator="greaterThan">
      <formula>1</formula>
    </cfRule>
  </conditionalFormatting>
  <conditionalFormatting sqref="R148:R153">
    <cfRule type="cellIs" dxfId="30307" priority="875" operator="greaterThan">
      <formula>1</formula>
    </cfRule>
    <cfRule type="cellIs" dxfId="30306" priority="876" operator="lessThan">
      <formula>0.8</formula>
    </cfRule>
  </conditionalFormatting>
  <conditionalFormatting sqref="P148:P153">
    <cfRule type="cellIs" dxfId="30305" priority="874" operator="greaterThan">
      <formula>0</formula>
    </cfRule>
  </conditionalFormatting>
  <conditionalFormatting sqref="Q148:Q153">
    <cfRule type="cellIs" dxfId="30304" priority="873" operator="lessThan">
      <formula>0</formula>
    </cfRule>
  </conditionalFormatting>
  <conditionalFormatting sqref="R148:R153">
    <cfRule type="cellIs" dxfId="30303" priority="871" operator="lessThan">
      <formula>0.8</formula>
    </cfRule>
    <cfRule type="cellIs" dxfId="30302" priority="872" operator="greaterThan">
      <formula>1</formula>
    </cfRule>
  </conditionalFormatting>
  <conditionalFormatting sqref="R148:R153">
    <cfRule type="cellIs" dxfId="30301" priority="869" operator="greaterThan">
      <formula>1</formula>
    </cfRule>
    <cfRule type="cellIs" dxfId="30300" priority="870" operator="lessThan">
      <formula>0.8</formula>
    </cfRule>
  </conditionalFormatting>
  <conditionalFormatting sqref="P148:P153">
    <cfRule type="cellIs" dxfId="30299" priority="868" operator="greaterThan">
      <formula>0</formula>
    </cfRule>
  </conditionalFormatting>
  <conditionalFormatting sqref="Q148:Q153">
    <cfRule type="cellIs" dxfId="30298" priority="867" operator="lessThan">
      <formula>0</formula>
    </cfRule>
  </conditionalFormatting>
  <conditionalFormatting sqref="R148:R153">
    <cfRule type="cellIs" dxfId="30297" priority="865" operator="lessThan">
      <formula>0.8</formula>
    </cfRule>
    <cfRule type="cellIs" dxfId="30296" priority="866" operator="greaterThan">
      <formula>1</formula>
    </cfRule>
  </conditionalFormatting>
  <conditionalFormatting sqref="R148:R153">
    <cfRule type="cellIs" dxfId="30295" priority="863" operator="greaterThan">
      <formula>1</formula>
    </cfRule>
    <cfRule type="cellIs" dxfId="30294" priority="864" operator="lessThan">
      <formula>0.8</formula>
    </cfRule>
  </conditionalFormatting>
  <conditionalFormatting sqref="P148:P153">
    <cfRule type="cellIs" dxfId="30293" priority="862" operator="greaterThan">
      <formula>0</formula>
    </cfRule>
  </conditionalFormatting>
  <conditionalFormatting sqref="Q148:Q153">
    <cfRule type="cellIs" dxfId="30292" priority="861" operator="lessThan">
      <formula>0</formula>
    </cfRule>
  </conditionalFormatting>
  <conditionalFormatting sqref="R148:R153">
    <cfRule type="cellIs" dxfId="30291" priority="859" operator="lessThan">
      <formula>0.8</formula>
    </cfRule>
    <cfRule type="cellIs" dxfId="30290" priority="860" operator="greaterThan">
      <formula>1</formula>
    </cfRule>
  </conditionalFormatting>
  <conditionalFormatting sqref="R148:R153">
    <cfRule type="cellIs" dxfId="30289" priority="857" operator="greaterThan">
      <formula>1</formula>
    </cfRule>
    <cfRule type="cellIs" dxfId="30288" priority="858" operator="lessThan">
      <formula>0.8</formula>
    </cfRule>
  </conditionalFormatting>
  <conditionalFormatting sqref="P148:P153">
    <cfRule type="cellIs" dxfId="30287" priority="856" operator="greaterThan">
      <formula>0</formula>
    </cfRule>
  </conditionalFormatting>
  <conditionalFormatting sqref="Q148:Q153">
    <cfRule type="cellIs" dxfId="30286" priority="855" operator="lessThan">
      <formula>0</formula>
    </cfRule>
  </conditionalFormatting>
  <conditionalFormatting sqref="R148:R153">
    <cfRule type="cellIs" dxfId="30285" priority="853" operator="lessThan">
      <formula>0.8</formula>
    </cfRule>
    <cfRule type="cellIs" dxfId="30284" priority="854" operator="greaterThan">
      <formula>1</formula>
    </cfRule>
  </conditionalFormatting>
  <conditionalFormatting sqref="R148:R153">
    <cfRule type="cellIs" dxfId="30283" priority="851" operator="greaterThan">
      <formula>1</formula>
    </cfRule>
    <cfRule type="cellIs" dxfId="30282" priority="852" operator="lessThan">
      <formula>0.8</formula>
    </cfRule>
  </conditionalFormatting>
  <conditionalFormatting sqref="P148:P153">
    <cfRule type="cellIs" dxfId="30281" priority="850" operator="greaterThan">
      <formula>0</formula>
    </cfRule>
  </conditionalFormatting>
  <conditionalFormatting sqref="Q148:Q153">
    <cfRule type="cellIs" dxfId="30280" priority="849" operator="lessThan">
      <formula>0</formula>
    </cfRule>
  </conditionalFormatting>
  <conditionalFormatting sqref="R148:R153">
    <cfRule type="cellIs" dxfId="30279" priority="847" operator="lessThan">
      <formula>0.8</formula>
    </cfRule>
    <cfRule type="cellIs" dxfId="30278" priority="848" operator="greaterThan">
      <formula>1</formula>
    </cfRule>
  </conditionalFormatting>
  <conditionalFormatting sqref="R148:R153">
    <cfRule type="cellIs" dxfId="30277" priority="845" operator="greaterThan">
      <formula>1</formula>
    </cfRule>
    <cfRule type="cellIs" dxfId="30276" priority="846" operator="lessThan">
      <formula>0.8</formula>
    </cfRule>
  </conditionalFormatting>
  <conditionalFormatting sqref="P148:P153">
    <cfRule type="cellIs" dxfId="30275" priority="844" operator="greaterThan">
      <formula>0</formula>
    </cfRule>
  </conditionalFormatting>
  <conditionalFormatting sqref="Q148:Q153">
    <cfRule type="cellIs" dxfId="30274" priority="843" operator="lessThan">
      <formula>0</formula>
    </cfRule>
  </conditionalFormatting>
  <conditionalFormatting sqref="R148:R153">
    <cfRule type="cellIs" dxfId="30273" priority="841" operator="lessThan">
      <formula>0.8</formula>
    </cfRule>
    <cfRule type="cellIs" dxfId="30272" priority="842" operator="greaterThan">
      <formula>1</formula>
    </cfRule>
  </conditionalFormatting>
  <conditionalFormatting sqref="R148:R153">
    <cfRule type="cellIs" dxfId="30271" priority="839" operator="greaterThan">
      <formula>1</formula>
    </cfRule>
    <cfRule type="cellIs" dxfId="30270" priority="840" operator="lessThan">
      <formula>0.8</formula>
    </cfRule>
  </conditionalFormatting>
  <conditionalFormatting sqref="P148:P153">
    <cfRule type="cellIs" dxfId="30269" priority="838" operator="greaterThan">
      <formula>0</formula>
    </cfRule>
  </conditionalFormatting>
  <conditionalFormatting sqref="P148:P153">
    <cfRule type="cellIs" dxfId="30268" priority="832" operator="greaterThan">
      <formula>0</formula>
    </cfRule>
  </conditionalFormatting>
  <conditionalFormatting sqref="Q148:Q153">
    <cfRule type="cellIs" dxfId="30267" priority="837" operator="lessThan">
      <formula>0</formula>
    </cfRule>
  </conditionalFormatting>
  <conditionalFormatting sqref="R148:R153">
    <cfRule type="cellIs" dxfId="30266" priority="835" operator="lessThan">
      <formula>0.8</formula>
    </cfRule>
    <cfRule type="cellIs" dxfId="30265" priority="836" operator="greaterThan">
      <formula>1</formula>
    </cfRule>
  </conditionalFormatting>
  <conditionalFormatting sqref="R148:R153">
    <cfRule type="cellIs" dxfId="30264" priority="833" operator="greaterThan">
      <formula>1</formula>
    </cfRule>
    <cfRule type="cellIs" dxfId="30263" priority="834" operator="lessThan">
      <formula>0.8</formula>
    </cfRule>
  </conditionalFormatting>
  <conditionalFormatting sqref="P148:P153">
    <cfRule type="cellIs" dxfId="30262" priority="826" operator="greaterThan">
      <formula>0</formula>
    </cfRule>
  </conditionalFormatting>
  <conditionalFormatting sqref="Q148:Q153">
    <cfRule type="cellIs" dxfId="30261" priority="831" operator="lessThan">
      <formula>0</formula>
    </cfRule>
  </conditionalFormatting>
  <conditionalFormatting sqref="R148:R153">
    <cfRule type="cellIs" dxfId="30260" priority="829" operator="lessThan">
      <formula>0.8</formula>
    </cfRule>
    <cfRule type="cellIs" dxfId="30259" priority="830" operator="greaterThan">
      <formula>1</formula>
    </cfRule>
  </conditionalFormatting>
  <conditionalFormatting sqref="R148:R153">
    <cfRule type="cellIs" dxfId="30258" priority="827" operator="greaterThan">
      <formula>1</formula>
    </cfRule>
    <cfRule type="cellIs" dxfId="30257" priority="828" operator="lessThan">
      <formula>0.8</formula>
    </cfRule>
  </conditionalFormatting>
  <conditionalFormatting sqref="R148:R153">
    <cfRule type="cellIs" dxfId="30256" priority="823" operator="lessThan">
      <formula>0.8</formula>
    </cfRule>
    <cfRule type="cellIs" dxfId="30255" priority="824" operator="greaterThan">
      <formula>1</formula>
    </cfRule>
  </conditionalFormatting>
  <conditionalFormatting sqref="R148:R153">
    <cfRule type="cellIs" dxfId="30254" priority="821" operator="greaterThan">
      <formula>1</formula>
    </cfRule>
    <cfRule type="cellIs" dxfId="30253" priority="822" operator="lessThan">
      <formula>0.8</formula>
    </cfRule>
  </conditionalFormatting>
  <conditionalFormatting sqref="P148:P153">
    <cfRule type="cellIs" dxfId="30252" priority="820" operator="greaterThan">
      <formula>0</formula>
    </cfRule>
  </conditionalFormatting>
  <conditionalFormatting sqref="Q148:Q153">
    <cfRule type="cellIs" dxfId="30251" priority="825" operator="lessThan">
      <formula>0</formula>
    </cfRule>
  </conditionalFormatting>
  <conditionalFormatting sqref="Q148:Q153">
    <cfRule type="cellIs" dxfId="30250" priority="819" operator="lessThan">
      <formula>0</formula>
    </cfRule>
  </conditionalFormatting>
  <conditionalFormatting sqref="R148:R153">
    <cfRule type="cellIs" dxfId="30249" priority="817" operator="lessThan">
      <formula>0.8</formula>
    </cfRule>
    <cfRule type="cellIs" dxfId="30248" priority="818" operator="greaterThan">
      <formula>1</formula>
    </cfRule>
  </conditionalFormatting>
  <conditionalFormatting sqref="R148:R153">
    <cfRule type="cellIs" dxfId="30247" priority="815" operator="greaterThan">
      <formula>1</formula>
    </cfRule>
    <cfRule type="cellIs" dxfId="30246" priority="816" operator="lessThan">
      <formula>0.8</formula>
    </cfRule>
  </conditionalFormatting>
  <conditionalFormatting sqref="P148:P153">
    <cfRule type="cellIs" dxfId="30245" priority="814" operator="greaterThan">
      <formula>0</formula>
    </cfRule>
  </conditionalFormatting>
  <conditionalFormatting sqref="P148:P153">
    <cfRule type="cellIs" dxfId="30244" priority="808" operator="greaterThan">
      <formula>0</formula>
    </cfRule>
  </conditionalFormatting>
  <conditionalFormatting sqref="Q148:Q153">
    <cfRule type="cellIs" dxfId="30243" priority="813" operator="lessThan">
      <formula>0</formula>
    </cfRule>
  </conditionalFormatting>
  <conditionalFormatting sqref="R148:R153">
    <cfRule type="cellIs" dxfId="30242" priority="811" operator="lessThan">
      <formula>0.8</formula>
    </cfRule>
    <cfRule type="cellIs" dxfId="30241" priority="812" operator="greaterThan">
      <formula>1</formula>
    </cfRule>
  </conditionalFormatting>
  <conditionalFormatting sqref="R148:R153">
    <cfRule type="cellIs" dxfId="30240" priority="809" operator="greaterThan">
      <formula>1</formula>
    </cfRule>
    <cfRule type="cellIs" dxfId="30239" priority="810" operator="lessThan">
      <formula>0.8</formula>
    </cfRule>
  </conditionalFormatting>
  <conditionalFormatting sqref="P148:P153">
    <cfRule type="cellIs" dxfId="30238" priority="802" operator="greaterThan">
      <formula>0</formula>
    </cfRule>
  </conditionalFormatting>
  <conditionalFormatting sqref="Q148:Q153">
    <cfRule type="cellIs" dxfId="30237" priority="807" operator="lessThan">
      <formula>0</formula>
    </cfRule>
  </conditionalFormatting>
  <conditionalFormatting sqref="R148:R153">
    <cfRule type="cellIs" dxfId="30236" priority="805" operator="lessThan">
      <formula>0.8</formula>
    </cfRule>
    <cfRule type="cellIs" dxfId="30235" priority="806" operator="greaterThan">
      <formula>1</formula>
    </cfRule>
  </conditionalFormatting>
  <conditionalFormatting sqref="R148:R153">
    <cfRule type="cellIs" dxfId="30234" priority="803" operator="greaterThan">
      <formula>1</formula>
    </cfRule>
    <cfRule type="cellIs" dxfId="30233" priority="804" operator="lessThan">
      <formula>0.8</formula>
    </cfRule>
  </conditionalFormatting>
  <conditionalFormatting sqref="R148:R153">
    <cfRule type="cellIs" dxfId="30232" priority="799" operator="lessThan">
      <formula>0.8</formula>
    </cfRule>
    <cfRule type="cellIs" dxfId="30231" priority="800" operator="greaterThan">
      <formula>1</formula>
    </cfRule>
  </conditionalFormatting>
  <conditionalFormatting sqref="R148:R153">
    <cfRule type="cellIs" dxfId="30230" priority="797" operator="greaterThan">
      <formula>1</formula>
    </cfRule>
    <cfRule type="cellIs" dxfId="30229" priority="798" operator="lessThan">
      <formula>0.8</formula>
    </cfRule>
  </conditionalFormatting>
  <conditionalFormatting sqref="P148:P153">
    <cfRule type="cellIs" dxfId="30228" priority="796" operator="greaterThan">
      <formula>0</formula>
    </cfRule>
  </conditionalFormatting>
  <conditionalFormatting sqref="Q148:Q153">
    <cfRule type="cellIs" dxfId="30227" priority="801" operator="lessThan">
      <formula>0</formula>
    </cfRule>
  </conditionalFormatting>
  <conditionalFormatting sqref="P148:P153">
    <cfRule type="cellIs" dxfId="30226" priority="790" operator="greaterThan">
      <formula>0</formula>
    </cfRule>
  </conditionalFormatting>
  <conditionalFormatting sqref="Q148:Q153">
    <cfRule type="cellIs" dxfId="30225" priority="795" operator="lessThan">
      <formula>0</formula>
    </cfRule>
  </conditionalFormatting>
  <conditionalFormatting sqref="R148:R153">
    <cfRule type="cellIs" dxfId="30224" priority="793" operator="lessThan">
      <formula>0.8</formula>
    </cfRule>
    <cfRule type="cellIs" dxfId="30223" priority="794" operator="greaterThan">
      <formula>1</formula>
    </cfRule>
  </conditionalFormatting>
  <conditionalFormatting sqref="R148:R153">
    <cfRule type="cellIs" dxfId="30222" priority="791" operator="greaterThan">
      <formula>1</formula>
    </cfRule>
    <cfRule type="cellIs" dxfId="30221" priority="792" operator="lessThan">
      <formula>0.8</formula>
    </cfRule>
  </conditionalFormatting>
  <conditionalFormatting sqref="R148:R153">
    <cfRule type="cellIs" dxfId="30220" priority="787" operator="lessThan">
      <formula>0.8</formula>
    </cfRule>
    <cfRule type="cellIs" dxfId="30219" priority="788" operator="greaterThan">
      <formula>1</formula>
    </cfRule>
  </conditionalFormatting>
  <conditionalFormatting sqref="R148:R153">
    <cfRule type="cellIs" dxfId="30218" priority="785" operator="greaterThan">
      <formula>1</formula>
    </cfRule>
    <cfRule type="cellIs" dxfId="30217" priority="786" operator="lessThan">
      <formula>0.8</formula>
    </cfRule>
  </conditionalFormatting>
  <conditionalFormatting sqref="P148:P153">
    <cfRule type="cellIs" dxfId="30216" priority="784" operator="greaterThan">
      <formula>0</formula>
    </cfRule>
  </conditionalFormatting>
  <conditionalFormatting sqref="Q148:Q153">
    <cfRule type="cellIs" dxfId="30215" priority="789" operator="lessThan">
      <formula>0</formula>
    </cfRule>
  </conditionalFormatting>
  <conditionalFormatting sqref="R148:R153">
    <cfRule type="cellIs" dxfId="30214" priority="781" operator="lessThan">
      <formula>0.8</formula>
    </cfRule>
    <cfRule type="cellIs" dxfId="30213" priority="782" operator="greaterThan">
      <formula>1</formula>
    </cfRule>
  </conditionalFormatting>
  <conditionalFormatting sqref="R148:R153">
    <cfRule type="cellIs" dxfId="30212" priority="779" operator="greaterThan">
      <formula>1</formula>
    </cfRule>
    <cfRule type="cellIs" dxfId="30211" priority="780" operator="lessThan">
      <formula>0.8</formula>
    </cfRule>
  </conditionalFormatting>
  <conditionalFormatting sqref="P148:P153">
    <cfRule type="cellIs" dxfId="30210" priority="778" operator="greaterThan">
      <formula>0</formula>
    </cfRule>
  </conditionalFormatting>
  <conditionalFormatting sqref="Q148:Q153">
    <cfRule type="cellIs" dxfId="30209" priority="783" operator="lessThan">
      <formula>0</formula>
    </cfRule>
  </conditionalFormatting>
  <conditionalFormatting sqref="Q148:Q153">
    <cfRule type="cellIs" dxfId="30208" priority="777" operator="lessThan">
      <formula>0</formula>
    </cfRule>
  </conditionalFormatting>
  <conditionalFormatting sqref="R148:R153">
    <cfRule type="cellIs" dxfId="30207" priority="775" operator="lessThan">
      <formula>0.8</formula>
    </cfRule>
    <cfRule type="cellIs" dxfId="30206" priority="776" operator="greaterThan">
      <formula>1</formula>
    </cfRule>
  </conditionalFormatting>
  <conditionalFormatting sqref="R148:R153">
    <cfRule type="cellIs" dxfId="30205" priority="773" operator="greaterThan">
      <formula>1</formula>
    </cfRule>
    <cfRule type="cellIs" dxfId="30204" priority="774" operator="lessThan">
      <formula>0.8</formula>
    </cfRule>
  </conditionalFormatting>
  <conditionalFormatting sqref="P148:P153">
    <cfRule type="cellIs" dxfId="30203" priority="772" operator="greaterThan">
      <formula>0</formula>
    </cfRule>
  </conditionalFormatting>
  <conditionalFormatting sqref="Q148:Q153">
    <cfRule type="cellIs" dxfId="30202" priority="766" operator="lessThan">
      <formula>0</formula>
    </cfRule>
  </conditionalFormatting>
  <conditionalFormatting sqref="R148:R153">
    <cfRule type="cellIs" dxfId="30201" priority="770" operator="lessThan">
      <formula>0.8</formula>
    </cfRule>
    <cfRule type="cellIs" dxfId="30200" priority="771" operator="greaterThan">
      <formula>1</formula>
    </cfRule>
  </conditionalFormatting>
  <conditionalFormatting sqref="R148:R153">
    <cfRule type="cellIs" dxfId="30199" priority="768" operator="greaterThan">
      <formula>1</formula>
    </cfRule>
    <cfRule type="cellIs" dxfId="30198" priority="769" operator="lessThan">
      <formula>0.8</formula>
    </cfRule>
  </conditionalFormatting>
  <conditionalFormatting sqref="P148:P153">
    <cfRule type="cellIs" dxfId="30197" priority="767" operator="greaterThan">
      <formula>0</formula>
    </cfRule>
  </conditionalFormatting>
  <conditionalFormatting sqref="Q148:Q153">
    <cfRule type="cellIs" dxfId="30196" priority="765" operator="lessThan">
      <formula>0</formula>
    </cfRule>
  </conditionalFormatting>
  <conditionalFormatting sqref="R148:R153">
    <cfRule type="cellIs" dxfId="30195" priority="763" operator="lessThan">
      <formula>0.8</formula>
    </cfRule>
    <cfRule type="cellIs" dxfId="30194" priority="764" operator="greaterThan">
      <formula>1</formula>
    </cfRule>
  </conditionalFormatting>
  <conditionalFormatting sqref="R148:R153">
    <cfRule type="cellIs" dxfId="30193" priority="761" operator="greaterThan">
      <formula>1</formula>
    </cfRule>
    <cfRule type="cellIs" dxfId="30192" priority="762" operator="lessThan">
      <formula>0.8</formula>
    </cfRule>
  </conditionalFormatting>
  <conditionalFormatting sqref="P148:P153">
    <cfRule type="cellIs" dxfId="30191" priority="760" operator="greaterThan">
      <formula>0</formula>
    </cfRule>
  </conditionalFormatting>
  <conditionalFormatting sqref="Q148:Q153">
    <cfRule type="cellIs" dxfId="30190" priority="759" operator="lessThan">
      <formula>0</formula>
    </cfRule>
  </conditionalFormatting>
  <conditionalFormatting sqref="R148:R153">
    <cfRule type="cellIs" dxfId="30189" priority="757" operator="lessThan">
      <formula>0.8</formula>
    </cfRule>
    <cfRule type="cellIs" dxfId="30188" priority="758" operator="greaterThan">
      <formula>1</formula>
    </cfRule>
  </conditionalFormatting>
  <conditionalFormatting sqref="R148:R153">
    <cfRule type="cellIs" dxfId="30187" priority="755" operator="greaterThan">
      <formula>1</formula>
    </cfRule>
    <cfRule type="cellIs" dxfId="30186" priority="756" operator="lessThan">
      <formula>0.8</formula>
    </cfRule>
  </conditionalFormatting>
  <conditionalFormatting sqref="P148:P153">
    <cfRule type="cellIs" dxfId="30185" priority="754" operator="greaterThan">
      <formula>0</formula>
    </cfRule>
  </conditionalFormatting>
  <conditionalFormatting sqref="Q148:Q153">
    <cfRule type="cellIs" dxfId="30184" priority="753" operator="lessThan">
      <formula>0</formula>
    </cfRule>
  </conditionalFormatting>
  <conditionalFormatting sqref="R148:R153">
    <cfRule type="cellIs" dxfId="30183" priority="751" operator="lessThan">
      <formula>0.8</formula>
    </cfRule>
    <cfRule type="cellIs" dxfId="30182" priority="752" operator="greaterThan">
      <formula>1</formula>
    </cfRule>
  </conditionalFormatting>
  <conditionalFormatting sqref="R148:R153">
    <cfRule type="cellIs" dxfId="30181" priority="749" operator="greaterThan">
      <formula>1</formula>
    </cfRule>
    <cfRule type="cellIs" dxfId="30180" priority="750" operator="lessThan">
      <formula>0.8</formula>
    </cfRule>
  </conditionalFormatting>
  <conditionalFormatting sqref="P148:P153">
    <cfRule type="cellIs" dxfId="30179" priority="748" operator="greaterThan">
      <formula>0</formula>
    </cfRule>
  </conditionalFormatting>
  <conditionalFormatting sqref="Q148:Q153">
    <cfRule type="cellIs" dxfId="30178" priority="747" operator="lessThan">
      <formula>0</formula>
    </cfRule>
  </conditionalFormatting>
  <conditionalFormatting sqref="R148:R153">
    <cfRule type="cellIs" dxfId="30177" priority="745" operator="lessThan">
      <formula>0.8</formula>
    </cfRule>
    <cfRule type="cellIs" dxfId="30176" priority="746" operator="greaterThan">
      <formula>1</formula>
    </cfRule>
  </conditionalFormatting>
  <conditionalFormatting sqref="R148:R153">
    <cfRule type="cellIs" dxfId="30175" priority="743" operator="greaterThan">
      <formula>1</formula>
    </cfRule>
    <cfRule type="cellIs" dxfId="30174" priority="744" operator="lessThan">
      <formula>0.8</formula>
    </cfRule>
  </conditionalFormatting>
  <conditionalFormatting sqref="P148:P153">
    <cfRule type="cellIs" dxfId="30173" priority="742" operator="greaterThan">
      <formula>0</formula>
    </cfRule>
  </conditionalFormatting>
  <conditionalFormatting sqref="Q148:Q153">
    <cfRule type="cellIs" dxfId="30172" priority="741" operator="lessThan">
      <formula>0</formula>
    </cfRule>
  </conditionalFormatting>
  <conditionalFormatting sqref="R148:R153">
    <cfRule type="cellIs" dxfId="30171" priority="739" operator="lessThan">
      <formula>0.8</formula>
    </cfRule>
    <cfRule type="cellIs" dxfId="30170" priority="740" operator="greaterThan">
      <formula>1</formula>
    </cfRule>
  </conditionalFormatting>
  <conditionalFormatting sqref="R148:R153">
    <cfRule type="cellIs" dxfId="30169" priority="737" operator="greaterThan">
      <formula>1</formula>
    </cfRule>
    <cfRule type="cellIs" dxfId="30168" priority="738" operator="lessThan">
      <formula>0.8</formula>
    </cfRule>
  </conditionalFormatting>
  <conditionalFormatting sqref="P148:P153">
    <cfRule type="cellIs" dxfId="30167" priority="736" operator="greaterThan">
      <formula>0</formula>
    </cfRule>
  </conditionalFormatting>
  <conditionalFormatting sqref="P148:P153">
    <cfRule type="cellIs" dxfId="30166" priority="730" operator="greaterThan">
      <formula>0</formula>
    </cfRule>
  </conditionalFormatting>
  <conditionalFormatting sqref="Q148:Q153">
    <cfRule type="cellIs" dxfId="30165" priority="735" operator="lessThan">
      <formula>0</formula>
    </cfRule>
  </conditionalFormatting>
  <conditionalFormatting sqref="R148:R153">
    <cfRule type="cellIs" dxfId="30164" priority="733" operator="lessThan">
      <formula>0.8</formula>
    </cfRule>
    <cfRule type="cellIs" dxfId="30163" priority="734" operator="greaterThan">
      <formula>1</formula>
    </cfRule>
  </conditionalFormatting>
  <conditionalFormatting sqref="R148:R153">
    <cfRule type="cellIs" dxfId="30162" priority="731" operator="greaterThan">
      <formula>1</formula>
    </cfRule>
    <cfRule type="cellIs" dxfId="30161" priority="732" operator="lessThan">
      <formula>0.8</formula>
    </cfRule>
  </conditionalFormatting>
  <conditionalFormatting sqref="P148:P153">
    <cfRule type="cellIs" dxfId="30160" priority="724" operator="greaterThan">
      <formula>0</formula>
    </cfRule>
  </conditionalFormatting>
  <conditionalFormatting sqref="Q148:Q153">
    <cfRule type="cellIs" dxfId="30159" priority="729" operator="lessThan">
      <formula>0</formula>
    </cfRule>
  </conditionalFormatting>
  <conditionalFormatting sqref="R148:R153">
    <cfRule type="cellIs" dxfId="30158" priority="727" operator="lessThan">
      <formula>0.8</formula>
    </cfRule>
    <cfRule type="cellIs" dxfId="30157" priority="728" operator="greaterThan">
      <formula>1</formula>
    </cfRule>
  </conditionalFormatting>
  <conditionalFormatting sqref="R148:R153">
    <cfRule type="cellIs" dxfId="30156" priority="725" operator="greaterThan">
      <formula>1</formula>
    </cfRule>
    <cfRule type="cellIs" dxfId="30155" priority="726" operator="lessThan">
      <formula>0.8</formula>
    </cfRule>
  </conditionalFormatting>
  <conditionalFormatting sqref="R148:R153">
    <cfRule type="cellIs" dxfId="30154" priority="721" operator="lessThan">
      <formula>0.8</formula>
    </cfRule>
    <cfRule type="cellIs" dxfId="30153" priority="722" operator="greaterThan">
      <formula>1</formula>
    </cfRule>
  </conditionalFormatting>
  <conditionalFormatting sqref="R148:R153">
    <cfRule type="cellIs" dxfId="30152" priority="719" operator="greaterThan">
      <formula>1</formula>
    </cfRule>
    <cfRule type="cellIs" dxfId="30151" priority="720" operator="lessThan">
      <formula>0.8</formula>
    </cfRule>
  </conditionalFormatting>
  <conditionalFormatting sqref="P148:P153">
    <cfRule type="cellIs" dxfId="30150" priority="718" operator="greaterThan">
      <formula>0</formula>
    </cfRule>
  </conditionalFormatting>
  <conditionalFormatting sqref="Q148:Q153">
    <cfRule type="cellIs" dxfId="30149" priority="723" operator="lessThan">
      <formula>0</formula>
    </cfRule>
  </conditionalFormatting>
  <conditionalFormatting sqref="P44:P51">
    <cfRule type="cellIs" dxfId="30148" priority="712" operator="greaterThan">
      <formula>0</formula>
    </cfRule>
  </conditionalFormatting>
  <conditionalFormatting sqref="Q44:Q51">
    <cfRule type="cellIs" dxfId="30147" priority="717" operator="lessThan">
      <formula>0</formula>
    </cfRule>
  </conditionalFormatting>
  <conditionalFormatting sqref="R44:R51">
    <cfRule type="cellIs" dxfId="30146" priority="715" operator="lessThan">
      <formula>0.8</formula>
    </cfRule>
    <cfRule type="cellIs" dxfId="30145" priority="716" operator="greaterThan">
      <formula>1</formula>
    </cfRule>
  </conditionalFormatting>
  <conditionalFormatting sqref="R44:R51">
    <cfRule type="cellIs" dxfId="30144" priority="713" operator="greaterThan">
      <formula>1</formula>
    </cfRule>
    <cfRule type="cellIs" dxfId="30143" priority="714" operator="lessThan">
      <formula>0.8</formula>
    </cfRule>
  </conditionalFormatting>
  <conditionalFormatting sqref="Q84:Q91">
    <cfRule type="cellIs" dxfId="30142" priority="711" operator="lessThan">
      <formula>0</formula>
    </cfRule>
  </conditionalFormatting>
  <conditionalFormatting sqref="R84:R91">
    <cfRule type="cellIs" dxfId="30141" priority="709" operator="lessThan">
      <formula>0.8</formula>
    </cfRule>
    <cfRule type="cellIs" dxfId="30140" priority="710" operator="greaterThan">
      <formula>1</formula>
    </cfRule>
  </conditionalFormatting>
  <conditionalFormatting sqref="R84:R91">
    <cfRule type="cellIs" dxfId="30139" priority="707" operator="greaterThan">
      <formula>1</formula>
    </cfRule>
    <cfRule type="cellIs" dxfId="30138" priority="708" operator="lessThan">
      <formula>0.8</formula>
    </cfRule>
  </conditionalFormatting>
  <conditionalFormatting sqref="P84:P91">
    <cfRule type="cellIs" dxfId="30137" priority="706" operator="greaterThan">
      <formula>0</formula>
    </cfRule>
  </conditionalFormatting>
  <conditionalFormatting sqref="Q84:Q91">
    <cfRule type="cellIs" dxfId="30136" priority="705" operator="lessThan">
      <formula>0</formula>
    </cfRule>
  </conditionalFormatting>
  <conditionalFormatting sqref="R84:R91">
    <cfRule type="cellIs" dxfId="30135" priority="703" operator="lessThan">
      <formula>0.8</formula>
    </cfRule>
    <cfRule type="cellIs" dxfId="30134" priority="704" operator="greaterThan">
      <formula>1</formula>
    </cfRule>
  </conditionalFormatting>
  <conditionalFormatting sqref="R84:R91">
    <cfRule type="cellIs" dxfId="30133" priority="701" operator="greaterThan">
      <formula>1</formula>
    </cfRule>
    <cfRule type="cellIs" dxfId="30132" priority="702" operator="lessThan">
      <formula>0.8</formula>
    </cfRule>
  </conditionalFormatting>
  <conditionalFormatting sqref="P84:P91">
    <cfRule type="cellIs" dxfId="30131" priority="700" operator="greaterThan">
      <formula>0</formula>
    </cfRule>
  </conditionalFormatting>
  <conditionalFormatting sqref="Q84:Q91">
    <cfRule type="cellIs" dxfId="30130" priority="699" operator="lessThan">
      <formula>0</formula>
    </cfRule>
  </conditionalFormatting>
  <conditionalFormatting sqref="R84:R91">
    <cfRule type="cellIs" dxfId="30129" priority="697" operator="lessThan">
      <formula>0.8</formula>
    </cfRule>
    <cfRule type="cellIs" dxfId="30128" priority="698" operator="greaterThan">
      <formula>1</formula>
    </cfRule>
  </conditionalFormatting>
  <conditionalFormatting sqref="R84:R91">
    <cfRule type="cellIs" dxfId="30127" priority="695" operator="greaterThan">
      <formula>1</formula>
    </cfRule>
    <cfRule type="cellIs" dxfId="30126" priority="696" operator="lessThan">
      <formula>0.8</formula>
    </cfRule>
  </conditionalFormatting>
  <conditionalFormatting sqref="P84:P91">
    <cfRule type="cellIs" dxfId="30125" priority="694" operator="greaterThan">
      <formula>0</formula>
    </cfRule>
  </conditionalFormatting>
  <conditionalFormatting sqref="Q84:Q91">
    <cfRule type="cellIs" dxfId="30124" priority="693" operator="lessThan">
      <formula>0</formula>
    </cfRule>
  </conditionalFormatting>
  <conditionalFormatting sqref="R84:R91">
    <cfRule type="cellIs" dxfId="30123" priority="691" operator="lessThan">
      <formula>0.8</formula>
    </cfRule>
    <cfRule type="cellIs" dxfId="30122" priority="692" operator="greaterThan">
      <formula>1</formula>
    </cfRule>
  </conditionalFormatting>
  <conditionalFormatting sqref="R84:R91">
    <cfRule type="cellIs" dxfId="30121" priority="689" operator="greaterThan">
      <formula>1</formula>
    </cfRule>
    <cfRule type="cellIs" dxfId="30120" priority="690" operator="lessThan">
      <formula>0.8</formula>
    </cfRule>
  </conditionalFormatting>
  <conditionalFormatting sqref="P84:P91">
    <cfRule type="cellIs" dxfId="30119" priority="688" operator="greaterThan">
      <formula>0</formula>
    </cfRule>
  </conditionalFormatting>
  <conditionalFormatting sqref="P84:P91">
    <cfRule type="cellIs" dxfId="30118" priority="682" operator="greaterThan">
      <formula>0</formula>
    </cfRule>
  </conditionalFormatting>
  <conditionalFormatting sqref="Q84:Q91">
    <cfRule type="cellIs" dxfId="30117" priority="687" operator="lessThan">
      <formula>0</formula>
    </cfRule>
  </conditionalFormatting>
  <conditionalFormatting sqref="R84:R91">
    <cfRule type="cellIs" dxfId="30116" priority="685" operator="lessThan">
      <formula>0.8</formula>
    </cfRule>
    <cfRule type="cellIs" dxfId="30115" priority="686" operator="greaterThan">
      <formula>1</formula>
    </cfRule>
  </conditionalFormatting>
  <conditionalFormatting sqref="R84:R91">
    <cfRule type="cellIs" dxfId="30114" priority="683" operator="greaterThan">
      <formula>1</formula>
    </cfRule>
    <cfRule type="cellIs" dxfId="30113" priority="684" operator="lessThan">
      <formula>0.8</formula>
    </cfRule>
  </conditionalFormatting>
  <conditionalFormatting sqref="P84:P91">
    <cfRule type="cellIs" dxfId="30112" priority="676" operator="greaterThan">
      <formula>0</formula>
    </cfRule>
  </conditionalFormatting>
  <conditionalFormatting sqref="Q84:Q91">
    <cfRule type="cellIs" dxfId="30111" priority="681" operator="lessThan">
      <formula>0</formula>
    </cfRule>
  </conditionalFormatting>
  <conditionalFormatting sqref="R84:R91">
    <cfRule type="cellIs" dxfId="30110" priority="679" operator="lessThan">
      <formula>0.8</formula>
    </cfRule>
    <cfRule type="cellIs" dxfId="30109" priority="680" operator="greaterThan">
      <formula>1</formula>
    </cfRule>
  </conditionalFormatting>
  <conditionalFormatting sqref="R84:R91">
    <cfRule type="cellIs" dxfId="30108" priority="677" operator="greaterThan">
      <formula>1</formula>
    </cfRule>
    <cfRule type="cellIs" dxfId="30107" priority="678" operator="lessThan">
      <formula>0.8</formula>
    </cfRule>
  </conditionalFormatting>
  <conditionalFormatting sqref="R84:R91">
    <cfRule type="cellIs" dxfId="30106" priority="673" operator="lessThan">
      <formula>0.8</formula>
    </cfRule>
    <cfRule type="cellIs" dxfId="30105" priority="674" operator="greaterThan">
      <formula>1</formula>
    </cfRule>
  </conditionalFormatting>
  <conditionalFormatting sqref="R84:R91">
    <cfRule type="cellIs" dxfId="30104" priority="671" operator="greaterThan">
      <formula>1</formula>
    </cfRule>
    <cfRule type="cellIs" dxfId="30103" priority="672" operator="lessThan">
      <formula>0.8</formula>
    </cfRule>
  </conditionalFormatting>
  <conditionalFormatting sqref="P84:P91">
    <cfRule type="cellIs" dxfId="30102" priority="670" operator="greaterThan">
      <formula>0</formula>
    </cfRule>
  </conditionalFormatting>
  <conditionalFormatting sqref="Q84:Q91">
    <cfRule type="cellIs" dxfId="30101" priority="675" operator="lessThan">
      <formula>0</formula>
    </cfRule>
  </conditionalFormatting>
  <conditionalFormatting sqref="Q84:Q91">
    <cfRule type="cellIs" dxfId="30100" priority="669" operator="lessThan">
      <formula>0</formula>
    </cfRule>
  </conditionalFormatting>
  <conditionalFormatting sqref="R84:R91">
    <cfRule type="cellIs" dxfId="30099" priority="667" operator="lessThan">
      <formula>0.8</formula>
    </cfRule>
    <cfRule type="cellIs" dxfId="30098" priority="668" operator="greaterThan">
      <formula>1</formula>
    </cfRule>
  </conditionalFormatting>
  <conditionalFormatting sqref="R84:R91">
    <cfRule type="cellIs" dxfId="30097" priority="665" operator="greaterThan">
      <formula>1</formula>
    </cfRule>
    <cfRule type="cellIs" dxfId="30096" priority="666" operator="lessThan">
      <formula>0.8</formula>
    </cfRule>
  </conditionalFormatting>
  <conditionalFormatting sqref="P84:P91">
    <cfRule type="cellIs" dxfId="30095" priority="664" operator="greaterThan">
      <formula>0</formula>
    </cfRule>
  </conditionalFormatting>
  <conditionalFormatting sqref="P84:P91">
    <cfRule type="cellIs" dxfId="30094" priority="658" operator="greaterThan">
      <formula>0</formula>
    </cfRule>
  </conditionalFormatting>
  <conditionalFormatting sqref="Q84:Q91">
    <cfRule type="cellIs" dxfId="30093" priority="663" operator="lessThan">
      <formula>0</formula>
    </cfRule>
  </conditionalFormatting>
  <conditionalFormatting sqref="R84:R91">
    <cfRule type="cellIs" dxfId="30092" priority="661" operator="lessThan">
      <formula>0.8</formula>
    </cfRule>
    <cfRule type="cellIs" dxfId="30091" priority="662" operator="greaterThan">
      <formula>1</formula>
    </cfRule>
  </conditionalFormatting>
  <conditionalFormatting sqref="R84:R91">
    <cfRule type="cellIs" dxfId="30090" priority="659" operator="greaterThan">
      <formula>1</formula>
    </cfRule>
    <cfRule type="cellIs" dxfId="30089" priority="660" operator="lessThan">
      <formula>0.8</formula>
    </cfRule>
  </conditionalFormatting>
  <conditionalFormatting sqref="P84:P91">
    <cfRule type="cellIs" dxfId="30088" priority="652" operator="greaterThan">
      <formula>0</formula>
    </cfRule>
  </conditionalFormatting>
  <conditionalFormatting sqref="Q84:Q91">
    <cfRule type="cellIs" dxfId="30087" priority="657" operator="lessThan">
      <formula>0</formula>
    </cfRule>
  </conditionalFormatting>
  <conditionalFormatting sqref="R84:R91">
    <cfRule type="cellIs" dxfId="30086" priority="655" operator="lessThan">
      <formula>0.8</formula>
    </cfRule>
    <cfRule type="cellIs" dxfId="30085" priority="656" operator="greaterThan">
      <formula>1</formula>
    </cfRule>
  </conditionalFormatting>
  <conditionalFormatting sqref="R84:R91">
    <cfRule type="cellIs" dxfId="30084" priority="653" operator="greaterThan">
      <formula>1</formula>
    </cfRule>
    <cfRule type="cellIs" dxfId="30083" priority="654" operator="lessThan">
      <formula>0.8</formula>
    </cfRule>
  </conditionalFormatting>
  <conditionalFormatting sqref="R84:R91">
    <cfRule type="cellIs" dxfId="30082" priority="649" operator="lessThan">
      <formula>0.8</formula>
    </cfRule>
    <cfRule type="cellIs" dxfId="30081" priority="650" operator="greaterThan">
      <formula>1</formula>
    </cfRule>
  </conditionalFormatting>
  <conditionalFormatting sqref="R84:R91">
    <cfRule type="cellIs" dxfId="30080" priority="647" operator="greaterThan">
      <formula>1</formula>
    </cfRule>
    <cfRule type="cellIs" dxfId="30079" priority="648" operator="lessThan">
      <formula>0.8</formula>
    </cfRule>
  </conditionalFormatting>
  <conditionalFormatting sqref="P84:P91">
    <cfRule type="cellIs" dxfId="30078" priority="646" operator="greaterThan">
      <formula>0</formula>
    </cfRule>
  </conditionalFormatting>
  <conditionalFormatting sqref="Q84:Q91">
    <cfRule type="cellIs" dxfId="30077" priority="651" operator="lessThan">
      <formula>0</formula>
    </cfRule>
  </conditionalFormatting>
  <conditionalFormatting sqref="P84:P91">
    <cfRule type="cellIs" dxfId="30076" priority="640" operator="greaterThan">
      <formula>0</formula>
    </cfRule>
  </conditionalFormatting>
  <conditionalFormatting sqref="Q84:Q91">
    <cfRule type="cellIs" dxfId="30075" priority="645" operator="lessThan">
      <formula>0</formula>
    </cfRule>
  </conditionalFormatting>
  <conditionalFormatting sqref="R84:R91">
    <cfRule type="cellIs" dxfId="30074" priority="643" operator="lessThan">
      <formula>0.8</formula>
    </cfRule>
    <cfRule type="cellIs" dxfId="30073" priority="644" operator="greaterThan">
      <formula>1</formula>
    </cfRule>
  </conditionalFormatting>
  <conditionalFormatting sqref="R84:R91">
    <cfRule type="cellIs" dxfId="30072" priority="641" operator="greaterThan">
      <formula>1</formula>
    </cfRule>
    <cfRule type="cellIs" dxfId="30071" priority="642" operator="lessThan">
      <formula>0.8</formula>
    </cfRule>
  </conditionalFormatting>
  <conditionalFormatting sqref="R84:R91">
    <cfRule type="cellIs" dxfId="30070" priority="637" operator="lessThan">
      <formula>0.8</formula>
    </cfRule>
    <cfRule type="cellIs" dxfId="30069" priority="638" operator="greaterThan">
      <formula>1</formula>
    </cfRule>
  </conditionalFormatting>
  <conditionalFormatting sqref="R84:R91">
    <cfRule type="cellIs" dxfId="30068" priority="635" operator="greaterThan">
      <formula>1</formula>
    </cfRule>
    <cfRule type="cellIs" dxfId="30067" priority="636" operator="lessThan">
      <formula>0.8</formula>
    </cfRule>
  </conditionalFormatting>
  <conditionalFormatting sqref="P84:P91">
    <cfRule type="cellIs" dxfId="30066" priority="634" operator="greaterThan">
      <formula>0</formula>
    </cfRule>
  </conditionalFormatting>
  <conditionalFormatting sqref="Q84:Q91">
    <cfRule type="cellIs" dxfId="30065" priority="639" operator="lessThan">
      <formula>0</formula>
    </cfRule>
  </conditionalFormatting>
  <conditionalFormatting sqref="R84:R91">
    <cfRule type="cellIs" dxfId="30064" priority="631" operator="lessThan">
      <formula>0.8</formula>
    </cfRule>
    <cfRule type="cellIs" dxfId="30063" priority="632" operator="greaterThan">
      <formula>1</formula>
    </cfRule>
  </conditionalFormatting>
  <conditionalFormatting sqref="R84:R91">
    <cfRule type="cellIs" dxfId="30062" priority="629" operator="greaterThan">
      <formula>1</formula>
    </cfRule>
    <cfRule type="cellIs" dxfId="30061" priority="630" operator="lessThan">
      <formula>0.8</formula>
    </cfRule>
  </conditionalFormatting>
  <conditionalFormatting sqref="P84:P91">
    <cfRule type="cellIs" dxfId="30060" priority="628" operator="greaterThan">
      <formula>0</formula>
    </cfRule>
  </conditionalFormatting>
  <conditionalFormatting sqref="Q84:Q91">
    <cfRule type="cellIs" dxfId="30059" priority="633" operator="lessThan">
      <formula>0</formula>
    </cfRule>
  </conditionalFormatting>
  <conditionalFormatting sqref="Q84:Q91">
    <cfRule type="cellIs" dxfId="30058" priority="627" operator="lessThan">
      <formula>0</formula>
    </cfRule>
  </conditionalFormatting>
  <conditionalFormatting sqref="R84:R91">
    <cfRule type="cellIs" dxfId="30057" priority="625" operator="lessThan">
      <formula>0.8</formula>
    </cfRule>
    <cfRule type="cellIs" dxfId="30056" priority="626" operator="greaterThan">
      <formula>1</formula>
    </cfRule>
  </conditionalFormatting>
  <conditionalFormatting sqref="R84:R91">
    <cfRule type="cellIs" dxfId="30055" priority="623" operator="greaterThan">
      <formula>1</formula>
    </cfRule>
    <cfRule type="cellIs" dxfId="30054" priority="624" operator="lessThan">
      <formula>0.8</formula>
    </cfRule>
  </conditionalFormatting>
  <conditionalFormatting sqref="P84:P91">
    <cfRule type="cellIs" dxfId="30053" priority="622" operator="greaterThan">
      <formula>0</formula>
    </cfRule>
  </conditionalFormatting>
  <conditionalFormatting sqref="Q84:Q91">
    <cfRule type="cellIs" dxfId="30052" priority="616" operator="lessThan">
      <formula>0</formula>
    </cfRule>
  </conditionalFormatting>
  <conditionalFormatting sqref="R84:R91">
    <cfRule type="cellIs" dxfId="30051" priority="620" operator="lessThan">
      <formula>0.8</formula>
    </cfRule>
    <cfRule type="cellIs" dxfId="30050" priority="621" operator="greaterThan">
      <formula>1</formula>
    </cfRule>
  </conditionalFormatting>
  <conditionalFormatting sqref="R84:R91">
    <cfRule type="cellIs" dxfId="30049" priority="618" operator="greaterThan">
      <formula>1</formula>
    </cfRule>
    <cfRule type="cellIs" dxfId="30048" priority="619" operator="lessThan">
      <formula>0.8</formula>
    </cfRule>
  </conditionalFormatting>
  <conditionalFormatting sqref="P84:P91">
    <cfRule type="cellIs" dxfId="30047" priority="617" operator="greaterThan">
      <formula>0</formula>
    </cfRule>
  </conditionalFormatting>
  <conditionalFormatting sqref="Q84:Q91">
    <cfRule type="cellIs" dxfId="30046" priority="615" operator="lessThan">
      <formula>0</formula>
    </cfRule>
  </conditionalFormatting>
  <conditionalFormatting sqref="R84:R91">
    <cfRule type="cellIs" dxfId="30045" priority="613" operator="lessThan">
      <formula>0.8</formula>
    </cfRule>
    <cfRule type="cellIs" dxfId="30044" priority="614" operator="greaterThan">
      <formula>1</formula>
    </cfRule>
  </conditionalFormatting>
  <conditionalFormatting sqref="R84:R91">
    <cfRule type="cellIs" dxfId="30043" priority="611" operator="greaterThan">
      <formula>1</formula>
    </cfRule>
    <cfRule type="cellIs" dxfId="30042" priority="612" operator="lessThan">
      <formula>0.8</formula>
    </cfRule>
  </conditionalFormatting>
  <conditionalFormatting sqref="P84:P91">
    <cfRule type="cellIs" dxfId="30041" priority="610" operator="greaterThan">
      <formula>0</formula>
    </cfRule>
  </conditionalFormatting>
  <conditionalFormatting sqref="Q84:Q91">
    <cfRule type="cellIs" dxfId="30040" priority="609" operator="lessThan">
      <formula>0</formula>
    </cfRule>
  </conditionalFormatting>
  <conditionalFormatting sqref="R84:R91">
    <cfRule type="cellIs" dxfId="30039" priority="607" operator="lessThan">
      <formula>0.8</formula>
    </cfRule>
    <cfRule type="cellIs" dxfId="30038" priority="608" operator="greaterThan">
      <formula>1</formula>
    </cfRule>
  </conditionalFormatting>
  <conditionalFormatting sqref="R84:R91">
    <cfRule type="cellIs" dxfId="30037" priority="605" operator="greaterThan">
      <formula>1</formula>
    </cfRule>
    <cfRule type="cellIs" dxfId="30036" priority="606" operator="lessThan">
      <formula>0.8</formula>
    </cfRule>
  </conditionalFormatting>
  <conditionalFormatting sqref="P84:P91">
    <cfRule type="cellIs" dxfId="30035" priority="604" operator="greaterThan">
      <formula>0</formula>
    </cfRule>
  </conditionalFormatting>
  <conditionalFormatting sqref="Q84:Q91">
    <cfRule type="cellIs" dxfId="30034" priority="603" operator="lessThan">
      <formula>0</formula>
    </cfRule>
  </conditionalFormatting>
  <conditionalFormatting sqref="R84:R91">
    <cfRule type="cellIs" dxfId="30033" priority="601" operator="lessThan">
      <formula>0.8</formula>
    </cfRule>
    <cfRule type="cellIs" dxfId="30032" priority="602" operator="greaterThan">
      <formula>1</formula>
    </cfRule>
  </conditionalFormatting>
  <conditionalFormatting sqref="R84:R91">
    <cfRule type="cellIs" dxfId="30031" priority="599" operator="greaterThan">
      <formula>1</formula>
    </cfRule>
    <cfRule type="cellIs" dxfId="30030" priority="600" operator="lessThan">
      <formula>0.8</formula>
    </cfRule>
  </conditionalFormatting>
  <conditionalFormatting sqref="P84:P91">
    <cfRule type="cellIs" dxfId="30029" priority="598" operator="greaterThan">
      <formula>0</formula>
    </cfRule>
  </conditionalFormatting>
  <conditionalFormatting sqref="Q84:Q91">
    <cfRule type="cellIs" dxfId="30028" priority="597" operator="lessThan">
      <formula>0</formula>
    </cfRule>
  </conditionalFormatting>
  <conditionalFormatting sqref="R84:R91">
    <cfRule type="cellIs" dxfId="30027" priority="595" operator="lessThan">
      <formula>0.8</formula>
    </cfRule>
    <cfRule type="cellIs" dxfId="30026" priority="596" operator="greaterThan">
      <formula>1</formula>
    </cfRule>
  </conditionalFormatting>
  <conditionalFormatting sqref="R84:R91">
    <cfRule type="cellIs" dxfId="30025" priority="593" operator="greaterThan">
      <formula>1</formula>
    </cfRule>
    <cfRule type="cellIs" dxfId="30024" priority="594" operator="lessThan">
      <formula>0.8</formula>
    </cfRule>
  </conditionalFormatting>
  <conditionalFormatting sqref="P84:P91">
    <cfRule type="cellIs" dxfId="30023" priority="592" operator="greaterThan">
      <formula>0</formula>
    </cfRule>
  </conditionalFormatting>
  <conditionalFormatting sqref="Q84:Q91">
    <cfRule type="cellIs" dxfId="30022" priority="591" operator="lessThan">
      <formula>0</formula>
    </cfRule>
  </conditionalFormatting>
  <conditionalFormatting sqref="R84:R91">
    <cfRule type="cellIs" dxfId="30021" priority="589" operator="lessThan">
      <formula>0.8</formula>
    </cfRule>
    <cfRule type="cellIs" dxfId="30020" priority="590" operator="greaterThan">
      <formula>1</formula>
    </cfRule>
  </conditionalFormatting>
  <conditionalFormatting sqref="R84:R91">
    <cfRule type="cellIs" dxfId="30019" priority="587" operator="greaterThan">
      <formula>1</formula>
    </cfRule>
    <cfRule type="cellIs" dxfId="30018" priority="588" operator="lessThan">
      <formula>0.8</formula>
    </cfRule>
  </conditionalFormatting>
  <conditionalFormatting sqref="P84:P91">
    <cfRule type="cellIs" dxfId="30017" priority="586" operator="greaterThan">
      <formula>0</formula>
    </cfRule>
  </conditionalFormatting>
  <conditionalFormatting sqref="P84:P91">
    <cfRule type="cellIs" dxfId="30016" priority="580" operator="greaterThan">
      <formula>0</formula>
    </cfRule>
  </conditionalFormatting>
  <conditionalFormatting sqref="Q84:Q91">
    <cfRule type="cellIs" dxfId="30015" priority="585" operator="lessThan">
      <formula>0</formula>
    </cfRule>
  </conditionalFormatting>
  <conditionalFormatting sqref="R84:R91">
    <cfRule type="cellIs" dxfId="30014" priority="583" operator="lessThan">
      <formula>0.8</formula>
    </cfRule>
    <cfRule type="cellIs" dxfId="30013" priority="584" operator="greaterThan">
      <formula>1</formula>
    </cfRule>
  </conditionalFormatting>
  <conditionalFormatting sqref="R84:R91">
    <cfRule type="cellIs" dxfId="30012" priority="581" operator="greaterThan">
      <formula>1</formula>
    </cfRule>
    <cfRule type="cellIs" dxfId="30011" priority="582" operator="lessThan">
      <formula>0.8</formula>
    </cfRule>
  </conditionalFormatting>
  <conditionalFormatting sqref="P84:P91">
    <cfRule type="cellIs" dxfId="30010" priority="574" operator="greaterThan">
      <formula>0</formula>
    </cfRule>
  </conditionalFormatting>
  <conditionalFormatting sqref="Q84:Q91">
    <cfRule type="cellIs" dxfId="30009" priority="579" operator="lessThan">
      <formula>0</formula>
    </cfRule>
  </conditionalFormatting>
  <conditionalFormatting sqref="R84:R91">
    <cfRule type="cellIs" dxfId="30008" priority="577" operator="lessThan">
      <formula>0.8</formula>
    </cfRule>
    <cfRule type="cellIs" dxfId="30007" priority="578" operator="greaterThan">
      <formula>1</formula>
    </cfRule>
  </conditionalFormatting>
  <conditionalFormatting sqref="R84:R91">
    <cfRule type="cellIs" dxfId="30006" priority="575" operator="greaterThan">
      <formula>1</formula>
    </cfRule>
    <cfRule type="cellIs" dxfId="30005" priority="576" operator="lessThan">
      <formula>0.8</formula>
    </cfRule>
  </conditionalFormatting>
  <conditionalFormatting sqref="R84:R91">
    <cfRule type="cellIs" dxfId="30004" priority="571" operator="lessThan">
      <formula>0.8</formula>
    </cfRule>
    <cfRule type="cellIs" dxfId="30003" priority="572" operator="greaterThan">
      <formula>1</formula>
    </cfRule>
  </conditionalFormatting>
  <conditionalFormatting sqref="R84:R91">
    <cfRule type="cellIs" dxfId="30002" priority="569" operator="greaterThan">
      <formula>1</formula>
    </cfRule>
    <cfRule type="cellIs" dxfId="30001" priority="570" operator="lessThan">
      <formula>0.8</formula>
    </cfRule>
  </conditionalFormatting>
  <conditionalFormatting sqref="P84:P91">
    <cfRule type="cellIs" dxfId="30000" priority="568" operator="greaterThan">
      <formula>0</formula>
    </cfRule>
  </conditionalFormatting>
  <conditionalFormatting sqref="Q84:Q91">
    <cfRule type="cellIs" dxfId="29999" priority="573" operator="lessThan">
      <formula>0</formula>
    </cfRule>
  </conditionalFormatting>
  <conditionalFormatting sqref="Q84:Q91">
    <cfRule type="cellIs" dxfId="29998" priority="567" operator="lessThan">
      <formula>0</formula>
    </cfRule>
  </conditionalFormatting>
  <conditionalFormatting sqref="R84:R91">
    <cfRule type="cellIs" dxfId="29997" priority="565" operator="lessThan">
      <formula>0.8</formula>
    </cfRule>
    <cfRule type="cellIs" dxfId="29996" priority="566" operator="greaterThan">
      <formula>1</formula>
    </cfRule>
  </conditionalFormatting>
  <conditionalFormatting sqref="R84:R91">
    <cfRule type="cellIs" dxfId="29995" priority="563" operator="greaterThan">
      <formula>1</formula>
    </cfRule>
    <cfRule type="cellIs" dxfId="29994" priority="564" operator="lessThan">
      <formula>0.8</formula>
    </cfRule>
  </conditionalFormatting>
  <conditionalFormatting sqref="P84:P91">
    <cfRule type="cellIs" dxfId="29993" priority="562" operator="greaterThan">
      <formula>0</formula>
    </cfRule>
  </conditionalFormatting>
  <conditionalFormatting sqref="Q84:Q91">
    <cfRule type="cellIs" dxfId="29992" priority="561" operator="lessThan">
      <formula>0</formula>
    </cfRule>
  </conditionalFormatting>
  <conditionalFormatting sqref="R84:R91">
    <cfRule type="cellIs" dxfId="29991" priority="559" operator="lessThan">
      <formula>0.8</formula>
    </cfRule>
    <cfRule type="cellIs" dxfId="29990" priority="560" operator="greaterThan">
      <formula>1</formula>
    </cfRule>
  </conditionalFormatting>
  <conditionalFormatting sqref="R84:R91">
    <cfRule type="cellIs" dxfId="29989" priority="557" operator="greaterThan">
      <formula>1</formula>
    </cfRule>
    <cfRule type="cellIs" dxfId="29988" priority="558" operator="lessThan">
      <formula>0.8</formula>
    </cfRule>
  </conditionalFormatting>
  <conditionalFormatting sqref="P84:P91">
    <cfRule type="cellIs" dxfId="29987" priority="556" operator="greaterThan">
      <formula>0</formula>
    </cfRule>
  </conditionalFormatting>
  <conditionalFormatting sqref="Q84:Q91">
    <cfRule type="cellIs" dxfId="29986" priority="555" operator="lessThan">
      <formula>0</formula>
    </cfRule>
  </conditionalFormatting>
  <conditionalFormatting sqref="R84:R91">
    <cfRule type="cellIs" dxfId="29985" priority="553" operator="lessThan">
      <formula>0.8</formula>
    </cfRule>
    <cfRule type="cellIs" dxfId="29984" priority="554" operator="greaterThan">
      <formula>1</formula>
    </cfRule>
  </conditionalFormatting>
  <conditionalFormatting sqref="R84:R91">
    <cfRule type="cellIs" dxfId="29983" priority="551" operator="greaterThan">
      <formula>1</formula>
    </cfRule>
    <cfRule type="cellIs" dxfId="29982" priority="552" operator="lessThan">
      <formula>0.8</formula>
    </cfRule>
  </conditionalFormatting>
  <conditionalFormatting sqref="P84:P91">
    <cfRule type="cellIs" dxfId="29981" priority="550" operator="greaterThan">
      <formula>0</formula>
    </cfRule>
  </conditionalFormatting>
  <conditionalFormatting sqref="Q84:Q91">
    <cfRule type="cellIs" dxfId="29980" priority="549" operator="lessThan">
      <formula>0</formula>
    </cfRule>
  </conditionalFormatting>
  <conditionalFormatting sqref="R84:R91">
    <cfRule type="cellIs" dxfId="29979" priority="547" operator="lessThan">
      <formula>0.8</formula>
    </cfRule>
    <cfRule type="cellIs" dxfId="29978" priority="548" operator="greaterThan">
      <formula>1</formula>
    </cfRule>
  </conditionalFormatting>
  <conditionalFormatting sqref="R84:R91">
    <cfRule type="cellIs" dxfId="29977" priority="545" operator="greaterThan">
      <formula>1</formula>
    </cfRule>
    <cfRule type="cellIs" dxfId="29976" priority="546" operator="lessThan">
      <formula>0.8</formula>
    </cfRule>
  </conditionalFormatting>
  <conditionalFormatting sqref="P84:P91">
    <cfRule type="cellIs" dxfId="29975" priority="544" operator="greaterThan">
      <formula>0</formula>
    </cfRule>
  </conditionalFormatting>
  <conditionalFormatting sqref="P84:P91">
    <cfRule type="cellIs" dxfId="29974" priority="538" operator="greaterThan">
      <formula>0</formula>
    </cfRule>
  </conditionalFormatting>
  <conditionalFormatting sqref="Q84:Q91">
    <cfRule type="cellIs" dxfId="29973" priority="543" operator="lessThan">
      <formula>0</formula>
    </cfRule>
  </conditionalFormatting>
  <conditionalFormatting sqref="R84:R91">
    <cfRule type="cellIs" dxfId="29972" priority="541" operator="lessThan">
      <formula>0.8</formula>
    </cfRule>
    <cfRule type="cellIs" dxfId="29971" priority="542" operator="greaterThan">
      <formula>1</formula>
    </cfRule>
  </conditionalFormatting>
  <conditionalFormatting sqref="R84:R91">
    <cfRule type="cellIs" dxfId="29970" priority="539" operator="greaterThan">
      <formula>1</formula>
    </cfRule>
    <cfRule type="cellIs" dxfId="29969" priority="540" operator="lessThan">
      <formula>0.8</formula>
    </cfRule>
  </conditionalFormatting>
  <conditionalFormatting sqref="P84:P91">
    <cfRule type="cellIs" dxfId="29968" priority="532" operator="greaterThan">
      <formula>0</formula>
    </cfRule>
  </conditionalFormatting>
  <conditionalFormatting sqref="Q84:Q91">
    <cfRule type="cellIs" dxfId="29967" priority="537" operator="lessThan">
      <formula>0</formula>
    </cfRule>
  </conditionalFormatting>
  <conditionalFormatting sqref="R84:R91">
    <cfRule type="cellIs" dxfId="29966" priority="535" operator="lessThan">
      <formula>0.8</formula>
    </cfRule>
    <cfRule type="cellIs" dxfId="29965" priority="536" operator="greaterThan">
      <formula>1</formula>
    </cfRule>
  </conditionalFormatting>
  <conditionalFormatting sqref="R84:R91">
    <cfRule type="cellIs" dxfId="29964" priority="533" operator="greaterThan">
      <formula>1</formula>
    </cfRule>
    <cfRule type="cellIs" dxfId="29963" priority="534" operator="lessThan">
      <formula>0.8</formula>
    </cfRule>
  </conditionalFormatting>
  <conditionalFormatting sqref="R84:R91">
    <cfRule type="cellIs" dxfId="29962" priority="529" operator="lessThan">
      <formula>0.8</formula>
    </cfRule>
    <cfRule type="cellIs" dxfId="29961" priority="530" operator="greaterThan">
      <formula>1</formula>
    </cfRule>
  </conditionalFormatting>
  <conditionalFormatting sqref="R84:R91">
    <cfRule type="cellIs" dxfId="29960" priority="527" operator="greaterThan">
      <formula>1</formula>
    </cfRule>
    <cfRule type="cellIs" dxfId="29959" priority="528" operator="lessThan">
      <formula>0.8</formula>
    </cfRule>
  </conditionalFormatting>
  <conditionalFormatting sqref="P84:P91">
    <cfRule type="cellIs" dxfId="29958" priority="526" operator="greaterThan">
      <formula>0</formula>
    </cfRule>
  </conditionalFormatting>
  <conditionalFormatting sqref="Q84:Q91">
    <cfRule type="cellIs" dxfId="29957" priority="531" operator="lessThan">
      <formula>0</formula>
    </cfRule>
  </conditionalFormatting>
  <conditionalFormatting sqref="Q84:Q91">
    <cfRule type="cellIs" dxfId="29956" priority="525" operator="lessThan">
      <formula>0</formula>
    </cfRule>
  </conditionalFormatting>
  <conditionalFormatting sqref="R84:R91">
    <cfRule type="cellIs" dxfId="29955" priority="523" operator="lessThan">
      <formula>0.8</formula>
    </cfRule>
    <cfRule type="cellIs" dxfId="29954" priority="524" operator="greaterThan">
      <formula>1</formula>
    </cfRule>
  </conditionalFormatting>
  <conditionalFormatting sqref="R84:R91">
    <cfRule type="cellIs" dxfId="29953" priority="521" operator="greaterThan">
      <formula>1</formula>
    </cfRule>
    <cfRule type="cellIs" dxfId="29952" priority="522" operator="lessThan">
      <formula>0.8</formula>
    </cfRule>
  </conditionalFormatting>
  <conditionalFormatting sqref="P84:P91">
    <cfRule type="cellIs" dxfId="29951" priority="520" operator="greaterThan">
      <formula>0</formula>
    </cfRule>
  </conditionalFormatting>
  <conditionalFormatting sqref="P84:P91">
    <cfRule type="cellIs" dxfId="29950" priority="514" operator="greaterThan">
      <formula>0</formula>
    </cfRule>
  </conditionalFormatting>
  <conditionalFormatting sqref="Q84:Q91">
    <cfRule type="cellIs" dxfId="29949" priority="519" operator="lessThan">
      <formula>0</formula>
    </cfRule>
  </conditionalFormatting>
  <conditionalFormatting sqref="R84:R91">
    <cfRule type="cellIs" dxfId="29948" priority="517" operator="lessThan">
      <formula>0.8</formula>
    </cfRule>
    <cfRule type="cellIs" dxfId="29947" priority="518" operator="greaterThan">
      <formula>1</formula>
    </cfRule>
  </conditionalFormatting>
  <conditionalFormatting sqref="R84:R91">
    <cfRule type="cellIs" dxfId="29946" priority="515" operator="greaterThan">
      <formula>1</formula>
    </cfRule>
    <cfRule type="cellIs" dxfId="29945" priority="516" operator="lessThan">
      <formula>0.8</formula>
    </cfRule>
  </conditionalFormatting>
  <conditionalFormatting sqref="P84:P91">
    <cfRule type="cellIs" dxfId="29944" priority="508" operator="greaterThan">
      <formula>0</formula>
    </cfRule>
  </conditionalFormatting>
  <conditionalFormatting sqref="Q84:Q91">
    <cfRule type="cellIs" dxfId="29943" priority="513" operator="lessThan">
      <formula>0</formula>
    </cfRule>
  </conditionalFormatting>
  <conditionalFormatting sqref="R84:R91">
    <cfRule type="cellIs" dxfId="29942" priority="511" operator="lessThan">
      <formula>0.8</formula>
    </cfRule>
    <cfRule type="cellIs" dxfId="29941" priority="512" operator="greaterThan">
      <formula>1</formula>
    </cfRule>
  </conditionalFormatting>
  <conditionalFormatting sqref="R84:R91">
    <cfRule type="cellIs" dxfId="29940" priority="509" operator="greaterThan">
      <formula>1</formula>
    </cfRule>
    <cfRule type="cellIs" dxfId="29939" priority="510" operator="lessThan">
      <formula>0.8</formula>
    </cfRule>
  </conditionalFormatting>
  <conditionalFormatting sqref="R84:R91">
    <cfRule type="cellIs" dxfId="29938" priority="505" operator="lessThan">
      <formula>0.8</formula>
    </cfRule>
    <cfRule type="cellIs" dxfId="29937" priority="506" operator="greaterThan">
      <formula>1</formula>
    </cfRule>
  </conditionalFormatting>
  <conditionalFormatting sqref="R84:R91">
    <cfRule type="cellIs" dxfId="29936" priority="503" operator="greaterThan">
      <formula>1</formula>
    </cfRule>
    <cfRule type="cellIs" dxfId="29935" priority="504" operator="lessThan">
      <formula>0.8</formula>
    </cfRule>
  </conditionalFormatting>
  <conditionalFormatting sqref="P84:P91">
    <cfRule type="cellIs" dxfId="29934" priority="502" operator="greaterThan">
      <formula>0</formula>
    </cfRule>
  </conditionalFormatting>
  <conditionalFormatting sqref="Q84:Q91">
    <cfRule type="cellIs" dxfId="29933" priority="507" operator="lessThan">
      <formula>0</formula>
    </cfRule>
  </conditionalFormatting>
  <conditionalFormatting sqref="P84:P91">
    <cfRule type="cellIs" dxfId="29932" priority="496" operator="greaterThan">
      <formula>0</formula>
    </cfRule>
  </conditionalFormatting>
  <conditionalFormatting sqref="Q84:Q91">
    <cfRule type="cellIs" dxfId="29931" priority="501" operator="lessThan">
      <formula>0</formula>
    </cfRule>
  </conditionalFormatting>
  <conditionalFormatting sqref="R84:R91">
    <cfRule type="cellIs" dxfId="29930" priority="499" operator="lessThan">
      <formula>0.8</formula>
    </cfRule>
    <cfRule type="cellIs" dxfId="29929" priority="500" operator="greaterThan">
      <formula>1</formula>
    </cfRule>
  </conditionalFormatting>
  <conditionalFormatting sqref="R84:R91">
    <cfRule type="cellIs" dxfId="29928" priority="497" operator="greaterThan">
      <formula>1</formula>
    </cfRule>
    <cfRule type="cellIs" dxfId="29927" priority="498" operator="lessThan">
      <formula>0.8</formula>
    </cfRule>
  </conditionalFormatting>
  <conditionalFormatting sqref="R84:R91">
    <cfRule type="cellIs" dxfId="29926" priority="493" operator="lessThan">
      <formula>0.8</formula>
    </cfRule>
    <cfRule type="cellIs" dxfId="29925" priority="494" operator="greaterThan">
      <formula>1</formula>
    </cfRule>
  </conditionalFormatting>
  <conditionalFormatting sqref="R84:R91">
    <cfRule type="cellIs" dxfId="29924" priority="491" operator="greaterThan">
      <formula>1</formula>
    </cfRule>
    <cfRule type="cellIs" dxfId="29923" priority="492" operator="lessThan">
      <formula>0.8</formula>
    </cfRule>
  </conditionalFormatting>
  <conditionalFormatting sqref="P84:P91">
    <cfRule type="cellIs" dxfId="29922" priority="490" operator="greaterThan">
      <formula>0</formula>
    </cfRule>
  </conditionalFormatting>
  <conditionalFormatting sqref="Q84:Q91">
    <cfRule type="cellIs" dxfId="29921" priority="495" operator="lessThan">
      <formula>0</formula>
    </cfRule>
  </conditionalFormatting>
  <conditionalFormatting sqref="R84:R91">
    <cfRule type="cellIs" dxfId="29920" priority="487" operator="lessThan">
      <formula>0.8</formula>
    </cfRule>
    <cfRule type="cellIs" dxfId="29919" priority="488" operator="greaterThan">
      <formula>1</formula>
    </cfRule>
  </conditionalFormatting>
  <conditionalFormatting sqref="R84:R91">
    <cfRule type="cellIs" dxfId="29918" priority="485" operator="greaterThan">
      <formula>1</formula>
    </cfRule>
    <cfRule type="cellIs" dxfId="29917" priority="486" operator="lessThan">
      <formula>0.8</formula>
    </cfRule>
  </conditionalFormatting>
  <conditionalFormatting sqref="P84:P91">
    <cfRule type="cellIs" dxfId="29916" priority="484" operator="greaterThan">
      <formula>0</formula>
    </cfRule>
  </conditionalFormatting>
  <conditionalFormatting sqref="Q84:Q91">
    <cfRule type="cellIs" dxfId="29915" priority="489" operator="lessThan">
      <formula>0</formula>
    </cfRule>
  </conditionalFormatting>
  <conditionalFormatting sqref="Q84:Q91">
    <cfRule type="cellIs" dxfId="29914" priority="483" operator="lessThan">
      <formula>0</formula>
    </cfRule>
  </conditionalFormatting>
  <conditionalFormatting sqref="R84:R91">
    <cfRule type="cellIs" dxfId="29913" priority="481" operator="lessThan">
      <formula>0.8</formula>
    </cfRule>
    <cfRule type="cellIs" dxfId="29912" priority="482" operator="greaterThan">
      <formula>1</formula>
    </cfRule>
  </conditionalFormatting>
  <conditionalFormatting sqref="R84:R91">
    <cfRule type="cellIs" dxfId="29911" priority="479" operator="greaterThan">
      <formula>1</formula>
    </cfRule>
    <cfRule type="cellIs" dxfId="29910" priority="480" operator="lessThan">
      <formula>0.8</formula>
    </cfRule>
  </conditionalFormatting>
  <conditionalFormatting sqref="P84:P91">
    <cfRule type="cellIs" dxfId="29909" priority="478" operator="greaterThan">
      <formula>0</formula>
    </cfRule>
  </conditionalFormatting>
  <conditionalFormatting sqref="Q84:Q91">
    <cfRule type="cellIs" dxfId="29908" priority="472" operator="lessThan">
      <formula>0</formula>
    </cfRule>
  </conditionalFormatting>
  <conditionalFormatting sqref="R84:R91">
    <cfRule type="cellIs" dxfId="29907" priority="476" operator="lessThan">
      <formula>0.8</formula>
    </cfRule>
    <cfRule type="cellIs" dxfId="29906" priority="477" operator="greaterThan">
      <formula>1</formula>
    </cfRule>
  </conditionalFormatting>
  <conditionalFormatting sqref="R84:R91">
    <cfRule type="cellIs" dxfId="29905" priority="474" operator="greaterThan">
      <formula>1</formula>
    </cfRule>
    <cfRule type="cellIs" dxfId="29904" priority="475" operator="lessThan">
      <formula>0.8</formula>
    </cfRule>
  </conditionalFormatting>
  <conditionalFormatting sqref="P84:P91">
    <cfRule type="cellIs" dxfId="29903" priority="473" operator="greaterThan">
      <formula>0</formula>
    </cfRule>
  </conditionalFormatting>
  <conditionalFormatting sqref="Q84:Q91">
    <cfRule type="cellIs" dxfId="29902" priority="471" operator="lessThan">
      <formula>0</formula>
    </cfRule>
  </conditionalFormatting>
  <conditionalFormatting sqref="R84:R91">
    <cfRule type="cellIs" dxfId="29901" priority="469" operator="lessThan">
      <formula>0.8</formula>
    </cfRule>
    <cfRule type="cellIs" dxfId="29900" priority="470" operator="greaterThan">
      <formula>1</formula>
    </cfRule>
  </conditionalFormatting>
  <conditionalFormatting sqref="R84:R91">
    <cfRule type="cellIs" dxfId="29899" priority="467" operator="greaterThan">
      <formula>1</formula>
    </cfRule>
    <cfRule type="cellIs" dxfId="29898" priority="468" operator="lessThan">
      <formula>0.8</formula>
    </cfRule>
  </conditionalFormatting>
  <conditionalFormatting sqref="P84:P91">
    <cfRule type="cellIs" dxfId="29897" priority="466" operator="greaterThan">
      <formula>0</formula>
    </cfRule>
  </conditionalFormatting>
  <conditionalFormatting sqref="Q84:Q91">
    <cfRule type="cellIs" dxfId="29896" priority="465" operator="lessThan">
      <formula>0</formula>
    </cfRule>
  </conditionalFormatting>
  <conditionalFormatting sqref="R84:R91">
    <cfRule type="cellIs" dxfId="29895" priority="463" operator="lessThan">
      <formula>0.8</formula>
    </cfRule>
    <cfRule type="cellIs" dxfId="29894" priority="464" operator="greaterThan">
      <formula>1</formula>
    </cfRule>
  </conditionalFormatting>
  <conditionalFormatting sqref="R84:R91">
    <cfRule type="cellIs" dxfId="29893" priority="461" operator="greaterThan">
      <formula>1</formula>
    </cfRule>
    <cfRule type="cellIs" dxfId="29892" priority="462" operator="lessThan">
      <formula>0.8</formula>
    </cfRule>
  </conditionalFormatting>
  <conditionalFormatting sqref="P84:P91">
    <cfRule type="cellIs" dxfId="29891" priority="460" operator="greaterThan">
      <formula>0</formula>
    </cfRule>
  </conditionalFormatting>
  <conditionalFormatting sqref="Q84:Q91">
    <cfRule type="cellIs" dxfId="29890" priority="459" operator="lessThan">
      <formula>0</formula>
    </cfRule>
  </conditionalFormatting>
  <conditionalFormatting sqref="R84:R91">
    <cfRule type="cellIs" dxfId="29889" priority="457" operator="lessThan">
      <formula>0.8</formula>
    </cfRule>
    <cfRule type="cellIs" dxfId="29888" priority="458" operator="greaterThan">
      <formula>1</formula>
    </cfRule>
  </conditionalFormatting>
  <conditionalFormatting sqref="R84:R91">
    <cfRule type="cellIs" dxfId="29887" priority="455" operator="greaterThan">
      <formula>1</formula>
    </cfRule>
    <cfRule type="cellIs" dxfId="29886" priority="456" operator="lessThan">
      <formula>0.8</formula>
    </cfRule>
  </conditionalFormatting>
  <conditionalFormatting sqref="P84:P91">
    <cfRule type="cellIs" dxfId="29885" priority="454" operator="greaterThan">
      <formula>0</formula>
    </cfRule>
  </conditionalFormatting>
  <conditionalFormatting sqref="Q84:Q91">
    <cfRule type="cellIs" dxfId="29884" priority="453" operator="lessThan">
      <formula>0</formula>
    </cfRule>
  </conditionalFormatting>
  <conditionalFormatting sqref="R84:R91">
    <cfRule type="cellIs" dxfId="29883" priority="451" operator="lessThan">
      <formula>0.8</formula>
    </cfRule>
    <cfRule type="cellIs" dxfId="29882" priority="452" operator="greaterThan">
      <formula>1</formula>
    </cfRule>
  </conditionalFormatting>
  <conditionalFormatting sqref="R84:R91">
    <cfRule type="cellIs" dxfId="29881" priority="449" operator="greaterThan">
      <formula>1</formula>
    </cfRule>
    <cfRule type="cellIs" dxfId="29880" priority="450" operator="lessThan">
      <formula>0.8</formula>
    </cfRule>
  </conditionalFormatting>
  <conditionalFormatting sqref="P84:P91">
    <cfRule type="cellIs" dxfId="29879" priority="448" operator="greaterThan">
      <formula>0</formula>
    </cfRule>
  </conditionalFormatting>
  <conditionalFormatting sqref="Q84:Q91">
    <cfRule type="cellIs" dxfId="29878" priority="447" operator="lessThan">
      <formula>0</formula>
    </cfRule>
  </conditionalFormatting>
  <conditionalFormatting sqref="R84:R91">
    <cfRule type="cellIs" dxfId="29877" priority="445" operator="lessThan">
      <formula>0.8</formula>
    </cfRule>
    <cfRule type="cellIs" dxfId="29876" priority="446" operator="greaterThan">
      <formula>1</formula>
    </cfRule>
  </conditionalFormatting>
  <conditionalFormatting sqref="R84:R91">
    <cfRule type="cellIs" dxfId="29875" priority="443" operator="greaterThan">
      <formula>1</formula>
    </cfRule>
    <cfRule type="cellIs" dxfId="29874" priority="444" operator="lessThan">
      <formula>0.8</formula>
    </cfRule>
  </conditionalFormatting>
  <conditionalFormatting sqref="P84:P91">
    <cfRule type="cellIs" dxfId="29873" priority="442" operator="greaterThan">
      <formula>0</formula>
    </cfRule>
  </conditionalFormatting>
  <conditionalFormatting sqref="P84:P91">
    <cfRule type="cellIs" dxfId="29872" priority="436" operator="greaterThan">
      <formula>0</formula>
    </cfRule>
  </conditionalFormatting>
  <conditionalFormatting sqref="Q84:Q91">
    <cfRule type="cellIs" dxfId="29871" priority="441" operator="lessThan">
      <formula>0</formula>
    </cfRule>
  </conditionalFormatting>
  <conditionalFormatting sqref="R84:R91">
    <cfRule type="cellIs" dxfId="29870" priority="439" operator="lessThan">
      <formula>0.8</formula>
    </cfRule>
    <cfRule type="cellIs" dxfId="29869" priority="440" operator="greaterThan">
      <formula>1</formula>
    </cfRule>
  </conditionalFormatting>
  <conditionalFormatting sqref="R84:R91">
    <cfRule type="cellIs" dxfId="29868" priority="437" operator="greaterThan">
      <formula>1</formula>
    </cfRule>
    <cfRule type="cellIs" dxfId="29867" priority="438" operator="lessThan">
      <formula>0.8</formula>
    </cfRule>
  </conditionalFormatting>
  <conditionalFormatting sqref="P84:P91">
    <cfRule type="cellIs" dxfId="29866" priority="430" operator="greaterThan">
      <formula>0</formula>
    </cfRule>
  </conditionalFormatting>
  <conditionalFormatting sqref="Q84:Q91">
    <cfRule type="cellIs" dxfId="29865" priority="435" operator="lessThan">
      <formula>0</formula>
    </cfRule>
  </conditionalFormatting>
  <conditionalFormatting sqref="R84:R91">
    <cfRule type="cellIs" dxfId="29864" priority="433" operator="lessThan">
      <formula>0.8</formula>
    </cfRule>
    <cfRule type="cellIs" dxfId="29863" priority="434" operator="greaterThan">
      <formula>1</formula>
    </cfRule>
  </conditionalFormatting>
  <conditionalFormatting sqref="R84:R91">
    <cfRule type="cellIs" dxfId="29862" priority="431" operator="greaterThan">
      <formula>1</formula>
    </cfRule>
    <cfRule type="cellIs" dxfId="29861" priority="432" operator="lessThan">
      <formula>0.8</formula>
    </cfRule>
  </conditionalFormatting>
  <conditionalFormatting sqref="R84:R91">
    <cfRule type="cellIs" dxfId="29860" priority="427" operator="lessThan">
      <formula>0.8</formula>
    </cfRule>
    <cfRule type="cellIs" dxfId="29859" priority="428" operator="greaterThan">
      <formula>1</formula>
    </cfRule>
  </conditionalFormatting>
  <conditionalFormatting sqref="R84:R91">
    <cfRule type="cellIs" dxfId="29858" priority="425" operator="greaterThan">
      <formula>1</formula>
    </cfRule>
    <cfRule type="cellIs" dxfId="29857" priority="426" operator="lessThan">
      <formula>0.8</formula>
    </cfRule>
  </conditionalFormatting>
  <conditionalFormatting sqref="P84:P91">
    <cfRule type="cellIs" dxfId="29856" priority="424" operator="greaterThan">
      <formula>0</formula>
    </cfRule>
  </conditionalFormatting>
  <conditionalFormatting sqref="Q84:Q91">
    <cfRule type="cellIs" dxfId="29855" priority="429" operator="lessThan">
      <formula>0</formula>
    </cfRule>
  </conditionalFormatting>
  <conditionalFormatting sqref="Q84:Q91">
    <cfRule type="cellIs" dxfId="29854" priority="418" operator="lessThan">
      <formula>0</formula>
    </cfRule>
  </conditionalFormatting>
  <conditionalFormatting sqref="P84:P91">
    <cfRule type="cellIs" dxfId="29853" priority="419" operator="greaterThan">
      <formula>0</formula>
    </cfRule>
  </conditionalFormatting>
  <conditionalFormatting sqref="R84:R91">
    <cfRule type="cellIs" dxfId="29852" priority="422" operator="lessThan">
      <formula>0.8</formula>
    </cfRule>
    <cfRule type="cellIs" dxfId="29851" priority="423" operator="greaterThan">
      <formula>1</formula>
    </cfRule>
  </conditionalFormatting>
  <conditionalFormatting sqref="R84:R91">
    <cfRule type="cellIs" dxfId="29850" priority="420" operator="greaterThan">
      <formula>1</formula>
    </cfRule>
    <cfRule type="cellIs" dxfId="29849" priority="421" operator="lessThan">
      <formula>0.8</formula>
    </cfRule>
  </conditionalFormatting>
  <conditionalFormatting sqref="Q84:Q91">
    <cfRule type="cellIs" dxfId="29848" priority="412" operator="lessThan">
      <formula>0</formula>
    </cfRule>
  </conditionalFormatting>
  <conditionalFormatting sqref="R84:R91">
    <cfRule type="cellIs" dxfId="29847" priority="416" operator="lessThan">
      <formula>0.8</formula>
    </cfRule>
    <cfRule type="cellIs" dxfId="29846" priority="417" operator="greaterThan">
      <formula>1</formula>
    </cfRule>
  </conditionalFormatting>
  <conditionalFormatting sqref="R84:R91">
    <cfRule type="cellIs" dxfId="29845" priority="414" operator="greaterThan">
      <formula>1</formula>
    </cfRule>
    <cfRule type="cellIs" dxfId="29844" priority="415" operator="lessThan">
      <formula>0.8</formula>
    </cfRule>
  </conditionalFormatting>
  <conditionalFormatting sqref="P84:P91">
    <cfRule type="cellIs" dxfId="29843" priority="413" operator="greaterThan">
      <formula>0</formula>
    </cfRule>
  </conditionalFormatting>
  <conditionalFormatting sqref="Q84:Q91">
    <cfRule type="cellIs" dxfId="29842" priority="411" operator="lessThan">
      <formula>0</formula>
    </cfRule>
  </conditionalFormatting>
  <conditionalFormatting sqref="R84:R91">
    <cfRule type="cellIs" dxfId="29841" priority="409" operator="lessThan">
      <formula>0.8</formula>
    </cfRule>
    <cfRule type="cellIs" dxfId="29840" priority="410" operator="greaterThan">
      <formula>1</formula>
    </cfRule>
  </conditionalFormatting>
  <conditionalFormatting sqref="R84:R91">
    <cfRule type="cellIs" dxfId="29839" priority="407" operator="greaterThan">
      <formula>1</formula>
    </cfRule>
    <cfRule type="cellIs" dxfId="29838" priority="408" operator="lessThan">
      <formula>0.8</formula>
    </cfRule>
  </conditionalFormatting>
  <conditionalFormatting sqref="P84:P91">
    <cfRule type="cellIs" dxfId="29837" priority="406" operator="greaterThan">
      <formula>0</formula>
    </cfRule>
  </conditionalFormatting>
  <conditionalFormatting sqref="Q84:Q91">
    <cfRule type="cellIs" dxfId="29836" priority="405" operator="lessThan">
      <formula>0</formula>
    </cfRule>
  </conditionalFormatting>
  <conditionalFormatting sqref="R84:R91">
    <cfRule type="cellIs" dxfId="29835" priority="403" operator="lessThan">
      <formula>0.8</formula>
    </cfRule>
    <cfRule type="cellIs" dxfId="29834" priority="404" operator="greaterThan">
      <formula>1</formula>
    </cfRule>
  </conditionalFormatting>
  <conditionalFormatting sqref="R84:R91">
    <cfRule type="cellIs" dxfId="29833" priority="401" operator="greaterThan">
      <formula>1</formula>
    </cfRule>
    <cfRule type="cellIs" dxfId="29832" priority="402" operator="lessThan">
      <formula>0.8</formula>
    </cfRule>
  </conditionalFormatting>
  <conditionalFormatting sqref="P84:P91">
    <cfRule type="cellIs" dxfId="29831" priority="400" operator="greaterThan">
      <formula>0</formula>
    </cfRule>
  </conditionalFormatting>
  <conditionalFormatting sqref="Q84:Q91">
    <cfRule type="cellIs" dxfId="29830" priority="399" operator="lessThan">
      <formula>0</formula>
    </cfRule>
  </conditionalFormatting>
  <conditionalFormatting sqref="R84:R91">
    <cfRule type="cellIs" dxfId="29829" priority="397" operator="lessThan">
      <formula>0.8</formula>
    </cfRule>
    <cfRule type="cellIs" dxfId="29828" priority="398" operator="greaterThan">
      <formula>1</formula>
    </cfRule>
  </conditionalFormatting>
  <conditionalFormatting sqref="R84:R91">
    <cfRule type="cellIs" dxfId="29827" priority="395" operator="greaterThan">
      <formula>1</formula>
    </cfRule>
    <cfRule type="cellIs" dxfId="29826" priority="396" operator="lessThan">
      <formula>0.8</formula>
    </cfRule>
  </conditionalFormatting>
  <conditionalFormatting sqref="P84:P91">
    <cfRule type="cellIs" dxfId="29825" priority="394" operator="greaterThan">
      <formula>0</formula>
    </cfRule>
  </conditionalFormatting>
  <conditionalFormatting sqref="Q84:Q91">
    <cfRule type="cellIs" dxfId="29824" priority="393" operator="lessThan">
      <formula>0</formula>
    </cfRule>
  </conditionalFormatting>
  <conditionalFormatting sqref="R84:R91">
    <cfRule type="cellIs" dxfId="29823" priority="391" operator="lessThan">
      <formula>0.8</formula>
    </cfRule>
    <cfRule type="cellIs" dxfId="29822" priority="392" operator="greaterThan">
      <formula>1</formula>
    </cfRule>
  </conditionalFormatting>
  <conditionalFormatting sqref="R84:R91">
    <cfRule type="cellIs" dxfId="29821" priority="389" operator="greaterThan">
      <formula>1</formula>
    </cfRule>
    <cfRule type="cellIs" dxfId="29820" priority="390" operator="lessThan">
      <formula>0.8</formula>
    </cfRule>
  </conditionalFormatting>
  <conditionalFormatting sqref="P84:P91">
    <cfRule type="cellIs" dxfId="29819" priority="388" operator="greaterThan">
      <formula>0</formula>
    </cfRule>
  </conditionalFormatting>
  <conditionalFormatting sqref="Q84:Q91">
    <cfRule type="cellIs" dxfId="29818" priority="387" operator="lessThan">
      <formula>0</formula>
    </cfRule>
  </conditionalFormatting>
  <conditionalFormatting sqref="R84:R91">
    <cfRule type="cellIs" dxfId="29817" priority="385" operator="lessThan">
      <formula>0.8</formula>
    </cfRule>
    <cfRule type="cellIs" dxfId="29816" priority="386" operator="greaterThan">
      <formula>1</formula>
    </cfRule>
  </conditionalFormatting>
  <conditionalFormatting sqref="R84:R91">
    <cfRule type="cellIs" dxfId="29815" priority="383" operator="greaterThan">
      <formula>1</formula>
    </cfRule>
    <cfRule type="cellIs" dxfId="29814" priority="384" operator="lessThan">
      <formula>0.8</formula>
    </cfRule>
  </conditionalFormatting>
  <conditionalFormatting sqref="P84:P91">
    <cfRule type="cellIs" dxfId="29813" priority="382" operator="greaterThan">
      <formula>0</formula>
    </cfRule>
  </conditionalFormatting>
  <conditionalFormatting sqref="Q84:Q91">
    <cfRule type="cellIs" dxfId="29812" priority="381" operator="lessThan">
      <formula>0</formula>
    </cfRule>
  </conditionalFormatting>
  <conditionalFormatting sqref="R84:R91">
    <cfRule type="cellIs" dxfId="29811" priority="379" operator="lessThan">
      <formula>0.8</formula>
    </cfRule>
    <cfRule type="cellIs" dxfId="29810" priority="380" operator="greaterThan">
      <formula>1</formula>
    </cfRule>
  </conditionalFormatting>
  <conditionalFormatting sqref="R84:R91">
    <cfRule type="cellIs" dxfId="29809" priority="377" operator="greaterThan">
      <formula>1</formula>
    </cfRule>
    <cfRule type="cellIs" dxfId="29808" priority="378" operator="lessThan">
      <formula>0.8</formula>
    </cfRule>
  </conditionalFormatting>
  <conditionalFormatting sqref="P84:P91">
    <cfRule type="cellIs" dxfId="29807" priority="376" operator="greaterThan">
      <formula>0</formula>
    </cfRule>
  </conditionalFormatting>
  <conditionalFormatting sqref="Q84:Q91">
    <cfRule type="cellIs" dxfId="29806" priority="375" operator="lessThan">
      <formula>0</formula>
    </cfRule>
  </conditionalFormatting>
  <conditionalFormatting sqref="R84:R91">
    <cfRule type="cellIs" dxfId="29805" priority="373" operator="lessThan">
      <formula>0.8</formula>
    </cfRule>
    <cfRule type="cellIs" dxfId="29804" priority="374" operator="greaterThan">
      <formula>1</formula>
    </cfRule>
  </conditionalFormatting>
  <conditionalFormatting sqref="R84:R91">
    <cfRule type="cellIs" dxfId="29803" priority="371" operator="greaterThan">
      <formula>1</formula>
    </cfRule>
    <cfRule type="cellIs" dxfId="29802" priority="372" operator="lessThan">
      <formula>0.8</formula>
    </cfRule>
  </conditionalFormatting>
  <conditionalFormatting sqref="P84:P91">
    <cfRule type="cellIs" dxfId="29801" priority="370" operator="greaterThan">
      <formula>0</formula>
    </cfRule>
  </conditionalFormatting>
  <conditionalFormatting sqref="P84:P91">
    <cfRule type="cellIs" dxfId="29800" priority="364" operator="greaterThan">
      <formula>0</formula>
    </cfRule>
  </conditionalFormatting>
  <conditionalFormatting sqref="Q84:Q91">
    <cfRule type="cellIs" dxfId="29799" priority="369" operator="lessThan">
      <formula>0</formula>
    </cfRule>
  </conditionalFormatting>
  <conditionalFormatting sqref="R84:R91">
    <cfRule type="cellIs" dxfId="29798" priority="367" operator="lessThan">
      <formula>0.8</formula>
    </cfRule>
    <cfRule type="cellIs" dxfId="29797" priority="368" operator="greaterThan">
      <formula>1</formula>
    </cfRule>
  </conditionalFormatting>
  <conditionalFormatting sqref="R84:R91">
    <cfRule type="cellIs" dxfId="29796" priority="365" operator="greaterThan">
      <formula>1</formula>
    </cfRule>
    <cfRule type="cellIs" dxfId="29795" priority="366" operator="lessThan">
      <formula>0.8</formula>
    </cfRule>
  </conditionalFormatting>
  <conditionalFormatting sqref="P84:P91">
    <cfRule type="cellIs" dxfId="29794" priority="358" operator="greaterThan">
      <formula>0</formula>
    </cfRule>
  </conditionalFormatting>
  <conditionalFormatting sqref="Q84:Q91">
    <cfRule type="cellIs" dxfId="29793" priority="363" operator="lessThan">
      <formula>0</formula>
    </cfRule>
  </conditionalFormatting>
  <conditionalFormatting sqref="R84:R91">
    <cfRule type="cellIs" dxfId="29792" priority="361" operator="lessThan">
      <formula>0.8</formula>
    </cfRule>
    <cfRule type="cellIs" dxfId="29791" priority="362" operator="greaterThan">
      <formula>1</formula>
    </cfRule>
  </conditionalFormatting>
  <conditionalFormatting sqref="R84:R91">
    <cfRule type="cellIs" dxfId="29790" priority="359" operator="greaterThan">
      <formula>1</formula>
    </cfRule>
    <cfRule type="cellIs" dxfId="29789" priority="360" operator="lessThan">
      <formula>0.8</formula>
    </cfRule>
  </conditionalFormatting>
  <conditionalFormatting sqref="R84:R91">
    <cfRule type="cellIs" dxfId="29788" priority="355" operator="lessThan">
      <formula>0.8</formula>
    </cfRule>
    <cfRule type="cellIs" dxfId="29787" priority="356" operator="greaterThan">
      <formula>1</formula>
    </cfRule>
  </conditionalFormatting>
  <conditionalFormatting sqref="R84:R91">
    <cfRule type="cellIs" dxfId="29786" priority="353" operator="greaterThan">
      <formula>1</formula>
    </cfRule>
    <cfRule type="cellIs" dxfId="29785" priority="354" operator="lessThan">
      <formula>0.8</formula>
    </cfRule>
  </conditionalFormatting>
  <conditionalFormatting sqref="P84:P91">
    <cfRule type="cellIs" dxfId="29784" priority="352" operator="greaterThan">
      <formula>0</formula>
    </cfRule>
  </conditionalFormatting>
  <conditionalFormatting sqref="Q84:Q91">
    <cfRule type="cellIs" dxfId="29783" priority="357" operator="lessThan">
      <formula>0</formula>
    </cfRule>
  </conditionalFormatting>
  <conditionalFormatting sqref="Q84:Q91">
    <cfRule type="cellIs" dxfId="29782" priority="351" operator="lessThan">
      <formula>0</formula>
    </cfRule>
  </conditionalFormatting>
  <conditionalFormatting sqref="R84:R91">
    <cfRule type="cellIs" dxfId="29781" priority="349" operator="lessThan">
      <formula>0.8</formula>
    </cfRule>
    <cfRule type="cellIs" dxfId="29780" priority="350" operator="greaterThan">
      <formula>1</formula>
    </cfRule>
  </conditionalFormatting>
  <conditionalFormatting sqref="R84:R91">
    <cfRule type="cellIs" dxfId="29779" priority="347" operator="greaterThan">
      <formula>1</formula>
    </cfRule>
    <cfRule type="cellIs" dxfId="29778" priority="348" operator="lessThan">
      <formula>0.8</formula>
    </cfRule>
  </conditionalFormatting>
  <conditionalFormatting sqref="P84:P91">
    <cfRule type="cellIs" dxfId="29777" priority="346" operator="greaterThan">
      <formula>0</formula>
    </cfRule>
  </conditionalFormatting>
  <conditionalFormatting sqref="P84:P91">
    <cfRule type="cellIs" dxfId="29776" priority="340" operator="greaterThan">
      <formula>0</formula>
    </cfRule>
  </conditionalFormatting>
  <conditionalFormatting sqref="Q84:Q91">
    <cfRule type="cellIs" dxfId="29775" priority="345" operator="lessThan">
      <formula>0</formula>
    </cfRule>
  </conditionalFormatting>
  <conditionalFormatting sqref="R84:R91">
    <cfRule type="cellIs" dxfId="29774" priority="343" operator="lessThan">
      <formula>0.8</formula>
    </cfRule>
    <cfRule type="cellIs" dxfId="29773" priority="344" operator="greaterThan">
      <formula>1</formula>
    </cfRule>
  </conditionalFormatting>
  <conditionalFormatting sqref="R84:R91">
    <cfRule type="cellIs" dxfId="29772" priority="341" operator="greaterThan">
      <formula>1</formula>
    </cfRule>
    <cfRule type="cellIs" dxfId="29771" priority="342" operator="lessThan">
      <formula>0.8</formula>
    </cfRule>
  </conditionalFormatting>
  <conditionalFormatting sqref="P84:P91">
    <cfRule type="cellIs" dxfId="29770" priority="334" operator="greaterThan">
      <formula>0</formula>
    </cfRule>
  </conditionalFormatting>
  <conditionalFormatting sqref="Q84:Q91">
    <cfRule type="cellIs" dxfId="29769" priority="339" operator="lessThan">
      <formula>0</formula>
    </cfRule>
  </conditionalFormatting>
  <conditionalFormatting sqref="R84:R91">
    <cfRule type="cellIs" dxfId="29768" priority="337" operator="lessThan">
      <formula>0.8</formula>
    </cfRule>
    <cfRule type="cellIs" dxfId="29767" priority="338" operator="greaterThan">
      <formula>1</formula>
    </cfRule>
  </conditionalFormatting>
  <conditionalFormatting sqref="R84:R91">
    <cfRule type="cellIs" dxfId="29766" priority="335" operator="greaterThan">
      <formula>1</formula>
    </cfRule>
    <cfRule type="cellIs" dxfId="29765" priority="336" operator="lessThan">
      <formula>0.8</formula>
    </cfRule>
  </conditionalFormatting>
  <conditionalFormatting sqref="R84:R91">
    <cfRule type="cellIs" dxfId="29764" priority="331" operator="lessThan">
      <formula>0.8</formula>
    </cfRule>
    <cfRule type="cellIs" dxfId="29763" priority="332" operator="greaterThan">
      <formula>1</formula>
    </cfRule>
  </conditionalFormatting>
  <conditionalFormatting sqref="R84:R91">
    <cfRule type="cellIs" dxfId="29762" priority="329" operator="greaterThan">
      <formula>1</formula>
    </cfRule>
    <cfRule type="cellIs" dxfId="29761" priority="330" operator="lessThan">
      <formula>0.8</formula>
    </cfRule>
  </conditionalFormatting>
  <conditionalFormatting sqref="P84:P91">
    <cfRule type="cellIs" dxfId="29760" priority="328" operator="greaterThan">
      <formula>0</formula>
    </cfRule>
  </conditionalFormatting>
  <conditionalFormatting sqref="Q84:Q91">
    <cfRule type="cellIs" dxfId="29759" priority="333" operator="lessThan">
      <formula>0</formula>
    </cfRule>
  </conditionalFormatting>
  <conditionalFormatting sqref="P84:P91">
    <cfRule type="cellIs" dxfId="29758" priority="322" operator="greaterThan">
      <formula>0</formula>
    </cfRule>
  </conditionalFormatting>
  <conditionalFormatting sqref="Q84:Q91">
    <cfRule type="cellIs" dxfId="29757" priority="327" operator="lessThan">
      <formula>0</formula>
    </cfRule>
  </conditionalFormatting>
  <conditionalFormatting sqref="R84:R91">
    <cfRule type="cellIs" dxfId="29756" priority="325" operator="lessThan">
      <formula>0.8</formula>
    </cfRule>
    <cfRule type="cellIs" dxfId="29755" priority="326" operator="greaterThan">
      <formula>1</formula>
    </cfRule>
  </conditionalFormatting>
  <conditionalFormatting sqref="R84:R91">
    <cfRule type="cellIs" dxfId="29754" priority="323" operator="greaterThan">
      <formula>1</formula>
    </cfRule>
    <cfRule type="cellIs" dxfId="29753" priority="324" operator="lessThan">
      <formula>0.8</formula>
    </cfRule>
  </conditionalFormatting>
  <conditionalFormatting sqref="R84:R91">
    <cfRule type="cellIs" dxfId="29752" priority="319" operator="lessThan">
      <formula>0.8</formula>
    </cfRule>
    <cfRule type="cellIs" dxfId="29751" priority="320" operator="greaterThan">
      <formula>1</formula>
    </cfRule>
  </conditionalFormatting>
  <conditionalFormatting sqref="R84:R91">
    <cfRule type="cellIs" dxfId="29750" priority="317" operator="greaterThan">
      <formula>1</formula>
    </cfRule>
    <cfRule type="cellIs" dxfId="29749" priority="318" operator="lessThan">
      <formula>0.8</formula>
    </cfRule>
  </conditionalFormatting>
  <conditionalFormatting sqref="P84:P91">
    <cfRule type="cellIs" dxfId="29748" priority="316" operator="greaterThan">
      <formula>0</formula>
    </cfRule>
  </conditionalFormatting>
  <conditionalFormatting sqref="Q84:Q91">
    <cfRule type="cellIs" dxfId="29747" priority="321" operator="lessThan">
      <formula>0</formula>
    </cfRule>
  </conditionalFormatting>
  <conditionalFormatting sqref="R84:R91">
    <cfRule type="cellIs" dxfId="29746" priority="313" operator="lessThan">
      <formula>0.8</formula>
    </cfRule>
    <cfRule type="cellIs" dxfId="29745" priority="314" operator="greaterThan">
      <formula>1</formula>
    </cfRule>
  </conditionalFormatting>
  <conditionalFormatting sqref="R84:R91">
    <cfRule type="cellIs" dxfId="29744" priority="311" operator="greaterThan">
      <formula>1</formula>
    </cfRule>
    <cfRule type="cellIs" dxfId="29743" priority="312" operator="lessThan">
      <formula>0.8</formula>
    </cfRule>
  </conditionalFormatting>
  <conditionalFormatting sqref="P84:P91">
    <cfRule type="cellIs" dxfId="29742" priority="310" operator="greaterThan">
      <formula>0</formula>
    </cfRule>
  </conditionalFormatting>
  <conditionalFormatting sqref="Q84:Q91">
    <cfRule type="cellIs" dxfId="29741" priority="315" operator="lessThan">
      <formula>0</formula>
    </cfRule>
  </conditionalFormatting>
  <conditionalFormatting sqref="Q84:Q91">
    <cfRule type="cellIs" dxfId="29740" priority="309" operator="lessThan">
      <formula>0</formula>
    </cfRule>
  </conditionalFormatting>
  <conditionalFormatting sqref="R84:R91">
    <cfRule type="cellIs" dxfId="29739" priority="307" operator="lessThan">
      <formula>0.8</formula>
    </cfRule>
    <cfRule type="cellIs" dxfId="29738" priority="308" operator="greaterThan">
      <formula>1</formula>
    </cfRule>
  </conditionalFormatting>
  <conditionalFormatting sqref="R84:R91">
    <cfRule type="cellIs" dxfId="29737" priority="305" operator="greaterThan">
      <formula>1</formula>
    </cfRule>
    <cfRule type="cellIs" dxfId="29736" priority="306" operator="lessThan">
      <formula>0.8</formula>
    </cfRule>
  </conditionalFormatting>
  <conditionalFormatting sqref="P84:P91">
    <cfRule type="cellIs" dxfId="29735" priority="304" operator="greaterThan">
      <formula>0</formula>
    </cfRule>
  </conditionalFormatting>
  <conditionalFormatting sqref="Q84:Q91">
    <cfRule type="cellIs" dxfId="29734" priority="298" operator="lessThan">
      <formula>0</formula>
    </cfRule>
  </conditionalFormatting>
  <conditionalFormatting sqref="R84:R91">
    <cfRule type="cellIs" dxfId="29733" priority="302" operator="lessThan">
      <formula>0.8</formula>
    </cfRule>
    <cfRule type="cellIs" dxfId="29732" priority="303" operator="greaterThan">
      <formula>1</formula>
    </cfRule>
  </conditionalFormatting>
  <conditionalFormatting sqref="R84:R91">
    <cfRule type="cellIs" dxfId="29731" priority="300" operator="greaterThan">
      <formula>1</formula>
    </cfRule>
    <cfRule type="cellIs" dxfId="29730" priority="301" operator="lessThan">
      <formula>0.8</formula>
    </cfRule>
  </conditionalFormatting>
  <conditionalFormatting sqref="P84:P91">
    <cfRule type="cellIs" dxfId="29729" priority="299" operator="greaterThan">
      <formula>0</formula>
    </cfRule>
  </conditionalFormatting>
  <conditionalFormatting sqref="Q84:Q91">
    <cfRule type="cellIs" dxfId="29728" priority="297" operator="lessThan">
      <formula>0</formula>
    </cfRule>
  </conditionalFormatting>
  <conditionalFormatting sqref="R84:R91">
    <cfRule type="cellIs" dxfId="29727" priority="295" operator="lessThan">
      <formula>0.8</formula>
    </cfRule>
    <cfRule type="cellIs" dxfId="29726" priority="296" operator="greaterThan">
      <formula>1</formula>
    </cfRule>
  </conditionalFormatting>
  <conditionalFormatting sqref="R84:R91">
    <cfRule type="cellIs" dxfId="29725" priority="293" operator="greaterThan">
      <formula>1</formula>
    </cfRule>
    <cfRule type="cellIs" dxfId="29724" priority="294" operator="lessThan">
      <formula>0.8</formula>
    </cfRule>
  </conditionalFormatting>
  <conditionalFormatting sqref="P84:P91">
    <cfRule type="cellIs" dxfId="29723" priority="292" operator="greaterThan">
      <formula>0</formula>
    </cfRule>
  </conditionalFormatting>
  <conditionalFormatting sqref="Q84:Q91">
    <cfRule type="cellIs" dxfId="29722" priority="291" operator="lessThan">
      <formula>0</formula>
    </cfRule>
  </conditionalFormatting>
  <conditionalFormatting sqref="R84:R91">
    <cfRule type="cellIs" dxfId="29721" priority="289" operator="lessThan">
      <formula>0.8</formula>
    </cfRule>
    <cfRule type="cellIs" dxfId="29720" priority="290" operator="greaterThan">
      <formula>1</formula>
    </cfRule>
  </conditionalFormatting>
  <conditionalFormatting sqref="R84:R91">
    <cfRule type="cellIs" dxfId="29719" priority="287" operator="greaterThan">
      <formula>1</formula>
    </cfRule>
    <cfRule type="cellIs" dxfId="29718" priority="288" operator="lessThan">
      <formula>0.8</formula>
    </cfRule>
  </conditionalFormatting>
  <conditionalFormatting sqref="P84:P91">
    <cfRule type="cellIs" dxfId="29717" priority="286" operator="greaterThan">
      <formula>0</formula>
    </cfRule>
  </conditionalFormatting>
  <conditionalFormatting sqref="Q84:Q91">
    <cfRule type="cellIs" dxfId="29716" priority="285" operator="lessThan">
      <formula>0</formula>
    </cfRule>
  </conditionalFormatting>
  <conditionalFormatting sqref="R84:R91">
    <cfRule type="cellIs" dxfId="29715" priority="283" operator="lessThan">
      <formula>0.8</formula>
    </cfRule>
    <cfRule type="cellIs" dxfId="29714" priority="284" operator="greaterThan">
      <formula>1</formula>
    </cfRule>
  </conditionalFormatting>
  <conditionalFormatting sqref="R84:R91">
    <cfRule type="cellIs" dxfId="29713" priority="281" operator="greaterThan">
      <formula>1</formula>
    </cfRule>
    <cfRule type="cellIs" dxfId="29712" priority="282" operator="lessThan">
      <formula>0.8</formula>
    </cfRule>
  </conditionalFormatting>
  <conditionalFormatting sqref="P84:P91">
    <cfRule type="cellIs" dxfId="29711" priority="280" operator="greaterThan">
      <formula>0</formula>
    </cfRule>
  </conditionalFormatting>
  <conditionalFormatting sqref="Q84:Q91">
    <cfRule type="cellIs" dxfId="29710" priority="279" operator="lessThan">
      <formula>0</formula>
    </cfRule>
  </conditionalFormatting>
  <conditionalFormatting sqref="R84:R91">
    <cfRule type="cellIs" dxfId="29709" priority="277" operator="lessThan">
      <formula>0.8</formula>
    </cfRule>
    <cfRule type="cellIs" dxfId="29708" priority="278" operator="greaterThan">
      <formula>1</formula>
    </cfRule>
  </conditionalFormatting>
  <conditionalFormatting sqref="R84:R91">
    <cfRule type="cellIs" dxfId="29707" priority="275" operator="greaterThan">
      <formula>1</formula>
    </cfRule>
    <cfRule type="cellIs" dxfId="29706" priority="276" operator="lessThan">
      <formula>0.8</formula>
    </cfRule>
  </conditionalFormatting>
  <conditionalFormatting sqref="P84:P91">
    <cfRule type="cellIs" dxfId="29705" priority="274" operator="greaterThan">
      <formula>0</formula>
    </cfRule>
  </conditionalFormatting>
  <conditionalFormatting sqref="Q84:Q91">
    <cfRule type="cellIs" dxfId="29704" priority="273" operator="lessThan">
      <formula>0</formula>
    </cfRule>
  </conditionalFormatting>
  <conditionalFormatting sqref="R84:R91">
    <cfRule type="cellIs" dxfId="29703" priority="271" operator="lessThan">
      <formula>0.8</formula>
    </cfRule>
    <cfRule type="cellIs" dxfId="29702" priority="272" operator="greaterThan">
      <formula>1</formula>
    </cfRule>
  </conditionalFormatting>
  <conditionalFormatting sqref="R84:R91">
    <cfRule type="cellIs" dxfId="29701" priority="269" operator="greaterThan">
      <formula>1</formula>
    </cfRule>
    <cfRule type="cellIs" dxfId="29700" priority="270" operator="lessThan">
      <formula>0.8</formula>
    </cfRule>
  </conditionalFormatting>
  <conditionalFormatting sqref="P84:P91">
    <cfRule type="cellIs" dxfId="29699" priority="268" operator="greaterThan">
      <formula>0</formula>
    </cfRule>
  </conditionalFormatting>
  <conditionalFormatting sqref="P84:P91">
    <cfRule type="cellIs" dxfId="29698" priority="262" operator="greaterThan">
      <formula>0</formula>
    </cfRule>
  </conditionalFormatting>
  <conditionalFormatting sqref="Q84:Q91">
    <cfRule type="cellIs" dxfId="29697" priority="267" operator="lessThan">
      <formula>0</formula>
    </cfRule>
  </conditionalFormatting>
  <conditionalFormatting sqref="R84:R91">
    <cfRule type="cellIs" dxfId="29696" priority="265" operator="lessThan">
      <formula>0.8</formula>
    </cfRule>
    <cfRule type="cellIs" dxfId="29695" priority="266" operator="greaterThan">
      <formula>1</formula>
    </cfRule>
  </conditionalFormatting>
  <conditionalFormatting sqref="R84:R91">
    <cfRule type="cellIs" dxfId="29694" priority="263" operator="greaterThan">
      <formula>1</formula>
    </cfRule>
    <cfRule type="cellIs" dxfId="29693" priority="264" operator="lessThan">
      <formula>0.8</formula>
    </cfRule>
  </conditionalFormatting>
  <conditionalFormatting sqref="P84:P91">
    <cfRule type="cellIs" dxfId="29692" priority="256" operator="greaterThan">
      <formula>0</formula>
    </cfRule>
  </conditionalFormatting>
  <conditionalFormatting sqref="Q84:Q91">
    <cfRule type="cellIs" dxfId="29691" priority="261" operator="lessThan">
      <formula>0</formula>
    </cfRule>
  </conditionalFormatting>
  <conditionalFormatting sqref="R84:R91">
    <cfRule type="cellIs" dxfId="29690" priority="259" operator="lessThan">
      <formula>0.8</formula>
    </cfRule>
    <cfRule type="cellIs" dxfId="29689" priority="260" operator="greaterThan">
      <formula>1</formula>
    </cfRule>
  </conditionalFormatting>
  <conditionalFormatting sqref="R84:R91">
    <cfRule type="cellIs" dxfId="29688" priority="257" operator="greaterThan">
      <formula>1</formula>
    </cfRule>
    <cfRule type="cellIs" dxfId="29687" priority="258" operator="lessThan">
      <formula>0.8</formula>
    </cfRule>
  </conditionalFormatting>
  <conditionalFormatting sqref="R84:R91">
    <cfRule type="cellIs" dxfId="29686" priority="253" operator="lessThan">
      <formula>0.8</formula>
    </cfRule>
    <cfRule type="cellIs" dxfId="29685" priority="254" operator="greaterThan">
      <formula>1</formula>
    </cfRule>
  </conditionalFormatting>
  <conditionalFormatting sqref="R84:R91">
    <cfRule type="cellIs" dxfId="29684" priority="251" operator="greaterThan">
      <formula>1</formula>
    </cfRule>
    <cfRule type="cellIs" dxfId="29683" priority="252" operator="lessThan">
      <formula>0.8</formula>
    </cfRule>
  </conditionalFormatting>
  <conditionalFormatting sqref="P84:P91">
    <cfRule type="cellIs" dxfId="29682" priority="250" operator="greaterThan">
      <formula>0</formula>
    </cfRule>
  </conditionalFormatting>
  <conditionalFormatting sqref="Q84:Q91">
    <cfRule type="cellIs" dxfId="29681" priority="255" operator="lessThan">
      <formula>0</formula>
    </cfRule>
  </conditionalFormatting>
  <conditionalFormatting sqref="Q84:Q91">
    <cfRule type="cellIs" dxfId="29680" priority="249" operator="lessThan">
      <formula>0</formula>
    </cfRule>
  </conditionalFormatting>
  <conditionalFormatting sqref="R84:R91">
    <cfRule type="cellIs" dxfId="29679" priority="247" operator="lessThan">
      <formula>0.8</formula>
    </cfRule>
    <cfRule type="cellIs" dxfId="29678" priority="248" operator="greaterThan">
      <formula>1</formula>
    </cfRule>
  </conditionalFormatting>
  <conditionalFormatting sqref="R84:R91">
    <cfRule type="cellIs" dxfId="29677" priority="245" operator="greaterThan">
      <formula>1</formula>
    </cfRule>
    <cfRule type="cellIs" dxfId="29676" priority="246" operator="lessThan">
      <formula>0.8</formula>
    </cfRule>
  </conditionalFormatting>
  <conditionalFormatting sqref="P84:P91">
    <cfRule type="cellIs" dxfId="29675" priority="244" operator="greaterThan">
      <formula>0</formula>
    </cfRule>
  </conditionalFormatting>
  <conditionalFormatting sqref="Q84:Q91">
    <cfRule type="cellIs" dxfId="29674" priority="243" operator="lessThan">
      <formula>0</formula>
    </cfRule>
  </conditionalFormatting>
  <conditionalFormatting sqref="R84:R91">
    <cfRule type="cellIs" dxfId="29673" priority="241" operator="lessThan">
      <formula>0.8</formula>
    </cfRule>
    <cfRule type="cellIs" dxfId="29672" priority="242" operator="greaterThan">
      <formula>1</formula>
    </cfRule>
  </conditionalFormatting>
  <conditionalFormatting sqref="R84:R91">
    <cfRule type="cellIs" dxfId="29671" priority="239" operator="greaterThan">
      <formula>1</formula>
    </cfRule>
    <cfRule type="cellIs" dxfId="29670" priority="240" operator="lessThan">
      <formula>0.8</formula>
    </cfRule>
  </conditionalFormatting>
  <conditionalFormatting sqref="P84:P91">
    <cfRule type="cellIs" dxfId="29669" priority="238" operator="greaterThan">
      <formula>0</formula>
    </cfRule>
  </conditionalFormatting>
  <conditionalFormatting sqref="Q84:Q91">
    <cfRule type="cellIs" dxfId="29668" priority="237" operator="lessThan">
      <formula>0</formula>
    </cfRule>
  </conditionalFormatting>
  <conditionalFormatting sqref="R84:R91">
    <cfRule type="cellIs" dxfId="29667" priority="235" operator="lessThan">
      <formula>0.8</formula>
    </cfRule>
    <cfRule type="cellIs" dxfId="29666" priority="236" operator="greaterThan">
      <formula>1</formula>
    </cfRule>
  </conditionalFormatting>
  <conditionalFormatting sqref="R84:R91">
    <cfRule type="cellIs" dxfId="29665" priority="233" operator="greaterThan">
      <formula>1</formula>
    </cfRule>
    <cfRule type="cellIs" dxfId="29664" priority="234" operator="lessThan">
      <formula>0.8</formula>
    </cfRule>
  </conditionalFormatting>
  <conditionalFormatting sqref="P84:P91">
    <cfRule type="cellIs" dxfId="29663" priority="232" operator="greaterThan">
      <formula>0</formula>
    </cfRule>
  </conditionalFormatting>
  <conditionalFormatting sqref="Q84:Q91">
    <cfRule type="cellIs" dxfId="29662" priority="231" operator="lessThan">
      <formula>0</formula>
    </cfRule>
  </conditionalFormatting>
  <conditionalFormatting sqref="R84:R91">
    <cfRule type="cellIs" dxfId="29661" priority="229" operator="lessThan">
      <formula>0.8</formula>
    </cfRule>
    <cfRule type="cellIs" dxfId="29660" priority="230" operator="greaterThan">
      <formula>1</formula>
    </cfRule>
  </conditionalFormatting>
  <conditionalFormatting sqref="R84:R91">
    <cfRule type="cellIs" dxfId="29659" priority="227" operator="greaterThan">
      <formula>1</formula>
    </cfRule>
    <cfRule type="cellIs" dxfId="29658" priority="228" operator="lessThan">
      <formula>0.8</formula>
    </cfRule>
  </conditionalFormatting>
  <conditionalFormatting sqref="P84:P91">
    <cfRule type="cellIs" dxfId="29657" priority="226" operator="greaterThan">
      <formula>0</formula>
    </cfRule>
  </conditionalFormatting>
  <conditionalFormatting sqref="P84:P91">
    <cfRule type="cellIs" dxfId="29656" priority="220" operator="greaterThan">
      <formula>0</formula>
    </cfRule>
  </conditionalFormatting>
  <conditionalFormatting sqref="Q84:Q91">
    <cfRule type="cellIs" dxfId="29655" priority="225" operator="lessThan">
      <formula>0</formula>
    </cfRule>
  </conditionalFormatting>
  <conditionalFormatting sqref="R84:R91">
    <cfRule type="cellIs" dxfId="29654" priority="223" operator="lessThan">
      <formula>0.8</formula>
    </cfRule>
    <cfRule type="cellIs" dxfId="29653" priority="224" operator="greaterThan">
      <formula>1</formula>
    </cfRule>
  </conditionalFormatting>
  <conditionalFormatting sqref="R84:R91">
    <cfRule type="cellIs" dxfId="29652" priority="221" operator="greaterThan">
      <formula>1</formula>
    </cfRule>
    <cfRule type="cellIs" dxfId="29651" priority="222" operator="lessThan">
      <formula>0.8</formula>
    </cfRule>
  </conditionalFormatting>
  <conditionalFormatting sqref="P84:P91">
    <cfRule type="cellIs" dxfId="29650" priority="214" operator="greaterThan">
      <formula>0</formula>
    </cfRule>
  </conditionalFormatting>
  <conditionalFormatting sqref="Q84:Q91">
    <cfRule type="cellIs" dxfId="29649" priority="219" operator="lessThan">
      <formula>0</formula>
    </cfRule>
  </conditionalFormatting>
  <conditionalFormatting sqref="R84:R91">
    <cfRule type="cellIs" dxfId="29648" priority="217" operator="lessThan">
      <formula>0.8</formula>
    </cfRule>
    <cfRule type="cellIs" dxfId="29647" priority="218" operator="greaterThan">
      <formula>1</formula>
    </cfRule>
  </conditionalFormatting>
  <conditionalFormatting sqref="R84:R91">
    <cfRule type="cellIs" dxfId="29646" priority="215" operator="greaterThan">
      <formula>1</formula>
    </cfRule>
    <cfRule type="cellIs" dxfId="29645" priority="216" operator="lessThan">
      <formula>0.8</formula>
    </cfRule>
  </conditionalFormatting>
  <conditionalFormatting sqref="R84:R91">
    <cfRule type="cellIs" dxfId="29644" priority="211" operator="lessThan">
      <formula>0.8</formula>
    </cfRule>
    <cfRule type="cellIs" dxfId="29643" priority="212" operator="greaterThan">
      <formula>1</formula>
    </cfRule>
  </conditionalFormatting>
  <conditionalFormatting sqref="R84:R91">
    <cfRule type="cellIs" dxfId="29642" priority="209" operator="greaterThan">
      <formula>1</formula>
    </cfRule>
    <cfRule type="cellIs" dxfId="29641" priority="210" operator="lessThan">
      <formula>0.8</formula>
    </cfRule>
  </conditionalFormatting>
  <conditionalFormatting sqref="P84:P91">
    <cfRule type="cellIs" dxfId="29640" priority="208" operator="greaterThan">
      <formula>0</formula>
    </cfRule>
  </conditionalFormatting>
  <conditionalFormatting sqref="Q84:Q91">
    <cfRule type="cellIs" dxfId="29639" priority="213" operator="lessThan">
      <formula>0</formula>
    </cfRule>
  </conditionalFormatting>
  <conditionalFormatting sqref="Q84:Q91">
    <cfRule type="cellIs" dxfId="29638" priority="207" operator="lessThan">
      <formula>0</formula>
    </cfRule>
  </conditionalFormatting>
  <conditionalFormatting sqref="R84:R91">
    <cfRule type="cellIs" dxfId="29637" priority="205" operator="lessThan">
      <formula>0.8</formula>
    </cfRule>
    <cfRule type="cellIs" dxfId="29636" priority="206" operator="greaterThan">
      <formula>1</formula>
    </cfRule>
  </conditionalFormatting>
  <conditionalFormatting sqref="R84:R91">
    <cfRule type="cellIs" dxfId="29635" priority="203" operator="greaterThan">
      <formula>1</formula>
    </cfRule>
    <cfRule type="cellIs" dxfId="29634" priority="204" operator="lessThan">
      <formula>0.8</formula>
    </cfRule>
  </conditionalFormatting>
  <conditionalFormatting sqref="P84:P91">
    <cfRule type="cellIs" dxfId="29633" priority="202" operator="greaterThan">
      <formula>0</formula>
    </cfRule>
  </conditionalFormatting>
  <conditionalFormatting sqref="P84:P91">
    <cfRule type="cellIs" dxfId="29632" priority="196" operator="greaterThan">
      <formula>0</formula>
    </cfRule>
  </conditionalFormatting>
  <conditionalFormatting sqref="Q84:Q91">
    <cfRule type="cellIs" dxfId="29631" priority="201" operator="lessThan">
      <formula>0</formula>
    </cfRule>
  </conditionalFormatting>
  <conditionalFormatting sqref="R84:R91">
    <cfRule type="cellIs" dxfId="29630" priority="199" operator="lessThan">
      <formula>0.8</formula>
    </cfRule>
    <cfRule type="cellIs" dxfId="29629" priority="200" operator="greaterThan">
      <formula>1</formula>
    </cfRule>
  </conditionalFormatting>
  <conditionalFormatting sqref="R84:R91">
    <cfRule type="cellIs" dxfId="29628" priority="197" operator="greaterThan">
      <formula>1</formula>
    </cfRule>
    <cfRule type="cellIs" dxfId="29627" priority="198" operator="lessThan">
      <formula>0.8</formula>
    </cfRule>
  </conditionalFormatting>
  <conditionalFormatting sqref="P84:P91">
    <cfRule type="cellIs" dxfId="29626" priority="190" operator="greaterThan">
      <formula>0</formula>
    </cfRule>
  </conditionalFormatting>
  <conditionalFormatting sqref="Q84:Q91">
    <cfRule type="cellIs" dxfId="29625" priority="195" operator="lessThan">
      <formula>0</formula>
    </cfRule>
  </conditionalFormatting>
  <conditionalFormatting sqref="R84:R91">
    <cfRule type="cellIs" dxfId="29624" priority="193" operator="lessThan">
      <formula>0.8</formula>
    </cfRule>
    <cfRule type="cellIs" dxfId="29623" priority="194" operator="greaterThan">
      <formula>1</formula>
    </cfRule>
  </conditionalFormatting>
  <conditionalFormatting sqref="R84:R91">
    <cfRule type="cellIs" dxfId="29622" priority="191" operator="greaterThan">
      <formula>1</formula>
    </cfRule>
    <cfRule type="cellIs" dxfId="29621" priority="192" operator="lessThan">
      <formula>0.8</formula>
    </cfRule>
  </conditionalFormatting>
  <conditionalFormatting sqref="R84:R91">
    <cfRule type="cellIs" dxfId="29620" priority="187" operator="lessThan">
      <formula>0.8</formula>
    </cfRule>
    <cfRule type="cellIs" dxfId="29619" priority="188" operator="greaterThan">
      <formula>1</formula>
    </cfRule>
  </conditionalFormatting>
  <conditionalFormatting sqref="R84:R91">
    <cfRule type="cellIs" dxfId="29618" priority="185" operator="greaterThan">
      <formula>1</formula>
    </cfRule>
    <cfRule type="cellIs" dxfId="29617" priority="186" operator="lessThan">
      <formula>0.8</formula>
    </cfRule>
  </conditionalFormatting>
  <conditionalFormatting sqref="P84:P91">
    <cfRule type="cellIs" dxfId="29616" priority="184" operator="greaterThan">
      <formula>0</formula>
    </cfRule>
  </conditionalFormatting>
  <conditionalFormatting sqref="Q84:Q91">
    <cfRule type="cellIs" dxfId="29615" priority="189" operator="lessThan">
      <formula>0</formula>
    </cfRule>
  </conditionalFormatting>
  <conditionalFormatting sqref="P84:P91">
    <cfRule type="cellIs" dxfId="29614" priority="178" operator="greaterThan">
      <formula>0</formula>
    </cfRule>
  </conditionalFormatting>
  <conditionalFormatting sqref="Q84:Q91">
    <cfRule type="cellIs" dxfId="29613" priority="183" operator="lessThan">
      <formula>0</formula>
    </cfRule>
  </conditionalFormatting>
  <conditionalFormatting sqref="R84:R91">
    <cfRule type="cellIs" dxfId="29612" priority="181" operator="lessThan">
      <formula>0.8</formula>
    </cfRule>
    <cfRule type="cellIs" dxfId="29611" priority="182" operator="greaterThan">
      <formula>1</formula>
    </cfRule>
  </conditionalFormatting>
  <conditionalFormatting sqref="R84:R91">
    <cfRule type="cellIs" dxfId="29610" priority="179" operator="greaterThan">
      <formula>1</formula>
    </cfRule>
    <cfRule type="cellIs" dxfId="29609" priority="180" operator="lessThan">
      <formula>0.8</formula>
    </cfRule>
  </conditionalFormatting>
  <conditionalFormatting sqref="R84:R91">
    <cfRule type="cellIs" dxfId="29608" priority="175" operator="lessThan">
      <formula>0.8</formula>
    </cfRule>
    <cfRule type="cellIs" dxfId="29607" priority="176" operator="greaterThan">
      <formula>1</formula>
    </cfRule>
  </conditionalFormatting>
  <conditionalFormatting sqref="R84:R91">
    <cfRule type="cellIs" dxfId="29606" priority="173" operator="greaterThan">
      <formula>1</formula>
    </cfRule>
    <cfRule type="cellIs" dxfId="29605" priority="174" operator="lessThan">
      <formula>0.8</formula>
    </cfRule>
  </conditionalFormatting>
  <conditionalFormatting sqref="P84:P91">
    <cfRule type="cellIs" dxfId="29604" priority="172" operator="greaterThan">
      <formula>0</formula>
    </cfRule>
  </conditionalFormatting>
  <conditionalFormatting sqref="Q84:Q91">
    <cfRule type="cellIs" dxfId="29603" priority="177" operator="lessThan">
      <formula>0</formula>
    </cfRule>
  </conditionalFormatting>
  <conditionalFormatting sqref="R84:R91">
    <cfRule type="cellIs" dxfId="29602" priority="169" operator="lessThan">
      <formula>0.8</formula>
    </cfRule>
    <cfRule type="cellIs" dxfId="29601" priority="170" operator="greaterThan">
      <formula>1</formula>
    </cfRule>
  </conditionalFormatting>
  <conditionalFormatting sqref="R84:R91">
    <cfRule type="cellIs" dxfId="29600" priority="167" operator="greaterThan">
      <formula>1</formula>
    </cfRule>
    <cfRule type="cellIs" dxfId="29599" priority="168" operator="lessThan">
      <formula>0.8</formula>
    </cfRule>
  </conditionalFormatting>
  <conditionalFormatting sqref="P84:P91">
    <cfRule type="cellIs" dxfId="29598" priority="166" operator="greaterThan">
      <formula>0</formula>
    </cfRule>
  </conditionalFormatting>
  <conditionalFormatting sqref="Q84:Q91">
    <cfRule type="cellIs" dxfId="29597" priority="171" operator="lessThan">
      <formula>0</formula>
    </cfRule>
  </conditionalFormatting>
  <conditionalFormatting sqref="Q84:Q91">
    <cfRule type="cellIs" dxfId="29596" priority="165" operator="lessThan">
      <formula>0</formula>
    </cfRule>
  </conditionalFormatting>
  <conditionalFormatting sqref="R84:R91">
    <cfRule type="cellIs" dxfId="29595" priority="163" operator="lessThan">
      <formula>0.8</formula>
    </cfRule>
    <cfRule type="cellIs" dxfId="29594" priority="164" operator="greaterThan">
      <formula>1</formula>
    </cfRule>
  </conditionalFormatting>
  <conditionalFormatting sqref="R84:R91">
    <cfRule type="cellIs" dxfId="29593" priority="161" operator="greaterThan">
      <formula>1</formula>
    </cfRule>
    <cfRule type="cellIs" dxfId="29592" priority="162" operator="lessThan">
      <formula>0.8</formula>
    </cfRule>
  </conditionalFormatting>
  <conditionalFormatting sqref="P84:P91">
    <cfRule type="cellIs" dxfId="29591" priority="160" operator="greaterThan">
      <formula>0</formula>
    </cfRule>
  </conditionalFormatting>
  <conditionalFormatting sqref="Q84:Q91">
    <cfRule type="cellIs" dxfId="29590" priority="154" operator="lessThan">
      <formula>0</formula>
    </cfRule>
  </conditionalFormatting>
  <conditionalFormatting sqref="R84:R91">
    <cfRule type="cellIs" dxfId="29589" priority="158" operator="lessThan">
      <formula>0.8</formula>
    </cfRule>
    <cfRule type="cellIs" dxfId="29588" priority="159" operator="greaterThan">
      <formula>1</formula>
    </cfRule>
  </conditionalFormatting>
  <conditionalFormatting sqref="R84:R91">
    <cfRule type="cellIs" dxfId="29587" priority="156" operator="greaterThan">
      <formula>1</formula>
    </cfRule>
    <cfRule type="cellIs" dxfId="29586" priority="157" operator="lessThan">
      <formula>0.8</formula>
    </cfRule>
  </conditionalFormatting>
  <conditionalFormatting sqref="P84:P91">
    <cfRule type="cellIs" dxfId="29585" priority="155" operator="greaterThan">
      <formula>0</formula>
    </cfRule>
  </conditionalFormatting>
  <conditionalFormatting sqref="Q84:Q91">
    <cfRule type="cellIs" dxfId="29584" priority="153" operator="lessThan">
      <formula>0</formula>
    </cfRule>
  </conditionalFormatting>
  <conditionalFormatting sqref="R84:R91">
    <cfRule type="cellIs" dxfId="29583" priority="151" operator="lessThan">
      <formula>0.8</formula>
    </cfRule>
    <cfRule type="cellIs" dxfId="29582" priority="152" operator="greaterThan">
      <formula>1</formula>
    </cfRule>
  </conditionalFormatting>
  <conditionalFormatting sqref="R84:R91">
    <cfRule type="cellIs" dxfId="29581" priority="149" operator="greaterThan">
      <formula>1</formula>
    </cfRule>
    <cfRule type="cellIs" dxfId="29580" priority="150" operator="lessThan">
      <formula>0.8</formula>
    </cfRule>
  </conditionalFormatting>
  <conditionalFormatting sqref="P84:P91">
    <cfRule type="cellIs" dxfId="29579" priority="148" operator="greaterThan">
      <formula>0</formula>
    </cfRule>
  </conditionalFormatting>
  <conditionalFormatting sqref="Q84:Q91">
    <cfRule type="cellIs" dxfId="29578" priority="147" operator="lessThan">
      <formula>0</formula>
    </cfRule>
  </conditionalFormatting>
  <conditionalFormatting sqref="R84:R91">
    <cfRule type="cellIs" dxfId="29577" priority="145" operator="lessThan">
      <formula>0.8</formula>
    </cfRule>
    <cfRule type="cellIs" dxfId="29576" priority="146" operator="greaterThan">
      <formula>1</formula>
    </cfRule>
  </conditionalFormatting>
  <conditionalFormatting sqref="R84:R91">
    <cfRule type="cellIs" dxfId="29575" priority="143" operator="greaterThan">
      <formula>1</formula>
    </cfRule>
    <cfRule type="cellIs" dxfId="29574" priority="144" operator="lessThan">
      <formula>0.8</formula>
    </cfRule>
  </conditionalFormatting>
  <conditionalFormatting sqref="P84:P91">
    <cfRule type="cellIs" dxfId="29573" priority="142" operator="greaterThan">
      <formula>0</formula>
    </cfRule>
  </conditionalFormatting>
  <conditionalFormatting sqref="Q84:Q91">
    <cfRule type="cellIs" dxfId="29572" priority="141" operator="lessThan">
      <formula>0</formula>
    </cfRule>
  </conditionalFormatting>
  <conditionalFormatting sqref="R84:R91">
    <cfRule type="cellIs" dxfId="29571" priority="139" operator="lessThan">
      <formula>0.8</formula>
    </cfRule>
    <cfRule type="cellIs" dxfId="29570" priority="140" operator="greaterThan">
      <formula>1</formula>
    </cfRule>
  </conditionalFormatting>
  <conditionalFormatting sqref="R84:R91">
    <cfRule type="cellIs" dxfId="29569" priority="137" operator="greaterThan">
      <formula>1</formula>
    </cfRule>
    <cfRule type="cellIs" dxfId="29568" priority="138" operator="lessThan">
      <formula>0.8</formula>
    </cfRule>
  </conditionalFormatting>
  <conditionalFormatting sqref="P84:P91">
    <cfRule type="cellIs" dxfId="29567" priority="136" operator="greaterThan">
      <formula>0</formula>
    </cfRule>
  </conditionalFormatting>
  <conditionalFormatting sqref="Q84:Q91">
    <cfRule type="cellIs" dxfId="29566" priority="135" operator="lessThan">
      <formula>0</formula>
    </cfRule>
  </conditionalFormatting>
  <conditionalFormatting sqref="R84:R91">
    <cfRule type="cellIs" dxfId="29565" priority="133" operator="lessThan">
      <formula>0.8</formula>
    </cfRule>
    <cfRule type="cellIs" dxfId="29564" priority="134" operator="greaterThan">
      <formula>1</formula>
    </cfRule>
  </conditionalFormatting>
  <conditionalFormatting sqref="R84:R91">
    <cfRule type="cellIs" dxfId="29563" priority="131" operator="greaterThan">
      <formula>1</formula>
    </cfRule>
    <cfRule type="cellIs" dxfId="29562" priority="132" operator="lessThan">
      <formula>0.8</formula>
    </cfRule>
  </conditionalFormatting>
  <conditionalFormatting sqref="P84:P91">
    <cfRule type="cellIs" dxfId="29561" priority="130" operator="greaterThan">
      <formula>0</formula>
    </cfRule>
  </conditionalFormatting>
  <conditionalFormatting sqref="Q84:Q91">
    <cfRule type="cellIs" dxfId="29560" priority="129" operator="lessThan">
      <formula>0</formula>
    </cfRule>
  </conditionalFormatting>
  <conditionalFormatting sqref="R84:R91">
    <cfRule type="cellIs" dxfId="29559" priority="127" operator="lessThan">
      <formula>0.8</formula>
    </cfRule>
    <cfRule type="cellIs" dxfId="29558" priority="128" operator="greaterThan">
      <formula>1</formula>
    </cfRule>
  </conditionalFormatting>
  <conditionalFormatting sqref="R84:R91">
    <cfRule type="cellIs" dxfId="29557" priority="125" operator="greaterThan">
      <formula>1</formula>
    </cfRule>
    <cfRule type="cellIs" dxfId="29556" priority="126" operator="lessThan">
      <formula>0.8</formula>
    </cfRule>
  </conditionalFormatting>
  <conditionalFormatting sqref="P84:P91">
    <cfRule type="cellIs" dxfId="29555" priority="124" operator="greaterThan">
      <formula>0</formula>
    </cfRule>
  </conditionalFormatting>
  <conditionalFormatting sqref="P84:P91">
    <cfRule type="cellIs" dxfId="29554" priority="118" operator="greaterThan">
      <formula>0</formula>
    </cfRule>
  </conditionalFormatting>
  <conditionalFormatting sqref="Q84:Q91">
    <cfRule type="cellIs" dxfId="29553" priority="123" operator="lessThan">
      <formula>0</formula>
    </cfRule>
  </conditionalFormatting>
  <conditionalFormatting sqref="R84:R91">
    <cfRule type="cellIs" dxfId="29552" priority="121" operator="lessThan">
      <formula>0.8</formula>
    </cfRule>
    <cfRule type="cellIs" dxfId="29551" priority="122" operator="greaterThan">
      <formula>1</formula>
    </cfRule>
  </conditionalFormatting>
  <conditionalFormatting sqref="R84:R91">
    <cfRule type="cellIs" dxfId="29550" priority="119" operator="greaterThan">
      <formula>1</formula>
    </cfRule>
    <cfRule type="cellIs" dxfId="29549" priority="120" operator="lessThan">
      <formula>0.8</formula>
    </cfRule>
  </conditionalFormatting>
  <conditionalFormatting sqref="P84:P91">
    <cfRule type="cellIs" dxfId="29548" priority="112" operator="greaterThan">
      <formula>0</formula>
    </cfRule>
  </conditionalFormatting>
  <conditionalFormatting sqref="Q84:Q91">
    <cfRule type="cellIs" dxfId="29547" priority="117" operator="lessThan">
      <formula>0</formula>
    </cfRule>
  </conditionalFormatting>
  <conditionalFormatting sqref="R84:R91">
    <cfRule type="cellIs" dxfId="29546" priority="115" operator="lessThan">
      <formula>0.8</formula>
    </cfRule>
    <cfRule type="cellIs" dxfId="29545" priority="116" operator="greaterThan">
      <formula>1</formula>
    </cfRule>
  </conditionalFormatting>
  <conditionalFormatting sqref="R84:R91">
    <cfRule type="cellIs" dxfId="29544" priority="113" operator="greaterThan">
      <formula>1</formula>
    </cfRule>
    <cfRule type="cellIs" dxfId="29543" priority="114" operator="lessThan">
      <formula>0.8</formula>
    </cfRule>
  </conditionalFormatting>
  <conditionalFormatting sqref="R84:R91">
    <cfRule type="cellIs" dxfId="29542" priority="109" operator="lessThan">
      <formula>0.8</formula>
    </cfRule>
    <cfRule type="cellIs" dxfId="29541" priority="110" operator="greaterThan">
      <formula>1</formula>
    </cfRule>
  </conditionalFormatting>
  <conditionalFormatting sqref="R84:R91">
    <cfRule type="cellIs" dxfId="29540" priority="107" operator="greaterThan">
      <formula>1</formula>
    </cfRule>
    <cfRule type="cellIs" dxfId="29539" priority="108" operator="lessThan">
      <formula>0.8</formula>
    </cfRule>
  </conditionalFormatting>
  <conditionalFormatting sqref="P84:P91">
    <cfRule type="cellIs" dxfId="29538" priority="106" operator="greaterThan">
      <formula>0</formula>
    </cfRule>
  </conditionalFormatting>
  <conditionalFormatting sqref="Q84:Q91">
    <cfRule type="cellIs" dxfId="29537" priority="111" operator="lessThan">
      <formula>0</formula>
    </cfRule>
  </conditionalFormatting>
  <conditionalFormatting sqref="Q84:Q91">
    <cfRule type="cellIs" dxfId="29536" priority="100" operator="lessThan">
      <formula>0</formula>
    </cfRule>
  </conditionalFormatting>
  <conditionalFormatting sqref="P84:P91">
    <cfRule type="cellIs" dxfId="29535" priority="101" operator="greaterThan">
      <formula>0</formula>
    </cfRule>
  </conditionalFormatting>
  <conditionalFormatting sqref="R84:R91">
    <cfRule type="cellIs" dxfId="29534" priority="104" operator="lessThan">
      <formula>0.8</formula>
    </cfRule>
    <cfRule type="cellIs" dxfId="29533" priority="105" operator="greaterThan">
      <formula>1</formula>
    </cfRule>
  </conditionalFormatting>
  <conditionalFormatting sqref="R84:R91">
    <cfRule type="cellIs" dxfId="29532" priority="102" operator="greaterThan">
      <formula>1</formula>
    </cfRule>
    <cfRule type="cellIs" dxfId="29531" priority="103" operator="lessThan">
      <formula>0.8</formula>
    </cfRule>
  </conditionalFormatting>
  <conditionalFormatting sqref="Q84:Q91">
    <cfRule type="cellIs" dxfId="29530" priority="94" operator="lessThan">
      <formula>0</formula>
    </cfRule>
  </conditionalFormatting>
  <conditionalFormatting sqref="R84:R91">
    <cfRule type="cellIs" dxfId="29529" priority="98" operator="lessThan">
      <formula>0.8</formula>
    </cfRule>
    <cfRule type="cellIs" dxfId="29528" priority="99" operator="greaterThan">
      <formula>1</formula>
    </cfRule>
  </conditionalFormatting>
  <conditionalFormatting sqref="R84:R91">
    <cfRule type="cellIs" dxfId="29527" priority="96" operator="greaterThan">
      <formula>1</formula>
    </cfRule>
    <cfRule type="cellIs" dxfId="29526" priority="97" operator="lessThan">
      <formula>0.8</formula>
    </cfRule>
  </conditionalFormatting>
  <conditionalFormatting sqref="P84:P91">
    <cfRule type="cellIs" dxfId="29525" priority="95" operator="greaterThan">
      <formula>0</formula>
    </cfRule>
  </conditionalFormatting>
  <conditionalFormatting sqref="Q84:Q91">
    <cfRule type="cellIs" dxfId="29524" priority="93" operator="lessThan">
      <formula>0</formula>
    </cfRule>
  </conditionalFormatting>
  <conditionalFormatting sqref="R84:R91">
    <cfRule type="cellIs" dxfId="29523" priority="91" operator="lessThan">
      <formula>0.8</formula>
    </cfRule>
    <cfRule type="cellIs" dxfId="29522" priority="92" operator="greaterThan">
      <formula>1</formula>
    </cfRule>
  </conditionalFormatting>
  <conditionalFormatting sqref="R84:R91">
    <cfRule type="cellIs" dxfId="29521" priority="89" operator="greaterThan">
      <formula>1</formula>
    </cfRule>
    <cfRule type="cellIs" dxfId="29520" priority="90" operator="lessThan">
      <formula>0.8</formula>
    </cfRule>
  </conditionalFormatting>
  <conditionalFormatting sqref="P84:P91">
    <cfRule type="cellIs" dxfId="29519" priority="88" operator="greaterThan">
      <formula>0</formula>
    </cfRule>
  </conditionalFormatting>
  <conditionalFormatting sqref="Q84:Q91">
    <cfRule type="cellIs" dxfId="29518" priority="87" operator="lessThan">
      <formula>0</formula>
    </cfRule>
  </conditionalFormatting>
  <conditionalFormatting sqref="R84:R91">
    <cfRule type="cellIs" dxfId="29517" priority="85" operator="lessThan">
      <formula>0.8</formula>
    </cfRule>
    <cfRule type="cellIs" dxfId="29516" priority="86" operator="greaterThan">
      <formula>1</formula>
    </cfRule>
  </conditionalFormatting>
  <conditionalFormatting sqref="R84:R91">
    <cfRule type="cellIs" dxfId="29515" priority="83" operator="greaterThan">
      <formula>1</formula>
    </cfRule>
    <cfRule type="cellIs" dxfId="29514" priority="84" operator="lessThan">
      <formula>0.8</formula>
    </cfRule>
  </conditionalFormatting>
  <conditionalFormatting sqref="P84:P91">
    <cfRule type="cellIs" dxfId="29513" priority="82" operator="greaterThan">
      <formula>0</formula>
    </cfRule>
  </conditionalFormatting>
  <conditionalFormatting sqref="Q84:Q91">
    <cfRule type="cellIs" dxfId="29512" priority="81" operator="lessThan">
      <formula>0</formula>
    </cfRule>
  </conditionalFormatting>
  <conditionalFormatting sqref="R84:R91">
    <cfRule type="cellIs" dxfId="29511" priority="79" operator="lessThan">
      <formula>0.8</formula>
    </cfRule>
    <cfRule type="cellIs" dxfId="29510" priority="80" operator="greaterThan">
      <formula>1</formula>
    </cfRule>
  </conditionalFormatting>
  <conditionalFormatting sqref="R84:R91">
    <cfRule type="cellIs" dxfId="29509" priority="77" operator="greaterThan">
      <formula>1</formula>
    </cfRule>
    <cfRule type="cellIs" dxfId="29508" priority="78" operator="lessThan">
      <formula>0.8</formula>
    </cfRule>
  </conditionalFormatting>
  <conditionalFormatting sqref="P84:P91">
    <cfRule type="cellIs" dxfId="29507" priority="76" operator="greaterThan">
      <formula>0</formula>
    </cfRule>
  </conditionalFormatting>
  <conditionalFormatting sqref="Q162:Q166">
    <cfRule type="cellIs" dxfId="29506" priority="75" operator="lessThan">
      <formula>0</formula>
    </cfRule>
  </conditionalFormatting>
  <conditionalFormatting sqref="R162:R166">
    <cfRule type="cellIs" dxfId="29505" priority="73" operator="lessThan">
      <formula>0.8</formula>
    </cfRule>
    <cfRule type="cellIs" dxfId="29504" priority="74" operator="greaterThan">
      <formula>1</formula>
    </cfRule>
  </conditionalFormatting>
  <conditionalFormatting sqref="R162:R166">
    <cfRule type="cellIs" dxfId="29503" priority="71" operator="greaterThan">
      <formula>1</formula>
    </cfRule>
    <cfRule type="cellIs" dxfId="29502" priority="72" operator="lessThan">
      <formula>0.8</formula>
    </cfRule>
  </conditionalFormatting>
  <conditionalFormatting sqref="P162:P166">
    <cfRule type="cellIs" dxfId="29501" priority="70" operator="greaterThan">
      <formula>0</formula>
    </cfRule>
  </conditionalFormatting>
  <conditionalFormatting sqref="P167:P168">
    <cfRule type="cellIs" dxfId="29500" priority="64" operator="greaterThan">
      <formula>0</formula>
    </cfRule>
  </conditionalFormatting>
  <conditionalFormatting sqref="R167:R168">
    <cfRule type="cellIs" dxfId="29499" priority="67" operator="lessThan">
      <formula>0.8</formula>
    </cfRule>
    <cfRule type="cellIs" dxfId="29498" priority="68" operator="greaterThan">
      <formula>1</formula>
    </cfRule>
  </conditionalFormatting>
  <conditionalFormatting sqref="R167:R168">
    <cfRule type="cellIs" dxfId="29497" priority="65" operator="greaterThan">
      <formula>1</formula>
    </cfRule>
    <cfRule type="cellIs" dxfId="29496" priority="66" operator="lessThan">
      <formula>0.8</formula>
    </cfRule>
  </conditionalFormatting>
  <conditionalFormatting sqref="Q167:Q168">
    <cfRule type="cellIs" dxfId="29495" priority="69" operator="lessThan">
      <formula>0</formula>
    </cfRule>
  </conditionalFormatting>
  <conditionalFormatting sqref="Q161">
    <cfRule type="cellIs" dxfId="29494" priority="63" operator="lessThan">
      <formula>0</formula>
    </cfRule>
  </conditionalFormatting>
  <conditionalFormatting sqref="R161">
    <cfRule type="cellIs" dxfId="29493" priority="61" operator="lessThan">
      <formula>0.8</formula>
    </cfRule>
    <cfRule type="cellIs" dxfId="29492" priority="62" operator="greaterThan">
      <formula>1</formula>
    </cfRule>
  </conditionalFormatting>
  <conditionalFormatting sqref="R161">
    <cfRule type="cellIs" dxfId="29491" priority="59" operator="greaterThan">
      <formula>1</formula>
    </cfRule>
    <cfRule type="cellIs" dxfId="29490" priority="60" operator="lessThan">
      <formula>0.8</formula>
    </cfRule>
  </conditionalFormatting>
  <conditionalFormatting sqref="P161">
    <cfRule type="cellIs" dxfId="29489" priority="58" operator="greaterThan">
      <formula>0</formula>
    </cfRule>
  </conditionalFormatting>
  <conditionalFormatting sqref="Q162:Q166">
    <cfRule type="cellIs" dxfId="29488" priority="57" operator="lessThan">
      <formula>0</formula>
    </cfRule>
  </conditionalFormatting>
  <conditionalFormatting sqref="R162:R166">
    <cfRule type="cellIs" dxfId="29487" priority="55" operator="lessThan">
      <formula>0.8</formula>
    </cfRule>
    <cfRule type="cellIs" dxfId="29486" priority="56" operator="greaterThan">
      <formula>1</formula>
    </cfRule>
  </conditionalFormatting>
  <conditionalFormatting sqref="R162:R166">
    <cfRule type="cellIs" dxfId="29485" priority="53" operator="greaterThan">
      <formula>1</formula>
    </cfRule>
    <cfRule type="cellIs" dxfId="29484" priority="54" operator="lessThan">
      <formula>0.8</formula>
    </cfRule>
  </conditionalFormatting>
  <conditionalFormatting sqref="P162:P166">
    <cfRule type="cellIs" dxfId="29483" priority="52" operator="greaterThan">
      <formula>0</formula>
    </cfRule>
  </conditionalFormatting>
  <conditionalFormatting sqref="Q162:Q166">
    <cfRule type="cellIs" dxfId="29482" priority="51" operator="lessThan">
      <formula>0</formula>
    </cfRule>
  </conditionalFormatting>
  <conditionalFormatting sqref="R162:R166">
    <cfRule type="cellIs" dxfId="29481" priority="49" operator="lessThan">
      <formula>0.8</formula>
    </cfRule>
    <cfRule type="cellIs" dxfId="29480" priority="50" operator="greaterThan">
      <formula>1</formula>
    </cfRule>
  </conditionalFormatting>
  <conditionalFormatting sqref="R162:R166">
    <cfRule type="cellIs" dxfId="29479" priority="47" operator="greaterThan">
      <formula>1</formula>
    </cfRule>
    <cfRule type="cellIs" dxfId="29478" priority="48" operator="lessThan">
      <formula>0.8</formula>
    </cfRule>
  </conditionalFormatting>
  <conditionalFormatting sqref="P162:P166">
    <cfRule type="cellIs" dxfId="29477" priority="46" operator="greaterThan">
      <formula>0</formula>
    </cfRule>
  </conditionalFormatting>
  <conditionalFormatting sqref="Q167:Q168">
    <cfRule type="cellIs" dxfId="29476" priority="45" operator="lessThan">
      <formula>0</formula>
    </cfRule>
  </conditionalFormatting>
  <conditionalFormatting sqref="R167:R168">
    <cfRule type="cellIs" dxfId="29475" priority="43" operator="lessThan">
      <formula>0.8</formula>
    </cfRule>
    <cfRule type="cellIs" dxfId="29474" priority="44" operator="greaterThan">
      <formula>1</formula>
    </cfRule>
  </conditionalFormatting>
  <conditionalFormatting sqref="R167:R168">
    <cfRule type="cellIs" dxfId="29473" priority="41" operator="greaterThan">
      <formula>1</formula>
    </cfRule>
    <cfRule type="cellIs" dxfId="29472" priority="42" operator="lessThan">
      <formula>0.8</formula>
    </cfRule>
  </conditionalFormatting>
  <conditionalFormatting sqref="P167:P168">
    <cfRule type="cellIs" dxfId="29471" priority="40" operator="greaterThan">
      <formula>0</formula>
    </cfRule>
  </conditionalFormatting>
  <conditionalFormatting sqref="Q161">
    <cfRule type="cellIs" dxfId="29470" priority="39" operator="lessThan">
      <formula>0</formula>
    </cfRule>
  </conditionalFormatting>
  <conditionalFormatting sqref="R161">
    <cfRule type="cellIs" dxfId="29469" priority="37" operator="lessThan">
      <formula>0.8</formula>
    </cfRule>
    <cfRule type="cellIs" dxfId="29468" priority="38" operator="greaterThan">
      <formula>1</formula>
    </cfRule>
  </conditionalFormatting>
  <conditionalFormatting sqref="R161">
    <cfRule type="cellIs" dxfId="29467" priority="35" operator="greaterThan">
      <formula>1</formula>
    </cfRule>
    <cfRule type="cellIs" dxfId="29466" priority="36" operator="lessThan">
      <formula>0.8</formula>
    </cfRule>
  </conditionalFormatting>
  <conditionalFormatting sqref="P161">
    <cfRule type="cellIs" dxfId="29465" priority="34" operator="greaterThan">
      <formula>0</formula>
    </cfRule>
  </conditionalFormatting>
  <conditionalFormatting sqref="Q162:Q166">
    <cfRule type="cellIs" dxfId="29464" priority="33" operator="lessThan">
      <formula>0</formula>
    </cfRule>
  </conditionalFormatting>
  <conditionalFormatting sqref="R162:R166">
    <cfRule type="cellIs" dxfId="29463" priority="31" operator="lessThan">
      <formula>0.8</formula>
    </cfRule>
    <cfRule type="cellIs" dxfId="29462" priority="32" operator="greaterThan">
      <formula>1</formula>
    </cfRule>
  </conditionalFormatting>
  <conditionalFormatting sqref="R162:R166">
    <cfRule type="cellIs" dxfId="29461" priority="29" operator="greaterThan">
      <formula>1</formula>
    </cfRule>
    <cfRule type="cellIs" dxfId="29460" priority="30" operator="lessThan">
      <formula>0.8</formula>
    </cfRule>
  </conditionalFormatting>
  <conditionalFormatting sqref="P162:P166">
    <cfRule type="cellIs" dxfId="29459" priority="28" operator="greaterThan">
      <formula>0</formula>
    </cfRule>
  </conditionalFormatting>
  <conditionalFormatting sqref="Q161">
    <cfRule type="cellIs" dxfId="29458" priority="27" operator="lessThan">
      <formula>0</formula>
    </cfRule>
  </conditionalFormatting>
  <conditionalFormatting sqref="R161">
    <cfRule type="cellIs" dxfId="29457" priority="25" operator="lessThan">
      <formula>0.8</formula>
    </cfRule>
    <cfRule type="cellIs" dxfId="29456" priority="26" operator="greaterThan">
      <formula>1</formula>
    </cfRule>
  </conditionalFormatting>
  <conditionalFormatting sqref="R161">
    <cfRule type="cellIs" dxfId="29455" priority="23" operator="greaterThan">
      <formula>1</formula>
    </cfRule>
    <cfRule type="cellIs" dxfId="29454" priority="24" operator="lessThan">
      <formula>0.8</formula>
    </cfRule>
  </conditionalFormatting>
  <conditionalFormatting sqref="P161">
    <cfRule type="cellIs" dxfId="29453" priority="22" operator="greaterThan">
      <formula>0</formula>
    </cfRule>
  </conditionalFormatting>
  <conditionalFormatting sqref="Q162:Q166">
    <cfRule type="cellIs" dxfId="29452" priority="21" operator="lessThan">
      <formula>0</formula>
    </cfRule>
  </conditionalFormatting>
  <conditionalFormatting sqref="R162:R166">
    <cfRule type="cellIs" dxfId="29451" priority="19" operator="lessThan">
      <formula>0.8</formula>
    </cfRule>
    <cfRule type="cellIs" dxfId="29450" priority="20" operator="greaterThan">
      <formula>1</formula>
    </cfRule>
  </conditionalFormatting>
  <conditionalFormatting sqref="R162:R166">
    <cfRule type="cellIs" dxfId="29449" priority="17" operator="greaterThan">
      <formula>1</formula>
    </cfRule>
    <cfRule type="cellIs" dxfId="29448" priority="18" operator="lessThan">
      <formula>0.8</formula>
    </cfRule>
  </conditionalFormatting>
  <conditionalFormatting sqref="P162:P166">
    <cfRule type="cellIs" dxfId="29447" priority="16" operator="greaterThan">
      <formula>0</formula>
    </cfRule>
  </conditionalFormatting>
  <conditionalFormatting sqref="Q161">
    <cfRule type="cellIs" dxfId="29446" priority="15" operator="lessThan">
      <formula>0</formula>
    </cfRule>
  </conditionalFormatting>
  <conditionalFormatting sqref="R161">
    <cfRule type="cellIs" dxfId="29445" priority="13" operator="lessThan">
      <formula>0.8</formula>
    </cfRule>
    <cfRule type="cellIs" dxfId="29444" priority="14" operator="greaterThan">
      <formula>1</formula>
    </cfRule>
  </conditionalFormatting>
  <conditionalFormatting sqref="R161">
    <cfRule type="cellIs" dxfId="29443" priority="11" operator="greaterThan">
      <formula>1</formula>
    </cfRule>
    <cfRule type="cellIs" dxfId="29442" priority="12" operator="lessThan">
      <formula>0.8</formula>
    </cfRule>
  </conditionalFormatting>
  <conditionalFormatting sqref="P161">
    <cfRule type="cellIs" dxfId="29441" priority="10" operator="greaterThan">
      <formula>0</formula>
    </cfRule>
  </conditionalFormatting>
  <conditionalFormatting sqref="P167:P168">
    <cfRule type="cellIs" dxfId="29440" priority="4" operator="greaterThan">
      <formula>0</formula>
    </cfRule>
  </conditionalFormatting>
  <conditionalFormatting sqref="R167:R168">
    <cfRule type="cellIs" dxfId="29439" priority="7" operator="lessThan">
      <formula>0.8</formula>
    </cfRule>
    <cfRule type="cellIs" dxfId="29438" priority="8" operator="greaterThan">
      <formula>1</formula>
    </cfRule>
  </conditionalFormatting>
  <conditionalFormatting sqref="R167:R168">
    <cfRule type="cellIs" dxfId="29437" priority="5" operator="greaterThan">
      <formula>1</formula>
    </cfRule>
    <cfRule type="cellIs" dxfId="29436" priority="6" operator="lessThan">
      <formula>0.8</formula>
    </cfRule>
  </conditionalFormatting>
  <conditionalFormatting sqref="Q167:Q168">
    <cfRule type="cellIs" dxfId="29435" priority="9" operator="lessThan">
      <formula>0</formula>
    </cfRule>
  </conditionalFormatting>
  <conditionalFormatting sqref="AF30">
    <cfRule type="cellIs" dxfId="29434" priority="3" operator="lessThan">
      <formula>0</formula>
    </cfRule>
  </conditionalFormatting>
  <conditionalFormatting sqref="AG30">
    <cfRule type="cellIs" dxfId="29433" priority="1" operator="greaterThan">
      <formula>1</formula>
    </cfRule>
    <cfRule type="cellIs" dxfId="29432" priority="2" operator="lessThan">
      <formula>0.8</formula>
    </cfRule>
  </conditionalFormatting>
  <dataValidations count="1">
    <dataValidation type="list" allowBlank="1" showInputMessage="1" showErrorMessage="1" sqref="AB5:AC173" xr:uid="{00000000-0002-0000-0B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Q38"/>
  <sheetViews>
    <sheetView zoomScale="40" zoomScaleNormal="40" workbookViewId="0">
      <selection activeCell="O30" sqref="O30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27" customWidth="1"/>
    <col min="4" max="17" width="14.26953125" style="2" customWidth="1"/>
    <col min="18" max="21" width="9.6328125" style="2" customWidth="1"/>
    <col min="22" max="22" width="11.26953125" style="2" customWidth="1"/>
    <col min="23" max="23" width="11.453125" style="2" customWidth="1"/>
    <col min="24" max="16384" width="8.08984375" style="2"/>
  </cols>
  <sheetData>
    <row r="1" spans="2:17" ht="27.75" customHeight="1">
      <c r="B1" s="582" t="s">
        <v>0</v>
      </c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4"/>
      <c r="N1" s="1"/>
      <c r="O1" s="1"/>
    </row>
    <row r="2" spans="2:17" ht="27.75" customHeight="1">
      <c r="B2" s="582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4"/>
      <c r="N2" s="1"/>
      <c r="O2" s="1"/>
    </row>
    <row r="3" spans="2:17" ht="46.5" customHeight="1">
      <c r="B3" s="575" t="s">
        <v>1</v>
      </c>
      <c r="C3" s="536"/>
      <c r="D3" s="585" t="s">
        <v>318</v>
      </c>
      <c r="E3" s="586"/>
      <c r="F3" s="575" t="s">
        <v>3</v>
      </c>
      <c r="G3" s="536"/>
      <c r="H3" s="587">
        <v>204793</v>
      </c>
      <c r="I3" s="588"/>
      <c r="J3" s="575" t="s">
        <v>4</v>
      </c>
      <c r="K3" s="536"/>
      <c r="L3" s="580">
        <v>6851226.9088217448</v>
      </c>
      <c r="M3" s="581"/>
      <c r="N3" s="376"/>
      <c r="O3" s="376"/>
      <c r="P3" s="376"/>
      <c r="Q3" s="376"/>
    </row>
    <row r="4" spans="2:17" ht="24" customHeight="1">
      <c r="B4" s="575" t="s">
        <v>5</v>
      </c>
      <c r="C4" s="536"/>
      <c r="D4" s="567" t="s">
        <v>5</v>
      </c>
      <c r="E4" s="568"/>
      <c r="F4" s="578" t="s">
        <v>6</v>
      </c>
      <c r="G4" s="579"/>
      <c r="H4" s="578" t="s">
        <v>7</v>
      </c>
      <c r="I4" s="579"/>
      <c r="J4" s="578" t="s">
        <v>8</v>
      </c>
      <c r="K4" s="579"/>
      <c r="L4" s="580" t="s">
        <v>9</v>
      </c>
      <c r="M4" s="581"/>
      <c r="N4" s="561" t="s">
        <v>10</v>
      </c>
      <c r="O4" s="562"/>
      <c r="P4" s="562" t="s">
        <v>11</v>
      </c>
      <c r="Q4" s="562"/>
    </row>
    <row r="5" spans="2:17" ht="24" customHeight="1">
      <c r="B5" s="563" t="s">
        <v>12</v>
      </c>
      <c r="C5" s="542"/>
      <c r="D5" s="567" t="s">
        <v>13</v>
      </c>
      <c r="E5" s="568"/>
      <c r="F5" s="567" t="s">
        <v>14</v>
      </c>
      <c r="G5" s="568"/>
      <c r="H5" s="569" t="s">
        <v>15</v>
      </c>
      <c r="I5" s="570"/>
      <c r="J5" s="571" t="s">
        <v>16</v>
      </c>
      <c r="K5" s="572"/>
      <c r="L5" s="573" t="s">
        <v>17</v>
      </c>
      <c r="M5" s="574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5" customHeight="1">
      <c r="B6" s="564"/>
      <c r="C6" s="565"/>
      <c r="D6" s="575" t="s">
        <v>21</v>
      </c>
      <c r="E6" s="536"/>
      <c r="F6" s="576">
        <f>AVERAGE(D13:O13,P13:Q13,D30:E30,G30:H30,J30:M30)</f>
        <v>384.24554485898756</v>
      </c>
      <c r="G6" s="577"/>
      <c r="H6" s="555">
        <f>AVERAGE(D13:P13,Q13)</f>
        <v>141.6715704926948</v>
      </c>
      <c r="I6" s="556"/>
      <c r="J6" s="555">
        <f>AVERAGE(D30:E30,G30:H30)</f>
        <v>736.25</v>
      </c>
      <c r="K6" s="556"/>
      <c r="L6" s="557">
        <f>AVERAGE(J30:M30)</f>
        <v>881.25</v>
      </c>
      <c r="M6" s="558"/>
      <c r="N6" s="559">
        <v>0</v>
      </c>
      <c r="O6" s="544">
        <v>0</v>
      </c>
      <c r="P6" s="560">
        <v>2</v>
      </c>
      <c r="Q6" s="544">
        <v>4</v>
      </c>
    </row>
    <row r="7" spans="2:17" s="5" customFormat="1" ht="39.65" customHeight="1">
      <c r="B7" s="564"/>
      <c r="C7" s="565"/>
      <c r="D7" s="545" t="s">
        <v>22</v>
      </c>
      <c r="E7" s="546"/>
      <c r="F7" s="547">
        <f>AVERAGE(D14:O14,P14:Q14,D31:E31,J31:M31,G31:H31)</f>
        <v>358.65604958077785</v>
      </c>
      <c r="G7" s="548"/>
      <c r="H7" s="549">
        <f>AVERAGE(D14:P14,Q14)</f>
        <v>128.29244267450682</v>
      </c>
      <c r="I7" s="550"/>
      <c r="J7" s="549">
        <f>AVERAGE(D31:E31,G31:H31)</f>
        <v>747.61647145362736</v>
      </c>
      <c r="K7" s="550"/>
      <c r="L7" s="551">
        <f>AVERAGE(J31:M31)</f>
        <v>775.96825187987713</v>
      </c>
      <c r="M7" s="552"/>
      <c r="N7" s="559"/>
      <c r="O7" s="544"/>
      <c r="P7" s="560"/>
      <c r="Q7" s="544"/>
    </row>
    <row r="8" spans="2:17" s="5" customFormat="1" ht="39.65" customHeight="1">
      <c r="B8" s="566"/>
      <c r="C8" s="543"/>
      <c r="D8" s="545" t="s">
        <v>23</v>
      </c>
      <c r="E8" s="546"/>
      <c r="F8" s="553">
        <f>AVERAGE(D15:O15,P15:Q15,D32:E32,G32:H32,J32:K32,L32)</f>
        <v>0.91148697165955794</v>
      </c>
      <c r="G8" s="554"/>
      <c r="H8" s="553">
        <f>AVERAGE(D15:O15,P15:Q15)</f>
        <v>0.90045522222234364</v>
      </c>
      <c r="I8" s="554"/>
      <c r="J8" s="553">
        <f>AVERAGE(D32:E32,G32:H32)</f>
        <v>0.99169550236479953</v>
      </c>
      <c r="K8" s="554"/>
      <c r="L8" s="553">
        <f>AVERAGE(J32:M32)</f>
        <v>0.87965853744228784</v>
      </c>
      <c r="M8" s="554"/>
      <c r="N8" s="559"/>
      <c r="O8" s="544"/>
      <c r="P8" s="560"/>
      <c r="Q8" s="544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532" t="s">
        <v>24</v>
      </c>
      <c r="C10" s="538"/>
      <c r="D10" s="539" t="s">
        <v>25</v>
      </c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1"/>
    </row>
    <row r="11" spans="2:17" ht="17.25" customHeight="1">
      <c r="B11" s="523" t="s">
        <v>26</v>
      </c>
      <c r="C11" s="542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4" customHeight="1">
      <c r="B12" s="525"/>
      <c r="C12" s="543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40" customHeight="1">
      <c r="B13" s="527" t="s">
        <v>12</v>
      </c>
      <c r="C13" s="14" t="s">
        <v>41</v>
      </c>
      <c r="D13" s="19">
        <v>133.76218323586747</v>
      </c>
      <c r="E13" s="19">
        <v>116.95452069716777</v>
      </c>
      <c r="F13" s="19">
        <v>182.47499999999999</v>
      </c>
      <c r="G13" s="19">
        <v>369.04761904761904</v>
      </c>
      <c r="H13" s="19">
        <v>228.57142857142858</v>
      </c>
      <c r="I13" s="19">
        <v>88.789604730781207</v>
      </c>
      <c r="J13" s="19">
        <v>77.529239766081872</v>
      </c>
      <c r="K13" s="19">
        <v>112.10838779956428</v>
      </c>
      <c r="L13" s="19">
        <v>97.11904761904762</v>
      </c>
      <c r="M13" s="19">
        <v>84.016229298737045</v>
      </c>
      <c r="N13" s="19">
        <v>84.321731488648098</v>
      </c>
      <c r="O13" s="19">
        <v>79.853801169590653</v>
      </c>
      <c r="P13" s="19">
        <v>178.85319347319347</v>
      </c>
      <c r="Q13" s="21">
        <v>150</v>
      </c>
    </row>
    <row r="14" spans="2:17" ht="40" customHeight="1">
      <c r="B14" s="528"/>
      <c r="C14" s="14" t="s">
        <v>42</v>
      </c>
      <c r="D14" s="19">
        <v>124.97610892600973</v>
      </c>
      <c r="E14" s="19">
        <v>103.22017349618592</v>
      </c>
      <c r="F14" s="19">
        <v>156.90287291693443</v>
      </c>
      <c r="G14" s="19">
        <v>329.83246565704411</v>
      </c>
      <c r="H14" s="19">
        <v>224.85631962590264</v>
      </c>
      <c r="I14" s="19">
        <v>79.254980838703219</v>
      </c>
      <c r="J14" s="19">
        <v>71.001371997922064</v>
      </c>
      <c r="K14" s="19">
        <v>103.21281162926698</v>
      </c>
      <c r="L14" s="19">
        <v>83.363294410231774</v>
      </c>
      <c r="M14" s="19">
        <v>75.221610739786755</v>
      </c>
      <c r="N14" s="19">
        <v>78.476348409715655</v>
      </c>
      <c r="O14" s="19">
        <v>65.027250181906439</v>
      </c>
      <c r="P14" s="19">
        <v>167.92828221617958</v>
      </c>
      <c r="Q14" s="9">
        <v>132.8203063973063</v>
      </c>
    </row>
    <row r="15" spans="2:17" ht="40" customHeight="1">
      <c r="B15" s="529"/>
      <c r="C15" s="377" t="s">
        <v>43</v>
      </c>
      <c r="D15" s="10">
        <f t="shared" ref="D15:Q15" si="0">D14/D13</f>
        <v>0.93431570794291718</v>
      </c>
      <c r="E15" s="10">
        <f t="shared" si="0"/>
        <v>0.88256676938085687</v>
      </c>
      <c r="F15" s="10">
        <f t="shared" si="0"/>
        <v>0.85985955838846106</v>
      </c>
      <c r="G15" s="10">
        <f t="shared" si="0"/>
        <v>0.89373958436102274</v>
      </c>
      <c r="H15" s="10">
        <f t="shared" si="0"/>
        <v>0.983746398363324</v>
      </c>
      <c r="I15" s="10">
        <f t="shared" si="0"/>
        <v>0.89261553848575059</v>
      </c>
      <c r="J15" s="10">
        <f t="shared" si="0"/>
        <v>0.91580121528528557</v>
      </c>
      <c r="K15" s="10">
        <f t="shared" si="0"/>
        <v>0.92065200164860561</v>
      </c>
      <c r="L15" s="10">
        <f t="shared" si="0"/>
        <v>0.85836194293447765</v>
      </c>
      <c r="M15" s="10">
        <f t="shared" si="0"/>
        <v>0.89532238434934741</v>
      </c>
      <c r="N15" s="10">
        <f t="shared" si="0"/>
        <v>0.93067762039825541</v>
      </c>
      <c r="O15" s="10">
        <f t="shared" si="0"/>
        <v>0.81432880125272789</v>
      </c>
      <c r="P15" s="379">
        <f t="shared" si="0"/>
        <v>0.93891687900640519</v>
      </c>
      <c r="Q15" s="11">
        <f t="shared" si="0"/>
        <v>0.88546870931537536</v>
      </c>
    </row>
    <row r="16" spans="2:17" ht="22.9" customHeight="1">
      <c r="B16" s="530" t="s">
        <v>44</v>
      </c>
      <c r="C16" s="377" t="s">
        <v>45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531"/>
      <c r="C17" s="377" t="s">
        <v>46</v>
      </c>
      <c r="D17" s="12">
        <v>0.65555555555555545</v>
      </c>
      <c r="E17" s="12">
        <v>0.54236111111111107</v>
      </c>
      <c r="F17" s="12">
        <v>0.53541666666666665</v>
      </c>
      <c r="G17" s="12">
        <v>0.52569444444444435</v>
      </c>
      <c r="H17" s="12">
        <v>0.62986111111111098</v>
      </c>
      <c r="I17" s="12">
        <v>0.65902777777777777</v>
      </c>
      <c r="J17" s="12">
        <v>0.68263888888888868</v>
      </c>
      <c r="K17" s="12">
        <v>0.67986111111111103</v>
      </c>
      <c r="L17" s="12">
        <v>0.86874999999999991</v>
      </c>
      <c r="M17" s="12">
        <v>0.91249999999999987</v>
      </c>
      <c r="N17" s="12">
        <v>0.9604166666666667</v>
      </c>
      <c r="O17" s="22">
        <v>0.93333333333333324</v>
      </c>
      <c r="P17" s="12">
        <v>0.56458333333333321</v>
      </c>
      <c r="Q17" s="380">
        <v>0.5</v>
      </c>
    </row>
    <row r="18" spans="2:17" ht="22.9" customHeight="1">
      <c r="B18" s="534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535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534" t="s">
        <v>51</v>
      </c>
      <c r="C20" s="381" t="s">
        <v>48</v>
      </c>
      <c r="D20" s="382">
        <v>1</v>
      </c>
      <c r="E20" s="382">
        <v>1</v>
      </c>
      <c r="F20" s="382" t="s">
        <v>49</v>
      </c>
      <c r="G20" s="382" t="s">
        <v>49</v>
      </c>
      <c r="H20" s="382" t="s">
        <v>49</v>
      </c>
      <c r="I20" s="382" t="s">
        <v>49</v>
      </c>
      <c r="J20" s="382" t="s">
        <v>49</v>
      </c>
      <c r="K20" s="382" t="s">
        <v>49</v>
      </c>
      <c r="L20" s="382" t="s">
        <v>49</v>
      </c>
      <c r="M20" s="382" t="s">
        <v>49</v>
      </c>
      <c r="N20" s="382" t="s">
        <v>49</v>
      </c>
      <c r="O20" s="382" t="s">
        <v>49</v>
      </c>
      <c r="P20" s="382" t="s">
        <v>49</v>
      </c>
      <c r="Q20" s="383"/>
    </row>
    <row r="21" spans="2:17" ht="22.9" customHeight="1">
      <c r="B21" s="535"/>
      <c r="C21" s="381" t="s">
        <v>52</v>
      </c>
      <c r="D21" s="382" t="s">
        <v>49</v>
      </c>
      <c r="E21" s="382" t="s">
        <v>49</v>
      </c>
      <c r="F21" s="382">
        <v>1</v>
      </c>
      <c r="G21" s="382" t="s">
        <v>49</v>
      </c>
      <c r="H21" s="382" t="s">
        <v>49</v>
      </c>
      <c r="I21" s="382">
        <v>1</v>
      </c>
      <c r="J21" s="382" t="s">
        <v>49</v>
      </c>
      <c r="K21" s="382" t="s">
        <v>49</v>
      </c>
      <c r="L21" s="382">
        <v>2</v>
      </c>
      <c r="M21" s="382" t="s">
        <v>49</v>
      </c>
      <c r="N21" s="382" t="s">
        <v>49</v>
      </c>
      <c r="O21" s="382" t="s">
        <v>49</v>
      </c>
      <c r="P21" s="382" t="s">
        <v>49</v>
      </c>
      <c r="Q21" s="383"/>
    </row>
    <row r="22" spans="2:17" ht="22.9" customHeight="1">
      <c r="B22" s="513" t="s">
        <v>53</v>
      </c>
      <c r="C22" s="536"/>
      <c r="D22" s="384">
        <v>19.666666666666668</v>
      </c>
      <c r="E22" s="384">
        <v>17.5</v>
      </c>
      <c r="F22" s="384">
        <v>12.25</v>
      </c>
      <c r="G22" s="384">
        <v>5.666666666666667</v>
      </c>
      <c r="H22" s="384">
        <v>6.6</v>
      </c>
      <c r="I22" s="384">
        <v>16.666666666666668</v>
      </c>
      <c r="J22" s="384">
        <v>18.399999999999999</v>
      </c>
      <c r="K22" s="384">
        <v>16.166666666666668</v>
      </c>
      <c r="L22" s="384">
        <v>15.875</v>
      </c>
      <c r="M22" s="384">
        <v>18.625</v>
      </c>
      <c r="N22" s="384">
        <v>17.75</v>
      </c>
      <c r="O22" s="384">
        <v>18.5</v>
      </c>
      <c r="P22" s="384">
        <v>13</v>
      </c>
      <c r="Q22" s="385">
        <v>11.4</v>
      </c>
    </row>
    <row r="23" spans="2:17" ht="22.9" customHeight="1">
      <c r="B23" s="513" t="s">
        <v>54</v>
      </c>
      <c r="C23" s="536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513" t="s">
        <v>60</v>
      </c>
      <c r="C24" s="5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515" t="s">
        <v>61</v>
      </c>
      <c r="C25" s="537"/>
      <c r="D25" s="16"/>
      <c r="E25" s="17" t="s">
        <v>62</v>
      </c>
      <c r="F25" s="17"/>
      <c r="G25" s="17" t="s">
        <v>306</v>
      </c>
      <c r="H25" s="17" t="s">
        <v>306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5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532"/>
      <c r="C27" s="533"/>
      <c r="D27" s="517" t="s">
        <v>66</v>
      </c>
      <c r="E27" s="518"/>
      <c r="F27" s="518"/>
      <c r="G27" s="518"/>
      <c r="H27" s="519"/>
      <c r="I27" s="520" t="s">
        <v>67</v>
      </c>
      <c r="J27" s="521"/>
      <c r="K27" s="521"/>
      <c r="L27" s="521"/>
      <c r="M27" s="522"/>
      <c r="N27" s="376"/>
      <c r="O27" s="376"/>
      <c r="P27" s="376"/>
      <c r="Q27" s="376"/>
    </row>
    <row r="28" spans="2:17" ht="17.25" customHeight="1">
      <c r="B28" s="523" t="s">
        <v>26</v>
      </c>
      <c r="C28" s="524"/>
      <c r="D28" s="386">
        <v>1</v>
      </c>
      <c r="E28" s="387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525"/>
      <c r="C29" s="526"/>
      <c r="D29" s="388" t="s">
        <v>68</v>
      </c>
      <c r="E29" s="389" t="s">
        <v>69</v>
      </c>
      <c r="F29" s="14" t="s">
        <v>70</v>
      </c>
      <c r="G29" s="14" t="s">
        <v>71</v>
      </c>
      <c r="H29" s="390" t="s">
        <v>72</v>
      </c>
      <c r="I29" s="388" t="s">
        <v>73</v>
      </c>
      <c r="J29" s="14" t="s">
        <v>69</v>
      </c>
      <c r="K29" s="14" t="s">
        <v>70</v>
      </c>
      <c r="L29" s="14" t="s">
        <v>71</v>
      </c>
      <c r="M29" s="390" t="s">
        <v>72</v>
      </c>
      <c r="N29" s="376"/>
      <c r="O29" s="376"/>
      <c r="P29" s="376"/>
      <c r="Q29" s="376"/>
    </row>
    <row r="30" spans="2:17" ht="40" customHeight="1">
      <c r="B30" s="527" t="s">
        <v>12</v>
      </c>
      <c r="C30" s="391" t="s">
        <v>41</v>
      </c>
      <c r="D30" s="20">
        <v>320</v>
      </c>
      <c r="E30" s="392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40" customHeight="1">
      <c r="B31" s="528"/>
      <c r="C31" s="391" t="s">
        <v>42</v>
      </c>
      <c r="D31" s="394">
        <v>279.65000000000032</v>
      </c>
      <c r="E31" s="8">
        <v>800.49527468645158</v>
      </c>
      <c r="F31" s="8">
        <v>0</v>
      </c>
      <c r="G31" s="8">
        <v>930.42472314507336</v>
      </c>
      <c r="H31" s="395">
        <v>979.89588798298394</v>
      </c>
      <c r="I31" s="394">
        <v>0</v>
      </c>
      <c r="J31" s="8">
        <v>691.8750000000025</v>
      </c>
      <c r="K31" s="8">
        <v>647.80000000000234</v>
      </c>
      <c r="L31" s="8">
        <v>908.69142857810516</v>
      </c>
      <c r="M31" s="395">
        <v>855.50657894139886</v>
      </c>
      <c r="N31" s="376"/>
      <c r="O31" s="376"/>
      <c r="P31" s="376"/>
      <c r="Q31" s="376"/>
    </row>
    <row r="32" spans="2:17" ht="40" customHeight="1">
      <c r="B32" s="529"/>
      <c r="C32" s="396" t="s">
        <v>43</v>
      </c>
      <c r="D32" s="397">
        <f t="shared" ref="D32:M32" si="1">D31/D30</f>
        <v>0.87390625000000099</v>
      </c>
      <c r="E32" s="10">
        <f t="shared" si="1"/>
        <v>0.97029730265024439</v>
      </c>
      <c r="F32" s="10">
        <f t="shared" si="1"/>
        <v>0</v>
      </c>
      <c r="G32" s="10">
        <f t="shared" si="1"/>
        <v>1.0338052479389703</v>
      </c>
      <c r="H32" s="10">
        <f t="shared" si="1"/>
        <v>1.0887732088699822</v>
      </c>
      <c r="I32" s="394">
        <f t="shared" si="1"/>
        <v>0</v>
      </c>
      <c r="J32" s="10">
        <f t="shared" si="1"/>
        <v>0.83863636363636662</v>
      </c>
      <c r="K32" s="10">
        <f t="shared" si="1"/>
        <v>0.7197777777777804</v>
      </c>
      <c r="L32" s="10">
        <f t="shared" si="1"/>
        <v>1.0096571428645613</v>
      </c>
      <c r="M32" s="11">
        <f t="shared" si="1"/>
        <v>0.95056286549044322</v>
      </c>
      <c r="N32" s="376"/>
      <c r="O32" s="376"/>
      <c r="P32" s="376"/>
      <c r="Q32" s="376"/>
    </row>
    <row r="33" spans="2:17" ht="25.9" customHeight="1">
      <c r="B33" s="530" t="s">
        <v>44</v>
      </c>
      <c r="C33" s="396" t="s">
        <v>45</v>
      </c>
      <c r="D33" s="398">
        <v>0.18055555555555555</v>
      </c>
      <c r="E33" s="12">
        <v>0.1875</v>
      </c>
      <c r="F33" s="12">
        <v>0</v>
      </c>
      <c r="G33" s="12">
        <v>3227.49999999999</v>
      </c>
      <c r="H33" s="380">
        <v>0.18055555555555555</v>
      </c>
      <c r="I33" s="39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6"/>
      <c r="O33" s="376"/>
      <c r="P33" s="376"/>
      <c r="Q33" s="376"/>
    </row>
    <row r="34" spans="2:17" ht="25.9" customHeight="1">
      <c r="B34" s="531"/>
      <c r="C34" s="396" t="s">
        <v>46</v>
      </c>
      <c r="D34" s="398">
        <v>0.21666666666666667</v>
      </c>
      <c r="E34" s="12">
        <v>0.30138888888888887</v>
      </c>
      <c r="F34" s="12">
        <v>0</v>
      </c>
      <c r="G34" s="12">
        <v>1092.5581395348836</v>
      </c>
      <c r="H34" s="380">
        <v>0.3840277777777778</v>
      </c>
      <c r="I34" s="23">
        <v>0</v>
      </c>
      <c r="J34" s="12">
        <v>0.72777777777777775</v>
      </c>
      <c r="K34" s="12">
        <v>0.80555555555555547</v>
      </c>
      <c r="L34" s="12">
        <v>46117.055555555555</v>
      </c>
      <c r="M34" s="13">
        <v>46117</v>
      </c>
      <c r="N34" s="376"/>
      <c r="O34" s="376"/>
      <c r="P34" s="376"/>
      <c r="Q34" s="376"/>
    </row>
    <row r="35" spans="2:17" ht="25.9" customHeight="1">
      <c r="B35" s="513" t="s">
        <v>53</v>
      </c>
      <c r="C35" s="514"/>
      <c r="D35" s="399">
        <v>5.5</v>
      </c>
      <c r="E35" s="400">
        <v>3.6666666666666665</v>
      </c>
      <c r="F35" s="400">
        <v>0</v>
      </c>
      <c r="G35" s="400">
        <v>3.6</v>
      </c>
      <c r="H35" s="401">
        <v>3.4</v>
      </c>
      <c r="I35" s="402">
        <v>0</v>
      </c>
      <c r="J35" s="400">
        <v>4</v>
      </c>
      <c r="K35" s="400">
        <v>3.6666666666666665</v>
      </c>
      <c r="L35" s="400">
        <v>3.4</v>
      </c>
      <c r="M35" s="385">
        <v>3.5</v>
      </c>
      <c r="N35" s="376"/>
      <c r="O35" s="376"/>
      <c r="P35" s="376"/>
      <c r="Q35" s="376"/>
    </row>
    <row r="36" spans="2:17" ht="25.9" customHeight="1">
      <c r="B36" s="513" t="s">
        <v>54</v>
      </c>
      <c r="C36" s="514"/>
      <c r="D36" s="403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4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513" t="s">
        <v>60</v>
      </c>
      <c r="C37" s="514"/>
      <c r="D37" s="405"/>
      <c r="E37" s="406"/>
      <c r="F37" s="407"/>
      <c r="G37" s="407"/>
      <c r="H37" s="408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515" t="s">
        <v>61</v>
      </c>
      <c r="C38" s="516"/>
      <c r="D38" s="26"/>
      <c r="E38" s="409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0C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9431" priority="4" operator="lessThan">
      <formula>0.8</formula>
    </cfRule>
  </conditionalFormatting>
  <conditionalFormatting sqref="J32:L32">
    <cfRule type="cellIs" dxfId="29430" priority="3" operator="lessThan">
      <formula>0.8</formula>
    </cfRule>
  </conditionalFormatting>
  <conditionalFormatting sqref="M32">
    <cfRule type="cellIs" dxfId="29429" priority="2" operator="lessThan">
      <formula>0.8</formula>
    </cfRule>
  </conditionalFormatting>
  <conditionalFormatting sqref="H32">
    <cfRule type="cellIs" dxfId="2942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0.79998168889431442"/>
    <pageSetUpPr fitToPage="1"/>
  </sheetPr>
  <dimension ref="A1:R126"/>
  <sheetViews>
    <sheetView topLeftCell="A64" zoomScale="70" zoomScaleNormal="70" workbookViewId="0">
      <selection activeCell="M82" sqref="M82"/>
    </sheetView>
  </sheetViews>
  <sheetFormatPr defaultColWidth="7.90625" defaultRowHeight="15.5"/>
  <cols>
    <col min="1" max="1" width="13.6328125" style="289" customWidth="1"/>
    <col min="2" max="2" width="12.7265625" style="289" customWidth="1"/>
    <col min="3" max="3" width="12.7265625" style="358" hidden="1" customWidth="1"/>
    <col min="4" max="5" width="18.36328125" style="289" customWidth="1"/>
    <col min="6" max="6" width="9.7265625" style="356" customWidth="1"/>
    <col min="7" max="7" width="21.08984375" style="289" bestFit="1" customWidth="1"/>
    <col min="8" max="8" width="15.6328125" style="289" customWidth="1"/>
    <col min="9" max="9" width="12.26953125" style="289" bestFit="1" customWidth="1"/>
    <col min="10" max="15" width="9.7265625" style="289" customWidth="1"/>
    <col min="16" max="16" width="9.7265625" style="357" customWidth="1"/>
    <col min="17" max="18" width="9.7265625" style="289" customWidth="1"/>
    <col min="19" max="16384" width="7.9062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63117</v>
      </c>
      <c r="F1" s="285" t="s">
        <v>4</v>
      </c>
      <c r="G1" s="286">
        <f>SUM(H5:H124)</f>
        <v>1174188.3715454547</v>
      </c>
      <c r="H1" s="287" t="s">
        <v>79</v>
      </c>
      <c r="I1" s="288">
        <f>+J16+J64+J24+J38+J51+J81+J100+J91+J57+J124+J111</f>
        <v>38.733333333333334</v>
      </c>
      <c r="J1" s="589" t="s">
        <v>80</v>
      </c>
      <c r="K1" s="590"/>
      <c r="L1" s="591"/>
      <c r="M1" s="589" t="s">
        <v>81</v>
      </c>
      <c r="N1" s="590"/>
      <c r="O1" s="590"/>
      <c r="P1" s="590"/>
      <c r="Q1" s="590"/>
      <c r="R1" s="591"/>
    </row>
    <row r="2" spans="1:18" ht="26.25" customHeight="1" thickBot="1">
      <c r="A2" s="595" t="s">
        <v>319</v>
      </c>
      <c r="B2" s="596"/>
      <c r="C2" s="290"/>
      <c r="D2" s="410" t="s">
        <v>83</v>
      </c>
      <c r="E2" s="291">
        <f>AVERAGE(L16,L24,L38,L51,L100,L111,L91)</f>
        <v>576.88866827697802</v>
      </c>
      <c r="F2" s="292" t="s">
        <v>84</v>
      </c>
      <c r="G2" s="293">
        <f>G1/E1</f>
        <v>18.603361559412754</v>
      </c>
      <c r="H2" s="294" t="s">
        <v>85</v>
      </c>
      <c r="I2" s="295">
        <f>COUNT(I5:I124)</f>
        <v>0</v>
      </c>
      <c r="J2" s="592"/>
      <c r="K2" s="593"/>
      <c r="L2" s="594"/>
      <c r="M2" s="592"/>
      <c r="N2" s="593"/>
      <c r="O2" s="593"/>
      <c r="P2" s="593"/>
      <c r="Q2" s="593"/>
      <c r="R2" s="594"/>
    </row>
    <row r="3" spans="1:18" ht="23.25" customHeight="1">
      <c r="A3" s="597" t="s">
        <v>86</v>
      </c>
      <c r="B3" s="599" t="s">
        <v>87</v>
      </c>
      <c r="C3" s="412"/>
      <c r="D3" s="600" t="s">
        <v>88</v>
      </c>
      <c r="E3" s="600"/>
      <c r="F3" s="601" t="s">
        <v>89</v>
      </c>
      <c r="G3" s="602" t="s">
        <v>90</v>
      </c>
      <c r="H3" s="600" t="s">
        <v>91</v>
      </c>
      <c r="I3" s="603" t="s">
        <v>92</v>
      </c>
      <c r="J3" s="605" t="s">
        <v>93</v>
      </c>
      <c r="K3" s="607" t="s">
        <v>94</v>
      </c>
      <c r="L3" s="609" t="s">
        <v>83</v>
      </c>
      <c r="M3" s="611" t="s">
        <v>95</v>
      </c>
      <c r="N3" s="611"/>
      <c r="O3" s="605" t="s">
        <v>96</v>
      </c>
      <c r="P3" s="612" t="s">
        <v>97</v>
      </c>
      <c r="Q3" s="605" t="s">
        <v>98</v>
      </c>
      <c r="R3" s="605"/>
    </row>
    <row r="4" spans="1:18" ht="15.75" customHeight="1">
      <c r="A4" s="598"/>
      <c r="B4" s="599"/>
      <c r="C4" s="412"/>
      <c r="D4" s="600"/>
      <c r="E4" s="600"/>
      <c r="F4" s="601"/>
      <c r="G4" s="602"/>
      <c r="H4" s="600"/>
      <c r="I4" s="604"/>
      <c r="J4" s="606"/>
      <c r="K4" s="608"/>
      <c r="L4" s="610"/>
      <c r="M4" s="415" t="s">
        <v>99</v>
      </c>
      <c r="N4" s="415" t="s">
        <v>100</v>
      </c>
      <c r="O4" s="606"/>
      <c r="P4" s="613"/>
      <c r="Q4" s="296" t="s">
        <v>101</v>
      </c>
      <c r="R4" s="296" t="s">
        <v>102</v>
      </c>
    </row>
    <row r="5" spans="1:18">
      <c r="A5" s="614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2">
        <v>1155</v>
      </c>
      <c r="H5" s="300">
        <f>F5*G5</f>
        <v>0</v>
      </c>
      <c r="I5" s="413"/>
      <c r="J5" s="301">
        <v>9</v>
      </c>
      <c r="K5" s="302">
        <f t="shared" ref="K5:K12" si="0">G5/P5*60</f>
        <v>1540</v>
      </c>
      <c r="L5" s="303">
        <f t="shared" ref="L5:L12" si="1">K5/J5</f>
        <v>171.11111111111111</v>
      </c>
      <c r="M5" s="304">
        <v>0.17361111111111113</v>
      </c>
      <c r="N5" s="304">
        <v>0.20486111111111113</v>
      </c>
      <c r="O5" s="296">
        <v>10</v>
      </c>
      <c r="P5" s="416">
        <f t="shared" ref="P5:P14" si="2">(N5-M5)*24*60</f>
        <v>45</v>
      </c>
      <c r="Q5" s="305"/>
      <c r="R5" s="305"/>
    </row>
    <row r="6" spans="1:18">
      <c r="A6" s="614"/>
      <c r="B6" s="297">
        <v>0</v>
      </c>
      <c r="C6" s="297"/>
      <c r="D6" s="298" t="s">
        <v>106</v>
      </c>
      <c r="E6" s="298"/>
      <c r="F6" s="299" t="s">
        <v>105</v>
      </c>
      <c r="G6" s="412">
        <v>1211</v>
      </c>
      <c r="H6" s="300">
        <f t="shared" ref="H6:H113" si="3">F6*G6</f>
        <v>0</v>
      </c>
      <c r="I6" s="413"/>
      <c r="J6" s="301">
        <v>9</v>
      </c>
      <c r="K6" s="302">
        <f t="shared" si="0"/>
        <v>1614.6666666666667</v>
      </c>
      <c r="L6" s="303">
        <f t="shared" si="1"/>
        <v>179.40740740740742</v>
      </c>
      <c r="M6" s="304">
        <v>0.20833333333333334</v>
      </c>
      <c r="N6" s="304">
        <v>0.23958333333333334</v>
      </c>
      <c r="O6" s="296">
        <v>5</v>
      </c>
      <c r="P6" s="416">
        <f t="shared" si="2"/>
        <v>45</v>
      </c>
      <c r="Q6" s="296"/>
      <c r="R6" s="296"/>
    </row>
    <row r="7" spans="1:18">
      <c r="A7" s="614"/>
      <c r="B7" s="297" t="s">
        <v>107</v>
      </c>
      <c r="C7" s="297"/>
      <c r="D7" s="298" t="s">
        <v>108</v>
      </c>
      <c r="E7" s="298"/>
      <c r="F7" s="299">
        <v>36.450000000000003</v>
      </c>
      <c r="G7" s="412">
        <v>1319</v>
      </c>
      <c r="H7" s="300">
        <f t="shared" si="3"/>
        <v>48077.55</v>
      </c>
      <c r="I7" s="413"/>
      <c r="J7" s="301">
        <v>13</v>
      </c>
      <c r="K7" s="302">
        <f t="shared" si="0"/>
        <v>1438.9090909090905</v>
      </c>
      <c r="L7" s="303">
        <f t="shared" si="1"/>
        <v>110.68531468531465</v>
      </c>
      <c r="M7" s="304">
        <v>0.24305555555555555</v>
      </c>
      <c r="N7" s="304">
        <v>0.28125</v>
      </c>
      <c r="O7" s="296">
        <v>5</v>
      </c>
      <c r="P7" s="416">
        <f t="shared" si="2"/>
        <v>55.000000000000007</v>
      </c>
      <c r="Q7" s="305"/>
      <c r="R7" s="305"/>
    </row>
    <row r="8" spans="1:18">
      <c r="A8" s="614"/>
      <c r="B8" s="297" t="s">
        <v>107</v>
      </c>
      <c r="C8" s="297"/>
      <c r="D8" s="298" t="s">
        <v>109</v>
      </c>
      <c r="E8" s="298"/>
      <c r="F8" s="299">
        <v>27.05</v>
      </c>
      <c r="G8" s="412">
        <v>391</v>
      </c>
      <c r="H8" s="300">
        <f t="shared" si="3"/>
        <v>10576.550000000001</v>
      </c>
      <c r="I8" s="413"/>
      <c r="J8" s="301">
        <v>13</v>
      </c>
      <c r="K8" s="302">
        <f t="shared" si="0"/>
        <v>1563.9999999999973</v>
      </c>
      <c r="L8" s="303">
        <f t="shared" si="1"/>
        <v>120.30769230769209</v>
      </c>
      <c r="M8" s="304">
        <v>0.28472222222222221</v>
      </c>
      <c r="N8" s="304">
        <v>0.2951388888888889</v>
      </c>
      <c r="O8" s="296">
        <v>5</v>
      </c>
      <c r="P8" s="416">
        <f t="shared" si="2"/>
        <v>15.000000000000027</v>
      </c>
      <c r="Q8" s="305">
        <v>0.30208333333333331</v>
      </c>
      <c r="R8" s="305">
        <v>0.33333333333333331</v>
      </c>
    </row>
    <row r="9" spans="1:18">
      <c r="A9" s="614"/>
      <c r="B9" s="297" t="s">
        <v>107</v>
      </c>
      <c r="C9" s="297"/>
      <c r="D9" s="298" t="s">
        <v>110</v>
      </c>
      <c r="E9" s="298"/>
      <c r="F9" s="299">
        <v>19.7</v>
      </c>
      <c r="G9" s="306">
        <v>776</v>
      </c>
      <c r="H9" s="300">
        <f t="shared" si="3"/>
        <v>15287.199999999999</v>
      </c>
      <c r="I9" s="413"/>
      <c r="J9" s="301">
        <v>13</v>
      </c>
      <c r="K9" s="302">
        <f t="shared" si="0"/>
        <v>1164.0000000000018</v>
      </c>
      <c r="L9" s="303">
        <f t="shared" si="1"/>
        <v>89.538461538461675</v>
      </c>
      <c r="M9" s="304">
        <v>0.33680555555555558</v>
      </c>
      <c r="N9" s="304">
        <v>0.36458333333333331</v>
      </c>
      <c r="O9" s="296">
        <v>5</v>
      </c>
      <c r="P9" s="416">
        <f t="shared" si="2"/>
        <v>39.999999999999936</v>
      </c>
      <c r="Q9" s="305"/>
      <c r="R9" s="305"/>
    </row>
    <row r="10" spans="1:18">
      <c r="A10" s="614"/>
      <c r="B10" s="297" t="s">
        <v>107</v>
      </c>
      <c r="C10" s="297"/>
      <c r="D10" s="298" t="s">
        <v>111</v>
      </c>
      <c r="E10" s="298"/>
      <c r="F10" s="299">
        <v>17.87</v>
      </c>
      <c r="G10" s="306">
        <v>329</v>
      </c>
      <c r="H10" s="300">
        <f t="shared" si="3"/>
        <v>5879.2300000000005</v>
      </c>
      <c r="I10" s="413"/>
      <c r="J10" s="301">
        <v>13</v>
      </c>
      <c r="K10" s="302">
        <f t="shared" si="0"/>
        <v>987.00000000000364</v>
      </c>
      <c r="L10" s="303">
        <f t="shared" si="1"/>
        <v>75.923076923077204</v>
      </c>
      <c r="M10" s="304">
        <v>0.36805555555555558</v>
      </c>
      <c r="N10" s="304">
        <v>0.38194444444444442</v>
      </c>
      <c r="O10" s="296">
        <v>5</v>
      </c>
      <c r="P10" s="416">
        <f t="shared" si="2"/>
        <v>19.999999999999929</v>
      </c>
      <c r="Q10" s="305"/>
      <c r="R10" s="305"/>
    </row>
    <row r="11" spans="1:18">
      <c r="A11" s="614"/>
      <c r="B11" s="297" t="s">
        <v>107</v>
      </c>
      <c r="C11" s="297"/>
      <c r="D11" s="298" t="s">
        <v>112</v>
      </c>
      <c r="E11" s="298"/>
      <c r="F11" s="299">
        <v>25.64</v>
      </c>
      <c r="G11" s="306">
        <v>452</v>
      </c>
      <c r="H11" s="300">
        <f t="shared" si="3"/>
        <v>11589.28</v>
      </c>
      <c r="I11" s="413"/>
      <c r="J11" s="301">
        <v>10</v>
      </c>
      <c r="K11" s="302">
        <f t="shared" si="0"/>
        <v>1355.9999999999995</v>
      </c>
      <c r="L11" s="303">
        <f t="shared" si="1"/>
        <v>135.59999999999997</v>
      </c>
      <c r="M11" s="304">
        <v>0.38541666666666669</v>
      </c>
      <c r="N11" s="304">
        <v>0.39930555555555558</v>
      </c>
      <c r="O11" s="296">
        <v>5</v>
      </c>
      <c r="P11" s="416">
        <f t="shared" si="2"/>
        <v>20.000000000000007</v>
      </c>
      <c r="Q11" s="305"/>
      <c r="R11" s="305"/>
    </row>
    <row r="12" spans="1:18">
      <c r="A12" s="615"/>
      <c r="B12" s="297" t="s">
        <v>107</v>
      </c>
      <c r="C12" s="297"/>
      <c r="D12" s="298" t="s">
        <v>113</v>
      </c>
      <c r="E12" s="298"/>
      <c r="F12" s="299">
        <v>29.52</v>
      </c>
      <c r="G12" s="306">
        <v>1155</v>
      </c>
      <c r="H12" s="300">
        <f t="shared" si="3"/>
        <v>34095.599999999999</v>
      </c>
      <c r="I12" s="413"/>
      <c r="J12" s="301">
        <v>12</v>
      </c>
      <c r="K12" s="302">
        <f t="shared" si="0"/>
        <v>1732.4999999999957</v>
      </c>
      <c r="L12" s="303">
        <f t="shared" si="1"/>
        <v>144.37499999999963</v>
      </c>
      <c r="M12" s="304">
        <v>0.40277777777777773</v>
      </c>
      <c r="N12" s="304">
        <v>0.43055555555555558</v>
      </c>
      <c r="O12" s="296">
        <v>5</v>
      </c>
      <c r="P12" s="416">
        <f t="shared" si="2"/>
        <v>40.000000000000099</v>
      </c>
      <c r="Q12" s="305"/>
      <c r="R12" s="305"/>
    </row>
    <row r="13" spans="1:18">
      <c r="A13" s="615"/>
      <c r="B13" s="297" t="s">
        <v>107</v>
      </c>
      <c r="C13" s="412"/>
      <c r="D13" s="298" t="s">
        <v>114</v>
      </c>
      <c r="E13" s="298"/>
      <c r="F13" s="299">
        <v>29.856999999999999</v>
      </c>
      <c r="G13" s="411">
        <v>1211</v>
      </c>
      <c r="H13" s="300">
        <f t="shared" si="3"/>
        <v>36156.826999999997</v>
      </c>
      <c r="I13" s="413"/>
      <c r="J13" s="301">
        <v>12</v>
      </c>
      <c r="K13" s="302">
        <f>G13/P13*60</f>
        <v>1816.4999999999955</v>
      </c>
      <c r="L13" s="303">
        <f>K13/J13</f>
        <v>151.37499999999963</v>
      </c>
      <c r="M13" s="304">
        <v>0.43402777777777773</v>
      </c>
      <c r="N13" s="304">
        <v>0.46180555555555558</v>
      </c>
      <c r="O13" s="296">
        <v>5</v>
      </c>
      <c r="P13" s="416">
        <f t="shared" si="2"/>
        <v>40.000000000000099</v>
      </c>
      <c r="Q13" s="305"/>
      <c r="R13" s="296"/>
    </row>
    <row r="14" spans="1:18">
      <c r="A14" s="615"/>
      <c r="B14" s="297" t="s">
        <v>115</v>
      </c>
      <c r="C14" s="297"/>
      <c r="D14" s="417" t="s">
        <v>116</v>
      </c>
      <c r="E14" s="418"/>
      <c r="F14" s="299">
        <v>28.57</v>
      </c>
      <c r="G14" s="306">
        <v>1249</v>
      </c>
      <c r="H14" s="300">
        <f t="shared" si="3"/>
        <v>35683.93</v>
      </c>
      <c r="I14" s="413"/>
      <c r="J14" s="301">
        <v>10</v>
      </c>
      <c r="K14" s="302">
        <f>G14/P14*60</f>
        <v>1498.7999999999981</v>
      </c>
      <c r="L14" s="303">
        <f>K14/J14</f>
        <v>149.87999999999982</v>
      </c>
      <c r="M14" s="304">
        <v>0.46527777777777773</v>
      </c>
      <c r="N14" s="304">
        <v>0.5</v>
      </c>
      <c r="O14" s="296">
        <v>5</v>
      </c>
      <c r="P14" s="416">
        <f t="shared" si="2"/>
        <v>50.000000000000064</v>
      </c>
      <c r="Q14" s="296"/>
      <c r="R14" s="296"/>
    </row>
    <row r="15" spans="1:18">
      <c r="A15" s="615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13"/>
      <c r="J15" s="301"/>
      <c r="K15" s="302"/>
      <c r="L15" s="303"/>
      <c r="M15" s="304"/>
      <c r="N15" s="304"/>
      <c r="O15" s="296"/>
      <c r="P15" s="416"/>
      <c r="Q15" s="296"/>
      <c r="R15" s="296"/>
    </row>
    <row r="16" spans="1:18" ht="15.75" customHeight="1">
      <c r="A16" s="616"/>
      <c r="B16" s="297">
        <v>0</v>
      </c>
      <c r="C16" s="297" t="s">
        <v>117</v>
      </c>
      <c r="D16" s="617" t="s">
        <v>118</v>
      </c>
      <c r="E16" s="617"/>
      <c r="F16" s="308"/>
      <c r="G16" s="309"/>
      <c r="H16" s="310"/>
      <c r="I16" s="311"/>
      <c r="J16" s="312">
        <f>AVERAGE(J5:J15)</f>
        <v>11.4</v>
      </c>
      <c r="K16" s="312">
        <f>AVERAGE(K5:K15)</f>
        <v>1471.2375757575751</v>
      </c>
      <c r="L16" s="313">
        <f>AVERAGE(L5:L15)</f>
        <v>132.8203063973063</v>
      </c>
      <c r="M16" s="304"/>
      <c r="N16" s="304"/>
      <c r="O16" s="302"/>
      <c r="P16" s="302"/>
      <c r="Q16" s="303"/>
      <c r="R16" s="303"/>
    </row>
    <row r="17" spans="1:18" ht="15.75" customHeight="1">
      <c r="A17" s="618" t="s">
        <v>119</v>
      </c>
      <c r="B17" s="297" t="s">
        <v>107</v>
      </c>
      <c r="C17" s="412"/>
      <c r="D17" s="621" t="s">
        <v>120</v>
      </c>
      <c r="E17" s="622"/>
      <c r="F17" s="299">
        <v>14.03</v>
      </c>
      <c r="G17" s="412">
        <v>309</v>
      </c>
      <c r="H17" s="314">
        <f t="shared" ref="H17:H23" si="4">F17*G17</f>
        <v>4335.2699999999995</v>
      </c>
      <c r="I17" s="315"/>
      <c r="J17" s="301">
        <v>6</v>
      </c>
      <c r="K17" s="302">
        <f>G17/P17*60</f>
        <v>1545.0000000000005</v>
      </c>
      <c r="L17" s="303">
        <f>K17/J17</f>
        <v>257.50000000000006</v>
      </c>
      <c r="M17" s="304">
        <v>0.18055555555555555</v>
      </c>
      <c r="N17" s="304">
        <v>0.18888888888888888</v>
      </c>
      <c r="O17" s="296">
        <v>20</v>
      </c>
      <c r="P17" s="416">
        <f>(N17-M17)*24*60</f>
        <v>11.999999999999996</v>
      </c>
      <c r="Q17" s="296"/>
      <c r="R17" s="296"/>
    </row>
    <row r="18" spans="1:18" ht="15.75" customHeight="1">
      <c r="A18" s="618"/>
      <c r="B18" s="297" t="s">
        <v>115</v>
      </c>
      <c r="C18" s="412"/>
      <c r="D18" s="623" t="s">
        <v>121</v>
      </c>
      <c r="E18" s="624"/>
      <c r="F18" s="299">
        <v>14.49</v>
      </c>
      <c r="G18" s="411">
        <v>503</v>
      </c>
      <c r="H18" s="300">
        <f t="shared" si="4"/>
        <v>7288.47</v>
      </c>
      <c r="I18" s="413"/>
      <c r="J18" s="301">
        <v>5</v>
      </c>
      <c r="K18" s="302">
        <f>G18/P18*60</f>
        <v>1509.0000000000025</v>
      </c>
      <c r="L18" s="303">
        <f>K18/J18</f>
        <v>301.80000000000052</v>
      </c>
      <c r="M18" s="304">
        <v>0.20277777777777781</v>
      </c>
      <c r="N18" s="304">
        <v>0.21666666666666667</v>
      </c>
      <c r="O18" s="296">
        <v>20</v>
      </c>
      <c r="P18" s="416">
        <f t="shared" ref="P18" si="5">(N18-M18)*24*60</f>
        <v>19.999999999999968</v>
      </c>
      <c r="Q18" s="305"/>
      <c r="R18" s="305"/>
    </row>
    <row r="19" spans="1:18" ht="15.75" customHeight="1">
      <c r="A19" s="618"/>
      <c r="B19" s="297">
        <v>0</v>
      </c>
      <c r="C19" s="412"/>
      <c r="D19" s="623"/>
      <c r="E19" s="624"/>
      <c r="F19" s="299" t="s">
        <v>105</v>
      </c>
      <c r="G19" s="411"/>
      <c r="H19" s="300">
        <f t="shared" si="4"/>
        <v>0</v>
      </c>
      <c r="I19" s="413"/>
      <c r="J19" s="301"/>
      <c r="K19" s="302"/>
      <c r="L19" s="303"/>
      <c r="M19" s="304"/>
      <c r="N19" s="304"/>
      <c r="O19" s="296"/>
      <c r="P19" s="416"/>
      <c r="Q19" s="305"/>
      <c r="R19" s="305"/>
    </row>
    <row r="20" spans="1:18" ht="15.75" customHeight="1">
      <c r="A20" s="619"/>
      <c r="B20" s="297">
        <v>0</v>
      </c>
      <c r="C20" s="412"/>
      <c r="D20" s="316"/>
      <c r="E20" s="418"/>
      <c r="F20" s="299" t="s">
        <v>105</v>
      </c>
      <c r="G20" s="411"/>
      <c r="H20" s="300">
        <f t="shared" si="4"/>
        <v>0</v>
      </c>
      <c r="I20" s="413"/>
      <c r="J20" s="301"/>
      <c r="K20" s="302"/>
      <c r="L20" s="303"/>
      <c r="M20" s="304"/>
      <c r="N20" s="304"/>
      <c r="O20" s="296"/>
      <c r="P20" s="416"/>
      <c r="Q20" s="296"/>
      <c r="R20" s="296"/>
    </row>
    <row r="21" spans="1:18" ht="15.75" customHeight="1">
      <c r="A21" s="619"/>
      <c r="B21" s="297">
        <v>0</v>
      </c>
      <c r="C21" s="412"/>
      <c r="D21" s="316"/>
      <c r="E21" s="418"/>
      <c r="F21" s="299" t="s">
        <v>105</v>
      </c>
      <c r="G21" s="411"/>
      <c r="H21" s="300">
        <f t="shared" si="4"/>
        <v>0</v>
      </c>
      <c r="I21" s="413"/>
      <c r="J21" s="301"/>
      <c r="K21" s="302"/>
      <c r="L21" s="303"/>
      <c r="M21" s="304"/>
      <c r="N21" s="304"/>
      <c r="O21" s="296"/>
      <c r="P21" s="416"/>
      <c r="Q21" s="296"/>
      <c r="R21" s="296"/>
    </row>
    <row r="22" spans="1:18" ht="15.75" customHeight="1">
      <c r="A22" s="619"/>
      <c r="B22" s="297">
        <v>0</v>
      </c>
      <c r="C22" s="412"/>
      <c r="D22" s="316"/>
      <c r="E22" s="418"/>
      <c r="F22" s="299" t="s">
        <v>105</v>
      </c>
      <c r="G22" s="411"/>
      <c r="H22" s="300">
        <f t="shared" si="4"/>
        <v>0</v>
      </c>
      <c r="I22" s="413"/>
      <c r="J22" s="301"/>
      <c r="K22" s="302"/>
      <c r="L22" s="303"/>
      <c r="M22" s="304"/>
      <c r="N22" s="304"/>
      <c r="O22" s="296"/>
      <c r="P22" s="416"/>
      <c r="Q22" s="296"/>
      <c r="R22" s="296"/>
    </row>
    <row r="23" spans="1:18" ht="15.75" customHeight="1">
      <c r="A23" s="619"/>
      <c r="B23" s="297">
        <v>0</v>
      </c>
      <c r="C23" s="412"/>
      <c r="D23" s="316"/>
      <c r="E23" s="418"/>
      <c r="F23" s="299" t="s">
        <v>105</v>
      </c>
      <c r="G23" s="411"/>
      <c r="H23" s="300">
        <f t="shared" si="4"/>
        <v>0</v>
      </c>
      <c r="I23" s="413"/>
      <c r="J23" s="301"/>
      <c r="K23" s="302"/>
      <c r="L23" s="303"/>
      <c r="M23" s="304"/>
      <c r="N23" s="304"/>
      <c r="O23" s="296"/>
      <c r="P23" s="416"/>
      <c r="Q23" s="296"/>
      <c r="R23" s="296"/>
    </row>
    <row r="24" spans="1:18" ht="17.5" customHeight="1">
      <c r="A24" s="620"/>
      <c r="B24" s="297">
        <v>0</v>
      </c>
      <c r="C24" s="6" t="s">
        <v>122</v>
      </c>
      <c r="D24" s="617" t="s">
        <v>118</v>
      </c>
      <c r="E24" s="617"/>
      <c r="F24" s="308"/>
      <c r="G24" s="317"/>
      <c r="H24" s="310"/>
      <c r="I24" s="311"/>
      <c r="J24" s="312">
        <f>AVERAGE(J17:J23)</f>
        <v>5.5</v>
      </c>
      <c r="K24" s="312">
        <f>AVERAGE(K17:K23)</f>
        <v>1527.0000000000014</v>
      </c>
      <c r="L24" s="313">
        <f>AVERAGE(L17:L23)</f>
        <v>279.65000000000032</v>
      </c>
      <c r="M24" s="304"/>
      <c r="N24" s="304"/>
      <c r="O24" s="296"/>
      <c r="P24" s="296"/>
      <c r="Q24" s="296"/>
      <c r="R24" s="296"/>
    </row>
    <row r="25" spans="1:18">
      <c r="A25" s="629" t="s">
        <v>123</v>
      </c>
      <c r="B25" s="297" t="s">
        <v>115</v>
      </c>
      <c r="C25" s="318"/>
      <c r="D25" s="320" t="s">
        <v>124</v>
      </c>
      <c r="E25" s="319"/>
      <c r="F25" s="299">
        <v>15.03</v>
      </c>
      <c r="G25" s="412">
        <v>1747</v>
      </c>
      <c r="H25" s="300">
        <f t="shared" ref="H25:H27" si="6">F25*G25</f>
        <v>26257.41</v>
      </c>
      <c r="I25" s="413"/>
      <c r="J25" s="301">
        <v>4</v>
      </c>
      <c r="K25" s="302">
        <f t="shared" ref="K25:K27" si="7">G25/P25*60</f>
        <v>2911.666666666667</v>
      </c>
      <c r="L25" s="303">
        <f t="shared" ref="L25:L27" si="8">K25/J25</f>
        <v>727.91666666666674</v>
      </c>
      <c r="M25" s="304">
        <v>0.1875</v>
      </c>
      <c r="N25" s="304">
        <v>0.21249999999999999</v>
      </c>
      <c r="O25" s="296">
        <v>30</v>
      </c>
      <c r="P25" s="416">
        <f t="shared" ref="P25:P27" si="9">(N25-M25)*24*60</f>
        <v>35.999999999999993</v>
      </c>
      <c r="Q25" s="305"/>
      <c r="R25" s="305"/>
    </row>
    <row r="26" spans="1:18">
      <c r="A26" s="629"/>
      <c r="B26" s="297" t="s">
        <v>115</v>
      </c>
      <c r="C26" s="318"/>
      <c r="D26" s="316" t="s">
        <v>125</v>
      </c>
      <c r="E26" s="321"/>
      <c r="F26" s="299">
        <v>18.18</v>
      </c>
      <c r="G26" s="412">
        <v>2439</v>
      </c>
      <c r="H26" s="300">
        <f t="shared" si="6"/>
        <v>44341.02</v>
      </c>
      <c r="I26" s="413"/>
      <c r="J26" s="301">
        <v>4</v>
      </c>
      <c r="K26" s="302">
        <f t="shared" si="7"/>
        <v>2869.4117647058815</v>
      </c>
      <c r="L26" s="303">
        <f t="shared" si="8"/>
        <v>717.35294117647038</v>
      </c>
      <c r="M26" s="304">
        <v>0.22638888888888889</v>
      </c>
      <c r="N26" s="304">
        <v>0.26180555555555557</v>
      </c>
      <c r="O26" s="296">
        <v>20</v>
      </c>
      <c r="P26" s="416">
        <f t="shared" si="9"/>
        <v>51.000000000000021</v>
      </c>
      <c r="Q26" s="305"/>
      <c r="R26" s="305"/>
    </row>
    <row r="27" spans="1:18">
      <c r="A27" s="629"/>
      <c r="B27" s="297" t="s">
        <v>115</v>
      </c>
      <c r="C27" s="318"/>
      <c r="D27" s="320" t="s">
        <v>126</v>
      </c>
      <c r="E27" s="321"/>
      <c r="F27" s="299">
        <v>18.53</v>
      </c>
      <c r="G27" s="412">
        <v>1769</v>
      </c>
      <c r="H27" s="300">
        <f t="shared" si="6"/>
        <v>32779.57</v>
      </c>
      <c r="I27" s="413"/>
      <c r="J27" s="301">
        <v>3</v>
      </c>
      <c r="K27" s="302">
        <f t="shared" si="7"/>
        <v>2868.6486486486529</v>
      </c>
      <c r="L27" s="303">
        <f t="shared" si="8"/>
        <v>956.21621621621762</v>
      </c>
      <c r="M27" s="304">
        <v>0.27569444444444446</v>
      </c>
      <c r="N27" s="304">
        <v>0.30138888888888887</v>
      </c>
      <c r="O27" s="296">
        <v>20</v>
      </c>
      <c r="P27" s="416">
        <f t="shared" si="9"/>
        <v>36.99999999999995</v>
      </c>
      <c r="Q27" s="305"/>
      <c r="R27" s="305"/>
    </row>
    <row r="28" spans="1:18">
      <c r="A28" s="629"/>
      <c r="B28" s="297">
        <v>0</v>
      </c>
      <c r="C28" s="412"/>
      <c r="D28" s="316"/>
      <c r="E28" s="321"/>
      <c r="F28" s="299"/>
      <c r="G28" s="412"/>
      <c r="H28" s="300"/>
      <c r="I28" s="413"/>
      <c r="J28" s="301"/>
      <c r="K28" s="302"/>
      <c r="L28" s="303"/>
      <c r="M28" s="304"/>
      <c r="N28" s="304"/>
      <c r="O28" s="296"/>
      <c r="P28" s="416"/>
      <c r="Q28" s="305"/>
      <c r="R28" s="305"/>
    </row>
    <row r="29" spans="1:18">
      <c r="A29" s="629"/>
      <c r="B29" s="297">
        <v>0</v>
      </c>
      <c r="C29" s="412"/>
      <c r="D29" s="320"/>
      <c r="E29" s="321"/>
      <c r="F29" s="299"/>
      <c r="G29" s="412"/>
      <c r="H29" s="300"/>
      <c r="I29" s="413"/>
      <c r="J29" s="301"/>
      <c r="K29" s="302"/>
      <c r="L29" s="303"/>
      <c r="M29" s="304"/>
      <c r="N29" s="304"/>
      <c r="O29" s="296"/>
      <c r="P29" s="416"/>
      <c r="Q29" s="305"/>
      <c r="R29" s="305"/>
    </row>
    <row r="30" spans="1:18">
      <c r="A30" s="629"/>
      <c r="B30" s="297">
        <v>0</v>
      </c>
      <c r="C30" s="412"/>
      <c r="D30" s="322"/>
      <c r="E30" s="321"/>
      <c r="F30" s="299"/>
      <c r="G30" s="412"/>
      <c r="H30" s="300"/>
      <c r="I30" s="413"/>
      <c r="J30" s="301"/>
      <c r="K30" s="302"/>
      <c r="L30" s="303"/>
      <c r="M30" s="304"/>
      <c r="N30" s="304"/>
      <c r="O30" s="296"/>
      <c r="P30" s="416"/>
      <c r="Q30" s="305"/>
      <c r="R30" s="305"/>
    </row>
    <row r="31" spans="1:18" ht="15.75" customHeight="1">
      <c r="A31" s="629"/>
      <c r="B31" s="297">
        <v>0</v>
      </c>
      <c r="C31" s="412"/>
      <c r="D31" s="316"/>
      <c r="E31" s="321"/>
      <c r="F31" s="299"/>
      <c r="G31" s="412"/>
      <c r="H31" s="300"/>
      <c r="I31" s="413"/>
      <c r="J31" s="301"/>
      <c r="K31" s="302"/>
      <c r="L31" s="303"/>
      <c r="M31" s="304"/>
      <c r="N31" s="304"/>
      <c r="O31" s="296"/>
      <c r="P31" s="416"/>
      <c r="Q31" s="305"/>
      <c r="R31" s="305"/>
    </row>
    <row r="32" spans="1:18">
      <c r="A32" s="629"/>
      <c r="B32" s="297">
        <v>0</v>
      </c>
      <c r="C32" s="412"/>
      <c r="D32" s="316"/>
      <c r="E32" s="418"/>
      <c r="F32" s="299" t="s">
        <v>105</v>
      </c>
      <c r="G32" s="412"/>
      <c r="H32" s="300">
        <f t="shared" ref="H32:H37" si="10">F32*G32</f>
        <v>0</v>
      </c>
      <c r="I32" s="413"/>
      <c r="J32" s="301"/>
      <c r="K32" s="302"/>
      <c r="L32" s="303"/>
      <c r="M32" s="304"/>
      <c r="N32" s="304"/>
      <c r="O32" s="296"/>
      <c r="P32" s="416"/>
      <c r="Q32" s="305"/>
      <c r="R32" s="305"/>
    </row>
    <row r="33" spans="1:18">
      <c r="A33" s="629"/>
      <c r="B33" s="297">
        <v>0</v>
      </c>
      <c r="C33" s="412"/>
      <c r="D33" s="320"/>
      <c r="E33" s="321"/>
      <c r="F33" s="299" t="s">
        <v>105</v>
      </c>
      <c r="G33" s="412"/>
      <c r="H33" s="300">
        <f t="shared" si="10"/>
        <v>0</v>
      </c>
      <c r="I33" s="413"/>
      <c r="J33" s="301"/>
      <c r="K33" s="302"/>
      <c r="L33" s="303"/>
      <c r="M33" s="304"/>
      <c r="N33" s="304"/>
      <c r="O33" s="296"/>
      <c r="P33" s="416"/>
      <c r="Q33" s="305"/>
      <c r="R33" s="305"/>
    </row>
    <row r="34" spans="1:18">
      <c r="A34" s="629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10"/>
        <v>0</v>
      </c>
      <c r="I34" s="413"/>
      <c r="J34" s="301"/>
      <c r="K34" s="302"/>
      <c r="L34" s="303"/>
      <c r="M34" s="304"/>
      <c r="N34" s="304"/>
      <c r="O34" s="296"/>
      <c r="P34" s="416"/>
      <c r="Q34" s="305"/>
      <c r="R34" s="305"/>
    </row>
    <row r="35" spans="1:18">
      <c r="A35" s="629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10"/>
        <v>0</v>
      </c>
      <c r="I35" s="413"/>
      <c r="J35" s="301"/>
      <c r="K35" s="302"/>
      <c r="L35" s="303"/>
      <c r="M35" s="304"/>
      <c r="N35" s="304"/>
      <c r="O35" s="296"/>
      <c r="P35" s="416"/>
      <c r="Q35" s="305"/>
      <c r="R35" s="305"/>
    </row>
    <row r="36" spans="1:18">
      <c r="A36" s="629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10"/>
        <v>0</v>
      </c>
      <c r="I36" s="413"/>
      <c r="J36" s="301"/>
      <c r="K36" s="302"/>
      <c r="L36" s="303"/>
      <c r="M36" s="304"/>
      <c r="N36" s="304"/>
      <c r="O36" s="296"/>
      <c r="P36" s="416"/>
      <c r="Q36" s="305"/>
      <c r="R36" s="305"/>
    </row>
    <row r="37" spans="1:18">
      <c r="A37" s="629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10"/>
        <v>0</v>
      </c>
      <c r="I37" s="413"/>
      <c r="J37" s="301"/>
      <c r="K37" s="302"/>
      <c r="L37" s="303"/>
      <c r="M37" s="304"/>
      <c r="N37" s="304"/>
      <c r="O37" s="296"/>
      <c r="P37" s="416"/>
      <c r="Q37" s="305"/>
      <c r="R37" s="305"/>
    </row>
    <row r="38" spans="1:18" ht="17.5" customHeight="1">
      <c r="A38" s="630"/>
      <c r="B38" s="297">
        <v>0</v>
      </c>
      <c r="C38" s="6" t="s">
        <v>69</v>
      </c>
      <c r="D38" s="628" t="s">
        <v>127</v>
      </c>
      <c r="E38" s="628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2883.2423600070674</v>
      </c>
      <c r="L38" s="313">
        <f>AVERAGE(L25:L37)</f>
        <v>800.49527468645158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631" t="s">
        <v>128</v>
      </c>
      <c r="B39" s="297">
        <v>0</v>
      </c>
      <c r="C39" s="412"/>
      <c r="D39" s="316"/>
      <c r="E39" s="418"/>
      <c r="F39" s="299" t="s">
        <v>105</v>
      </c>
      <c r="G39" s="412"/>
      <c r="H39" s="300">
        <f t="shared" ref="H39:H47" si="11">F39*G39</f>
        <v>0</v>
      </c>
      <c r="I39" s="413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632"/>
      <c r="B40" s="297">
        <v>0</v>
      </c>
      <c r="C40" s="412"/>
      <c r="D40" s="316"/>
      <c r="E40" s="418"/>
      <c r="F40" s="299" t="s">
        <v>105</v>
      </c>
      <c r="G40" s="412"/>
      <c r="H40" s="300">
        <f t="shared" si="11"/>
        <v>0</v>
      </c>
      <c r="I40" s="413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632"/>
      <c r="B41" s="297">
        <v>0</v>
      </c>
      <c r="C41" s="412"/>
      <c r="D41" s="320"/>
      <c r="E41" s="418"/>
      <c r="F41" s="299" t="s">
        <v>105</v>
      </c>
      <c r="G41" s="412"/>
      <c r="H41" s="300">
        <f t="shared" si="11"/>
        <v>0</v>
      </c>
      <c r="I41" s="413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632"/>
      <c r="B42" s="297">
        <v>0</v>
      </c>
      <c r="C42" s="412"/>
      <c r="D42" s="320"/>
      <c r="E42" s="418"/>
      <c r="F42" s="299" t="s">
        <v>105</v>
      </c>
      <c r="G42" s="412"/>
      <c r="H42" s="300">
        <f t="shared" si="11"/>
        <v>0</v>
      </c>
      <c r="I42" s="413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632"/>
      <c r="B43" s="297">
        <v>0</v>
      </c>
      <c r="C43" s="412"/>
      <c r="D43" s="319"/>
      <c r="E43" s="418"/>
      <c r="F43" s="299" t="s">
        <v>105</v>
      </c>
      <c r="G43" s="412"/>
      <c r="H43" s="300">
        <f t="shared" si="11"/>
        <v>0</v>
      </c>
      <c r="I43" s="413"/>
      <c r="J43" s="301"/>
      <c r="K43" s="302"/>
      <c r="L43" s="303"/>
      <c r="M43" s="304"/>
      <c r="N43" s="304"/>
      <c r="O43" s="296"/>
      <c r="P43" s="416"/>
      <c r="Q43" s="305"/>
      <c r="R43" s="305"/>
    </row>
    <row r="44" spans="1:18">
      <c r="A44" s="632"/>
      <c r="B44" s="297">
        <v>0</v>
      </c>
      <c r="C44" s="412"/>
      <c r="D44" s="320"/>
      <c r="E44" s="326"/>
      <c r="F44" s="299" t="s">
        <v>105</v>
      </c>
      <c r="G44" s="327"/>
      <c r="H44" s="328">
        <f t="shared" si="11"/>
        <v>0</v>
      </c>
      <c r="I44" s="414"/>
      <c r="J44" s="301"/>
      <c r="K44" s="302"/>
      <c r="L44" s="303"/>
      <c r="M44" s="304"/>
      <c r="N44" s="304"/>
      <c r="O44" s="296"/>
      <c r="P44" s="416"/>
      <c r="Q44" s="305"/>
      <c r="R44" s="305"/>
    </row>
    <row r="45" spans="1:18">
      <c r="A45" s="632"/>
      <c r="B45" s="297">
        <v>0</v>
      </c>
      <c r="C45" s="412"/>
      <c r="D45" s="336"/>
      <c r="E45" s="321"/>
      <c r="F45" s="299" t="s">
        <v>105</v>
      </c>
      <c r="G45" s="412"/>
      <c r="H45" s="300">
        <f t="shared" si="11"/>
        <v>0</v>
      </c>
      <c r="I45" s="413"/>
      <c r="J45" s="301"/>
      <c r="K45" s="302"/>
      <c r="L45" s="303"/>
      <c r="M45" s="304"/>
      <c r="N45" s="304"/>
      <c r="O45" s="296"/>
      <c r="P45" s="416"/>
      <c r="Q45" s="305"/>
      <c r="R45" s="305"/>
    </row>
    <row r="46" spans="1:18">
      <c r="A46" s="632"/>
      <c r="B46" s="297">
        <v>0</v>
      </c>
      <c r="C46" s="412"/>
      <c r="D46" s="320"/>
      <c r="E46" s="326"/>
      <c r="F46" s="299" t="s">
        <v>105</v>
      </c>
      <c r="G46" s="327"/>
      <c r="H46" s="328">
        <f t="shared" si="11"/>
        <v>0</v>
      </c>
      <c r="I46" s="414"/>
      <c r="J46" s="301"/>
      <c r="K46" s="302"/>
      <c r="L46" s="303"/>
      <c r="M46" s="304"/>
      <c r="N46" s="304"/>
      <c r="O46" s="296"/>
      <c r="P46" s="416"/>
      <c r="Q46" s="305"/>
      <c r="R46" s="305"/>
    </row>
    <row r="47" spans="1:18">
      <c r="A47" s="632"/>
      <c r="B47" s="297">
        <v>0</v>
      </c>
      <c r="C47" s="412"/>
      <c r="D47" s="336"/>
      <c r="E47" s="321"/>
      <c r="F47" s="299" t="s">
        <v>105</v>
      </c>
      <c r="G47" s="412"/>
      <c r="H47" s="300">
        <f t="shared" si="11"/>
        <v>0</v>
      </c>
      <c r="I47" s="413"/>
      <c r="J47" s="301"/>
      <c r="K47" s="302"/>
      <c r="L47" s="303"/>
      <c r="M47" s="304"/>
      <c r="N47" s="304"/>
      <c r="O47" s="296"/>
      <c r="P47" s="416"/>
      <c r="Q47" s="305"/>
      <c r="R47" s="305"/>
    </row>
    <row r="48" spans="1:18">
      <c r="A48" s="633"/>
      <c r="B48" s="297">
        <v>0</v>
      </c>
      <c r="C48" s="412"/>
      <c r="D48" s="320"/>
      <c r="E48" s="374"/>
      <c r="F48" s="299" t="s">
        <v>105</v>
      </c>
      <c r="G48" s="412"/>
      <c r="H48" s="300"/>
      <c r="I48" s="413"/>
      <c r="J48" s="301"/>
      <c r="K48" s="302"/>
      <c r="L48" s="303"/>
      <c r="M48" s="304"/>
      <c r="N48" s="304"/>
      <c r="O48" s="296"/>
      <c r="P48" s="416"/>
      <c r="Q48" s="305"/>
      <c r="R48" s="305"/>
    </row>
    <row r="49" spans="1:18">
      <c r="A49" s="633"/>
      <c r="B49" s="297">
        <v>0</v>
      </c>
      <c r="C49" s="412"/>
      <c r="D49" s="329"/>
      <c r="E49" s="330"/>
      <c r="F49" s="299" t="s">
        <v>105</v>
      </c>
      <c r="G49" s="296"/>
      <c r="H49" s="328">
        <f>F49*G49</f>
        <v>0</v>
      </c>
      <c r="I49" s="416"/>
      <c r="J49" s="301"/>
      <c r="K49" s="302"/>
      <c r="L49" s="303"/>
      <c r="M49" s="304"/>
      <c r="N49" s="304"/>
      <c r="O49" s="296"/>
      <c r="P49" s="416"/>
      <c r="Q49" s="305"/>
      <c r="R49" s="305"/>
    </row>
    <row r="50" spans="1:18">
      <c r="A50" s="633"/>
      <c r="B50" s="297">
        <v>0</v>
      </c>
      <c r="C50" s="412"/>
      <c r="D50" s="329"/>
      <c r="E50" s="330"/>
      <c r="F50" s="299" t="s">
        <v>105</v>
      </c>
      <c r="G50" s="296"/>
      <c r="H50" s="328">
        <f>F50*G50</f>
        <v>0</v>
      </c>
      <c r="I50" s="416"/>
      <c r="J50" s="301"/>
      <c r="K50" s="302"/>
      <c r="L50" s="303"/>
      <c r="M50" s="304"/>
      <c r="N50" s="304"/>
      <c r="O50" s="296"/>
      <c r="P50" s="416"/>
      <c r="Q50" s="305"/>
      <c r="R50" s="305"/>
    </row>
    <row r="51" spans="1:18" ht="15.75" customHeight="1">
      <c r="A51" s="634"/>
      <c r="B51" s="297">
        <v>0</v>
      </c>
      <c r="C51" s="6" t="s">
        <v>70</v>
      </c>
      <c r="D51" s="617" t="s">
        <v>118</v>
      </c>
      <c r="E51" s="617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5" customHeight="1">
      <c r="A52" s="635" t="s">
        <v>129</v>
      </c>
      <c r="B52" s="297" t="s">
        <v>115</v>
      </c>
      <c r="C52" s="412"/>
      <c r="D52" s="319" t="s">
        <v>130</v>
      </c>
      <c r="E52" s="334"/>
      <c r="F52" s="299">
        <v>25.03</v>
      </c>
      <c r="G52" s="412">
        <v>556</v>
      </c>
      <c r="H52" s="300">
        <f>F52*G52</f>
        <v>13916.68</v>
      </c>
      <c r="I52" s="413"/>
      <c r="J52" s="301">
        <v>4</v>
      </c>
      <c r="K52" s="302">
        <f>G52/P52*60</f>
        <v>3336.0000000000118</v>
      </c>
      <c r="L52" s="303">
        <f>K52/J52</f>
        <v>834.00000000000296</v>
      </c>
      <c r="M52" s="304">
        <v>0.2986111111111111</v>
      </c>
      <c r="N52" s="304">
        <v>0.30555555555555552</v>
      </c>
      <c r="O52" s="302">
        <v>10</v>
      </c>
      <c r="P52" s="416">
        <f>(N52-M52)*24*60</f>
        <v>9.9999999999999645</v>
      </c>
      <c r="Q52" s="305"/>
      <c r="R52" s="305"/>
    </row>
    <row r="53" spans="1:18" ht="15.65" customHeight="1">
      <c r="A53" s="636"/>
      <c r="B53" s="297" t="s">
        <v>115</v>
      </c>
      <c r="C53" s="412"/>
      <c r="D53" s="319" t="s">
        <v>131</v>
      </c>
      <c r="E53" s="335"/>
      <c r="F53" s="299">
        <v>24.82</v>
      </c>
      <c r="G53" s="306">
        <v>775</v>
      </c>
      <c r="H53" s="300">
        <f t="shared" ref="H53:H62" si="12">F53*G53</f>
        <v>19235.5</v>
      </c>
      <c r="I53" s="413"/>
      <c r="J53" s="301">
        <v>4</v>
      </c>
      <c r="K53" s="302">
        <f t="shared" ref="K53:K56" si="13">G53/P53*60</f>
        <v>3321.4285714285834</v>
      </c>
      <c r="L53" s="303">
        <f t="shared" ref="L53:L56" si="14">K53/J53</f>
        <v>830.35714285714585</v>
      </c>
      <c r="M53" s="304">
        <v>0.31944444444444448</v>
      </c>
      <c r="N53" s="304">
        <v>0.32916666666666666</v>
      </c>
      <c r="O53" s="302">
        <v>20</v>
      </c>
      <c r="P53" s="416">
        <f t="shared" ref="P53:P56" si="15">(N53-M53)*24*60</f>
        <v>13.99999999999995</v>
      </c>
      <c r="Q53" s="305"/>
      <c r="R53" s="305"/>
    </row>
    <row r="54" spans="1:18" ht="15.65" customHeight="1">
      <c r="A54" s="636"/>
      <c r="B54" s="297" t="s">
        <v>115</v>
      </c>
      <c r="C54" s="412"/>
      <c r="D54" s="319" t="s">
        <v>132</v>
      </c>
      <c r="E54" s="418"/>
      <c r="F54" s="299">
        <v>30</v>
      </c>
      <c r="G54" s="306">
        <v>1291</v>
      </c>
      <c r="H54" s="300">
        <f t="shared" si="12"/>
        <v>38730</v>
      </c>
      <c r="I54" s="413"/>
      <c r="J54" s="301">
        <v>4</v>
      </c>
      <c r="K54" s="302">
        <f t="shared" si="13"/>
        <v>3227.49999999999</v>
      </c>
      <c r="L54" s="303">
        <f t="shared" si="14"/>
        <v>806.8749999999975</v>
      </c>
      <c r="M54" s="304">
        <v>0.3430555555555555</v>
      </c>
      <c r="N54" s="304">
        <v>0.35972222222222222</v>
      </c>
      <c r="O54" s="302">
        <v>20</v>
      </c>
      <c r="P54" s="416">
        <f t="shared" si="15"/>
        <v>24.000000000000075</v>
      </c>
      <c r="Q54" s="305">
        <v>0.35972222222222222</v>
      </c>
      <c r="R54" s="305">
        <v>0.40138888888888885</v>
      </c>
    </row>
    <row r="55" spans="1:18" ht="15.65" customHeight="1">
      <c r="A55" s="636"/>
      <c r="B55" s="297" t="s">
        <v>115</v>
      </c>
      <c r="C55" s="412"/>
      <c r="D55" s="337" t="s">
        <v>133</v>
      </c>
      <c r="E55" s="321"/>
      <c r="F55" s="299">
        <v>14.03</v>
      </c>
      <c r="G55" s="306">
        <v>2349</v>
      </c>
      <c r="H55" s="300">
        <f t="shared" si="12"/>
        <v>32956.47</v>
      </c>
      <c r="I55" s="413"/>
      <c r="J55" s="301">
        <v>3</v>
      </c>
      <c r="K55" s="302">
        <f t="shared" si="13"/>
        <v>3277.6744186046508</v>
      </c>
      <c r="L55" s="303">
        <f t="shared" si="14"/>
        <v>1092.5581395348836</v>
      </c>
      <c r="M55" s="304">
        <v>0.4152777777777778</v>
      </c>
      <c r="N55" s="304">
        <v>0.44513888888888892</v>
      </c>
      <c r="O55" s="302">
        <v>20</v>
      </c>
      <c r="P55" s="416">
        <f t="shared" si="15"/>
        <v>43.000000000000007</v>
      </c>
      <c r="Q55" s="305"/>
      <c r="R55" s="305"/>
    </row>
    <row r="56" spans="1:18" ht="15.65" customHeight="1">
      <c r="A56" s="636"/>
      <c r="B56" s="297" t="s">
        <v>115</v>
      </c>
      <c r="C56" s="412"/>
      <c r="D56" s="320" t="s">
        <v>134</v>
      </c>
      <c r="E56" s="321"/>
      <c r="F56" s="299">
        <v>18.18</v>
      </c>
      <c r="G56" s="306">
        <v>1306</v>
      </c>
      <c r="H56" s="300">
        <f t="shared" si="12"/>
        <v>23743.079999999998</v>
      </c>
      <c r="I56" s="413"/>
      <c r="J56" s="301">
        <v>3</v>
      </c>
      <c r="K56" s="302">
        <f t="shared" si="13"/>
        <v>3265.0000000000118</v>
      </c>
      <c r="L56" s="303">
        <f t="shared" si="14"/>
        <v>1088.3333333333374</v>
      </c>
      <c r="M56" s="304">
        <v>0.45902777777777781</v>
      </c>
      <c r="N56" s="304">
        <v>0.47569444444444442</v>
      </c>
      <c r="O56" s="302">
        <v>20</v>
      </c>
      <c r="P56" s="416">
        <f t="shared" si="15"/>
        <v>23.999999999999915</v>
      </c>
      <c r="Q56" s="305"/>
      <c r="R56" s="305"/>
    </row>
    <row r="57" spans="1:18" ht="15.75" customHeight="1">
      <c r="A57" s="636"/>
      <c r="B57" s="297">
        <v>0</v>
      </c>
      <c r="C57" s="6" t="s">
        <v>73</v>
      </c>
      <c r="D57" s="337"/>
      <c r="E57" s="321"/>
      <c r="F57" s="299" t="s">
        <v>105</v>
      </c>
      <c r="G57" s="306"/>
      <c r="H57" s="300">
        <f t="shared" si="12"/>
        <v>0</v>
      </c>
      <c r="I57" s="413"/>
      <c r="J57" s="301"/>
      <c r="K57" s="302"/>
      <c r="L57" s="303"/>
      <c r="M57" s="304"/>
      <c r="N57" s="304"/>
      <c r="O57" s="302"/>
      <c r="P57" s="416"/>
      <c r="Q57" s="305"/>
      <c r="R57" s="305"/>
    </row>
    <row r="58" spans="1:18" ht="15.65" customHeight="1">
      <c r="A58" s="636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2"/>
        <v>0</v>
      </c>
      <c r="I58" s="413"/>
      <c r="J58" s="301"/>
      <c r="K58" s="302"/>
      <c r="L58" s="303"/>
      <c r="M58" s="304"/>
      <c r="N58" s="304"/>
      <c r="O58" s="302"/>
      <c r="P58" s="416"/>
      <c r="Q58" s="305"/>
      <c r="R58" s="305"/>
    </row>
    <row r="59" spans="1:18" ht="15.65" customHeight="1">
      <c r="A59" s="636"/>
      <c r="B59" s="297">
        <v>0</v>
      </c>
      <c r="C59" s="412"/>
      <c r="D59" s="336"/>
      <c r="E59" s="321"/>
      <c r="F59" s="299" t="s">
        <v>105</v>
      </c>
      <c r="G59" s="306"/>
      <c r="H59" s="300">
        <f t="shared" si="12"/>
        <v>0</v>
      </c>
      <c r="I59" s="413"/>
      <c r="J59" s="301"/>
      <c r="K59" s="302"/>
      <c r="L59" s="303"/>
      <c r="M59" s="304"/>
      <c r="N59" s="304"/>
      <c r="O59" s="302"/>
      <c r="P59" s="416"/>
      <c r="Q59" s="305"/>
      <c r="R59" s="305"/>
    </row>
    <row r="60" spans="1:18" ht="15.65" customHeight="1">
      <c r="A60" s="636"/>
      <c r="B60" s="297">
        <v>0</v>
      </c>
      <c r="C60" s="412"/>
      <c r="D60" s="337"/>
      <c r="E60" s="339"/>
      <c r="F60" s="299" t="s">
        <v>105</v>
      </c>
      <c r="G60" s="306"/>
      <c r="H60" s="300">
        <f t="shared" si="12"/>
        <v>0</v>
      </c>
      <c r="I60" s="413"/>
      <c r="J60" s="301"/>
      <c r="K60" s="302"/>
      <c r="L60" s="303"/>
      <c r="M60" s="304"/>
      <c r="N60" s="304"/>
      <c r="O60" s="302"/>
      <c r="P60" s="416"/>
      <c r="Q60" s="305"/>
      <c r="R60" s="305"/>
    </row>
    <row r="61" spans="1:18" ht="15.65" customHeight="1">
      <c r="A61" s="636"/>
      <c r="B61" s="297">
        <v>0</v>
      </c>
      <c r="C61" s="412"/>
      <c r="D61" s="319"/>
      <c r="E61" s="321"/>
      <c r="F61" s="299" t="s">
        <v>105</v>
      </c>
      <c r="G61" s="306"/>
      <c r="H61" s="300">
        <f t="shared" si="12"/>
        <v>0</v>
      </c>
      <c r="I61" s="413"/>
      <c r="J61" s="301"/>
      <c r="K61" s="302"/>
      <c r="L61" s="303"/>
      <c r="M61" s="304"/>
      <c r="N61" s="304"/>
      <c r="O61" s="302"/>
      <c r="P61" s="416"/>
      <c r="Q61" s="305"/>
      <c r="R61" s="305"/>
    </row>
    <row r="62" spans="1:18" ht="15.65" customHeight="1">
      <c r="A62" s="636"/>
      <c r="B62" s="297">
        <v>0</v>
      </c>
      <c r="C62" s="412"/>
      <c r="D62" s="336"/>
      <c r="E62" s="340"/>
      <c r="F62" s="299" t="s">
        <v>105</v>
      </c>
      <c r="G62" s="306"/>
      <c r="H62" s="300">
        <f t="shared" si="12"/>
        <v>0</v>
      </c>
      <c r="I62" s="413"/>
      <c r="J62" s="301"/>
      <c r="K62" s="302"/>
      <c r="L62" s="303"/>
      <c r="M62" s="304"/>
      <c r="N62" s="304"/>
      <c r="O62" s="302"/>
      <c r="P62" s="416"/>
      <c r="Q62" s="305"/>
      <c r="R62" s="305"/>
    </row>
    <row r="63" spans="1:18" ht="15.65" customHeight="1">
      <c r="A63" s="636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3"/>
        <v>0</v>
      </c>
      <c r="I63" s="414"/>
      <c r="J63" s="301"/>
      <c r="K63" s="302"/>
      <c r="L63" s="303"/>
      <c r="M63" s="304"/>
      <c r="N63" s="304"/>
      <c r="O63" s="296"/>
      <c r="P63" s="416"/>
      <c r="Q63" s="305"/>
      <c r="R63" s="305"/>
    </row>
    <row r="64" spans="1:18" ht="15.75" customHeight="1">
      <c r="A64" s="637"/>
      <c r="B64" s="297">
        <v>0</v>
      </c>
      <c r="C64" s="6" t="s">
        <v>135</v>
      </c>
      <c r="D64" s="617" t="s">
        <v>118</v>
      </c>
      <c r="E64" s="617"/>
      <c r="F64" s="308"/>
      <c r="G64" s="313"/>
      <c r="H64" s="331"/>
      <c r="I64" s="332"/>
      <c r="J64" s="312">
        <f>AVERAGE(J52:J63)</f>
        <v>3.6</v>
      </c>
      <c r="K64" s="312">
        <f>AVERAGE(K52:K63)</f>
        <v>3285.5205980066494</v>
      </c>
      <c r="L64" s="313">
        <f>AVERAGE(L52:L63)</f>
        <v>930.42472314507336</v>
      </c>
      <c r="M64" s="304"/>
      <c r="N64" s="304"/>
      <c r="O64" s="296"/>
      <c r="P64" s="296"/>
      <c r="Q64" s="296"/>
      <c r="R64" s="296"/>
    </row>
    <row r="65" spans="1:18" ht="15.65" customHeight="1">
      <c r="A65" s="638" t="s">
        <v>136</v>
      </c>
      <c r="B65" s="297" t="s">
        <v>115</v>
      </c>
      <c r="C65" s="412"/>
      <c r="D65" s="320" t="s">
        <v>137</v>
      </c>
      <c r="E65" s="334"/>
      <c r="F65" s="299">
        <v>16.66</v>
      </c>
      <c r="G65" s="412">
        <v>2272</v>
      </c>
      <c r="H65" s="300">
        <f>F65*G65</f>
        <v>37851.519999999997</v>
      </c>
      <c r="I65" s="413"/>
      <c r="J65" s="301">
        <v>4</v>
      </c>
      <c r="K65" s="302">
        <f t="shared" ref="K65:K69" si="16">G65/P65*60</f>
        <v>3245.7142857142844</v>
      </c>
      <c r="L65" s="303">
        <f t="shared" ref="L65:L69" si="17">K65/J65</f>
        <v>811.4285714285711</v>
      </c>
      <c r="M65" s="304">
        <v>0.18055555555555555</v>
      </c>
      <c r="N65" s="304">
        <v>0.20972222222222223</v>
      </c>
      <c r="O65" s="302">
        <v>20</v>
      </c>
      <c r="P65" s="416">
        <f>(N65-M65)*24*60</f>
        <v>42.000000000000014</v>
      </c>
      <c r="Q65" s="305"/>
      <c r="R65" s="305"/>
    </row>
    <row r="66" spans="1:18" ht="15.65" customHeight="1">
      <c r="A66" s="639"/>
      <c r="B66" s="297" t="s">
        <v>115</v>
      </c>
      <c r="C66" s="412"/>
      <c r="D66" s="320" t="s">
        <v>138</v>
      </c>
      <c r="E66" s="335"/>
      <c r="F66" s="299">
        <v>22.281818181818181</v>
      </c>
      <c r="G66" s="306">
        <v>541</v>
      </c>
      <c r="H66" s="300">
        <f t="shared" ref="H66:H74" si="18">F66*G66</f>
        <v>12054.463636363636</v>
      </c>
      <c r="I66" s="413"/>
      <c r="J66" s="301">
        <v>4</v>
      </c>
      <c r="K66" s="302">
        <f t="shared" si="16"/>
        <v>3245.9999999999986</v>
      </c>
      <c r="L66" s="303">
        <f t="shared" si="17"/>
        <v>811.49999999999966</v>
      </c>
      <c r="M66" s="304">
        <v>0.22361111111111109</v>
      </c>
      <c r="N66" s="304">
        <v>0.23055555555555554</v>
      </c>
      <c r="O66" s="302">
        <v>20</v>
      </c>
      <c r="P66" s="416">
        <f t="shared" ref="P66:P69" si="19">(N66-M66)*24*60</f>
        <v>10.000000000000004</v>
      </c>
      <c r="Q66" s="305"/>
      <c r="R66" s="305"/>
    </row>
    <row r="67" spans="1:18" ht="15.65" customHeight="1">
      <c r="A67" s="639"/>
      <c r="B67" s="297" t="s">
        <v>115</v>
      </c>
      <c r="C67" s="412"/>
      <c r="D67" s="336" t="s">
        <v>139</v>
      </c>
      <c r="E67" s="321"/>
      <c r="F67" s="299">
        <v>17.890909090909091</v>
      </c>
      <c r="G67" s="306">
        <v>1405</v>
      </c>
      <c r="H67" s="300">
        <f t="shared" si="18"/>
        <v>25136.727272727272</v>
      </c>
      <c r="I67" s="413"/>
      <c r="J67" s="301">
        <v>3</v>
      </c>
      <c r="K67" s="302">
        <f t="shared" si="16"/>
        <v>3242.3076923076942</v>
      </c>
      <c r="L67" s="303">
        <f t="shared" si="17"/>
        <v>1080.7692307692314</v>
      </c>
      <c r="M67" s="304">
        <v>0.24444444444444446</v>
      </c>
      <c r="N67" s="304">
        <v>0.26250000000000001</v>
      </c>
      <c r="O67" s="302">
        <v>20</v>
      </c>
      <c r="P67" s="416">
        <f t="shared" si="19"/>
        <v>25.999999999999986</v>
      </c>
      <c r="Q67" s="305">
        <v>0.26250000000000001</v>
      </c>
      <c r="R67" s="305">
        <v>0.30416666666666664</v>
      </c>
    </row>
    <row r="68" spans="1:18" ht="15.65" customHeight="1">
      <c r="A68" s="639"/>
      <c r="B68" s="297" t="s">
        <v>115</v>
      </c>
      <c r="C68" s="412"/>
      <c r="D68" s="319" t="s">
        <v>140</v>
      </c>
      <c r="E68" s="321"/>
      <c r="F68" s="299">
        <v>18.18</v>
      </c>
      <c r="G68" s="306">
        <v>724</v>
      </c>
      <c r="H68" s="300">
        <f t="shared" si="18"/>
        <v>13162.32</v>
      </c>
      <c r="I68" s="413"/>
      <c r="J68" s="301">
        <v>3</v>
      </c>
      <c r="K68" s="302">
        <f t="shared" si="16"/>
        <v>3341.5384615384528</v>
      </c>
      <c r="L68" s="303">
        <f t="shared" si="17"/>
        <v>1113.8461538461509</v>
      </c>
      <c r="M68" s="304">
        <v>0.31805555555555554</v>
      </c>
      <c r="N68" s="304">
        <v>0.32708333333333334</v>
      </c>
      <c r="O68" s="302">
        <v>20</v>
      </c>
      <c r="P68" s="416">
        <f t="shared" si="19"/>
        <v>13.000000000000034</v>
      </c>
      <c r="Q68" s="305"/>
      <c r="R68" s="305"/>
    </row>
    <row r="69" spans="1:18" ht="15.65" customHeight="1">
      <c r="A69" s="639"/>
      <c r="B69" s="297" t="s">
        <v>115</v>
      </c>
      <c r="C69" s="412"/>
      <c r="D69" s="336" t="s">
        <v>141</v>
      </c>
      <c r="E69" s="321"/>
      <c r="F69" s="299">
        <v>14.285714285714283</v>
      </c>
      <c r="G69" s="306">
        <v>3354</v>
      </c>
      <c r="H69" s="300">
        <f t="shared" si="18"/>
        <v>47914.285714285703</v>
      </c>
      <c r="I69" s="413"/>
      <c r="J69" s="301">
        <v>3</v>
      </c>
      <c r="K69" s="302">
        <f t="shared" si="16"/>
        <v>3245.806451612902</v>
      </c>
      <c r="L69" s="303">
        <f t="shared" si="17"/>
        <v>1081.9354838709673</v>
      </c>
      <c r="M69" s="304">
        <v>0.34097222222222223</v>
      </c>
      <c r="N69" s="304">
        <v>0.3840277777777778</v>
      </c>
      <c r="O69" s="302">
        <v>20</v>
      </c>
      <c r="P69" s="416">
        <f t="shared" si="19"/>
        <v>62.000000000000021</v>
      </c>
      <c r="Q69" s="305"/>
      <c r="R69" s="305"/>
    </row>
    <row r="70" spans="1:18" ht="15.75" customHeight="1">
      <c r="A70" s="639"/>
      <c r="B70" s="297">
        <v>0</v>
      </c>
      <c r="C70" s="6" t="s">
        <v>73</v>
      </c>
      <c r="D70" s="320"/>
      <c r="E70" s="321"/>
      <c r="F70" s="299" t="s">
        <v>105</v>
      </c>
      <c r="G70" s="306"/>
      <c r="H70" s="300">
        <f t="shared" si="18"/>
        <v>0</v>
      </c>
      <c r="I70" s="413"/>
      <c r="J70" s="301"/>
      <c r="K70" s="302"/>
      <c r="L70" s="303"/>
      <c r="M70" s="304"/>
      <c r="N70" s="304"/>
      <c r="O70" s="302"/>
      <c r="P70" s="416"/>
      <c r="Q70" s="305"/>
      <c r="R70" s="305"/>
    </row>
    <row r="71" spans="1:18" ht="15.65" customHeight="1">
      <c r="A71" s="639"/>
      <c r="B71" s="297">
        <v>0</v>
      </c>
      <c r="C71" s="318"/>
      <c r="D71" s="336"/>
      <c r="E71" s="321"/>
      <c r="F71" s="299" t="s">
        <v>105</v>
      </c>
      <c r="G71" s="338"/>
      <c r="H71" s="300">
        <f t="shared" si="18"/>
        <v>0</v>
      </c>
      <c r="I71" s="413"/>
      <c r="J71" s="301"/>
      <c r="K71" s="302"/>
      <c r="L71" s="303"/>
      <c r="M71" s="304"/>
      <c r="N71" s="304"/>
      <c r="O71" s="302"/>
      <c r="P71" s="416"/>
      <c r="Q71" s="305"/>
      <c r="R71" s="305"/>
    </row>
    <row r="72" spans="1:18" ht="15.65" customHeight="1">
      <c r="A72" s="639"/>
      <c r="B72" s="297">
        <v>0</v>
      </c>
      <c r="C72" s="412"/>
      <c r="D72" s="336"/>
      <c r="E72" s="321"/>
      <c r="F72" s="299" t="s">
        <v>105</v>
      </c>
      <c r="G72" s="306"/>
      <c r="H72" s="300">
        <f t="shared" si="18"/>
        <v>0</v>
      </c>
      <c r="I72" s="413"/>
      <c r="J72" s="301"/>
      <c r="K72" s="302"/>
      <c r="L72" s="303"/>
      <c r="M72" s="304"/>
      <c r="N72" s="304"/>
      <c r="O72" s="302"/>
      <c r="P72" s="416"/>
      <c r="Q72" s="305"/>
      <c r="R72" s="305"/>
    </row>
    <row r="73" spans="1:18" ht="15.65" customHeight="1">
      <c r="A73" s="639"/>
      <c r="B73" s="297">
        <v>0</v>
      </c>
      <c r="C73" s="412"/>
      <c r="D73" s="336"/>
      <c r="E73" s="321"/>
      <c r="F73" s="299" t="s">
        <v>105</v>
      </c>
      <c r="G73" s="306"/>
      <c r="H73" s="300">
        <f t="shared" si="18"/>
        <v>0</v>
      </c>
      <c r="I73" s="413"/>
      <c r="J73" s="301"/>
      <c r="K73" s="302"/>
      <c r="L73" s="303"/>
      <c r="M73" s="304"/>
      <c r="N73" s="304"/>
      <c r="O73" s="302"/>
      <c r="P73" s="416"/>
      <c r="Q73" s="305"/>
      <c r="R73" s="305"/>
    </row>
    <row r="74" spans="1:18" ht="15.65" customHeight="1">
      <c r="A74" s="639"/>
      <c r="B74" s="297">
        <v>0</v>
      </c>
      <c r="C74" s="412"/>
      <c r="D74" s="336"/>
      <c r="E74" s="321"/>
      <c r="F74" s="299" t="s">
        <v>105</v>
      </c>
      <c r="G74" s="306"/>
      <c r="H74" s="300">
        <f t="shared" si="18"/>
        <v>0</v>
      </c>
      <c r="I74" s="413"/>
      <c r="J74" s="301"/>
      <c r="K74" s="302"/>
      <c r="L74" s="303"/>
      <c r="M74" s="304"/>
      <c r="N74" s="304"/>
      <c r="O74" s="302"/>
      <c r="P74" s="416"/>
      <c r="Q74" s="305"/>
      <c r="R74" s="305"/>
    </row>
    <row r="75" spans="1:18" ht="15.75" customHeight="1">
      <c r="A75" s="640"/>
      <c r="B75" s="297">
        <v>0</v>
      </c>
      <c r="C75" s="6" t="s">
        <v>142</v>
      </c>
      <c r="D75" s="617" t="s">
        <v>118</v>
      </c>
      <c r="E75" s="617"/>
      <c r="F75" s="308"/>
      <c r="G75" s="313"/>
      <c r="H75" s="331"/>
      <c r="I75" s="332"/>
      <c r="J75" s="312">
        <f>AVERAGE(J65:J74)</f>
        <v>3.4</v>
      </c>
      <c r="K75" s="312">
        <f>AVERAGE(K65:K74)</f>
        <v>3264.2733782346668</v>
      </c>
      <c r="L75" s="313">
        <f>AVERAGE(L65:L74)</f>
        <v>979.89588798298394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625" t="s">
        <v>143</v>
      </c>
      <c r="B76" s="297">
        <v>0</v>
      </c>
      <c r="C76" s="297"/>
      <c r="D76" s="626"/>
      <c r="E76" s="627"/>
      <c r="F76" s="299" t="s">
        <v>105</v>
      </c>
      <c r="G76" s="342"/>
      <c r="H76" s="314">
        <f t="shared" si="3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6"/>
      <c r="Q76" s="305"/>
      <c r="R76" s="305"/>
    </row>
    <row r="77" spans="1:18">
      <c r="A77" s="625"/>
      <c r="B77" s="297">
        <v>0</v>
      </c>
      <c r="C77" s="297"/>
      <c r="D77" s="626"/>
      <c r="E77" s="627"/>
      <c r="F77" s="299" t="s">
        <v>105</v>
      </c>
      <c r="G77" s="412"/>
      <c r="H77" s="300">
        <f t="shared" si="3"/>
        <v>0</v>
      </c>
      <c r="I77" s="413"/>
      <c r="J77" s="301"/>
      <c r="K77" s="302"/>
      <c r="L77" s="303"/>
      <c r="M77" s="304"/>
      <c r="N77" s="304"/>
      <c r="O77" s="296"/>
      <c r="P77" s="416"/>
      <c r="Q77" s="296"/>
      <c r="R77" s="296"/>
    </row>
    <row r="78" spans="1:18">
      <c r="A78" s="625"/>
      <c r="B78" s="297">
        <v>0</v>
      </c>
      <c r="C78" s="297"/>
      <c r="D78" s="419"/>
      <c r="E78" s="419"/>
      <c r="F78" s="299" t="s">
        <v>105</v>
      </c>
      <c r="G78" s="323"/>
      <c r="H78" s="300">
        <f t="shared" si="3"/>
        <v>0</v>
      </c>
      <c r="I78" s="413"/>
      <c r="J78" s="301"/>
      <c r="K78" s="302"/>
      <c r="L78" s="303"/>
      <c r="M78" s="304"/>
      <c r="N78" s="304"/>
      <c r="O78" s="296"/>
      <c r="P78" s="416"/>
      <c r="Q78" s="296"/>
      <c r="R78" s="296"/>
    </row>
    <row r="79" spans="1:18">
      <c r="A79" s="625"/>
      <c r="B79" s="297">
        <v>0</v>
      </c>
      <c r="C79" s="297"/>
      <c r="D79" s="419"/>
      <c r="E79" s="419"/>
      <c r="F79" s="299" t="s">
        <v>105</v>
      </c>
      <c r="G79" s="323"/>
      <c r="H79" s="300">
        <f t="shared" si="3"/>
        <v>0</v>
      </c>
      <c r="I79" s="413"/>
      <c r="J79" s="301"/>
      <c r="K79" s="302"/>
      <c r="L79" s="303"/>
      <c r="M79" s="304"/>
      <c r="N79" s="304"/>
      <c r="O79" s="296"/>
      <c r="P79" s="416"/>
      <c r="Q79" s="296"/>
      <c r="R79" s="296"/>
    </row>
    <row r="80" spans="1:18">
      <c r="A80" s="625"/>
      <c r="B80" s="297">
        <v>0</v>
      </c>
      <c r="C80" s="297"/>
      <c r="D80" s="419"/>
      <c r="E80" s="419"/>
      <c r="F80" s="299" t="s">
        <v>105</v>
      </c>
      <c r="G80" s="323"/>
      <c r="H80" s="300">
        <f t="shared" si="3"/>
        <v>0</v>
      </c>
      <c r="I80" s="413"/>
      <c r="J80" s="301"/>
      <c r="K80" s="302"/>
      <c r="L80" s="303"/>
      <c r="M80" s="304"/>
      <c r="N80" s="304"/>
      <c r="O80" s="296"/>
      <c r="P80" s="416"/>
      <c r="Q80" s="296"/>
      <c r="R80" s="296"/>
    </row>
    <row r="81" spans="1:18" ht="15.75" customHeight="1">
      <c r="A81" s="625"/>
      <c r="B81" s="297">
        <v>0</v>
      </c>
      <c r="C81" s="6" t="s">
        <v>73</v>
      </c>
      <c r="D81" s="628" t="s">
        <v>118</v>
      </c>
      <c r="E81" s="628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5" customHeight="1">
      <c r="A82" s="643" t="s">
        <v>144</v>
      </c>
      <c r="B82" s="297" t="s">
        <v>115</v>
      </c>
      <c r="C82" s="318"/>
      <c r="D82" s="319" t="s">
        <v>145</v>
      </c>
      <c r="E82" s="344"/>
      <c r="F82" s="299">
        <v>18.18</v>
      </c>
      <c r="G82" s="323">
        <v>369</v>
      </c>
      <c r="H82" s="345">
        <f t="shared" ref="H82:H90" si="20">F82*G82</f>
        <v>6708.42</v>
      </c>
      <c r="I82" s="413"/>
      <c r="J82" s="301">
        <v>4</v>
      </c>
      <c r="K82" s="302">
        <f t="shared" ref="K82" si="21">G82/P82*60</f>
        <v>2767.50000000001</v>
      </c>
      <c r="L82" s="303">
        <f t="shared" ref="L82" si="22">K82/J82</f>
        <v>691.8750000000025</v>
      </c>
      <c r="M82" s="304">
        <v>0.72222222222222221</v>
      </c>
      <c r="N82" s="304">
        <v>0.72777777777777775</v>
      </c>
      <c r="O82" s="302">
        <v>20</v>
      </c>
      <c r="P82" s="416">
        <f>(N82-M82)*24*60</f>
        <v>7.9999999999999716</v>
      </c>
      <c r="Q82" s="305"/>
      <c r="R82" s="305"/>
    </row>
    <row r="83" spans="1:18">
      <c r="A83" s="644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20"/>
        <v>0</v>
      </c>
      <c r="I83" s="413"/>
      <c r="J83" s="301"/>
      <c r="K83" s="302"/>
      <c r="L83" s="303"/>
      <c r="M83" s="304"/>
      <c r="N83" s="304"/>
      <c r="O83" s="302"/>
      <c r="P83" s="416"/>
      <c r="Q83" s="305"/>
      <c r="R83" s="305"/>
    </row>
    <row r="84" spans="1:18">
      <c r="A84" s="644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20"/>
        <v>0</v>
      </c>
      <c r="I84" s="413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644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20"/>
        <v>0</v>
      </c>
      <c r="I85" s="413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644"/>
      <c r="B86" s="297">
        <v>0</v>
      </c>
      <c r="C86" s="318"/>
      <c r="D86" s="319"/>
      <c r="E86" s="344"/>
      <c r="F86" s="299" t="s">
        <v>105</v>
      </c>
      <c r="G86" s="412"/>
      <c r="H86" s="346">
        <f t="shared" si="20"/>
        <v>0</v>
      </c>
      <c r="I86" s="413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644"/>
      <c r="B87" s="297"/>
      <c r="C87" s="318"/>
      <c r="D87" s="319"/>
      <c r="E87" s="344"/>
      <c r="F87" s="299" t="s">
        <v>105</v>
      </c>
      <c r="G87" s="412"/>
      <c r="H87" s="346">
        <f t="shared" si="20"/>
        <v>0</v>
      </c>
      <c r="I87" s="413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644"/>
      <c r="B88" s="297">
        <v>0</v>
      </c>
      <c r="C88" s="318"/>
      <c r="D88" s="319"/>
      <c r="E88" s="344"/>
      <c r="F88" s="299" t="s">
        <v>105</v>
      </c>
      <c r="G88" s="412"/>
      <c r="H88" s="346">
        <f t="shared" si="20"/>
        <v>0</v>
      </c>
      <c r="I88" s="413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644"/>
      <c r="B89" s="297">
        <v>0</v>
      </c>
      <c r="C89" s="318"/>
      <c r="D89" s="319"/>
      <c r="E89" s="344"/>
      <c r="F89" s="299" t="s">
        <v>105</v>
      </c>
      <c r="G89" s="412"/>
      <c r="H89" s="346">
        <f t="shared" si="20"/>
        <v>0</v>
      </c>
      <c r="I89" s="413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644"/>
      <c r="B90" s="297">
        <v>0</v>
      </c>
      <c r="C90" s="318"/>
      <c r="D90" s="319"/>
      <c r="E90" s="344"/>
      <c r="F90" s="299" t="s">
        <v>105</v>
      </c>
      <c r="G90" s="412"/>
      <c r="H90" s="346">
        <f t="shared" si="20"/>
        <v>0</v>
      </c>
      <c r="I90" s="413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5" customHeight="1">
      <c r="A91" s="644"/>
      <c r="B91" s="297">
        <v>0</v>
      </c>
      <c r="C91" s="6" t="s">
        <v>123</v>
      </c>
      <c r="D91" s="645" t="s">
        <v>118</v>
      </c>
      <c r="E91" s="645"/>
      <c r="F91" s="308"/>
      <c r="G91" s="348"/>
      <c r="H91" s="349"/>
      <c r="I91" s="311"/>
      <c r="J91" s="312">
        <f>AVERAGE(J82:J90)</f>
        <v>4</v>
      </c>
      <c r="K91" s="312">
        <f>AVERAGE(K82:K90)</f>
        <v>2767.50000000001</v>
      </c>
      <c r="L91" s="313">
        <f>AVERAGE(L82:L90)</f>
        <v>691.8750000000025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646" t="s">
        <v>146</v>
      </c>
      <c r="B92" s="297" t="s">
        <v>115</v>
      </c>
      <c r="C92" s="297"/>
      <c r="D92" s="350" t="s">
        <v>147</v>
      </c>
      <c r="E92" s="344"/>
      <c r="F92" s="299">
        <v>24.54</v>
      </c>
      <c r="G92" s="412">
        <v>1428</v>
      </c>
      <c r="H92" s="300">
        <f t="shared" ref="H92:H97" si="23">F92*G92</f>
        <v>35043.119999999995</v>
      </c>
      <c r="I92" s="413"/>
      <c r="J92" s="301">
        <v>3</v>
      </c>
      <c r="K92" s="302">
        <f>G92/P92*60</f>
        <v>2447.9999999999977</v>
      </c>
      <c r="L92" s="303">
        <f t="shared" ref="L92:L94" si="24">K92/J92</f>
        <v>815.9999999999992</v>
      </c>
      <c r="M92" s="304">
        <v>0.72222222222222221</v>
      </c>
      <c r="N92" s="304">
        <v>0.74652777777777779</v>
      </c>
      <c r="O92" s="296">
        <v>20</v>
      </c>
      <c r="P92" s="416">
        <f>(N92-M92)*24*60</f>
        <v>35.000000000000036</v>
      </c>
      <c r="Q92" s="305"/>
      <c r="R92" s="305"/>
    </row>
    <row r="93" spans="1:18">
      <c r="A93" s="647"/>
      <c r="B93" s="297" t="s">
        <v>115</v>
      </c>
      <c r="C93" s="297"/>
      <c r="D93" s="319" t="s">
        <v>148</v>
      </c>
      <c r="E93" s="344"/>
      <c r="F93" s="299">
        <v>22.48</v>
      </c>
      <c r="G93" s="412">
        <v>692</v>
      </c>
      <c r="H93" s="300">
        <f t="shared" si="23"/>
        <v>15556.16</v>
      </c>
      <c r="I93" s="413"/>
      <c r="J93" s="301">
        <v>4</v>
      </c>
      <c r="K93" s="302">
        <f t="shared" ref="K93:K94" si="25">G93/P93*60</f>
        <v>2076.0000000000073</v>
      </c>
      <c r="L93" s="303">
        <f t="shared" si="24"/>
        <v>519.00000000000182</v>
      </c>
      <c r="M93" s="304">
        <v>0.76041666666666663</v>
      </c>
      <c r="N93" s="304">
        <v>0.77430555555555547</v>
      </c>
      <c r="O93" s="296">
        <v>20</v>
      </c>
      <c r="P93" s="416">
        <f>(N93-M93)*24*60</f>
        <v>19.999999999999929</v>
      </c>
      <c r="Q93" s="305"/>
      <c r="R93" s="305"/>
    </row>
    <row r="94" spans="1:18">
      <c r="A94" s="647"/>
      <c r="B94" s="297" t="s">
        <v>115</v>
      </c>
      <c r="C94" s="297"/>
      <c r="D94" s="350" t="s">
        <v>149</v>
      </c>
      <c r="E94" s="339"/>
      <c r="F94" s="299">
        <v>22.21</v>
      </c>
      <c r="G94" s="306">
        <v>1014</v>
      </c>
      <c r="H94" s="300">
        <f t="shared" si="23"/>
        <v>22520.940000000002</v>
      </c>
      <c r="I94" s="413"/>
      <c r="J94" s="301">
        <v>4</v>
      </c>
      <c r="K94" s="302">
        <f t="shared" si="25"/>
        <v>2433.600000000024</v>
      </c>
      <c r="L94" s="303">
        <f t="shared" si="24"/>
        <v>608.400000000006</v>
      </c>
      <c r="M94" s="304">
        <v>0.78819444444444453</v>
      </c>
      <c r="N94" s="304">
        <v>0.80555555555555547</v>
      </c>
      <c r="O94" s="296">
        <v>20</v>
      </c>
      <c r="P94" s="416">
        <f>(N94-M94)*24*60</f>
        <v>24.999999999999751</v>
      </c>
      <c r="Q94" s="305"/>
      <c r="R94" s="305"/>
    </row>
    <row r="95" spans="1:18">
      <c r="A95" s="648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3"/>
        <v>0</v>
      </c>
      <c r="I95" s="413"/>
      <c r="J95" s="301"/>
      <c r="K95" s="302"/>
      <c r="L95" s="303"/>
      <c r="M95" s="304"/>
      <c r="N95" s="304"/>
      <c r="O95" s="296"/>
      <c r="P95" s="416"/>
      <c r="Q95" s="305"/>
      <c r="R95" s="305"/>
    </row>
    <row r="96" spans="1:18">
      <c r="A96" s="648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3"/>
        <v>0</v>
      </c>
      <c r="I96" s="413"/>
      <c r="J96" s="301"/>
      <c r="K96" s="302"/>
      <c r="L96" s="303"/>
      <c r="M96" s="304"/>
      <c r="N96" s="304"/>
      <c r="O96" s="296"/>
      <c r="P96" s="416"/>
      <c r="Q96" s="305"/>
      <c r="R96" s="305"/>
    </row>
    <row r="97" spans="1:18">
      <c r="A97" s="648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3"/>
        <v>0</v>
      </c>
      <c r="I97" s="413"/>
      <c r="J97" s="301"/>
      <c r="K97" s="302"/>
      <c r="L97" s="303"/>
      <c r="M97" s="304"/>
      <c r="N97" s="304"/>
      <c r="O97" s="296"/>
      <c r="P97" s="416"/>
      <c r="Q97" s="305"/>
      <c r="R97" s="305"/>
    </row>
    <row r="98" spans="1:18">
      <c r="A98" s="648"/>
      <c r="B98" s="297">
        <v>0</v>
      </c>
      <c r="C98" s="297"/>
      <c r="D98" s="319"/>
      <c r="E98" s="339"/>
      <c r="F98" s="299"/>
      <c r="G98" s="306"/>
      <c r="H98" s="300"/>
      <c r="I98" s="413"/>
      <c r="J98" s="301"/>
      <c r="K98" s="302"/>
      <c r="L98" s="303"/>
      <c r="M98" s="304"/>
      <c r="N98" s="304"/>
      <c r="O98" s="296"/>
      <c r="P98" s="416"/>
      <c r="Q98" s="305"/>
      <c r="R98" s="305"/>
    </row>
    <row r="99" spans="1:18">
      <c r="A99" s="648"/>
      <c r="B99" s="297">
        <v>0</v>
      </c>
      <c r="C99" s="297"/>
      <c r="D99" s="319"/>
      <c r="E99" s="339"/>
      <c r="F99" s="299" t="s">
        <v>105</v>
      </c>
      <c r="G99" s="306"/>
      <c r="H99" s="300">
        <f>F99*G99</f>
        <v>0</v>
      </c>
      <c r="I99" s="413"/>
      <c r="J99" s="301"/>
      <c r="K99" s="302"/>
      <c r="L99" s="303"/>
      <c r="M99" s="304"/>
      <c r="N99" s="304"/>
      <c r="O99" s="296"/>
      <c r="P99" s="416"/>
      <c r="Q99" s="305"/>
      <c r="R99" s="305"/>
    </row>
    <row r="100" spans="1:18" ht="15.75" customHeight="1">
      <c r="A100" s="648"/>
      <c r="B100" s="297">
        <v>0</v>
      </c>
      <c r="C100" s="6" t="s">
        <v>150</v>
      </c>
      <c r="D100" s="649" t="s">
        <v>118</v>
      </c>
      <c r="E100" s="650"/>
      <c r="F100" s="308"/>
      <c r="G100" s="309"/>
      <c r="H100" s="351"/>
      <c r="I100" s="311"/>
      <c r="J100" s="312">
        <f>AVERAGE(J92:J99)</f>
        <v>3.6666666666666665</v>
      </c>
      <c r="K100" s="312">
        <f>AVERAGE(K92:K99)</f>
        <v>2319.2000000000098</v>
      </c>
      <c r="L100" s="313">
        <f>AVERAGE(L92:L99)</f>
        <v>647.80000000000234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651" t="s">
        <v>151</v>
      </c>
      <c r="B101" s="297" t="s">
        <v>115</v>
      </c>
      <c r="C101" s="6"/>
      <c r="D101" s="339" t="s">
        <v>152</v>
      </c>
      <c r="E101" s="352"/>
      <c r="F101" s="299">
        <v>25.03</v>
      </c>
      <c r="G101" s="412">
        <v>938</v>
      </c>
      <c r="H101" s="300">
        <f t="shared" ref="H101:H110" si="26">F101*G101</f>
        <v>23478.14</v>
      </c>
      <c r="I101" s="413"/>
      <c r="J101" s="301">
        <v>4</v>
      </c>
      <c r="K101" s="302">
        <f>G101/P101*60</f>
        <v>2813.9999999999877</v>
      </c>
      <c r="L101" s="303">
        <f t="shared" ref="L101:L105" si="27">K101/J101</f>
        <v>703.49999999999693</v>
      </c>
      <c r="M101" s="304">
        <v>0.72222222222222221</v>
      </c>
      <c r="N101" s="304">
        <v>0.73611111111111116</v>
      </c>
      <c r="O101" s="296">
        <v>20</v>
      </c>
      <c r="P101" s="302">
        <f t="shared" ref="P101:P103" si="28">(N101-M101)*24*60</f>
        <v>20.000000000000089</v>
      </c>
      <c r="Q101" s="303"/>
      <c r="R101" s="305"/>
    </row>
    <row r="102" spans="1:18">
      <c r="A102" s="651"/>
      <c r="B102" s="297" t="s">
        <v>115</v>
      </c>
      <c r="C102" s="6"/>
      <c r="D102" s="319" t="s">
        <v>153</v>
      </c>
      <c r="E102" s="352"/>
      <c r="F102" s="299">
        <v>24.82</v>
      </c>
      <c r="G102" s="412">
        <v>1503</v>
      </c>
      <c r="H102" s="300">
        <f t="shared" si="26"/>
        <v>37304.46</v>
      </c>
      <c r="I102" s="413"/>
      <c r="J102" s="301">
        <v>4</v>
      </c>
      <c r="K102" s="302">
        <f t="shared" ref="K102:K105" si="29">G102/P102*60</f>
        <v>3005.9999999999945</v>
      </c>
      <c r="L102" s="303">
        <f t="shared" si="27"/>
        <v>751.49999999999864</v>
      </c>
      <c r="M102" s="304">
        <v>0.75</v>
      </c>
      <c r="N102" s="304">
        <v>0.77083333333333337</v>
      </c>
      <c r="O102" s="296">
        <v>20</v>
      </c>
      <c r="P102" s="302">
        <f t="shared" si="28"/>
        <v>30.000000000000053</v>
      </c>
      <c r="Q102" s="305"/>
      <c r="R102" s="305"/>
    </row>
    <row r="103" spans="1:18">
      <c r="A103" s="651"/>
      <c r="B103" s="297" t="s">
        <v>115</v>
      </c>
      <c r="C103" s="6"/>
      <c r="D103" s="336" t="s">
        <v>154</v>
      </c>
      <c r="E103" s="319"/>
      <c r="F103" s="299">
        <v>28.57</v>
      </c>
      <c r="G103" s="412">
        <v>2647</v>
      </c>
      <c r="H103" s="300">
        <f t="shared" si="26"/>
        <v>75624.789999999994</v>
      </c>
      <c r="I103" s="413"/>
      <c r="J103" s="301">
        <v>3</v>
      </c>
      <c r="K103" s="302">
        <f t="shared" si="29"/>
        <v>3176.399999999991</v>
      </c>
      <c r="L103" s="303">
        <f t="shared" si="27"/>
        <v>1058.799999999997</v>
      </c>
      <c r="M103" s="304">
        <v>0.78472222222222221</v>
      </c>
      <c r="N103" s="304">
        <v>0.81944444444444453</v>
      </c>
      <c r="O103" s="296">
        <v>20</v>
      </c>
      <c r="P103" s="302">
        <f t="shared" si="28"/>
        <v>50.000000000000142</v>
      </c>
      <c r="Q103" s="305"/>
      <c r="R103" s="305"/>
    </row>
    <row r="104" spans="1:18">
      <c r="A104" s="651"/>
      <c r="B104" s="297" t="s">
        <v>115</v>
      </c>
      <c r="C104" s="6"/>
      <c r="D104" s="319" t="s">
        <v>155</v>
      </c>
      <c r="E104" s="339"/>
      <c r="F104" s="299">
        <v>14.03</v>
      </c>
      <c r="G104" s="412">
        <v>5129</v>
      </c>
      <c r="H104" s="300">
        <f t="shared" si="26"/>
        <v>71959.87</v>
      </c>
      <c r="I104" s="413"/>
      <c r="J104" s="301">
        <v>3</v>
      </c>
      <c r="K104" s="302">
        <f t="shared" si="29"/>
        <v>3077.400000000001</v>
      </c>
      <c r="L104" s="303">
        <f t="shared" si="27"/>
        <v>1025.8000000000004</v>
      </c>
      <c r="M104" s="304">
        <v>0.83333333333333337</v>
      </c>
      <c r="N104" s="304">
        <v>0.90277777777777779</v>
      </c>
      <c r="O104" s="296">
        <v>20</v>
      </c>
      <c r="P104" s="302">
        <f>(N104-M104)*24*60</f>
        <v>99.999999999999972</v>
      </c>
      <c r="Q104" s="305">
        <v>0.90277777777777779</v>
      </c>
      <c r="R104" s="305">
        <v>0.94444444444444453</v>
      </c>
    </row>
    <row r="105" spans="1:18">
      <c r="A105" s="651"/>
      <c r="B105" s="297" t="s">
        <v>115</v>
      </c>
      <c r="C105" s="6"/>
      <c r="D105" s="319" t="s">
        <v>156</v>
      </c>
      <c r="E105" s="336"/>
      <c r="F105" s="299">
        <v>14.285714285714283</v>
      </c>
      <c r="G105" s="412">
        <v>7027</v>
      </c>
      <c r="H105" s="300">
        <f t="shared" si="26"/>
        <v>100385.71428571426</v>
      </c>
      <c r="I105" s="413"/>
      <c r="J105" s="301">
        <v>3</v>
      </c>
      <c r="K105" s="302">
        <f t="shared" si="29"/>
        <v>3011.5714286715979</v>
      </c>
      <c r="L105" s="303">
        <f t="shared" si="27"/>
        <v>1003.8571428905326</v>
      </c>
      <c r="M105" s="304">
        <v>46116.958333333336</v>
      </c>
      <c r="N105" s="304">
        <v>46117.055555555555</v>
      </c>
      <c r="O105" s="296">
        <v>20</v>
      </c>
      <c r="P105" s="302">
        <f>(N105-M105)*24*60</f>
        <v>139.99999999534339</v>
      </c>
      <c r="Q105" s="303"/>
      <c r="R105" s="305"/>
    </row>
    <row r="106" spans="1:18">
      <c r="A106" s="651"/>
      <c r="B106" s="297">
        <v>0</v>
      </c>
      <c r="C106" s="6"/>
      <c r="D106" s="336"/>
      <c r="E106" s="352"/>
      <c r="F106" s="299" t="s">
        <v>105</v>
      </c>
      <c r="G106" s="306"/>
      <c r="H106" s="300">
        <f t="shared" si="26"/>
        <v>0</v>
      </c>
      <c r="I106" s="413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51"/>
      <c r="B107" s="297">
        <v>0</v>
      </c>
      <c r="C107" s="6"/>
      <c r="D107" s="319"/>
      <c r="E107" s="336"/>
      <c r="F107" s="299" t="s">
        <v>105</v>
      </c>
      <c r="G107" s="412"/>
      <c r="H107" s="300">
        <f t="shared" si="26"/>
        <v>0</v>
      </c>
      <c r="I107" s="413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51"/>
      <c r="B108" s="297">
        <v>0</v>
      </c>
      <c r="C108" s="6"/>
      <c r="D108" s="319"/>
      <c r="E108" s="336"/>
      <c r="F108" s="299" t="s">
        <v>105</v>
      </c>
      <c r="G108" s="412"/>
      <c r="H108" s="300">
        <f t="shared" si="26"/>
        <v>0</v>
      </c>
      <c r="I108" s="413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51"/>
      <c r="B109" s="297">
        <v>0</v>
      </c>
      <c r="C109" s="297"/>
      <c r="D109" s="319"/>
      <c r="E109" s="336"/>
      <c r="F109" s="299" t="s">
        <v>105</v>
      </c>
      <c r="G109" s="412"/>
      <c r="H109" s="300">
        <f t="shared" si="26"/>
        <v>0</v>
      </c>
      <c r="I109" s="413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51"/>
      <c r="B110" s="297">
        <v>0</v>
      </c>
      <c r="C110" s="297"/>
      <c r="D110" s="319"/>
      <c r="E110" s="336"/>
      <c r="F110" s="299" t="s">
        <v>105</v>
      </c>
      <c r="G110" s="412"/>
      <c r="H110" s="300">
        <f t="shared" si="26"/>
        <v>0</v>
      </c>
      <c r="I110" s="413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51"/>
      <c r="B111" s="297">
        <v>0</v>
      </c>
      <c r="C111" s="6" t="s">
        <v>135</v>
      </c>
      <c r="D111" s="628" t="s">
        <v>118</v>
      </c>
      <c r="E111" s="65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3017.0742857343143</v>
      </c>
      <c r="L111" s="313">
        <f>AVERAGE(L101:L110)</f>
        <v>908.69142857810516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641" t="s">
        <v>157</v>
      </c>
      <c r="B112" s="297" t="s">
        <v>115</v>
      </c>
      <c r="C112" s="6"/>
      <c r="D112" s="336" t="s">
        <v>158</v>
      </c>
      <c r="E112" s="355"/>
      <c r="F112" s="299">
        <v>16.7</v>
      </c>
      <c r="G112" s="412">
        <v>1036</v>
      </c>
      <c r="H112" s="345">
        <f t="shared" si="3"/>
        <v>17301.2</v>
      </c>
      <c r="I112" s="413"/>
      <c r="J112" s="301">
        <v>3</v>
      </c>
      <c r="K112" s="302">
        <f t="shared" ref="K112:K117" si="30">G112/P112*60</f>
        <v>3107.9999999999864</v>
      </c>
      <c r="L112" s="303">
        <f t="shared" ref="L112:L117" si="31">K112/J112</f>
        <v>1035.9999999999955</v>
      </c>
      <c r="M112" s="304">
        <v>0.72222222222222221</v>
      </c>
      <c r="N112" s="304">
        <v>0.73611111111111116</v>
      </c>
      <c r="O112" s="296">
        <v>20</v>
      </c>
      <c r="P112" s="416">
        <f t="shared" ref="P112:P117" si="32">(N112-M112)*24*60</f>
        <v>20.000000000000089</v>
      </c>
      <c r="Q112" s="296"/>
      <c r="R112" s="296"/>
    </row>
    <row r="113" spans="1:18">
      <c r="A113" s="641"/>
      <c r="B113" s="297" t="s">
        <v>115</v>
      </c>
      <c r="C113" s="318"/>
      <c r="D113" s="419" t="s">
        <v>159</v>
      </c>
      <c r="E113" s="419"/>
      <c r="F113" s="299">
        <v>18.18</v>
      </c>
      <c r="G113" s="412">
        <v>873</v>
      </c>
      <c r="H113" s="345">
        <f t="shared" si="3"/>
        <v>15871.14</v>
      </c>
      <c r="I113" s="413"/>
      <c r="J113" s="301">
        <v>4</v>
      </c>
      <c r="K113" s="302">
        <f t="shared" si="30"/>
        <v>2619.0000000000091</v>
      </c>
      <c r="L113" s="303">
        <f t="shared" si="31"/>
        <v>654.75000000000227</v>
      </c>
      <c r="M113" s="304">
        <v>0.75</v>
      </c>
      <c r="N113" s="304">
        <v>0.76388888888888884</v>
      </c>
      <c r="O113" s="296">
        <v>20</v>
      </c>
      <c r="P113" s="416">
        <f t="shared" si="32"/>
        <v>19.999999999999929</v>
      </c>
      <c r="Q113" s="305"/>
      <c r="R113" s="305"/>
    </row>
    <row r="114" spans="1:18">
      <c r="A114" s="641"/>
      <c r="B114" s="297" t="s">
        <v>115</v>
      </c>
      <c r="C114" s="318"/>
      <c r="D114" s="419" t="s">
        <v>160</v>
      </c>
      <c r="E114" s="319"/>
      <c r="F114" s="299">
        <v>18.18</v>
      </c>
      <c r="G114" s="412">
        <v>982</v>
      </c>
      <c r="H114" s="345">
        <f>F114*G114</f>
        <v>17852.759999999998</v>
      </c>
      <c r="I114" s="413"/>
      <c r="J114" s="301">
        <v>3</v>
      </c>
      <c r="K114" s="302">
        <f t="shared" si="30"/>
        <v>2946.0000000000105</v>
      </c>
      <c r="L114" s="303">
        <f t="shared" si="31"/>
        <v>982.00000000000352</v>
      </c>
      <c r="M114" s="304">
        <v>0.77777777777777779</v>
      </c>
      <c r="N114" s="304">
        <v>0.79166666666666663</v>
      </c>
      <c r="O114" s="296">
        <v>20</v>
      </c>
      <c r="P114" s="416">
        <f t="shared" si="32"/>
        <v>19.999999999999929</v>
      </c>
      <c r="Q114" s="305"/>
      <c r="R114" s="305"/>
    </row>
    <row r="115" spans="1:18">
      <c r="A115" s="641"/>
      <c r="B115" s="297" t="s">
        <v>115</v>
      </c>
      <c r="C115" s="318"/>
      <c r="D115" s="319" t="s">
        <v>161</v>
      </c>
      <c r="E115" s="339"/>
      <c r="F115" s="299">
        <v>16.66</v>
      </c>
      <c r="G115" s="412">
        <v>4679</v>
      </c>
      <c r="H115" s="345">
        <f t="shared" ref="H115:H123" si="33">F115*G115</f>
        <v>77952.14</v>
      </c>
      <c r="I115" s="413"/>
      <c r="J115" s="301">
        <v>4</v>
      </c>
      <c r="K115" s="302">
        <f t="shared" si="30"/>
        <v>2955.1578947368375</v>
      </c>
      <c r="L115" s="303">
        <f t="shared" si="31"/>
        <v>738.78947368420938</v>
      </c>
      <c r="M115" s="304">
        <v>0.80555555555555547</v>
      </c>
      <c r="N115" s="304">
        <v>0.87152777777777779</v>
      </c>
      <c r="O115" s="296">
        <v>20</v>
      </c>
      <c r="P115" s="416">
        <f t="shared" si="32"/>
        <v>95.000000000000142</v>
      </c>
      <c r="Q115" s="305"/>
      <c r="R115" s="305"/>
    </row>
    <row r="116" spans="1:18">
      <c r="A116" s="641"/>
      <c r="B116" s="297" t="s">
        <v>115</v>
      </c>
      <c r="C116" s="318"/>
      <c r="D116" s="319" t="s">
        <v>162</v>
      </c>
      <c r="E116" s="336"/>
      <c r="F116" s="299">
        <v>22.281818181818181</v>
      </c>
      <c r="G116" s="412">
        <v>962</v>
      </c>
      <c r="H116" s="345">
        <f t="shared" si="33"/>
        <v>21435.109090909089</v>
      </c>
      <c r="I116" s="413"/>
      <c r="J116" s="301">
        <v>4</v>
      </c>
      <c r="K116" s="302">
        <f t="shared" si="30"/>
        <v>2886.0000000000105</v>
      </c>
      <c r="L116" s="303">
        <f t="shared" si="31"/>
        <v>721.50000000000261</v>
      </c>
      <c r="M116" s="304">
        <v>0.88541666666666663</v>
      </c>
      <c r="N116" s="347">
        <v>0.89930555555555547</v>
      </c>
      <c r="O116" s="296">
        <v>20</v>
      </c>
      <c r="P116" s="416">
        <f t="shared" si="32"/>
        <v>19.999999999999929</v>
      </c>
      <c r="Q116" s="305">
        <v>0.89930555555555547</v>
      </c>
      <c r="R116" s="305">
        <v>0.94097222222222221</v>
      </c>
    </row>
    <row r="117" spans="1:18">
      <c r="A117" s="641"/>
      <c r="B117" s="297" t="s">
        <v>115</v>
      </c>
      <c r="C117" s="318"/>
      <c r="D117" s="319" t="s">
        <v>163</v>
      </c>
      <c r="E117" s="335"/>
      <c r="F117" s="299">
        <v>17.890909090909091</v>
      </c>
      <c r="G117" s="412">
        <v>3250</v>
      </c>
      <c r="H117" s="345">
        <f t="shared" si="33"/>
        <v>58145.454545454544</v>
      </c>
      <c r="I117" s="413"/>
      <c r="J117" s="301">
        <v>3</v>
      </c>
      <c r="K117" s="302">
        <f t="shared" si="30"/>
        <v>2999.9999998925396</v>
      </c>
      <c r="L117" s="303">
        <f t="shared" si="31"/>
        <v>999.99999996417989</v>
      </c>
      <c r="M117" s="304">
        <v>46116.954861111109</v>
      </c>
      <c r="N117" s="304">
        <v>46117</v>
      </c>
      <c r="O117" s="302">
        <v>20</v>
      </c>
      <c r="P117" s="416">
        <f t="shared" si="32"/>
        <v>65.000000002328306</v>
      </c>
      <c r="Q117" s="305"/>
      <c r="R117" s="305"/>
    </row>
    <row r="118" spans="1:18">
      <c r="A118" s="641"/>
      <c r="B118" s="297">
        <v>0</v>
      </c>
      <c r="C118" s="318"/>
      <c r="D118" s="336"/>
      <c r="E118" s="335"/>
      <c r="F118" s="299" t="s">
        <v>105</v>
      </c>
      <c r="G118" s="412"/>
      <c r="H118" s="345">
        <f t="shared" si="33"/>
        <v>0</v>
      </c>
      <c r="I118" s="413"/>
      <c r="J118" s="301"/>
      <c r="K118" s="302"/>
      <c r="L118" s="303"/>
      <c r="M118" s="304"/>
      <c r="N118" s="304"/>
      <c r="O118" s="296"/>
      <c r="P118" s="416"/>
      <c r="Q118" s="305"/>
      <c r="R118" s="305"/>
    </row>
    <row r="119" spans="1:18">
      <c r="A119" s="641"/>
      <c r="B119" s="297">
        <v>0</v>
      </c>
      <c r="C119" s="318"/>
      <c r="D119" s="336"/>
      <c r="E119" s="335"/>
      <c r="F119" s="299" t="s">
        <v>105</v>
      </c>
      <c r="G119" s="412"/>
      <c r="H119" s="345">
        <f t="shared" si="33"/>
        <v>0</v>
      </c>
      <c r="I119" s="413"/>
      <c r="J119" s="301"/>
      <c r="K119" s="302"/>
      <c r="L119" s="303"/>
      <c r="M119" s="304"/>
      <c r="N119" s="304"/>
      <c r="O119" s="296"/>
      <c r="P119" s="416"/>
      <c r="Q119" s="305"/>
      <c r="R119" s="305"/>
    </row>
    <row r="120" spans="1:18">
      <c r="A120" s="641"/>
      <c r="B120" s="297">
        <v>0</v>
      </c>
      <c r="C120" s="318"/>
      <c r="D120" s="336"/>
      <c r="E120" s="335"/>
      <c r="F120" s="299" t="s">
        <v>105</v>
      </c>
      <c r="G120" s="412"/>
      <c r="H120" s="345"/>
      <c r="I120" s="413"/>
      <c r="J120" s="301"/>
      <c r="K120" s="302"/>
      <c r="L120" s="303"/>
      <c r="M120" s="304"/>
      <c r="N120" s="304"/>
      <c r="O120" s="296"/>
      <c r="P120" s="416"/>
      <c r="Q120" s="305"/>
      <c r="R120" s="305"/>
    </row>
    <row r="121" spans="1:18">
      <c r="A121" s="641"/>
      <c r="B121" s="297">
        <v>0</v>
      </c>
      <c r="C121" s="318"/>
      <c r="D121" s="336"/>
      <c r="E121" s="335"/>
      <c r="F121" s="299" t="s">
        <v>105</v>
      </c>
      <c r="G121" s="412"/>
      <c r="H121" s="345"/>
      <c r="I121" s="413"/>
      <c r="J121" s="301"/>
      <c r="K121" s="302"/>
      <c r="L121" s="303"/>
      <c r="M121" s="304"/>
      <c r="N121" s="304"/>
      <c r="O121" s="296"/>
      <c r="P121" s="416"/>
      <c r="Q121" s="305"/>
      <c r="R121" s="305"/>
    </row>
    <row r="122" spans="1:18">
      <c r="A122" s="641"/>
      <c r="B122" s="297">
        <v>0</v>
      </c>
      <c r="C122" s="318"/>
      <c r="D122" s="336"/>
      <c r="E122" s="335"/>
      <c r="F122" s="299" t="s">
        <v>105</v>
      </c>
      <c r="G122" s="412"/>
      <c r="H122" s="345"/>
      <c r="I122" s="413"/>
      <c r="J122" s="301"/>
      <c r="K122" s="302"/>
      <c r="L122" s="303"/>
      <c r="M122" s="304"/>
      <c r="N122" s="304"/>
      <c r="O122" s="296"/>
      <c r="P122" s="416"/>
      <c r="Q122" s="305"/>
      <c r="R122" s="305"/>
    </row>
    <row r="123" spans="1:18">
      <c r="A123" s="641"/>
      <c r="B123" s="297">
        <v>0</v>
      </c>
      <c r="C123" s="318"/>
      <c r="D123" s="336"/>
      <c r="E123" s="335"/>
      <c r="F123" s="299" t="s">
        <v>105</v>
      </c>
      <c r="G123" s="412"/>
      <c r="H123" s="345">
        <f t="shared" si="33"/>
        <v>0</v>
      </c>
      <c r="I123" s="413"/>
      <c r="J123" s="301"/>
      <c r="K123" s="302"/>
      <c r="L123" s="303"/>
      <c r="M123" s="304"/>
      <c r="N123" s="304"/>
      <c r="O123" s="296"/>
      <c r="P123" s="416"/>
      <c r="Q123" s="305"/>
      <c r="R123" s="305"/>
    </row>
    <row r="124" spans="1:18" ht="17.5" customHeight="1">
      <c r="A124" s="641"/>
      <c r="B124" s="297">
        <v>0</v>
      </c>
      <c r="C124" s="6" t="s">
        <v>142</v>
      </c>
      <c r="D124" s="642" t="s">
        <v>118</v>
      </c>
      <c r="E124" s="642"/>
      <c r="F124" s="308"/>
      <c r="G124" s="348"/>
      <c r="H124" s="349"/>
      <c r="I124" s="311"/>
      <c r="J124" s="312">
        <f>AVERAGE(J112:J123)</f>
        <v>3.5</v>
      </c>
      <c r="K124" s="312">
        <f>AVERAGE(K112:K123)</f>
        <v>2919.0263157715658</v>
      </c>
      <c r="L124" s="313">
        <f>AVERAGE(L112:L123)</f>
        <v>855.50657894139886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79998168889431442"/>
    <pageSetUpPr fitToPage="1"/>
  </sheetPr>
  <dimension ref="A1:AJ186"/>
  <sheetViews>
    <sheetView zoomScale="70" zoomScaleNormal="70" workbookViewId="0">
      <pane ySplit="4" topLeftCell="A95" activePane="bottomLeft" state="frozen"/>
      <selection activeCell="A70" sqref="A70:A82"/>
      <selection pane="bottomLeft" activeCell="A70" sqref="A70:A82"/>
    </sheetView>
  </sheetViews>
  <sheetFormatPr defaultColWidth="7.90625" defaultRowHeight="15.5"/>
  <cols>
    <col min="1" max="1" width="14.26953125" style="33" customWidth="1"/>
    <col min="2" max="2" width="12.7265625" style="33" customWidth="1"/>
    <col min="3" max="3" width="12.7265625" style="33" hidden="1" customWidth="1"/>
    <col min="4" max="4" width="14.26953125" style="33" customWidth="1"/>
    <col min="5" max="5" width="16.453125" style="33" customWidth="1"/>
    <col min="6" max="6" width="8.90625" style="259" customWidth="1"/>
    <col min="7" max="7" width="20.26953125" style="33" bestFit="1" customWidth="1"/>
    <col min="8" max="8" width="16.36328125" style="33" customWidth="1"/>
    <col min="9" max="9" width="6.36328125" style="33" customWidth="1"/>
    <col min="10" max="10" width="10.08984375" style="33" customWidth="1"/>
    <col min="11" max="11" width="10.6328125" style="33" customWidth="1"/>
    <col min="12" max="12" width="14.453125" style="33" customWidth="1"/>
    <col min="13" max="13" width="10.08984375" style="33" customWidth="1"/>
    <col min="14" max="14" width="9.26953125" style="33" customWidth="1"/>
    <col min="15" max="15" width="11.90625" style="33" customWidth="1"/>
    <col min="16" max="16" width="6" style="33" customWidth="1"/>
    <col min="17" max="18" width="9.26953125" style="33" customWidth="1"/>
    <col min="19" max="19" width="8.6328125" style="33" customWidth="1"/>
    <col min="20" max="21" width="7.6328125" style="33" bestFit="1" customWidth="1"/>
    <col min="22" max="22" width="10.6328125" style="33" customWidth="1"/>
    <col min="23" max="23" width="8.6328125" style="278" customWidth="1"/>
    <col min="24" max="25" width="7.08984375" style="33" customWidth="1"/>
    <col min="26" max="27" width="9.453125" style="33" customWidth="1"/>
    <col min="28" max="28" width="12.6328125" style="33" customWidth="1"/>
    <col min="29" max="29" width="12.453125" style="33" customWidth="1"/>
    <col min="30" max="31" width="9.453125" style="33" customWidth="1"/>
    <col min="32" max="32" width="13.08984375" style="33" customWidth="1"/>
    <col min="33" max="33" width="10.36328125" style="33" customWidth="1"/>
    <col min="34" max="34" width="9.26953125" style="33" customWidth="1"/>
    <col min="35" max="35" width="7.90625" style="33" customWidth="1"/>
    <col min="36" max="36" width="24.453125" style="33" bestFit="1" customWidth="1"/>
    <col min="37" max="16384" width="7.90625" style="33"/>
  </cols>
  <sheetData>
    <row r="1" spans="1:34" ht="26.25" customHeight="1">
      <c r="A1" s="28" t="s">
        <v>164</v>
      </c>
      <c r="B1" s="28"/>
      <c r="C1" s="28"/>
      <c r="D1" s="423" t="s">
        <v>78</v>
      </c>
      <c r="E1" s="29">
        <f>SUM(G5:G173)</f>
        <v>141676</v>
      </c>
      <c r="F1" s="424" t="s">
        <v>4</v>
      </c>
      <c r="G1" s="30">
        <f>SUM(H5:H173)</f>
        <v>5677038.5372762904</v>
      </c>
      <c r="H1" s="420" t="s">
        <v>165</v>
      </c>
      <c r="I1" s="31">
        <f>M17+M30+M43+M56+M69+M82+M95+M108+M121+M134+M147+M160+M173</f>
        <v>196.66666666666669</v>
      </c>
      <c r="J1" s="440" t="s">
        <v>166</v>
      </c>
      <c r="K1" s="440"/>
      <c r="L1" s="440"/>
      <c r="M1" s="440" t="s">
        <v>167</v>
      </c>
      <c r="N1" s="440"/>
      <c r="O1" s="440"/>
      <c r="P1" s="440" t="s">
        <v>168</v>
      </c>
      <c r="Q1" s="440"/>
      <c r="R1" s="440"/>
      <c r="S1" s="440"/>
      <c r="T1" s="440" t="s">
        <v>81</v>
      </c>
      <c r="U1" s="440"/>
      <c r="V1" s="440"/>
      <c r="W1" s="440"/>
      <c r="X1" s="440"/>
      <c r="Y1" s="440"/>
      <c r="Z1" s="32" t="s">
        <v>169</v>
      </c>
      <c r="AA1" s="32" t="s">
        <v>170</v>
      </c>
      <c r="AB1" s="441" t="s">
        <v>171</v>
      </c>
      <c r="AC1" s="442"/>
      <c r="AD1" s="32" t="s">
        <v>169</v>
      </c>
      <c r="AE1" s="32" t="s">
        <v>172</v>
      </c>
      <c r="AF1" s="440" t="s">
        <v>173</v>
      </c>
      <c r="AG1" s="445"/>
      <c r="AH1" s="445"/>
    </row>
    <row r="2" spans="1:34" ht="26.25" customHeight="1">
      <c r="A2" s="450" t="s">
        <v>320</v>
      </c>
      <c r="B2" s="450"/>
      <c r="C2" s="423"/>
      <c r="D2" s="423" t="s">
        <v>83</v>
      </c>
      <c r="E2" s="34">
        <f>AVERAGE(O17,O30,O43,O56,O69,O82,O95,O108,O121,O134,O147,O160,O173)</f>
        <v>127.94414546506071</v>
      </c>
      <c r="F2" s="35" t="s">
        <v>84</v>
      </c>
      <c r="G2" s="36">
        <f>G1/E1</f>
        <v>40.070573260653113</v>
      </c>
      <c r="H2" s="420" t="s">
        <v>175</v>
      </c>
      <c r="I2" s="420">
        <f>COUNT(I5:I173)</f>
        <v>4</v>
      </c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43"/>
      <c r="AC2" s="444"/>
      <c r="AD2" s="38">
        <f>AD17+AD30+AD43+AD56+AD69+AD82+AD95+AD108+AD121+AD134+AD147+AD160+AD173</f>
        <v>2</v>
      </c>
      <c r="AE2" s="38">
        <f>AE17+AE30+AE43+AE56+AE69+AE82+AE95+AE108+AE121+AE134+AE147+AE160+AE173</f>
        <v>4</v>
      </c>
      <c r="AF2" s="445"/>
      <c r="AG2" s="445"/>
      <c r="AH2" s="445"/>
    </row>
    <row r="3" spans="1:34" ht="30.65" customHeight="1">
      <c r="A3" s="451" t="s">
        <v>86</v>
      </c>
      <c r="B3" s="451" t="s">
        <v>176</v>
      </c>
      <c r="C3" s="452"/>
      <c r="D3" s="451" t="s">
        <v>88</v>
      </c>
      <c r="E3" s="451"/>
      <c r="F3" s="452" t="s">
        <v>89</v>
      </c>
      <c r="G3" s="465" t="s">
        <v>177</v>
      </c>
      <c r="H3" s="452" t="s">
        <v>178</v>
      </c>
      <c r="I3" s="446" t="s">
        <v>92</v>
      </c>
      <c r="J3" s="447" t="s">
        <v>179</v>
      </c>
      <c r="K3" s="448" t="s">
        <v>180</v>
      </c>
      <c r="L3" s="449" t="s">
        <v>12</v>
      </c>
      <c r="M3" s="465" t="s">
        <v>179</v>
      </c>
      <c r="N3" s="448" t="s">
        <v>94</v>
      </c>
      <c r="O3" s="449" t="s">
        <v>83</v>
      </c>
      <c r="P3" s="447" t="s">
        <v>93</v>
      </c>
      <c r="Q3" s="449" t="s">
        <v>83</v>
      </c>
      <c r="R3" s="458" t="s">
        <v>181</v>
      </c>
      <c r="S3" s="459" t="s">
        <v>182</v>
      </c>
      <c r="T3" s="465" t="s">
        <v>95</v>
      </c>
      <c r="U3" s="465"/>
      <c r="V3" s="466" t="s">
        <v>183</v>
      </c>
      <c r="W3" s="446" t="s">
        <v>97</v>
      </c>
      <c r="X3" s="465" t="s">
        <v>98</v>
      </c>
      <c r="Y3" s="465"/>
      <c r="Z3" s="467" t="s">
        <v>184</v>
      </c>
      <c r="AA3" s="468"/>
      <c r="AB3" s="454" t="s">
        <v>185</v>
      </c>
      <c r="AC3" s="455"/>
      <c r="AD3" s="456" t="s">
        <v>186</v>
      </c>
      <c r="AE3" s="457"/>
      <c r="AF3" s="448" t="s">
        <v>94</v>
      </c>
      <c r="AG3" s="458" t="s">
        <v>181</v>
      </c>
      <c r="AH3" s="459" t="s">
        <v>182</v>
      </c>
    </row>
    <row r="4" spans="1:34" ht="30.65" customHeight="1">
      <c r="A4" s="452"/>
      <c r="B4" s="451"/>
      <c r="C4" s="453"/>
      <c r="D4" s="451"/>
      <c r="E4" s="451"/>
      <c r="F4" s="453"/>
      <c r="G4" s="465"/>
      <c r="H4" s="453"/>
      <c r="I4" s="446"/>
      <c r="J4" s="447"/>
      <c r="K4" s="448"/>
      <c r="L4" s="449"/>
      <c r="M4" s="465"/>
      <c r="N4" s="448"/>
      <c r="O4" s="449"/>
      <c r="P4" s="447"/>
      <c r="Q4" s="449"/>
      <c r="R4" s="458"/>
      <c r="S4" s="459"/>
      <c r="T4" s="430" t="s">
        <v>99</v>
      </c>
      <c r="U4" s="430" t="s">
        <v>100</v>
      </c>
      <c r="V4" s="465"/>
      <c r="W4" s="446"/>
      <c r="X4" s="424" t="s">
        <v>101</v>
      </c>
      <c r="Y4" s="424" t="s">
        <v>46</v>
      </c>
      <c r="Z4" s="430" t="s">
        <v>187</v>
      </c>
      <c r="AA4" s="430" t="s">
        <v>188</v>
      </c>
      <c r="AB4" s="455"/>
      <c r="AC4" s="455"/>
      <c r="AD4" s="430" t="s">
        <v>189</v>
      </c>
      <c r="AE4" s="39" t="s">
        <v>190</v>
      </c>
      <c r="AF4" s="448"/>
      <c r="AG4" s="458"/>
      <c r="AH4" s="459"/>
    </row>
    <row r="5" spans="1:34" ht="18.75" customHeight="1">
      <c r="A5" s="460" t="s">
        <v>191</v>
      </c>
      <c r="B5" s="40" t="s">
        <v>192</v>
      </c>
      <c r="C5" s="41"/>
      <c r="D5" s="42" t="s">
        <v>193</v>
      </c>
      <c r="E5" s="43"/>
      <c r="F5" s="359">
        <v>37.94</v>
      </c>
      <c r="G5" s="44">
        <v>3545.75</v>
      </c>
      <c r="H5" s="45">
        <f t="shared" ref="H5:H16" si="0">F5*G5</f>
        <v>134525.755</v>
      </c>
      <c r="I5" s="421"/>
      <c r="J5" s="46">
        <v>20</v>
      </c>
      <c r="K5" s="44">
        <v>2400</v>
      </c>
      <c r="L5" s="47">
        <v>120</v>
      </c>
      <c r="M5" s="422">
        <v>20</v>
      </c>
      <c r="N5" s="44">
        <f t="shared" ref="N5:N10" si="1">G5/W5*60</f>
        <v>2287.5806451612907</v>
      </c>
      <c r="O5" s="47">
        <f t="shared" ref="O5:O10" si="2">N5/M5</f>
        <v>114.37903225806454</v>
      </c>
      <c r="P5" s="48">
        <f t="shared" ref="P5:P10" si="3">M5-J5</f>
        <v>0</v>
      </c>
      <c r="Q5" s="49">
        <f t="shared" ref="Q5:Q10" si="4">O5-L5</f>
        <v>-5.6209677419354591</v>
      </c>
      <c r="R5" s="428">
        <f t="shared" ref="R5:R10" si="5">O5/L5</f>
        <v>0.95315860215053783</v>
      </c>
      <c r="S5" s="463">
        <f>R17</f>
        <v>0.93431570794291718</v>
      </c>
      <c r="T5" s="50">
        <v>0.29166666666666669</v>
      </c>
      <c r="U5" s="50">
        <v>0.35625000000000001</v>
      </c>
      <c r="V5" s="424">
        <v>5</v>
      </c>
      <c r="W5" s="421">
        <f>(U5-T5)*24*60</f>
        <v>92.999999999999986</v>
      </c>
      <c r="X5" s="424"/>
      <c r="Y5" s="424"/>
      <c r="Z5" s="51"/>
      <c r="AA5" s="51"/>
      <c r="AB5" s="451"/>
      <c r="AC5" s="451"/>
      <c r="AD5" s="52"/>
      <c r="AE5" s="52"/>
      <c r="AF5" s="48">
        <f t="shared" ref="AF5:AF70" si="6">N5-K5</f>
        <v>-112.4193548387093</v>
      </c>
      <c r="AG5" s="428">
        <f t="shared" ref="AG5:AG70" si="7">N5/K5</f>
        <v>0.95315860215053783</v>
      </c>
      <c r="AH5" s="463">
        <f>AG17</f>
        <v>0.96915150561596419</v>
      </c>
    </row>
    <row r="6" spans="1:34" ht="19.149999999999999" customHeight="1">
      <c r="A6" s="461"/>
      <c r="B6" s="40" t="s">
        <v>192</v>
      </c>
      <c r="C6" s="41"/>
      <c r="D6" s="42" t="s">
        <v>194</v>
      </c>
      <c r="E6" s="43"/>
      <c r="F6" s="359">
        <v>31.266131815044861</v>
      </c>
      <c r="G6" s="44">
        <v>2169.0500000000002</v>
      </c>
      <c r="H6" s="45">
        <f t="shared" si="0"/>
        <v>67817.80321342306</v>
      </c>
      <c r="I6" s="421"/>
      <c r="J6" s="46">
        <v>18</v>
      </c>
      <c r="K6" s="44">
        <v>2600</v>
      </c>
      <c r="L6" s="47">
        <v>144.44444444444446</v>
      </c>
      <c r="M6" s="422">
        <v>19</v>
      </c>
      <c r="N6" s="44">
        <f t="shared" si="1"/>
        <v>2551.8235294117662</v>
      </c>
      <c r="O6" s="47">
        <f t="shared" si="2"/>
        <v>134.30650154798769</v>
      </c>
      <c r="P6" s="48">
        <f t="shared" si="3"/>
        <v>1</v>
      </c>
      <c r="Q6" s="49">
        <f t="shared" si="4"/>
        <v>-10.137942896456764</v>
      </c>
      <c r="R6" s="428">
        <f t="shared" si="5"/>
        <v>0.92981424148606862</v>
      </c>
      <c r="S6" s="463"/>
      <c r="T6" s="50">
        <v>0.36180555555555555</v>
      </c>
      <c r="U6" s="50">
        <v>0.3972222222222222</v>
      </c>
      <c r="V6" s="424">
        <v>8</v>
      </c>
      <c r="W6" s="421">
        <f t="shared" ref="W6:W17" si="8">(U6-T6)*24*60</f>
        <v>50.999999999999979</v>
      </c>
      <c r="X6" s="53"/>
      <c r="Y6" s="53"/>
      <c r="Z6" s="54"/>
      <c r="AA6" s="54"/>
      <c r="AB6" s="451"/>
      <c r="AC6" s="451"/>
      <c r="AD6" s="438"/>
      <c r="AE6" s="438"/>
      <c r="AF6" s="48">
        <f t="shared" si="6"/>
        <v>-48.176470588233769</v>
      </c>
      <c r="AG6" s="428">
        <f t="shared" si="7"/>
        <v>0.98147058823529465</v>
      </c>
      <c r="AH6" s="463"/>
    </row>
    <row r="7" spans="1:34" ht="19.149999999999999" customHeight="1">
      <c r="A7" s="461"/>
      <c r="B7" s="40" t="s">
        <v>192</v>
      </c>
      <c r="C7" s="41"/>
      <c r="D7" s="42" t="s">
        <v>195</v>
      </c>
      <c r="E7" s="43"/>
      <c r="F7" s="359">
        <v>38</v>
      </c>
      <c r="G7" s="44">
        <v>4416.1600000000008</v>
      </c>
      <c r="H7" s="45">
        <f t="shared" si="0"/>
        <v>167814.08000000002</v>
      </c>
      <c r="I7" s="421"/>
      <c r="J7" s="46">
        <v>19</v>
      </c>
      <c r="K7" s="44">
        <v>2600</v>
      </c>
      <c r="L7" s="47">
        <v>136.84210526315789</v>
      </c>
      <c r="M7" s="422">
        <v>20</v>
      </c>
      <c r="N7" s="44">
        <f t="shared" si="1"/>
        <v>2572.520388349516</v>
      </c>
      <c r="O7" s="47">
        <f t="shared" si="2"/>
        <v>128.62601941747579</v>
      </c>
      <c r="P7" s="48">
        <f t="shared" si="3"/>
        <v>1</v>
      </c>
      <c r="Q7" s="49">
        <f t="shared" si="4"/>
        <v>-8.2160858456821018</v>
      </c>
      <c r="R7" s="428">
        <f t="shared" si="5"/>
        <v>0.93995937266616925</v>
      </c>
      <c r="S7" s="463"/>
      <c r="T7" s="50">
        <v>0.41319444444444442</v>
      </c>
      <c r="U7" s="50">
        <v>0.48472222222222217</v>
      </c>
      <c r="V7" s="424">
        <v>23</v>
      </c>
      <c r="W7" s="421">
        <f t="shared" si="8"/>
        <v>102.99999999999996</v>
      </c>
      <c r="X7" s="53">
        <v>0.40069444444444446</v>
      </c>
      <c r="Y7" s="53">
        <v>0.41041666666666665</v>
      </c>
      <c r="Z7" s="54"/>
      <c r="AA7" s="54"/>
      <c r="AB7" s="451"/>
      <c r="AC7" s="451"/>
      <c r="AD7" s="438"/>
      <c r="AE7" s="438"/>
      <c r="AF7" s="48">
        <f t="shared" si="6"/>
        <v>-27.479611650484003</v>
      </c>
      <c r="AG7" s="428">
        <f t="shared" si="7"/>
        <v>0.98943091859596766</v>
      </c>
      <c r="AH7" s="463"/>
    </row>
    <row r="8" spans="1:34" ht="19.149999999999999" customHeight="1">
      <c r="A8" s="461"/>
      <c r="B8" s="40" t="s">
        <v>192</v>
      </c>
      <c r="C8" s="41"/>
      <c r="D8" s="42" t="s">
        <v>195</v>
      </c>
      <c r="E8" s="43"/>
      <c r="F8" s="359">
        <v>38</v>
      </c>
      <c r="G8" s="44">
        <v>3469.84</v>
      </c>
      <c r="H8" s="45">
        <f t="shared" si="0"/>
        <v>131853.92000000001</v>
      </c>
      <c r="I8" s="421"/>
      <c r="J8" s="46">
        <v>19</v>
      </c>
      <c r="K8" s="44">
        <v>2600</v>
      </c>
      <c r="L8" s="47">
        <v>136.84210526315789</v>
      </c>
      <c r="M8" s="422">
        <v>20</v>
      </c>
      <c r="N8" s="44">
        <f t="shared" si="1"/>
        <v>2570.2518518518509</v>
      </c>
      <c r="O8" s="47">
        <f t="shared" si="2"/>
        <v>128.51259259259254</v>
      </c>
      <c r="P8" s="48">
        <f t="shared" si="3"/>
        <v>1</v>
      </c>
      <c r="Q8" s="49">
        <f t="shared" si="4"/>
        <v>-8.3295126705653502</v>
      </c>
      <c r="R8" s="428">
        <f t="shared" si="5"/>
        <v>0.93913048433048396</v>
      </c>
      <c r="S8" s="463"/>
      <c r="T8" s="50">
        <v>0.52430555555555547</v>
      </c>
      <c r="U8" s="50">
        <v>0.58055555555555549</v>
      </c>
      <c r="V8" s="424">
        <v>5</v>
      </c>
      <c r="W8" s="421">
        <f t="shared" si="8"/>
        <v>81.000000000000028</v>
      </c>
      <c r="X8" s="53"/>
      <c r="Y8" s="53"/>
      <c r="Z8" s="54"/>
      <c r="AA8" s="54"/>
      <c r="AB8" s="451"/>
      <c r="AC8" s="451"/>
      <c r="AD8" s="438"/>
      <c r="AE8" s="438"/>
      <c r="AF8" s="48">
        <f t="shared" si="6"/>
        <v>-29.748148148149085</v>
      </c>
      <c r="AG8" s="428">
        <f t="shared" si="7"/>
        <v>0.98855840455840416</v>
      </c>
      <c r="AH8" s="463"/>
    </row>
    <row r="9" spans="1:34" ht="19.149999999999999" customHeight="1">
      <c r="A9" s="461"/>
      <c r="B9" s="40" t="s">
        <v>192</v>
      </c>
      <c r="C9" s="55"/>
      <c r="D9" s="42" t="s">
        <v>194</v>
      </c>
      <c r="E9" s="56"/>
      <c r="F9" s="359">
        <v>31.266131815044861</v>
      </c>
      <c r="G9" s="57">
        <v>1167.9499999999998</v>
      </c>
      <c r="H9" s="45">
        <f t="shared" si="0"/>
        <v>36517.27865338164</v>
      </c>
      <c r="I9" s="438"/>
      <c r="J9" s="46">
        <v>18</v>
      </c>
      <c r="K9" s="44">
        <v>2600</v>
      </c>
      <c r="L9" s="47">
        <v>144.44444444444446</v>
      </c>
      <c r="M9" s="422">
        <v>19</v>
      </c>
      <c r="N9" s="44">
        <f t="shared" si="1"/>
        <v>2502.7499999999945</v>
      </c>
      <c r="O9" s="47">
        <f t="shared" si="2"/>
        <v>131.72368421052602</v>
      </c>
      <c r="P9" s="48">
        <f t="shared" si="3"/>
        <v>1</v>
      </c>
      <c r="Q9" s="49">
        <f t="shared" si="4"/>
        <v>-12.72076023391844</v>
      </c>
      <c r="R9" s="428">
        <f t="shared" si="5"/>
        <v>0.91193319838056464</v>
      </c>
      <c r="S9" s="463"/>
      <c r="T9" s="50">
        <v>0.58541666666666659</v>
      </c>
      <c r="U9" s="50">
        <v>0.60486111111111107</v>
      </c>
      <c r="V9" s="424">
        <v>7</v>
      </c>
      <c r="W9" s="421">
        <f t="shared" si="8"/>
        <v>28.00000000000006</v>
      </c>
      <c r="X9" s="53"/>
      <c r="Y9" s="53"/>
      <c r="Z9" s="54"/>
      <c r="AA9" s="54"/>
      <c r="AB9" s="451"/>
      <c r="AC9" s="451"/>
      <c r="AD9" s="438">
        <v>1</v>
      </c>
      <c r="AE9" s="438"/>
      <c r="AF9" s="48">
        <f t="shared" si="6"/>
        <v>-97.250000000005457</v>
      </c>
      <c r="AG9" s="428">
        <f t="shared" si="7"/>
        <v>0.96259615384615171</v>
      </c>
      <c r="AH9" s="463"/>
    </row>
    <row r="10" spans="1:34" ht="19.149999999999999" customHeight="1">
      <c r="A10" s="462"/>
      <c r="B10" s="40" t="s">
        <v>192</v>
      </c>
      <c r="C10" s="41"/>
      <c r="D10" s="42" t="s">
        <v>193</v>
      </c>
      <c r="E10" s="43"/>
      <c r="F10" s="359">
        <v>37.94</v>
      </c>
      <c r="G10" s="44">
        <v>1909.2499999999998</v>
      </c>
      <c r="H10" s="45">
        <f t="shared" si="0"/>
        <v>72436.944999999992</v>
      </c>
      <c r="I10" s="421"/>
      <c r="J10" s="46">
        <v>20</v>
      </c>
      <c r="K10" s="44">
        <v>2400</v>
      </c>
      <c r="L10" s="47">
        <v>120</v>
      </c>
      <c r="M10" s="422">
        <v>20</v>
      </c>
      <c r="N10" s="44">
        <f t="shared" si="1"/>
        <v>2246.1764705882356</v>
      </c>
      <c r="O10" s="47">
        <f t="shared" si="2"/>
        <v>112.30882352941178</v>
      </c>
      <c r="P10" s="48">
        <f t="shared" si="3"/>
        <v>0</v>
      </c>
      <c r="Q10" s="49">
        <f t="shared" si="4"/>
        <v>-7.6911764705882177</v>
      </c>
      <c r="R10" s="428">
        <f t="shared" si="5"/>
        <v>0.93590686274509816</v>
      </c>
      <c r="S10" s="464"/>
      <c r="T10" s="50">
        <v>0.6201388888888888</v>
      </c>
      <c r="U10" s="50">
        <v>0.65555555555555545</v>
      </c>
      <c r="V10" s="424">
        <v>22</v>
      </c>
      <c r="W10" s="421">
        <f t="shared" si="8"/>
        <v>50.999999999999979</v>
      </c>
      <c r="X10" s="53">
        <v>0.60833333333333328</v>
      </c>
      <c r="Y10" s="53">
        <v>0.61736111111111114</v>
      </c>
      <c r="Z10" s="54"/>
      <c r="AA10" s="54"/>
      <c r="AB10" s="451"/>
      <c r="AC10" s="451"/>
      <c r="AD10" s="438"/>
      <c r="AE10" s="438"/>
      <c r="AF10" s="48">
        <f t="shared" si="6"/>
        <v>-153.82352941176441</v>
      </c>
      <c r="AG10" s="428">
        <f t="shared" si="7"/>
        <v>0.93590686274509816</v>
      </c>
      <c r="AH10" s="464"/>
    </row>
    <row r="11" spans="1:34" ht="19.149999999999999" customHeight="1">
      <c r="A11" s="462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21"/>
      <c r="J11" s="46"/>
      <c r="K11" s="44"/>
      <c r="L11" s="47"/>
      <c r="M11" s="422"/>
      <c r="N11" s="44"/>
      <c r="O11" s="47"/>
      <c r="P11" s="48"/>
      <c r="Q11" s="49"/>
      <c r="R11" s="428"/>
      <c r="S11" s="464"/>
      <c r="T11" s="50"/>
      <c r="U11" s="50"/>
      <c r="V11" s="424"/>
      <c r="W11" s="421"/>
      <c r="X11" s="53"/>
      <c r="Y11" s="53"/>
      <c r="Z11" s="54"/>
      <c r="AA11" s="54"/>
      <c r="AB11" s="451"/>
      <c r="AC11" s="451"/>
      <c r="AD11" s="438"/>
      <c r="AE11" s="438"/>
      <c r="AF11" s="48">
        <f t="shared" si="6"/>
        <v>0</v>
      </c>
      <c r="AG11" s="428" t="e">
        <f t="shared" si="7"/>
        <v>#DIV/0!</v>
      </c>
      <c r="AH11" s="464"/>
    </row>
    <row r="12" spans="1:34" ht="19.149999999999999" customHeight="1">
      <c r="A12" s="462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21"/>
      <c r="J12" s="46"/>
      <c r="K12" s="44"/>
      <c r="L12" s="47"/>
      <c r="M12" s="422"/>
      <c r="N12" s="44"/>
      <c r="O12" s="47"/>
      <c r="P12" s="48"/>
      <c r="Q12" s="49"/>
      <c r="R12" s="428"/>
      <c r="S12" s="464"/>
      <c r="T12" s="50"/>
      <c r="U12" s="50"/>
      <c r="V12" s="424"/>
      <c r="W12" s="421"/>
      <c r="X12" s="53"/>
      <c r="Y12" s="53"/>
      <c r="Z12" s="54"/>
      <c r="AA12" s="54"/>
      <c r="AB12" s="451"/>
      <c r="AC12" s="451"/>
      <c r="AD12" s="438"/>
      <c r="AE12" s="438"/>
      <c r="AF12" s="48">
        <f t="shared" si="6"/>
        <v>0</v>
      </c>
      <c r="AG12" s="428" t="e">
        <f t="shared" si="7"/>
        <v>#DIV/0!</v>
      </c>
      <c r="AH12" s="464"/>
    </row>
    <row r="13" spans="1:34" ht="19.149999999999999" customHeight="1">
      <c r="A13" s="462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25"/>
      <c r="J13" s="46"/>
      <c r="K13" s="44"/>
      <c r="L13" s="47"/>
      <c r="M13" s="62"/>
      <c r="N13" s="44"/>
      <c r="O13" s="47"/>
      <c r="P13" s="48"/>
      <c r="Q13" s="49"/>
      <c r="R13" s="428"/>
      <c r="S13" s="464"/>
      <c r="T13" s="63"/>
      <c r="U13" s="63"/>
      <c r="V13" s="425"/>
      <c r="W13" s="421"/>
      <c r="X13" s="64"/>
      <c r="Y13" s="64"/>
      <c r="Z13" s="54"/>
      <c r="AA13" s="54"/>
      <c r="AB13" s="451"/>
      <c r="AC13" s="451"/>
      <c r="AD13" s="438"/>
      <c r="AE13" s="438"/>
      <c r="AF13" s="48">
        <f t="shared" si="6"/>
        <v>0</v>
      </c>
      <c r="AG13" s="428" t="e">
        <f t="shared" si="7"/>
        <v>#DIV/0!</v>
      </c>
      <c r="AH13" s="464"/>
    </row>
    <row r="14" spans="1:34" ht="19.149999999999999" customHeight="1">
      <c r="A14" s="462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25"/>
      <c r="J14" s="46"/>
      <c r="K14" s="44"/>
      <c r="L14" s="47"/>
      <c r="M14" s="62"/>
      <c r="N14" s="44"/>
      <c r="O14" s="47"/>
      <c r="P14" s="48"/>
      <c r="Q14" s="49"/>
      <c r="R14" s="428"/>
      <c r="S14" s="464"/>
      <c r="T14" s="63"/>
      <c r="U14" s="63"/>
      <c r="V14" s="425"/>
      <c r="W14" s="421">
        <f t="shared" si="8"/>
        <v>0</v>
      </c>
      <c r="X14" s="64"/>
      <c r="Y14" s="64"/>
      <c r="Z14" s="54"/>
      <c r="AA14" s="54"/>
      <c r="AB14" s="451"/>
      <c r="AC14" s="451"/>
      <c r="AD14" s="438"/>
      <c r="AE14" s="438"/>
      <c r="AF14" s="65"/>
      <c r="AG14" s="429"/>
      <c r="AH14" s="464"/>
    </row>
    <row r="15" spans="1:34" ht="19.149999999999999" customHeight="1">
      <c r="A15" s="462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25"/>
      <c r="J15" s="46"/>
      <c r="K15" s="44"/>
      <c r="L15" s="47"/>
      <c r="M15" s="62"/>
      <c r="N15" s="68"/>
      <c r="O15" s="47"/>
      <c r="P15" s="48"/>
      <c r="Q15" s="49"/>
      <c r="R15" s="428"/>
      <c r="S15" s="464"/>
      <c r="T15" s="63"/>
      <c r="U15" s="63"/>
      <c r="V15" s="425"/>
      <c r="W15" s="421">
        <f t="shared" si="8"/>
        <v>0</v>
      </c>
      <c r="X15" s="64"/>
      <c r="Y15" s="64"/>
      <c r="Z15" s="54"/>
      <c r="AA15" s="54"/>
      <c r="AB15" s="451"/>
      <c r="AC15" s="451"/>
      <c r="AD15" s="438"/>
      <c r="AE15" s="438"/>
      <c r="AF15" s="65"/>
      <c r="AG15" s="429"/>
      <c r="AH15" s="464"/>
    </row>
    <row r="16" spans="1:34" ht="19.149999999999999" customHeight="1">
      <c r="A16" s="462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25"/>
      <c r="J16" s="46"/>
      <c r="K16" s="44"/>
      <c r="L16" s="47"/>
      <c r="M16" s="62"/>
      <c r="N16" s="68"/>
      <c r="O16" s="47"/>
      <c r="P16" s="48"/>
      <c r="Q16" s="49"/>
      <c r="R16" s="428"/>
      <c r="S16" s="464"/>
      <c r="T16" s="63"/>
      <c r="U16" s="63"/>
      <c r="V16" s="425"/>
      <c r="W16" s="421">
        <f t="shared" si="8"/>
        <v>0</v>
      </c>
      <c r="X16" s="64"/>
      <c r="Y16" s="64"/>
      <c r="Z16" s="54"/>
      <c r="AA16" s="54"/>
      <c r="AB16" s="451"/>
      <c r="AC16" s="451"/>
      <c r="AD16" s="438"/>
      <c r="AE16" s="438"/>
      <c r="AF16" s="65"/>
      <c r="AG16" s="429"/>
      <c r="AH16" s="464"/>
    </row>
    <row r="17" spans="1:34" ht="19.149999999999999" customHeight="1">
      <c r="A17" s="462"/>
      <c r="B17" s="69">
        <v>0</v>
      </c>
      <c r="C17" s="69" t="s">
        <v>198</v>
      </c>
      <c r="D17" s="469" t="s">
        <v>118</v>
      </c>
      <c r="E17" s="469"/>
      <c r="F17" s="360"/>
      <c r="G17" s="70"/>
      <c r="H17" s="71"/>
      <c r="I17" s="72"/>
      <c r="J17" s="70">
        <v>19</v>
      </c>
      <c r="K17" s="70">
        <v>2533.3333333333335</v>
      </c>
      <c r="L17" s="73">
        <v>133.76218323586747</v>
      </c>
      <c r="M17" s="70">
        <f t="shared" ref="M17:O17" si="9">AVERAGE(M5:M16)</f>
        <v>19.666666666666668</v>
      </c>
      <c r="N17" s="70">
        <f t="shared" si="9"/>
        <v>2455.1838142271095</v>
      </c>
      <c r="O17" s="73">
        <f t="shared" si="9"/>
        <v>124.97610892600973</v>
      </c>
      <c r="P17" s="65">
        <f t="shared" ref="P17:P23" si="10">M17-J17</f>
        <v>0.66666666666666785</v>
      </c>
      <c r="Q17" s="74">
        <f t="shared" ref="Q17:Q23" si="11">O17-L17</f>
        <v>-8.7860743098577387</v>
      </c>
      <c r="R17" s="75">
        <f>O17/L17</f>
        <v>0.93431570794291718</v>
      </c>
      <c r="S17" s="464"/>
      <c r="T17" s="63"/>
      <c r="U17" s="63"/>
      <c r="V17" s="42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51"/>
      <c r="AC17" s="451"/>
      <c r="AD17" s="79">
        <f>SUM(AD5:AD16)</f>
        <v>1</v>
      </c>
      <c r="AE17" s="79">
        <f>SUM(AE5:AE16)</f>
        <v>0</v>
      </c>
      <c r="AF17" s="65">
        <f t="shared" si="6"/>
        <v>-78.149519106224034</v>
      </c>
      <c r="AG17" s="429">
        <f t="shared" si="7"/>
        <v>0.96915150561596419</v>
      </c>
      <c r="AH17" s="464"/>
    </row>
    <row r="18" spans="1:34" ht="19.149999999999999" customHeight="1">
      <c r="A18" s="471" t="s">
        <v>199</v>
      </c>
      <c r="B18" s="80" t="s">
        <v>192</v>
      </c>
      <c r="C18" s="81"/>
      <c r="D18" s="82" t="s">
        <v>200</v>
      </c>
      <c r="E18" s="83"/>
      <c r="F18" s="361">
        <v>36.86</v>
      </c>
      <c r="G18" s="57">
        <v>3328</v>
      </c>
      <c r="H18" s="84">
        <f t="shared" ref="H18:H29" si="12">F18*G18</f>
        <v>122670.08</v>
      </c>
      <c r="I18" s="438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2124.2553191489355</v>
      </c>
      <c r="O18" s="86">
        <f t="shared" ref="O18:O23" si="14">N18/M18</f>
        <v>118.01418439716309</v>
      </c>
      <c r="P18" s="54">
        <f t="shared" si="10"/>
        <v>1</v>
      </c>
      <c r="Q18" s="88">
        <f t="shared" si="11"/>
        <v>-14.338756779307488</v>
      </c>
      <c r="R18" s="431">
        <f t="shared" ref="R18:R23" si="15">O18/L18</f>
        <v>0.89166272655634338</v>
      </c>
      <c r="S18" s="472">
        <f>R30</f>
        <v>0.88256676938085687</v>
      </c>
      <c r="T18" s="89">
        <v>0.16666666666666666</v>
      </c>
      <c r="U18" s="89">
        <v>0.23194444444444445</v>
      </c>
      <c r="V18" s="438">
        <v>5</v>
      </c>
      <c r="W18" s="90">
        <f>(U18-T18)*24*60</f>
        <v>94.000000000000028</v>
      </c>
      <c r="X18" s="86"/>
      <c r="Y18" s="86"/>
      <c r="Z18" s="54"/>
      <c r="AA18" s="54"/>
      <c r="AB18" s="451"/>
      <c r="AC18" s="451"/>
      <c r="AD18" s="438"/>
      <c r="AE18" s="438"/>
      <c r="AF18" s="91">
        <f t="shared" si="6"/>
        <v>-125.74468085106446</v>
      </c>
      <c r="AG18" s="92">
        <f t="shared" si="7"/>
        <v>0.94411347517730471</v>
      </c>
      <c r="AH18" s="473">
        <f>AG30</f>
        <v>0.91233341422711245</v>
      </c>
    </row>
    <row r="19" spans="1:34" ht="19.149999999999999" customHeight="1">
      <c r="A19" s="471"/>
      <c r="B19" s="435" t="s">
        <v>192</v>
      </c>
      <c r="C19" s="434"/>
      <c r="D19" s="82" t="s">
        <v>206</v>
      </c>
      <c r="E19" s="83"/>
      <c r="F19" s="359">
        <v>38.630952380952372</v>
      </c>
      <c r="G19" s="57">
        <v>979.40000000000009</v>
      </c>
      <c r="H19" s="84">
        <f t="shared" si="12"/>
        <v>37835.154761904756</v>
      </c>
      <c r="I19" s="438"/>
      <c r="J19" s="93">
        <v>18</v>
      </c>
      <c r="K19" s="44">
        <v>2600</v>
      </c>
      <c r="L19" s="47">
        <v>144.44444444444446</v>
      </c>
      <c r="M19" s="87">
        <v>19</v>
      </c>
      <c r="N19" s="94">
        <f t="shared" si="13"/>
        <v>2350.5599999999972</v>
      </c>
      <c r="O19" s="95">
        <f t="shared" si="14"/>
        <v>123.71368421052617</v>
      </c>
      <c r="P19" s="54">
        <f t="shared" si="10"/>
        <v>1</v>
      </c>
      <c r="Q19" s="88">
        <f t="shared" si="11"/>
        <v>-20.730760233918289</v>
      </c>
      <c r="R19" s="431">
        <f t="shared" si="15"/>
        <v>0.85647935222671956</v>
      </c>
      <c r="S19" s="472"/>
      <c r="T19" s="89">
        <v>0.23680555555555557</v>
      </c>
      <c r="U19" s="89">
        <v>0.25416666666666671</v>
      </c>
      <c r="V19" s="438">
        <v>7</v>
      </c>
      <c r="W19" s="90">
        <f>(U19-T19)*24*60</f>
        <v>25.000000000000032</v>
      </c>
      <c r="X19" s="96"/>
      <c r="Y19" s="96"/>
      <c r="Z19" s="54"/>
      <c r="AA19" s="54"/>
      <c r="AB19" s="451"/>
      <c r="AC19" s="451"/>
      <c r="AD19" s="438"/>
      <c r="AE19" s="438"/>
      <c r="AF19" s="48">
        <f t="shared" si="6"/>
        <v>-249.44000000000278</v>
      </c>
      <c r="AG19" s="428">
        <f t="shared" si="7"/>
        <v>0.90406153846153736</v>
      </c>
      <c r="AH19" s="474"/>
    </row>
    <row r="20" spans="1:34" ht="19.149999999999999" customHeight="1">
      <c r="A20" s="471"/>
      <c r="B20" s="435" t="s">
        <v>201</v>
      </c>
      <c r="C20" s="55"/>
      <c r="D20" s="42" t="s">
        <v>202</v>
      </c>
      <c r="E20" s="83"/>
      <c r="F20" s="359">
        <v>38.39</v>
      </c>
      <c r="G20" s="57">
        <v>2149</v>
      </c>
      <c r="H20" s="84">
        <f t="shared" si="12"/>
        <v>82500.11</v>
      </c>
      <c r="I20" s="438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1432.6666666666665</v>
      </c>
      <c r="O20" s="95">
        <f t="shared" si="14"/>
        <v>84.274509803921561</v>
      </c>
      <c r="P20" s="54">
        <f t="shared" si="10"/>
        <v>1</v>
      </c>
      <c r="Q20" s="88">
        <f t="shared" si="11"/>
        <v>-17.975490196078439</v>
      </c>
      <c r="R20" s="431">
        <f t="shared" si="15"/>
        <v>0.82420058487942849</v>
      </c>
      <c r="S20" s="472"/>
      <c r="T20" s="89">
        <v>0.26944444444444449</v>
      </c>
      <c r="U20" s="89">
        <v>0.33194444444444449</v>
      </c>
      <c r="V20" s="438">
        <v>22</v>
      </c>
      <c r="W20" s="90">
        <f t="shared" ref="W20:W29" si="16">(U20-T20)*24*60</f>
        <v>90</v>
      </c>
      <c r="X20" s="96">
        <v>0.25763888888888892</v>
      </c>
      <c r="Y20" s="96">
        <v>0.26666666666666666</v>
      </c>
      <c r="Z20" s="54"/>
      <c r="AA20" s="54"/>
      <c r="AB20" s="451"/>
      <c r="AC20" s="451"/>
      <c r="AD20" s="438"/>
      <c r="AE20" s="438"/>
      <c r="AF20" s="91">
        <f t="shared" si="6"/>
        <v>-203.33333333333348</v>
      </c>
      <c r="AG20" s="92">
        <f t="shared" si="7"/>
        <v>0.87571312143439273</v>
      </c>
      <c r="AH20" s="474"/>
    </row>
    <row r="21" spans="1:34" ht="19.149999999999999" customHeight="1">
      <c r="A21" s="471"/>
      <c r="B21" s="435" t="s">
        <v>203</v>
      </c>
      <c r="C21" s="97"/>
      <c r="D21" s="98" t="s">
        <v>204</v>
      </c>
      <c r="E21" s="43"/>
      <c r="F21" s="359">
        <v>43.14</v>
      </c>
      <c r="G21" s="44">
        <v>1780</v>
      </c>
      <c r="H21" s="84">
        <f t="shared" si="12"/>
        <v>76789.2</v>
      </c>
      <c r="I21" s="424"/>
      <c r="J21" s="93">
        <v>16</v>
      </c>
      <c r="K21" s="44">
        <v>1440</v>
      </c>
      <c r="L21" s="47">
        <v>90</v>
      </c>
      <c r="M21" s="422">
        <v>16</v>
      </c>
      <c r="N21" s="94">
        <f t="shared" si="13"/>
        <v>1387.0129870129877</v>
      </c>
      <c r="O21" s="95">
        <f t="shared" si="14"/>
        <v>86.688311688311728</v>
      </c>
      <c r="P21" s="54">
        <f t="shared" si="10"/>
        <v>0</v>
      </c>
      <c r="Q21" s="88">
        <f t="shared" si="11"/>
        <v>-3.3116883116882718</v>
      </c>
      <c r="R21" s="431">
        <f t="shared" si="15"/>
        <v>0.96320346320346362</v>
      </c>
      <c r="S21" s="472"/>
      <c r="T21" s="89">
        <v>0.33680555555555558</v>
      </c>
      <c r="U21" s="89">
        <v>0.39027777777777778</v>
      </c>
      <c r="V21" s="438">
        <v>7</v>
      </c>
      <c r="W21" s="90">
        <f t="shared" si="16"/>
        <v>76.999999999999972</v>
      </c>
      <c r="X21" s="96"/>
      <c r="Y21" s="96"/>
      <c r="Z21" s="54"/>
      <c r="AA21" s="54"/>
      <c r="AB21" s="451"/>
      <c r="AC21" s="451"/>
      <c r="AD21" s="438"/>
      <c r="AE21" s="438"/>
      <c r="AF21" s="48">
        <f t="shared" si="6"/>
        <v>-52.987012987012349</v>
      </c>
      <c r="AG21" s="428">
        <f t="shared" si="7"/>
        <v>0.96320346320346362</v>
      </c>
      <c r="AH21" s="475"/>
    </row>
    <row r="22" spans="1:34" ht="19.149999999999999" customHeight="1">
      <c r="A22" s="471"/>
      <c r="B22" s="435" t="s">
        <v>201</v>
      </c>
      <c r="C22" s="97"/>
      <c r="D22" s="42" t="s">
        <v>205</v>
      </c>
      <c r="E22" s="43"/>
      <c r="F22" s="359">
        <v>38.1</v>
      </c>
      <c r="G22" s="44">
        <v>1194</v>
      </c>
      <c r="H22" s="84">
        <f t="shared" si="12"/>
        <v>45491.4</v>
      </c>
      <c r="I22" s="424"/>
      <c r="J22" s="93">
        <v>17</v>
      </c>
      <c r="K22" s="44">
        <v>1500</v>
      </c>
      <c r="L22" s="47">
        <v>88.235294117647058</v>
      </c>
      <c r="M22" s="87">
        <v>16</v>
      </c>
      <c r="N22" s="94">
        <f t="shared" si="13"/>
        <v>1326.6666666666672</v>
      </c>
      <c r="O22" s="95">
        <f t="shared" si="14"/>
        <v>82.9166666666667</v>
      </c>
      <c r="P22" s="54">
        <f t="shared" si="10"/>
        <v>-1</v>
      </c>
      <c r="Q22" s="88">
        <f t="shared" si="11"/>
        <v>-5.3186274509803582</v>
      </c>
      <c r="R22" s="431">
        <f t="shared" si="15"/>
        <v>0.93972222222222257</v>
      </c>
      <c r="S22" s="472"/>
      <c r="T22" s="89">
        <v>0.39513888888888887</v>
      </c>
      <c r="U22" s="89">
        <v>0.43263888888888885</v>
      </c>
      <c r="V22" s="438">
        <v>7</v>
      </c>
      <c r="W22" s="90">
        <f t="shared" si="16"/>
        <v>53.999999999999972</v>
      </c>
      <c r="X22" s="96"/>
      <c r="Y22" s="96"/>
      <c r="Z22" s="54"/>
      <c r="AA22" s="54"/>
      <c r="AB22" s="451"/>
      <c r="AC22" s="451"/>
      <c r="AD22" s="438">
        <v>1</v>
      </c>
      <c r="AE22" s="438"/>
      <c r="AF22" s="91">
        <f t="shared" si="6"/>
        <v>-173.3333333333328</v>
      </c>
      <c r="AG22" s="92">
        <f t="shared" si="7"/>
        <v>0.88444444444444481</v>
      </c>
      <c r="AH22" s="475"/>
    </row>
    <row r="23" spans="1:34" ht="19.149999999999999" customHeight="1">
      <c r="A23" s="471"/>
      <c r="B23" s="435" t="s">
        <v>192</v>
      </c>
      <c r="C23" s="97"/>
      <c r="D23" s="42" t="s">
        <v>206</v>
      </c>
      <c r="E23" s="43"/>
      <c r="F23" s="359">
        <v>38.630952380952372</v>
      </c>
      <c r="G23" s="44">
        <v>3917.6000000000004</v>
      </c>
      <c r="H23" s="84">
        <f t="shared" si="12"/>
        <v>151340.61904761902</v>
      </c>
      <c r="I23" s="424"/>
      <c r="J23" s="93">
        <v>18</v>
      </c>
      <c r="K23" s="44">
        <v>2600</v>
      </c>
      <c r="L23" s="47">
        <v>144.44444444444446</v>
      </c>
      <c r="M23" s="87">
        <v>19</v>
      </c>
      <c r="N23" s="94">
        <f t="shared" si="13"/>
        <v>2350.5599999999995</v>
      </c>
      <c r="O23" s="95">
        <f t="shared" si="14"/>
        <v>123.7136842105263</v>
      </c>
      <c r="P23" s="54">
        <f t="shared" si="10"/>
        <v>1</v>
      </c>
      <c r="Q23" s="88">
        <f t="shared" si="11"/>
        <v>-20.730760233918161</v>
      </c>
      <c r="R23" s="431">
        <f t="shared" si="15"/>
        <v>0.85647935222672045</v>
      </c>
      <c r="S23" s="472"/>
      <c r="T23" s="89">
        <v>0.4729166666666666</v>
      </c>
      <c r="U23" s="89">
        <v>0.54236111111111107</v>
      </c>
      <c r="V23" s="438">
        <v>5</v>
      </c>
      <c r="W23" s="90">
        <f t="shared" si="16"/>
        <v>100.00000000000004</v>
      </c>
      <c r="X23" s="96"/>
      <c r="Y23" s="96"/>
      <c r="Z23" s="54"/>
      <c r="AA23" s="54"/>
      <c r="AB23" s="451"/>
      <c r="AC23" s="451"/>
      <c r="AD23" s="438"/>
      <c r="AE23" s="438"/>
      <c r="AF23" s="48">
        <f t="shared" si="6"/>
        <v>-249.44000000000051</v>
      </c>
      <c r="AG23" s="428">
        <f t="shared" si="7"/>
        <v>0.90406153846153825</v>
      </c>
      <c r="AH23" s="475"/>
    </row>
    <row r="24" spans="1:34" ht="19.149999999999999" customHeight="1">
      <c r="A24" s="471"/>
      <c r="B24" s="435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1"/>
      <c r="S24" s="472"/>
      <c r="T24" s="89"/>
      <c r="U24" s="89"/>
      <c r="V24" s="438"/>
      <c r="W24" s="90"/>
      <c r="X24" s="438"/>
      <c r="Y24" s="438"/>
      <c r="Z24" s="54"/>
      <c r="AA24" s="54"/>
      <c r="AB24" s="451"/>
      <c r="AC24" s="451"/>
      <c r="AD24" s="438"/>
      <c r="AE24" s="438"/>
      <c r="AF24" s="91">
        <f t="shared" si="6"/>
        <v>0</v>
      </c>
      <c r="AG24" s="92" t="e">
        <f t="shared" si="7"/>
        <v>#DIV/0!</v>
      </c>
      <c r="AH24" s="475"/>
    </row>
    <row r="25" spans="1:34" ht="19.149999999999999" customHeight="1">
      <c r="A25" s="471"/>
      <c r="B25" s="435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1"/>
      <c r="S25" s="472"/>
      <c r="T25" s="89"/>
      <c r="U25" s="89"/>
      <c r="V25" s="438"/>
      <c r="W25" s="90">
        <f t="shared" si="16"/>
        <v>0</v>
      </c>
      <c r="X25" s="438"/>
      <c r="Y25" s="438"/>
      <c r="Z25" s="54"/>
      <c r="AA25" s="54"/>
      <c r="AB25" s="451"/>
      <c r="AC25" s="451"/>
      <c r="AD25" s="438"/>
      <c r="AE25" s="438"/>
      <c r="AF25" s="48">
        <f t="shared" si="6"/>
        <v>0</v>
      </c>
      <c r="AG25" s="428" t="e">
        <f t="shared" si="7"/>
        <v>#DIV/0!</v>
      </c>
      <c r="AH25" s="475"/>
    </row>
    <row r="26" spans="1:34" ht="19.149999999999999" customHeight="1">
      <c r="A26" s="471"/>
      <c r="B26" s="435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1"/>
      <c r="S26" s="472"/>
      <c r="T26" s="89"/>
      <c r="U26" s="89"/>
      <c r="V26" s="438"/>
      <c r="W26" s="90">
        <f t="shared" si="16"/>
        <v>0</v>
      </c>
      <c r="X26" s="438"/>
      <c r="Y26" s="438"/>
      <c r="Z26" s="54"/>
      <c r="AA26" s="54"/>
      <c r="AB26" s="451"/>
      <c r="AC26" s="451"/>
      <c r="AD26" s="438"/>
      <c r="AE26" s="438"/>
      <c r="AF26" s="91">
        <f t="shared" si="6"/>
        <v>0</v>
      </c>
      <c r="AG26" s="92" t="e">
        <f t="shared" si="7"/>
        <v>#DIV/0!</v>
      </c>
      <c r="AH26" s="475"/>
    </row>
    <row r="27" spans="1:34" ht="19.149999999999999" customHeight="1">
      <c r="A27" s="471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1"/>
      <c r="S27" s="472"/>
      <c r="T27" s="89"/>
      <c r="U27" s="89"/>
      <c r="V27" s="438"/>
      <c r="W27" s="90">
        <f t="shared" si="16"/>
        <v>0</v>
      </c>
      <c r="X27" s="438"/>
      <c r="Y27" s="438"/>
      <c r="Z27" s="54"/>
      <c r="AA27" s="54"/>
      <c r="AB27" s="451"/>
      <c r="AC27" s="451"/>
      <c r="AD27" s="438"/>
      <c r="AE27" s="438"/>
      <c r="AF27" s="48">
        <f t="shared" si="6"/>
        <v>0</v>
      </c>
      <c r="AG27" s="428" t="e">
        <f t="shared" si="7"/>
        <v>#DIV/0!</v>
      </c>
      <c r="AH27" s="475"/>
    </row>
    <row r="28" spans="1:34" ht="19.149999999999999" customHeight="1">
      <c r="A28" s="471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1"/>
      <c r="S28" s="472"/>
      <c r="T28" s="89"/>
      <c r="U28" s="89"/>
      <c r="V28" s="438"/>
      <c r="W28" s="90">
        <f t="shared" si="16"/>
        <v>0</v>
      </c>
      <c r="X28" s="438"/>
      <c r="Y28" s="438"/>
      <c r="Z28" s="54"/>
      <c r="AA28" s="54"/>
      <c r="AB28" s="451"/>
      <c r="AC28" s="451"/>
      <c r="AD28" s="438"/>
      <c r="AE28" s="438"/>
      <c r="AF28" s="91">
        <f t="shared" si="6"/>
        <v>0</v>
      </c>
      <c r="AG28" s="92" t="e">
        <f t="shared" si="7"/>
        <v>#DIV/0!</v>
      </c>
      <c r="AH28" s="475"/>
    </row>
    <row r="29" spans="1:34" ht="19.149999999999999" customHeight="1">
      <c r="A29" s="471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1"/>
      <c r="S29" s="472"/>
      <c r="T29" s="89"/>
      <c r="U29" s="89"/>
      <c r="V29" s="438"/>
      <c r="W29" s="90">
        <f t="shared" si="16"/>
        <v>0</v>
      </c>
      <c r="X29" s="438"/>
      <c r="Y29" s="438"/>
      <c r="Z29" s="54"/>
      <c r="AA29" s="54"/>
      <c r="AB29" s="451"/>
      <c r="AC29" s="451"/>
      <c r="AD29" s="438"/>
      <c r="AE29" s="438"/>
      <c r="AF29" s="48">
        <f t="shared" si="6"/>
        <v>0</v>
      </c>
      <c r="AG29" s="428"/>
      <c r="AH29" s="475"/>
    </row>
    <row r="30" spans="1:34" ht="19.149999999999999" customHeight="1">
      <c r="A30" s="471"/>
      <c r="B30" s="99">
        <v>0</v>
      </c>
      <c r="C30" s="100" t="s">
        <v>207</v>
      </c>
      <c r="D30" s="470" t="s">
        <v>118</v>
      </c>
      <c r="E30" s="470"/>
      <c r="F30" s="363"/>
      <c r="G30" s="101"/>
      <c r="H30" s="102"/>
      <c r="I30" s="103"/>
      <c r="J30" s="101">
        <v>17</v>
      </c>
      <c r="K30" s="101">
        <v>2004.3333333333333</v>
      </c>
      <c r="L30" s="104">
        <v>116.95452069716777</v>
      </c>
      <c r="M30" s="101">
        <f t="shared" ref="M30:O30" si="17">AVERAGE(M18:M29)</f>
        <v>17.5</v>
      </c>
      <c r="N30" s="101">
        <f t="shared" si="17"/>
        <v>1828.620273249209</v>
      </c>
      <c r="O30" s="104">
        <f t="shared" si="17"/>
        <v>103.22017349618592</v>
      </c>
      <c r="P30" s="54">
        <f t="shared" ref="P30:P34" si="18">M30-J30</f>
        <v>0.5</v>
      </c>
      <c r="Q30" s="88">
        <f t="shared" ref="Q30:Q34" si="19">O30-L30</f>
        <v>-13.734347200981844</v>
      </c>
      <c r="R30" s="105">
        <f t="shared" ref="R30:R34" si="20">O30/L30</f>
        <v>0.88256676938085687</v>
      </c>
      <c r="S30" s="4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51"/>
      <c r="AC30" s="451"/>
      <c r="AD30" s="107">
        <f>SUM(AD18:AD29)</f>
        <v>1</v>
      </c>
      <c r="AE30" s="107">
        <f>SUM(AE18:AE29)</f>
        <v>0</v>
      </c>
      <c r="AF30" s="108">
        <f t="shared" si="6"/>
        <v>-175.71306008412421</v>
      </c>
      <c r="AG30" s="109">
        <f t="shared" ref="AG30" si="21">N30/K30</f>
        <v>0.91233341422711245</v>
      </c>
      <c r="AH30" s="476"/>
    </row>
    <row r="31" spans="1:34" ht="19.149999999999999" customHeight="1">
      <c r="A31" s="479" t="s">
        <v>208</v>
      </c>
      <c r="B31" s="110" t="s">
        <v>115</v>
      </c>
      <c r="C31" s="66"/>
      <c r="D31" s="111" t="s">
        <v>209</v>
      </c>
      <c r="E31" s="112"/>
      <c r="F31" s="364">
        <v>35.33</v>
      </c>
      <c r="G31" s="94">
        <v>1957</v>
      </c>
      <c r="H31" s="113">
        <f t="shared" ref="H31:H40" si="22">F31*G31</f>
        <v>69140.81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4" si="23">G31/W31*60</f>
        <v>1893.8709677419363</v>
      </c>
      <c r="O31" s="116">
        <f t="shared" ref="O31:O34" si="24">N31/M31</f>
        <v>157.82258064516137</v>
      </c>
      <c r="P31" s="117">
        <f t="shared" si="18"/>
        <v>0</v>
      </c>
      <c r="Q31" s="118">
        <f t="shared" si="19"/>
        <v>-18.677419354838634</v>
      </c>
      <c r="R31" s="432">
        <f t="shared" si="20"/>
        <v>0.89417892716805303</v>
      </c>
      <c r="S31" s="481">
        <f>R43</f>
        <v>0.85985955838846106</v>
      </c>
      <c r="T31" s="119">
        <v>0.16666666666666666</v>
      </c>
      <c r="U31" s="119">
        <v>0.2097222222222222</v>
      </c>
      <c r="V31" s="52">
        <v>5</v>
      </c>
      <c r="W31" s="120">
        <f t="shared" ref="W31:W42" si="25">(U31-T31)*24*60</f>
        <v>61.999999999999979</v>
      </c>
      <c r="X31" s="52"/>
      <c r="Y31" s="52"/>
      <c r="Z31" s="51"/>
      <c r="AA31" s="51"/>
      <c r="AB31" s="451"/>
      <c r="AC31" s="451"/>
      <c r="AD31" s="52"/>
      <c r="AE31" s="52"/>
      <c r="AF31" s="117">
        <f t="shared" si="6"/>
        <v>-224.12903225806372</v>
      </c>
      <c r="AG31" s="121">
        <f t="shared" si="7"/>
        <v>0.89417892716805303</v>
      </c>
      <c r="AH31" s="477">
        <f>AG43</f>
        <v>0.86425098566497149</v>
      </c>
    </row>
    <row r="32" spans="1:34" ht="19.149999999999999" customHeight="1">
      <c r="A32" s="480"/>
      <c r="B32" s="122" t="s">
        <v>115</v>
      </c>
      <c r="C32" s="123"/>
      <c r="D32" s="98" t="s">
        <v>210</v>
      </c>
      <c r="E32" s="43"/>
      <c r="F32" s="359">
        <v>34.229999999999997</v>
      </c>
      <c r="G32" s="44">
        <v>1894</v>
      </c>
      <c r="H32" s="84">
        <f t="shared" si="22"/>
        <v>64831.619999999995</v>
      </c>
      <c r="I32" s="421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1894.0000000000005</v>
      </c>
      <c r="O32" s="47">
        <f t="shared" si="24"/>
        <v>157.83333333333337</v>
      </c>
      <c r="P32" s="48">
        <f t="shared" si="18"/>
        <v>0</v>
      </c>
      <c r="Q32" s="49">
        <f t="shared" si="19"/>
        <v>-18.666666666666629</v>
      </c>
      <c r="R32" s="428">
        <f t="shared" si="20"/>
        <v>0.89423984891407005</v>
      </c>
      <c r="S32" s="472"/>
      <c r="T32" s="89">
        <v>0.21527777777777776</v>
      </c>
      <c r="U32" s="89">
        <v>0.25694444444444442</v>
      </c>
      <c r="V32" s="438">
        <v>8</v>
      </c>
      <c r="W32" s="90">
        <f t="shared" si="25"/>
        <v>59.999999999999986</v>
      </c>
      <c r="X32" s="124"/>
      <c r="Y32" s="124"/>
      <c r="Z32" s="125"/>
      <c r="AA32" s="125"/>
      <c r="AB32" s="451"/>
      <c r="AC32" s="451"/>
      <c r="AD32" s="438"/>
      <c r="AE32" s="438">
        <v>1</v>
      </c>
      <c r="AF32" s="48">
        <f t="shared" si="6"/>
        <v>-223.99999999999955</v>
      </c>
      <c r="AG32" s="428">
        <f t="shared" si="7"/>
        <v>0.89423984891407005</v>
      </c>
      <c r="AH32" s="463"/>
    </row>
    <row r="33" spans="1:34" ht="19.149999999999999" customHeight="1">
      <c r="A33" s="480"/>
      <c r="B33" s="122" t="s">
        <v>115</v>
      </c>
      <c r="C33" s="438"/>
      <c r="D33" s="82" t="s">
        <v>211</v>
      </c>
      <c r="E33" s="83"/>
      <c r="F33" s="359">
        <v>36.409999999999997</v>
      </c>
      <c r="G33" s="57">
        <v>2680.2000000000003</v>
      </c>
      <c r="H33" s="84">
        <f t="shared" si="22"/>
        <v>97586.081999999995</v>
      </c>
      <c r="I33" s="438"/>
      <c r="J33" s="46">
        <v>10</v>
      </c>
      <c r="K33" s="44">
        <v>2769</v>
      </c>
      <c r="L33" s="47">
        <v>276.89999999999998</v>
      </c>
      <c r="M33" s="46">
        <v>10</v>
      </c>
      <c r="N33" s="44">
        <f t="shared" si="23"/>
        <v>2233.5000000000005</v>
      </c>
      <c r="O33" s="47">
        <f t="shared" si="24"/>
        <v>223.35000000000005</v>
      </c>
      <c r="P33" s="48">
        <f t="shared" si="18"/>
        <v>0</v>
      </c>
      <c r="Q33" s="49">
        <f t="shared" si="19"/>
        <v>-53.549999999999926</v>
      </c>
      <c r="R33" s="428">
        <f t="shared" si="20"/>
        <v>0.80660888407367304</v>
      </c>
      <c r="S33" s="472"/>
      <c r="T33" s="89">
        <v>0.27152777777777776</v>
      </c>
      <c r="U33" s="89">
        <v>0.32152777777777775</v>
      </c>
      <c r="V33" s="438">
        <v>21</v>
      </c>
      <c r="W33" s="90">
        <f t="shared" si="25"/>
        <v>71.999999999999986</v>
      </c>
      <c r="X33" s="124">
        <v>0.26041666666666669</v>
      </c>
      <c r="Y33" s="124">
        <v>0.26874999999999999</v>
      </c>
      <c r="Z33" s="125"/>
      <c r="AA33" s="125"/>
      <c r="AB33" s="451"/>
      <c r="AC33" s="451"/>
      <c r="AD33" s="438"/>
      <c r="AE33" s="438"/>
      <c r="AF33" s="48">
        <f t="shared" si="6"/>
        <v>-535.49999999999955</v>
      </c>
      <c r="AG33" s="126">
        <f t="shared" si="7"/>
        <v>0.80660888407367293</v>
      </c>
      <c r="AH33" s="463"/>
    </row>
    <row r="34" spans="1:34" ht="19.149999999999999" customHeight="1">
      <c r="A34" s="480"/>
      <c r="B34" s="122" t="s">
        <v>201</v>
      </c>
      <c r="C34" s="127"/>
      <c r="D34" s="82" t="s">
        <v>317</v>
      </c>
      <c r="E34" s="83"/>
      <c r="F34" s="359">
        <v>47.6</v>
      </c>
      <c r="G34" s="57">
        <v>5560</v>
      </c>
      <c r="H34" s="84">
        <f t="shared" si="22"/>
        <v>264656</v>
      </c>
      <c r="I34" s="438"/>
      <c r="J34" s="46">
        <v>15</v>
      </c>
      <c r="K34" s="44">
        <v>1500</v>
      </c>
      <c r="L34" s="47">
        <v>100</v>
      </c>
      <c r="M34" s="46">
        <v>15</v>
      </c>
      <c r="N34" s="44">
        <f t="shared" si="23"/>
        <v>1329.083665338645</v>
      </c>
      <c r="O34" s="47">
        <f t="shared" si="24"/>
        <v>88.605577689243006</v>
      </c>
      <c r="P34" s="48">
        <f t="shared" si="18"/>
        <v>0</v>
      </c>
      <c r="Q34" s="49">
        <f t="shared" si="19"/>
        <v>-11.394422310756994</v>
      </c>
      <c r="R34" s="428">
        <f t="shared" si="20"/>
        <v>0.88605577689243009</v>
      </c>
      <c r="S34" s="472"/>
      <c r="T34" s="89">
        <v>0.36111111111111105</v>
      </c>
      <c r="U34" s="89">
        <v>0.53541666666666665</v>
      </c>
      <c r="V34" s="438">
        <v>5</v>
      </c>
      <c r="W34" s="90">
        <f t="shared" si="25"/>
        <v>251.00000000000006</v>
      </c>
      <c r="X34" s="124"/>
      <c r="Y34" s="124"/>
      <c r="Z34" s="125"/>
      <c r="AA34" s="125"/>
      <c r="AB34" s="451"/>
      <c r="AC34" s="451"/>
      <c r="AD34" s="438"/>
      <c r="AE34" s="438"/>
      <c r="AF34" s="48">
        <f t="shared" si="6"/>
        <v>-170.91633466135499</v>
      </c>
      <c r="AG34" s="126">
        <f t="shared" si="7"/>
        <v>0.88605577689242998</v>
      </c>
      <c r="AH34" s="463"/>
    </row>
    <row r="35" spans="1:34" ht="19.149999999999999" customHeight="1">
      <c r="A35" s="480"/>
      <c r="B35" s="122">
        <v>0</v>
      </c>
      <c r="C35" s="41"/>
      <c r="D35" s="42"/>
      <c r="E35" s="43"/>
      <c r="F35" s="359" t="s">
        <v>105</v>
      </c>
      <c r="G35" s="128"/>
      <c r="H35" s="84">
        <f t="shared" si="22"/>
        <v>0</v>
      </c>
      <c r="I35" s="424"/>
      <c r="J35" s="46"/>
      <c r="K35" s="44"/>
      <c r="L35" s="47"/>
      <c r="M35" s="46"/>
      <c r="N35" s="44"/>
      <c r="O35" s="47"/>
      <c r="P35" s="48"/>
      <c r="Q35" s="49"/>
      <c r="R35" s="428"/>
      <c r="S35" s="472"/>
      <c r="T35" s="89"/>
      <c r="U35" s="89"/>
      <c r="V35" s="438"/>
      <c r="W35" s="90"/>
      <c r="X35" s="124"/>
      <c r="Y35" s="124"/>
      <c r="Z35" s="125"/>
      <c r="AA35" s="125"/>
      <c r="AB35" s="451"/>
      <c r="AC35" s="451"/>
      <c r="AD35" s="438"/>
      <c r="AE35" s="438"/>
      <c r="AF35" s="117">
        <f t="shared" si="6"/>
        <v>0</v>
      </c>
      <c r="AG35" s="121" t="e">
        <f t="shared" si="7"/>
        <v>#DIV/0!</v>
      </c>
      <c r="AH35" s="464"/>
    </row>
    <row r="36" spans="1:34" ht="19.149999999999999" customHeight="1">
      <c r="A36" s="480"/>
      <c r="B36" s="122">
        <v>0</v>
      </c>
      <c r="C36" s="129"/>
      <c r="D36" s="42"/>
      <c r="E36" s="83"/>
      <c r="F36" s="359" t="s">
        <v>105</v>
      </c>
      <c r="G36" s="57"/>
      <c r="H36" s="84">
        <f t="shared" si="22"/>
        <v>0</v>
      </c>
      <c r="I36" s="438"/>
      <c r="J36" s="46"/>
      <c r="K36" s="44"/>
      <c r="L36" s="47"/>
      <c r="M36" s="46"/>
      <c r="N36" s="44"/>
      <c r="O36" s="47"/>
      <c r="P36" s="48"/>
      <c r="Q36" s="49"/>
      <c r="R36" s="428"/>
      <c r="S36" s="472"/>
      <c r="T36" s="89"/>
      <c r="U36" s="89"/>
      <c r="V36" s="438"/>
      <c r="W36" s="90">
        <f t="shared" si="25"/>
        <v>0</v>
      </c>
      <c r="X36" s="124"/>
      <c r="Y36" s="124"/>
      <c r="Z36" s="125"/>
      <c r="AA36" s="125"/>
      <c r="AB36" s="451"/>
      <c r="AC36" s="451"/>
      <c r="AD36" s="438"/>
      <c r="AE36" s="438"/>
      <c r="AF36" s="48">
        <f t="shared" si="6"/>
        <v>0</v>
      </c>
      <c r="AG36" s="428" t="e">
        <f t="shared" si="7"/>
        <v>#DIV/0!</v>
      </c>
      <c r="AH36" s="464"/>
    </row>
    <row r="37" spans="1:34" ht="19.149999999999999" customHeight="1">
      <c r="A37" s="480"/>
      <c r="B37" s="122">
        <v>0</v>
      </c>
      <c r="C37" s="129"/>
      <c r="D37" s="82"/>
      <c r="E37" s="83"/>
      <c r="F37" s="359" t="s">
        <v>105</v>
      </c>
      <c r="G37" s="57"/>
      <c r="H37" s="84">
        <f t="shared" si="22"/>
        <v>0</v>
      </c>
      <c r="I37" s="438"/>
      <c r="J37" s="46"/>
      <c r="K37" s="44"/>
      <c r="L37" s="47"/>
      <c r="M37" s="46"/>
      <c r="N37" s="44"/>
      <c r="O37" s="47"/>
      <c r="P37" s="48"/>
      <c r="Q37" s="49"/>
      <c r="R37" s="428"/>
      <c r="S37" s="472"/>
      <c r="T37" s="89"/>
      <c r="U37" s="89"/>
      <c r="V37" s="438"/>
      <c r="W37" s="90">
        <f t="shared" si="25"/>
        <v>0</v>
      </c>
      <c r="X37" s="124"/>
      <c r="Y37" s="124"/>
      <c r="Z37" s="125"/>
      <c r="AA37" s="125"/>
      <c r="AB37" s="451"/>
      <c r="AC37" s="451"/>
      <c r="AD37" s="438"/>
      <c r="AE37" s="438"/>
      <c r="AF37" s="48">
        <f t="shared" si="6"/>
        <v>0</v>
      </c>
      <c r="AG37" s="126" t="e">
        <f t="shared" si="7"/>
        <v>#DIV/0!</v>
      </c>
      <c r="AH37" s="464"/>
    </row>
    <row r="38" spans="1:34" ht="19.149999999999999" customHeight="1">
      <c r="A38" s="480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38"/>
      <c r="J38" s="46"/>
      <c r="K38" s="44"/>
      <c r="L38" s="47"/>
      <c r="M38" s="427"/>
      <c r="N38" s="44"/>
      <c r="O38" s="47"/>
      <c r="P38" s="48"/>
      <c r="Q38" s="49"/>
      <c r="R38" s="428"/>
      <c r="S38" s="472"/>
      <c r="T38" s="89"/>
      <c r="U38" s="89"/>
      <c r="V38" s="438"/>
      <c r="W38" s="90">
        <f t="shared" si="25"/>
        <v>0</v>
      </c>
      <c r="X38" s="124"/>
      <c r="Y38" s="124"/>
      <c r="Z38" s="125"/>
      <c r="AA38" s="125"/>
      <c r="AB38" s="451"/>
      <c r="AC38" s="451"/>
      <c r="AD38" s="438"/>
      <c r="AE38" s="438"/>
      <c r="AF38" s="48">
        <f t="shared" si="6"/>
        <v>0</v>
      </c>
      <c r="AG38" s="126" t="e">
        <f t="shared" si="7"/>
        <v>#DIV/0!</v>
      </c>
      <c r="AH38" s="464"/>
    </row>
    <row r="39" spans="1:34" ht="19.149999999999999" customHeight="1">
      <c r="A39" s="480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38"/>
      <c r="J39" s="46"/>
      <c r="K39" s="44"/>
      <c r="L39" s="47"/>
      <c r="M39" s="427"/>
      <c r="N39" s="44"/>
      <c r="O39" s="47"/>
      <c r="P39" s="48"/>
      <c r="Q39" s="49"/>
      <c r="R39" s="428"/>
      <c r="S39" s="472"/>
      <c r="T39" s="89"/>
      <c r="U39" s="89"/>
      <c r="V39" s="438"/>
      <c r="W39" s="90">
        <f t="shared" si="25"/>
        <v>0</v>
      </c>
      <c r="X39" s="124"/>
      <c r="Y39" s="124"/>
      <c r="Z39" s="125"/>
      <c r="AA39" s="125"/>
      <c r="AB39" s="451"/>
      <c r="AC39" s="451"/>
      <c r="AD39" s="438"/>
      <c r="AE39" s="438"/>
      <c r="AF39" s="117">
        <f t="shared" si="6"/>
        <v>0</v>
      </c>
      <c r="AG39" s="121" t="e">
        <f t="shared" si="7"/>
        <v>#DIV/0!</v>
      </c>
      <c r="AH39" s="464"/>
    </row>
    <row r="40" spans="1:34" ht="19.149999999999999" customHeight="1">
      <c r="A40" s="480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4"/>
      <c r="J40" s="132"/>
      <c r="K40" s="133"/>
      <c r="L40" s="134"/>
      <c r="M40" s="422"/>
      <c r="N40" s="44"/>
      <c r="O40" s="47"/>
      <c r="P40" s="48"/>
      <c r="Q40" s="49"/>
      <c r="R40" s="428"/>
      <c r="S40" s="472"/>
      <c r="T40" s="89"/>
      <c r="U40" s="89"/>
      <c r="V40" s="438"/>
      <c r="W40" s="90">
        <f t="shared" si="25"/>
        <v>0</v>
      </c>
      <c r="X40" s="124"/>
      <c r="Y40" s="124"/>
      <c r="Z40" s="125"/>
      <c r="AA40" s="125"/>
      <c r="AB40" s="451"/>
      <c r="AC40" s="451"/>
      <c r="AD40" s="438"/>
      <c r="AE40" s="438"/>
      <c r="AF40" s="48">
        <f t="shared" si="6"/>
        <v>0</v>
      </c>
      <c r="AG40" s="428" t="e">
        <f t="shared" si="7"/>
        <v>#DIV/0!</v>
      </c>
      <c r="AH40" s="464"/>
    </row>
    <row r="41" spans="1:34" ht="19.149999999999999" customHeight="1">
      <c r="A41" s="480"/>
      <c r="B41" s="438">
        <v>0</v>
      </c>
      <c r="C41" s="55"/>
      <c r="D41" s="82"/>
      <c r="E41" s="83"/>
      <c r="F41" s="359" t="s">
        <v>105</v>
      </c>
      <c r="G41" s="57"/>
      <c r="H41" s="84"/>
      <c r="I41" s="438"/>
      <c r="J41" s="87"/>
      <c r="K41" s="57"/>
      <c r="L41" s="86"/>
      <c r="M41" s="427"/>
      <c r="N41" s="57"/>
      <c r="O41" s="86"/>
      <c r="P41" s="54"/>
      <c r="Q41" s="88"/>
      <c r="R41" s="431"/>
      <c r="S41" s="472"/>
      <c r="T41" s="89"/>
      <c r="U41" s="89"/>
      <c r="V41" s="438"/>
      <c r="W41" s="90">
        <f t="shared" si="25"/>
        <v>0</v>
      </c>
      <c r="X41" s="124"/>
      <c r="Y41" s="124"/>
      <c r="Z41" s="125"/>
      <c r="AA41" s="125"/>
      <c r="AB41" s="451"/>
      <c r="AC41" s="451"/>
      <c r="AD41" s="438"/>
      <c r="AE41" s="438"/>
      <c r="AF41" s="48"/>
      <c r="AG41" s="130"/>
      <c r="AH41" s="464"/>
    </row>
    <row r="42" spans="1:34" ht="19.149999999999999" customHeight="1">
      <c r="A42" s="480"/>
      <c r="B42" s="438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38"/>
      <c r="J42" s="87"/>
      <c r="K42" s="57"/>
      <c r="L42" s="86"/>
      <c r="M42" s="427"/>
      <c r="N42" s="57"/>
      <c r="O42" s="86"/>
      <c r="P42" s="54"/>
      <c r="Q42" s="88"/>
      <c r="R42" s="431"/>
      <c r="S42" s="472"/>
      <c r="T42" s="89"/>
      <c r="U42" s="89"/>
      <c r="V42" s="438"/>
      <c r="W42" s="90">
        <f t="shared" si="25"/>
        <v>0</v>
      </c>
      <c r="X42" s="124"/>
      <c r="Y42" s="124"/>
      <c r="Z42" s="125"/>
      <c r="AA42" s="125"/>
      <c r="AB42" s="451"/>
      <c r="AC42" s="451"/>
      <c r="AD42" s="438"/>
      <c r="AE42" s="438"/>
      <c r="AF42" s="48"/>
      <c r="AG42" s="130"/>
      <c r="AH42" s="464"/>
    </row>
    <row r="43" spans="1:34" ht="19.149999999999999" customHeight="1">
      <c r="A43" s="480"/>
      <c r="B43" s="122">
        <v>0</v>
      </c>
      <c r="C43" s="100" t="s">
        <v>214</v>
      </c>
      <c r="D43" s="478" t="s">
        <v>118</v>
      </c>
      <c r="E43" s="478"/>
      <c r="F43" s="363"/>
      <c r="G43" s="101"/>
      <c r="H43" s="102"/>
      <c r="I43" s="103"/>
      <c r="J43" s="101">
        <v>12.25</v>
      </c>
      <c r="K43" s="101">
        <v>2126.25</v>
      </c>
      <c r="L43" s="104">
        <v>182.47499999999999</v>
      </c>
      <c r="M43" s="101">
        <f t="shared" ref="M43:O43" si="26">AVERAGE(M31:M42)</f>
        <v>12.25</v>
      </c>
      <c r="N43" s="101">
        <f t="shared" si="26"/>
        <v>1837.6136582701456</v>
      </c>
      <c r="O43" s="104">
        <f t="shared" si="26"/>
        <v>156.90287291693443</v>
      </c>
      <c r="P43" s="54">
        <f>M43-J43</f>
        <v>0</v>
      </c>
      <c r="Q43" s="88">
        <f>N43-K43</f>
        <v>-288.63634172985439</v>
      </c>
      <c r="R43" s="105">
        <f t="shared" ref="R43:R49" si="27">O43/L43</f>
        <v>0.85985955838846106</v>
      </c>
      <c r="S43" s="472"/>
      <c r="T43" s="89"/>
      <c r="U43" s="89"/>
      <c r="V43" s="438"/>
      <c r="W43" s="438"/>
      <c r="X43" s="124"/>
      <c r="Y43" s="124"/>
      <c r="Z43" s="135">
        <f>SUM(Z31:Z42)</f>
        <v>0</v>
      </c>
      <c r="AA43" s="135">
        <f>SUM(AA31:AA42)</f>
        <v>0</v>
      </c>
      <c r="AB43" s="451"/>
      <c r="AC43" s="451"/>
      <c r="AD43" s="107">
        <f>SUM(AD31:AD42)</f>
        <v>0</v>
      </c>
      <c r="AE43" s="107">
        <f>SUM(AE31:AE42)</f>
        <v>1</v>
      </c>
      <c r="AF43" s="48">
        <f t="shared" ref="AF43:AF54" si="28">N43-K43</f>
        <v>-288.63634172985439</v>
      </c>
      <c r="AG43" s="429">
        <f t="shared" si="7"/>
        <v>0.86425098566497149</v>
      </c>
      <c r="AH43" s="464"/>
    </row>
    <row r="44" spans="1:34" s="148" customFormat="1" ht="19.149999999999999" customHeight="1">
      <c r="A44" s="482" t="s">
        <v>215</v>
      </c>
      <c r="B44" s="97" t="s">
        <v>115</v>
      </c>
      <c r="C44" s="136"/>
      <c r="D44" s="42" t="s">
        <v>217</v>
      </c>
      <c r="E44" s="43"/>
      <c r="F44" s="366">
        <v>24.73</v>
      </c>
      <c r="G44" s="137">
        <v>1852</v>
      </c>
      <c r="H44" s="45">
        <f>F44*G44</f>
        <v>45799.96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2178.823529411764</v>
      </c>
      <c r="O44" s="141">
        <f t="shared" ref="O44:O49" si="30">N44/M44</f>
        <v>435.76470588235281</v>
      </c>
      <c r="P44" s="51">
        <f t="shared" ref="P44:P49" si="31">M44-J44</f>
        <v>1</v>
      </c>
      <c r="Q44" s="142">
        <f t="shared" ref="Q44:Q49" si="32">O44-L44</f>
        <v>-64.235294117647186</v>
      </c>
      <c r="R44" s="143">
        <f t="shared" si="27"/>
        <v>0.87152941176470566</v>
      </c>
      <c r="S44" s="463">
        <f>R56</f>
        <v>0.89373958436102274</v>
      </c>
      <c r="T44" s="144">
        <v>0.16666666666666666</v>
      </c>
      <c r="U44" s="144">
        <v>0.20208333333333334</v>
      </c>
      <c r="V44" s="145">
        <v>5</v>
      </c>
      <c r="W44" s="146">
        <f t="shared" ref="W44:W56" si="33">(U44-T44)*24*60</f>
        <v>51.000000000000021</v>
      </c>
      <c r="X44" s="124"/>
      <c r="Y44" s="124"/>
      <c r="Z44" s="125"/>
      <c r="AA44" s="125"/>
      <c r="AB44" s="451"/>
      <c r="AC44" s="451"/>
      <c r="AD44" s="438"/>
      <c r="AE44" s="438"/>
      <c r="AF44" s="147">
        <f t="shared" si="28"/>
        <v>178.82352941176396</v>
      </c>
      <c r="AG44" s="433">
        <f t="shared" si="7"/>
        <v>1.0894117647058821</v>
      </c>
      <c r="AH44" s="485">
        <f>AG56</f>
        <v>1.0265685658555437</v>
      </c>
    </row>
    <row r="45" spans="1:34" s="148" customFormat="1" ht="19.149999999999999" customHeight="1">
      <c r="A45" s="483"/>
      <c r="B45" s="97" t="s">
        <v>115</v>
      </c>
      <c r="C45" s="136"/>
      <c r="D45" s="42" t="s">
        <v>218</v>
      </c>
      <c r="E45" s="43"/>
      <c r="F45" s="366">
        <v>24.73</v>
      </c>
      <c r="G45" s="137">
        <v>1860</v>
      </c>
      <c r="H45" s="45">
        <f>F45*G45</f>
        <v>45997.8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2105.6603773584898</v>
      </c>
      <c r="O45" s="141">
        <f t="shared" si="30"/>
        <v>421.13207547169793</v>
      </c>
      <c r="P45" s="51">
        <f t="shared" si="31"/>
        <v>1</v>
      </c>
      <c r="Q45" s="142">
        <f t="shared" si="32"/>
        <v>-78.867924528302069</v>
      </c>
      <c r="R45" s="143">
        <f t="shared" si="27"/>
        <v>0.84226415094339591</v>
      </c>
      <c r="S45" s="463"/>
      <c r="T45" s="144">
        <v>0.20555555555555555</v>
      </c>
      <c r="U45" s="144">
        <v>0.24236111111111111</v>
      </c>
      <c r="V45" s="145">
        <v>5</v>
      </c>
      <c r="W45" s="146">
        <f t="shared" si="33"/>
        <v>53.000000000000014</v>
      </c>
      <c r="X45" s="124"/>
      <c r="Y45" s="124"/>
      <c r="Z45" s="125"/>
      <c r="AA45" s="125"/>
      <c r="AB45" s="451"/>
      <c r="AC45" s="451"/>
      <c r="AD45" s="438"/>
      <c r="AE45" s="438"/>
      <c r="AF45" s="147">
        <f t="shared" si="28"/>
        <v>105.66037735848977</v>
      </c>
      <c r="AG45" s="433">
        <f t="shared" si="7"/>
        <v>1.0528301886792448</v>
      </c>
      <c r="AH45" s="485"/>
    </row>
    <row r="46" spans="1:34" s="148" customFormat="1" ht="19.149999999999999" customHeight="1">
      <c r="A46" s="483"/>
      <c r="B46" s="97" t="s">
        <v>115</v>
      </c>
      <c r="C46" s="136"/>
      <c r="D46" s="42" t="s">
        <v>252</v>
      </c>
      <c r="E46" s="43"/>
      <c r="F46" s="366">
        <v>21.92</v>
      </c>
      <c r="G46" s="137">
        <v>803</v>
      </c>
      <c r="H46" s="45">
        <f t="shared" ref="H46:H50" si="34">F46*G46</f>
        <v>17601.760000000002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2190.0000000000036</v>
      </c>
      <c r="O46" s="141">
        <f t="shared" si="30"/>
        <v>438.00000000000074</v>
      </c>
      <c r="P46" s="51">
        <f t="shared" si="31"/>
        <v>1</v>
      </c>
      <c r="Q46" s="142">
        <f t="shared" si="32"/>
        <v>-61.999999999999261</v>
      </c>
      <c r="R46" s="143">
        <f t="shared" si="27"/>
        <v>0.87600000000000144</v>
      </c>
      <c r="S46" s="463"/>
      <c r="T46" s="144">
        <v>0.24583333333333332</v>
      </c>
      <c r="U46" s="144">
        <v>0.26111111111111107</v>
      </c>
      <c r="V46" s="145">
        <v>5</v>
      </c>
      <c r="W46" s="146">
        <f t="shared" si="33"/>
        <v>21.999999999999961</v>
      </c>
      <c r="X46" s="124"/>
      <c r="Y46" s="124"/>
      <c r="Z46" s="125"/>
      <c r="AA46" s="125"/>
      <c r="AB46" s="451"/>
      <c r="AC46" s="451"/>
      <c r="AD46" s="438"/>
      <c r="AE46" s="438"/>
      <c r="AF46" s="147">
        <f t="shared" si="28"/>
        <v>190.00000000000364</v>
      </c>
      <c r="AG46" s="433">
        <f t="shared" si="7"/>
        <v>1.0950000000000017</v>
      </c>
      <c r="AH46" s="485"/>
    </row>
    <row r="47" spans="1:34" s="148" customFormat="1" ht="19.149999999999999" customHeight="1">
      <c r="A47" s="483"/>
      <c r="B47" s="97" t="s">
        <v>203</v>
      </c>
      <c r="C47" s="136"/>
      <c r="D47" s="150" t="s">
        <v>309</v>
      </c>
      <c r="E47" s="151"/>
      <c r="F47" s="366">
        <v>31.43</v>
      </c>
      <c r="G47" s="140">
        <v>1959</v>
      </c>
      <c r="H47" s="45">
        <f t="shared" si="34"/>
        <v>61571.37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1399.2857142857138</v>
      </c>
      <c r="O47" s="141">
        <f t="shared" si="30"/>
        <v>199.89795918367341</v>
      </c>
      <c r="P47" s="51">
        <f t="shared" si="31"/>
        <v>0</v>
      </c>
      <c r="Q47" s="142">
        <f t="shared" si="32"/>
        <v>-14.38775510204087</v>
      </c>
      <c r="R47" s="143">
        <f t="shared" si="27"/>
        <v>0.93285714285714261</v>
      </c>
      <c r="S47" s="463"/>
      <c r="T47" s="144">
        <v>0.27847222222222218</v>
      </c>
      <c r="U47" s="144">
        <v>0.33680555555555552</v>
      </c>
      <c r="V47" s="140">
        <v>25</v>
      </c>
      <c r="W47" s="146">
        <f t="shared" si="33"/>
        <v>84.000000000000028</v>
      </c>
      <c r="X47" s="124">
        <v>0.26458333333333334</v>
      </c>
      <c r="Y47" s="124">
        <v>0.27569444444444446</v>
      </c>
      <c r="Z47" s="125"/>
      <c r="AA47" s="125"/>
      <c r="AB47" s="451"/>
      <c r="AC47" s="451"/>
      <c r="AD47" s="438"/>
      <c r="AE47" s="438"/>
      <c r="AF47" s="147">
        <f t="shared" si="28"/>
        <v>-100.71428571428623</v>
      </c>
      <c r="AG47" s="433">
        <f t="shared" si="7"/>
        <v>0.9328571428571425</v>
      </c>
      <c r="AH47" s="485"/>
    </row>
    <row r="48" spans="1:34" s="148" customFormat="1" ht="19.149999999999999" customHeight="1">
      <c r="A48" s="483"/>
      <c r="B48" s="97" t="s">
        <v>203</v>
      </c>
      <c r="C48" s="136"/>
      <c r="D48" s="153" t="s">
        <v>310</v>
      </c>
      <c r="E48" s="151"/>
      <c r="F48" s="366">
        <v>11.26</v>
      </c>
      <c r="G48" s="140">
        <v>2599</v>
      </c>
      <c r="H48" s="45">
        <f t="shared" si="34"/>
        <v>29264.739999999998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1457.3831775700933</v>
      </c>
      <c r="O48" s="141">
        <f t="shared" si="30"/>
        <v>242.89719626168221</v>
      </c>
      <c r="P48" s="51">
        <f t="shared" si="31"/>
        <v>0</v>
      </c>
      <c r="Q48" s="142">
        <f t="shared" si="32"/>
        <v>-7.1028037383177889</v>
      </c>
      <c r="R48" s="143">
        <f t="shared" si="27"/>
        <v>0.97158878504672885</v>
      </c>
      <c r="S48" s="463"/>
      <c r="T48" s="154">
        <v>0.35763888888888884</v>
      </c>
      <c r="U48" s="154">
        <v>0.43194444444444441</v>
      </c>
      <c r="V48" s="137">
        <v>30</v>
      </c>
      <c r="W48" s="146">
        <f t="shared" si="33"/>
        <v>107.00000000000001</v>
      </c>
      <c r="X48" s="124">
        <v>0.34027777777777773</v>
      </c>
      <c r="Y48" s="124">
        <v>0.35486111111111113</v>
      </c>
      <c r="Z48" s="125"/>
      <c r="AA48" s="125"/>
      <c r="AB48" s="451"/>
      <c r="AC48" s="451"/>
      <c r="AD48" s="438"/>
      <c r="AE48" s="438"/>
      <c r="AF48" s="147">
        <f t="shared" si="28"/>
        <v>-42.616822429906733</v>
      </c>
      <c r="AG48" s="433">
        <f t="shared" si="7"/>
        <v>0.97158878504672885</v>
      </c>
      <c r="AH48" s="485"/>
    </row>
    <row r="49" spans="1:34" s="148" customFormat="1" ht="19.149999999999999" customHeight="1">
      <c r="A49" s="483"/>
      <c r="B49" s="97" t="s">
        <v>196</v>
      </c>
      <c r="C49" s="136"/>
      <c r="D49" s="153" t="s">
        <v>220</v>
      </c>
      <c r="E49" s="151"/>
      <c r="F49" s="366">
        <v>10.09</v>
      </c>
      <c r="G49" s="137">
        <v>2533.6800000000003</v>
      </c>
      <c r="H49" s="45">
        <f t="shared" si="34"/>
        <v>25564.831200000004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1447.8171428571438</v>
      </c>
      <c r="O49" s="141">
        <f t="shared" si="30"/>
        <v>241.30285714285731</v>
      </c>
      <c r="P49" s="51">
        <f t="shared" si="31"/>
        <v>0</v>
      </c>
      <c r="Q49" s="142">
        <f t="shared" si="32"/>
        <v>-8.6971428571426941</v>
      </c>
      <c r="R49" s="143">
        <f t="shared" si="27"/>
        <v>0.96521142857142928</v>
      </c>
      <c r="S49" s="463"/>
      <c r="T49" s="154">
        <v>0.45277777777777772</v>
      </c>
      <c r="U49" s="154">
        <v>0.52569444444444435</v>
      </c>
      <c r="V49" s="137">
        <v>30</v>
      </c>
      <c r="W49" s="146">
        <f t="shared" si="33"/>
        <v>104.99999999999994</v>
      </c>
      <c r="X49" s="155">
        <v>0.43541666666666662</v>
      </c>
      <c r="Y49" s="155">
        <v>0.45</v>
      </c>
      <c r="Z49" s="156"/>
      <c r="AA49" s="125"/>
      <c r="AB49" s="451"/>
      <c r="AC49" s="451"/>
      <c r="AD49" s="438"/>
      <c r="AE49" s="438"/>
      <c r="AF49" s="147">
        <f t="shared" si="28"/>
        <v>-52.182857142856165</v>
      </c>
      <c r="AG49" s="433">
        <f t="shared" si="7"/>
        <v>0.96521142857142928</v>
      </c>
      <c r="AH49" s="485"/>
    </row>
    <row r="50" spans="1:34" s="148" customFormat="1" ht="19.149999999999999" customHeight="1">
      <c r="A50" s="483"/>
      <c r="B50" s="97">
        <v>0</v>
      </c>
      <c r="C50" s="136"/>
      <c r="D50" s="153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463"/>
      <c r="T50" s="154"/>
      <c r="U50" s="154"/>
      <c r="V50" s="137"/>
      <c r="W50" s="146"/>
      <c r="X50" s="155"/>
      <c r="Y50" s="155"/>
      <c r="Z50" s="156"/>
      <c r="AA50" s="156"/>
      <c r="AB50" s="451"/>
      <c r="AC50" s="451"/>
      <c r="AD50" s="438"/>
      <c r="AE50" s="438"/>
      <c r="AF50" s="147">
        <f t="shared" si="28"/>
        <v>0</v>
      </c>
      <c r="AG50" s="433" t="e">
        <f t="shared" si="7"/>
        <v>#DIV/0!</v>
      </c>
      <c r="AH50" s="485"/>
    </row>
    <row r="51" spans="1:34" s="148" customFormat="1" ht="19.149999999999999" customHeight="1">
      <c r="A51" s="483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463"/>
      <c r="T51" s="154"/>
      <c r="U51" s="154"/>
      <c r="V51" s="137"/>
      <c r="W51" s="146"/>
      <c r="X51" s="155"/>
      <c r="Y51" s="155"/>
      <c r="Z51" s="156"/>
      <c r="AA51" s="156"/>
      <c r="AB51" s="451"/>
      <c r="AC51" s="451"/>
      <c r="AD51" s="438"/>
      <c r="AE51" s="438"/>
      <c r="AF51" s="147">
        <f t="shared" si="28"/>
        <v>0</v>
      </c>
      <c r="AG51" s="433" t="e">
        <f t="shared" si="7"/>
        <v>#DIV/0!</v>
      </c>
      <c r="AH51" s="485"/>
    </row>
    <row r="52" spans="1:34" s="148" customFormat="1" ht="19.149999999999999" customHeight="1">
      <c r="A52" s="483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1"/>
      <c r="S52" s="46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451"/>
      <c r="AC52" s="451"/>
      <c r="AD52" s="438"/>
      <c r="AE52" s="438"/>
      <c r="AF52" s="147">
        <f t="shared" si="28"/>
        <v>0</v>
      </c>
      <c r="AG52" s="433" t="e">
        <f t="shared" si="7"/>
        <v>#DIV/0!</v>
      </c>
      <c r="AH52" s="485"/>
    </row>
    <row r="53" spans="1:34" s="148" customFormat="1" ht="19.149999999999999" customHeight="1">
      <c r="A53" s="483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1"/>
      <c r="S53" s="46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451"/>
      <c r="AC53" s="451"/>
      <c r="AD53" s="438"/>
      <c r="AE53" s="438"/>
      <c r="AF53" s="147">
        <f t="shared" si="28"/>
        <v>0</v>
      </c>
      <c r="AG53" s="433" t="e">
        <f t="shared" si="7"/>
        <v>#DIV/0!</v>
      </c>
      <c r="AH53" s="485"/>
    </row>
    <row r="54" spans="1:34" s="148" customFormat="1" ht="19.149999999999999" customHeight="1">
      <c r="A54" s="483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1"/>
      <c r="S54" s="46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451"/>
      <c r="AC54" s="451"/>
      <c r="AD54" s="438"/>
      <c r="AE54" s="438"/>
      <c r="AF54" s="147">
        <f t="shared" si="28"/>
        <v>0</v>
      </c>
      <c r="AG54" s="433" t="e">
        <f t="shared" si="7"/>
        <v>#DIV/0!</v>
      </c>
      <c r="AH54" s="485"/>
    </row>
    <row r="55" spans="1:34" s="148" customFormat="1" ht="19.149999999999999" customHeight="1">
      <c r="A55" s="483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1"/>
      <c r="S55" s="46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451"/>
      <c r="AC55" s="451"/>
      <c r="AD55" s="438"/>
      <c r="AE55" s="438"/>
      <c r="AF55" s="147"/>
      <c r="AG55" s="433"/>
      <c r="AH55" s="485"/>
    </row>
    <row r="56" spans="1:34" ht="19.149999999999999" customHeight="1">
      <c r="A56" s="484"/>
      <c r="B56" s="160">
        <v>0</v>
      </c>
      <c r="C56" s="100" t="s">
        <v>221</v>
      </c>
      <c r="D56" s="478" t="s">
        <v>118</v>
      </c>
      <c r="E56" s="478"/>
      <c r="F56" s="363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5.666666666666667</v>
      </c>
      <c r="N56" s="101">
        <f t="shared" si="35"/>
        <v>1796.4949902472015</v>
      </c>
      <c r="O56" s="104">
        <f t="shared" si="35"/>
        <v>329.83246565704411</v>
      </c>
      <c r="P56" s="161">
        <f>M56-J56</f>
        <v>0.5</v>
      </c>
      <c r="Q56" s="118">
        <f>N56-K56</f>
        <v>46.494990247201486</v>
      </c>
      <c r="R56" s="162">
        <f t="shared" ref="R56:R61" si="36">O56/L56</f>
        <v>0.89373958436102274</v>
      </c>
      <c r="S56" s="463"/>
      <c r="T56" s="163"/>
      <c r="U56" s="163"/>
      <c r="V56" s="426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451"/>
      <c r="AC56" s="451"/>
      <c r="AD56" s="107">
        <f>SUM(AD44:AD55)</f>
        <v>0</v>
      </c>
      <c r="AE56" s="107">
        <f>SUM(AE44:AE55)</f>
        <v>0</v>
      </c>
      <c r="AF56" s="165">
        <f>N56-K56</f>
        <v>46.494990247201486</v>
      </c>
      <c r="AG56" s="431">
        <f>N56/K56</f>
        <v>1.0265685658555437</v>
      </c>
      <c r="AH56" s="485"/>
    </row>
    <row r="57" spans="1:34" ht="19.149999999999999" customHeight="1">
      <c r="A57" s="488" t="s">
        <v>222</v>
      </c>
      <c r="B57" s="97" t="s">
        <v>203</v>
      </c>
      <c r="C57" s="166"/>
      <c r="D57" s="167" t="s">
        <v>223</v>
      </c>
      <c r="E57" s="112"/>
      <c r="F57" s="359">
        <v>28.26</v>
      </c>
      <c r="G57" s="137">
        <v>1614</v>
      </c>
      <c r="H57" s="84">
        <f t="shared" ref="H57:H66" si="37">F57*G57</f>
        <v>45611.64</v>
      </c>
      <c r="I57" s="438"/>
      <c r="J57" s="87">
        <v>7</v>
      </c>
      <c r="K57" s="57">
        <v>1500</v>
      </c>
      <c r="L57" s="86">
        <v>214.28571428571428</v>
      </c>
      <c r="M57" s="427">
        <v>7</v>
      </c>
      <c r="N57" s="57">
        <f t="shared" ref="N57:N61" si="38">G57/W57*60</f>
        <v>1489.8461538461534</v>
      </c>
      <c r="O57" s="86">
        <f t="shared" ref="O57:O61" si="39">N57/M57</f>
        <v>212.83516483516476</v>
      </c>
      <c r="P57" s="168">
        <f t="shared" ref="P57:P61" si="40">M57-J57</f>
        <v>0</v>
      </c>
      <c r="Q57" s="49">
        <f t="shared" ref="Q57:Q61" si="41">O57-L57</f>
        <v>-1.4505494505495165</v>
      </c>
      <c r="R57" s="428">
        <f t="shared" si="36"/>
        <v>0.99323076923076892</v>
      </c>
      <c r="S57" s="463">
        <f>R69</f>
        <v>0.983746398363324</v>
      </c>
      <c r="T57" s="144">
        <v>0.16666666666666666</v>
      </c>
      <c r="U57" s="144">
        <v>0.21180555555555555</v>
      </c>
      <c r="V57" s="424">
        <v>5</v>
      </c>
      <c r="W57" s="421">
        <f>(U57-T57)*24*60</f>
        <v>65.000000000000014</v>
      </c>
      <c r="X57" s="53"/>
      <c r="Y57" s="53"/>
      <c r="Z57" s="54"/>
      <c r="AA57" s="54"/>
      <c r="AB57" s="451"/>
      <c r="AC57" s="451"/>
      <c r="AD57" s="438"/>
      <c r="AE57" s="438"/>
      <c r="AF57" s="48">
        <f t="shared" si="6"/>
        <v>-10.153846153846644</v>
      </c>
      <c r="AG57" s="432">
        <f t="shared" si="7"/>
        <v>0.99323076923076892</v>
      </c>
      <c r="AH57" s="477">
        <f>AG69</f>
        <v>0.98456401213549083</v>
      </c>
    </row>
    <row r="58" spans="1:34" ht="19.149999999999999" customHeight="1">
      <c r="A58" s="449"/>
      <c r="B58" s="97" t="s">
        <v>203</v>
      </c>
      <c r="C58" s="434"/>
      <c r="D58" s="42" t="s">
        <v>224</v>
      </c>
      <c r="E58" s="43"/>
      <c r="F58" s="359">
        <v>27.88</v>
      </c>
      <c r="G58" s="137">
        <v>2263</v>
      </c>
      <c r="H58" s="45">
        <f t="shared" si="37"/>
        <v>63092.439999999995</v>
      </c>
      <c r="I58" s="424"/>
      <c r="J58" s="46">
        <v>7</v>
      </c>
      <c r="K58" s="44">
        <v>1500</v>
      </c>
      <c r="L58" s="86">
        <v>214.28571428571428</v>
      </c>
      <c r="M58" s="422">
        <v>7</v>
      </c>
      <c r="N58" s="44">
        <f t="shared" si="38"/>
        <v>1475.8695652173919</v>
      </c>
      <c r="O58" s="47">
        <f t="shared" si="39"/>
        <v>210.83850931677028</v>
      </c>
      <c r="P58" s="168">
        <f t="shared" si="40"/>
        <v>0</v>
      </c>
      <c r="Q58" s="49">
        <f t="shared" si="41"/>
        <v>-3.4472049689439928</v>
      </c>
      <c r="R58" s="428">
        <f t="shared" si="36"/>
        <v>0.98391304347826136</v>
      </c>
      <c r="S58" s="463"/>
      <c r="T58" s="169">
        <v>0.22916666666666666</v>
      </c>
      <c r="U58" s="169">
        <v>0.29305555555555551</v>
      </c>
      <c r="V58" s="424">
        <v>25</v>
      </c>
      <c r="W58" s="421">
        <f>(U58-T58)*24*60</f>
        <v>91.999999999999957</v>
      </c>
      <c r="X58" s="53">
        <v>0.21527777777777779</v>
      </c>
      <c r="Y58" s="53">
        <v>0.22638888888888889</v>
      </c>
      <c r="Z58" s="54"/>
      <c r="AA58" s="54"/>
      <c r="AB58" s="486"/>
      <c r="AC58" s="487"/>
      <c r="AD58" s="438"/>
      <c r="AE58" s="438"/>
      <c r="AF58" s="48">
        <f t="shared" si="6"/>
        <v>-24.130434782608063</v>
      </c>
      <c r="AG58" s="428">
        <f t="shared" si="7"/>
        <v>0.98391304347826125</v>
      </c>
      <c r="AH58" s="463"/>
    </row>
    <row r="59" spans="1:34" ht="19.149999999999999" customHeight="1">
      <c r="A59" s="449"/>
      <c r="B59" s="97" t="s">
        <v>203</v>
      </c>
      <c r="C59" s="434"/>
      <c r="D59" s="42" t="s">
        <v>225</v>
      </c>
      <c r="E59" s="43"/>
      <c r="F59" s="359">
        <v>28</v>
      </c>
      <c r="G59" s="137">
        <v>2958</v>
      </c>
      <c r="H59" s="45">
        <f t="shared" si="37"/>
        <v>82824</v>
      </c>
      <c r="I59" s="424"/>
      <c r="J59" s="46">
        <v>7</v>
      </c>
      <c r="K59" s="44">
        <v>1500</v>
      </c>
      <c r="L59" s="86">
        <v>214.28571428571428</v>
      </c>
      <c r="M59" s="422">
        <v>7</v>
      </c>
      <c r="N59" s="44">
        <f t="shared" si="38"/>
        <v>1504.0677966101698</v>
      </c>
      <c r="O59" s="47">
        <f t="shared" si="39"/>
        <v>214.86682808716711</v>
      </c>
      <c r="P59" s="168">
        <f t="shared" si="40"/>
        <v>0</v>
      </c>
      <c r="Q59" s="49">
        <f t="shared" si="41"/>
        <v>0.58111380145282965</v>
      </c>
      <c r="R59" s="428">
        <f t="shared" si="36"/>
        <v>1.0027118644067798</v>
      </c>
      <c r="S59" s="463"/>
      <c r="T59" s="169">
        <v>0.31041666666666662</v>
      </c>
      <c r="U59" s="169">
        <v>0.39236111111111105</v>
      </c>
      <c r="V59" s="145">
        <v>25</v>
      </c>
      <c r="W59" s="421">
        <f t="shared" ref="W59:W69" si="42">(U59-T59)*24*60</f>
        <v>117.99999999999999</v>
      </c>
      <c r="X59" s="53">
        <v>0.29652777777777778</v>
      </c>
      <c r="Y59" s="53">
        <v>0.30763888888888891</v>
      </c>
      <c r="Z59" s="54"/>
      <c r="AA59" s="54"/>
      <c r="AB59" s="451"/>
      <c r="AC59" s="451"/>
      <c r="AD59" s="438"/>
      <c r="AE59" s="438"/>
      <c r="AF59" s="48">
        <f t="shared" si="6"/>
        <v>4.0677966101698075</v>
      </c>
      <c r="AG59" s="428">
        <f t="shared" si="7"/>
        <v>1.0027118644067798</v>
      </c>
      <c r="AH59" s="463"/>
    </row>
    <row r="60" spans="1:34" ht="19.149999999999999" customHeight="1">
      <c r="A60" s="449"/>
      <c r="B60" s="97" t="s">
        <v>196</v>
      </c>
      <c r="C60" s="434"/>
      <c r="D60" s="42" t="s">
        <v>220</v>
      </c>
      <c r="E60" s="43"/>
      <c r="F60" s="359">
        <v>10.09</v>
      </c>
      <c r="G60" s="137">
        <v>3284.3999999999996</v>
      </c>
      <c r="H60" s="45">
        <f t="shared" si="37"/>
        <v>33139.595999999998</v>
      </c>
      <c r="I60" s="42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1449.0000000000007</v>
      </c>
      <c r="O60" s="47">
        <f t="shared" si="39"/>
        <v>241.50000000000011</v>
      </c>
      <c r="P60" s="168">
        <f t="shared" si="40"/>
        <v>0</v>
      </c>
      <c r="Q60" s="49">
        <f t="shared" si="41"/>
        <v>-8.4999999999998863</v>
      </c>
      <c r="R60" s="428">
        <f t="shared" si="36"/>
        <v>0.96600000000000041</v>
      </c>
      <c r="S60" s="463"/>
      <c r="T60" s="169">
        <v>0.41319444444444436</v>
      </c>
      <c r="U60" s="169">
        <v>0.50763888888888875</v>
      </c>
      <c r="V60" s="145">
        <v>30</v>
      </c>
      <c r="W60" s="421">
        <f t="shared" si="42"/>
        <v>135.99999999999991</v>
      </c>
      <c r="X60" s="53">
        <v>0.39583333333333331</v>
      </c>
      <c r="Y60" s="53">
        <v>0.41041666666666665</v>
      </c>
      <c r="Z60" s="54"/>
      <c r="AA60" s="54"/>
      <c r="AB60" s="451"/>
      <c r="AC60" s="451"/>
      <c r="AD60" s="438"/>
      <c r="AE60" s="438"/>
      <c r="AF60" s="48">
        <f t="shared" si="6"/>
        <v>-50.999999999999318</v>
      </c>
      <c r="AG60" s="432">
        <f t="shared" si="7"/>
        <v>0.96600000000000041</v>
      </c>
      <c r="AH60" s="463"/>
    </row>
    <row r="61" spans="1:34" ht="19.149999999999999" customHeight="1">
      <c r="A61" s="449"/>
      <c r="B61" s="97" t="s">
        <v>196</v>
      </c>
      <c r="C61" s="434"/>
      <c r="D61" s="42" t="s">
        <v>220</v>
      </c>
      <c r="E61" s="43"/>
      <c r="F61" s="359">
        <v>10.09</v>
      </c>
      <c r="G61" s="137">
        <v>3565.92</v>
      </c>
      <c r="H61" s="45">
        <f t="shared" si="37"/>
        <v>35980.132799999999</v>
      </c>
      <c r="I61" s="42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1465.4465753424661</v>
      </c>
      <c r="O61" s="47">
        <f t="shared" si="39"/>
        <v>244.241095890411</v>
      </c>
      <c r="P61" s="168">
        <f t="shared" si="40"/>
        <v>0</v>
      </c>
      <c r="Q61" s="49">
        <f t="shared" si="41"/>
        <v>-5.7589041095889968</v>
      </c>
      <c r="R61" s="428">
        <f t="shared" si="36"/>
        <v>0.97696438356164406</v>
      </c>
      <c r="S61" s="463"/>
      <c r="T61" s="169">
        <v>0.52847222222222212</v>
      </c>
      <c r="U61" s="169">
        <v>0.62986111111111098</v>
      </c>
      <c r="V61" s="145">
        <v>30</v>
      </c>
      <c r="W61" s="421">
        <f t="shared" si="42"/>
        <v>145.99999999999997</v>
      </c>
      <c r="X61" s="53">
        <v>0.51111111111111118</v>
      </c>
      <c r="Y61" s="53">
        <v>0.52569444444444446</v>
      </c>
      <c r="Z61" s="54"/>
      <c r="AA61" s="54"/>
      <c r="AB61" s="451"/>
      <c r="AC61" s="451"/>
      <c r="AD61" s="438"/>
      <c r="AE61" s="438"/>
      <c r="AF61" s="48">
        <f t="shared" si="6"/>
        <v>-34.553424657533924</v>
      </c>
      <c r="AG61" s="428">
        <f t="shared" si="7"/>
        <v>0.97696438356164406</v>
      </c>
      <c r="AH61" s="463"/>
    </row>
    <row r="62" spans="1:34" ht="19.149999999999999" customHeight="1">
      <c r="A62" s="449"/>
      <c r="B62" s="97">
        <v>0</v>
      </c>
      <c r="C62" s="434"/>
      <c r="D62" s="42"/>
      <c r="E62" s="43"/>
      <c r="F62" s="359" t="s">
        <v>105</v>
      </c>
      <c r="G62" s="137"/>
      <c r="H62" s="45">
        <f t="shared" si="37"/>
        <v>0</v>
      </c>
      <c r="I62" s="424"/>
      <c r="J62" s="170"/>
      <c r="K62" s="61"/>
      <c r="L62" s="86"/>
      <c r="M62" s="62"/>
      <c r="N62" s="44"/>
      <c r="O62" s="47"/>
      <c r="P62" s="168"/>
      <c r="Q62" s="49"/>
      <c r="R62" s="428"/>
      <c r="S62" s="463"/>
      <c r="T62" s="169"/>
      <c r="U62" s="169"/>
      <c r="V62" s="145"/>
      <c r="W62" s="421">
        <f t="shared" si="42"/>
        <v>0</v>
      </c>
      <c r="X62" s="53"/>
      <c r="Y62" s="53"/>
      <c r="Z62" s="54"/>
      <c r="AA62" s="54"/>
      <c r="AB62" s="451"/>
      <c r="AC62" s="451"/>
      <c r="AD62" s="438"/>
      <c r="AE62" s="438"/>
      <c r="AF62" s="48">
        <f t="shared" si="6"/>
        <v>0</v>
      </c>
      <c r="AG62" s="428" t="e">
        <f t="shared" si="7"/>
        <v>#DIV/0!</v>
      </c>
      <c r="AH62" s="463"/>
    </row>
    <row r="63" spans="1:34" ht="19.149999999999999" customHeight="1">
      <c r="A63" s="449"/>
      <c r="B63" s="97">
        <v>0</v>
      </c>
      <c r="C63" s="434"/>
      <c r="D63" s="42"/>
      <c r="E63" s="43"/>
      <c r="F63" s="359" t="s">
        <v>105</v>
      </c>
      <c r="G63" s="137"/>
      <c r="H63" s="45">
        <f t="shared" si="37"/>
        <v>0</v>
      </c>
      <c r="I63" s="424"/>
      <c r="J63" s="46"/>
      <c r="K63" s="44"/>
      <c r="L63" s="86"/>
      <c r="M63" s="62"/>
      <c r="N63" s="44"/>
      <c r="O63" s="47"/>
      <c r="P63" s="168"/>
      <c r="Q63" s="49"/>
      <c r="R63" s="428"/>
      <c r="S63" s="463"/>
      <c r="T63" s="169"/>
      <c r="U63" s="169"/>
      <c r="V63" s="145"/>
      <c r="W63" s="421">
        <f t="shared" si="42"/>
        <v>0</v>
      </c>
      <c r="X63" s="53"/>
      <c r="Y63" s="53"/>
      <c r="Z63" s="54"/>
      <c r="AA63" s="54"/>
      <c r="AB63" s="451"/>
      <c r="AC63" s="451"/>
      <c r="AD63" s="438"/>
      <c r="AE63" s="438"/>
      <c r="AF63" s="48">
        <f t="shared" si="6"/>
        <v>0</v>
      </c>
      <c r="AG63" s="432" t="e">
        <f t="shared" si="7"/>
        <v>#DIV/0!</v>
      </c>
      <c r="AH63" s="463"/>
    </row>
    <row r="64" spans="1:34" ht="19.149999999999999" customHeight="1">
      <c r="A64" s="449"/>
      <c r="B64" s="97">
        <v>0</v>
      </c>
      <c r="C64" s="434"/>
      <c r="D64" s="42"/>
      <c r="E64" s="43"/>
      <c r="F64" s="359" t="s">
        <v>105</v>
      </c>
      <c r="G64" s="137"/>
      <c r="H64" s="45">
        <f t="shared" si="37"/>
        <v>0</v>
      </c>
      <c r="I64" s="424"/>
      <c r="J64" s="170"/>
      <c r="K64" s="61"/>
      <c r="L64" s="86"/>
      <c r="M64" s="62"/>
      <c r="N64" s="44"/>
      <c r="O64" s="47"/>
      <c r="P64" s="168"/>
      <c r="Q64" s="49"/>
      <c r="R64" s="428"/>
      <c r="S64" s="463"/>
      <c r="T64" s="169"/>
      <c r="U64" s="169"/>
      <c r="V64" s="145"/>
      <c r="W64" s="421">
        <f t="shared" si="42"/>
        <v>0</v>
      </c>
      <c r="X64" s="424"/>
      <c r="Y64" s="424"/>
      <c r="Z64" s="54"/>
      <c r="AA64" s="54"/>
      <c r="AB64" s="451"/>
      <c r="AC64" s="451"/>
      <c r="AD64" s="438"/>
      <c r="AE64" s="438"/>
      <c r="AF64" s="48">
        <f t="shared" si="6"/>
        <v>0</v>
      </c>
      <c r="AG64" s="428" t="e">
        <f t="shared" si="7"/>
        <v>#DIV/0!</v>
      </c>
      <c r="AH64" s="463"/>
    </row>
    <row r="65" spans="1:34" ht="19.149999999999999" customHeight="1">
      <c r="A65" s="449"/>
      <c r="B65" s="97">
        <v>0</v>
      </c>
      <c r="C65" s="434"/>
      <c r="D65" s="42"/>
      <c r="E65" s="43"/>
      <c r="F65" s="359" t="s">
        <v>105</v>
      </c>
      <c r="G65" s="137"/>
      <c r="H65" s="45">
        <f t="shared" si="37"/>
        <v>0</v>
      </c>
      <c r="I65" s="424"/>
      <c r="J65" s="170"/>
      <c r="K65" s="61"/>
      <c r="L65" s="86"/>
      <c r="M65" s="62"/>
      <c r="N65" s="61"/>
      <c r="O65" s="77"/>
      <c r="P65" s="48"/>
      <c r="Q65" s="49"/>
      <c r="R65" s="428"/>
      <c r="S65" s="463"/>
      <c r="T65" s="169"/>
      <c r="U65" s="169"/>
      <c r="V65" s="145"/>
      <c r="W65" s="421">
        <f t="shared" si="42"/>
        <v>0</v>
      </c>
      <c r="X65" s="424"/>
      <c r="Y65" s="424"/>
      <c r="Z65" s="54"/>
      <c r="AA65" s="54"/>
      <c r="AB65" s="451"/>
      <c r="AC65" s="451"/>
      <c r="AD65" s="438"/>
      <c r="AE65" s="438"/>
      <c r="AF65" s="48">
        <f t="shared" si="6"/>
        <v>0</v>
      </c>
      <c r="AG65" s="428" t="e">
        <f t="shared" si="7"/>
        <v>#DIV/0!</v>
      </c>
      <c r="AH65" s="463"/>
    </row>
    <row r="66" spans="1:34" ht="19.149999999999999" customHeight="1">
      <c r="A66" s="449"/>
      <c r="B66" s="97">
        <v>0</v>
      </c>
      <c r="C66" s="434"/>
      <c r="D66" s="42"/>
      <c r="E66" s="43"/>
      <c r="F66" s="359" t="s">
        <v>105</v>
      </c>
      <c r="G66" s="137"/>
      <c r="H66" s="45">
        <f t="shared" si="37"/>
        <v>0</v>
      </c>
      <c r="I66" s="424"/>
      <c r="J66" s="170"/>
      <c r="K66" s="61"/>
      <c r="L66" s="86"/>
      <c r="M66" s="62"/>
      <c r="N66" s="61"/>
      <c r="O66" s="77"/>
      <c r="P66" s="48"/>
      <c r="Q66" s="49"/>
      <c r="R66" s="428"/>
      <c r="S66" s="463"/>
      <c r="T66" s="169"/>
      <c r="U66" s="169"/>
      <c r="V66" s="145"/>
      <c r="W66" s="421">
        <f t="shared" si="42"/>
        <v>0</v>
      </c>
      <c r="X66" s="424"/>
      <c r="Y66" s="424"/>
      <c r="Z66" s="54"/>
      <c r="AA66" s="54"/>
      <c r="AB66" s="451"/>
      <c r="AC66" s="451"/>
      <c r="AD66" s="438"/>
      <c r="AE66" s="438"/>
      <c r="AF66" s="48">
        <f t="shared" si="6"/>
        <v>0</v>
      </c>
      <c r="AG66" s="432" t="e">
        <f t="shared" si="7"/>
        <v>#DIV/0!</v>
      </c>
      <c r="AH66" s="463"/>
    </row>
    <row r="67" spans="1:34" ht="19.149999999999999" customHeight="1">
      <c r="A67" s="449"/>
      <c r="B67" s="97">
        <v>0</v>
      </c>
      <c r="C67" s="434"/>
      <c r="D67" s="42"/>
      <c r="E67" s="43"/>
      <c r="F67" s="359" t="s">
        <v>105</v>
      </c>
      <c r="G67" s="137"/>
      <c r="H67" s="45">
        <f>F67*G67</f>
        <v>0</v>
      </c>
      <c r="I67" s="424"/>
      <c r="J67" s="170"/>
      <c r="K67" s="61"/>
      <c r="L67" s="86"/>
      <c r="M67" s="62"/>
      <c r="N67" s="61"/>
      <c r="O67" s="77"/>
      <c r="P67" s="48"/>
      <c r="Q67" s="49"/>
      <c r="R67" s="428"/>
      <c r="S67" s="463"/>
      <c r="T67" s="169"/>
      <c r="U67" s="169"/>
      <c r="V67" s="145"/>
      <c r="W67" s="421">
        <f t="shared" si="42"/>
        <v>0</v>
      </c>
      <c r="X67" s="424"/>
      <c r="Y67" s="424"/>
      <c r="Z67" s="54"/>
      <c r="AA67" s="54"/>
      <c r="AB67" s="451"/>
      <c r="AC67" s="451"/>
      <c r="AD67" s="438"/>
      <c r="AE67" s="438"/>
      <c r="AF67" s="48">
        <f t="shared" si="6"/>
        <v>0</v>
      </c>
      <c r="AG67" s="428" t="e">
        <f t="shared" si="7"/>
        <v>#DIV/0!</v>
      </c>
      <c r="AH67" s="463"/>
    </row>
    <row r="68" spans="1:34" ht="19.149999999999999" customHeight="1">
      <c r="A68" s="449"/>
      <c r="B68" s="424">
        <v>0</v>
      </c>
      <c r="C68" s="434"/>
      <c r="D68" s="42"/>
      <c r="E68" s="43"/>
      <c r="F68" s="366" t="s">
        <v>105</v>
      </c>
      <c r="G68" s="137"/>
      <c r="H68" s="45">
        <f>F68*G68</f>
        <v>0</v>
      </c>
      <c r="I68" s="424"/>
      <c r="J68" s="170"/>
      <c r="K68" s="61"/>
      <c r="L68" s="86"/>
      <c r="M68" s="62"/>
      <c r="N68" s="61"/>
      <c r="O68" s="77"/>
      <c r="P68" s="48"/>
      <c r="Q68" s="49"/>
      <c r="R68" s="428"/>
      <c r="S68" s="463"/>
      <c r="T68" s="169"/>
      <c r="U68" s="169"/>
      <c r="V68" s="145"/>
      <c r="W68" s="421">
        <f t="shared" si="42"/>
        <v>0</v>
      </c>
      <c r="X68" s="424"/>
      <c r="Y68" s="424"/>
      <c r="Z68" s="54"/>
      <c r="AA68" s="54"/>
      <c r="AB68" s="451"/>
      <c r="AC68" s="451"/>
      <c r="AD68" s="438"/>
      <c r="AE68" s="438"/>
      <c r="AF68" s="48"/>
      <c r="AG68" s="428"/>
      <c r="AH68" s="463"/>
    </row>
    <row r="69" spans="1:34" ht="19.149999999999999" customHeight="1">
      <c r="A69" s="449"/>
      <c r="B69" s="171">
        <v>0</v>
      </c>
      <c r="C69" s="6" t="s">
        <v>227</v>
      </c>
      <c r="D69" s="478" t="s">
        <v>118</v>
      </c>
      <c r="E69" s="478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1476.8460182032363</v>
      </c>
      <c r="O69" s="73">
        <f t="shared" si="43"/>
        <v>224.85631962590264</v>
      </c>
      <c r="P69" s="48">
        <f>M69-J69</f>
        <v>0</v>
      </c>
      <c r="Q69" s="49">
        <f>N69-K69</f>
        <v>-23.153981796763674</v>
      </c>
      <c r="R69" s="175">
        <f t="shared" ref="R69:R75" si="44">O69/L69</f>
        <v>0.983746398363324</v>
      </c>
      <c r="S69" s="463"/>
      <c r="T69" s="144"/>
      <c r="U69" s="144"/>
      <c r="V69" s="44"/>
      <c r="W69" s="42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51"/>
      <c r="AC69" s="451"/>
      <c r="AD69" s="107">
        <f>SUM(AD57:AD68)</f>
        <v>0</v>
      </c>
      <c r="AE69" s="107">
        <f>SUM(AE57:AE68)</f>
        <v>0</v>
      </c>
      <c r="AF69" s="48">
        <f t="shared" si="6"/>
        <v>-23.153981796763674</v>
      </c>
      <c r="AG69" s="428">
        <f t="shared" si="7"/>
        <v>0.98456401213549083</v>
      </c>
      <c r="AH69" s="463"/>
    </row>
    <row r="70" spans="1:34" ht="19.149999999999999" customHeight="1">
      <c r="A70" s="459" t="s">
        <v>228</v>
      </c>
      <c r="B70" s="424" t="s">
        <v>201</v>
      </c>
      <c r="C70" s="97"/>
      <c r="D70" s="42" t="s">
        <v>229</v>
      </c>
      <c r="E70" s="43"/>
      <c r="F70" s="359">
        <v>62.13</v>
      </c>
      <c r="G70" s="44">
        <v>432</v>
      </c>
      <c r="H70" s="45">
        <f>F70*G70</f>
        <v>26840.16</v>
      </c>
      <c r="I70" s="424"/>
      <c r="J70" s="46">
        <v>14</v>
      </c>
      <c r="K70" s="44">
        <v>1500</v>
      </c>
      <c r="L70" s="47">
        <v>107.14285714285714</v>
      </c>
      <c r="M70" s="422">
        <v>13</v>
      </c>
      <c r="N70" s="44">
        <f t="shared" ref="N70:N75" si="45">G70/W70*60</f>
        <v>1234.285714285714</v>
      </c>
      <c r="O70" s="47">
        <f t="shared" ref="O70:O75" si="46">N70/M70</f>
        <v>94.94505494505492</v>
      </c>
      <c r="P70" s="48">
        <f t="shared" ref="P70:P75" si="47">M70-J70</f>
        <v>-1</v>
      </c>
      <c r="Q70" s="49">
        <f t="shared" ref="Q70:Q75" si="48">O70-L70</f>
        <v>-12.197802197802218</v>
      </c>
      <c r="R70" s="428">
        <f t="shared" si="44"/>
        <v>0.88615384615384596</v>
      </c>
      <c r="S70" s="463">
        <f>R82</f>
        <v>0.89261553848575059</v>
      </c>
      <c r="T70" s="50">
        <v>0.29166666666666669</v>
      </c>
      <c r="U70" s="50">
        <v>0.30625000000000002</v>
      </c>
      <c r="V70" s="424">
        <v>5</v>
      </c>
      <c r="W70" s="421">
        <f>(U70-T70)*24*60</f>
        <v>21.000000000000007</v>
      </c>
      <c r="X70" s="424"/>
      <c r="Y70" s="424"/>
      <c r="Z70" s="54"/>
      <c r="AA70" s="54"/>
      <c r="AB70" s="451"/>
      <c r="AC70" s="451"/>
      <c r="AD70" s="438"/>
      <c r="AE70" s="438"/>
      <c r="AF70" s="48">
        <f t="shared" si="6"/>
        <v>-265.71428571428601</v>
      </c>
      <c r="AG70" s="428">
        <f t="shared" si="7"/>
        <v>0.82285714285714262</v>
      </c>
      <c r="AH70" s="463">
        <f>AG82</f>
        <v>0.88079345679896015</v>
      </c>
    </row>
    <row r="71" spans="1:34" ht="19.149999999999999" customHeight="1">
      <c r="A71" s="459"/>
      <c r="B71" s="424" t="s">
        <v>230</v>
      </c>
      <c r="C71" s="41"/>
      <c r="D71" s="176" t="s">
        <v>231</v>
      </c>
      <c r="E71" s="43"/>
      <c r="F71" s="359">
        <v>47.65</v>
      </c>
      <c r="G71" s="44">
        <v>1786.4</v>
      </c>
      <c r="H71" s="45">
        <f>F71*G71</f>
        <v>85121.96</v>
      </c>
      <c r="I71" s="424"/>
      <c r="J71" s="46">
        <v>18</v>
      </c>
      <c r="K71" s="177">
        <v>1440</v>
      </c>
      <c r="L71" s="47">
        <v>80</v>
      </c>
      <c r="M71" s="427">
        <v>18</v>
      </c>
      <c r="N71" s="44">
        <f t="shared" si="45"/>
        <v>1339.7999999999997</v>
      </c>
      <c r="O71" s="47">
        <f t="shared" si="46"/>
        <v>74.433333333333323</v>
      </c>
      <c r="P71" s="48">
        <f t="shared" si="47"/>
        <v>0</v>
      </c>
      <c r="Q71" s="49">
        <f t="shared" si="48"/>
        <v>-5.5666666666666771</v>
      </c>
      <c r="R71" s="428">
        <f t="shared" si="44"/>
        <v>0.93041666666666656</v>
      </c>
      <c r="S71" s="463"/>
      <c r="T71" s="50">
        <v>0.31111111111111112</v>
      </c>
      <c r="U71" s="50">
        <v>0.3666666666666667</v>
      </c>
      <c r="V71" s="424">
        <v>7</v>
      </c>
      <c r="W71" s="421">
        <f t="shared" ref="W71:W81" si="49">(U71-T71)*24*60</f>
        <v>80.000000000000028</v>
      </c>
      <c r="X71" s="53"/>
      <c r="Y71" s="53"/>
      <c r="Z71" s="54"/>
      <c r="AA71" s="54"/>
      <c r="AB71" s="451"/>
      <c r="AC71" s="451"/>
      <c r="AD71" s="438"/>
      <c r="AE71" s="438"/>
      <c r="AF71" s="48">
        <f>N71-K71</f>
        <v>-100.20000000000027</v>
      </c>
      <c r="AG71" s="428">
        <f>N71/K71</f>
        <v>0.93041666666666645</v>
      </c>
      <c r="AH71" s="463"/>
    </row>
    <row r="72" spans="1:34" ht="19.149999999999999" customHeight="1">
      <c r="A72" s="459"/>
      <c r="B72" s="424" t="s">
        <v>196</v>
      </c>
      <c r="C72" s="66"/>
      <c r="D72" s="176" t="s">
        <v>232</v>
      </c>
      <c r="E72" s="43"/>
      <c r="F72" s="359">
        <v>56.85</v>
      </c>
      <c r="G72" s="57">
        <v>2216</v>
      </c>
      <c r="H72" s="45">
        <f t="shared" ref="H72:H80" si="50">F72*G72</f>
        <v>125979.6</v>
      </c>
      <c r="I72" s="424"/>
      <c r="J72" s="87">
        <v>18</v>
      </c>
      <c r="K72" s="57">
        <v>1636</v>
      </c>
      <c r="L72" s="86">
        <v>90.888888888888886</v>
      </c>
      <c r="M72" s="422">
        <v>18</v>
      </c>
      <c r="N72" s="44">
        <f t="shared" si="45"/>
        <v>1219.8165137614678</v>
      </c>
      <c r="O72" s="47">
        <f t="shared" si="46"/>
        <v>67.767584097859327</v>
      </c>
      <c r="P72" s="48">
        <f t="shared" si="47"/>
        <v>0</v>
      </c>
      <c r="Q72" s="49">
        <f t="shared" si="48"/>
        <v>-23.121304791029559</v>
      </c>
      <c r="R72" s="428">
        <f t="shared" si="44"/>
        <v>0.74560911599111734</v>
      </c>
      <c r="S72" s="463"/>
      <c r="T72" s="50">
        <v>0.38263888888888892</v>
      </c>
      <c r="U72" s="50">
        <v>0.45833333333333337</v>
      </c>
      <c r="V72" s="424">
        <v>23</v>
      </c>
      <c r="W72" s="421">
        <f t="shared" si="49"/>
        <v>109.00000000000001</v>
      </c>
      <c r="X72" s="53">
        <v>0.37013888888888885</v>
      </c>
      <c r="Y72" s="53">
        <v>0.37986111111111115</v>
      </c>
      <c r="Z72" s="54"/>
      <c r="AA72" s="54"/>
      <c r="AB72" s="451"/>
      <c r="AC72" s="451"/>
      <c r="AD72" s="438"/>
      <c r="AE72" s="438">
        <v>1</v>
      </c>
      <c r="AF72" s="48">
        <f>N72-K72</f>
        <v>-416.18348623853217</v>
      </c>
      <c r="AG72" s="428">
        <f>N72/K72</f>
        <v>0.74560911599111723</v>
      </c>
      <c r="AH72" s="463"/>
    </row>
    <row r="73" spans="1:34" ht="19.149999999999999" customHeight="1">
      <c r="A73" s="459"/>
      <c r="B73" s="424" t="s">
        <v>230</v>
      </c>
      <c r="C73" s="178"/>
      <c r="D73" s="179" t="s">
        <v>233</v>
      </c>
      <c r="E73" s="180"/>
      <c r="F73" s="359">
        <v>53.76</v>
      </c>
      <c r="G73" s="57">
        <v>2033</v>
      </c>
      <c r="H73" s="45">
        <f t="shared" si="50"/>
        <v>109294.08</v>
      </c>
      <c r="I73" s="438"/>
      <c r="J73" s="181">
        <v>16</v>
      </c>
      <c r="K73" s="182">
        <v>1440</v>
      </c>
      <c r="L73" s="86">
        <v>90</v>
      </c>
      <c r="M73" s="427">
        <v>16</v>
      </c>
      <c r="N73" s="44">
        <f t="shared" si="45"/>
        <v>1355.3333333333333</v>
      </c>
      <c r="O73" s="47">
        <f t="shared" si="46"/>
        <v>84.708333333333329</v>
      </c>
      <c r="P73" s="48">
        <f t="shared" si="47"/>
        <v>0</v>
      </c>
      <c r="Q73" s="49">
        <f t="shared" si="48"/>
        <v>-5.2916666666666714</v>
      </c>
      <c r="R73" s="428">
        <f t="shared" si="44"/>
        <v>0.94120370370370365</v>
      </c>
      <c r="S73" s="463"/>
      <c r="T73" s="50">
        <v>0.49861111111111112</v>
      </c>
      <c r="U73" s="50">
        <v>0.56111111111111112</v>
      </c>
      <c r="V73" s="424">
        <v>5</v>
      </c>
      <c r="W73" s="421">
        <f t="shared" si="49"/>
        <v>90</v>
      </c>
      <c r="X73" s="183"/>
      <c r="Y73" s="183"/>
      <c r="Z73" s="125"/>
      <c r="AA73" s="125"/>
      <c r="AB73" s="451"/>
      <c r="AC73" s="451"/>
      <c r="AD73" s="438"/>
      <c r="AE73" s="438"/>
      <c r="AF73" s="48">
        <f>N73-K73</f>
        <v>-84.666666666666742</v>
      </c>
      <c r="AG73" s="428">
        <f>N73/K73</f>
        <v>0.94120370370370365</v>
      </c>
      <c r="AH73" s="463"/>
    </row>
    <row r="74" spans="1:34" ht="19.149999999999999" customHeight="1">
      <c r="A74" s="459"/>
      <c r="B74" s="424" t="s">
        <v>230</v>
      </c>
      <c r="C74" s="178"/>
      <c r="D74" s="179" t="s">
        <v>234</v>
      </c>
      <c r="E74" s="180"/>
      <c r="F74" s="359">
        <v>47.51</v>
      </c>
      <c r="G74" s="177">
        <v>2240</v>
      </c>
      <c r="H74" s="45">
        <f t="shared" si="50"/>
        <v>106422.39999999999</v>
      </c>
      <c r="I74" s="424"/>
      <c r="J74" s="46">
        <v>17</v>
      </c>
      <c r="K74" s="177">
        <v>1440</v>
      </c>
      <c r="L74" s="47">
        <v>84.705882352941174</v>
      </c>
      <c r="M74" s="422">
        <v>17</v>
      </c>
      <c r="N74" s="44">
        <f t="shared" si="45"/>
        <v>1357.575757575758</v>
      </c>
      <c r="O74" s="47">
        <f t="shared" si="46"/>
        <v>79.857397504456344</v>
      </c>
      <c r="P74" s="48">
        <f t="shared" si="47"/>
        <v>0</v>
      </c>
      <c r="Q74" s="49">
        <f t="shared" si="48"/>
        <v>-4.84848484848483</v>
      </c>
      <c r="R74" s="428">
        <f t="shared" si="44"/>
        <v>0.94276094276094302</v>
      </c>
      <c r="S74" s="463"/>
      <c r="T74" s="50">
        <v>0.57708333333333339</v>
      </c>
      <c r="U74" s="50">
        <v>0.64583333333333337</v>
      </c>
      <c r="V74" s="424">
        <v>23</v>
      </c>
      <c r="W74" s="421">
        <f t="shared" si="49"/>
        <v>98.999999999999972</v>
      </c>
      <c r="X74" s="183">
        <v>0.56458333333333333</v>
      </c>
      <c r="Y74" s="183">
        <v>0.57430555555555551</v>
      </c>
      <c r="Z74" s="125"/>
      <c r="AA74" s="125"/>
      <c r="AB74" s="451"/>
      <c r="AC74" s="451"/>
      <c r="AD74" s="438"/>
      <c r="AE74" s="438"/>
      <c r="AF74" s="48">
        <f t="shared" ref="AF74:AF80" si="51">N74-K74</f>
        <v>-82.424242424242038</v>
      </c>
      <c r="AG74" s="428">
        <f t="shared" ref="AG74:AG80" si="52">N74/K74</f>
        <v>0.94276094276094302</v>
      </c>
      <c r="AH74" s="463"/>
    </row>
    <row r="75" spans="1:34" ht="19.149999999999999" customHeight="1">
      <c r="A75" s="459"/>
      <c r="B75" s="424" t="s">
        <v>230</v>
      </c>
      <c r="C75" s="66"/>
      <c r="D75" s="176" t="s">
        <v>231</v>
      </c>
      <c r="E75" s="43"/>
      <c r="F75" s="359">
        <v>47.65</v>
      </c>
      <c r="G75" s="57">
        <v>243.6</v>
      </c>
      <c r="H75" s="45">
        <f t="shared" si="50"/>
        <v>11607.539999999999</v>
      </c>
      <c r="I75" s="424"/>
      <c r="J75" s="181">
        <v>18</v>
      </c>
      <c r="K75" s="182">
        <v>1440</v>
      </c>
      <c r="L75" s="86">
        <v>80</v>
      </c>
      <c r="M75" s="422">
        <v>18</v>
      </c>
      <c r="N75" s="44">
        <f t="shared" si="45"/>
        <v>1328.7272727272773</v>
      </c>
      <c r="O75" s="47">
        <f t="shared" si="46"/>
        <v>73.818181818182069</v>
      </c>
      <c r="P75" s="48">
        <f t="shared" si="47"/>
        <v>0</v>
      </c>
      <c r="Q75" s="49">
        <f t="shared" si="48"/>
        <v>-6.1818181818179312</v>
      </c>
      <c r="R75" s="428">
        <f t="shared" si="44"/>
        <v>0.92272727272727584</v>
      </c>
      <c r="S75" s="463"/>
      <c r="T75" s="50">
        <v>0.65138888888888891</v>
      </c>
      <c r="U75" s="50">
        <v>0.65902777777777777</v>
      </c>
      <c r="V75" s="424">
        <v>8</v>
      </c>
      <c r="W75" s="421">
        <f t="shared" si="49"/>
        <v>10.999999999999961</v>
      </c>
      <c r="X75" s="183"/>
      <c r="Y75" s="183"/>
      <c r="Z75" s="125"/>
      <c r="AA75" s="125"/>
      <c r="AB75" s="451"/>
      <c r="AC75" s="451"/>
      <c r="AD75" s="438"/>
      <c r="AE75" s="438"/>
      <c r="AF75" s="48">
        <f t="shared" si="51"/>
        <v>-111.2727272727227</v>
      </c>
      <c r="AG75" s="428">
        <f t="shared" si="52"/>
        <v>0.92272727272727595</v>
      </c>
      <c r="AH75" s="463"/>
    </row>
    <row r="76" spans="1:34" ht="19.149999999999999" customHeight="1">
      <c r="A76" s="459"/>
      <c r="B76" s="424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4"/>
      <c r="J76" s="181"/>
      <c r="K76" s="182"/>
      <c r="L76" s="86"/>
      <c r="M76" s="427"/>
      <c r="N76" s="44"/>
      <c r="O76" s="47"/>
      <c r="P76" s="48"/>
      <c r="Q76" s="49"/>
      <c r="R76" s="428"/>
      <c r="S76" s="463"/>
      <c r="T76" s="50"/>
      <c r="U76" s="50"/>
      <c r="V76" s="424"/>
      <c r="W76" s="421"/>
      <c r="X76" s="183"/>
      <c r="Y76" s="183"/>
      <c r="Z76" s="125"/>
      <c r="AA76" s="125"/>
      <c r="AB76" s="451"/>
      <c r="AC76" s="451"/>
      <c r="AD76" s="438"/>
      <c r="AE76" s="438"/>
      <c r="AF76" s="48">
        <f t="shared" si="51"/>
        <v>0</v>
      </c>
      <c r="AG76" s="428" t="e">
        <f t="shared" si="52"/>
        <v>#DIV/0!</v>
      </c>
      <c r="AH76" s="463"/>
    </row>
    <row r="77" spans="1:34" ht="19.149999999999999" customHeight="1">
      <c r="A77" s="459"/>
      <c r="B77" s="424">
        <v>0</v>
      </c>
      <c r="C77" s="434"/>
      <c r="D77" s="179"/>
      <c r="E77" s="43"/>
      <c r="F77" s="359" t="s">
        <v>105</v>
      </c>
      <c r="G77" s="177"/>
      <c r="H77" s="45">
        <f t="shared" si="50"/>
        <v>0</v>
      </c>
      <c r="I77" s="438"/>
      <c r="J77" s="181"/>
      <c r="K77" s="182"/>
      <c r="L77" s="86"/>
      <c r="M77" s="427" t="s">
        <v>49</v>
      </c>
      <c r="N77" s="44"/>
      <c r="O77" s="47"/>
      <c r="P77" s="48"/>
      <c r="Q77" s="49"/>
      <c r="R77" s="428"/>
      <c r="S77" s="463"/>
      <c r="T77" s="50"/>
      <c r="U77" s="50"/>
      <c r="V77" s="424"/>
      <c r="W77" s="421"/>
      <c r="X77" s="183"/>
      <c r="Y77" s="183"/>
      <c r="Z77" s="125"/>
      <c r="AA77" s="125"/>
      <c r="AB77" s="451"/>
      <c r="AC77" s="451"/>
      <c r="AD77" s="438"/>
      <c r="AE77" s="438"/>
      <c r="AF77" s="48">
        <f t="shared" si="51"/>
        <v>0</v>
      </c>
      <c r="AG77" s="428" t="e">
        <f t="shared" si="52"/>
        <v>#DIV/0!</v>
      </c>
      <c r="AH77" s="463"/>
    </row>
    <row r="78" spans="1:34" ht="19.149999999999999" customHeight="1">
      <c r="A78" s="459"/>
      <c r="B78" s="424">
        <v>0</v>
      </c>
      <c r="C78" s="434"/>
      <c r="D78" s="42"/>
      <c r="E78" s="43"/>
      <c r="F78" s="359" t="s">
        <v>105</v>
      </c>
      <c r="G78" s="57"/>
      <c r="H78" s="45">
        <f t="shared" si="50"/>
        <v>0</v>
      </c>
      <c r="I78" s="438"/>
      <c r="J78" s="87"/>
      <c r="K78" s="57"/>
      <c r="L78" s="86"/>
      <c r="M78" s="427"/>
      <c r="N78" s="44"/>
      <c r="O78" s="47"/>
      <c r="P78" s="48"/>
      <c r="Q78" s="49"/>
      <c r="R78" s="428"/>
      <c r="S78" s="463"/>
      <c r="T78" s="50"/>
      <c r="U78" s="50"/>
      <c r="V78" s="424"/>
      <c r="W78" s="421">
        <f t="shared" si="49"/>
        <v>0</v>
      </c>
      <c r="X78" s="183"/>
      <c r="Y78" s="183"/>
      <c r="Z78" s="125"/>
      <c r="AA78" s="125"/>
      <c r="AB78" s="451"/>
      <c r="AC78" s="451"/>
      <c r="AD78" s="438"/>
      <c r="AE78" s="438"/>
      <c r="AF78" s="48">
        <f t="shared" si="51"/>
        <v>0</v>
      </c>
      <c r="AG78" s="428" t="e">
        <f t="shared" si="52"/>
        <v>#DIV/0!</v>
      </c>
      <c r="AH78" s="463"/>
    </row>
    <row r="79" spans="1:34" ht="19.149999999999999" customHeight="1">
      <c r="A79" s="459"/>
      <c r="B79" s="424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38"/>
      <c r="J79" s="87"/>
      <c r="K79" s="57"/>
      <c r="L79" s="86"/>
      <c r="M79" s="427"/>
      <c r="N79" s="57"/>
      <c r="O79" s="184"/>
      <c r="P79" s="108"/>
      <c r="Q79" s="185"/>
      <c r="R79" s="109"/>
      <c r="S79" s="463"/>
      <c r="T79" s="50"/>
      <c r="U79" s="50"/>
      <c r="V79" s="424"/>
      <c r="W79" s="421">
        <f t="shared" si="49"/>
        <v>0</v>
      </c>
      <c r="X79" s="183"/>
      <c r="Y79" s="183"/>
      <c r="Z79" s="125"/>
      <c r="AA79" s="125"/>
      <c r="AB79" s="451"/>
      <c r="AC79" s="451"/>
      <c r="AD79" s="438"/>
      <c r="AE79" s="438"/>
      <c r="AF79" s="48">
        <f t="shared" si="51"/>
        <v>0</v>
      </c>
      <c r="AG79" s="428" t="e">
        <f t="shared" si="52"/>
        <v>#DIV/0!</v>
      </c>
      <c r="AH79" s="463"/>
    </row>
    <row r="80" spans="1:34" ht="19.149999999999999" customHeight="1">
      <c r="A80" s="459"/>
      <c r="B80" s="424">
        <v>0</v>
      </c>
      <c r="C80" s="434"/>
      <c r="D80" s="42"/>
      <c r="E80" s="43"/>
      <c r="F80" s="359"/>
      <c r="G80" s="57"/>
      <c r="H80" s="45">
        <f t="shared" si="50"/>
        <v>0</v>
      </c>
      <c r="I80" s="438"/>
      <c r="J80" s="87"/>
      <c r="K80" s="57"/>
      <c r="L80" s="86"/>
      <c r="M80" s="427"/>
      <c r="N80" s="57"/>
      <c r="O80" s="186"/>
      <c r="P80" s="54"/>
      <c r="Q80" s="88"/>
      <c r="R80" s="437"/>
      <c r="S80" s="463"/>
      <c r="T80" s="50"/>
      <c r="U80" s="50"/>
      <c r="V80" s="424"/>
      <c r="W80" s="421">
        <f t="shared" si="49"/>
        <v>0</v>
      </c>
      <c r="X80" s="183"/>
      <c r="Y80" s="183"/>
      <c r="Z80" s="125"/>
      <c r="AA80" s="125"/>
      <c r="AB80" s="451"/>
      <c r="AC80" s="451"/>
      <c r="AD80" s="438"/>
      <c r="AE80" s="438"/>
      <c r="AF80" s="48">
        <f t="shared" si="51"/>
        <v>0</v>
      </c>
      <c r="AG80" s="428" t="e">
        <f t="shared" si="52"/>
        <v>#DIV/0!</v>
      </c>
      <c r="AH80" s="463"/>
    </row>
    <row r="81" spans="1:34" ht="19.149999999999999" customHeight="1">
      <c r="A81" s="459"/>
      <c r="B81" s="424">
        <v>0</v>
      </c>
      <c r="C81" s="434"/>
      <c r="D81" s="42"/>
      <c r="E81" s="43"/>
      <c r="F81" s="366"/>
      <c r="G81" s="57"/>
      <c r="H81" s="84"/>
      <c r="I81" s="438"/>
      <c r="J81" s="87"/>
      <c r="K81" s="57"/>
      <c r="L81" s="86"/>
      <c r="M81" s="427"/>
      <c r="N81" s="57"/>
      <c r="O81" s="186"/>
      <c r="P81" s="54"/>
      <c r="Q81" s="88"/>
      <c r="R81" s="437"/>
      <c r="S81" s="463"/>
      <c r="T81" s="50"/>
      <c r="U81" s="50"/>
      <c r="V81" s="424"/>
      <c r="W81" s="421">
        <f t="shared" si="49"/>
        <v>0</v>
      </c>
      <c r="X81" s="183"/>
      <c r="Y81" s="183"/>
      <c r="Z81" s="125"/>
      <c r="AA81" s="125"/>
      <c r="AB81" s="451"/>
      <c r="AC81" s="451"/>
      <c r="AD81" s="438"/>
      <c r="AE81" s="438"/>
      <c r="AF81" s="48"/>
      <c r="AG81" s="126"/>
      <c r="AH81" s="463"/>
    </row>
    <row r="82" spans="1:34" ht="19.149999999999999" customHeight="1">
      <c r="A82" s="489"/>
      <c r="B82" s="171">
        <v>0</v>
      </c>
      <c r="C82" s="100" t="s">
        <v>236</v>
      </c>
      <c r="D82" s="478" t="s">
        <v>118</v>
      </c>
      <c r="E82" s="478"/>
      <c r="F82" s="369"/>
      <c r="G82" s="101"/>
      <c r="H82" s="102"/>
      <c r="I82" s="103"/>
      <c r="J82" s="101">
        <v>16.833333333333332</v>
      </c>
      <c r="K82" s="101">
        <v>1482.6666666666667</v>
      </c>
      <c r="L82" s="104">
        <v>88.789604730781207</v>
      </c>
      <c r="M82" s="101">
        <f t="shared" ref="M82:O82" si="53">AVERAGE(M70:M81)</f>
        <v>16.666666666666668</v>
      </c>
      <c r="N82" s="101">
        <f t="shared" si="53"/>
        <v>1305.923098613925</v>
      </c>
      <c r="O82" s="187">
        <f t="shared" si="53"/>
        <v>79.254980838703219</v>
      </c>
      <c r="P82" s="117">
        <f>M82-J82</f>
        <v>-0.1666666666666643</v>
      </c>
      <c r="Q82" s="118">
        <f>N82-K82</f>
        <v>-176.74356805274169</v>
      </c>
      <c r="R82" s="175">
        <f>O82/L82</f>
        <v>0.89261553848575059</v>
      </c>
      <c r="S82" s="463"/>
      <c r="T82" s="50"/>
      <c r="U82" s="50"/>
      <c r="V82" s="424"/>
      <c r="W82" s="44"/>
      <c r="X82" s="47"/>
      <c r="Y82" s="47"/>
      <c r="Z82" s="106">
        <f>SUM(Z70:Z81)</f>
        <v>0</v>
      </c>
      <c r="AA82" s="106">
        <f>SUM(AA70:AA81)</f>
        <v>0</v>
      </c>
      <c r="AB82" s="451"/>
      <c r="AC82" s="451"/>
      <c r="AD82" s="107">
        <f>SUM(AD70:AD81)</f>
        <v>0</v>
      </c>
      <c r="AE82" s="107">
        <f>SUM(AE70:AE81)</f>
        <v>1</v>
      </c>
      <c r="AF82" s="48">
        <f>N82-K82</f>
        <v>-176.74356805274169</v>
      </c>
      <c r="AG82" s="428">
        <f>N82/K82</f>
        <v>0.88079345679896015</v>
      </c>
      <c r="AH82" s="463"/>
    </row>
    <row r="83" spans="1:34" ht="19.149999999999999" customHeight="1">
      <c r="A83" s="490" t="s">
        <v>237</v>
      </c>
      <c r="B83" s="110" t="s">
        <v>196</v>
      </c>
      <c r="C83" s="66"/>
      <c r="D83" s="375" t="s">
        <v>212</v>
      </c>
      <c r="E83" s="43"/>
      <c r="F83" s="366">
        <v>54.09</v>
      </c>
      <c r="G83" s="57">
        <v>1516.23</v>
      </c>
      <c r="H83" s="84">
        <f t="shared" ref="H83:H94" si="54">F83*G83</f>
        <v>82012.880700000009</v>
      </c>
      <c r="I83" s="438"/>
      <c r="J83" s="87">
        <v>18</v>
      </c>
      <c r="K83" s="57">
        <v>1500</v>
      </c>
      <c r="L83" s="86">
        <v>83.333333333333329</v>
      </c>
      <c r="M83" s="427">
        <v>18</v>
      </c>
      <c r="N83" s="57">
        <f t="shared" ref="N83:N87" si="55">G83/W83*60</f>
        <v>1378.390909090909</v>
      </c>
      <c r="O83" s="186">
        <f t="shared" ref="O83:O87" si="56">N83/M83</f>
        <v>76.577272727272714</v>
      </c>
      <c r="P83" s="54">
        <f t="shared" ref="P83:P87" si="57">M83-J83</f>
        <v>0</v>
      </c>
      <c r="Q83" s="88">
        <f t="shared" ref="Q83:Q87" si="58">O83-L83</f>
        <v>-6.7560606060606148</v>
      </c>
      <c r="R83" s="188">
        <f t="shared" ref="R83:R87" si="59">O83/L83</f>
        <v>0.91892727272727259</v>
      </c>
      <c r="S83" s="463">
        <f>R95</f>
        <v>0.91580121528528557</v>
      </c>
      <c r="T83" s="50">
        <v>0.33333333333333331</v>
      </c>
      <c r="U83" s="50">
        <v>0.37916666666666665</v>
      </c>
      <c r="V83" s="424">
        <v>5</v>
      </c>
      <c r="W83" s="421">
        <f t="shared" ref="W83:W93" si="60">(U83-T83)*24*60</f>
        <v>66</v>
      </c>
      <c r="X83" s="53"/>
      <c r="Y83" s="53"/>
      <c r="Z83" s="54"/>
      <c r="AA83" s="54"/>
      <c r="AB83" s="451"/>
      <c r="AC83" s="451"/>
      <c r="AD83" s="438"/>
      <c r="AE83" s="438"/>
      <c r="AF83" s="48">
        <f t="shared" ref="AF83:AF173" si="61">N83-K83</f>
        <v>-121.60909090909104</v>
      </c>
      <c r="AG83" s="428">
        <f t="shared" ref="AG83:AG173" si="62">N83/K83</f>
        <v>0.91892727272727259</v>
      </c>
      <c r="AH83" s="463">
        <f>AG95</f>
        <v>0.9054927873858476</v>
      </c>
    </row>
    <row r="84" spans="1:34" ht="19.149999999999999" customHeight="1">
      <c r="A84" s="491"/>
      <c r="B84" s="110" t="s">
        <v>230</v>
      </c>
      <c r="C84" s="434"/>
      <c r="D84" s="189" t="s">
        <v>235</v>
      </c>
      <c r="E84" s="43"/>
      <c r="F84" s="366">
        <v>53.36</v>
      </c>
      <c r="G84" s="44">
        <v>3463.98</v>
      </c>
      <c r="H84" s="84">
        <f t="shared" si="54"/>
        <v>184837.97279999999</v>
      </c>
      <c r="I84" s="424"/>
      <c r="J84" s="87">
        <v>19</v>
      </c>
      <c r="K84" s="57">
        <v>1440</v>
      </c>
      <c r="L84" s="86">
        <v>75.78947368421052</v>
      </c>
      <c r="M84" s="427">
        <v>19</v>
      </c>
      <c r="N84" s="57">
        <f t="shared" si="55"/>
        <v>1323.8140127388535</v>
      </c>
      <c r="O84" s="186">
        <f t="shared" si="56"/>
        <v>69.674421723097552</v>
      </c>
      <c r="P84" s="54">
        <f t="shared" si="57"/>
        <v>0</v>
      </c>
      <c r="Q84" s="88">
        <f t="shared" si="58"/>
        <v>-6.1150519611129681</v>
      </c>
      <c r="R84" s="188">
        <f t="shared" si="59"/>
        <v>0.91931528662420392</v>
      </c>
      <c r="S84" s="463"/>
      <c r="T84" s="50">
        <v>0.39444444444444443</v>
      </c>
      <c r="U84" s="50">
        <v>0.50347222222222221</v>
      </c>
      <c r="V84" s="424">
        <v>22</v>
      </c>
      <c r="W84" s="421">
        <f t="shared" si="60"/>
        <v>157</v>
      </c>
      <c r="X84" s="53">
        <v>0.38263888888888892</v>
      </c>
      <c r="Y84" s="53">
        <v>0.39166666666666666</v>
      </c>
      <c r="Z84" s="54"/>
      <c r="AA84" s="54"/>
      <c r="AB84" s="451"/>
      <c r="AC84" s="451"/>
      <c r="AD84" s="438"/>
      <c r="AE84" s="438"/>
      <c r="AF84" s="48">
        <f t="shared" si="61"/>
        <v>-116.18598726114647</v>
      </c>
      <c r="AG84" s="428">
        <f t="shared" si="62"/>
        <v>0.91931528662420381</v>
      </c>
      <c r="AH84" s="463"/>
    </row>
    <row r="85" spans="1:34" ht="19.149999999999999" customHeight="1">
      <c r="A85" s="491"/>
      <c r="B85" s="110" t="s">
        <v>230</v>
      </c>
      <c r="C85" s="123"/>
      <c r="D85" s="189" t="s">
        <v>239</v>
      </c>
      <c r="E85" s="43"/>
      <c r="F85" s="366">
        <v>59.54</v>
      </c>
      <c r="G85" s="44">
        <v>1230</v>
      </c>
      <c r="H85" s="84">
        <f t="shared" si="54"/>
        <v>73234.2</v>
      </c>
      <c r="I85" s="424"/>
      <c r="J85" s="87">
        <v>18</v>
      </c>
      <c r="K85" s="57">
        <v>1385</v>
      </c>
      <c r="L85" s="86">
        <v>76.944444444444443</v>
      </c>
      <c r="M85" s="427">
        <v>18</v>
      </c>
      <c r="N85" s="57">
        <f t="shared" si="55"/>
        <v>1272.4137931034493</v>
      </c>
      <c r="O85" s="186">
        <f t="shared" si="56"/>
        <v>70.68965517241385</v>
      </c>
      <c r="P85" s="54">
        <f t="shared" si="57"/>
        <v>0</v>
      </c>
      <c r="Q85" s="88">
        <f t="shared" si="58"/>
        <v>-6.2547892720305924</v>
      </c>
      <c r="R85" s="188">
        <f t="shared" si="59"/>
        <v>0.91871031993028829</v>
      </c>
      <c r="S85" s="463"/>
      <c r="T85" s="50">
        <v>0.54374999999999996</v>
      </c>
      <c r="U85" s="50">
        <v>0.5840277777777777</v>
      </c>
      <c r="V85" s="424">
        <v>5</v>
      </c>
      <c r="W85" s="421">
        <f t="shared" si="60"/>
        <v>57.999999999999957</v>
      </c>
      <c r="X85" s="53"/>
      <c r="Y85" s="53"/>
      <c r="Z85" s="54"/>
      <c r="AA85" s="54"/>
      <c r="AB85" s="451"/>
      <c r="AC85" s="451"/>
      <c r="AD85" s="438"/>
      <c r="AE85" s="438"/>
      <c r="AF85" s="48">
        <f t="shared" si="61"/>
        <v>-112.58620689655072</v>
      </c>
      <c r="AG85" s="428">
        <f t="shared" si="62"/>
        <v>0.91871031993028829</v>
      </c>
      <c r="AH85" s="463"/>
    </row>
    <row r="86" spans="1:34" ht="19.149999999999999" customHeight="1">
      <c r="A86" s="491"/>
      <c r="B86" s="110" t="s">
        <v>230</v>
      </c>
      <c r="C86" s="97"/>
      <c r="D86" s="189" t="s">
        <v>241</v>
      </c>
      <c r="E86" s="43"/>
      <c r="F86" s="366">
        <v>73.94</v>
      </c>
      <c r="G86" s="44">
        <v>1461</v>
      </c>
      <c r="H86" s="84">
        <f t="shared" si="54"/>
        <v>108026.34</v>
      </c>
      <c r="I86" s="424"/>
      <c r="J86" s="87">
        <v>19</v>
      </c>
      <c r="K86" s="57">
        <v>1440</v>
      </c>
      <c r="L86" s="86">
        <v>75.78947368421052</v>
      </c>
      <c r="M86" s="427">
        <v>18</v>
      </c>
      <c r="N86" s="57">
        <f t="shared" si="55"/>
        <v>1328.1818181818196</v>
      </c>
      <c r="O86" s="186">
        <f t="shared" si="56"/>
        <v>73.787878787878867</v>
      </c>
      <c r="P86" s="54">
        <f t="shared" si="57"/>
        <v>-1</v>
      </c>
      <c r="Q86" s="88">
        <f t="shared" si="58"/>
        <v>-2.0015948963316532</v>
      </c>
      <c r="R86" s="188">
        <f t="shared" si="59"/>
        <v>0.97359006734006848</v>
      </c>
      <c r="S86" s="463"/>
      <c r="T86" s="50">
        <v>0.5888888888888888</v>
      </c>
      <c r="U86" s="50">
        <v>0.63472222222222208</v>
      </c>
      <c r="V86" s="424">
        <v>7</v>
      </c>
      <c r="W86" s="421">
        <f t="shared" si="60"/>
        <v>65.999999999999929</v>
      </c>
      <c r="X86" s="53"/>
      <c r="Y86" s="53"/>
      <c r="Z86" s="54"/>
      <c r="AA86" s="54"/>
      <c r="AB86" s="451"/>
      <c r="AC86" s="451"/>
      <c r="AD86" s="438"/>
      <c r="AE86" s="438"/>
      <c r="AF86" s="48">
        <f t="shared" si="61"/>
        <v>-111.81818181818039</v>
      </c>
      <c r="AG86" s="428">
        <f t="shared" si="62"/>
        <v>0.92234848484848586</v>
      </c>
      <c r="AH86" s="463"/>
    </row>
    <row r="87" spans="1:34" ht="19.149999999999999" customHeight="1">
      <c r="A87" s="491"/>
      <c r="B87" s="110" t="s">
        <v>230</v>
      </c>
      <c r="C87" s="97"/>
      <c r="D87" s="189" t="s">
        <v>235</v>
      </c>
      <c r="E87" s="43"/>
      <c r="F87" s="366">
        <v>53.36</v>
      </c>
      <c r="G87" s="44">
        <v>977.02</v>
      </c>
      <c r="H87" s="84">
        <f t="shared" si="54"/>
        <v>52133.787199999999</v>
      </c>
      <c r="I87" s="424">
        <v>1</v>
      </c>
      <c r="J87" s="87">
        <v>19</v>
      </c>
      <c r="K87" s="57">
        <v>1440</v>
      </c>
      <c r="L87" s="86">
        <v>75.78947368421052</v>
      </c>
      <c r="M87" s="427">
        <v>19</v>
      </c>
      <c r="N87" s="57">
        <f t="shared" si="55"/>
        <v>1221.2750000000003</v>
      </c>
      <c r="O87" s="186">
        <f t="shared" si="56"/>
        <v>64.277631578947378</v>
      </c>
      <c r="P87" s="54">
        <f t="shared" si="57"/>
        <v>0</v>
      </c>
      <c r="Q87" s="88">
        <f t="shared" si="58"/>
        <v>-11.511842105263142</v>
      </c>
      <c r="R87" s="188">
        <f t="shared" si="59"/>
        <v>0.84810763888888907</v>
      </c>
      <c r="S87" s="463"/>
      <c r="T87" s="50">
        <v>0.64930555555555536</v>
      </c>
      <c r="U87" s="50">
        <v>0.68263888888888868</v>
      </c>
      <c r="V87" s="424">
        <v>21</v>
      </c>
      <c r="W87" s="421">
        <f t="shared" si="60"/>
        <v>47.999999999999986</v>
      </c>
      <c r="X87" s="53">
        <v>0.6381944444444444</v>
      </c>
      <c r="Y87" s="53">
        <v>0.64652777777777781</v>
      </c>
      <c r="Z87" s="54"/>
      <c r="AA87" s="54"/>
      <c r="AB87" s="451"/>
      <c r="AC87" s="451"/>
      <c r="AD87" s="438"/>
      <c r="AE87" s="438"/>
      <c r="AF87" s="48">
        <f t="shared" si="61"/>
        <v>-218.72499999999968</v>
      </c>
      <c r="AG87" s="428">
        <f t="shared" si="62"/>
        <v>0.84810763888888907</v>
      </c>
      <c r="AH87" s="463"/>
    </row>
    <row r="88" spans="1:34" ht="19.149999999999999" customHeight="1">
      <c r="A88" s="491"/>
      <c r="B88" s="110">
        <v>0</v>
      </c>
      <c r="C88" s="434"/>
      <c r="D88" s="189"/>
      <c r="E88" s="43"/>
      <c r="F88" s="366" t="s">
        <v>105</v>
      </c>
      <c r="G88" s="57"/>
      <c r="H88" s="84">
        <f t="shared" si="54"/>
        <v>0</v>
      </c>
      <c r="I88" s="424"/>
      <c r="J88" s="87"/>
      <c r="K88" s="57"/>
      <c r="L88" s="86"/>
      <c r="M88" s="427"/>
      <c r="N88" s="57"/>
      <c r="O88" s="186"/>
      <c r="P88" s="54"/>
      <c r="Q88" s="88"/>
      <c r="R88" s="188"/>
      <c r="S88" s="463"/>
      <c r="T88" s="50"/>
      <c r="U88" s="50"/>
      <c r="V88" s="424"/>
      <c r="W88" s="421"/>
      <c r="X88" s="53"/>
      <c r="Y88" s="53"/>
      <c r="Z88" s="54"/>
      <c r="AA88" s="54"/>
      <c r="AB88" s="451"/>
      <c r="AC88" s="451"/>
      <c r="AD88" s="438"/>
      <c r="AE88" s="438"/>
      <c r="AF88" s="48">
        <f t="shared" si="61"/>
        <v>0</v>
      </c>
      <c r="AG88" s="428" t="e">
        <f t="shared" si="62"/>
        <v>#DIV/0!</v>
      </c>
      <c r="AH88" s="463"/>
    </row>
    <row r="89" spans="1:34" ht="19.149999999999999" customHeight="1">
      <c r="A89" s="491"/>
      <c r="B89" s="110">
        <v>0</v>
      </c>
      <c r="C89" s="434"/>
      <c r="D89" s="42"/>
      <c r="E89" s="43"/>
      <c r="F89" s="366" t="s">
        <v>105</v>
      </c>
      <c r="G89" s="115"/>
      <c r="H89" s="84">
        <f t="shared" si="54"/>
        <v>0</v>
      </c>
      <c r="I89" s="424"/>
      <c r="J89" s="87"/>
      <c r="K89" s="57"/>
      <c r="L89" s="86"/>
      <c r="M89" s="427"/>
      <c r="N89" s="57"/>
      <c r="O89" s="186"/>
      <c r="P89" s="54"/>
      <c r="Q89" s="88"/>
      <c r="R89" s="188"/>
      <c r="S89" s="463"/>
      <c r="T89" s="50"/>
      <c r="U89" s="50"/>
      <c r="V89" s="424"/>
      <c r="W89" s="421"/>
      <c r="X89" s="53"/>
      <c r="Y89" s="53"/>
      <c r="Z89" s="54"/>
      <c r="AA89" s="54"/>
      <c r="AB89" s="451"/>
      <c r="AC89" s="451"/>
      <c r="AD89" s="438"/>
      <c r="AE89" s="438"/>
      <c r="AF89" s="48">
        <f t="shared" si="61"/>
        <v>0</v>
      </c>
      <c r="AG89" s="428" t="e">
        <f t="shared" si="62"/>
        <v>#DIV/0!</v>
      </c>
      <c r="AH89" s="463"/>
    </row>
    <row r="90" spans="1:34" ht="19.149999999999999" customHeight="1">
      <c r="A90" s="491"/>
      <c r="B90" s="110">
        <v>0</v>
      </c>
      <c r="C90" s="434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27"/>
      <c r="N90" s="57"/>
      <c r="O90" s="186"/>
      <c r="P90" s="54"/>
      <c r="Q90" s="88"/>
      <c r="R90" s="188"/>
      <c r="S90" s="463"/>
      <c r="T90" s="50"/>
      <c r="U90" s="50"/>
      <c r="V90" s="424"/>
      <c r="W90" s="421"/>
      <c r="X90" s="191"/>
      <c r="Y90" s="191"/>
      <c r="Z90" s="54"/>
      <c r="AA90" s="54"/>
      <c r="AB90" s="451"/>
      <c r="AC90" s="451"/>
      <c r="AD90" s="438"/>
      <c r="AE90" s="438"/>
      <c r="AF90" s="48">
        <f t="shared" si="61"/>
        <v>0</v>
      </c>
      <c r="AG90" s="428" t="e">
        <f t="shared" si="62"/>
        <v>#DIV/0!</v>
      </c>
      <c r="AH90" s="463"/>
    </row>
    <row r="91" spans="1:34" ht="19.149999999999999" customHeight="1">
      <c r="A91" s="491"/>
      <c r="B91" s="110">
        <v>0</v>
      </c>
      <c r="C91" s="434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27" t="s">
        <v>49</v>
      </c>
      <c r="N91" s="57"/>
      <c r="O91" s="186"/>
      <c r="P91" s="54"/>
      <c r="Q91" s="88"/>
      <c r="R91" s="188"/>
      <c r="S91" s="464"/>
      <c r="T91" s="50"/>
      <c r="U91" s="50"/>
      <c r="V91" s="424"/>
      <c r="W91" s="421">
        <f t="shared" si="60"/>
        <v>0</v>
      </c>
      <c r="X91" s="116"/>
      <c r="Y91" s="116"/>
      <c r="Z91" s="54"/>
      <c r="AA91" s="54"/>
      <c r="AB91" s="451"/>
      <c r="AC91" s="451"/>
      <c r="AD91" s="438"/>
      <c r="AE91" s="438"/>
      <c r="AF91" s="48">
        <f t="shared" si="61"/>
        <v>0</v>
      </c>
      <c r="AG91" s="428" t="e">
        <f t="shared" si="62"/>
        <v>#DIV/0!</v>
      </c>
      <c r="AH91" s="464"/>
    </row>
    <row r="92" spans="1:34" ht="19.149999999999999" customHeight="1">
      <c r="A92" s="491"/>
      <c r="B92" s="110">
        <v>0</v>
      </c>
      <c r="C92" s="434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464"/>
      <c r="T92" s="50"/>
      <c r="U92" s="50"/>
      <c r="V92" s="424"/>
      <c r="W92" s="421"/>
      <c r="X92" s="183"/>
      <c r="Y92" s="183"/>
      <c r="Z92" s="125"/>
      <c r="AA92" s="125"/>
      <c r="AB92" s="451"/>
      <c r="AC92" s="451"/>
      <c r="AD92" s="438"/>
      <c r="AE92" s="438"/>
      <c r="AF92" s="48">
        <f t="shared" si="61"/>
        <v>0</v>
      </c>
      <c r="AG92" s="428" t="e">
        <f t="shared" si="62"/>
        <v>#DIV/0!</v>
      </c>
      <c r="AH92" s="464"/>
    </row>
    <row r="93" spans="1:34" ht="19.149999999999999" customHeight="1">
      <c r="A93" s="491"/>
      <c r="B93" s="425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27"/>
      <c r="N93" s="57"/>
      <c r="O93" s="86"/>
      <c r="P93" s="54"/>
      <c r="Q93" s="88"/>
      <c r="R93" s="431"/>
      <c r="S93" s="492"/>
      <c r="T93" s="63"/>
      <c r="U93" s="63"/>
      <c r="V93" s="425"/>
      <c r="W93" s="421">
        <f t="shared" si="60"/>
        <v>0</v>
      </c>
      <c r="X93" s="200"/>
      <c r="Y93" s="200"/>
      <c r="Z93" s="125"/>
      <c r="AA93" s="125"/>
      <c r="AB93" s="451"/>
      <c r="AC93" s="451"/>
      <c r="AD93" s="438"/>
      <c r="AE93" s="438"/>
      <c r="AF93" s="48">
        <f t="shared" si="61"/>
        <v>0</v>
      </c>
      <c r="AG93" s="428" t="e">
        <f t="shared" si="62"/>
        <v>#DIV/0!</v>
      </c>
      <c r="AH93" s="464"/>
    </row>
    <row r="94" spans="1:34" ht="19.149999999999999" customHeight="1">
      <c r="A94" s="491"/>
      <c r="B94" s="425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1"/>
      <c r="S94" s="492"/>
      <c r="T94" s="63"/>
      <c r="U94" s="63"/>
      <c r="V94" s="425"/>
      <c r="W94" s="421">
        <f>(U94-T94)*24*60</f>
        <v>0</v>
      </c>
      <c r="X94" s="200"/>
      <c r="Y94" s="200"/>
      <c r="Z94" s="125"/>
      <c r="AA94" s="125"/>
      <c r="AB94" s="451"/>
      <c r="AC94" s="451"/>
      <c r="AD94" s="438"/>
      <c r="AE94" s="438"/>
      <c r="AF94" s="48">
        <f t="shared" si="61"/>
        <v>0</v>
      </c>
      <c r="AG94" s="428" t="e">
        <f t="shared" si="62"/>
        <v>#DIV/0!</v>
      </c>
      <c r="AH94" s="464"/>
    </row>
    <row r="95" spans="1:34" ht="19.149999999999999" customHeight="1">
      <c r="A95" s="491"/>
      <c r="B95" s="203">
        <v>0</v>
      </c>
      <c r="C95" s="100" t="s">
        <v>242</v>
      </c>
      <c r="D95" s="478" t="s">
        <v>118</v>
      </c>
      <c r="E95" s="478"/>
      <c r="F95" s="360"/>
      <c r="G95" s="70"/>
      <c r="H95" s="204"/>
      <c r="I95" s="103"/>
      <c r="J95" s="205">
        <v>18.600000000000001</v>
      </c>
      <c r="K95" s="205">
        <v>1441</v>
      </c>
      <c r="L95" s="206">
        <v>77.529239766081872</v>
      </c>
      <c r="M95" s="205">
        <f t="shared" ref="M95:O95" si="63">AVERAGE(M83:M94)</f>
        <v>18.399999999999999</v>
      </c>
      <c r="N95" s="205">
        <f t="shared" si="63"/>
        <v>1304.8151066230064</v>
      </c>
      <c r="O95" s="206">
        <f t="shared" si="63"/>
        <v>71.001371997922064</v>
      </c>
      <c r="P95" s="207">
        <f>M95-J95</f>
        <v>-0.20000000000000284</v>
      </c>
      <c r="Q95" s="208">
        <f t="shared" ref="Q95:Q101" si="64">O95-L95</f>
        <v>-6.5278677681598083</v>
      </c>
      <c r="R95" s="209">
        <f>O95/L95</f>
        <v>0.91580121528528557</v>
      </c>
      <c r="S95" s="46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51"/>
      <c r="AC95" s="451"/>
      <c r="AD95" s="107">
        <f>SUM(AD83:AD94)</f>
        <v>0</v>
      </c>
      <c r="AE95" s="107">
        <f>SUM(AE83:AE94)</f>
        <v>0</v>
      </c>
      <c r="AF95" s="65">
        <f t="shared" si="61"/>
        <v>-136.18489337699361</v>
      </c>
      <c r="AG95" s="429">
        <f t="shared" si="62"/>
        <v>0.9054927873858476</v>
      </c>
      <c r="AH95" s="464"/>
    </row>
    <row r="96" spans="1:34" ht="19.149999999999999" customHeight="1">
      <c r="A96" s="493" t="s">
        <v>243</v>
      </c>
      <c r="B96" s="424" t="s">
        <v>203</v>
      </c>
      <c r="C96" s="97"/>
      <c r="D96" s="42" t="s">
        <v>244</v>
      </c>
      <c r="E96" s="43"/>
      <c r="F96" s="359">
        <v>36.92</v>
      </c>
      <c r="G96" s="44">
        <v>2150</v>
      </c>
      <c r="H96" s="45">
        <f t="shared" ref="H96:H106" si="65">F96*G96</f>
        <v>79378</v>
      </c>
      <c r="I96" s="424"/>
      <c r="J96" s="46">
        <v>6</v>
      </c>
      <c r="K96" s="44">
        <v>1636</v>
      </c>
      <c r="L96" s="47">
        <v>272.66666666666669</v>
      </c>
      <c r="M96" s="422">
        <v>6</v>
      </c>
      <c r="N96" s="44">
        <f t="shared" ref="N96:N101" si="66">G96/W96*60</f>
        <v>1554.2168674698789</v>
      </c>
      <c r="O96" s="47">
        <f t="shared" ref="O96:O101" si="67">N96/M96</f>
        <v>259.03614457831316</v>
      </c>
      <c r="P96" s="48">
        <f t="shared" ref="P96:P101" si="68">M96-J96</f>
        <v>0</v>
      </c>
      <c r="Q96" s="49">
        <f t="shared" si="64"/>
        <v>-13.63052208835353</v>
      </c>
      <c r="R96" s="428">
        <f t="shared" ref="R96:R101" si="69">O96/L96</f>
        <v>0.95001031018941251</v>
      </c>
      <c r="S96" s="463">
        <f>R108</f>
        <v>0.92065200164860561</v>
      </c>
      <c r="T96" s="89">
        <v>0.33333333333333331</v>
      </c>
      <c r="U96" s="89">
        <v>0.39097222222222222</v>
      </c>
      <c r="V96" s="438">
        <v>5</v>
      </c>
      <c r="W96" s="90">
        <f t="shared" ref="W96:W122" si="70">(U96-T96)*24*60</f>
        <v>83.000000000000028</v>
      </c>
      <c r="X96" s="96"/>
      <c r="Y96" s="96"/>
      <c r="Z96" s="54"/>
      <c r="AA96" s="54"/>
      <c r="AB96" s="451"/>
      <c r="AC96" s="451"/>
      <c r="AD96" s="438"/>
      <c r="AE96" s="438"/>
      <c r="AF96" s="54">
        <f t="shared" si="61"/>
        <v>-81.783132530121065</v>
      </c>
      <c r="AG96" s="431">
        <f t="shared" si="62"/>
        <v>0.95001031018941251</v>
      </c>
      <c r="AH96" s="472">
        <f>AG108</f>
        <v>0.91053005550304611</v>
      </c>
    </row>
    <row r="97" spans="1:34" s="218" customFormat="1" ht="19.149999999999999" customHeight="1">
      <c r="A97" s="493"/>
      <c r="B97" s="424" t="s">
        <v>203</v>
      </c>
      <c r="C97" s="210"/>
      <c r="D97" s="211" t="s">
        <v>245</v>
      </c>
      <c r="E97" s="56"/>
      <c r="F97" s="370">
        <v>29.113149847094796</v>
      </c>
      <c r="G97" s="212">
        <v>3117</v>
      </c>
      <c r="H97" s="213">
        <f t="shared" si="65"/>
        <v>90745.688073394485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1416.8181818181818</v>
      </c>
      <c r="O97" s="47">
        <f t="shared" si="67"/>
        <v>70.840909090909093</v>
      </c>
      <c r="P97" s="48">
        <f t="shared" si="68"/>
        <v>0</v>
      </c>
      <c r="Q97" s="49">
        <f t="shared" si="64"/>
        <v>-4.1590909090909065</v>
      </c>
      <c r="R97" s="428">
        <f t="shared" si="69"/>
        <v>0.94454545454545458</v>
      </c>
      <c r="S97" s="463"/>
      <c r="T97" s="214">
        <v>0.40625</v>
      </c>
      <c r="U97" s="214">
        <v>0.49791666666666667</v>
      </c>
      <c r="V97" s="215">
        <v>22</v>
      </c>
      <c r="W97" s="90">
        <f t="shared" si="70"/>
        <v>132</v>
      </c>
      <c r="X97" s="53">
        <v>0.39444444444444443</v>
      </c>
      <c r="Y97" s="53">
        <v>0.40347222222222223</v>
      </c>
      <c r="Z97" s="54"/>
      <c r="AA97" s="54"/>
      <c r="AB97" s="451"/>
      <c r="AC97" s="451"/>
      <c r="AD97" s="215"/>
      <c r="AE97" s="215"/>
      <c r="AF97" s="216">
        <f t="shared" si="61"/>
        <v>-83.181818181818244</v>
      </c>
      <c r="AG97" s="217">
        <f t="shared" si="62"/>
        <v>0.94454545454545447</v>
      </c>
      <c r="AH97" s="472"/>
    </row>
    <row r="98" spans="1:34" s="221" customFormat="1" ht="19.149999999999999" customHeight="1">
      <c r="A98" s="493"/>
      <c r="B98" s="424" t="s">
        <v>230</v>
      </c>
      <c r="C98" s="55"/>
      <c r="D98" s="42" t="s">
        <v>246</v>
      </c>
      <c r="E98" s="83"/>
      <c r="F98" s="370">
        <v>77.34</v>
      </c>
      <c r="G98" s="57">
        <v>748</v>
      </c>
      <c r="H98" s="213">
        <f t="shared" si="65"/>
        <v>57850.32</v>
      </c>
      <c r="I98" s="438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1282.2857142857129</v>
      </c>
      <c r="O98" s="47">
        <f t="shared" si="67"/>
        <v>71.238095238095156</v>
      </c>
      <c r="P98" s="48">
        <f t="shared" si="68"/>
        <v>0</v>
      </c>
      <c r="Q98" s="49">
        <f t="shared" si="64"/>
        <v>-8.7619047619048445</v>
      </c>
      <c r="R98" s="428">
        <f t="shared" si="69"/>
        <v>0.89047619047618942</v>
      </c>
      <c r="S98" s="463"/>
      <c r="T98" s="89">
        <v>0.53819444444444442</v>
      </c>
      <c r="U98" s="89">
        <v>0.5625</v>
      </c>
      <c r="V98" s="438">
        <v>5</v>
      </c>
      <c r="W98" s="90">
        <f t="shared" si="70"/>
        <v>35.000000000000036</v>
      </c>
      <c r="X98" s="219"/>
      <c r="Y98" s="219"/>
      <c r="Z98" s="220"/>
      <c r="AA98" s="220"/>
      <c r="AB98" s="451"/>
      <c r="AC98" s="451"/>
      <c r="AD98" s="438"/>
      <c r="AE98" s="438"/>
      <c r="AF98" s="54">
        <f t="shared" si="61"/>
        <v>-157.71428571428714</v>
      </c>
      <c r="AG98" s="431">
        <f t="shared" si="62"/>
        <v>0.89047619047618953</v>
      </c>
      <c r="AH98" s="472"/>
    </row>
    <row r="99" spans="1:34" ht="19.149999999999999" customHeight="1">
      <c r="A99" s="493"/>
      <c r="B99" s="424" t="s">
        <v>230</v>
      </c>
      <c r="C99" s="81"/>
      <c r="D99" s="82" t="s">
        <v>247</v>
      </c>
      <c r="E99" s="83"/>
      <c r="F99" s="370">
        <v>59.34</v>
      </c>
      <c r="G99" s="57">
        <v>814</v>
      </c>
      <c r="H99" s="213">
        <f t="shared" si="65"/>
        <v>48302.76</v>
      </c>
      <c r="I99" s="438"/>
      <c r="J99" s="46">
        <v>17</v>
      </c>
      <c r="K99" s="44">
        <v>1440</v>
      </c>
      <c r="L99" s="47">
        <v>84.705882352941174</v>
      </c>
      <c r="M99" s="422">
        <v>17</v>
      </c>
      <c r="N99" s="44">
        <f t="shared" si="66"/>
        <v>1285.2631578947357</v>
      </c>
      <c r="O99" s="47">
        <f t="shared" si="67"/>
        <v>75.603715170278576</v>
      </c>
      <c r="P99" s="48">
        <f t="shared" si="68"/>
        <v>0</v>
      </c>
      <c r="Q99" s="49">
        <f t="shared" si="64"/>
        <v>-9.1021671826625976</v>
      </c>
      <c r="R99" s="428">
        <f t="shared" si="69"/>
        <v>0.89254385964912208</v>
      </c>
      <c r="S99" s="463"/>
      <c r="T99" s="89">
        <v>0.56666666666666665</v>
      </c>
      <c r="U99" s="89">
        <v>0.59305555555555556</v>
      </c>
      <c r="V99" s="438">
        <v>6</v>
      </c>
      <c r="W99" s="90">
        <f t="shared" si="70"/>
        <v>38.000000000000028</v>
      </c>
      <c r="X99" s="183"/>
      <c r="Y99" s="183"/>
      <c r="Z99" s="125"/>
      <c r="AA99" s="125"/>
      <c r="AB99" s="451"/>
      <c r="AC99" s="451"/>
      <c r="AD99" s="438"/>
      <c r="AE99" s="438"/>
      <c r="AF99" s="216">
        <f t="shared" si="61"/>
        <v>-154.73684210526426</v>
      </c>
      <c r="AG99" s="217">
        <f t="shared" si="62"/>
        <v>0.89254385964912208</v>
      </c>
      <c r="AH99" s="472"/>
    </row>
    <row r="100" spans="1:34" s="221" customFormat="1" ht="19.149999999999999" customHeight="1">
      <c r="A100" s="493"/>
      <c r="B100" s="424" t="s">
        <v>230</v>
      </c>
      <c r="C100" s="55"/>
      <c r="D100" s="42" t="s">
        <v>238</v>
      </c>
      <c r="E100" s="83"/>
      <c r="F100" s="370">
        <v>71.55</v>
      </c>
      <c r="G100" s="57">
        <v>916</v>
      </c>
      <c r="H100" s="213">
        <f t="shared" si="65"/>
        <v>65539.8</v>
      </c>
      <c r="I100" s="438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1221.3333333333333</v>
      </c>
      <c r="O100" s="47">
        <f t="shared" si="67"/>
        <v>67.851851851851848</v>
      </c>
      <c r="P100" s="48">
        <f t="shared" si="68"/>
        <v>0</v>
      </c>
      <c r="Q100" s="49">
        <f t="shared" si="64"/>
        <v>-9.0925925925925952</v>
      </c>
      <c r="R100" s="428">
        <f t="shared" si="69"/>
        <v>0.88182912154031279</v>
      </c>
      <c r="S100" s="463"/>
      <c r="T100" s="214">
        <v>0.59791666666666665</v>
      </c>
      <c r="U100" s="214">
        <v>0.62916666666666665</v>
      </c>
      <c r="V100" s="215">
        <v>7</v>
      </c>
      <c r="W100" s="90">
        <f t="shared" si="70"/>
        <v>45</v>
      </c>
      <c r="X100" s="222"/>
      <c r="Y100" s="222"/>
      <c r="Z100" s="220"/>
      <c r="AA100" s="220"/>
      <c r="AB100" s="451"/>
      <c r="AC100" s="451"/>
      <c r="AD100" s="438"/>
      <c r="AE100" s="438"/>
      <c r="AF100" s="54">
        <f t="shared" si="61"/>
        <v>-163.66666666666674</v>
      </c>
      <c r="AG100" s="431">
        <f t="shared" si="62"/>
        <v>0.88182912154031279</v>
      </c>
      <c r="AH100" s="472"/>
    </row>
    <row r="101" spans="1:34" s="221" customFormat="1" ht="19.149999999999999" customHeight="1">
      <c r="A101" s="493"/>
      <c r="B101" s="424" t="s">
        <v>196</v>
      </c>
      <c r="C101" s="55"/>
      <c r="D101" s="82" t="s">
        <v>212</v>
      </c>
      <c r="E101" s="83"/>
      <c r="F101" s="370">
        <v>54.09</v>
      </c>
      <c r="G101" s="57">
        <v>1456.77</v>
      </c>
      <c r="H101" s="213">
        <f t="shared" si="65"/>
        <v>78796.689299999998</v>
      </c>
      <c r="I101" s="438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66"/>
        <v>1344.7107692307707</v>
      </c>
      <c r="O101" s="47">
        <f t="shared" si="67"/>
        <v>74.706153846153924</v>
      </c>
      <c r="P101" s="48">
        <f t="shared" si="68"/>
        <v>0</v>
      </c>
      <c r="Q101" s="49">
        <f t="shared" si="64"/>
        <v>-8.6271794871794043</v>
      </c>
      <c r="R101" s="428">
        <f t="shared" si="69"/>
        <v>0.89647384615384718</v>
      </c>
      <c r="S101" s="463"/>
      <c r="T101" s="214">
        <v>0.63472222222222219</v>
      </c>
      <c r="U101" s="89">
        <v>0.67986111111111103</v>
      </c>
      <c r="V101" s="215">
        <v>8</v>
      </c>
      <c r="W101" s="90">
        <f t="shared" si="70"/>
        <v>64.999999999999929</v>
      </c>
      <c r="X101" s="223"/>
      <c r="Y101" s="223"/>
      <c r="Z101" s="220"/>
      <c r="AA101" s="220"/>
      <c r="AB101" s="451"/>
      <c r="AC101" s="451"/>
      <c r="AD101" s="438"/>
      <c r="AE101" s="438"/>
      <c r="AF101" s="216">
        <f t="shared" si="61"/>
        <v>-155.28923076922933</v>
      </c>
      <c r="AG101" s="217">
        <f t="shared" si="62"/>
        <v>0.89647384615384706</v>
      </c>
      <c r="AH101" s="472"/>
    </row>
    <row r="102" spans="1:34" s="221" customFormat="1" ht="19.149999999999999" customHeight="1">
      <c r="A102" s="493"/>
      <c r="B102" s="424">
        <v>0</v>
      </c>
      <c r="C102" s="178"/>
      <c r="D102" s="179"/>
      <c r="E102" s="180"/>
      <c r="F102" s="370" t="s">
        <v>105</v>
      </c>
      <c r="G102" s="57"/>
      <c r="H102" s="213">
        <f t="shared" si="65"/>
        <v>0</v>
      </c>
      <c r="I102" s="424"/>
      <c r="J102" s="46"/>
      <c r="K102" s="44"/>
      <c r="L102" s="47"/>
      <c r="M102" s="87"/>
      <c r="N102" s="44"/>
      <c r="O102" s="47"/>
      <c r="P102" s="48"/>
      <c r="Q102" s="49"/>
      <c r="R102" s="428"/>
      <c r="S102" s="463"/>
      <c r="T102" s="214"/>
      <c r="U102" s="214"/>
      <c r="V102" s="215"/>
      <c r="W102" s="90"/>
      <c r="X102" s="223"/>
      <c r="Y102" s="223"/>
      <c r="Z102" s="220"/>
      <c r="AA102" s="220"/>
      <c r="AB102" s="451"/>
      <c r="AC102" s="451"/>
      <c r="AD102" s="438"/>
      <c r="AE102" s="438"/>
      <c r="AF102" s="54">
        <f t="shared" si="61"/>
        <v>0</v>
      </c>
      <c r="AG102" s="431" t="e">
        <f t="shared" si="62"/>
        <v>#DIV/0!</v>
      </c>
      <c r="AH102" s="472"/>
    </row>
    <row r="103" spans="1:34" s="221" customFormat="1" ht="19.149999999999999" customHeight="1">
      <c r="A103" s="493"/>
      <c r="B103" s="424">
        <v>0</v>
      </c>
      <c r="C103" s="224"/>
      <c r="D103" s="82"/>
      <c r="E103" s="83"/>
      <c r="F103" s="370" t="s">
        <v>105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28"/>
      <c r="S103" s="463"/>
      <c r="T103" s="214"/>
      <c r="U103" s="214"/>
      <c r="V103" s="215"/>
      <c r="W103" s="90"/>
      <c r="X103" s="223"/>
      <c r="Y103" s="223"/>
      <c r="Z103" s="220"/>
      <c r="AA103" s="220"/>
      <c r="AB103" s="451"/>
      <c r="AC103" s="451"/>
      <c r="AD103" s="438"/>
      <c r="AE103" s="438"/>
      <c r="AF103" s="216">
        <f t="shared" si="61"/>
        <v>0</v>
      </c>
      <c r="AG103" s="217" t="e">
        <f t="shared" si="62"/>
        <v>#DIV/0!</v>
      </c>
      <c r="AH103" s="472"/>
    </row>
    <row r="104" spans="1:34" s="221" customFormat="1" ht="19.149999999999999" customHeight="1">
      <c r="A104" s="493"/>
      <c r="B104" s="424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8"/>
      <c r="S104" s="46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451"/>
      <c r="AC104" s="451"/>
      <c r="AD104" s="438"/>
      <c r="AE104" s="438"/>
      <c r="AF104" s="54">
        <f t="shared" si="61"/>
        <v>0</v>
      </c>
      <c r="AG104" s="431" t="e">
        <f t="shared" si="62"/>
        <v>#DIV/0!</v>
      </c>
      <c r="AH104" s="472"/>
    </row>
    <row r="105" spans="1:34" s="221" customFormat="1" ht="19.149999999999999" customHeight="1">
      <c r="A105" s="493"/>
      <c r="B105" s="424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8"/>
      <c r="S105" s="46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451"/>
      <c r="AC105" s="451"/>
      <c r="AD105" s="438"/>
      <c r="AE105" s="438"/>
      <c r="AF105" s="216">
        <f t="shared" si="61"/>
        <v>0</v>
      </c>
      <c r="AG105" s="217" t="e">
        <f t="shared" si="62"/>
        <v>#DIV/0!</v>
      </c>
      <c r="AH105" s="472"/>
    </row>
    <row r="106" spans="1:34" s="221" customFormat="1" ht="19.149999999999999" customHeight="1">
      <c r="A106" s="493"/>
      <c r="B106" s="424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1"/>
      <c r="S106" s="492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451"/>
      <c r="AC106" s="451"/>
      <c r="AD106" s="438"/>
      <c r="AE106" s="438"/>
      <c r="AF106" s="220"/>
      <c r="AG106" s="431"/>
      <c r="AH106" s="472"/>
    </row>
    <row r="107" spans="1:34" s="221" customFormat="1" ht="19.149999999999999" customHeight="1">
      <c r="A107" s="493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1"/>
      <c r="S107" s="492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451"/>
      <c r="AC107" s="451"/>
      <c r="AD107" s="438"/>
      <c r="AE107" s="438"/>
      <c r="AF107" s="220"/>
      <c r="AG107" s="431"/>
      <c r="AH107" s="472"/>
    </row>
    <row r="108" spans="1:34" ht="19.149999999999999" customHeight="1">
      <c r="A108" s="493"/>
      <c r="B108" s="110">
        <v>0</v>
      </c>
      <c r="C108" s="100" t="s">
        <v>250</v>
      </c>
      <c r="D108" s="478" t="s">
        <v>118</v>
      </c>
      <c r="E108" s="478"/>
      <c r="F108" s="371"/>
      <c r="G108" s="101"/>
      <c r="H108" s="102"/>
      <c r="I108" s="103"/>
      <c r="J108" s="101">
        <v>16.166666666666668</v>
      </c>
      <c r="K108" s="101">
        <v>1483.5</v>
      </c>
      <c r="L108" s="104">
        <v>112.10838779956428</v>
      </c>
      <c r="M108" s="101">
        <f t="shared" ref="M108:O108" si="71">AVERAGE(M96:M107)</f>
        <v>16.166666666666668</v>
      </c>
      <c r="N108" s="101">
        <f t="shared" si="71"/>
        <v>1350.7713373387689</v>
      </c>
      <c r="O108" s="104">
        <f t="shared" si="71"/>
        <v>103.21281162926698</v>
      </c>
      <c r="P108" s="54">
        <f t="shared" ref="P108:P116" si="72">M108-J108</f>
        <v>0</v>
      </c>
      <c r="Q108" s="88">
        <f t="shared" ref="Q108:Q116" si="73">O108-L108</f>
        <v>-8.8955761702973035</v>
      </c>
      <c r="R108" s="105">
        <f t="shared" ref="R108:R116" si="74">O108/L108</f>
        <v>0.92065200164860561</v>
      </c>
      <c r="S108" s="46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51"/>
      <c r="AC108" s="451"/>
      <c r="AD108" s="107">
        <f>SUM(AD96:AD107)</f>
        <v>0</v>
      </c>
      <c r="AE108" s="107">
        <f>SUM(AE96:AE107)</f>
        <v>0</v>
      </c>
      <c r="AF108" s="54">
        <f t="shared" si="61"/>
        <v>-132.72866266123106</v>
      </c>
      <c r="AG108" s="431">
        <f t="shared" si="62"/>
        <v>0.91053005550304611</v>
      </c>
      <c r="AH108" s="472"/>
    </row>
    <row r="109" spans="1:34" ht="19.149999999999999" customHeight="1">
      <c r="A109" s="494" t="s">
        <v>251</v>
      </c>
      <c r="B109" s="424" t="s">
        <v>196</v>
      </c>
      <c r="C109" s="434"/>
      <c r="D109" s="179" t="s">
        <v>253</v>
      </c>
      <c r="E109" s="43"/>
      <c r="F109" s="359">
        <v>51.75</v>
      </c>
      <c r="G109" s="44">
        <v>998</v>
      </c>
      <c r="H109" s="45">
        <f t="shared" ref="H109:H119" si="75">F109*G109</f>
        <v>51646.5</v>
      </c>
      <c r="I109" s="424"/>
      <c r="J109" s="46">
        <v>21</v>
      </c>
      <c r="K109" s="44">
        <v>1500</v>
      </c>
      <c r="L109" s="47">
        <v>71.428571428571431</v>
      </c>
      <c r="M109" s="422">
        <v>21</v>
      </c>
      <c r="N109" s="44">
        <f t="shared" ref="N109:N116" si="76">G109/W109*60</f>
        <v>1360.909090909091</v>
      </c>
      <c r="O109" s="47">
        <f t="shared" ref="O109:O116" si="77">N109/M109</f>
        <v>64.805194805194816</v>
      </c>
      <c r="P109" s="48">
        <f t="shared" si="72"/>
        <v>0</v>
      </c>
      <c r="Q109" s="49">
        <f t="shared" si="73"/>
        <v>-6.6233766233766147</v>
      </c>
      <c r="R109" s="428">
        <f t="shared" si="74"/>
        <v>0.90727272727272734</v>
      </c>
      <c r="S109" s="497">
        <f>R121</f>
        <v>0.85836194293447765</v>
      </c>
      <c r="T109" s="230">
        <v>0.5</v>
      </c>
      <c r="U109" s="230">
        <v>0.53055555555555556</v>
      </c>
      <c r="V109" s="231">
        <v>5</v>
      </c>
      <c r="W109" s="421">
        <f t="shared" si="70"/>
        <v>44</v>
      </c>
      <c r="X109" s="53"/>
      <c r="Y109" s="53"/>
      <c r="Z109" s="54"/>
      <c r="AA109" s="54"/>
      <c r="AB109" s="451"/>
      <c r="AC109" s="451"/>
      <c r="AD109" s="438"/>
      <c r="AE109" s="438"/>
      <c r="AF109" s="48">
        <f t="shared" si="61"/>
        <v>-139.09090909090901</v>
      </c>
      <c r="AG109" s="126">
        <f t="shared" si="62"/>
        <v>0.90727272727272734</v>
      </c>
      <c r="AH109" s="472">
        <f>AG121</f>
        <v>0.87178899665790233</v>
      </c>
    </row>
    <row r="110" spans="1:34" ht="19.149999999999999" customHeight="1">
      <c r="A110" s="495"/>
      <c r="B110" s="424" t="s">
        <v>196</v>
      </c>
      <c r="C110" s="178"/>
      <c r="D110" s="42" t="s">
        <v>254</v>
      </c>
      <c r="E110" s="180"/>
      <c r="F110" s="359">
        <v>56.43</v>
      </c>
      <c r="G110" s="177">
        <v>936</v>
      </c>
      <c r="H110" s="45">
        <f t="shared" si="75"/>
        <v>52818.48</v>
      </c>
      <c r="I110" s="424"/>
      <c r="J110" s="46">
        <v>18</v>
      </c>
      <c r="K110" s="44">
        <v>1500</v>
      </c>
      <c r="L110" s="47">
        <v>83.333333333333329</v>
      </c>
      <c r="M110" s="422">
        <v>18</v>
      </c>
      <c r="N110" s="44">
        <f t="shared" si="76"/>
        <v>1337.1428571428567</v>
      </c>
      <c r="O110" s="47">
        <f t="shared" si="77"/>
        <v>74.285714285714263</v>
      </c>
      <c r="P110" s="48">
        <f t="shared" si="72"/>
        <v>0</v>
      </c>
      <c r="Q110" s="49">
        <f t="shared" si="73"/>
        <v>-9.0476190476190652</v>
      </c>
      <c r="R110" s="428">
        <f t="shared" si="74"/>
        <v>0.89142857142857124</v>
      </c>
      <c r="S110" s="498"/>
      <c r="T110" s="230">
        <v>0.53541666666666665</v>
      </c>
      <c r="U110" s="230">
        <v>0.56458333333333333</v>
      </c>
      <c r="V110" s="231">
        <v>7</v>
      </c>
      <c r="W110" s="421">
        <f t="shared" si="70"/>
        <v>42.000000000000014</v>
      </c>
      <c r="X110" s="191"/>
      <c r="Y110" s="191"/>
      <c r="Z110" s="54"/>
      <c r="AA110" s="54"/>
      <c r="AB110" s="451"/>
      <c r="AC110" s="451"/>
      <c r="AD110" s="438"/>
      <c r="AE110" s="438"/>
      <c r="AF110" s="48">
        <f t="shared" si="61"/>
        <v>-162.85714285714334</v>
      </c>
      <c r="AG110" s="126">
        <f t="shared" si="62"/>
        <v>0.89142857142857113</v>
      </c>
      <c r="AH110" s="472"/>
    </row>
    <row r="111" spans="1:34" ht="19.149999999999999" customHeight="1">
      <c r="A111" s="495"/>
      <c r="B111" s="424" t="s">
        <v>196</v>
      </c>
      <c r="C111" s="178"/>
      <c r="D111" s="42" t="s">
        <v>213</v>
      </c>
      <c r="E111" s="180"/>
      <c r="F111" s="359">
        <v>50.67</v>
      </c>
      <c r="G111" s="57">
        <v>1795</v>
      </c>
      <c r="H111" s="45">
        <f t="shared" si="75"/>
        <v>90952.650000000009</v>
      </c>
      <c r="I111" s="424"/>
      <c r="J111" s="46">
        <v>18</v>
      </c>
      <c r="K111" s="44">
        <v>1500</v>
      </c>
      <c r="L111" s="47">
        <v>83.333333333333329</v>
      </c>
      <c r="M111" s="232">
        <v>18</v>
      </c>
      <c r="N111" s="44">
        <f t="shared" si="76"/>
        <v>1329.6296296296291</v>
      </c>
      <c r="O111" s="47">
        <f t="shared" si="77"/>
        <v>73.868312757201622</v>
      </c>
      <c r="P111" s="48">
        <f t="shared" si="72"/>
        <v>0</v>
      </c>
      <c r="Q111" s="49">
        <f t="shared" si="73"/>
        <v>-9.4650205761317068</v>
      </c>
      <c r="R111" s="428">
        <f t="shared" si="74"/>
        <v>0.88641975308641952</v>
      </c>
      <c r="S111" s="498"/>
      <c r="T111" s="230">
        <v>0.57986111111111105</v>
      </c>
      <c r="U111" s="230">
        <v>0.63611111111111107</v>
      </c>
      <c r="V111" s="231">
        <v>22</v>
      </c>
      <c r="W111" s="421">
        <f t="shared" si="70"/>
        <v>81.000000000000028</v>
      </c>
      <c r="X111" s="53">
        <v>0.56805555555555554</v>
      </c>
      <c r="Y111" s="53">
        <v>0.57708333333333328</v>
      </c>
      <c r="Z111" s="54"/>
      <c r="AA111" s="54"/>
      <c r="AB111" s="451"/>
      <c r="AC111" s="451"/>
      <c r="AD111" s="438"/>
      <c r="AE111" s="438"/>
      <c r="AF111" s="48">
        <f t="shared" si="61"/>
        <v>-170.37037037037089</v>
      </c>
      <c r="AG111" s="126">
        <f t="shared" si="62"/>
        <v>0.8864197530864194</v>
      </c>
      <c r="AH111" s="472"/>
    </row>
    <row r="112" spans="1:34" ht="19.149999999999999" customHeight="1">
      <c r="A112" s="495"/>
      <c r="B112" s="424" t="s">
        <v>196</v>
      </c>
      <c r="C112" s="178"/>
      <c r="D112" s="179" t="s">
        <v>282</v>
      </c>
      <c r="E112" s="180"/>
      <c r="F112" s="359">
        <v>55.32</v>
      </c>
      <c r="G112" s="57">
        <v>628</v>
      </c>
      <c r="H112" s="45">
        <f t="shared" si="75"/>
        <v>34740.959999999999</v>
      </c>
      <c r="I112" s="438"/>
      <c r="J112" s="46">
        <v>14</v>
      </c>
      <c r="K112" s="44">
        <v>1440</v>
      </c>
      <c r="L112" s="47">
        <v>102.85714285714286</v>
      </c>
      <c r="M112" s="232">
        <v>15</v>
      </c>
      <c r="N112" s="44">
        <f t="shared" si="76"/>
        <v>1255.9999999999977</v>
      </c>
      <c r="O112" s="47">
        <f t="shared" si="77"/>
        <v>83.733333333333178</v>
      </c>
      <c r="P112" s="48">
        <f t="shared" si="72"/>
        <v>1</v>
      </c>
      <c r="Q112" s="49">
        <f t="shared" si="73"/>
        <v>-19.123809523809683</v>
      </c>
      <c r="R112" s="428">
        <f t="shared" si="74"/>
        <v>0.81407407407407251</v>
      </c>
      <c r="S112" s="498"/>
      <c r="T112" s="230">
        <v>0.70833333333333337</v>
      </c>
      <c r="U112" s="230">
        <v>0.72916666666666674</v>
      </c>
      <c r="V112" s="231">
        <v>5</v>
      </c>
      <c r="W112" s="421">
        <f t="shared" si="70"/>
        <v>30.000000000000053</v>
      </c>
      <c r="X112" s="53"/>
      <c r="Y112" s="53"/>
      <c r="Z112" s="54"/>
      <c r="AA112" s="54"/>
      <c r="AB112" s="451"/>
      <c r="AC112" s="451"/>
      <c r="AD112" s="438"/>
      <c r="AE112" s="438"/>
      <c r="AF112" s="48">
        <f t="shared" si="61"/>
        <v>-184.00000000000227</v>
      </c>
      <c r="AG112" s="126">
        <f t="shared" si="62"/>
        <v>0.87222222222222068</v>
      </c>
      <c r="AH112" s="472"/>
    </row>
    <row r="113" spans="1:34" s="221" customFormat="1" ht="19.149999999999999" customHeight="1">
      <c r="A113" s="495"/>
      <c r="B113" s="424" t="s">
        <v>196</v>
      </c>
      <c r="C113" s="178"/>
      <c r="D113" s="179" t="s">
        <v>283</v>
      </c>
      <c r="E113" s="180"/>
      <c r="F113" s="359">
        <v>55.56</v>
      </c>
      <c r="G113" s="57">
        <v>815</v>
      </c>
      <c r="H113" s="45">
        <f t="shared" si="75"/>
        <v>45281.4</v>
      </c>
      <c r="I113" s="438"/>
      <c r="J113" s="46">
        <v>16</v>
      </c>
      <c r="K113" s="44">
        <v>1440</v>
      </c>
      <c r="L113" s="47">
        <v>90</v>
      </c>
      <c r="M113" s="232">
        <v>16</v>
      </c>
      <c r="N113" s="44">
        <f t="shared" si="76"/>
        <v>1286.842105263157</v>
      </c>
      <c r="O113" s="47">
        <f t="shared" si="77"/>
        <v>80.427631578947313</v>
      </c>
      <c r="P113" s="48">
        <f t="shared" si="72"/>
        <v>0</v>
      </c>
      <c r="Q113" s="49">
        <f t="shared" si="73"/>
        <v>-9.5723684210526869</v>
      </c>
      <c r="R113" s="428">
        <f t="shared" si="74"/>
        <v>0.8936403508771924</v>
      </c>
      <c r="S113" s="498"/>
      <c r="T113" s="230">
        <v>0.73402777777777783</v>
      </c>
      <c r="U113" s="230">
        <v>0.76041666666666674</v>
      </c>
      <c r="V113" s="231">
        <v>7</v>
      </c>
      <c r="W113" s="421">
        <f t="shared" si="70"/>
        <v>38.000000000000028</v>
      </c>
      <c r="X113" s="219"/>
      <c r="Y113" s="219"/>
      <c r="Z113" s="220"/>
      <c r="AA113" s="220"/>
      <c r="AB113" s="451"/>
      <c r="AC113" s="451"/>
      <c r="AD113" s="224"/>
      <c r="AE113" s="224"/>
      <c r="AF113" s="48">
        <f t="shared" si="61"/>
        <v>-153.15789473684299</v>
      </c>
      <c r="AG113" s="126">
        <f t="shared" si="62"/>
        <v>0.8936403508771924</v>
      </c>
      <c r="AH113" s="472"/>
    </row>
    <row r="114" spans="1:34" s="221" customFormat="1" ht="19.149999999999999" customHeight="1">
      <c r="A114" s="495"/>
      <c r="B114" s="424" t="s">
        <v>196</v>
      </c>
      <c r="C114" s="178"/>
      <c r="D114" s="179" t="s">
        <v>284</v>
      </c>
      <c r="E114" s="180"/>
      <c r="F114" s="359">
        <v>54.29</v>
      </c>
      <c r="G114" s="57">
        <v>727</v>
      </c>
      <c r="H114" s="45">
        <f t="shared" si="75"/>
        <v>39468.83</v>
      </c>
      <c r="I114" s="438"/>
      <c r="J114" s="46">
        <v>15</v>
      </c>
      <c r="K114" s="44">
        <v>1440</v>
      </c>
      <c r="L114" s="47">
        <v>96</v>
      </c>
      <c r="M114" s="232">
        <v>15</v>
      </c>
      <c r="N114" s="44">
        <f t="shared" si="76"/>
        <v>1282.9411764705865</v>
      </c>
      <c r="O114" s="47">
        <f t="shared" si="77"/>
        <v>85.52941176470577</v>
      </c>
      <c r="P114" s="48">
        <f t="shared" si="72"/>
        <v>0</v>
      </c>
      <c r="Q114" s="49">
        <f t="shared" si="73"/>
        <v>-10.47058823529423</v>
      </c>
      <c r="R114" s="428">
        <f t="shared" si="74"/>
        <v>0.89093137254901844</v>
      </c>
      <c r="S114" s="498"/>
      <c r="T114" s="230">
        <v>0.76527777777777783</v>
      </c>
      <c r="U114" s="230">
        <v>0.78888888888888897</v>
      </c>
      <c r="V114" s="231">
        <v>7</v>
      </c>
      <c r="W114" s="421">
        <f t="shared" si="70"/>
        <v>34.000000000000043</v>
      </c>
      <c r="X114" s="219"/>
      <c r="Y114" s="219"/>
      <c r="Z114" s="220"/>
      <c r="AA114" s="220"/>
      <c r="AB114" s="451"/>
      <c r="AC114" s="451"/>
      <c r="AD114" s="224"/>
      <c r="AE114" s="224"/>
      <c r="AF114" s="48">
        <f t="shared" si="61"/>
        <v>-157.05882352941353</v>
      </c>
      <c r="AG114" s="126">
        <f t="shared" si="62"/>
        <v>0.89093137254901833</v>
      </c>
      <c r="AH114" s="472"/>
    </row>
    <row r="115" spans="1:34" s="221" customFormat="1" ht="19.149999999999999" customHeight="1">
      <c r="A115" s="495"/>
      <c r="B115" s="424" t="s">
        <v>115</v>
      </c>
      <c r="C115" s="178"/>
      <c r="D115" s="179" t="s">
        <v>255</v>
      </c>
      <c r="E115" s="180"/>
      <c r="F115" s="359">
        <v>20.170000000000002</v>
      </c>
      <c r="G115" s="177">
        <v>260</v>
      </c>
      <c r="H115" s="45">
        <f t="shared" si="75"/>
        <v>5244.2000000000007</v>
      </c>
      <c r="I115" s="438"/>
      <c r="J115" s="46">
        <v>12</v>
      </c>
      <c r="K115" s="44">
        <v>1500</v>
      </c>
      <c r="L115" s="47">
        <v>125</v>
      </c>
      <c r="M115" s="422">
        <v>12</v>
      </c>
      <c r="N115" s="44">
        <f t="shared" si="76"/>
        <v>1200.0000000000043</v>
      </c>
      <c r="O115" s="47">
        <f t="shared" si="77"/>
        <v>100.00000000000036</v>
      </c>
      <c r="P115" s="48">
        <f t="shared" si="72"/>
        <v>0</v>
      </c>
      <c r="Q115" s="49">
        <f t="shared" si="73"/>
        <v>-24.999999999999645</v>
      </c>
      <c r="R115" s="428">
        <f t="shared" si="74"/>
        <v>0.80000000000000282</v>
      </c>
      <c r="S115" s="498"/>
      <c r="T115" s="230">
        <v>0.80347222222222225</v>
      </c>
      <c r="U115" s="230">
        <v>0.8125</v>
      </c>
      <c r="V115" s="231">
        <v>21</v>
      </c>
      <c r="W115" s="421">
        <f t="shared" si="70"/>
        <v>12.999999999999954</v>
      </c>
      <c r="X115" s="219">
        <v>0.79236111111111107</v>
      </c>
      <c r="Y115" s="219">
        <v>0.80069444444444438</v>
      </c>
      <c r="Z115" s="220"/>
      <c r="AA115" s="220"/>
      <c r="AB115" s="451"/>
      <c r="AC115" s="451"/>
      <c r="AD115" s="224"/>
      <c r="AE115" s="224">
        <v>2</v>
      </c>
      <c r="AF115" s="48">
        <f t="shared" si="61"/>
        <v>-299.99999999999568</v>
      </c>
      <c r="AG115" s="126">
        <f t="shared" si="62"/>
        <v>0.80000000000000293</v>
      </c>
      <c r="AH115" s="472"/>
    </row>
    <row r="116" spans="1:34" s="221" customFormat="1" ht="19.149999999999999" customHeight="1">
      <c r="A116" s="495"/>
      <c r="B116" s="424" t="s">
        <v>115</v>
      </c>
      <c r="C116" s="55"/>
      <c r="D116" s="82" t="s">
        <v>267</v>
      </c>
      <c r="E116" s="83"/>
      <c r="F116" s="359">
        <v>19.41</v>
      </c>
      <c r="G116" s="57">
        <v>1543</v>
      </c>
      <c r="H116" s="45">
        <f t="shared" si="75"/>
        <v>29949.63</v>
      </c>
      <c r="I116" s="438"/>
      <c r="J116" s="46">
        <v>12</v>
      </c>
      <c r="K116" s="44">
        <v>1500</v>
      </c>
      <c r="L116" s="47">
        <v>125</v>
      </c>
      <c r="M116" s="427">
        <v>12</v>
      </c>
      <c r="N116" s="44">
        <f t="shared" si="76"/>
        <v>1251.0810810810829</v>
      </c>
      <c r="O116" s="47">
        <f t="shared" si="77"/>
        <v>104.2567567567569</v>
      </c>
      <c r="P116" s="48">
        <f t="shared" si="72"/>
        <v>0</v>
      </c>
      <c r="Q116" s="49">
        <f t="shared" si="73"/>
        <v>-20.7432432432431</v>
      </c>
      <c r="R116" s="428">
        <f t="shared" si="74"/>
        <v>0.83405405405405519</v>
      </c>
      <c r="S116" s="498"/>
      <c r="T116" s="230">
        <v>0.81736111111111109</v>
      </c>
      <c r="U116" s="230">
        <v>0.86874999999999991</v>
      </c>
      <c r="V116" s="231">
        <v>7</v>
      </c>
      <c r="W116" s="421">
        <f t="shared" si="70"/>
        <v>73.999999999999901</v>
      </c>
      <c r="X116" s="219"/>
      <c r="Y116" s="219"/>
      <c r="Z116" s="220"/>
      <c r="AA116" s="220"/>
      <c r="AB116" s="451"/>
      <c r="AC116" s="451"/>
      <c r="AD116" s="224"/>
      <c r="AE116" s="224"/>
      <c r="AF116" s="48">
        <f t="shared" si="61"/>
        <v>-248.91891891891714</v>
      </c>
      <c r="AG116" s="126">
        <f t="shared" si="62"/>
        <v>0.83405405405405519</v>
      </c>
      <c r="AH116" s="472"/>
    </row>
    <row r="117" spans="1:34" s="221" customFormat="1" ht="19.149999999999999" customHeight="1">
      <c r="A117" s="495"/>
      <c r="B117" s="424">
        <v>0</v>
      </c>
      <c r="C117" s="55"/>
      <c r="D117" s="179"/>
      <c r="E117" s="83"/>
      <c r="F117" s="359" t="s">
        <v>105</v>
      </c>
      <c r="G117" s="57"/>
      <c r="H117" s="45">
        <f t="shared" si="75"/>
        <v>0</v>
      </c>
      <c r="I117" s="438"/>
      <c r="J117" s="46"/>
      <c r="K117" s="44"/>
      <c r="L117" s="47"/>
      <c r="M117" s="427"/>
      <c r="N117" s="44"/>
      <c r="O117" s="47"/>
      <c r="P117" s="48"/>
      <c r="Q117" s="49"/>
      <c r="R117" s="428"/>
      <c r="S117" s="498"/>
      <c r="T117" s="230"/>
      <c r="U117" s="230"/>
      <c r="V117" s="231"/>
      <c r="W117" s="421"/>
      <c r="X117" s="219"/>
      <c r="Y117" s="219"/>
      <c r="Z117" s="220"/>
      <c r="AA117" s="220"/>
      <c r="AB117" s="451"/>
      <c r="AC117" s="451"/>
      <c r="AD117" s="224"/>
      <c r="AE117" s="224"/>
      <c r="AF117" s="48">
        <f t="shared" si="61"/>
        <v>0</v>
      </c>
      <c r="AG117" s="126" t="e">
        <f t="shared" si="62"/>
        <v>#DIV/0!</v>
      </c>
      <c r="AH117" s="472"/>
    </row>
    <row r="118" spans="1:34" s="221" customFormat="1" ht="19.149999999999999" customHeight="1">
      <c r="A118" s="495"/>
      <c r="B118" s="424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38"/>
      <c r="J118" s="46"/>
      <c r="K118" s="44"/>
      <c r="L118" s="47"/>
      <c r="M118" s="427"/>
      <c r="N118" s="44"/>
      <c r="O118" s="47"/>
      <c r="P118" s="48"/>
      <c r="Q118" s="49"/>
      <c r="R118" s="428"/>
      <c r="S118" s="498"/>
      <c r="T118" s="230"/>
      <c r="U118" s="230"/>
      <c r="V118" s="231"/>
      <c r="W118" s="421">
        <f t="shared" si="70"/>
        <v>0</v>
      </c>
      <c r="X118" s="219"/>
      <c r="Y118" s="219"/>
      <c r="Z118" s="220"/>
      <c r="AA118" s="220"/>
      <c r="AB118" s="451"/>
      <c r="AC118" s="451"/>
      <c r="AD118" s="224"/>
      <c r="AE118" s="224"/>
      <c r="AF118" s="48">
        <f t="shared" si="61"/>
        <v>0</v>
      </c>
      <c r="AG118" s="126" t="e">
        <f t="shared" si="62"/>
        <v>#DIV/0!</v>
      </c>
      <c r="AH118" s="472"/>
    </row>
    <row r="119" spans="1:34" s="221" customFormat="1" ht="19.149999999999999" customHeight="1">
      <c r="A119" s="495"/>
      <c r="B119" s="224">
        <v>0</v>
      </c>
      <c r="C119" s="226"/>
      <c r="D119" s="82"/>
      <c r="E119" s="83"/>
      <c r="F119" s="366" t="s">
        <v>105</v>
      </c>
      <c r="G119" s="233"/>
      <c r="H119" s="45">
        <f t="shared" si="75"/>
        <v>0</v>
      </c>
      <c r="I119" s="438"/>
      <c r="J119" s="181"/>
      <c r="K119" s="235"/>
      <c r="L119" s="47"/>
      <c r="M119" s="427"/>
      <c r="N119" s="182"/>
      <c r="O119" s="228"/>
      <c r="P119" s="168"/>
      <c r="Q119" s="49"/>
      <c r="R119" s="428"/>
      <c r="S119" s="498"/>
      <c r="T119" s="230"/>
      <c r="U119" s="230"/>
      <c r="V119" s="231"/>
      <c r="W119" s="421">
        <f t="shared" si="70"/>
        <v>0</v>
      </c>
      <c r="X119" s="219"/>
      <c r="Y119" s="219"/>
      <c r="Z119" s="220"/>
      <c r="AA119" s="220"/>
      <c r="AB119" s="451"/>
      <c r="AC119" s="451"/>
      <c r="AD119" s="224"/>
      <c r="AE119" s="224"/>
      <c r="AF119" s="48">
        <f t="shared" si="61"/>
        <v>0</v>
      </c>
      <c r="AG119" s="126" t="e">
        <f t="shared" si="62"/>
        <v>#DIV/0!</v>
      </c>
      <c r="AH119" s="472"/>
    </row>
    <row r="120" spans="1:34" s="221" customFormat="1" ht="19.149999999999999" customHeight="1">
      <c r="A120" s="495"/>
      <c r="B120" s="224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38"/>
      <c r="J120" s="181"/>
      <c r="K120" s="235"/>
      <c r="L120" s="47"/>
      <c r="M120" s="427"/>
      <c r="N120" s="182"/>
      <c r="O120" s="228"/>
      <c r="P120" s="168"/>
      <c r="Q120" s="49"/>
      <c r="R120" s="428"/>
      <c r="S120" s="498"/>
      <c r="T120" s="230"/>
      <c r="U120" s="230"/>
      <c r="V120" s="231"/>
      <c r="W120" s="421">
        <f t="shared" si="70"/>
        <v>0</v>
      </c>
      <c r="X120" s="219"/>
      <c r="Y120" s="219"/>
      <c r="Z120" s="220"/>
      <c r="AA120" s="220"/>
      <c r="AB120" s="451"/>
      <c r="AC120" s="451"/>
      <c r="AD120" s="224"/>
      <c r="AE120" s="224"/>
      <c r="AF120" s="48">
        <f t="shared" si="61"/>
        <v>0</v>
      </c>
      <c r="AG120" s="126" t="e">
        <f t="shared" si="62"/>
        <v>#DIV/0!</v>
      </c>
      <c r="AH120" s="472"/>
    </row>
    <row r="121" spans="1:34" ht="19.149999999999999" customHeight="1">
      <c r="A121" s="496"/>
      <c r="B121" s="122">
        <v>0</v>
      </c>
      <c r="C121" s="100" t="s">
        <v>259</v>
      </c>
      <c r="D121" s="236" t="s">
        <v>118</v>
      </c>
      <c r="E121" s="237"/>
      <c r="F121" s="368"/>
      <c r="G121" s="238"/>
      <c r="H121" s="239"/>
      <c r="I121" s="240"/>
      <c r="J121" s="205">
        <v>15.75</v>
      </c>
      <c r="K121" s="205">
        <v>1477.5</v>
      </c>
      <c r="L121" s="206">
        <v>97.11904761904762</v>
      </c>
      <c r="M121" s="205">
        <f t="shared" ref="M121:O121" si="78">AVERAGE(M109:M120)</f>
        <v>15.875</v>
      </c>
      <c r="N121" s="205">
        <f t="shared" si="78"/>
        <v>1288.0682425620507</v>
      </c>
      <c r="O121" s="206">
        <f t="shared" si="78"/>
        <v>83.363294410231774</v>
      </c>
      <c r="P121" s="48">
        <f t="shared" ref="P121:P129" si="79">M121-J121</f>
        <v>0.125</v>
      </c>
      <c r="Q121" s="49">
        <f t="shared" ref="Q121:Q129" si="80">O121-L121</f>
        <v>-13.755753208815847</v>
      </c>
      <c r="R121" s="175">
        <f t="shared" ref="R121:R129" si="81">O121/L121</f>
        <v>0.85836194293447765</v>
      </c>
      <c r="S121" s="477"/>
      <c r="T121" s="50"/>
      <c r="U121" s="50"/>
      <c r="V121" s="44"/>
      <c r="W121" s="421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51"/>
      <c r="AC121" s="451"/>
      <c r="AD121" s="107">
        <f>SUM(AD109:AD120)</f>
        <v>0</v>
      </c>
      <c r="AE121" s="107">
        <f>SUM(AE109:AE120)</f>
        <v>2</v>
      </c>
      <c r="AF121" s="48">
        <f>N121-K121</f>
        <v>-189.43175743794927</v>
      </c>
      <c r="AG121" s="126">
        <f>N121/K121</f>
        <v>0.87178899665790233</v>
      </c>
      <c r="AH121" s="472"/>
    </row>
    <row r="122" spans="1:34" ht="19.149999999999999" customHeight="1">
      <c r="A122" s="499" t="s">
        <v>260</v>
      </c>
      <c r="B122" s="131" t="s">
        <v>230</v>
      </c>
      <c r="C122" s="166"/>
      <c r="D122" s="179" t="s">
        <v>261</v>
      </c>
      <c r="E122" s="43"/>
      <c r="F122" s="359">
        <v>58.67</v>
      </c>
      <c r="G122" s="44">
        <v>1376</v>
      </c>
      <c r="H122" s="45">
        <f t="shared" ref="H122:H132" si="82">F122*G122</f>
        <v>80729.919999999998</v>
      </c>
      <c r="I122" s="424"/>
      <c r="J122" s="46">
        <v>19</v>
      </c>
      <c r="K122" s="44">
        <v>1440</v>
      </c>
      <c r="L122" s="47">
        <v>75.78947368421052</v>
      </c>
      <c r="M122" s="422">
        <v>19</v>
      </c>
      <c r="N122" s="177">
        <f t="shared" ref="N122:N129" si="83">G122/W122*60</f>
        <v>1376.0000000000014</v>
      </c>
      <c r="O122" s="241">
        <f t="shared" ref="O122:O129" si="84">N122/M122</f>
        <v>72.421052631579016</v>
      </c>
      <c r="P122" s="108">
        <f t="shared" si="79"/>
        <v>0</v>
      </c>
      <c r="Q122" s="185">
        <f t="shared" si="80"/>
        <v>-3.3684210526315042</v>
      </c>
      <c r="R122" s="109">
        <f t="shared" si="81"/>
        <v>0.95555555555555649</v>
      </c>
      <c r="S122" s="463">
        <f>R134</f>
        <v>0.89532238434934741</v>
      </c>
      <c r="T122" s="50">
        <v>0.5</v>
      </c>
      <c r="U122" s="50">
        <v>0.54166666666666663</v>
      </c>
      <c r="V122" s="231">
        <v>5</v>
      </c>
      <c r="W122" s="421">
        <f t="shared" si="70"/>
        <v>59.999999999999943</v>
      </c>
      <c r="X122" s="53"/>
      <c r="Y122" s="53"/>
      <c r="Z122" s="54"/>
      <c r="AA122" s="54"/>
      <c r="AB122" s="451"/>
      <c r="AC122" s="451"/>
      <c r="AD122" s="438"/>
      <c r="AE122" s="438"/>
      <c r="AF122" s="48">
        <f t="shared" si="61"/>
        <v>-63.999999999998636</v>
      </c>
      <c r="AG122" s="428">
        <f t="shared" si="62"/>
        <v>0.95555555555555649</v>
      </c>
      <c r="AH122" s="477">
        <f>AG134</f>
        <v>0.90973644342157056</v>
      </c>
    </row>
    <row r="123" spans="1:34" ht="19.149999999999999" customHeight="1">
      <c r="A123" s="499"/>
      <c r="B123" s="131" t="s">
        <v>230</v>
      </c>
      <c r="C123" s="97"/>
      <c r="D123" s="42" t="s">
        <v>248</v>
      </c>
      <c r="E123" s="180"/>
      <c r="F123" s="359">
        <v>59.52</v>
      </c>
      <c r="G123" s="44">
        <v>1733</v>
      </c>
      <c r="H123" s="45">
        <f t="shared" si="82"/>
        <v>103148.16</v>
      </c>
      <c r="I123" s="438"/>
      <c r="J123" s="87">
        <v>21</v>
      </c>
      <c r="K123" s="57">
        <v>1385</v>
      </c>
      <c r="L123" s="86">
        <v>65.952380952380949</v>
      </c>
      <c r="M123" s="427">
        <v>21</v>
      </c>
      <c r="N123" s="57">
        <f t="shared" si="83"/>
        <v>1316.2025316455688</v>
      </c>
      <c r="O123" s="86">
        <f t="shared" si="84"/>
        <v>62.676311030741374</v>
      </c>
      <c r="P123" s="54">
        <f t="shared" si="79"/>
        <v>0</v>
      </c>
      <c r="Q123" s="88">
        <f t="shared" si="80"/>
        <v>-3.276069921639575</v>
      </c>
      <c r="R123" s="431">
        <f t="shared" si="81"/>
        <v>0.95032673765023024</v>
      </c>
      <c r="S123" s="463"/>
      <c r="T123" s="50">
        <v>0.55694444444444435</v>
      </c>
      <c r="U123" s="50">
        <v>0.61180555555555549</v>
      </c>
      <c r="V123" s="231">
        <v>22</v>
      </c>
      <c r="W123" s="421">
        <f>(U123-T123)*24*60</f>
        <v>79.000000000000043</v>
      </c>
      <c r="X123" s="53">
        <v>0.54513888888888895</v>
      </c>
      <c r="Y123" s="53">
        <v>0.5541666666666667</v>
      </c>
      <c r="Z123" s="54"/>
      <c r="AA123" s="54"/>
      <c r="AB123" s="451"/>
      <c r="AC123" s="451"/>
      <c r="AD123" s="438"/>
      <c r="AE123" s="438"/>
      <c r="AF123" s="48">
        <f t="shared" si="61"/>
        <v>-68.797468354431203</v>
      </c>
      <c r="AG123" s="428">
        <f t="shared" si="62"/>
        <v>0.95032673765023012</v>
      </c>
      <c r="AH123" s="463"/>
    </row>
    <row r="124" spans="1:34" ht="19.149999999999999" customHeight="1">
      <c r="A124" s="499"/>
      <c r="B124" s="131" t="s">
        <v>196</v>
      </c>
      <c r="C124" s="178"/>
      <c r="D124" s="179" t="s">
        <v>262</v>
      </c>
      <c r="E124" s="180"/>
      <c r="F124" s="359">
        <v>56.79</v>
      </c>
      <c r="G124" s="177">
        <v>1255</v>
      </c>
      <c r="H124" s="45">
        <f t="shared" si="82"/>
        <v>71271.45</v>
      </c>
      <c r="I124" s="242"/>
      <c r="J124" s="87">
        <v>18</v>
      </c>
      <c r="K124" s="57">
        <v>1636</v>
      </c>
      <c r="L124" s="86">
        <v>90.888888888888886</v>
      </c>
      <c r="M124" s="422">
        <v>18</v>
      </c>
      <c r="N124" s="177">
        <f t="shared" si="83"/>
        <v>1536.7346938775513</v>
      </c>
      <c r="O124" s="241">
        <f t="shared" si="84"/>
        <v>85.37414965986396</v>
      </c>
      <c r="P124" s="108">
        <f t="shared" si="79"/>
        <v>0</v>
      </c>
      <c r="Q124" s="185">
        <f t="shared" si="80"/>
        <v>-5.5147392290249257</v>
      </c>
      <c r="R124" s="109">
        <f t="shared" si="81"/>
        <v>0.93932438501072824</v>
      </c>
      <c r="S124" s="500"/>
      <c r="T124" s="50">
        <v>0.70833333333333337</v>
      </c>
      <c r="U124" s="50">
        <v>0.74236111111111114</v>
      </c>
      <c r="V124" s="231">
        <v>5</v>
      </c>
      <c r="W124" s="243">
        <f>(U124-T124)*24*60</f>
        <v>48.999999999999986</v>
      </c>
      <c r="X124" s="191"/>
      <c r="Y124" s="191"/>
      <c r="Z124" s="54"/>
      <c r="AA124" s="54"/>
      <c r="AB124" s="451"/>
      <c r="AC124" s="451"/>
      <c r="AD124" s="438"/>
      <c r="AE124" s="438"/>
      <c r="AF124" s="108">
        <f t="shared" si="61"/>
        <v>-99.265306122448692</v>
      </c>
      <c r="AG124" s="109">
        <f t="shared" si="62"/>
        <v>0.93932438501072824</v>
      </c>
      <c r="AH124" s="463"/>
    </row>
    <row r="125" spans="1:34" ht="19.149999999999999" customHeight="1">
      <c r="A125" s="499"/>
      <c r="B125" s="131" t="s">
        <v>196</v>
      </c>
      <c r="C125" s="97"/>
      <c r="D125" s="42" t="s">
        <v>263</v>
      </c>
      <c r="E125" s="43"/>
      <c r="F125" s="359">
        <v>56.87</v>
      </c>
      <c r="G125" s="44">
        <v>948</v>
      </c>
      <c r="H125" s="45">
        <f t="shared" si="82"/>
        <v>53912.759999999995</v>
      </c>
      <c r="I125" s="424"/>
      <c r="J125" s="87">
        <v>18</v>
      </c>
      <c r="K125" s="57">
        <v>1636</v>
      </c>
      <c r="L125" s="86">
        <v>90.888888888888886</v>
      </c>
      <c r="M125" s="422">
        <v>18</v>
      </c>
      <c r="N125" s="57">
        <f t="shared" si="83"/>
        <v>1537.2972972972962</v>
      </c>
      <c r="O125" s="86">
        <f t="shared" si="84"/>
        <v>85.405405405405347</v>
      </c>
      <c r="P125" s="54">
        <f t="shared" si="79"/>
        <v>0</v>
      </c>
      <c r="Q125" s="88">
        <f t="shared" si="80"/>
        <v>-5.4834834834835391</v>
      </c>
      <c r="R125" s="431">
        <f t="shared" si="81"/>
        <v>0.93966827463159919</v>
      </c>
      <c r="S125" s="500"/>
      <c r="T125" s="50">
        <v>0.74652777777777779</v>
      </c>
      <c r="U125" s="50">
        <v>0.77222222222222225</v>
      </c>
      <c r="V125" s="231">
        <v>6</v>
      </c>
      <c r="W125" s="243">
        <f t="shared" ref="W125:W133" si="85">(U125-T125)*24*60</f>
        <v>37.000000000000028</v>
      </c>
      <c r="X125" s="64"/>
      <c r="Y125" s="64"/>
      <c r="Z125" s="54"/>
      <c r="AA125" s="54"/>
      <c r="AB125" s="451"/>
      <c r="AC125" s="451"/>
      <c r="AD125" s="438"/>
      <c r="AE125" s="438"/>
      <c r="AF125" s="48">
        <f t="shared" si="61"/>
        <v>-98.702702702703846</v>
      </c>
      <c r="AG125" s="428">
        <f t="shared" si="62"/>
        <v>0.93966827463159908</v>
      </c>
      <c r="AH125" s="464"/>
    </row>
    <row r="126" spans="1:34" ht="19.149999999999999" customHeight="1">
      <c r="A126" s="499"/>
      <c r="B126" s="131" t="s">
        <v>196</v>
      </c>
      <c r="C126" s="438"/>
      <c r="D126" s="42" t="s">
        <v>264</v>
      </c>
      <c r="E126" s="180"/>
      <c r="F126" s="359">
        <v>54.09</v>
      </c>
      <c r="G126" s="57">
        <v>871</v>
      </c>
      <c r="H126" s="45">
        <f t="shared" si="82"/>
        <v>47112.39</v>
      </c>
      <c r="I126" s="438"/>
      <c r="J126" s="87">
        <v>17</v>
      </c>
      <c r="K126" s="57">
        <v>1565</v>
      </c>
      <c r="L126" s="86">
        <v>92.058823529411768</v>
      </c>
      <c r="M126" s="427">
        <v>18</v>
      </c>
      <c r="N126" s="57">
        <f t="shared" si="83"/>
        <v>1375.2631578947357</v>
      </c>
      <c r="O126" s="86">
        <f t="shared" si="84"/>
        <v>76.403508771929765</v>
      </c>
      <c r="P126" s="54">
        <f t="shared" si="79"/>
        <v>1</v>
      </c>
      <c r="Q126" s="88">
        <f t="shared" si="80"/>
        <v>-15.655314757482003</v>
      </c>
      <c r="R126" s="431">
        <f t="shared" si="81"/>
        <v>0.82994226781009961</v>
      </c>
      <c r="S126" s="500"/>
      <c r="T126" s="50">
        <v>0.77708333333333335</v>
      </c>
      <c r="U126" s="50">
        <v>0.80347222222222225</v>
      </c>
      <c r="V126" s="231">
        <v>7</v>
      </c>
      <c r="W126" s="243">
        <f t="shared" si="85"/>
        <v>38.000000000000028</v>
      </c>
      <c r="X126" s="64"/>
      <c r="Y126" s="64"/>
      <c r="Z126" s="54"/>
      <c r="AA126" s="54"/>
      <c r="AB126" s="451"/>
      <c r="AC126" s="451"/>
      <c r="AD126" s="438"/>
      <c r="AE126" s="438"/>
      <c r="AF126" s="108">
        <f t="shared" si="61"/>
        <v>-189.73684210526426</v>
      </c>
      <c r="AG126" s="109">
        <f t="shared" si="62"/>
        <v>0.87876240121069371</v>
      </c>
      <c r="AH126" s="464"/>
    </row>
    <row r="127" spans="1:34" ht="19.149999999999999" customHeight="1">
      <c r="A127" s="499"/>
      <c r="B127" s="131" t="s">
        <v>196</v>
      </c>
      <c r="C127" s="226"/>
      <c r="D127" s="82" t="s">
        <v>265</v>
      </c>
      <c r="E127" s="83"/>
      <c r="F127" s="359">
        <v>47.6</v>
      </c>
      <c r="G127" s="212">
        <v>1228</v>
      </c>
      <c r="H127" s="45">
        <f t="shared" si="82"/>
        <v>58452.800000000003</v>
      </c>
      <c r="I127" s="224"/>
      <c r="J127" s="87">
        <v>19</v>
      </c>
      <c r="K127" s="57">
        <v>1440</v>
      </c>
      <c r="L127" s="86">
        <v>75.78947368421052</v>
      </c>
      <c r="M127" s="422">
        <v>19</v>
      </c>
      <c r="N127" s="177">
        <f t="shared" si="83"/>
        <v>1339.6363636363644</v>
      </c>
      <c r="O127" s="241">
        <f t="shared" si="84"/>
        <v>70.507177033492866</v>
      </c>
      <c r="P127" s="108">
        <f t="shared" si="79"/>
        <v>0</v>
      </c>
      <c r="Q127" s="185">
        <f t="shared" si="80"/>
        <v>-5.2822966507176545</v>
      </c>
      <c r="R127" s="109">
        <f t="shared" si="81"/>
        <v>0.93030303030303096</v>
      </c>
      <c r="S127" s="500"/>
      <c r="T127" s="50">
        <v>0.81874999999999998</v>
      </c>
      <c r="U127" s="50">
        <v>0.8569444444444444</v>
      </c>
      <c r="V127" s="424">
        <v>22</v>
      </c>
      <c r="W127" s="243">
        <f t="shared" si="85"/>
        <v>54.999999999999964</v>
      </c>
      <c r="X127" s="64">
        <v>0.80694444444444446</v>
      </c>
      <c r="Y127" s="64">
        <v>0.81597222222222221</v>
      </c>
      <c r="Z127" s="54"/>
      <c r="AA127" s="54"/>
      <c r="AB127" s="451"/>
      <c r="AC127" s="451"/>
      <c r="AD127" s="438"/>
      <c r="AE127" s="438"/>
      <c r="AF127" s="108">
        <f t="shared" si="61"/>
        <v>-100.36363636363558</v>
      </c>
      <c r="AG127" s="109">
        <f t="shared" si="62"/>
        <v>0.93030303030303085</v>
      </c>
      <c r="AH127" s="464"/>
    </row>
    <row r="128" spans="1:34" ht="19.149999999999999" customHeight="1">
      <c r="A128" s="499"/>
      <c r="B128" s="131" t="s">
        <v>196</v>
      </c>
      <c r="C128" s="160"/>
      <c r="D128" s="59" t="s">
        <v>266</v>
      </c>
      <c r="E128" s="83"/>
      <c r="F128" s="359">
        <v>50.67</v>
      </c>
      <c r="G128" s="57">
        <v>254</v>
      </c>
      <c r="H128" s="45">
        <f t="shared" si="82"/>
        <v>12870.18</v>
      </c>
      <c r="I128" s="438"/>
      <c r="J128" s="87">
        <v>21</v>
      </c>
      <c r="K128" s="57">
        <v>1636</v>
      </c>
      <c r="L128" s="86">
        <v>77.904761904761898</v>
      </c>
      <c r="M128" s="87">
        <v>21</v>
      </c>
      <c r="N128" s="57">
        <f t="shared" si="83"/>
        <v>1270.0000000000045</v>
      </c>
      <c r="O128" s="86">
        <f t="shared" si="84"/>
        <v>60.476190476190695</v>
      </c>
      <c r="P128" s="54">
        <f t="shared" si="79"/>
        <v>0</v>
      </c>
      <c r="Q128" s="88">
        <f t="shared" si="80"/>
        <v>-17.428571428571203</v>
      </c>
      <c r="R128" s="431">
        <f t="shared" si="81"/>
        <v>0.77628361858190997</v>
      </c>
      <c r="S128" s="500"/>
      <c r="T128" s="50">
        <v>0.86180555555555549</v>
      </c>
      <c r="U128" s="50">
        <v>0.8701388888888888</v>
      </c>
      <c r="V128" s="424">
        <v>7</v>
      </c>
      <c r="W128" s="243">
        <f t="shared" si="85"/>
        <v>11.999999999999957</v>
      </c>
      <c r="X128" s="64"/>
      <c r="Y128" s="64"/>
      <c r="Z128" s="54"/>
      <c r="AA128" s="54"/>
      <c r="AB128" s="451"/>
      <c r="AC128" s="451"/>
      <c r="AD128" s="438"/>
      <c r="AE128" s="438"/>
      <c r="AF128" s="108">
        <f t="shared" si="61"/>
        <v>-365.99999999999545</v>
      </c>
      <c r="AG128" s="109">
        <f t="shared" si="62"/>
        <v>0.77628361858190986</v>
      </c>
      <c r="AH128" s="464"/>
    </row>
    <row r="129" spans="1:34" ht="19.149999999999999" customHeight="1">
      <c r="A129" s="499"/>
      <c r="B129" s="131" t="s">
        <v>196</v>
      </c>
      <c r="C129" s="160"/>
      <c r="D129" s="59" t="s">
        <v>277</v>
      </c>
      <c r="E129" s="60"/>
      <c r="F129" s="359">
        <v>50.49</v>
      </c>
      <c r="G129" s="57">
        <v>1217</v>
      </c>
      <c r="H129" s="45">
        <f t="shared" si="82"/>
        <v>61446.33</v>
      </c>
      <c r="I129" s="438"/>
      <c r="J129" s="87">
        <v>14</v>
      </c>
      <c r="K129" s="57">
        <v>1440</v>
      </c>
      <c r="L129" s="86">
        <v>102.85714285714286</v>
      </c>
      <c r="M129" s="427">
        <v>15</v>
      </c>
      <c r="N129" s="57">
        <f t="shared" si="83"/>
        <v>1327.6363636363646</v>
      </c>
      <c r="O129" s="86">
        <f t="shared" si="84"/>
        <v>88.509090909090972</v>
      </c>
      <c r="P129" s="54">
        <f t="shared" si="79"/>
        <v>1</v>
      </c>
      <c r="Q129" s="88">
        <f t="shared" si="80"/>
        <v>-14.348051948051889</v>
      </c>
      <c r="R129" s="431">
        <f t="shared" si="81"/>
        <v>0.86050505050505111</v>
      </c>
      <c r="S129" s="500"/>
      <c r="T129" s="50">
        <v>0.87430555555555545</v>
      </c>
      <c r="U129" s="50">
        <v>0.91249999999999987</v>
      </c>
      <c r="V129" s="424">
        <v>6</v>
      </c>
      <c r="W129" s="243">
        <f t="shared" si="85"/>
        <v>54.999999999999964</v>
      </c>
      <c r="X129" s="64"/>
      <c r="Y129" s="64"/>
      <c r="Z129" s="54"/>
      <c r="AA129" s="54"/>
      <c r="AB129" s="451"/>
      <c r="AC129" s="451"/>
      <c r="AD129" s="438"/>
      <c r="AE129" s="438"/>
      <c r="AF129" s="108"/>
      <c r="AG129" s="109"/>
      <c r="AH129" s="464"/>
    </row>
    <row r="130" spans="1:34" ht="19.149999999999999" customHeight="1">
      <c r="A130" s="49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38"/>
      <c r="J130" s="87"/>
      <c r="K130" s="57"/>
      <c r="L130" s="86"/>
      <c r="M130" s="427"/>
      <c r="N130" s="177"/>
      <c r="O130" s="241"/>
      <c r="P130" s="108"/>
      <c r="Q130" s="185"/>
      <c r="R130" s="109"/>
      <c r="S130" s="500"/>
      <c r="T130" s="50"/>
      <c r="U130" s="50"/>
      <c r="V130" s="424"/>
      <c r="W130" s="243"/>
      <c r="X130" s="64"/>
      <c r="Y130" s="64"/>
      <c r="Z130" s="54"/>
      <c r="AA130" s="54"/>
      <c r="AB130" s="451"/>
      <c r="AC130" s="451"/>
      <c r="AD130" s="438"/>
      <c r="AE130" s="438"/>
      <c r="AF130" s="65"/>
      <c r="AG130" s="429"/>
      <c r="AH130" s="464"/>
    </row>
    <row r="131" spans="1:34" ht="19.149999999999999" customHeight="1">
      <c r="A131" s="49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1"/>
      <c r="S131" s="500"/>
      <c r="T131" s="50"/>
      <c r="U131" s="50"/>
      <c r="V131" s="424"/>
      <c r="W131" s="243"/>
      <c r="X131" s="64"/>
      <c r="Y131" s="64"/>
      <c r="Z131" s="54"/>
      <c r="AA131" s="54"/>
      <c r="AB131" s="451"/>
      <c r="AC131" s="451"/>
      <c r="AD131" s="438"/>
      <c r="AE131" s="438"/>
      <c r="AF131" s="65"/>
      <c r="AG131" s="429"/>
      <c r="AH131" s="464"/>
    </row>
    <row r="132" spans="1:34" ht="19.149999999999999" customHeight="1">
      <c r="A132" s="49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38"/>
      <c r="J132" s="87"/>
      <c r="K132" s="57"/>
      <c r="L132" s="86"/>
      <c r="M132" s="427"/>
      <c r="N132" s="57"/>
      <c r="O132" s="86"/>
      <c r="P132" s="54"/>
      <c r="Q132" s="88"/>
      <c r="R132" s="431"/>
      <c r="S132" s="500"/>
      <c r="T132" s="50"/>
      <c r="U132" s="50"/>
      <c r="V132" s="424"/>
      <c r="W132" s="243">
        <f t="shared" si="85"/>
        <v>0</v>
      </c>
      <c r="X132" s="64"/>
      <c r="Y132" s="64"/>
      <c r="Z132" s="54"/>
      <c r="AA132" s="54"/>
      <c r="AB132" s="451"/>
      <c r="AC132" s="451"/>
      <c r="AD132" s="438"/>
      <c r="AE132" s="438"/>
      <c r="AF132" s="65"/>
      <c r="AG132" s="429"/>
      <c r="AH132" s="464"/>
    </row>
    <row r="133" spans="1:34" ht="19.149999999999999" customHeight="1">
      <c r="A133" s="49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38"/>
      <c r="J133" s="87"/>
      <c r="K133" s="57"/>
      <c r="L133" s="86"/>
      <c r="M133" s="427"/>
      <c r="N133" s="57"/>
      <c r="O133" s="86"/>
      <c r="P133" s="54"/>
      <c r="Q133" s="88"/>
      <c r="R133" s="431"/>
      <c r="S133" s="500"/>
      <c r="T133" s="50"/>
      <c r="U133" s="50"/>
      <c r="V133" s="424"/>
      <c r="W133" s="243">
        <f t="shared" si="85"/>
        <v>0</v>
      </c>
      <c r="X133" s="64"/>
      <c r="Y133" s="64"/>
      <c r="Z133" s="54"/>
      <c r="AA133" s="54"/>
      <c r="AB133" s="451"/>
      <c r="AC133" s="451"/>
      <c r="AD133" s="438"/>
      <c r="AE133" s="438"/>
      <c r="AF133" s="65"/>
      <c r="AG133" s="429"/>
      <c r="AH133" s="464"/>
    </row>
    <row r="134" spans="1:34" ht="19.149999999999999" customHeight="1">
      <c r="A134" s="499"/>
      <c r="B134" s="171">
        <v>0</v>
      </c>
      <c r="C134" s="100" t="s">
        <v>268</v>
      </c>
      <c r="D134" s="478" t="s">
        <v>118</v>
      </c>
      <c r="E134" s="478"/>
      <c r="F134" s="369"/>
      <c r="G134" s="101"/>
      <c r="H134" s="102"/>
      <c r="I134" s="245"/>
      <c r="J134" s="246">
        <v>18.375</v>
      </c>
      <c r="K134" s="246">
        <v>1522.25</v>
      </c>
      <c r="L134" s="247">
        <v>84.016229298737045</v>
      </c>
      <c r="M134" s="246">
        <f t="shared" ref="M134:O134" si="86">AVERAGE(M122:M133)</f>
        <v>18.625</v>
      </c>
      <c r="N134" s="246">
        <f t="shared" si="86"/>
        <v>1384.8463009984857</v>
      </c>
      <c r="O134" s="247">
        <f t="shared" si="86"/>
        <v>75.221610739786755</v>
      </c>
      <c r="P134" s="51">
        <f t="shared" ref="P134:P142" si="87">M134-J134</f>
        <v>0.25</v>
      </c>
      <c r="Q134" s="142">
        <f t="shared" ref="Q134:Q142" si="88">O134-L134</f>
        <v>-8.7946185589502903</v>
      </c>
      <c r="R134" s="248">
        <f t="shared" ref="R134:R142" si="89">O134/L134</f>
        <v>0.89532238434934741</v>
      </c>
      <c r="S134" s="463"/>
      <c r="T134" s="50"/>
      <c r="U134" s="50"/>
      <c r="V134" s="424"/>
      <c r="W134" s="424"/>
      <c r="X134" s="53"/>
      <c r="Y134" s="53"/>
      <c r="Z134" s="106">
        <f>SUM(Z122:Z133)</f>
        <v>0</v>
      </c>
      <c r="AA134" s="106">
        <f>SUM(AA122:AA133)</f>
        <v>0</v>
      </c>
      <c r="AB134" s="451"/>
      <c r="AC134" s="451"/>
      <c r="AD134" s="107">
        <f>SUM(AD122:AD133)</f>
        <v>0</v>
      </c>
      <c r="AE134" s="107">
        <f>SUM(AE122:AE133)</f>
        <v>0</v>
      </c>
      <c r="AF134" s="48">
        <f t="shared" si="61"/>
        <v>-137.40369900151427</v>
      </c>
      <c r="AG134" s="428">
        <f t="shared" si="62"/>
        <v>0.90973644342157056</v>
      </c>
      <c r="AH134" s="464"/>
    </row>
    <row r="135" spans="1:34" ht="19.149999999999999" customHeight="1">
      <c r="A135" s="501" t="s">
        <v>269</v>
      </c>
      <c r="B135" s="424" t="s">
        <v>196</v>
      </c>
      <c r="C135" s="438"/>
      <c r="D135" s="82" t="s">
        <v>270</v>
      </c>
      <c r="E135" s="83"/>
      <c r="F135" s="359">
        <v>53.68</v>
      </c>
      <c r="G135" s="57">
        <v>878</v>
      </c>
      <c r="H135" s="249">
        <f t="shared" ref="H135:H146" si="90">F135*G135</f>
        <v>47131.040000000001</v>
      </c>
      <c r="I135" s="438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1386.315789473683</v>
      </c>
      <c r="O135" s="116">
        <f t="shared" ref="O135:O142" si="92">N135/M135</f>
        <v>86.644736842105189</v>
      </c>
      <c r="P135" s="54">
        <f t="shared" si="87"/>
        <v>0</v>
      </c>
      <c r="Q135" s="88">
        <f t="shared" si="88"/>
        <v>-7.1052631578948109</v>
      </c>
      <c r="R135" s="431">
        <f t="shared" si="89"/>
        <v>0.92421052631578871</v>
      </c>
      <c r="S135" s="498">
        <f>R147</f>
        <v>0.93067762039825541</v>
      </c>
      <c r="T135" s="250">
        <v>0.5</v>
      </c>
      <c r="U135" s="50">
        <v>0.52638888888888891</v>
      </c>
      <c r="V135" s="145">
        <v>5</v>
      </c>
      <c r="W135" s="251">
        <f t="shared" ref="W135:W147" si="93">(U135-T135)*24*60</f>
        <v>38.000000000000028</v>
      </c>
      <c r="X135" s="426"/>
      <c r="Y135" s="426"/>
      <c r="Z135" s="54"/>
      <c r="AA135" s="54"/>
      <c r="AB135" s="451"/>
      <c r="AC135" s="451"/>
      <c r="AD135" s="438"/>
      <c r="AE135" s="438"/>
      <c r="AF135" s="117">
        <f t="shared" si="61"/>
        <v>-113.68421052631697</v>
      </c>
      <c r="AG135" s="121">
        <f t="shared" si="62"/>
        <v>0.92421052631578871</v>
      </c>
      <c r="AH135" s="472">
        <f>AG147</f>
        <v>0.93114470801226201</v>
      </c>
    </row>
    <row r="136" spans="1:34" ht="19.149999999999999" customHeight="1">
      <c r="A136" s="502"/>
      <c r="B136" s="424" t="s">
        <v>196</v>
      </c>
      <c r="C136" s="438"/>
      <c r="D136" s="82" t="s">
        <v>271</v>
      </c>
      <c r="E136" s="252"/>
      <c r="F136" s="359">
        <v>57.734999999999999</v>
      </c>
      <c r="G136" s="57">
        <v>1584</v>
      </c>
      <c r="H136" s="84">
        <f t="shared" si="90"/>
        <v>91452.24</v>
      </c>
      <c r="I136" s="438"/>
      <c r="J136" s="46">
        <v>16</v>
      </c>
      <c r="K136" s="57">
        <v>1565</v>
      </c>
      <c r="L136" s="86">
        <v>97.8125</v>
      </c>
      <c r="M136" s="427">
        <v>16</v>
      </c>
      <c r="N136" s="57">
        <f t="shared" si="91"/>
        <v>1397.6470588235277</v>
      </c>
      <c r="O136" s="86">
        <f t="shared" si="92"/>
        <v>87.35294117647048</v>
      </c>
      <c r="P136" s="54">
        <f t="shared" si="87"/>
        <v>0</v>
      </c>
      <c r="Q136" s="88">
        <f t="shared" si="88"/>
        <v>-10.45955882352952</v>
      </c>
      <c r="R136" s="431">
        <f t="shared" si="89"/>
        <v>0.89306521330576849</v>
      </c>
      <c r="S136" s="498"/>
      <c r="T136" s="250">
        <v>0.53125</v>
      </c>
      <c r="U136" s="50">
        <v>0.57847222222222228</v>
      </c>
      <c r="V136" s="145">
        <v>7</v>
      </c>
      <c r="W136" s="251">
        <f t="shared" si="93"/>
        <v>68.000000000000085</v>
      </c>
      <c r="X136" s="53"/>
      <c r="Y136" s="53"/>
      <c r="Z136" s="54"/>
      <c r="AA136" s="54"/>
      <c r="AB136" s="451"/>
      <c r="AC136" s="451"/>
      <c r="AD136" s="438"/>
      <c r="AE136" s="438"/>
      <c r="AF136" s="48">
        <f t="shared" si="61"/>
        <v>-167.35294117647231</v>
      </c>
      <c r="AG136" s="126">
        <f t="shared" si="62"/>
        <v>0.89306521330576849</v>
      </c>
      <c r="AH136" s="472"/>
    </row>
    <row r="137" spans="1:34" ht="19.149999999999999" customHeight="1">
      <c r="A137" s="502"/>
      <c r="B137" s="424" t="s">
        <v>196</v>
      </c>
      <c r="C137" s="438"/>
      <c r="D137" s="82" t="s">
        <v>272</v>
      </c>
      <c r="E137" s="83"/>
      <c r="F137" s="359">
        <v>50.67</v>
      </c>
      <c r="G137" s="212">
        <v>867</v>
      </c>
      <c r="H137" s="84">
        <f t="shared" si="90"/>
        <v>43930.89</v>
      </c>
      <c r="I137" s="224"/>
      <c r="J137" s="46">
        <v>17</v>
      </c>
      <c r="K137" s="44">
        <v>1500</v>
      </c>
      <c r="L137" s="47">
        <v>88.235294117647058</v>
      </c>
      <c r="M137" s="87">
        <v>17</v>
      </c>
      <c r="N137" s="57">
        <f t="shared" si="91"/>
        <v>1405.9459459459449</v>
      </c>
      <c r="O137" s="86">
        <f t="shared" si="92"/>
        <v>82.702702702702638</v>
      </c>
      <c r="P137" s="54">
        <f t="shared" si="87"/>
        <v>0</v>
      </c>
      <c r="Q137" s="88">
        <f t="shared" si="88"/>
        <v>-5.5325914149444202</v>
      </c>
      <c r="R137" s="431">
        <f t="shared" si="89"/>
        <v>0.93729729729729661</v>
      </c>
      <c r="S137" s="498"/>
      <c r="T137" s="50">
        <v>0.70833333333333337</v>
      </c>
      <c r="U137" s="50">
        <v>0.73402777777777783</v>
      </c>
      <c r="V137" s="253">
        <v>5</v>
      </c>
      <c r="W137" s="251">
        <f t="shared" si="93"/>
        <v>37.000000000000028</v>
      </c>
      <c r="X137" s="53"/>
      <c r="Y137" s="53"/>
      <c r="Z137" s="54"/>
      <c r="AA137" s="54"/>
      <c r="AB137" s="451"/>
      <c r="AC137" s="451"/>
      <c r="AD137" s="438"/>
      <c r="AE137" s="438"/>
      <c r="AF137" s="48">
        <f t="shared" si="61"/>
        <v>-94.054054054055086</v>
      </c>
      <c r="AG137" s="126">
        <f t="shared" si="62"/>
        <v>0.93729729729729661</v>
      </c>
      <c r="AH137" s="472"/>
    </row>
    <row r="138" spans="1:34" ht="19.149999999999999" customHeight="1">
      <c r="A138" s="502"/>
      <c r="B138" s="424" t="s">
        <v>196</v>
      </c>
      <c r="C138" s="226"/>
      <c r="D138" s="82" t="s">
        <v>273</v>
      </c>
      <c r="E138" s="83"/>
      <c r="F138" s="359">
        <v>50.98</v>
      </c>
      <c r="G138" s="57">
        <v>1649</v>
      </c>
      <c r="H138" s="84">
        <f t="shared" si="90"/>
        <v>84066.01999999999</v>
      </c>
      <c r="I138" s="438"/>
      <c r="J138" s="87">
        <v>20</v>
      </c>
      <c r="K138" s="57">
        <v>1440</v>
      </c>
      <c r="L138" s="86">
        <v>72</v>
      </c>
      <c r="M138" s="232">
        <v>20</v>
      </c>
      <c r="N138" s="57">
        <f t="shared" si="91"/>
        <v>1319.1999999999989</v>
      </c>
      <c r="O138" s="86">
        <f t="shared" si="92"/>
        <v>65.959999999999951</v>
      </c>
      <c r="P138" s="54">
        <f t="shared" si="87"/>
        <v>0</v>
      </c>
      <c r="Q138" s="88">
        <f t="shared" si="88"/>
        <v>-6.0400000000000489</v>
      </c>
      <c r="R138" s="437">
        <f t="shared" si="89"/>
        <v>0.91611111111111043</v>
      </c>
      <c r="S138" s="498"/>
      <c r="T138" s="50">
        <v>0.73819444444444449</v>
      </c>
      <c r="U138" s="50">
        <v>0.79027777777777786</v>
      </c>
      <c r="V138" s="253">
        <v>6</v>
      </c>
      <c r="W138" s="251">
        <f t="shared" si="93"/>
        <v>75.000000000000057</v>
      </c>
      <c r="X138" s="53"/>
      <c r="Y138" s="53"/>
      <c r="Z138" s="54"/>
      <c r="AA138" s="54"/>
      <c r="AB138" s="451"/>
      <c r="AC138" s="451"/>
      <c r="AD138" s="438"/>
      <c r="AE138" s="438"/>
      <c r="AF138" s="48">
        <f t="shared" si="61"/>
        <v>-120.80000000000109</v>
      </c>
      <c r="AG138" s="126">
        <f t="shared" si="62"/>
        <v>0.91611111111111032</v>
      </c>
      <c r="AH138" s="472"/>
    </row>
    <row r="139" spans="1:34" ht="19.149999999999999" customHeight="1">
      <c r="A139" s="502"/>
      <c r="B139" s="424" t="s">
        <v>196</v>
      </c>
      <c r="C139" s="434"/>
      <c r="D139" s="42" t="s">
        <v>274</v>
      </c>
      <c r="E139" s="43"/>
      <c r="F139" s="359">
        <v>54.09</v>
      </c>
      <c r="G139" s="57">
        <v>846</v>
      </c>
      <c r="H139" s="84">
        <f t="shared" si="90"/>
        <v>45760.14</v>
      </c>
      <c r="I139" s="438"/>
      <c r="J139" s="46">
        <v>19</v>
      </c>
      <c r="K139" s="44">
        <v>1500</v>
      </c>
      <c r="L139" s="47">
        <v>78.94736842105263</v>
      </c>
      <c r="M139" s="232">
        <v>19</v>
      </c>
      <c r="N139" s="57">
        <f t="shared" si="91"/>
        <v>1409.9999999999989</v>
      </c>
      <c r="O139" s="86">
        <f t="shared" si="92"/>
        <v>74.210526315789409</v>
      </c>
      <c r="P139" s="54">
        <f t="shared" si="87"/>
        <v>0</v>
      </c>
      <c r="Q139" s="88">
        <f t="shared" si="88"/>
        <v>-4.7368421052632215</v>
      </c>
      <c r="R139" s="431">
        <f t="shared" si="89"/>
        <v>0.93999999999999917</v>
      </c>
      <c r="S139" s="498"/>
      <c r="T139" s="50">
        <v>0.79513888888888895</v>
      </c>
      <c r="U139" s="50">
        <v>0.82013888888888897</v>
      </c>
      <c r="V139" s="254">
        <v>7</v>
      </c>
      <c r="W139" s="251">
        <f t="shared" si="93"/>
        <v>36.000000000000028</v>
      </c>
      <c r="X139" s="53"/>
      <c r="Y139" s="53"/>
      <c r="Z139" s="54"/>
      <c r="AA139" s="54"/>
      <c r="AB139" s="451"/>
      <c r="AC139" s="451"/>
      <c r="AD139" s="438"/>
      <c r="AE139" s="438"/>
      <c r="AF139" s="48">
        <f t="shared" si="61"/>
        <v>-90.000000000001137</v>
      </c>
      <c r="AG139" s="126">
        <f t="shared" si="62"/>
        <v>0.93999999999999928</v>
      </c>
      <c r="AH139" s="472"/>
    </row>
    <row r="140" spans="1:34" ht="19.149999999999999" customHeight="1">
      <c r="A140" s="503"/>
      <c r="B140" s="424" t="s">
        <v>196</v>
      </c>
      <c r="C140" s="434"/>
      <c r="D140" s="255" t="s">
        <v>275</v>
      </c>
      <c r="E140" s="83"/>
      <c r="F140" s="359">
        <v>50.92</v>
      </c>
      <c r="G140" s="57">
        <v>1947</v>
      </c>
      <c r="H140" s="84">
        <f t="shared" si="90"/>
        <v>99141.24</v>
      </c>
      <c r="I140" s="438"/>
      <c r="J140" s="87">
        <v>19</v>
      </c>
      <c r="K140" s="57">
        <v>1440</v>
      </c>
      <c r="L140" s="86">
        <v>75.78947368421052</v>
      </c>
      <c r="M140" s="232">
        <v>19</v>
      </c>
      <c r="N140" s="57">
        <f t="shared" si="91"/>
        <v>1358.3720930232557</v>
      </c>
      <c r="O140" s="86">
        <f t="shared" si="92"/>
        <v>71.493268053855559</v>
      </c>
      <c r="P140" s="54">
        <f t="shared" si="87"/>
        <v>0</v>
      </c>
      <c r="Q140" s="88">
        <f t="shared" si="88"/>
        <v>-4.2962056303549616</v>
      </c>
      <c r="R140" s="431">
        <f t="shared" si="89"/>
        <v>0.94331395348837199</v>
      </c>
      <c r="S140" s="505"/>
      <c r="T140" s="63">
        <v>0.8354166666666667</v>
      </c>
      <c r="U140" s="256">
        <v>0.89513888888888893</v>
      </c>
      <c r="V140" s="257">
        <v>22</v>
      </c>
      <c r="W140" s="251">
        <f t="shared" si="93"/>
        <v>86.000000000000014</v>
      </c>
      <c r="X140" s="53">
        <v>0.82361111111111107</v>
      </c>
      <c r="Y140" s="53">
        <v>0.83263888888888893</v>
      </c>
      <c r="Z140" s="54"/>
      <c r="AA140" s="54"/>
      <c r="AB140" s="451"/>
      <c r="AC140" s="451"/>
      <c r="AD140" s="438"/>
      <c r="AE140" s="438"/>
      <c r="AF140" s="48">
        <f t="shared" si="61"/>
        <v>-81.627906976744271</v>
      </c>
      <c r="AG140" s="126">
        <f t="shared" si="62"/>
        <v>0.94331395348837199</v>
      </c>
      <c r="AH140" s="472"/>
    </row>
    <row r="141" spans="1:34" ht="19.149999999999999" customHeight="1">
      <c r="A141" s="503"/>
      <c r="B141" s="424" t="s">
        <v>196</v>
      </c>
      <c r="C141" s="434"/>
      <c r="D141" s="42" t="s">
        <v>276</v>
      </c>
      <c r="E141" s="258"/>
      <c r="F141" s="359">
        <v>50.67</v>
      </c>
      <c r="G141" s="57">
        <v>779</v>
      </c>
      <c r="H141" s="84">
        <f t="shared" si="90"/>
        <v>39471.93</v>
      </c>
      <c r="I141" s="438"/>
      <c r="J141" s="46">
        <v>17</v>
      </c>
      <c r="K141" s="44">
        <v>1440</v>
      </c>
      <c r="L141" s="47">
        <v>84.705882352941174</v>
      </c>
      <c r="M141" s="232">
        <v>17</v>
      </c>
      <c r="N141" s="57">
        <f t="shared" si="91"/>
        <v>1374.7058823529394</v>
      </c>
      <c r="O141" s="86">
        <f t="shared" si="92"/>
        <v>80.865051903114079</v>
      </c>
      <c r="P141" s="54">
        <f t="shared" si="87"/>
        <v>0</v>
      </c>
      <c r="Q141" s="88">
        <f t="shared" si="88"/>
        <v>-3.8408304498270951</v>
      </c>
      <c r="R141" s="431">
        <f t="shared" si="89"/>
        <v>0.95465686274509676</v>
      </c>
      <c r="S141" s="505"/>
      <c r="T141" s="63">
        <v>0.89930555555555558</v>
      </c>
      <c r="U141" s="256">
        <v>0.92291666666666672</v>
      </c>
      <c r="V141" s="55">
        <v>6</v>
      </c>
      <c r="W141" s="251">
        <f t="shared" si="93"/>
        <v>34.000000000000043</v>
      </c>
      <c r="X141" s="53"/>
      <c r="Y141" s="53"/>
      <c r="Z141" s="54"/>
      <c r="AA141" s="54"/>
      <c r="AB141" s="451"/>
      <c r="AC141" s="451"/>
      <c r="AD141" s="438"/>
      <c r="AE141" s="438"/>
      <c r="AF141" s="48">
        <f t="shared" si="61"/>
        <v>-65.294117647060602</v>
      </c>
      <c r="AG141" s="126">
        <f t="shared" si="62"/>
        <v>0.95465686274509676</v>
      </c>
      <c r="AH141" s="472"/>
    </row>
    <row r="142" spans="1:34" ht="19.149999999999999" customHeight="1">
      <c r="A142" s="503"/>
      <c r="B142" s="424" t="s">
        <v>196</v>
      </c>
      <c r="C142" s="434"/>
      <c r="D142" s="42" t="s">
        <v>281</v>
      </c>
      <c r="E142" s="258"/>
      <c r="F142" s="359">
        <v>57.3</v>
      </c>
      <c r="G142" s="57">
        <v>1108</v>
      </c>
      <c r="H142" s="84">
        <f t="shared" si="90"/>
        <v>63488.399999999994</v>
      </c>
      <c r="I142" s="438"/>
      <c r="J142" s="87">
        <v>18</v>
      </c>
      <c r="K142" s="57">
        <v>1500</v>
      </c>
      <c r="L142" s="86">
        <v>83.333333333333329</v>
      </c>
      <c r="M142" s="232">
        <v>18</v>
      </c>
      <c r="N142" s="57">
        <f t="shared" si="91"/>
        <v>1414.4680851063831</v>
      </c>
      <c r="O142" s="86">
        <f t="shared" si="92"/>
        <v>78.581560283687949</v>
      </c>
      <c r="P142" s="54">
        <f t="shared" si="87"/>
        <v>0</v>
      </c>
      <c r="Q142" s="88">
        <f t="shared" si="88"/>
        <v>-4.7517730496453794</v>
      </c>
      <c r="R142" s="431">
        <f t="shared" si="89"/>
        <v>0.94297872340425548</v>
      </c>
      <c r="S142" s="505"/>
      <c r="T142" s="63">
        <v>0.92777777777777781</v>
      </c>
      <c r="U142" s="256">
        <v>0.9604166666666667</v>
      </c>
      <c r="V142" s="55">
        <v>7</v>
      </c>
      <c r="W142" s="251">
        <f t="shared" si="93"/>
        <v>46.999999999999993</v>
      </c>
      <c r="X142" s="53"/>
      <c r="Y142" s="53"/>
      <c r="Z142" s="54"/>
      <c r="AA142" s="54"/>
      <c r="AB142" s="451"/>
      <c r="AC142" s="451"/>
      <c r="AD142" s="438"/>
      <c r="AE142" s="438"/>
      <c r="AF142" s="48">
        <f t="shared" si="61"/>
        <v>-85.531914893616886</v>
      </c>
      <c r="AG142" s="126">
        <f t="shared" si="62"/>
        <v>0.94297872340425537</v>
      </c>
      <c r="AH142" s="472"/>
    </row>
    <row r="143" spans="1:34" ht="19.149999999999999" customHeight="1">
      <c r="A143" s="503"/>
      <c r="B143" s="424">
        <v>0</v>
      </c>
      <c r="C143" s="259"/>
      <c r="D143" s="82"/>
      <c r="E143" s="83"/>
      <c r="F143" s="359" t="s">
        <v>105</v>
      </c>
      <c r="G143" s="57"/>
      <c r="H143" s="84">
        <f t="shared" si="90"/>
        <v>0</v>
      </c>
      <c r="I143" s="438"/>
      <c r="J143" s="46"/>
      <c r="K143" s="44"/>
      <c r="L143" s="47"/>
      <c r="M143" s="232"/>
      <c r="N143" s="57"/>
      <c r="O143" s="86"/>
      <c r="P143" s="54"/>
      <c r="Q143" s="88"/>
      <c r="R143" s="431"/>
      <c r="S143" s="505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451"/>
      <c r="AC143" s="451"/>
      <c r="AD143" s="438"/>
      <c r="AE143" s="438"/>
      <c r="AF143" s="48">
        <f t="shared" si="61"/>
        <v>0</v>
      </c>
      <c r="AG143" s="126" t="e">
        <f t="shared" si="62"/>
        <v>#DIV/0!</v>
      </c>
      <c r="AH143" s="472"/>
    </row>
    <row r="144" spans="1:34" ht="19.149999999999999" customHeight="1">
      <c r="A144" s="503"/>
      <c r="B144" s="424">
        <v>0</v>
      </c>
      <c r="C144" s="434"/>
      <c r="D144" s="42"/>
      <c r="E144" s="258"/>
      <c r="F144" s="359" t="s">
        <v>105</v>
      </c>
      <c r="G144" s="57"/>
      <c r="H144" s="84">
        <f t="shared" si="90"/>
        <v>0</v>
      </c>
      <c r="I144" s="438"/>
      <c r="J144" s="46"/>
      <c r="K144" s="57"/>
      <c r="L144" s="86"/>
      <c r="M144" s="427"/>
      <c r="N144" s="57"/>
      <c r="O144" s="86"/>
      <c r="P144" s="54"/>
      <c r="Q144" s="88"/>
      <c r="R144" s="437"/>
      <c r="S144" s="505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451"/>
      <c r="AC144" s="451"/>
      <c r="AD144" s="438"/>
      <c r="AE144" s="438"/>
      <c r="AF144" s="48">
        <f t="shared" si="61"/>
        <v>0</v>
      </c>
      <c r="AG144" s="126" t="e">
        <f t="shared" si="62"/>
        <v>#DIV/0!</v>
      </c>
      <c r="AH144" s="472"/>
    </row>
    <row r="145" spans="1:34" ht="19.149999999999999" customHeight="1">
      <c r="A145" s="503"/>
      <c r="B145" s="424">
        <v>0</v>
      </c>
      <c r="C145" s="434"/>
      <c r="D145" s="42"/>
      <c r="E145" s="258"/>
      <c r="F145" s="359" t="s">
        <v>105</v>
      </c>
      <c r="G145" s="57"/>
      <c r="H145" s="84">
        <f t="shared" si="90"/>
        <v>0</v>
      </c>
      <c r="I145" s="438"/>
      <c r="J145" s="87"/>
      <c r="K145" s="57"/>
      <c r="L145" s="86"/>
      <c r="M145" s="427"/>
      <c r="N145" s="57"/>
      <c r="O145" s="86"/>
      <c r="P145" s="54"/>
      <c r="Q145" s="88"/>
      <c r="R145" s="431"/>
      <c r="S145" s="505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451"/>
      <c r="AC145" s="451"/>
      <c r="AD145" s="438"/>
      <c r="AE145" s="438"/>
      <c r="AF145" s="48">
        <f t="shared" si="61"/>
        <v>0</v>
      </c>
      <c r="AG145" s="126" t="e">
        <f t="shared" si="62"/>
        <v>#DIV/0!</v>
      </c>
      <c r="AH145" s="472"/>
    </row>
    <row r="146" spans="1:34" ht="19.149999999999999" customHeight="1">
      <c r="A146" s="503"/>
      <c r="B146" s="426">
        <v>0</v>
      </c>
      <c r="C146" s="259"/>
      <c r="D146" s="260"/>
      <c r="E146" s="258"/>
      <c r="F146" s="359" t="s">
        <v>105</v>
      </c>
      <c r="G146" s="57"/>
      <c r="H146" s="84">
        <f t="shared" si="90"/>
        <v>0</v>
      </c>
      <c r="I146" s="438"/>
      <c r="J146" s="87"/>
      <c r="K146" s="57"/>
      <c r="L146" s="86"/>
      <c r="M146" s="427"/>
      <c r="N146" s="57"/>
      <c r="O146" s="86"/>
      <c r="P146" s="54"/>
      <c r="Q146" s="88"/>
      <c r="R146" s="431"/>
      <c r="S146" s="505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451"/>
      <c r="AC146" s="451"/>
      <c r="AD146" s="438"/>
      <c r="AE146" s="438"/>
      <c r="AF146" s="54"/>
      <c r="AG146" s="431"/>
      <c r="AH146" s="472"/>
    </row>
    <row r="147" spans="1:34" ht="19.149999999999999" customHeight="1">
      <c r="A147" s="504"/>
      <c r="B147" s="261">
        <v>0</v>
      </c>
      <c r="C147" s="100" t="s">
        <v>278</v>
      </c>
      <c r="D147" s="478" t="s">
        <v>118</v>
      </c>
      <c r="E147" s="478"/>
      <c r="F147" s="373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M147:O147" si="94">AVERAGE(M135:M146)</f>
        <v>17.75</v>
      </c>
      <c r="N147" s="246">
        <f t="shared" si="94"/>
        <v>1383.3318568407167</v>
      </c>
      <c r="O147" s="247">
        <f t="shared" si="94"/>
        <v>78.476348409715655</v>
      </c>
      <c r="P147" s="51">
        <f t="shared" ref="P147:P153" si="95">M147-J147</f>
        <v>0</v>
      </c>
      <c r="Q147" s="142">
        <f t="shared" ref="Q147:Q153" si="96">O147-L147</f>
        <v>-5.8453830789324428</v>
      </c>
      <c r="R147" s="262">
        <f t="shared" ref="R147:R153" si="97">O147/L147</f>
        <v>0.93067762039825541</v>
      </c>
      <c r="S147" s="506"/>
      <c r="T147" s="63"/>
      <c r="U147" s="63"/>
      <c r="V147" s="55"/>
      <c r="W147" s="421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51"/>
      <c r="AC147" s="451"/>
      <c r="AD147" s="107">
        <f>SUM(AD135:AD146)</f>
        <v>0</v>
      </c>
      <c r="AE147" s="107">
        <f>SUM(AE135:AE146)</f>
        <v>0</v>
      </c>
      <c r="AF147" s="207">
        <f t="shared" si="61"/>
        <v>-102.29314315928332</v>
      </c>
      <c r="AG147" s="263">
        <f t="shared" si="62"/>
        <v>0.93114470801226201</v>
      </c>
      <c r="AH147" s="472"/>
    </row>
    <row r="148" spans="1:34" ht="19.149999999999999" customHeight="1">
      <c r="A148" s="508" t="s">
        <v>279</v>
      </c>
      <c r="B148" s="438" t="s">
        <v>196</v>
      </c>
      <c r="C148" s="122"/>
      <c r="D148" s="176" t="s">
        <v>258</v>
      </c>
      <c r="E148" s="43"/>
      <c r="F148" s="366">
        <v>44.98</v>
      </c>
      <c r="G148" s="57">
        <v>1208.1999999999998</v>
      </c>
      <c r="H148" s="84">
        <f t="shared" ref="H148:H172" si="98">F148*G148</f>
        <v>54344.835999999988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9">G148/W148*60</f>
        <v>1169.2258064516138</v>
      </c>
      <c r="O148" s="47">
        <f t="shared" ref="O148:O153" si="100">N148/M148</f>
        <v>61.538200339558621</v>
      </c>
      <c r="P148" s="48">
        <f t="shared" si="95"/>
        <v>0</v>
      </c>
      <c r="Q148" s="49">
        <f t="shared" si="96"/>
        <v>-17.409168081494009</v>
      </c>
      <c r="R148" s="428">
        <f t="shared" si="97"/>
        <v>0.77948387096774252</v>
      </c>
      <c r="S148" s="509">
        <f>R160</f>
        <v>0.81432880125272789</v>
      </c>
      <c r="T148" s="250">
        <v>0.70833333333333337</v>
      </c>
      <c r="U148" s="50">
        <v>0.75138888888888888</v>
      </c>
      <c r="V148" s="424">
        <v>5</v>
      </c>
      <c r="W148" s="421">
        <f>(U148-T148)*24*60</f>
        <v>61.999999999999943</v>
      </c>
      <c r="X148" s="53"/>
      <c r="Y148" s="53"/>
      <c r="Z148" s="54"/>
      <c r="AA148" s="54"/>
      <c r="AB148" s="451"/>
      <c r="AC148" s="451"/>
      <c r="AD148" s="438"/>
      <c r="AE148" s="438"/>
      <c r="AF148" s="48">
        <f t="shared" si="61"/>
        <v>-330.77419354838617</v>
      </c>
      <c r="AG148" s="126">
        <f t="shared" si="62"/>
        <v>0.77948387096774252</v>
      </c>
      <c r="AH148" s="472">
        <f>AG160</f>
        <v>0.81482995783344925</v>
      </c>
    </row>
    <row r="149" spans="1:34" ht="19.149999999999999" customHeight="1">
      <c r="A149" s="508"/>
      <c r="B149" s="438" t="s">
        <v>196</v>
      </c>
      <c r="C149" s="224"/>
      <c r="D149" s="255" t="s">
        <v>257</v>
      </c>
      <c r="E149" s="60"/>
      <c r="F149" s="366">
        <v>53.68</v>
      </c>
      <c r="G149" s="57">
        <v>950</v>
      </c>
      <c r="H149" s="84">
        <f t="shared" si="98"/>
        <v>50996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1187.5000000000002</v>
      </c>
      <c r="O149" s="47">
        <f t="shared" si="100"/>
        <v>59.375000000000014</v>
      </c>
      <c r="P149" s="48">
        <f t="shared" si="95"/>
        <v>0</v>
      </c>
      <c r="Q149" s="49">
        <f t="shared" si="96"/>
        <v>-15.624999999999986</v>
      </c>
      <c r="R149" s="428">
        <f t="shared" si="97"/>
        <v>0.79166666666666685</v>
      </c>
      <c r="S149" s="510"/>
      <c r="T149" s="250">
        <v>0.75624999999999998</v>
      </c>
      <c r="U149" s="50">
        <v>0.7895833333333333</v>
      </c>
      <c r="V149" s="424">
        <v>7</v>
      </c>
      <c r="W149" s="421">
        <f t="shared" ref="W149:W159" si="101">(U149-T149)*24*60</f>
        <v>47.999999999999986</v>
      </c>
      <c r="X149" s="53"/>
      <c r="Y149" s="53"/>
      <c r="Z149" s="54"/>
      <c r="AA149" s="54"/>
      <c r="AB149" s="451"/>
      <c r="AC149" s="451"/>
      <c r="AD149" s="438"/>
      <c r="AE149" s="438"/>
      <c r="AF149" s="48">
        <f t="shared" si="61"/>
        <v>-312.49999999999977</v>
      </c>
      <c r="AG149" s="126">
        <f t="shared" si="62"/>
        <v>0.79166666666666685</v>
      </c>
      <c r="AH149" s="511"/>
    </row>
    <row r="150" spans="1:34" ht="19.149999999999999" customHeight="1">
      <c r="A150" s="508"/>
      <c r="B150" s="438" t="s">
        <v>196</v>
      </c>
      <c r="C150" s="224"/>
      <c r="D150" s="179" t="s">
        <v>256</v>
      </c>
      <c r="E150" s="60"/>
      <c r="F150" s="366">
        <v>58.17</v>
      </c>
      <c r="G150" s="57">
        <v>875</v>
      </c>
      <c r="H150" s="84">
        <f t="shared" si="98"/>
        <v>50898.75</v>
      </c>
      <c r="I150" s="264"/>
      <c r="J150" s="87">
        <v>19</v>
      </c>
      <c r="K150" s="57">
        <v>1385</v>
      </c>
      <c r="L150" s="86">
        <v>72.89473684210526</v>
      </c>
      <c r="M150" s="232">
        <v>19</v>
      </c>
      <c r="N150" s="44">
        <f t="shared" si="99"/>
        <v>1166.6666666666665</v>
      </c>
      <c r="O150" s="47">
        <f t="shared" si="100"/>
        <v>61.403508771929815</v>
      </c>
      <c r="P150" s="48">
        <f t="shared" si="95"/>
        <v>0</v>
      </c>
      <c r="Q150" s="49">
        <f t="shared" si="96"/>
        <v>-11.491228070175445</v>
      </c>
      <c r="R150" s="428">
        <f t="shared" si="97"/>
        <v>0.84235860409145602</v>
      </c>
      <c r="S150" s="510"/>
      <c r="T150" s="250">
        <v>0.79513888888888884</v>
      </c>
      <c r="U150" s="50">
        <v>0.82638888888888884</v>
      </c>
      <c r="V150" s="424">
        <v>8</v>
      </c>
      <c r="W150" s="421">
        <f t="shared" si="101"/>
        <v>45</v>
      </c>
      <c r="X150" s="219"/>
      <c r="Y150" s="219"/>
      <c r="Z150" s="220"/>
      <c r="AA150" s="220"/>
      <c r="AB150" s="451"/>
      <c r="AC150" s="451"/>
      <c r="AD150" s="438"/>
      <c r="AE150" s="438"/>
      <c r="AF150" s="48">
        <f t="shared" si="61"/>
        <v>-218.33333333333348</v>
      </c>
      <c r="AG150" s="126">
        <f t="shared" si="62"/>
        <v>0.84235860409145602</v>
      </c>
      <c r="AH150" s="511"/>
    </row>
    <row r="151" spans="1:34" s="221" customFormat="1" ht="19.149999999999999" customHeight="1">
      <c r="A151" s="508"/>
      <c r="B151" s="438" t="s">
        <v>196</v>
      </c>
      <c r="C151" s="224"/>
      <c r="D151" s="59" t="s">
        <v>249</v>
      </c>
      <c r="E151" s="60"/>
      <c r="F151" s="366">
        <v>57.73</v>
      </c>
      <c r="G151" s="57">
        <v>668</v>
      </c>
      <c r="H151" s="84">
        <f t="shared" si="98"/>
        <v>38563.64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9"/>
        <v>1113.3333333333323</v>
      </c>
      <c r="O151" s="47">
        <f t="shared" si="100"/>
        <v>69.583333333333272</v>
      </c>
      <c r="P151" s="48">
        <f t="shared" si="95"/>
        <v>0</v>
      </c>
      <c r="Q151" s="49">
        <f t="shared" si="96"/>
        <v>-20.416666666666728</v>
      </c>
      <c r="R151" s="428">
        <f t="shared" si="97"/>
        <v>0.77314814814814747</v>
      </c>
      <c r="S151" s="510"/>
      <c r="T151" s="250">
        <v>0.83124999999999993</v>
      </c>
      <c r="U151" s="50">
        <v>0.85624999999999996</v>
      </c>
      <c r="V151" s="424">
        <v>7</v>
      </c>
      <c r="W151" s="421">
        <f t="shared" si="101"/>
        <v>36.000000000000028</v>
      </c>
      <c r="X151" s="219"/>
      <c r="Y151" s="219"/>
      <c r="Z151" s="220"/>
      <c r="AA151" s="220"/>
      <c r="AB151" s="451"/>
      <c r="AC151" s="451"/>
      <c r="AD151" s="224"/>
      <c r="AE151" s="224"/>
      <c r="AF151" s="48">
        <f t="shared" si="61"/>
        <v>-326.66666666666765</v>
      </c>
      <c r="AG151" s="126">
        <f t="shared" si="62"/>
        <v>0.77314814814814747</v>
      </c>
      <c r="AH151" s="511"/>
    </row>
    <row r="152" spans="1:34" s="221" customFormat="1" ht="19.149999999999999" customHeight="1">
      <c r="A152" s="508"/>
      <c r="B152" s="438" t="s">
        <v>196</v>
      </c>
      <c r="C152" s="224"/>
      <c r="D152" s="255" t="s">
        <v>197</v>
      </c>
      <c r="E152" s="60"/>
      <c r="F152" s="366">
        <v>50.67</v>
      </c>
      <c r="G152" s="57">
        <v>1224</v>
      </c>
      <c r="H152" s="84">
        <f t="shared" si="98"/>
        <v>62020.08</v>
      </c>
      <c r="I152" s="264"/>
      <c r="J152" s="87">
        <v>18</v>
      </c>
      <c r="K152" s="57">
        <v>1500</v>
      </c>
      <c r="L152" s="86">
        <v>83.333333333333329</v>
      </c>
      <c r="M152" s="232">
        <v>18</v>
      </c>
      <c r="N152" s="44">
        <f t="shared" si="99"/>
        <v>1311.4285714285725</v>
      </c>
      <c r="O152" s="47">
        <f t="shared" si="100"/>
        <v>72.857142857142918</v>
      </c>
      <c r="P152" s="48">
        <f t="shared" si="95"/>
        <v>0</v>
      </c>
      <c r="Q152" s="49">
        <f t="shared" si="96"/>
        <v>-10.476190476190411</v>
      </c>
      <c r="R152" s="428">
        <f t="shared" si="97"/>
        <v>0.87428571428571511</v>
      </c>
      <c r="S152" s="510"/>
      <c r="T152" s="265">
        <v>0.87222222222222223</v>
      </c>
      <c r="U152" s="63">
        <v>0.91111111111111109</v>
      </c>
      <c r="V152" s="425">
        <v>23</v>
      </c>
      <c r="W152" s="421">
        <f t="shared" si="101"/>
        <v>55.999999999999957</v>
      </c>
      <c r="X152" s="222">
        <v>0.85972222222222217</v>
      </c>
      <c r="Y152" s="222">
        <v>0.86944444444444446</v>
      </c>
      <c r="Z152" s="220"/>
      <c r="AA152" s="220"/>
      <c r="AB152" s="451"/>
      <c r="AC152" s="451"/>
      <c r="AD152" s="224"/>
      <c r="AE152" s="224"/>
      <c r="AF152" s="48">
        <f t="shared" si="61"/>
        <v>-188.57142857142753</v>
      </c>
      <c r="AG152" s="126">
        <f t="shared" si="62"/>
        <v>0.874285714285715</v>
      </c>
      <c r="AH152" s="511"/>
    </row>
    <row r="153" spans="1:34" s="221" customFormat="1" ht="19.149999999999999" customHeight="1">
      <c r="A153" s="508"/>
      <c r="B153" s="438" t="s">
        <v>196</v>
      </c>
      <c r="C153" s="224"/>
      <c r="D153" s="255" t="s">
        <v>258</v>
      </c>
      <c r="E153" s="60"/>
      <c r="F153" s="366">
        <v>44.98</v>
      </c>
      <c r="G153" s="57">
        <v>517.79999999999995</v>
      </c>
      <c r="H153" s="84">
        <f t="shared" si="98"/>
        <v>23290.643999999997</v>
      </c>
      <c r="I153" s="264">
        <v>1</v>
      </c>
      <c r="J153" s="87">
        <v>19</v>
      </c>
      <c r="K153" s="57">
        <v>1500</v>
      </c>
      <c r="L153" s="86">
        <v>78.94736842105263</v>
      </c>
      <c r="M153" s="202">
        <v>19</v>
      </c>
      <c r="N153" s="44">
        <f t="shared" si="99"/>
        <v>1242.7200000000043</v>
      </c>
      <c r="O153" s="47">
        <f t="shared" si="100"/>
        <v>65.406315789473908</v>
      </c>
      <c r="P153" s="48">
        <f t="shared" si="95"/>
        <v>0</v>
      </c>
      <c r="Q153" s="49">
        <f t="shared" si="96"/>
        <v>-13.541052631578722</v>
      </c>
      <c r="R153" s="428">
        <f t="shared" si="97"/>
        <v>0.82848000000000288</v>
      </c>
      <c r="S153" s="510"/>
      <c r="T153" s="265">
        <v>0.91597222222222219</v>
      </c>
      <c r="U153" s="63">
        <v>0.93333333333333324</v>
      </c>
      <c r="V153" s="425">
        <v>7</v>
      </c>
      <c r="W153" s="421">
        <f t="shared" si="101"/>
        <v>24.999999999999911</v>
      </c>
      <c r="X153" s="222"/>
      <c r="Y153" s="222"/>
      <c r="Z153" s="220"/>
      <c r="AA153" s="220"/>
      <c r="AB153" s="451"/>
      <c r="AC153" s="451"/>
      <c r="AD153" s="224"/>
      <c r="AE153" s="224"/>
      <c r="AF153" s="48">
        <f t="shared" si="61"/>
        <v>-257.27999999999565</v>
      </c>
      <c r="AG153" s="126">
        <f t="shared" si="62"/>
        <v>0.82848000000000288</v>
      </c>
      <c r="AH153" s="511"/>
    </row>
    <row r="154" spans="1:34" s="221" customFormat="1" ht="19.149999999999999" customHeight="1">
      <c r="A154" s="508"/>
      <c r="B154" s="438">
        <v>0</v>
      </c>
      <c r="C154" s="224"/>
      <c r="D154" s="255"/>
      <c r="E154" s="60"/>
      <c r="F154" s="366" t="s">
        <v>105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510"/>
      <c r="T154" s="265"/>
      <c r="U154" s="63"/>
      <c r="V154" s="425"/>
      <c r="W154" s="421">
        <f t="shared" si="101"/>
        <v>0</v>
      </c>
      <c r="X154" s="222"/>
      <c r="Y154" s="222"/>
      <c r="Z154" s="220"/>
      <c r="AA154" s="220"/>
      <c r="AB154" s="451"/>
      <c r="AC154" s="451"/>
      <c r="AD154" s="224"/>
      <c r="AE154" s="224"/>
      <c r="AF154" s="48">
        <f t="shared" si="61"/>
        <v>0</v>
      </c>
      <c r="AG154" s="126" t="e">
        <f t="shared" si="62"/>
        <v>#DIV/0!</v>
      </c>
      <c r="AH154" s="511"/>
    </row>
    <row r="155" spans="1:34" s="221" customFormat="1" ht="19.149999999999999" customHeight="1">
      <c r="A155" s="508"/>
      <c r="B155" s="438">
        <v>0</v>
      </c>
      <c r="C155" s="224"/>
      <c r="D155" s="255"/>
      <c r="E155" s="60"/>
      <c r="F155" s="366" t="s">
        <v>105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510"/>
      <c r="T155" s="265"/>
      <c r="U155" s="63"/>
      <c r="V155" s="425"/>
      <c r="W155" s="421">
        <f t="shared" si="101"/>
        <v>0</v>
      </c>
      <c r="X155" s="222"/>
      <c r="Y155" s="222"/>
      <c r="Z155" s="220"/>
      <c r="AA155" s="220"/>
      <c r="AB155" s="451"/>
      <c r="AC155" s="451"/>
      <c r="AD155" s="224"/>
      <c r="AE155" s="224"/>
      <c r="AF155" s="268"/>
      <c r="AG155" s="130"/>
      <c r="AH155" s="511"/>
    </row>
    <row r="156" spans="1:34" s="221" customFormat="1" ht="19.149999999999999" customHeight="1">
      <c r="A156" s="508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510"/>
      <c r="T156" s="265"/>
      <c r="U156" s="63"/>
      <c r="V156" s="425"/>
      <c r="W156" s="269">
        <f t="shared" si="101"/>
        <v>0</v>
      </c>
      <c r="X156" s="222"/>
      <c r="Y156" s="222"/>
      <c r="Z156" s="220"/>
      <c r="AA156" s="220"/>
      <c r="AB156" s="451"/>
      <c r="AC156" s="451"/>
      <c r="AD156" s="224"/>
      <c r="AE156" s="224"/>
      <c r="AF156" s="268"/>
      <c r="AG156" s="130"/>
      <c r="AH156" s="511"/>
    </row>
    <row r="157" spans="1:34" s="221" customFormat="1" ht="19.149999999999999" customHeight="1">
      <c r="A157" s="508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510"/>
      <c r="T157" s="265"/>
      <c r="U157" s="63"/>
      <c r="V157" s="425"/>
      <c r="W157" s="269">
        <f t="shared" si="101"/>
        <v>0</v>
      </c>
      <c r="X157" s="222"/>
      <c r="Y157" s="222"/>
      <c r="Z157" s="220"/>
      <c r="AA157" s="220"/>
      <c r="AB157" s="451"/>
      <c r="AC157" s="451"/>
      <c r="AD157" s="224"/>
      <c r="AE157" s="224"/>
      <c r="AF157" s="268"/>
      <c r="AG157" s="130"/>
      <c r="AH157" s="511"/>
    </row>
    <row r="158" spans="1:34" s="221" customFormat="1" ht="19.149999999999999" customHeight="1">
      <c r="A158" s="508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510"/>
      <c r="T158" s="265"/>
      <c r="U158" s="63"/>
      <c r="V158" s="425"/>
      <c r="W158" s="269">
        <f t="shared" si="101"/>
        <v>0</v>
      </c>
      <c r="X158" s="222"/>
      <c r="Y158" s="222"/>
      <c r="Z158" s="220"/>
      <c r="AA158" s="220"/>
      <c r="AB158" s="451"/>
      <c r="AC158" s="451"/>
      <c r="AD158" s="224"/>
      <c r="AE158" s="224"/>
      <c r="AF158" s="268"/>
      <c r="AG158" s="130"/>
      <c r="AH158" s="511"/>
    </row>
    <row r="159" spans="1:34" s="221" customFormat="1" ht="19.149999999999999" customHeight="1">
      <c r="A159" s="508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8"/>
        <v>0</v>
      </c>
      <c r="I159" s="264"/>
      <c r="J159" s="266"/>
      <c r="K159" s="182"/>
      <c r="L159" s="134"/>
      <c r="M159" s="427"/>
      <c r="N159" s="182"/>
      <c r="O159" s="228"/>
      <c r="P159" s="267"/>
      <c r="Q159" s="74"/>
      <c r="R159" s="130"/>
      <c r="S159" s="510"/>
      <c r="T159" s="265"/>
      <c r="U159" s="63"/>
      <c r="V159" s="425"/>
      <c r="W159" s="270">
        <f t="shared" si="101"/>
        <v>0</v>
      </c>
      <c r="X159" s="222"/>
      <c r="Y159" s="222"/>
      <c r="Z159" s="220"/>
      <c r="AA159" s="220"/>
      <c r="AB159" s="451"/>
      <c r="AC159" s="451"/>
      <c r="AD159" s="224"/>
      <c r="AE159" s="224"/>
      <c r="AF159" s="268"/>
      <c r="AG159" s="130"/>
      <c r="AH159" s="511"/>
    </row>
    <row r="160" spans="1:34" ht="19.149999999999999" customHeight="1">
      <c r="A160" s="508"/>
      <c r="B160" s="271">
        <v>0</v>
      </c>
      <c r="C160" s="272" t="s">
        <v>285</v>
      </c>
      <c r="D160" s="507" t="s">
        <v>118</v>
      </c>
      <c r="E160" s="469"/>
      <c r="F160" s="360"/>
      <c r="G160" s="205"/>
      <c r="H160" s="204"/>
      <c r="I160" s="72"/>
      <c r="J160" s="273">
        <v>18.5</v>
      </c>
      <c r="K160" s="273">
        <v>1470.8333333333333</v>
      </c>
      <c r="L160" s="274">
        <v>79.853801169590653</v>
      </c>
      <c r="M160" s="273">
        <f t="shared" ref="M160:O160" si="102">AVERAGE(M148:M159)</f>
        <v>18.5</v>
      </c>
      <c r="N160" s="273">
        <f t="shared" si="102"/>
        <v>1198.4790629800316</v>
      </c>
      <c r="O160" s="274">
        <f t="shared" si="102"/>
        <v>65.027250181906439</v>
      </c>
      <c r="P160" s="65">
        <f t="shared" ref="P160:P165" si="103">M160-J160</f>
        <v>0</v>
      </c>
      <c r="Q160" s="74">
        <f t="shared" ref="Q160:Q165" si="104">O160-L160</f>
        <v>-14.826550987684215</v>
      </c>
      <c r="R160" s="275">
        <f>O160/L160</f>
        <v>0.81432880125272789</v>
      </c>
      <c r="S160" s="510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451"/>
      <c r="AC160" s="451"/>
      <c r="AD160" s="79">
        <f>SUM(AD148:AD159)</f>
        <v>0</v>
      </c>
      <c r="AE160" s="79">
        <f>SUM(AE148:AE159)</f>
        <v>0</v>
      </c>
      <c r="AF160" s="65">
        <f t="shared" si="61"/>
        <v>-272.35427035330167</v>
      </c>
      <c r="AG160" s="130">
        <f t="shared" si="62"/>
        <v>0.81482995783344925</v>
      </c>
      <c r="AH160" s="511"/>
    </row>
    <row r="161" spans="1:36" ht="19.149999999999999" customHeight="1">
      <c r="A161" s="471" t="s">
        <v>286</v>
      </c>
      <c r="B161" s="122" t="s">
        <v>115</v>
      </c>
      <c r="C161" s="122"/>
      <c r="D161" s="82" t="s">
        <v>287</v>
      </c>
      <c r="E161" s="83"/>
      <c r="F161" s="365">
        <v>29.965493443754308</v>
      </c>
      <c r="G161" s="57">
        <v>1750</v>
      </c>
      <c r="H161" s="84">
        <f t="shared" ref="H161:H170" si="105">F161*G161</f>
        <v>52439.613526570043</v>
      </c>
      <c r="I161" s="438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6">G161/W161*60</f>
        <v>1220.9302325581393</v>
      </c>
      <c r="O161" s="86">
        <f t="shared" ref="O161:O165" si="107">N161/M161</f>
        <v>67.829457364341067</v>
      </c>
      <c r="P161" s="54">
        <f t="shared" si="103"/>
        <v>0</v>
      </c>
      <c r="Q161" s="88">
        <f t="shared" si="104"/>
        <v>1.1627906976743958</v>
      </c>
      <c r="R161" s="431">
        <f t="shared" ref="R161:R165" si="108">O161/L161</f>
        <v>1.0174418604651159</v>
      </c>
      <c r="S161" s="472">
        <f>R173</f>
        <v>0.93891687900640519</v>
      </c>
      <c r="T161" s="89">
        <v>0.16666666666666666</v>
      </c>
      <c r="U161" s="89">
        <v>0.22638888888888889</v>
      </c>
      <c r="V161" s="438">
        <v>5</v>
      </c>
      <c r="W161" s="90">
        <f t="shared" ref="W161:W172" si="109">(U161-T161)*24*60</f>
        <v>86.000000000000014</v>
      </c>
      <c r="X161" s="96"/>
      <c r="Y161" s="96"/>
      <c r="Z161" s="54"/>
      <c r="AA161" s="54"/>
      <c r="AB161" s="451"/>
      <c r="AC161" s="451"/>
      <c r="AD161" s="438"/>
      <c r="AE161" s="438"/>
      <c r="AF161" s="54">
        <f t="shared" si="61"/>
        <v>20.930232558139323</v>
      </c>
      <c r="AG161" s="431">
        <f t="shared" si="62"/>
        <v>1.0174418604651161</v>
      </c>
      <c r="AH161" s="472">
        <f>AG173</f>
        <v>0.94562979832605365</v>
      </c>
    </row>
    <row r="162" spans="1:36" ht="19.149999999999999" customHeight="1">
      <c r="A162" s="471"/>
      <c r="B162" s="122" t="s">
        <v>115</v>
      </c>
      <c r="C162" s="122"/>
      <c r="D162" s="82" t="s">
        <v>288</v>
      </c>
      <c r="E162" s="83"/>
      <c r="F162" s="365">
        <v>34.229999999999997</v>
      </c>
      <c r="G162" s="57">
        <v>2786</v>
      </c>
      <c r="H162" s="84">
        <f t="shared" si="105"/>
        <v>95364.779999999984</v>
      </c>
      <c r="I162" s="43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2199.4736842105272</v>
      </c>
      <c r="O162" s="86">
        <f t="shared" si="107"/>
        <v>169.19028340080979</v>
      </c>
      <c r="P162" s="54">
        <f t="shared" si="103"/>
        <v>0</v>
      </c>
      <c r="Q162" s="88">
        <f t="shared" si="104"/>
        <v>-3.8866396761132762</v>
      </c>
      <c r="R162" s="431">
        <f t="shared" si="108"/>
        <v>0.97754385964912327</v>
      </c>
      <c r="S162" s="472"/>
      <c r="T162" s="89">
        <v>0.23125000000000001</v>
      </c>
      <c r="U162" s="89">
        <v>0.28402777777777777</v>
      </c>
      <c r="V162" s="438">
        <v>7</v>
      </c>
      <c r="W162" s="90">
        <f t="shared" si="109"/>
        <v>75.999999999999972</v>
      </c>
      <c r="X162" s="96"/>
      <c r="Y162" s="96"/>
      <c r="Z162" s="54"/>
      <c r="AA162" s="54"/>
      <c r="AB162" s="451"/>
      <c r="AC162" s="451"/>
      <c r="AD162" s="438"/>
      <c r="AE162" s="438"/>
      <c r="AF162" s="54">
        <f t="shared" si="61"/>
        <v>-50.526315789472847</v>
      </c>
      <c r="AG162" s="431">
        <f t="shared" si="62"/>
        <v>0.97754385964912316</v>
      </c>
      <c r="AH162" s="472"/>
    </row>
    <row r="163" spans="1:36" ht="19.149999999999999" customHeight="1">
      <c r="A163" s="471"/>
      <c r="B163" s="122" t="s">
        <v>115</v>
      </c>
      <c r="C163" s="122"/>
      <c r="D163" s="252" t="s">
        <v>289</v>
      </c>
      <c r="E163" s="252"/>
      <c r="F163" s="365">
        <v>34.229999999999997</v>
      </c>
      <c r="G163" s="57">
        <v>3468</v>
      </c>
      <c r="H163" s="84">
        <f t="shared" si="105"/>
        <v>118709.63999999998</v>
      </c>
      <c r="I163" s="438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6"/>
        <v>2123.2653061224496</v>
      </c>
      <c r="O163" s="86">
        <f t="shared" si="107"/>
        <v>163.32810047095765</v>
      </c>
      <c r="P163" s="54">
        <f t="shared" si="103"/>
        <v>0</v>
      </c>
      <c r="Q163" s="88">
        <f t="shared" si="104"/>
        <v>-9.7488226059654153</v>
      </c>
      <c r="R163" s="431">
        <f t="shared" si="108"/>
        <v>0.94367346938775543</v>
      </c>
      <c r="S163" s="472"/>
      <c r="T163" s="89">
        <v>0.2986111111111111</v>
      </c>
      <c r="U163" s="89">
        <v>0.36666666666666664</v>
      </c>
      <c r="V163" s="438">
        <v>21</v>
      </c>
      <c r="W163" s="90">
        <f t="shared" si="109"/>
        <v>97.999999999999972</v>
      </c>
      <c r="X163" s="96">
        <v>0.28750000000000003</v>
      </c>
      <c r="Y163" s="96">
        <v>0.29583333333333334</v>
      </c>
      <c r="Z163" s="54"/>
      <c r="AA163" s="54"/>
      <c r="AB163" s="451"/>
      <c r="AC163" s="451"/>
      <c r="AD163" s="438"/>
      <c r="AE163" s="438"/>
      <c r="AF163" s="54">
        <f t="shared" si="61"/>
        <v>-126.7346938775504</v>
      </c>
      <c r="AG163" s="431">
        <f t="shared" si="62"/>
        <v>0.94367346938775543</v>
      </c>
      <c r="AH163" s="472"/>
    </row>
    <row r="164" spans="1:36" ht="19.149999999999999" customHeight="1">
      <c r="A164" s="471"/>
      <c r="B164" s="122" t="s">
        <v>115</v>
      </c>
      <c r="C164" s="122"/>
      <c r="D164" s="277" t="s">
        <v>290</v>
      </c>
      <c r="E164" s="277"/>
      <c r="F164" s="365">
        <v>35.83</v>
      </c>
      <c r="G164" s="57">
        <v>4501</v>
      </c>
      <c r="H164" s="84">
        <f t="shared" si="105"/>
        <v>161270.82999999999</v>
      </c>
      <c r="I164" s="438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6"/>
        <v>2195.6097560975618</v>
      </c>
      <c r="O164" s="86">
        <f t="shared" si="107"/>
        <v>199.60088691796017</v>
      </c>
      <c r="P164" s="54">
        <f t="shared" si="103"/>
        <v>0</v>
      </c>
      <c r="Q164" s="88">
        <f t="shared" si="104"/>
        <v>-4.9445676274943651</v>
      </c>
      <c r="R164" s="431">
        <f t="shared" si="108"/>
        <v>0.97582655826558307</v>
      </c>
      <c r="S164" s="472"/>
      <c r="T164" s="89">
        <v>0.40694444444444439</v>
      </c>
      <c r="U164" s="89">
        <v>0.49236111111111103</v>
      </c>
      <c r="V164" s="438">
        <v>5</v>
      </c>
      <c r="W164" s="90">
        <f t="shared" si="109"/>
        <v>122.99999999999996</v>
      </c>
      <c r="X164" s="96"/>
      <c r="Y164" s="96"/>
      <c r="Z164" s="54"/>
      <c r="AA164" s="54"/>
      <c r="AB164" s="451"/>
      <c r="AC164" s="451"/>
      <c r="AD164" s="438"/>
      <c r="AE164" s="438"/>
      <c r="AF164" s="54">
        <f t="shared" si="61"/>
        <v>-54.390243902438215</v>
      </c>
      <c r="AG164" s="431">
        <f t="shared" si="62"/>
        <v>0.97582655826558307</v>
      </c>
      <c r="AH164" s="472"/>
    </row>
    <row r="165" spans="1:36" ht="19.149999999999999" customHeight="1">
      <c r="A165" s="471"/>
      <c r="B165" s="122" t="s">
        <v>115</v>
      </c>
      <c r="C165" s="81"/>
      <c r="D165" s="82" t="s">
        <v>211</v>
      </c>
      <c r="E165" s="83"/>
      <c r="F165" s="362">
        <v>36.409999999999997</v>
      </c>
      <c r="G165" s="57">
        <v>3275.8</v>
      </c>
      <c r="H165" s="84">
        <f t="shared" si="105"/>
        <v>119271.878</v>
      </c>
      <c r="I165" s="438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6"/>
        <v>2396.9268292682918</v>
      </c>
      <c r="O165" s="86">
        <f t="shared" si="107"/>
        <v>239.69268292682918</v>
      </c>
      <c r="P165" s="54">
        <f t="shared" si="103"/>
        <v>0</v>
      </c>
      <c r="Q165" s="88">
        <f t="shared" si="104"/>
        <v>-37.207317073170799</v>
      </c>
      <c r="R165" s="431">
        <f t="shared" si="108"/>
        <v>0.86562904632296567</v>
      </c>
      <c r="S165" s="472"/>
      <c r="T165" s="89">
        <v>0.50763888888888875</v>
      </c>
      <c r="U165" s="89">
        <v>0.56458333333333321</v>
      </c>
      <c r="V165" s="438">
        <v>22</v>
      </c>
      <c r="W165" s="90">
        <f t="shared" si="109"/>
        <v>82.000000000000028</v>
      </c>
      <c r="X165" s="96">
        <v>0.49583333333333335</v>
      </c>
      <c r="Y165" s="96">
        <v>0.50486111111111109</v>
      </c>
      <c r="Z165" s="54"/>
      <c r="AA165" s="54"/>
      <c r="AB165" s="451"/>
      <c r="AC165" s="451"/>
      <c r="AD165" s="438"/>
      <c r="AE165" s="438"/>
      <c r="AF165" s="54">
        <f t="shared" si="61"/>
        <v>-372.07317073170816</v>
      </c>
      <c r="AG165" s="431">
        <f t="shared" si="62"/>
        <v>0.86562904632296567</v>
      </c>
      <c r="AH165" s="472"/>
    </row>
    <row r="166" spans="1:36" ht="19.149999999999999" customHeight="1">
      <c r="A166" s="471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5"/>
        <v>0</v>
      </c>
      <c r="I166" s="438"/>
      <c r="J166" s="87"/>
      <c r="K166" s="57"/>
      <c r="L166" s="86"/>
      <c r="M166" s="87"/>
      <c r="N166" s="57"/>
      <c r="O166" s="86"/>
      <c r="P166" s="54"/>
      <c r="Q166" s="88"/>
      <c r="R166" s="431"/>
      <c r="S166" s="472"/>
      <c r="T166" s="89"/>
      <c r="U166" s="89"/>
      <c r="V166" s="438"/>
      <c r="W166" s="90">
        <f t="shared" si="109"/>
        <v>0</v>
      </c>
      <c r="X166" s="96"/>
      <c r="Y166" s="96"/>
      <c r="Z166" s="54"/>
      <c r="AA166" s="54"/>
      <c r="AB166" s="451"/>
      <c r="AC166" s="451"/>
      <c r="AD166" s="438"/>
      <c r="AE166" s="438"/>
      <c r="AF166" s="54">
        <f t="shared" si="61"/>
        <v>0</v>
      </c>
      <c r="AG166" s="431" t="e">
        <f t="shared" si="62"/>
        <v>#DIV/0!</v>
      </c>
      <c r="AH166" s="472"/>
    </row>
    <row r="167" spans="1:36" ht="19.149999999999999" customHeight="1">
      <c r="A167" s="471"/>
      <c r="B167" s="122">
        <v>0</v>
      </c>
      <c r="C167" s="122"/>
      <c r="D167" s="255"/>
      <c r="E167" s="60"/>
      <c r="F167" s="365" t="s">
        <v>105</v>
      </c>
      <c r="G167" s="57"/>
      <c r="H167" s="84">
        <f t="shared" si="105"/>
        <v>0</v>
      </c>
      <c r="I167" s="438"/>
      <c r="J167" s="87"/>
      <c r="K167" s="57"/>
      <c r="L167" s="86"/>
      <c r="M167" s="87"/>
      <c r="N167" s="57"/>
      <c r="O167" s="86"/>
      <c r="P167" s="54"/>
      <c r="Q167" s="88"/>
      <c r="R167" s="431"/>
      <c r="S167" s="472"/>
      <c r="T167" s="89"/>
      <c r="U167" s="89"/>
      <c r="V167" s="438"/>
      <c r="W167" s="90">
        <f t="shared" si="109"/>
        <v>0</v>
      </c>
      <c r="X167" s="96"/>
      <c r="Y167" s="96"/>
      <c r="Z167" s="54"/>
      <c r="AA167" s="54"/>
      <c r="AB167" s="451"/>
      <c r="AC167" s="451"/>
      <c r="AD167" s="438"/>
      <c r="AE167" s="438"/>
      <c r="AF167" s="54">
        <f t="shared" si="61"/>
        <v>0</v>
      </c>
      <c r="AG167" s="431" t="e">
        <f t="shared" si="62"/>
        <v>#DIV/0!</v>
      </c>
      <c r="AH167" s="472"/>
    </row>
    <row r="168" spans="1:36" ht="19.149999999999999" customHeight="1">
      <c r="A168" s="471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5"/>
        <v>0</v>
      </c>
      <c r="I168" s="438"/>
      <c r="J168" s="87"/>
      <c r="K168" s="57"/>
      <c r="L168" s="86"/>
      <c r="M168" s="87"/>
      <c r="N168" s="57"/>
      <c r="O168" s="86"/>
      <c r="P168" s="54"/>
      <c r="Q168" s="88"/>
      <c r="R168" s="431"/>
      <c r="S168" s="472"/>
      <c r="T168" s="89"/>
      <c r="U168" s="89"/>
      <c r="V168" s="438"/>
      <c r="W168" s="90">
        <f t="shared" si="109"/>
        <v>0</v>
      </c>
      <c r="X168" s="96"/>
      <c r="Y168" s="96"/>
      <c r="Z168" s="54"/>
      <c r="AA168" s="54"/>
      <c r="AB168" s="451"/>
      <c r="AC168" s="451"/>
      <c r="AD168" s="438"/>
      <c r="AE168" s="438"/>
      <c r="AF168" s="54">
        <f t="shared" si="61"/>
        <v>0</v>
      </c>
      <c r="AG168" s="431" t="e">
        <f t="shared" si="62"/>
        <v>#DIV/0!</v>
      </c>
      <c r="AH168" s="472"/>
    </row>
    <row r="169" spans="1:36" ht="19.149999999999999" customHeight="1">
      <c r="A169" s="471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5"/>
        <v>0</v>
      </c>
      <c r="I169" s="438"/>
      <c r="J169" s="87"/>
      <c r="K169" s="57"/>
      <c r="L169" s="86"/>
      <c r="M169" s="87"/>
      <c r="N169" s="57"/>
      <c r="O169" s="86"/>
      <c r="P169" s="54"/>
      <c r="Q169" s="88"/>
      <c r="R169" s="431"/>
      <c r="S169" s="472"/>
      <c r="T169" s="89"/>
      <c r="U169" s="89"/>
      <c r="V169" s="438" t="s">
        <v>49</v>
      </c>
      <c r="W169" s="90">
        <f t="shared" si="109"/>
        <v>0</v>
      </c>
      <c r="X169" s="96"/>
      <c r="Y169" s="96"/>
      <c r="Z169" s="54"/>
      <c r="AA169" s="54"/>
      <c r="AB169" s="451"/>
      <c r="AC169" s="451"/>
      <c r="AD169" s="438"/>
      <c r="AE169" s="438"/>
      <c r="AF169" s="54">
        <f t="shared" si="61"/>
        <v>0</v>
      </c>
      <c r="AG169" s="431" t="e">
        <f t="shared" si="62"/>
        <v>#DIV/0!</v>
      </c>
      <c r="AH169" s="472"/>
    </row>
    <row r="170" spans="1:36" ht="19.149999999999999" customHeight="1">
      <c r="A170" s="471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5"/>
        <v>0</v>
      </c>
      <c r="I170" s="438"/>
      <c r="J170" s="87"/>
      <c r="K170" s="57"/>
      <c r="L170" s="86"/>
      <c r="M170" s="87"/>
      <c r="N170" s="57"/>
      <c r="O170" s="86"/>
      <c r="P170" s="54"/>
      <c r="Q170" s="88"/>
      <c r="R170" s="431"/>
      <c r="S170" s="472"/>
      <c r="T170" s="89"/>
      <c r="U170" s="89"/>
      <c r="V170" s="438"/>
      <c r="W170" s="90">
        <f t="shared" si="109"/>
        <v>0</v>
      </c>
      <c r="X170" s="96"/>
      <c r="Y170" s="96"/>
      <c r="Z170" s="54"/>
      <c r="AA170" s="54"/>
      <c r="AB170" s="451"/>
      <c r="AC170" s="451"/>
      <c r="AD170" s="438"/>
      <c r="AE170" s="438"/>
      <c r="AF170" s="54">
        <f t="shared" si="61"/>
        <v>0</v>
      </c>
      <c r="AG170" s="431" t="e">
        <f t="shared" si="62"/>
        <v>#DIV/0!</v>
      </c>
      <c r="AH170" s="472"/>
    </row>
    <row r="171" spans="1:36" ht="19.149999999999999" customHeight="1">
      <c r="A171" s="471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8"/>
        <v>0</v>
      </c>
      <c r="I171" s="438"/>
      <c r="J171" s="87"/>
      <c r="K171" s="57"/>
      <c r="L171" s="86"/>
      <c r="M171" s="87"/>
      <c r="N171" s="57"/>
      <c r="O171" s="86"/>
      <c r="P171" s="54"/>
      <c r="Q171" s="88"/>
      <c r="R171" s="431"/>
      <c r="S171" s="472"/>
      <c r="T171" s="89"/>
      <c r="U171" s="89"/>
      <c r="V171" s="438"/>
      <c r="W171" s="90">
        <f t="shared" si="109"/>
        <v>0</v>
      </c>
      <c r="X171" s="96"/>
      <c r="Y171" s="96"/>
      <c r="Z171" s="54"/>
      <c r="AA171" s="54"/>
      <c r="AB171" s="451"/>
      <c r="AC171" s="451"/>
      <c r="AD171" s="438"/>
      <c r="AE171" s="438"/>
      <c r="AF171" s="54"/>
      <c r="AG171" s="431"/>
      <c r="AH171" s="472"/>
    </row>
    <row r="172" spans="1:36" ht="19.149999999999999" customHeight="1">
      <c r="A172" s="471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8"/>
        <v>0</v>
      </c>
      <c r="I172" s="438"/>
      <c r="J172" s="87"/>
      <c r="K172" s="57"/>
      <c r="L172" s="86"/>
      <c r="M172" s="87"/>
      <c r="N172" s="57"/>
      <c r="O172" s="86"/>
      <c r="P172" s="54"/>
      <c r="Q172" s="88"/>
      <c r="R172" s="431"/>
      <c r="S172" s="472"/>
      <c r="T172" s="89"/>
      <c r="U172" s="89"/>
      <c r="V172" s="438"/>
      <c r="W172" s="90">
        <f t="shared" si="109"/>
        <v>0</v>
      </c>
      <c r="X172" s="96"/>
      <c r="Y172" s="96"/>
      <c r="Z172" s="54"/>
      <c r="AA172" s="54"/>
      <c r="AB172" s="451"/>
      <c r="AC172" s="451"/>
      <c r="AD172" s="438"/>
      <c r="AE172" s="438"/>
      <c r="AF172" s="54"/>
      <c r="AG172" s="431"/>
      <c r="AH172" s="472"/>
    </row>
    <row r="173" spans="1:36" ht="19.149999999999999" customHeight="1">
      <c r="A173" s="471"/>
      <c r="B173" s="122">
        <v>0</v>
      </c>
      <c r="C173" s="100" t="s">
        <v>291</v>
      </c>
      <c r="D173" s="478" t="s">
        <v>118</v>
      </c>
      <c r="E173" s="478"/>
      <c r="F173" s="363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0">AVERAGE(M161:M172)</f>
        <v>13</v>
      </c>
      <c r="N173" s="101">
        <f t="shared" si="110"/>
        <v>2027.2411616513939</v>
      </c>
      <c r="O173" s="104">
        <f t="shared" si="110"/>
        <v>167.92828221617958</v>
      </c>
      <c r="P173" s="54">
        <f>M173-J173</f>
        <v>0</v>
      </c>
      <c r="Q173" s="88">
        <f>O173-L173</f>
        <v>-10.924911257013889</v>
      </c>
      <c r="R173" s="105">
        <f>O173/L173</f>
        <v>0.93891687900640519</v>
      </c>
      <c r="S173" s="4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12"/>
      <c r="AC173" s="512"/>
      <c r="AD173" s="107">
        <f>SUM(AD161:AD172)</f>
        <v>0</v>
      </c>
      <c r="AE173" s="107">
        <f>SUM(AE161:AE172)</f>
        <v>0</v>
      </c>
      <c r="AF173" s="54">
        <f t="shared" si="61"/>
        <v>-116.55883834860629</v>
      </c>
      <c r="AG173" s="431">
        <f t="shared" si="62"/>
        <v>0.94562979832605365</v>
      </c>
      <c r="AH173" s="472"/>
    </row>
    <row r="174" spans="1:36" ht="19.149999999999999" customHeight="1">
      <c r="AJ174" s="279" t="s">
        <v>292</v>
      </c>
    </row>
    <row r="175" spans="1:36" ht="19.149999999999999" customHeight="1">
      <c r="AJ175" s="279" t="s">
        <v>293</v>
      </c>
    </row>
    <row r="176" spans="1:36" ht="19.149999999999999" customHeight="1">
      <c r="AJ176" s="279" t="s">
        <v>294</v>
      </c>
    </row>
    <row r="177" spans="23:36" ht="19.149999999999999" customHeight="1">
      <c r="W177" s="33"/>
      <c r="AJ177" s="279" t="s">
        <v>295</v>
      </c>
    </row>
    <row r="178" spans="23:36" ht="19.149999999999999" customHeight="1">
      <c r="W178" s="33"/>
      <c r="AJ178" s="279" t="s">
        <v>296</v>
      </c>
    </row>
    <row r="179" spans="23:36">
      <c r="W179" s="33"/>
      <c r="AJ179" s="279" t="s">
        <v>297</v>
      </c>
    </row>
    <row r="180" spans="23:36">
      <c r="W180" s="33"/>
      <c r="AJ180" s="279" t="s">
        <v>298</v>
      </c>
    </row>
    <row r="181" spans="23:36">
      <c r="W181" s="33"/>
      <c r="AJ181" s="279" t="s">
        <v>299</v>
      </c>
    </row>
    <row r="182" spans="23:36">
      <c r="W182" s="33"/>
      <c r="AJ182" s="279" t="s">
        <v>300</v>
      </c>
    </row>
    <row r="183" spans="23:36">
      <c r="W183" s="33"/>
      <c r="AJ183" s="279" t="s">
        <v>301</v>
      </c>
    </row>
    <row r="184" spans="23:36">
      <c r="W184" s="33"/>
      <c r="AJ184" s="279" t="s">
        <v>302</v>
      </c>
    </row>
    <row r="185" spans="23:36">
      <c r="W185" s="33"/>
      <c r="AJ185" s="279" t="s">
        <v>303</v>
      </c>
    </row>
    <row r="186" spans="23:36">
      <c r="W186" s="33"/>
      <c r="AJ186" s="279" t="s">
        <v>304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4:Q159 AF125 Q17:Q18 AF155:AF159 AF17:AF29 AF5:AF13 AF36 AF40 AF57:AF70 AF74 AF78 Q109:Q117 Q57:Q70">
    <cfRule type="cellIs" dxfId="29427" priority="3256" operator="lessThan">
      <formula>0</formula>
    </cfRule>
  </conditionalFormatting>
  <conditionalFormatting sqref="AH57 AH70 S43 S123 S95 AH95 S5:S9 AH5:AH9 S134 AH17:AH18 S17:S18 S32 S82 AH82 S57:S70">
    <cfRule type="cellIs" dxfId="29426" priority="3255" operator="lessThan">
      <formula>0.8</formula>
    </cfRule>
  </conditionalFormatting>
  <conditionalFormatting sqref="R147 R173 R30 R121 R95 R43 R134 R82 R154:R159 R17:R18 R109:R117 R57:R70">
    <cfRule type="cellIs" dxfId="29425" priority="3253" operator="lessThan">
      <formula>0.8</formula>
    </cfRule>
    <cfRule type="cellIs" dxfId="29424" priority="3254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109:R117 R57:R70">
    <cfRule type="cellIs" dxfId="29423" priority="3251" operator="greaterThan">
      <formula>1</formula>
    </cfRule>
    <cfRule type="cellIs" dxfId="29422" priority="3252" operator="lessThan">
      <formula>0.8</formula>
    </cfRule>
  </conditionalFormatting>
  <conditionalFormatting sqref="P147 P30 P121 P95 P43 P134 P82 P154:P159 P17:P18 P109:P117 P57:P70">
    <cfRule type="cellIs" dxfId="29421" priority="3250" operator="greaterThan">
      <formula>0</formula>
    </cfRule>
  </conditionalFormatting>
  <conditionalFormatting sqref="S161">
    <cfRule type="cellIs" dxfId="29420" priority="3249" operator="lessThan">
      <formula>0.8</formula>
    </cfRule>
  </conditionalFormatting>
  <conditionalFormatting sqref="Q161:Q166">
    <cfRule type="cellIs" dxfId="29419" priority="3248" operator="lessThan">
      <formula>0</formula>
    </cfRule>
  </conditionalFormatting>
  <conditionalFormatting sqref="R161:R166">
    <cfRule type="cellIs" dxfId="29418" priority="3246" operator="lessThan">
      <formula>0.8</formula>
    </cfRule>
    <cfRule type="cellIs" dxfId="29417" priority="3247" operator="greaterThan">
      <formula>1</formula>
    </cfRule>
  </conditionalFormatting>
  <conditionalFormatting sqref="R161:R166">
    <cfRule type="cellIs" dxfId="29416" priority="3244" operator="greaterThan">
      <formula>1</formula>
    </cfRule>
    <cfRule type="cellIs" dxfId="29415" priority="3245" operator="lessThan">
      <formula>0.8</formula>
    </cfRule>
  </conditionalFormatting>
  <conditionalFormatting sqref="P161:P166">
    <cfRule type="cellIs" dxfId="29414" priority="3243" operator="greaterThan">
      <formula>0</formula>
    </cfRule>
  </conditionalFormatting>
  <conditionalFormatting sqref="Q169:Q172 AF161:AF172">
    <cfRule type="cellIs" dxfId="29413" priority="3242" operator="lessThan">
      <formula>0</formula>
    </cfRule>
  </conditionalFormatting>
  <conditionalFormatting sqref="R169:R172">
    <cfRule type="cellIs" dxfId="29412" priority="3240" operator="lessThan">
      <formula>0.8</formula>
    </cfRule>
    <cfRule type="cellIs" dxfId="29411" priority="3241" operator="greaterThan">
      <formula>1</formula>
    </cfRule>
  </conditionalFormatting>
  <conditionalFormatting sqref="R169:R172 AG161:AG172">
    <cfRule type="cellIs" dxfId="29410" priority="3238" operator="greaterThan">
      <formula>1</formula>
    </cfRule>
    <cfRule type="cellIs" dxfId="29409" priority="3239" operator="lessThan">
      <formula>0.8</formula>
    </cfRule>
  </conditionalFormatting>
  <conditionalFormatting sqref="P169:P172">
    <cfRule type="cellIs" dxfId="29408" priority="3237" operator="greaterThan">
      <formula>0</formula>
    </cfRule>
  </conditionalFormatting>
  <conditionalFormatting sqref="AF145">
    <cfRule type="cellIs" dxfId="29407" priority="3236" operator="lessThan">
      <formula>0</formula>
    </cfRule>
  </conditionalFormatting>
  <conditionalFormatting sqref="AG145">
    <cfRule type="cellIs" dxfId="29406" priority="3234" operator="greaterThan">
      <formula>1</formula>
    </cfRule>
    <cfRule type="cellIs" dxfId="29405" priority="3235" operator="lessThan">
      <formula>0.8</formula>
    </cfRule>
  </conditionalFormatting>
  <conditionalFormatting sqref="AF44:AF54">
    <cfRule type="cellIs" dxfId="29404" priority="3233" operator="lessThan">
      <formula>0</formula>
    </cfRule>
  </conditionalFormatting>
  <conditionalFormatting sqref="AG44:AG54">
    <cfRule type="cellIs" dxfId="29403" priority="3231" operator="greaterThan">
      <formula>1</formula>
    </cfRule>
    <cfRule type="cellIs" dxfId="29402" priority="3232" operator="lessThan">
      <formula>0.8</formula>
    </cfRule>
  </conditionalFormatting>
  <conditionalFormatting sqref="AF83:AF94">
    <cfRule type="cellIs" dxfId="29401" priority="3230" operator="lessThan">
      <formula>0</formula>
    </cfRule>
  </conditionalFormatting>
  <conditionalFormatting sqref="AH83">
    <cfRule type="cellIs" dxfId="29400" priority="3229" operator="lessThan">
      <formula>0.8</formula>
    </cfRule>
  </conditionalFormatting>
  <conditionalFormatting sqref="AG83:AG94">
    <cfRule type="cellIs" dxfId="29399" priority="3227" operator="greaterThan">
      <formula>1</formula>
    </cfRule>
    <cfRule type="cellIs" dxfId="29398" priority="3228" operator="lessThan">
      <formula>0.8</formula>
    </cfRule>
  </conditionalFormatting>
  <conditionalFormatting sqref="S83">
    <cfRule type="cellIs" dxfId="29397" priority="3226" operator="lessThan">
      <formula>0.8</formula>
    </cfRule>
  </conditionalFormatting>
  <conditionalFormatting sqref="AH84">
    <cfRule type="cellIs" dxfId="29396" priority="3225" operator="lessThan">
      <formula>0.8</formula>
    </cfRule>
  </conditionalFormatting>
  <conditionalFormatting sqref="S84">
    <cfRule type="cellIs" dxfId="29395" priority="3224" operator="lessThan">
      <formula>0.8</formula>
    </cfRule>
  </conditionalFormatting>
  <conditionalFormatting sqref="S90">
    <cfRule type="cellIs" dxfId="29394" priority="3223" operator="lessThan">
      <formula>0.8</formula>
    </cfRule>
  </conditionalFormatting>
  <conditionalFormatting sqref="AH90">
    <cfRule type="cellIs" dxfId="29393" priority="3222" operator="lessThan">
      <formula>0.8</formula>
    </cfRule>
  </conditionalFormatting>
  <conditionalFormatting sqref="AF122">
    <cfRule type="cellIs" dxfId="29392" priority="3221" operator="lessThan">
      <formula>0</formula>
    </cfRule>
  </conditionalFormatting>
  <conditionalFormatting sqref="S122">
    <cfRule type="cellIs" dxfId="29391" priority="3220" operator="lessThan">
      <formula>0.8</formula>
    </cfRule>
  </conditionalFormatting>
  <conditionalFormatting sqref="AG122">
    <cfRule type="cellIs" dxfId="29390" priority="3218" operator="greaterThan">
      <formula>1</formula>
    </cfRule>
    <cfRule type="cellIs" dxfId="29389" priority="3219" operator="lessThan">
      <formula>0.8</formula>
    </cfRule>
  </conditionalFormatting>
  <conditionalFormatting sqref="P162:P168">
    <cfRule type="cellIs" dxfId="29388" priority="3212" operator="greaterThan">
      <formula>0</formula>
    </cfRule>
  </conditionalFormatting>
  <conditionalFormatting sqref="R162:R168">
    <cfRule type="cellIs" dxfId="29387" priority="3215" operator="lessThan">
      <formula>0.8</formula>
    </cfRule>
    <cfRule type="cellIs" dxfId="29386" priority="3216" operator="greaterThan">
      <formula>1</formula>
    </cfRule>
  </conditionalFormatting>
  <conditionalFormatting sqref="R162:R168">
    <cfRule type="cellIs" dxfId="29385" priority="3213" operator="greaterThan">
      <formula>1</formula>
    </cfRule>
    <cfRule type="cellIs" dxfId="29384" priority="3214" operator="lessThan">
      <formula>0.8</formula>
    </cfRule>
  </conditionalFormatting>
  <conditionalFormatting sqref="Q162:Q168">
    <cfRule type="cellIs" dxfId="29383" priority="3217" operator="lessThan">
      <formula>0</formula>
    </cfRule>
  </conditionalFormatting>
  <conditionalFormatting sqref="P132:P133">
    <cfRule type="cellIs" dxfId="29382" priority="3205" operator="greaterThan">
      <formula>0</formula>
    </cfRule>
  </conditionalFormatting>
  <conditionalFormatting sqref="AF124 Q132:Q133 AF126:AF133">
    <cfRule type="cellIs" dxfId="29381" priority="3211" operator="lessThan">
      <formula>0</formula>
    </cfRule>
  </conditionalFormatting>
  <conditionalFormatting sqref="S124:S133">
    <cfRule type="cellIs" dxfId="29380" priority="3210" operator="lessThan">
      <formula>0.8</formula>
    </cfRule>
  </conditionalFormatting>
  <conditionalFormatting sqref="R132:R133">
    <cfRule type="cellIs" dxfId="29379" priority="3208" operator="lessThan">
      <formula>0.8</formula>
    </cfRule>
    <cfRule type="cellIs" dxfId="29378" priority="3209" operator="greaterThan">
      <formula>1</formula>
    </cfRule>
  </conditionalFormatting>
  <conditionalFormatting sqref="AG124 R132:R133 AG126:AG133">
    <cfRule type="cellIs" dxfId="29377" priority="3206" operator="greaterThan">
      <formula>1</formula>
    </cfRule>
    <cfRule type="cellIs" dxfId="29376" priority="3207" operator="lessThan">
      <formula>0.8</formula>
    </cfRule>
  </conditionalFormatting>
  <conditionalFormatting sqref="AH109">
    <cfRule type="cellIs" dxfId="29375" priority="3204" operator="lessThan">
      <formula>0.8</formula>
    </cfRule>
  </conditionalFormatting>
  <conditionalFormatting sqref="R160 AG160">
    <cfRule type="cellIs" dxfId="29374" priority="3199" operator="greaterThan">
      <formula>1</formula>
    </cfRule>
    <cfRule type="cellIs" dxfId="29373" priority="3200" operator="lessThan">
      <formula>0.8</formula>
    </cfRule>
  </conditionalFormatting>
  <conditionalFormatting sqref="R160">
    <cfRule type="cellIs" dxfId="29372" priority="3201" operator="lessThan">
      <formula>0.8</formula>
    </cfRule>
    <cfRule type="cellIs" dxfId="29371" priority="3202" operator="greaterThan">
      <formula>1</formula>
    </cfRule>
  </conditionalFormatting>
  <conditionalFormatting sqref="P160">
    <cfRule type="cellIs" dxfId="29370" priority="3198" operator="greaterThan">
      <formula>0</formula>
    </cfRule>
  </conditionalFormatting>
  <conditionalFormatting sqref="AH148">
    <cfRule type="cellIs" dxfId="29369" priority="3197" operator="lessThan">
      <formula>0.8</formula>
    </cfRule>
  </conditionalFormatting>
  <conditionalFormatting sqref="Q160 AF160">
    <cfRule type="cellIs" dxfId="29368" priority="3203" operator="lessThan">
      <formula>0</formula>
    </cfRule>
  </conditionalFormatting>
  <conditionalFormatting sqref="AF148:AF154">
    <cfRule type="cellIs" dxfId="29367" priority="3196" operator="lessThan">
      <formula>0</formula>
    </cfRule>
  </conditionalFormatting>
  <conditionalFormatting sqref="S148">
    <cfRule type="cellIs" dxfId="29366" priority="3195" operator="lessThan">
      <formula>0.8</formula>
    </cfRule>
  </conditionalFormatting>
  <conditionalFormatting sqref="AG148:AG154">
    <cfRule type="cellIs" dxfId="29365" priority="3193" operator="greaterThan">
      <formula>1</formula>
    </cfRule>
    <cfRule type="cellIs" dxfId="29364" priority="3194" operator="lessThan">
      <formula>0.8</formula>
    </cfRule>
  </conditionalFormatting>
  <conditionalFormatting sqref="S86">
    <cfRule type="cellIs" dxfId="29363" priority="3192" operator="lessThan">
      <formula>0.8</formula>
    </cfRule>
  </conditionalFormatting>
  <conditionalFormatting sqref="S88 AH88">
    <cfRule type="cellIs" dxfId="29362" priority="3187" operator="lessThan">
      <formula>0.8</formula>
    </cfRule>
  </conditionalFormatting>
  <conditionalFormatting sqref="AH86">
    <cfRule type="cellIs" dxfId="29361" priority="3191" operator="lessThan">
      <formula>0.8</formula>
    </cfRule>
  </conditionalFormatting>
  <conditionalFormatting sqref="S87">
    <cfRule type="cellIs" dxfId="29360" priority="3190" operator="lessThan">
      <formula>0.8</formula>
    </cfRule>
  </conditionalFormatting>
  <conditionalFormatting sqref="AH87">
    <cfRule type="cellIs" dxfId="29359" priority="3189" operator="lessThan">
      <formula>0.8</formula>
    </cfRule>
  </conditionalFormatting>
  <conditionalFormatting sqref="S89 AH89">
    <cfRule type="cellIs" dxfId="29358" priority="3188" operator="lessThan">
      <formula>0.8</formula>
    </cfRule>
  </conditionalFormatting>
  <conditionalFormatting sqref="AF31 AF35 AF39">
    <cfRule type="cellIs" dxfId="29357" priority="3186" operator="lessThan">
      <formula>0</formula>
    </cfRule>
  </conditionalFormatting>
  <conditionalFormatting sqref="AH31 S31">
    <cfRule type="cellIs" dxfId="29356" priority="3185" operator="lessThan">
      <formula>0.8</formula>
    </cfRule>
  </conditionalFormatting>
  <conditionalFormatting sqref="AG31 AG35 AG39">
    <cfRule type="cellIs" dxfId="29355" priority="3183" operator="greaterThan">
      <formula>1</formula>
    </cfRule>
    <cfRule type="cellIs" dxfId="29354" priority="3184" operator="lessThan">
      <formula>0.8</formula>
    </cfRule>
  </conditionalFormatting>
  <conditionalFormatting sqref="AF135">
    <cfRule type="cellIs" dxfId="29353" priority="3182" operator="lessThan">
      <formula>0</formula>
    </cfRule>
  </conditionalFormatting>
  <conditionalFormatting sqref="AH135 S135">
    <cfRule type="cellIs" dxfId="29352" priority="3181" operator="lessThan">
      <formula>0.8</formula>
    </cfRule>
  </conditionalFormatting>
  <conditionalFormatting sqref="AG135">
    <cfRule type="cellIs" dxfId="29351" priority="3179" operator="greaterThan">
      <formula>1</formula>
    </cfRule>
    <cfRule type="cellIs" dxfId="29350" priority="3180" operator="lessThan">
      <formula>0.8</formula>
    </cfRule>
  </conditionalFormatting>
  <conditionalFormatting sqref="AF108 Q108">
    <cfRule type="cellIs" dxfId="29349" priority="3178" operator="lessThan">
      <formula>0</formula>
    </cfRule>
  </conditionalFormatting>
  <conditionalFormatting sqref="R108">
    <cfRule type="cellIs" dxfId="29348" priority="3176" operator="lessThan">
      <formula>0.8</formula>
    </cfRule>
    <cfRule type="cellIs" dxfId="29347" priority="3177" operator="greaterThan">
      <formula>1</formula>
    </cfRule>
  </conditionalFormatting>
  <conditionalFormatting sqref="AG108 R108">
    <cfRule type="cellIs" dxfId="29346" priority="3174" operator="greaterThan">
      <formula>1</formula>
    </cfRule>
    <cfRule type="cellIs" dxfId="29345" priority="3175" operator="lessThan">
      <formula>0.8</formula>
    </cfRule>
  </conditionalFormatting>
  <conditionalFormatting sqref="P108">
    <cfRule type="cellIs" dxfId="29344" priority="3173" operator="greaterThan">
      <formula>0</formula>
    </cfRule>
  </conditionalFormatting>
  <conditionalFormatting sqref="AH97">
    <cfRule type="cellIs" dxfId="29343" priority="3168" operator="lessThan">
      <formula>0.8</formula>
    </cfRule>
  </conditionalFormatting>
  <conditionalFormatting sqref="AG96 AG98 AG100 AG102 AG104">
    <cfRule type="cellIs" dxfId="29342" priority="3170" operator="greaterThan">
      <formula>1</formula>
    </cfRule>
    <cfRule type="cellIs" dxfId="29341" priority="3171" operator="lessThan">
      <formula>0.8</formula>
    </cfRule>
  </conditionalFormatting>
  <conditionalFormatting sqref="AF96 AF98 AF100 AF102 AF104">
    <cfRule type="cellIs" dxfId="29340" priority="3172" operator="lessThan">
      <formula>0</formula>
    </cfRule>
  </conditionalFormatting>
  <conditionalFormatting sqref="AG97 AG99 AG101 AG103 AG105">
    <cfRule type="cellIs" dxfId="29339" priority="3166" operator="greaterThan">
      <formula>1</formula>
    </cfRule>
    <cfRule type="cellIs" dxfId="29338" priority="3167" operator="lessThan">
      <formula>0.8</formula>
    </cfRule>
  </conditionalFormatting>
  <conditionalFormatting sqref="AF97 AF99 AF101 AF103 AF105">
    <cfRule type="cellIs" dxfId="29337" priority="3169" operator="lessThan">
      <formula>0</formula>
    </cfRule>
  </conditionalFormatting>
  <conditionalFormatting sqref="AF71 AF73 AF75 AF79 AF77">
    <cfRule type="cellIs" dxfId="29336" priority="3163" operator="lessThan">
      <formula>0</formula>
    </cfRule>
  </conditionalFormatting>
  <conditionalFormatting sqref="S71 AH71">
    <cfRule type="cellIs" dxfId="29335" priority="3162" operator="lessThan">
      <formula>0.8</formula>
    </cfRule>
  </conditionalFormatting>
  <conditionalFormatting sqref="AG71 AG73 AG75 AG79 AG77">
    <cfRule type="cellIs" dxfId="29334" priority="3160" operator="greaterThan">
      <formula>1</formula>
    </cfRule>
    <cfRule type="cellIs" dxfId="29333" priority="3161" operator="lessThan">
      <formula>0.8</formula>
    </cfRule>
  </conditionalFormatting>
  <conditionalFormatting sqref="AF72 AF76 AF80">
    <cfRule type="cellIs" dxfId="29332" priority="3159" operator="lessThan">
      <formula>0</formula>
    </cfRule>
  </conditionalFormatting>
  <conditionalFormatting sqref="S72 AH72">
    <cfRule type="cellIs" dxfId="29331" priority="3158" operator="lessThan">
      <formula>0.8</formula>
    </cfRule>
  </conditionalFormatting>
  <conditionalFormatting sqref="S11">
    <cfRule type="cellIs" dxfId="29330" priority="3165" operator="lessThan">
      <formula>0.8</formula>
    </cfRule>
  </conditionalFormatting>
  <conditionalFormatting sqref="S10">
    <cfRule type="cellIs" dxfId="29329" priority="3164" operator="lessThan">
      <formula>0.8</formula>
    </cfRule>
  </conditionalFormatting>
  <conditionalFormatting sqref="AG72 AG76 AG80">
    <cfRule type="cellIs" dxfId="29328" priority="3156" operator="greaterThan">
      <formula>1</formula>
    </cfRule>
    <cfRule type="cellIs" dxfId="29327" priority="3157" operator="lessThan">
      <formula>0.8</formula>
    </cfRule>
  </conditionalFormatting>
  <conditionalFormatting sqref="AF14:AF16 Q15:Q16">
    <cfRule type="cellIs" dxfId="29326" priority="3155" operator="lessThan">
      <formula>0</formula>
    </cfRule>
  </conditionalFormatting>
  <conditionalFormatting sqref="R15:R16">
    <cfRule type="cellIs" dxfId="29325" priority="3153" operator="lessThan">
      <formula>0.8</formula>
    </cfRule>
    <cfRule type="cellIs" dxfId="29324" priority="3154" operator="greaterThan">
      <formula>1</formula>
    </cfRule>
  </conditionalFormatting>
  <conditionalFormatting sqref="AG14:AG16 R15:R16">
    <cfRule type="cellIs" dxfId="29323" priority="3151" operator="greaterThan">
      <formula>1</formula>
    </cfRule>
    <cfRule type="cellIs" dxfId="29322" priority="3152" operator="lessThan">
      <formula>0.8</formula>
    </cfRule>
  </conditionalFormatting>
  <conditionalFormatting sqref="P15:P16">
    <cfRule type="cellIs" dxfId="29321" priority="3150" operator="greaterThan">
      <formula>0</formula>
    </cfRule>
  </conditionalFormatting>
  <conditionalFormatting sqref="AH98">
    <cfRule type="cellIs" dxfId="29320" priority="3149" operator="lessThan">
      <formula>0.8</formula>
    </cfRule>
  </conditionalFormatting>
  <conditionalFormatting sqref="AF33 AF37">
    <cfRule type="cellIs" dxfId="29319" priority="3148" operator="lessThan">
      <formula>0</formula>
    </cfRule>
  </conditionalFormatting>
  <conditionalFormatting sqref="AG33 AG37">
    <cfRule type="cellIs" dxfId="29318" priority="3146" operator="greaterThan">
      <formula>1</formula>
    </cfRule>
    <cfRule type="cellIs" dxfId="29317" priority="3147" operator="lessThan">
      <formula>0.8</formula>
    </cfRule>
  </conditionalFormatting>
  <conditionalFormatting sqref="P41:P42">
    <cfRule type="cellIs" dxfId="29316" priority="3140" operator="greaterThan">
      <formula>0</formula>
    </cfRule>
  </conditionalFormatting>
  <conditionalFormatting sqref="Q41:Q42 AF34 AF41:AF42 AF38">
    <cfRule type="cellIs" dxfId="29315" priority="3145" operator="lessThan">
      <formula>0</formula>
    </cfRule>
  </conditionalFormatting>
  <conditionalFormatting sqref="R41:R42">
    <cfRule type="cellIs" dxfId="29314" priority="3143" operator="lessThan">
      <formula>0.8</formula>
    </cfRule>
    <cfRule type="cellIs" dxfId="29313" priority="3144" operator="greaterThan">
      <formula>1</formula>
    </cfRule>
  </conditionalFormatting>
  <conditionalFormatting sqref="R41:R42 AG34 AG41:AG42 AG38">
    <cfRule type="cellIs" dxfId="29312" priority="3141" operator="greaterThan">
      <formula>1</formula>
    </cfRule>
    <cfRule type="cellIs" dxfId="29311" priority="3142" operator="lessThan">
      <formula>0.8</formula>
    </cfRule>
  </conditionalFormatting>
  <conditionalFormatting sqref="AF137:AF144">
    <cfRule type="cellIs" dxfId="29310" priority="3139" operator="lessThan">
      <formula>0</formula>
    </cfRule>
  </conditionalFormatting>
  <conditionalFormatting sqref="AH137 S137">
    <cfRule type="cellIs" dxfId="29309" priority="3138" operator="lessThan">
      <formula>0.8</formula>
    </cfRule>
  </conditionalFormatting>
  <conditionalFormatting sqref="AG137:AG144">
    <cfRule type="cellIs" dxfId="29308" priority="3136" operator="greaterThan">
      <formula>1</formula>
    </cfRule>
    <cfRule type="cellIs" dxfId="29307" priority="3137" operator="lessThan">
      <formula>0.8</formula>
    </cfRule>
  </conditionalFormatting>
  <conditionalFormatting sqref="AF55">
    <cfRule type="cellIs" dxfId="29306" priority="3135" operator="lessThan">
      <formula>0</formula>
    </cfRule>
  </conditionalFormatting>
  <conditionalFormatting sqref="AG55">
    <cfRule type="cellIs" dxfId="29305" priority="3133" operator="greaterThan">
      <formula>1</formula>
    </cfRule>
    <cfRule type="cellIs" dxfId="29304" priority="3134" operator="lessThan">
      <formula>0.8</formula>
    </cfRule>
  </conditionalFormatting>
  <conditionalFormatting sqref="AF56 Q56">
    <cfRule type="cellIs" dxfId="29303" priority="3132" operator="lessThan">
      <formula>0</formula>
    </cfRule>
  </conditionalFormatting>
  <conditionalFormatting sqref="R56">
    <cfRule type="cellIs" dxfId="29302" priority="3130" operator="lessThan">
      <formula>0.8</formula>
    </cfRule>
    <cfRule type="cellIs" dxfId="29301" priority="3131" operator="greaterThan">
      <formula>1</formula>
    </cfRule>
  </conditionalFormatting>
  <conditionalFormatting sqref="AG56 R56">
    <cfRule type="cellIs" dxfId="29300" priority="3128" operator="greaterThan">
      <formula>1</formula>
    </cfRule>
    <cfRule type="cellIs" dxfId="29299" priority="3129" operator="lessThan">
      <formula>0.8</formula>
    </cfRule>
  </conditionalFormatting>
  <conditionalFormatting sqref="P56">
    <cfRule type="cellIs" dxfId="29298" priority="3127" operator="greaterThan">
      <formula>0</formula>
    </cfRule>
  </conditionalFormatting>
  <conditionalFormatting sqref="P52:P55">
    <cfRule type="cellIs" dxfId="29297" priority="3121" operator="greaterThan">
      <formula>0</formula>
    </cfRule>
  </conditionalFormatting>
  <conditionalFormatting sqref="Q52:Q55">
    <cfRule type="cellIs" dxfId="29296" priority="3126" operator="lessThan">
      <formula>0</formula>
    </cfRule>
  </conditionalFormatting>
  <conditionalFormatting sqref="R52:R55">
    <cfRule type="cellIs" dxfId="29295" priority="3124" operator="lessThan">
      <formula>0.8</formula>
    </cfRule>
    <cfRule type="cellIs" dxfId="29294" priority="3125" operator="greaterThan">
      <formula>1</formula>
    </cfRule>
  </conditionalFormatting>
  <conditionalFormatting sqref="R52:R55">
    <cfRule type="cellIs" dxfId="29293" priority="3122" operator="greaterThan">
      <formula>1</formula>
    </cfRule>
    <cfRule type="cellIs" dxfId="29292" priority="3123" operator="lessThan">
      <formula>0.8</formula>
    </cfRule>
  </conditionalFormatting>
  <conditionalFormatting sqref="P80:P81">
    <cfRule type="cellIs" dxfId="29291" priority="3115" operator="greaterThan">
      <formula>0</formula>
    </cfRule>
  </conditionalFormatting>
  <conditionalFormatting sqref="AF81 Q80:Q81">
    <cfRule type="cellIs" dxfId="29290" priority="3120" operator="lessThan">
      <formula>0</formula>
    </cfRule>
  </conditionalFormatting>
  <conditionalFormatting sqref="R80:R81">
    <cfRule type="cellIs" dxfId="29289" priority="3118" operator="lessThan">
      <formula>0.8</formula>
    </cfRule>
    <cfRule type="cellIs" dxfId="29288" priority="3119" operator="greaterThan">
      <formula>1</formula>
    </cfRule>
  </conditionalFormatting>
  <conditionalFormatting sqref="AG81 R80:R81">
    <cfRule type="cellIs" dxfId="29287" priority="3116" operator="greaterThan">
      <formula>1</formula>
    </cfRule>
    <cfRule type="cellIs" dxfId="29286" priority="3117" operator="lessThan">
      <formula>0.8</formula>
    </cfRule>
  </conditionalFormatting>
  <conditionalFormatting sqref="AH85">
    <cfRule type="cellIs" dxfId="29285" priority="3114" operator="lessThan">
      <formula>0.8</formula>
    </cfRule>
  </conditionalFormatting>
  <conditionalFormatting sqref="S85">
    <cfRule type="cellIs" dxfId="29284" priority="3113" operator="lessThan">
      <formula>0.8</formula>
    </cfRule>
  </conditionalFormatting>
  <conditionalFormatting sqref="AF106:AF107">
    <cfRule type="cellIs" dxfId="29283" priority="3112" operator="lessThan">
      <formula>0</formula>
    </cfRule>
  </conditionalFormatting>
  <conditionalFormatting sqref="AH100:AH107">
    <cfRule type="cellIs" dxfId="29282" priority="3111" operator="lessThan">
      <formula>0.8</formula>
    </cfRule>
  </conditionalFormatting>
  <conditionalFormatting sqref="AG106:AG107">
    <cfRule type="cellIs" dxfId="29281" priority="3109" operator="greaterThan">
      <formula>1</formula>
    </cfRule>
    <cfRule type="cellIs" dxfId="29280" priority="3110" operator="lessThan">
      <formula>0.8</formula>
    </cfRule>
  </conditionalFormatting>
  <conditionalFormatting sqref="P106:P107">
    <cfRule type="cellIs" dxfId="29279" priority="3103" operator="greaterThan">
      <formula>0</formula>
    </cfRule>
  </conditionalFormatting>
  <conditionalFormatting sqref="Q106:Q107">
    <cfRule type="cellIs" dxfId="29278" priority="3108" operator="lessThan">
      <formula>0</formula>
    </cfRule>
  </conditionalFormatting>
  <conditionalFormatting sqref="R106:R107">
    <cfRule type="cellIs" dxfId="29277" priority="3106" operator="lessThan">
      <formula>0.8</formula>
    </cfRule>
    <cfRule type="cellIs" dxfId="29276" priority="3107" operator="greaterThan">
      <formula>1</formula>
    </cfRule>
  </conditionalFormatting>
  <conditionalFormatting sqref="R106:R107">
    <cfRule type="cellIs" dxfId="29275" priority="3104" operator="greaterThan">
      <formula>1</formula>
    </cfRule>
    <cfRule type="cellIs" dxfId="29274" priority="3105" operator="lessThan">
      <formula>0.8</formula>
    </cfRule>
  </conditionalFormatting>
  <conditionalFormatting sqref="AF109:AF120">
    <cfRule type="cellIs" dxfId="29273" priority="3102" operator="lessThan">
      <formula>0</formula>
    </cfRule>
  </conditionalFormatting>
  <conditionalFormatting sqref="S109">
    <cfRule type="cellIs" dxfId="29272" priority="3101" operator="lessThan">
      <formula>0.8</formula>
    </cfRule>
  </conditionalFormatting>
  <conditionalFormatting sqref="AG109:AG120">
    <cfRule type="cellIs" dxfId="29271" priority="3099" operator="greaterThan">
      <formula>1</formula>
    </cfRule>
    <cfRule type="cellIs" dxfId="29270" priority="3100" operator="lessThan">
      <formula>0.8</formula>
    </cfRule>
  </conditionalFormatting>
  <conditionalFormatting sqref="S150">
    <cfRule type="cellIs" dxfId="29269" priority="3098" operator="lessThan">
      <formula>0.8</formula>
    </cfRule>
  </conditionalFormatting>
  <conditionalFormatting sqref="AH150">
    <cfRule type="cellIs" dxfId="29268" priority="3097" operator="lessThan">
      <formula>0.8</formula>
    </cfRule>
  </conditionalFormatting>
  <conditionalFormatting sqref="S149">
    <cfRule type="cellIs" dxfId="29267" priority="3096" operator="lessThan">
      <formula>0.8</formula>
    </cfRule>
  </conditionalFormatting>
  <conditionalFormatting sqref="Q26:Q29">
    <cfRule type="cellIs" dxfId="29266" priority="3095" operator="lessThan">
      <formula>0</formula>
    </cfRule>
  </conditionalFormatting>
  <conditionalFormatting sqref="S21:S29 AH21:AH29">
    <cfRule type="cellIs" dxfId="29265" priority="3094" operator="lessThan">
      <formula>0.8</formula>
    </cfRule>
  </conditionalFormatting>
  <conditionalFormatting sqref="R26:R29">
    <cfRule type="cellIs" dxfId="29264" priority="3092" operator="lessThan">
      <formula>0.8</formula>
    </cfRule>
    <cfRule type="cellIs" dxfId="29263" priority="3093" operator="greaterThan">
      <formula>1</formula>
    </cfRule>
  </conditionalFormatting>
  <conditionalFormatting sqref="R26:R29">
    <cfRule type="cellIs" dxfId="29262" priority="3090" operator="greaterThan">
      <formula>1</formula>
    </cfRule>
    <cfRule type="cellIs" dxfId="29261" priority="3091" operator="lessThan">
      <formula>0.8</formula>
    </cfRule>
  </conditionalFormatting>
  <conditionalFormatting sqref="P26:P29">
    <cfRule type="cellIs" dxfId="29260" priority="3089" operator="greaterThan">
      <formula>0</formula>
    </cfRule>
  </conditionalFormatting>
  <conditionalFormatting sqref="AH91 S91">
    <cfRule type="cellIs" dxfId="29259" priority="3088" operator="lessThan">
      <formula>0.8</formula>
    </cfRule>
  </conditionalFormatting>
  <conditionalFormatting sqref="P92:P94">
    <cfRule type="cellIs" dxfId="29258" priority="3082" operator="greaterThan">
      <formula>0</formula>
    </cfRule>
  </conditionalFormatting>
  <conditionalFormatting sqref="Q92:Q94">
    <cfRule type="cellIs" dxfId="29257" priority="3087" operator="lessThan">
      <formula>0</formula>
    </cfRule>
  </conditionalFormatting>
  <conditionalFormatting sqref="R92:R94">
    <cfRule type="cellIs" dxfId="29256" priority="3085" operator="lessThan">
      <formula>0.8</formula>
    </cfRule>
    <cfRule type="cellIs" dxfId="29255" priority="3086" operator="greaterThan">
      <formula>1</formula>
    </cfRule>
  </conditionalFormatting>
  <conditionalFormatting sqref="R92:R94">
    <cfRule type="cellIs" dxfId="29254" priority="3083" operator="greaterThan">
      <formula>1</formula>
    </cfRule>
    <cfRule type="cellIs" dxfId="29253" priority="3084" operator="lessThan">
      <formula>0.8</formula>
    </cfRule>
  </conditionalFormatting>
  <conditionalFormatting sqref="AF146 Q145:Q146">
    <cfRule type="cellIs" dxfId="29252" priority="3081" operator="lessThan">
      <formula>0</formula>
    </cfRule>
  </conditionalFormatting>
  <conditionalFormatting sqref="AH139:AH146 S139:S146">
    <cfRule type="cellIs" dxfId="29251" priority="3080" operator="lessThan">
      <formula>0.8</formula>
    </cfRule>
  </conditionalFormatting>
  <conditionalFormatting sqref="R145:R146">
    <cfRule type="cellIs" dxfId="29250" priority="3078" operator="lessThan">
      <formula>0.8</formula>
    </cfRule>
    <cfRule type="cellIs" dxfId="29249" priority="3079" operator="greaterThan">
      <formula>1</formula>
    </cfRule>
  </conditionalFormatting>
  <conditionalFormatting sqref="AG146 R145:R146">
    <cfRule type="cellIs" dxfId="29248" priority="3076" operator="greaterThan">
      <formula>1</formula>
    </cfRule>
    <cfRule type="cellIs" dxfId="29247" priority="3077" operator="lessThan">
      <formula>0.8</formula>
    </cfRule>
  </conditionalFormatting>
  <conditionalFormatting sqref="P145:P146">
    <cfRule type="cellIs" dxfId="29246" priority="3075" operator="greaterThan">
      <formula>0</formula>
    </cfRule>
  </conditionalFormatting>
  <conditionalFormatting sqref="Q119:Q120">
    <cfRule type="cellIs" dxfId="29245" priority="3074" operator="lessThan">
      <formula>0</formula>
    </cfRule>
  </conditionalFormatting>
  <conditionalFormatting sqref="R119:R120">
    <cfRule type="cellIs" dxfId="29244" priority="3072" operator="lessThan">
      <formula>0.8</formula>
    </cfRule>
    <cfRule type="cellIs" dxfId="29243" priority="3073" operator="greaterThan">
      <formula>1</formula>
    </cfRule>
  </conditionalFormatting>
  <conditionalFormatting sqref="R119:R120">
    <cfRule type="cellIs" dxfId="29242" priority="3070" operator="greaterThan">
      <formula>1</formula>
    </cfRule>
    <cfRule type="cellIs" dxfId="29241" priority="3071" operator="lessThan">
      <formula>0.8</formula>
    </cfRule>
  </conditionalFormatting>
  <conditionalFormatting sqref="P119:P120">
    <cfRule type="cellIs" dxfId="29240" priority="3069" operator="greaterThan">
      <formula>0</formula>
    </cfRule>
  </conditionalFormatting>
  <conditionalFormatting sqref="S44:S56">
    <cfRule type="cellIs" dxfId="29239" priority="3068" operator="lessThan">
      <formula>0.8</formula>
    </cfRule>
  </conditionalFormatting>
  <conditionalFormatting sqref="S108">
    <cfRule type="cellIs" dxfId="29238" priority="3067" operator="lessThan">
      <formula>0.8</formula>
    </cfRule>
  </conditionalFormatting>
  <conditionalFormatting sqref="S96">
    <cfRule type="cellIs" dxfId="29237" priority="3066" operator="lessThan">
      <formula>0.8</formula>
    </cfRule>
  </conditionalFormatting>
  <conditionalFormatting sqref="S97">
    <cfRule type="cellIs" dxfId="29236" priority="3065" operator="lessThan">
      <formula>0.8</formula>
    </cfRule>
  </conditionalFormatting>
  <conditionalFormatting sqref="S103">
    <cfRule type="cellIs" dxfId="29235" priority="3064" operator="lessThan">
      <formula>0.8</formula>
    </cfRule>
  </conditionalFormatting>
  <conditionalFormatting sqref="S99">
    <cfRule type="cellIs" dxfId="29234" priority="3063" operator="lessThan">
      <formula>0.8</formula>
    </cfRule>
  </conditionalFormatting>
  <conditionalFormatting sqref="S101">
    <cfRule type="cellIs" dxfId="29233" priority="3060" operator="lessThan">
      <formula>0.8</formula>
    </cfRule>
  </conditionalFormatting>
  <conditionalFormatting sqref="S100">
    <cfRule type="cellIs" dxfId="29232" priority="3062" operator="lessThan">
      <formula>0.8</formula>
    </cfRule>
  </conditionalFormatting>
  <conditionalFormatting sqref="S102">
    <cfRule type="cellIs" dxfId="29231" priority="3061" operator="lessThan">
      <formula>0.8</formula>
    </cfRule>
  </conditionalFormatting>
  <conditionalFormatting sqref="S98">
    <cfRule type="cellIs" dxfId="29230" priority="3059" operator="lessThan">
      <formula>0.8</formula>
    </cfRule>
  </conditionalFormatting>
  <conditionalFormatting sqref="S104">
    <cfRule type="cellIs" dxfId="29229" priority="3058" operator="lessThan">
      <formula>0.8</formula>
    </cfRule>
  </conditionalFormatting>
  <conditionalFormatting sqref="P118">
    <cfRule type="cellIs" dxfId="29228" priority="3052" operator="greaterThan">
      <formula>0</formula>
    </cfRule>
  </conditionalFormatting>
  <conditionalFormatting sqref="Q118">
    <cfRule type="cellIs" dxfId="29227" priority="3057" operator="lessThan">
      <formula>0</formula>
    </cfRule>
  </conditionalFormatting>
  <conditionalFormatting sqref="R118">
    <cfRule type="cellIs" dxfId="29226" priority="3055" operator="lessThan">
      <formula>0.8</formula>
    </cfRule>
    <cfRule type="cellIs" dxfId="29225" priority="3056" operator="greaterThan">
      <formula>1</formula>
    </cfRule>
  </conditionalFormatting>
  <conditionalFormatting sqref="R118">
    <cfRule type="cellIs" dxfId="29224" priority="3053" operator="greaterThan">
      <formula>1</formula>
    </cfRule>
    <cfRule type="cellIs" dxfId="29223" priority="3054" operator="lessThan">
      <formula>0.8</formula>
    </cfRule>
  </conditionalFormatting>
  <conditionalFormatting sqref="Q162:Q166">
    <cfRule type="cellIs" dxfId="29222" priority="3051" operator="lessThan">
      <formula>0</formula>
    </cfRule>
  </conditionalFormatting>
  <conditionalFormatting sqref="R162:R166">
    <cfRule type="cellIs" dxfId="29221" priority="3049" operator="lessThan">
      <formula>0.8</formula>
    </cfRule>
    <cfRule type="cellIs" dxfId="29220" priority="3050" operator="greaterThan">
      <formula>1</formula>
    </cfRule>
  </conditionalFormatting>
  <conditionalFormatting sqref="R162:R166">
    <cfRule type="cellIs" dxfId="29219" priority="3047" operator="greaterThan">
      <formula>1</formula>
    </cfRule>
    <cfRule type="cellIs" dxfId="29218" priority="3048" operator="lessThan">
      <formula>0.8</formula>
    </cfRule>
  </conditionalFormatting>
  <conditionalFormatting sqref="P162:P166">
    <cfRule type="cellIs" dxfId="29217" priority="3046" operator="greaterThan">
      <formula>0</formula>
    </cfRule>
  </conditionalFormatting>
  <conditionalFormatting sqref="P167:P168">
    <cfRule type="cellIs" dxfId="29216" priority="3040" operator="greaterThan">
      <formula>0</formula>
    </cfRule>
  </conditionalFormatting>
  <conditionalFormatting sqref="R167:R168">
    <cfRule type="cellIs" dxfId="29215" priority="3043" operator="lessThan">
      <formula>0.8</formula>
    </cfRule>
    <cfRule type="cellIs" dxfId="29214" priority="3044" operator="greaterThan">
      <formula>1</formula>
    </cfRule>
  </conditionalFormatting>
  <conditionalFormatting sqref="R167:R168">
    <cfRule type="cellIs" dxfId="29213" priority="3041" operator="greaterThan">
      <formula>1</formula>
    </cfRule>
    <cfRule type="cellIs" dxfId="29212" priority="3042" operator="lessThan">
      <formula>0.8</formula>
    </cfRule>
  </conditionalFormatting>
  <conditionalFormatting sqref="Q167:Q168">
    <cfRule type="cellIs" dxfId="29211" priority="3045" operator="lessThan">
      <formula>0</formula>
    </cfRule>
  </conditionalFormatting>
  <conditionalFormatting sqref="Q83">
    <cfRule type="cellIs" dxfId="29210" priority="3039" operator="lessThan">
      <formula>0</formula>
    </cfRule>
  </conditionalFormatting>
  <conditionalFormatting sqref="R83">
    <cfRule type="cellIs" dxfId="29209" priority="3037" operator="lessThan">
      <formula>0.8</formula>
    </cfRule>
    <cfRule type="cellIs" dxfId="29208" priority="3038" operator="greaterThan">
      <formula>1</formula>
    </cfRule>
  </conditionalFormatting>
  <conditionalFormatting sqref="R83">
    <cfRule type="cellIs" dxfId="29207" priority="3035" operator="greaterThan">
      <formula>1</formula>
    </cfRule>
    <cfRule type="cellIs" dxfId="29206" priority="3036" operator="lessThan">
      <formula>0.8</formula>
    </cfRule>
  </conditionalFormatting>
  <conditionalFormatting sqref="P83">
    <cfRule type="cellIs" dxfId="29205" priority="3034" operator="greaterThan">
      <formula>0</formula>
    </cfRule>
  </conditionalFormatting>
  <conditionalFormatting sqref="Q83">
    <cfRule type="cellIs" dxfId="29204" priority="3033" operator="lessThan">
      <formula>0</formula>
    </cfRule>
  </conditionalFormatting>
  <conditionalFormatting sqref="R83">
    <cfRule type="cellIs" dxfId="29203" priority="3031" operator="lessThan">
      <formula>0.8</formula>
    </cfRule>
    <cfRule type="cellIs" dxfId="29202" priority="3032" operator="greaterThan">
      <formula>1</formula>
    </cfRule>
  </conditionalFormatting>
  <conditionalFormatting sqref="R83">
    <cfRule type="cellIs" dxfId="29201" priority="3029" operator="greaterThan">
      <formula>1</formula>
    </cfRule>
    <cfRule type="cellIs" dxfId="29200" priority="3030" operator="lessThan">
      <formula>0.8</formula>
    </cfRule>
  </conditionalFormatting>
  <conditionalFormatting sqref="P83">
    <cfRule type="cellIs" dxfId="29199" priority="3028" operator="greaterThan">
      <formula>0</formula>
    </cfRule>
  </conditionalFormatting>
  <conditionalFormatting sqref="Q83">
    <cfRule type="cellIs" dxfId="29198" priority="3027" operator="lessThan">
      <formula>0</formula>
    </cfRule>
  </conditionalFormatting>
  <conditionalFormatting sqref="R83">
    <cfRule type="cellIs" dxfId="29197" priority="3025" operator="lessThan">
      <formula>0.8</formula>
    </cfRule>
    <cfRule type="cellIs" dxfId="29196" priority="3026" operator="greaterThan">
      <formula>1</formula>
    </cfRule>
  </conditionalFormatting>
  <conditionalFormatting sqref="R83">
    <cfRule type="cellIs" dxfId="29195" priority="3023" operator="greaterThan">
      <formula>1</formula>
    </cfRule>
    <cfRule type="cellIs" dxfId="29194" priority="3024" operator="lessThan">
      <formula>0.8</formula>
    </cfRule>
  </conditionalFormatting>
  <conditionalFormatting sqref="P83">
    <cfRule type="cellIs" dxfId="29193" priority="3022" operator="greaterThan">
      <formula>0</formula>
    </cfRule>
  </conditionalFormatting>
  <conditionalFormatting sqref="Q83">
    <cfRule type="cellIs" dxfId="29192" priority="3021" operator="lessThan">
      <formula>0</formula>
    </cfRule>
  </conditionalFormatting>
  <conditionalFormatting sqref="R83">
    <cfRule type="cellIs" dxfId="29191" priority="3019" operator="lessThan">
      <formula>0.8</formula>
    </cfRule>
    <cfRule type="cellIs" dxfId="29190" priority="3020" operator="greaterThan">
      <formula>1</formula>
    </cfRule>
  </conditionalFormatting>
  <conditionalFormatting sqref="R83">
    <cfRule type="cellIs" dxfId="29189" priority="3017" operator="greaterThan">
      <formula>1</formula>
    </cfRule>
    <cfRule type="cellIs" dxfId="29188" priority="3018" operator="lessThan">
      <formula>0.8</formula>
    </cfRule>
  </conditionalFormatting>
  <conditionalFormatting sqref="P83">
    <cfRule type="cellIs" dxfId="29187" priority="3016" operator="greaterThan">
      <formula>0</formula>
    </cfRule>
  </conditionalFormatting>
  <conditionalFormatting sqref="P83">
    <cfRule type="cellIs" dxfId="29186" priority="3010" operator="greaterThan">
      <formula>0</formula>
    </cfRule>
  </conditionalFormatting>
  <conditionalFormatting sqref="Q83">
    <cfRule type="cellIs" dxfId="29185" priority="3015" operator="lessThan">
      <formula>0</formula>
    </cfRule>
  </conditionalFormatting>
  <conditionalFormatting sqref="R83">
    <cfRule type="cellIs" dxfId="29184" priority="3013" operator="lessThan">
      <formula>0.8</formula>
    </cfRule>
    <cfRule type="cellIs" dxfId="29183" priority="3014" operator="greaterThan">
      <formula>1</formula>
    </cfRule>
  </conditionalFormatting>
  <conditionalFormatting sqref="R83">
    <cfRule type="cellIs" dxfId="29182" priority="3011" operator="greaterThan">
      <formula>1</formula>
    </cfRule>
    <cfRule type="cellIs" dxfId="29181" priority="3012" operator="lessThan">
      <formula>0.8</formula>
    </cfRule>
  </conditionalFormatting>
  <conditionalFormatting sqref="P83">
    <cfRule type="cellIs" dxfId="29180" priority="3004" operator="greaterThan">
      <formula>0</formula>
    </cfRule>
  </conditionalFormatting>
  <conditionalFormatting sqref="Q83">
    <cfRule type="cellIs" dxfId="29179" priority="3009" operator="lessThan">
      <formula>0</formula>
    </cfRule>
  </conditionalFormatting>
  <conditionalFormatting sqref="R83">
    <cfRule type="cellIs" dxfId="29178" priority="3007" operator="lessThan">
      <formula>0.8</formula>
    </cfRule>
    <cfRule type="cellIs" dxfId="29177" priority="3008" operator="greaterThan">
      <formula>1</formula>
    </cfRule>
  </conditionalFormatting>
  <conditionalFormatting sqref="R83">
    <cfRule type="cellIs" dxfId="29176" priority="3005" operator="greaterThan">
      <formula>1</formula>
    </cfRule>
    <cfRule type="cellIs" dxfId="29175" priority="3006" operator="lessThan">
      <formula>0.8</formula>
    </cfRule>
  </conditionalFormatting>
  <conditionalFormatting sqref="R83">
    <cfRule type="cellIs" dxfId="29174" priority="3001" operator="lessThan">
      <formula>0.8</formula>
    </cfRule>
    <cfRule type="cellIs" dxfId="29173" priority="3002" operator="greaterThan">
      <formula>1</formula>
    </cfRule>
  </conditionalFormatting>
  <conditionalFormatting sqref="R83">
    <cfRule type="cellIs" dxfId="29172" priority="2999" operator="greaterThan">
      <formula>1</formula>
    </cfRule>
    <cfRule type="cellIs" dxfId="29171" priority="3000" operator="lessThan">
      <formula>0.8</formula>
    </cfRule>
  </conditionalFormatting>
  <conditionalFormatting sqref="P83">
    <cfRule type="cellIs" dxfId="29170" priority="2998" operator="greaterThan">
      <formula>0</formula>
    </cfRule>
  </conditionalFormatting>
  <conditionalFormatting sqref="Q83">
    <cfRule type="cellIs" dxfId="29169" priority="3003" operator="lessThan">
      <formula>0</formula>
    </cfRule>
  </conditionalFormatting>
  <conditionalFormatting sqref="Q83">
    <cfRule type="cellIs" dxfId="29168" priority="2997" operator="lessThan">
      <formula>0</formula>
    </cfRule>
  </conditionalFormatting>
  <conditionalFormatting sqref="R83">
    <cfRule type="cellIs" dxfId="29167" priority="2995" operator="lessThan">
      <formula>0.8</formula>
    </cfRule>
    <cfRule type="cellIs" dxfId="29166" priority="2996" operator="greaterThan">
      <formula>1</formula>
    </cfRule>
  </conditionalFormatting>
  <conditionalFormatting sqref="R83">
    <cfRule type="cellIs" dxfId="29165" priority="2993" operator="greaterThan">
      <formula>1</formula>
    </cfRule>
    <cfRule type="cellIs" dxfId="29164" priority="2994" operator="lessThan">
      <formula>0.8</formula>
    </cfRule>
  </conditionalFormatting>
  <conditionalFormatting sqref="P83">
    <cfRule type="cellIs" dxfId="29163" priority="2992" operator="greaterThan">
      <formula>0</formula>
    </cfRule>
  </conditionalFormatting>
  <conditionalFormatting sqref="P83">
    <cfRule type="cellIs" dxfId="29162" priority="2986" operator="greaterThan">
      <formula>0</formula>
    </cfRule>
  </conditionalFormatting>
  <conditionalFormatting sqref="Q83">
    <cfRule type="cellIs" dxfId="29161" priority="2991" operator="lessThan">
      <formula>0</formula>
    </cfRule>
  </conditionalFormatting>
  <conditionalFormatting sqref="R83">
    <cfRule type="cellIs" dxfId="29160" priority="2989" operator="lessThan">
      <formula>0.8</formula>
    </cfRule>
    <cfRule type="cellIs" dxfId="29159" priority="2990" operator="greaterThan">
      <formula>1</formula>
    </cfRule>
  </conditionalFormatting>
  <conditionalFormatting sqref="R83">
    <cfRule type="cellIs" dxfId="29158" priority="2987" operator="greaterThan">
      <formula>1</formula>
    </cfRule>
    <cfRule type="cellIs" dxfId="29157" priority="2988" operator="lessThan">
      <formula>0.8</formula>
    </cfRule>
  </conditionalFormatting>
  <conditionalFormatting sqref="P83">
    <cfRule type="cellIs" dxfId="29156" priority="2980" operator="greaterThan">
      <formula>0</formula>
    </cfRule>
  </conditionalFormatting>
  <conditionalFormatting sqref="Q83">
    <cfRule type="cellIs" dxfId="29155" priority="2985" operator="lessThan">
      <formula>0</formula>
    </cfRule>
  </conditionalFormatting>
  <conditionalFormatting sqref="R83">
    <cfRule type="cellIs" dxfId="29154" priority="2983" operator="lessThan">
      <formula>0.8</formula>
    </cfRule>
    <cfRule type="cellIs" dxfId="29153" priority="2984" operator="greaterThan">
      <formula>1</formula>
    </cfRule>
  </conditionalFormatting>
  <conditionalFormatting sqref="R83">
    <cfRule type="cellIs" dxfId="29152" priority="2981" operator="greaterThan">
      <formula>1</formula>
    </cfRule>
    <cfRule type="cellIs" dxfId="29151" priority="2982" operator="lessThan">
      <formula>0.8</formula>
    </cfRule>
  </conditionalFormatting>
  <conditionalFormatting sqref="R83">
    <cfRule type="cellIs" dxfId="29150" priority="2977" operator="lessThan">
      <formula>0.8</formula>
    </cfRule>
    <cfRule type="cellIs" dxfId="29149" priority="2978" operator="greaterThan">
      <formula>1</formula>
    </cfRule>
  </conditionalFormatting>
  <conditionalFormatting sqref="R83">
    <cfRule type="cellIs" dxfId="29148" priority="2975" operator="greaterThan">
      <formula>1</formula>
    </cfRule>
    <cfRule type="cellIs" dxfId="29147" priority="2976" operator="lessThan">
      <formula>0.8</formula>
    </cfRule>
  </conditionalFormatting>
  <conditionalFormatting sqref="P83">
    <cfRule type="cellIs" dxfId="29146" priority="2974" operator="greaterThan">
      <formula>0</formula>
    </cfRule>
  </conditionalFormatting>
  <conditionalFormatting sqref="Q83">
    <cfRule type="cellIs" dxfId="29145" priority="2979" operator="lessThan">
      <formula>0</formula>
    </cfRule>
  </conditionalFormatting>
  <conditionalFormatting sqref="P83">
    <cfRule type="cellIs" dxfId="29144" priority="2968" operator="greaterThan">
      <formula>0</formula>
    </cfRule>
  </conditionalFormatting>
  <conditionalFormatting sqref="Q83">
    <cfRule type="cellIs" dxfId="29143" priority="2973" operator="lessThan">
      <formula>0</formula>
    </cfRule>
  </conditionalFormatting>
  <conditionalFormatting sqref="R83">
    <cfRule type="cellIs" dxfId="29142" priority="2971" operator="lessThan">
      <formula>0.8</formula>
    </cfRule>
    <cfRule type="cellIs" dxfId="29141" priority="2972" operator="greaterThan">
      <formula>1</formula>
    </cfRule>
  </conditionalFormatting>
  <conditionalFormatting sqref="R83">
    <cfRule type="cellIs" dxfId="29140" priority="2969" operator="greaterThan">
      <formula>1</formula>
    </cfRule>
    <cfRule type="cellIs" dxfId="29139" priority="2970" operator="lessThan">
      <formula>0.8</formula>
    </cfRule>
  </conditionalFormatting>
  <conditionalFormatting sqref="R83">
    <cfRule type="cellIs" dxfId="29138" priority="2965" operator="lessThan">
      <formula>0.8</formula>
    </cfRule>
    <cfRule type="cellIs" dxfId="29137" priority="2966" operator="greaterThan">
      <formula>1</formula>
    </cfRule>
  </conditionalFormatting>
  <conditionalFormatting sqref="R83">
    <cfRule type="cellIs" dxfId="29136" priority="2963" operator="greaterThan">
      <formula>1</formula>
    </cfRule>
    <cfRule type="cellIs" dxfId="29135" priority="2964" operator="lessThan">
      <formula>0.8</formula>
    </cfRule>
  </conditionalFormatting>
  <conditionalFormatting sqref="P83">
    <cfRule type="cellIs" dxfId="29134" priority="2962" operator="greaterThan">
      <formula>0</formula>
    </cfRule>
  </conditionalFormatting>
  <conditionalFormatting sqref="Q83">
    <cfRule type="cellIs" dxfId="29133" priority="2967" operator="lessThan">
      <formula>0</formula>
    </cfRule>
  </conditionalFormatting>
  <conditionalFormatting sqref="R83">
    <cfRule type="cellIs" dxfId="29132" priority="2959" operator="lessThan">
      <formula>0.8</formula>
    </cfRule>
    <cfRule type="cellIs" dxfId="29131" priority="2960" operator="greaterThan">
      <formula>1</formula>
    </cfRule>
  </conditionalFormatting>
  <conditionalFormatting sqref="R83">
    <cfRule type="cellIs" dxfId="29130" priority="2957" operator="greaterThan">
      <formula>1</formula>
    </cfRule>
    <cfRule type="cellIs" dxfId="29129" priority="2958" operator="lessThan">
      <formula>0.8</formula>
    </cfRule>
  </conditionalFormatting>
  <conditionalFormatting sqref="P83">
    <cfRule type="cellIs" dxfId="29128" priority="2956" operator="greaterThan">
      <formula>0</formula>
    </cfRule>
  </conditionalFormatting>
  <conditionalFormatting sqref="Q83">
    <cfRule type="cellIs" dxfId="29127" priority="2961" operator="lessThan">
      <formula>0</formula>
    </cfRule>
  </conditionalFormatting>
  <conditionalFormatting sqref="Q83">
    <cfRule type="cellIs" dxfId="29126" priority="2955" operator="lessThan">
      <formula>0</formula>
    </cfRule>
  </conditionalFormatting>
  <conditionalFormatting sqref="R83">
    <cfRule type="cellIs" dxfId="29125" priority="2953" operator="lessThan">
      <formula>0.8</formula>
    </cfRule>
    <cfRule type="cellIs" dxfId="29124" priority="2954" operator="greaterThan">
      <formula>1</formula>
    </cfRule>
  </conditionalFormatting>
  <conditionalFormatting sqref="R83">
    <cfRule type="cellIs" dxfId="29123" priority="2951" operator="greaterThan">
      <formula>1</formula>
    </cfRule>
    <cfRule type="cellIs" dxfId="29122" priority="2952" operator="lessThan">
      <formula>0.8</formula>
    </cfRule>
  </conditionalFormatting>
  <conditionalFormatting sqref="P83">
    <cfRule type="cellIs" dxfId="29121" priority="2950" operator="greaterThan">
      <formula>0</formula>
    </cfRule>
  </conditionalFormatting>
  <conditionalFormatting sqref="Q83">
    <cfRule type="cellIs" dxfId="29120" priority="2944" operator="lessThan">
      <formula>0</formula>
    </cfRule>
  </conditionalFormatting>
  <conditionalFormatting sqref="R83">
    <cfRule type="cellIs" dxfId="29119" priority="2948" operator="lessThan">
      <formula>0.8</formula>
    </cfRule>
    <cfRule type="cellIs" dxfId="29118" priority="2949" operator="greaterThan">
      <formula>1</formula>
    </cfRule>
  </conditionalFormatting>
  <conditionalFormatting sqref="R83">
    <cfRule type="cellIs" dxfId="29117" priority="2946" operator="greaterThan">
      <formula>1</formula>
    </cfRule>
    <cfRule type="cellIs" dxfId="29116" priority="2947" operator="lessThan">
      <formula>0.8</formula>
    </cfRule>
  </conditionalFormatting>
  <conditionalFormatting sqref="P83">
    <cfRule type="cellIs" dxfId="29115" priority="2945" operator="greaterThan">
      <formula>0</formula>
    </cfRule>
  </conditionalFormatting>
  <conditionalFormatting sqref="Q83">
    <cfRule type="cellIs" dxfId="29114" priority="2943" operator="lessThan">
      <formula>0</formula>
    </cfRule>
  </conditionalFormatting>
  <conditionalFormatting sqref="R83">
    <cfRule type="cellIs" dxfId="29113" priority="2941" operator="lessThan">
      <formula>0.8</formula>
    </cfRule>
    <cfRule type="cellIs" dxfId="29112" priority="2942" operator="greaterThan">
      <formula>1</formula>
    </cfRule>
  </conditionalFormatting>
  <conditionalFormatting sqref="R83">
    <cfRule type="cellIs" dxfId="29111" priority="2939" operator="greaterThan">
      <formula>1</formula>
    </cfRule>
    <cfRule type="cellIs" dxfId="29110" priority="2940" operator="lessThan">
      <formula>0.8</formula>
    </cfRule>
  </conditionalFormatting>
  <conditionalFormatting sqref="P83">
    <cfRule type="cellIs" dxfId="29109" priority="2938" operator="greaterThan">
      <formula>0</formula>
    </cfRule>
  </conditionalFormatting>
  <conditionalFormatting sqref="Q83">
    <cfRule type="cellIs" dxfId="29108" priority="2937" operator="lessThan">
      <formula>0</formula>
    </cfRule>
  </conditionalFormatting>
  <conditionalFormatting sqref="R83">
    <cfRule type="cellIs" dxfId="29107" priority="2935" operator="lessThan">
      <formula>0.8</formula>
    </cfRule>
    <cfRule type="cellIs" dxfId="29106" priority="2936" operator="greaterThan">
      <formula>1</formula>
    </cfRule>
  </conditionalFormatting>
  <conditionalFormatting sqref="R83">
    <cfRule type="cellIs" dxfId="29105" priority="2933" operator="greaterThan">
      <formula>1</formula>
    </cfRule>
    <cfRule type="cellIs" dxfId="29104" priority="2934" operator="lessThan">
      <formula>0.8</formula>
    </cfRule>
  </conditionalFormatting>
  <conditionalFormatting sqref="P83">
    <cfRule type="cellIs" dxfId="29103" priority="2932" operator="greaterThan">
      <formula>0</formula>
    </cfRule>
  </conditionalFormatting>
  <conditionalFormatting sqref="Q83">
    <cfRule type="cellIs" dxfId="29102" priority="2931" operator="lessThan">
      <formula>0</formula>
    </cfRule>
  </conditionalFormatting>
  <conditionalFormatting sqref="R83">
    <cfRule type="cellIs" dxfId="29101" priority="2929" operator="lessThan">
      <formula>0.8</formula>
    </cfRule>
    <cfRule type="cellIs" dxfId="29100" priority="2930" operator="greaterThan">
      <formula>1</formula>
    </cfRule>
  </conditionalFormatting>
  <conditionalFormatting sqref="R83">
    <cfRule type="cellIs" dxfId="29099" priority="2927" operator="greaterThan">
      <formula>1</formula>
    </cfRule>
    <cfRule type="cellIs" dxfId="29098" priority="2928" operator="lessThan">
      <formula>0.8</formula>
    </cfRule>
  </conditionalFormatting>
  <conditionalFormatting sqref="P83">
    <cfRule type="cellIs" dxfId="29097" priority="2926" operator="greaterThan">
      <formula>0</formula>
    </cfRule>
  </conditionalFormatting>
  <conditionalFormatting sqref="Q83">
    <cfRule type="cellIs" dxfId="29096" priority="2925" operator="lessThan">
      <formula>0</formula>
    </cfRule>
  </conditionalFormatting>
  <conditionalFormatting sqref="R83">
    <cfRule type="cellIs" dxfId="29095" priority="2923" operator="lessThan">
      <formula>0.8</formula>
    </cfRule>
    <cfRule type="cellIs" dxfId="29094" priority="2924" operator="greaterThan">
      <formula>1</formula>
    </cfRule>
  </conditionalFormatting>
  <conditionalFormatting sqref="R83">
    <cfRule type="cellIs" dxfId="29093" priority="2921" operator="greaterThan">
      <formula>1</formula>
    </cfRule>
    <cfRule type="cellIs" dxfId="29092" priority="2922" operator="lessThan">
      <formula>0.8</formula>
    </cfRule>
  </conditionalFormatting>
  <conditionalFormatting sqref="P83">
    <cfRule type="cellIs" dxfId="29091" priority="2920" operator="greaterThan">
      <formula>0</formula>
    </cfRule>
  </conditionalFormatting>
  <conditionalFormatting sqref="Q83">
    <cfRule type="cellIs" dxfId="29090" priority="2919" operator="lessThan">
      <formula>0</formula>
    </cfRule>
  </conditionalFormatting>
  <conditionalFormatting sqref="R83">
    <cfRule type="cellIs" dxfId="29089" priority="2917" operator="lessThan">
      <formula>0.8</formula>
    </cfRule>
    <cfRule type="cellIs" dxfId="29088" priority="2918" operator="greaterThan">
      <formula>1</formula>
    </cfRule>
  </conditionalFormatting>
  <conditionalFormatting sqref="R83">
    <cfRule type="cellIs" dxfId="29087" priority="2915" operator="greaterThan">
      <formula>1</formula>
    </cfRule>
    <cfRule type="cellIs" dxfId="29086" priority="2916" operator="lessThan">
      <formula>0.8</formula>
    </cfRule>
  </conditionalFormatting>
  <conditionalFormatting sqref="P83">
    <cfRule type="cellIs" dxfId="29085" priority="2914" operator="greaterThan">
      <formula>0</formula>
    </cfRule>
  </conditionalFormatting>
  <conditionalFormatting sqref="P83">
    <cfRule type="cellIs" dxfId="29084" priority="2908" operator="greaterThan">
      <formula>0</formula>
    </cfRule>
  </conditionalFormatting>
  <conditionalFormatting sqref="Q83">
    <cfRule type="cellIs" dxfId="29083" priority="2913" operator="lessThan">
      <formula>0</formula>
    </cfRule>
  </conditionalFormatting>
  <conditionalFormatting sqref="R83">
    <cfRule type="cellIs" dxfId="29082" priority="2911" operator="lessThan">
      <formula>0.8</formula>
    </cfRule>
    <cfRule type="cellIs" dxfId="29081" priority="2912" operator="greaterThan">
      <formula>1</formula>
    </cfRule>
  </conditionalFormatting>
  <conditionalFormatting sqref="R83">
    <cfRule type="cellIs" dxfId="29080" priority="2909" operator="greaterThan">
      <formula>1</formula>
    </cfRule>
    <cfRule type="cellIs" dxfId="29079" priority="2910" operator="lessThan">
      <formula>0.8</formula>
    </cfRule>
  </conditionalFormatting>
  <conditionalFormatting sqref="P83">
    <cfRule type="cellIs" dxfId="29078" priority="2902" operator="greaterThan">
      <formula>0</formula>
    </cfRule>
  </conditionalFormatting>
  <conditionalFormatting sqref="Q83">
    <cfRule type="cellIs" dxfId="29077" priority="2907" operator="lessThan">
      <formula>0</formula>
    </cfRule>
  </conditionalFormatting>
  <conditionalFormatting sqref="R83">
    <cfRule type="cellIs" dxfId="29076" priority="2905" operator="lessThan">
      <formula>0.8</formula>
    </cfRule>
    <cfRule type="cellIs" dxfId="29075" priority="2906" operator="greaterThan">
      <formula>1</formula>
    </cfRule>
  </conditionalFormatting>
  <conditionalFormatting sqref="R83">
    <cfRule type="cellIs" dxfId="29074" priority="2903" operator="greaterThan">
      <formula>1</formula>
    </cfRule>
    <cfRule type="cellIs" dxfId="29073" priority="2904" operator="lessThan">
      <formula>0.8</formula>
    </cfRule>
  </conditionalFormatting>
  <conditionalFormatting sqref="R83">
    <cfRule type="cellIs" dxfId="29072" priority="2899" operator="lessThan">
      <formula>0.8</formula>
    </cfRule>
    <cfRule type="cellIs" dxfId="29071" priority="2900" operator="greaterThan">
      <formula>1</formula>
    </cfRule>
  </conditionalFormatting>
  <conditionalFormatting sqref="R83">
    <cfRule type="cellIs" dxfId="29070" priority="2897" operator="greaterThan">
      <formula>1</formula>
    </cfRule>
    <cfRule type="cellIs" dxfId="29069" priority="2898" operator="lessThan">
      <formula>0.8</formula>
    </cfRule>
  </conditionalFormatting>
  <conditionalFormatting sqref="P83">
    <cfRule type="cellIs" dxfId="29068" priority="2896" operator="greaterThan">
      <formula>0</formula>
    </cfRule>
  </conditionalFormatting>
  <conditionalFormatting sqref="Q83">
    <cfRule type="cellIs" dxfId="29067" priority="2901" operator="lessThan">
      <formula>0</formula>
    </cfRule>
  </conditionalFormatting>
  <conditionalFormatting sqref="Q83">
    <cfRule type="cellIs" dxfId="29066" priority="2895" operator="lessThan">
      <formula>0</formula>
    </cfRule>
  </conditionalFormatting>
  <conditionalFormatting sqref="R83">
    <cfRule type="cellIs" dxfId="29065" priority="2893" operator="lessThan">
      <formula>0.8</formula>
    </cfRule>
    <cfRule type="cellIs" dxfId="29064" priority="2894" operator="greaterThan">
      <formula>1</formula>
    </cfRule>
  </conditionalFormatting>
  <conditionalFormatting sqref="R83">
    <cfRule type="cellIs" dxfId="29063" priority="2891" operator="greaterThan">
      <formula>1</formula>
    </cfRule>
    <cfRule type="cellIs" dxfId="29062" priority="2892" operator="lessThan">
      <formula>0.8</formula>
    </cfRule>
  </conditionalFormatting>
  <conditionalFormatting sqref="P83">
    <cfRule type="cellIs" dxfId="29061" priority="2890" operator="greaterThan">
      <formula>0</formula>
    </cfRule>
  </conditionalFormatting>
  <conditionalFormatting sqref="Q83">
    <cfRule type="cellIs" dxfId="29060" priority="2889" operator="lessThan">
      <formula>0</formula>
    </cfRule>
  </conditionalFormatting>
  <conditionalFormatting sqref="R83">
    <cfRule type="cellIs" dxfId="29059" priority="2887" operator="lessThan">
      <formula>0.8</formula>
    </cfRule>
    <cfRule type="cellIs" dxfId="29058" priority="2888" operator="greaterThan">
      <formula>1</formula>
    </cfRule>
  </conditionalFormatting>
  <conditionalFormatting sqref="R83">
    <cfRule type="cellIs" dxfId="29057" priority="2885" operator="greaterThan">
      <formula>1</formula>
    </cfRule>
    <cfRule type="cellIs" dxfId="29056" priority="2886" operator="lessThan">
      <formula>0.8</formula>
    </cfRule>
  </conditionalFormatting>
  <conditionalFormatting sqref="P83">
    <cfRule type="cellIs" dxfId="29055" priority="2884" operator="greaterThan">
      <formula>0</formula>
    </cfRule>
  </conditionalFormatting>
  <conditionalFormatting sqref="Q83">
    <cfRule type="cellIs" dxfId="29054" priority="2883" operator="lessThan">
      <formula>0</formula>
    </cfRule>
  </conditionalFormatting>
  <conditionalFormatting sqref="R83">
    <cfRule type="cellIs" dxfId="29053" priority="2881" operator="lessThan">
      <formula>0.8</formula>
    </cfRule>
    <cfRule type="cellIs" dxfId="29052" priority="2882" operator="greaterThan">
      <formula>1</formula>
    </cfRule>
  </conditionalFormatting>
  <conditionalFormatting sqref="R83">
    <cfRule type="cellIs" dxfId="29051" priority="2879" operator="greaterThan">
      <formula>1</formula>
    </cfRule>
    <cfRule type="cellIs" dxfId="29050" priority="2880" operator="lessThan">
      <formula>0.8</formula>
    </cfRule>
  </conditionalFormatting>
  <conditionalFormatting sqref="P83">
    <cfRule type="cellIs" dxfId="29049" priority="2878" operator="greaterThan">
      <formula>0</formula>
    </cfRule>
  </conditionalFormatting>
  <conditionalFormatting sqref="Q83">
    <cfRule type="cellIs" dxfId="29048" priority="2877" operator="lessThan">
      <formula>0</formula>
    </cfRule>
  </conditionalFormatting>
  <conditionalFormatting sqref="R83">
    <cfRule type="cellIs" dxfId="29047" priority="2875" operator="lessThan">
      <formula>0.8</formula>
    </cfRule>
    <cfRule type="cellIs" dxfId="29046" priority="2876" operator="greaterThan">
      <formula>1</formula>
    </cfRule>
  </conditionalFormatting>
  <conditionalFormatting sqref="R83">
    <cfRule type="cellIs" dxfId="29045" priority="2873" operator="greaterThan">
      <formula>1</formula>
    </cfRule>
    <cfRule type="cellIs" dxfId="29044" priority="2874" operator="lessThan">
      <formula>0.8</formula>
    </cfRule>
  </conditionalFormatting>
  <conditionalFormatting sqref="P83">
    <cfRule type="cellIs" dxfId="29043" priority="2872" operator="greaterThan">
      <formula>0</formula>
    </cfRule>
  </conditionalFormatting>
  <conditionalFormatting sqref="P83">
    <cfRule type="cellIs" dxfId="29042" priority="2866" operator="greaterThan">
      <formula>0</formula>
    </cfRule>
  </conditionalFormatting>
  <conditionalFormatting sqref="Q83">
    <cfRule type="cellIs" dxfId="29041" priority="2871" operator="lessThan">
      <formula>0</formula>
    </cfRule>
  </conditionalFormatting>
  <conditionalFormatting sqref="R83">
    <cfRule type="cellIs" dxfId="29040" priority="2869" operator="lessThan">
      <formula>0.8</formula>
    </cfRule>
    <cfRule type="cellIs" dxfId="29039" priority="2870" operator="greaterThan">
      <formula>1</formula>
    </cfRule>
  </conditionalFormatting>
  <conditionalFormatting sqref="R83">
    <cfRule type="cellIs" dxfId="29038" priority="2867" operator="greaterThan">
      <formula>1</formula>
    </cfRule>
    <cfRule type="cellIs" dxfId="29037" priority="2868" operator="lessThan">
      <formula>0.8</formula>
    </cfRule>
  </conditionalFormatting>
  <conditionalFormatting sqref="P83">
    <cfRule type="cellIs" dxfId="29036" priority="2860" operator="greaterThan">
      <formula>0</formula>
    </cfRule>
  </conditionalFormatting>
  <conditionalFormatting sqref="Q83">
    <cfRule type="cellIs" dxfId="29035" priority="2865" operator="lessThan">
      <formula>0</formula>
    </cfRule>
  </conditionalFormatting>
  <conditionalFormatting sqref="R83">
    <cfRule type="cellIs" dxfId="29034" priority="2863" operator="lessThan">
      <formula>0.8</formula>
    </cfRule>
    <cfRule type="cellIs" dxfId="29033" priority="2864" operator="greaterThan">
      <formula>1</formula>
    </cfRule>
  </conditionalFormatting>
  <conditionalFormatting sqref="R83">
    <cfRule type="cellIs" dxfId="29032" priority="2861" operator="greaterThan">
      <formula>1</formula>
    </cfRule>
    <cfRule type="cellIs" dxfId="29031" priority="2862" operator="lessThan">
      <formula>0.8</formula>
    </cfRule>
  </conditionalFormatting>
  <conditionalFormatting sqref="R83">
    <cfRule type="cellIs" dxfId="29030" priority="2857" operator="lessThan">
      <formula>0.8</formula>
    </cfRule>
    <cfRule type="cellIs" dxfId="29029" priority="2858" operator="greaterThan">
      <formula>1</formula>
    </cfRule>
  </conditionalFormatting>
  <conditionalFormatting sqref="R83">
    <cfRule type="cellIs" dxfId="29028" priority="2855" operator="greaterThan">
      <formula>1</formula>
    </cfRule>
    <cfRule type="cellIs" dxfId="29027" priority="2856" operator="lessThan">
      <formula>0.8</formula>
    </cfRule>
  </conditionalFormatting>
  <conditionalFormatting sqref="P83">
    <cfRule type="cellIs" dxfId="29026" priority="2854" operator="greaterThan">
      <formula>0</formula>
    </cfRule>
  </conditionalFormatting>
  <conditionalFormatting sqref="Q83">
    <cfRule type="cellIs" dxfId="29025" priority="2859" operator="lessThan">
      <formula>0</formula>
    </cfRule>
  </conditionalFormatting>
  <conditionalFormatting sqref="Q83">
    <cfRule type="cellIs" dxfId="29024" priority="2853" operator="lessThan">
      <formula>0</formula>
    </cfRule>
  </conditionalFormatting>
  <conditionalFormatting sqref="R83">
    <cfRule type="cellIs" dxfId="29023" priority="2851" operator="lessThan">
      <formula>0.8</formula>
    </cfRule>
    <cfRule type="cellIs" dxfId="29022" priority="2852" operator="greaterThan">
      <formula>1</formula>
    </cfRule>
  </conditionalFormatting>
  <conditionalFormatting sqref="R83">
    <cfRule type="cellIs" dxfId="29021" priority="2849" operator="greaterThan">
      <formula>1</formula>
    </cfRule>
    <cfRule type="cellIs" dxfId="29020" priority="2850" operator="lessThan">
      <formula>0.8</formula>
    </cfRule>
  </conditionalFormatting>
  <conditionalFormatting sqref="P83">
    <cfRule type="cellIs" dxfId="29019" priority="2848" operator="greaterThan">
      <formula>0</formula>
    </cfRule>
  </conditionalFormatting>
  <conditionalFormatting sqref="P83">
    <cfRule type="cellIs" dxfId="29018" priority="2842" operator="greaterThan">
      <formula>0</formula>
    </cfRule>
  </conditionalFormatting>
  <conditionalFormatting sqref="Q83">
    <cfRule type="cellIs" dxfId="29017" priority="2847" operator="lessThan">
      <formula>0</formula>
    </cfRule>
  </conditionalFormatting>
  <conditionalFormatting sqref="R83">
    <cfRule type="cellIs" dxfId="29016" priority="2845" operator="lessThan">
      <formula>0.8</formula>
    </cfRule>
    <cfRule type="cellIs" dxfId="29015" priority="2846" operator="greaterThan">
      <formula>1</formula>
    </cfRule>
  </conditionalFormatting>
  <conditionalFormatting sqref="R83">
    <cfRule type="cellIs" dxfId="29014" priority="2843" operator="greaterThan">
      <formula>1</formula>
    </cfRule>
    <cfRule type="cellIs" dxfId="29013" priority="2844" operator="lessThan">
      <formula>0.8</formula>
    </cfRule>
  </conditionalFormatting>
  <conditionalFormatting sqref="P83">
    <cfRule type="cellIs" dxfId="29012" priority="2836" operator="greaterThan">
      <formula>0</formula>
    </cfRule>
  </conditionalFormatting>
  <conditionalFormatting sqref="Q83">
    <cfRule type="cellIs" dxfId="29011" priority="2841" operator="lessThan">
      <formula>0</formula>
    </cfRule>
  </conditionalFormatting>
  <conditionalFormatting sqref="R83">
    <cfRule type="cellIs" dxfId="29010" priority="2839" operator="lessThan">
      <formula>0.8</formula>
    </cfRule>
    <cfRule type="cellIs" dxfId="29009" priority="2840" operator="greaterThan">
      <formula>1</formula>
    </cfRule>
  </conditionalFormatting>
  <conditionalFormatting sqref="R83">
    <cfRule type="cellIs" dxfId="29008" priority="2837" operator="greaterThan">
      <formula>1</formula>
    </cfRule>
    <cfRule type="cellIs" dxfId="29007" priority="2838" operator="lessThan">
      <formula>0.8</formula>
    </cfRule>
  </conditionalFormatting>
  <conditionalFormatting sqref="R83">
    <cfRule type="cellIs" dxfId="29006" priority="2833" operator="lessThan">
      <formula>0.8</formula>
    </cfRule>
    <cfRule type="cellIs" dxfId="29005" priority="2834" operator="greaterThan">
      <formula>1</formula>
    </cfRule>
  </conditionalFormatting>
  <conditionalFormatting sqref="R83">
    <cfRule type="cellIs" dxfId="29004" priority="2831" operator="greaterThan">
      <formula>1</formula>
    </cfRule>
    <cfRule type="cellIs" dxfId="29003" priority="2832" operator="lessThan">
      <formula>0.8</formula>
    </cfRule>
  </conditionalFormatting>
  <conditionalFormatting sqref="P83">
    <cfRule type="cellIs" dxfId="29002" priority="2830" operator="greaterThan">
      <formula>0</formula>
    </cfRule>
  </conditionalFormatting>
  <conditionalFormatting sqref="Q83">
    <cfRule type="cellIs" dxfId="29001" priority="2835" operator="lessThan">
      <formula>0</formula>
    </cfRule>
  </conditionalFormatting>
  <conditionalFormatting sqref="P83">
    <cfRule type="cellIs" dxfId="29000" priority="2824" operator="greaterThan">
      <formula>0</formula>
    </cfRule>
  </conditionalFormatting>
  <conditionalFormatting sqref="Q83">
    <cfRule type="cellIs" dxfId="28999" priority="2829" operator="lessThan">
      <formula>0</formula>
    </cfRule>
  </conditionalFormatting>
  <conditionalFormatting sqref="R83">
    <cfRule type="cellIs" dxfId="28998" priority="2827" operator="lessThan">
      <formula>0.8</formula>
    </cfRule>
    <cfRule type="cellIs" dxfId="28997" priority="2828" operator="greaterThan">
      <formula>1</formula>
    </cfRule>
  </conditionalFormatting>
  <conditionalFormatting sqref="R83">
    <cfRule type="cellIs" dxfId="28996" priority="2825" operator="greaterThan">
      <formula>1</formula>
    </cfRule>
    <cfRule type="cellIs" dxfId="28995" priority="2826" operator="lessThan">
      <formula>0.8</formula>
    </cfRule>
  </conditionalFormatting>
  <conditionalFormatting sqref="R83">
    <cfRule type="cellIs" dxfId="28994" priority="2821" operator="lessThan">
      <formula>0.8</formula>
    </cfRule>
    <cfRule type="cellIs" dxfId="28993" priority="2822" operator="greaterThan">
      <formula>1</formula>
    </cfRule>
  </conditionalFormatting>
  <conditionalFormatting sqref="R83">
    <cfRule type="cellIs" dxfId="28992" priority="2819" operator="greaterThan">
      <formula>1</formula>
    </cfRule>
    <cfRule type="cellIs" dxfId="28991" priority="2820" operator="lessThan">
      <formula>0.8</formula>
    </cfRule>
  </conditionalFormatting>
  <conditionalFormatting sqref="P83">
    <cfRule type="cellIs" dxfId="28990" priority="2818" operator="greaterThan">
      <formula>0</formula>
    </cfRule>
  </conditionalFormatting>
  <conditionalFormatting sqref="Q83">
    <cfRule type="cellIs" dxfId="28989" priority="2823" operator="lessThan">
      <formula>0</formula>
    </cfRule>
  </conditionalFormatting>
  <conditionalFormatting sqref="R83">
    <cfRule type="cellIs" dxfId="28988" priority="2815" operator="lessThan">
      <formula>0.8</formula>
    </cfRule>
    <cfRule type="cellIs" dxfId="28987" priority="2816" operator="greaterThan">
      <formula>1</formula>
    </cfRule>
  </conditionalFormatting>
  <conditionalFormatting sqref="R83">
    <cfRule type="cellIs" dxfId="28986" priority="2813" operator="greaterThan">
      <formula>1</formula>
    </cfRule>
    <cfRule type="cellIs" dxfId="28985" priority="2814" operator="lessThan">
      <formula>0.8</formula>
    </cfRule>
  </conditionalFormatting>
  <conditionalFormatting sqref="P83">
    <cfRule type="cellIs" dxfId="28984" priority="2812" operator="greaterThan">
      <formula>0</formula>
    </cfRule>
  </conditionalFormatting>
  <conditionalFormatting sqref="Q83">
    <cfRule type="cellIs" dxfId="28983" priority="2817" operator="lessThan">
      <formula>0</formula>
    </cfRule>
  </conditionalFormatting>
  <conditionalFormatting sqref="Q83">
    <cfRule type="cellIs" dxfId="28982" priority="2811" operator="lessThan">
      <formula>0</formula>
    </cfRule>
  </conditionalFormatting>
  <conditionalFormatting sqref="R83">
    <cfRule type="cellIs" dxfId="28981" priority="2809" operator="lessThan">
      <formula>0.8</formula>
    </cfRule>
    <cfRule type="cellIs" dxfId="28980" priority="2810" operator="greaterThan">
      <formula>1</formula>
    </cfRule>
  </conditionalFormatting>
  <conditionalFormatting sqref="R83">
    <cfRule type="cellIs" dxfId="28979" priority="2807" operator="greaterThan">
      <formula>1</formula>
    </cfRule>
    <cfRule type="cellIs" dxfId="28978" priority="2808" operator="lessThan">
      <formula>0.8</formula>
    </cfRule>
  </conditionalFormatting>
  <conditionalFormatting sqref="P83">
    <cfRule type="cellIs" dxfId="28977" priority="2806" operator="greaterThan">
      <formula>0</formula>
    </cfRule>
  </conditionalFormatting>
  <conditionalFormatting sqref="Q83">
    <cfRule type="cellIs" dxfId="28976" priority="2800" operator="lessThan">
      <formula>0</formula>
    </cfRule>
  </conditionalFormatting>
  <conditionalFormatting sqref="R83">
    <cfRule type="cellIs" dxfId="28975" priority="2804" operator="lessThan">
      <formula>0.8</formula>
    </cfRule>
    <cfRule type="cellIs" dxfId="28974" priority="2805" operator="greaterThan">
      <formula>1</formula>
    </cfRule>
  </conditionalFormatting>
  <conditionalFormatting sqref="R83">
    <cfRule type="cellIs" dxfId="28973" priority="2802" operator="greaterThan">
      <formula>1</formula>
    </cfRule>
    <cfRule type="cellIs" dxfId="28972" priority="2803" operator="lessThan">
      <formula>0.8</formula>
    </cfRule>
  </conditionalFormatting>
  <conditionalFormatting sqref="P83">
    <cfRule type="cellIs" dxfId="28971" priority="2801" operator="greaterThan">
      <formula>0</formula>
    </cfRule>
  </conditionalFormatting>
  <conditionalFormatting sqref="Q83">
    <cfRule type="cellIs" dxfId="28970" priority="2799" operator="lessThan">
      <formula>0</formula>
    </cfRule>
  </conditionalFormatting>
  <conditionalFormatting sqref="R83">
    <cfRule type="cellIs" dxfId="28969" priority="2797" operator="lessThan">
      <formula>0.8</formula>
    </cfRule>
    <cfRule type="cellIs" dxfId="28968" priority="2798" operator="greaterThan">
      <formula>1</formula>
    </cfRule>
  </conditionalFormatting>
  <conditionalFormatting sqref="R83">
    <cfRule type="cellIs" dxfId="28967" priority="2795" operator="greaterThan">
      <formula>1</formula>
    </cfRule>
    <cfRule type="cellIs" dxfId="28966" priority="2796" operator="lessThan">
      <formula>0.8</formula>
    </cfRule>
  </conditionalFormatting>
  <conditionalFormatting sqref="P83">
    <cfRule type="cellIs" dxfId="28965" priority="2794" operator="greaterThan">
      <formula>0</formula>
    </cfRule>
  </conditionalFormatting>
  <conditionalFormatting sqref="Q83">
    <cfRule type="cellIs" dxfId="28964" priority="2793" operator="lessThan">
      <formula>0</formula>
    </cfRule>
  </conditionalFormatting>
  <conditionalFormatting sqref="R83">
    <cfRule type="cellIs" dxfId="28963" priority="2791" operator="lessThan">
      <formula>0.8</formula>
    </cfRule>
    <cfRule type="cellIs" dxfId="28962" priority="2792" operator="greaterThan">
      <formula>1</formula>
    </cfRule>
  </conditionalFormatting>
  <conditionalFormatting sqref="R83">
    <cfRule type="cellIs" dxfId="28961" priority="2789" operator="greaterThan">
      <formula>1</formula>
    </cfRule>
    <cfRule type="cellIs" dxfId="28960" priority="2790" operator="lessThan">
      <formula>0.8</formula>
    </cfRule>
  </conditionalFormatting>
  <conditionalFormatting sqref="P83">
    <cfRule type="cellIs" dxfId="28959" priority="2788" operator="greaterThan">
      <formula>0</formula>
    </cfRule>
  </conditionalFormatting>
  <conditionalFormatting sqref="Q83">
    <cfRule type="cellIs" dxfId="28958" priority="2787" operator="lessThan">
      <formula>0</formula>
    </cfRule>
  </conditionalFormatting>
  <conditionalFormatting sqref="R83">
    <cfRule type="cellIs" dxfId="28957" priority="2785" operator="lessThan">
      <formula>0.8</formula>
    </cfRule>
    <cfRule type="cellIs" dxfId="28956" priority="2786" operator="greaterThan">
      <formula>1</formula>
    </cfRule>
  </conditionalFormatting>
  <conditionalFormatting sqref="R83">
    <cfRule type="cellIs" dxfId="28955" priority="2783" operator="greaterThan">
      <formula>1</formula>
    </cfRule>
    <cfRule type="cellIs" dxfId="28954" priority="2784" operator="lessThan">
      <formula>0.8</formula>
    </cfRule>
  </conditionalFormatting>
  <conditionalFormatting sqref="P83">
    <cfRule type="cellIs" dxfId="28953" priority="2782" operator="greaterThan">
      <formula>0</formula>
    </cfRule>
  </conditionalFormatting>
  <conditionalFormatting sqref="Q83">
    <cfRule type="cellIs" dxfId="28952" priority="2781" operator="lessThan">
      <formula>0</formula>
    </cfRule>
  </conditionalFormatting>
  <conditionalFormatting sqref="R83">
    <cfRule type="cellIs" dxfId="28951" priority="2779" operator="lessThan">
      <formula>0.8</formula>
    </cfRule>
    <cfRule type="cellIs" dxfId="28950" priority="2780" operator="greaterThan">
      <formula>1</formula>
    </cfRule>
  </conditionalFormatting>
  <conditionalFormatting sqref="R83">
    <cfRule type="cellIs" dxfId="28949" priority="2777" operator="greaterThan">
      <formula>1</formula>
    </cfRule>
    <cfRule type="cellIs" dxfId="28948" priority="2778" operator="lessThan">
      <formula>0.8</formula>
    </cfRule>
  </conditionalFormatting>
  <conditionalFormatting sqref="P83">
    <cfRule type="cellIs" dxfId="28947" priority="2776" operator="greaterThan">
      <formula>0</formula>
    </cfRule>
  </conditionalFormatting>
  <conditionalFormatting sqref="Q83">
    <cfRule type="cellIs" dxfId="28946" priority="2775" operator="lessThan">
      <formula>0</formula>
    </cfRule>
  </conditionalFormatting>
  <conditionalFormatting sqref="R83">
    <cfRule type="cellIs" dxfId="28945" priority="2773" operator="lessThan">
      <formula>0.8</formula>
    </cfRule>
    <cfRule type="cellIs" dxfId="28944" priority="2774" operator="greaterThan">
      <formula>1</formula>
    </cfRule>
  </conditionalFormatting>
  <conditionalFormatting sqref="R83">
    <cfRule type="cellIs" dxfId="28943" priority="2771" operator="greaterThan">
      <formula>1</formula>
    </cfRule>
    <cfRule type="cellIs" dxfId="28942" priority="2772" operator="lessThan">
      <formula>0.8</formula>
    </cfRule>
  </conditionalFormatting>
  <conditionalFormatting sqref="P83">
    <cfRule type="cellIs" dxfId="28941" priority="2770" operator="greaterThan">
      <formula>0</formula>
    </cfRule>
  </conditionalFormatting>
  <conditionalFormatting sqref="P83">
    <cfRule type="cellIs" dxfId="28940" priority="2764" operator="greaterThan">
      <formula>0</formula>
    </cfRule>
  </conditionalFormatting>
  <conditionalFormatting sqref="Q83">
    <cfRule type="cellIs" dxfId="28939" priority="2769" operator="lessThan">
      <formula>0</formula>
    </cfRule>
  </conditionalFormatting>
  <conditionalFormatting sqref="R83">
    <cfRule type="cellIs" dxfId="28938" priority="2767" operator="lessThan">
      <formula>0.8</formula>
    </cfRule>
    <cfRule type="cellIs" dxfId="28937" priority="2768" operator="greaterThan">
      <formula>1</formula>
    </cfRule>
  </conditionalFormatting>
  <conditionalFormatting sqref="R83">
    <cfRule type="cellIs" dxfId="28936" priority="2765" operator="greaterThan">
      <formula>1</formula>
    </cfRule>
    <cfRule type="cellIs" dxfId="28935" priority="2766" operator="lessThan">
      <formula>0.8</formula>
    </cfRule>
  </conditionalFormatting>
  <conditionalFormatting sqref="P83">
    <cfRule type="cellIs" dxfId="28934" priority="2758" operator="greaterThan">
      <formula>0</formula>
    </cfRule>
  </conditionalFormatting>
  <conditionalFormatting sqref="Q83">
    <cfRule type="cellIs" dxfId="28933" priority="2763" operator="lessThan">
      <formula>0</formula>
    </cfRule>
  </conditionalFormatting>
  <conditionalFormatting sqref="R83">
    <cfRule type="cellIs" dxfId="28932" priority="2761" operator="lessThan">
      <formula>0.8</formula>
    </cfRule>
    <cfRule type="cellIs" dxfId="28931" priority="2762" operator="greaterThan">
      <formula>1</formula>
    </cfRule>
  </conditionalFormatting>
  <conditionalFormatting sqref="R83">
    <cfRule type="cellIs" dxfId="28930" priority="2759" operator="greaterThan">
      <formula>1</formula>
    </cfRule>
    <cfRule type="cellIs" dxfId="28929" priority="2760" operator="lessThan">
      <formula>0.8</formula>
    </cfRule>
  </conditionalFormatting>
  <conditionalFormatting sqref="R83">
    <cfRule type="cellIs" dxfId="28928" priority="2755" operator="lessThan">
      <formula>0.8</formula>
    </cfRule>
    <cfRule type="cellIs" dxfId="28927" priority="2756" operator="greaterThan">
      <formula>1</formula>
    </cfRule>
  </conditionalFormatting>
  <conditionalFormatting sqref="R83">
    <cfRule type="cellIs" dxfId="28926" priority="2753" operator="greaterThan">
      <formula>1</formula>
    </cfRule>
    <cfRule type="cellIs" dxfId="28925" priority="2754" operator="lessThan">
      <formula>0.8</formula>
    </cfRule>
  </conditionalFormatting>
  <conditionalFormatting sqref="P83">
    <cfRule type="cellIs" dxfId="28924" priority="2752" operator="greaterThan">
      <formula>0</formula>
    </cfRule>
  </conditionalFormatting>
  <conditionalFormatting sqref="Q83">
    <cfRule type="cellIs" dxfId="28923" priority="2757" operator="lessThan">
      <formula>0</formula>
    </cfRule>
  </conditionalFormatting>
  <conditionalFormatting sqref="Q83">
    <cfRule type="cellIs" dxfId="28922" priority="2746" operator="lessThan">
      <formula>0</formula>
    </cfRule>
  </conditionalFormatting>
  <conditionalFormatting sqref="P83">
    <cfRule type="cellIs" dxfId="28921" priority="2747" operator="greaterThan">
      <formula>0</formula>
    </cfRule>
  </conditionalFormatting>
  <conditionalFormatting sqref="R83">
    <cfRule type="cellIs" dxfId="28920" priority="2750" operator="lessThan">
      <formula>0.8</formula>
    </cfRule>
    <cfRule type="cellIs" dxfId="28919" priority="2751" operator="greaterThan">
      <formula>1</formula>
    </cfRule>
  </conditionalFormatting>
  <conditionalFormatting sqref="R83">
    <cfRule type="cellIs" dxfId="28918" priority="2748" operator="greaterThan">
      <formula>1</formula>
    </cfRule>
    <cfRule type="cellIs" dxfId="28917" priority="2749" operator="lessThan">
      <formula>0.8</formula>
    </cfRule>
  </conditionalFormatting>
  <conditionalFormatting sqref="Q83">
    <cfRule type="cellIs" dxfId="28916" priority="2740" operator="lessThan">
      <formula>0</formula>
    </cfRule>
  </conditionalFormatting>
  <conditionalFormatting sqref="R83">
    <cfRule type="cellIs" dxfId="28915" priority="2744" operator="lessThan">
      <formula>0.8</formula>
    </cfRule>
    <cfRule type="cellIs" dxfId="28914" priority="2745" operator="greaterThan">
      <formula>1</formula>
    </cfRule>
  </conditionalFormatting>
  <conditionalFormatting sqref="R83">
    <cfRule type="cellIs" dxfId="28913" priority="2742" operator="greaterThan">
      <formula>1</formula>
    </cfRule>
    <cfRule type="cellIs" dxfId="28912" priority="2743" operator="lessThan">
      <formula>0.8</formula>
    </cfRule>
  </conditionalFormatting>
  <conditionalFormatting sqref="P83">
    <cfRule type="cellIs" dxfId="28911" priority="2741" operator="greaterThan">
      <formula>0</formula>
    </cfRule>
  </conditionalFormatting>
  <conditionalFormatting sqref="Q83">
    <cfRule type="cellIs" dxfId="28910" priority="2739" operator="lessThan">
      <formula>0</formula>
    </cfRule>
  </conditionalFormatting>
  <conditionalFormatting sqref="R83">
    <cfRule type="cellIs" dxfId="28909" priority="2737" operator="lessThan">
      <formula>0.8</formula>
    </cfRule>
    <cfRule type="cellIs" dxfId="28908" priority="2738" operator="greaterThan">
      <formula>1</formula>
    </cfRule>
  </conditionalFormatting>
  <conditionalFormatting sqref="R83">
    <cfRule type="cellIs" dxfId="28907" priority="2735" operator="greaterThan">
      <formula>1</formula>
    </cfRule>
    <cfRule type="cellIs" dxfId="28906" priority="2736" operator="lessThan">
      <formula>0.8</formula>
    </cfRule>
  </conditionalFormatting>
  <conditionalFormatting sqref="P83">
    <cfRule type="cellIs" dxfId="28905" priority="2734" operator="greaterThan">
      <formula>0</formula>
    </cfRule>
  </conditionalFormatting>
  <conditionalFormatting sqref="Q83">
    <cfRule type="cellIs" dxfId="28904" priority="2733" operator="lessThan">
      <formula>0</formula>
    </cfRule>
  </conditionalFormatting>
  <conditionalFormatting sqref="R83">
    <cfRule type="cellIs" dxfId="28903" priority="2731" operator="lessThan">
      <formula>0.8</formula>
    </cfRule>
    <cfRule type="cellIs" dxfId="28902" priority="2732" operator="greaterThan">
      <formula>1</formula>
    </cfRule>
  </conditionalFormatting>
  <conditionalFormatting sqref="R83">
    <cfRule type="cellIs" dxfId="28901" priority="2729" operator="greaterThan">
      <formula>1</formula>
    </cfRule>
    <cfRule type="cellIs" dxfId="28900" priority="2730" operator="lessThan">
      <formula>0.8</formula>
    </cfRule>
  </conditionalFormatting>
  <conditionalFormatting sqref="P83">
    <cfRule type="cellIs" dxfId="28899" priority="2728" operator="greaterThan">
      <formula>0</formula>
    </cfRule>
  </conditionalFormatting>
  <conditionalFormatting sqref="Q83">
    <cfRule type="cellIs" dxfId="28898" priority="2727" operator="lessThan">
      <formula>0</formula>
    </cfRule>
  </conditionalFormatting>
  <conditionalFormatting sqref="R83">
    <cfRule type="cellIs" dxfId="28897" priority="2725" operator="lessThan">
      <formula>0.8</formula>
    </cfRule>
    <cfRule type="cellIs" dxfId="28896" priority="2726" operator="greaterThan">
      <formula>1</formula>
    </cfRule>
  </conditionalFormatting>
  <conditionalFormatting sqref="R83">
    <cfRule type="cellIs" dxfId="28895" priority="2723" operator="greaterThan">
      <formula>1</formula>
    </cfRule>
    <cfRule type="cellIs" dxfId="28894" priority="2724" operator="lessThan">
      <formula>0.8</formula>
    </cfRule>
  </conditionalFormatting>
  <conditionalFormatting sqref="P83">
    <cfRule type="cellIs" dxfId="28893" priority="2722" operator="greaterThan">
      <formula>0</formula>
    </cfRule>
  </conditionalFormatting>
  <conditionalFormatting sqref="Q83">
    <cfRule type="cellIs" dxfId="28892" priority="2721" operator="lessThan">
      <formula>0</formula>
    </cfRule>
  </conditionalFormatting>
  <conditionalFormatting sqref="R83">
    <cfRule type="cellIs" dxfId="28891" priority="2719" operator="lessThan">
      <formula>0.8</formula>
    </cfRule>
    <cfRule type="cellIs" dxfId="28890" priority="2720" operator="greaterThan">
      <formula>1</formula>
    </cfRule>
  </conditionalFormatting>
  <conditionalFormatting sqref="R83">
    <cfRule type="cellIs" dxfId="28889" priority="2717" operator="greaterThan">
      <formula>1</formula>
    </cfRule>
    <cfRule type="cellIs" dxfId="28888" priority="2718" operator="lessThan">
      <formula>0.8</formula>
    </cfRule>
  </conditionalFormatting>
  <conditionalFormatting sqref="P83">
    <cfRule type="cellIs" dxfId="28887" priority="2716" operator="greaterThan">
      <formula>0</formula>
    </cfRule>
  </conditionalFormatting>
  <conditionalFormatting sqref="Q83">
    <cfRule type="cellIs" dxfId="28886" priority="2715" operator="lessThan">
      <formula>0</formula>
    </cfRule>
  </conditionalFormatting>
  <conditionalFormatting sqref="R83">
    <cfRule type="cellIs" dxfId="28885" priority="2713" operator="lessThan">
      <formula>0.8</formula>
    </cfRule>
    <cfRule type="cellIs" dxfId="28884" priority="2714" operator="greaterThan">
      <formula>1</formula>
    </cfRule>
  </conditionalFormatting>
  <conditionalFormatting sqref="R83">
    <cfRule type="cellIs" dxfId="28883" priority="2711" operator="greaterThan">
      <formula>1</formula>
    </cfRule>
    <cfRule type="cellIs" dxfId="28882" priority="2712" operator="lessThan">
      <formula>0.8</formula>
    </cfRule>
  </conditionalFormatting>
  <conditionalFormatting sqref="P83">
    <cfRule type="cellIs" dxfId="28881" priority="2710" operator="greaterThan">
      <formula>0</formula>
    </cfRule>
  </conditionalFormatting>
  <conditionalFormatting sqref="Q83">
    <cfRule type="cellIs" dxfId="28880" priority="2709" operator="lessThan">
      <formula>0</formula>
    </cfRule>
  </conditionalFormatting>
  <conditionalFormatting sqref="R83">
    <cfRule type="cellIs" dxfId="28879" priority="2707" operator="lessThan">
      <formula>0.8</formula>
    </cfRule>
    <cfRule type="cellIs" dxfId="28878" priority="2708" operator="greaterThan">
      <formula>1</formula>
    </cfRule>
  </conditionalFormatting>
  <conditionalFormatting sqref="R83">
    <cfRule type="cellIs" dxfId="28877" priority="2705" operator="greaterThan">
      <formula>1</formula>
    </cfRule>
    <cfRule type="cellIs" dxfId="28876" priority="2706" operator="lessThan">
      <formula>0.8</formula>
    </cfRule>
  </conditionalFormatting>
  <conditionalFormatting sqref="P83">
    <cfRule type="cellIs" dxfId="28875" priority="2704" operator="greaterThan">
      <formula>0</formula>
    </cfRule>
  </conditionalFormatting>
  <conditionalFormatting sqref="Q83">
    <cfRule type="cellIs" dxfId="28874" priority="2703" operator="lessThan">
      <formula>0</formula>
    </cfRule>
  </conditionalFormatting>
  <conditionalFormatting sqref="R83">
    <cfRule type="cellIs" dxfId="28873" priority="2701" operator="lessThan">
      <formula>0.8</formula>
    </cfRule>
    <cfRule type="cellIs" dxfId="28872" priority="2702" operator="greaterThan">
      <formula>1</formula>
    </cfRule>
  </conditionalFormatting>
  <conditionalFormatting sqref="R83">
    <cfRule type="cellIs" dxfId="28871" priority="2699" operator="greaterThan">
      <formula>1</formula>
    </cfRule>
    <cfRule type="cellIs" dxfId="28870" priority="2700" operator="lessThan">
      <formula>0.8</formula>
    </cfRule>
  </conditionalFormatting>
  <conditionalFormatting sqref="P83">
    <cfRule type="cellIs" dxfId="28869" priority="2698" operator="greaterThan">
      <formula>0</formula>
    </cfRule>
  </conditionalFormatting>
  <conditionalFormatting sqref="P83">
    <cfRule type="cellIs" dxfId="28868" priority="2692" operator="greaterThan">
      <formula>0</formula>
    </cfRule>
  </conditionalFormatting>
  <conditionalFormatting sqref="Q83">
    <cfRule type="cellIs" dxfId="28867" priority="2697" operator="lessThan">
      <formula>0</formula>
    </cfRule>
  </conditionalFormatting>
  <conditionalFormatting sqref="R83">
    <cfRule type="cellIs" dxfId="28866" priority="2695" operator="lessThan">
      <formula>0.8</formula>
    </cfRule>
    <cfRule type="cellIs" dxfId="28865" priority="2696" operator="greaterThan">
      <formula>1</formula>
    </cfRule>
  </conditionalFormatting>
  <conditionalFormatting sqref="R83">
    <cfRule type="cellIs" dxfId="28864" priority="2693" operator="greaterThan">
      <formula>1</formula>
    </cfRule>
    <cfRule type="cellIs" dxfId="28863" priority="2694" operator="lessThan">
      <formula>0.8</formula>
    </cfRule>
  </conditionalFormatting>
  <conditionalFormatting sqref="P83">
    <cfRule type="cellIs" dxfId="28862" priority="2686" operator="greaterThan">
      <formula>0</formula>
    </cfRule>
  </conditionalFormatting>
  <conditionalFormatting sqref="Q83">
    <cfRule type="cellIs" dxfId="28861" priority="2691" operator="lessThan">
      <formula>0</formula>
    </cfRule>
  </conditionalFormatting>
  <conditionalFormatting sqref="R83">
    <cfRule type="cellIs" dxfId="28860" priority="2689" operator="lessThan">
      <formula>0.8</formula>
    </cfRule>
    <cfRule type="cellIs" dxfId="28859" priority="2690" operator="greaterThan">
      <formula>1</formula>
    </cfRule>
  </conditionalFormatting>
  <conditionalFormatting sqref="R83">
    <cfRule type="cellIs" dxfId="28858" priority="2687" operator="greaterThan">
      <formula>1</formula>
    </cfRule>
    <cfRule type="cellIs" dxfId="28857" priority="2688" operator="lessThan">
      <formula>0.8</formula>
    </cfRule>
  </conditionalFormatting>
  <conditionalFormatting sqref="R83">
    <cfRule type="cellIs" dxfId="28856" priority="2683" operator="lessThan">
      <formula>0.8</formula>
    </cfRule>
    <cfRule type="cellIs" dxfId="28855" priority="2684" operator="greaterThan">
      <formula>1</formula>
    </cfRule>
  </conditionalFormatting>
  <conditionalFormatting sqref="R83">
    <cfRule type="cellIs" dxfId="28854" priority="2681" operator="greaterThan">
      <formula>1</formula>
    </cfRule>
    <cfRule type="cellIs" dxfId="28853" priority="2682" operator="lessThan">
      <formula>0.8</formula>
    </cfRule>
  </conditionalFormatting>
  <conditionalFormatting sqref="P83">
    <cfRule type="cellIs" dxfId="28852" priority="2680" operator="greaterThan">
      <formula>0</formula>
    </cfRule>
  </conditionalFormatting>
  <conditionalFormatting sqref="Q83">
    <cfRule type="cellIs" dxfId="28851" priority="2685" operator="lessThan">
      <formula>0</formula>
    </cfRule>
  </conditionalFormatting>
  <conditionalFormatting sqref="Q83">
    <cfRule type="cellIs" dxfId="28850" priority="2679" operator="lessThan">
      <formula>0</formula>
    </cfRule>
  </conditionalFormatting>
  <conditionalFormatting sqref="R83">
    <cfRule type="cellIs" dxfId="28849" priority="2677" operator="lessThan">
      <formula>0.8</formula>
    </cfRule>
    <cfRule type="cellIs" dxfId="28848" priority="2678" operator="greaterThan">
      <formula>1</formula>
    </cfRule>
  </conditionalFormatting>
  <conditionalFormatting sqref="R83">
    <cfRule type="cellIs" dxfId="28847" priority="2675" operator="greaterThan">
      <formula>1</formula>
    </cfRule>
    <cfRule type="cellIs" dxfId="28846" priority="2676" operator="lessThan">
      <formula>0.8</formula>
    </cfRule>
  </conditionalFormatting>
  <conditionalFormatting sqref="P83">
    <cfRule type="cellIs" dxfId="28845" priority="2674" operator="greaterThan">
      <formula>0</formula>
    </cfRule>
  </conditionalFormatting>
  <conditionalFormatting sqref="P83">
    <cfRule type="cellIs" dxfId="28844" priority="2668" operator="greaterThan">
      <formula>0</formula>
    </cfRule>
  </conditionalFormatting>
  <conditionalFormatting sqref="Q83">
    <cfRule type="cellIs" dxfId="28843" priority="2673" operator="lessThan">
      <formula>0</formula>
    </cfRule>
  </conditionalFormatting>
  <conditionalFormatting sqref="R83">
    <cfRule type="cellIs" dxfId="28842" priority="2671" operator="lessThan">
      <formula>0.8</formula>
    </cfRule>
    <cfRule type="cellIs" dxfId="28841" priority="2672" operator="greaterThan">
      <formula>1</formula>
    </cfRule>
  </conditionalFormatting>
  <conditionalFormatting sqref="R83">
    <cfRule type="cellIs" dxfId="28840" priority="2669" operator="greaterThan">
      <formula>1</formula>
    </cfRule>
    <cfRule type="cellIs" dxfId="28839" priority="2670" operator="lessThan">
      <formula>0.8</formula>
    </cfRule>
  </conditionalFormatting>
  <conditionalFormatting sqref="P83">
    <cfRule type="cellIs" dxfId="28838" priority="2662" operator="greaterThan">
      <formula>0</formula>
    </cfRule>
  </conditionalFormatting>
  <conditionalFormatting sqref="Q83">
    <cfRule type="cellIs" dxfId="28837" priority="2667" operator="lessThan">
      <formula>0</formula>
    </cfRule>
  </conditionalFormatting>
  <conditionalFormatting sqref="R83">
    <cfRule type="cellIs" dxfId="28836" priority="2665" operator="lessThan">
      <formula>0.8</formula>
    </cfRule>
    <cfRule type="cellIs" dxfId="28835" priority="2666" operator="greaterThan">
      <formula>1</formula>
    </cfRule>
  </conditionalFormatting>
  <conditionalFormatting sqref="R83">
    <cfRule type="cellIs" dxfId="28834" priority="2663" operator="greaterThan">
      <formula>1</formula>
    </cfRule>
    <cfRule type="cellIs" dxfId="28833" priority="2664" operator="lessThan">
      <formula>0.8</formula>
    </cfRule>
  </conditionalFormatting>
  <conditionalFormatting sqref="R83">
    <cfRule type="cellIs" dxfId="28832" priority="2659" operator="lessThan">
      <formula>0.8</formula>
    </cfRule>
    <cfRule type="cellIs" dxfId="28831" priority="2660" operator="greaterThan">
      <formula>1</formula>
    </cfRule>
  </conditionalFormatting>
  <conditionalFormatting sqref="R83">
    <cfRule type="cellIs" dxfId="28830" priority="2657" operator="greaterThan">
      <formula>1</formula>
    </cfRule>
    <cfRule type="cellIs" dxfId="28829" priority="2658" operator="lessThan">
      <formula>0.8</formula>
    </cfRule>
  </conditionalFormatting>
  <conditionalFormatting sqref="P83">
    <cfRule type="cellIs" dxfId="28828" priority="2656" operator="greaterThan">
      <formula>0</formula>
    </cfRule>
  </conditionalFormatting>
  <conditionalFormatting sqref="Q83">
    <cfRule type="cellIs" dxfId="28827" priority="2661" operator="lessThan">
      <formula>0</formula>
    </cfRule>
  </conditionalFormatting>
  <conditionalFormatting sqref="P83">
    <cfRule type="cellIs" dxfId="28826" priority="2650" operator="greaterThan">
      <formula>0</formula>
    </cfRule>
  </conditionalFormatting>
  <conditionalFormatting sqref="Q83">
    <cfRule type="cellIs" dxfId="28825" priority="2655" operator="lessThan">
      <formula>0</formula>
    </cfRule>
  </conditionalFormatting>
  <conditionalFormatting sqref="R83">
    <cfRule type="cellIs" dxfId="28824" priority="2653" operator="lessThan">
      <formula>0.8</formula>
    </cfRule>
    <cfRule type="cellIs" dxfId="28823" priority="2654" operator="greaterThan">
      <formula>1</formula>
    </cfRule>
  </conditionalFormatting>
  <conditionalFormatting sqref="R83">
    <cfRule type="cellIs" dxfId="28822" priority="2651" operator="greaterThan">
      <formula>1</formula>
    </cfRule>
    <cfRule type="cellIs" dxfId="28821" priority="2652" operator="lessThan">
      <formula>0.8</formula>
    </cfRule>
  </conditionalFormatting>
  <conditionalFormatting sqref="R83">
    <cfRule type="cellIs" dxfId="28820" priority="2647" operator="lessThan">
      <formula>0.8</formula>
    </cfRule>
    <cfRule type="cellIs" dxfId="28819" priority="2648" operator="greaterThan">
      <formula>1</formula>
    </cfRule>
  </conditionalFormatting>
  <conditionalFormatting sqref="R83">
    <cfRule type="cellIs" dxfId="28818" priority="2645" operator="greaterThan">
      <formula>1</formula>
    </cfRule>
    <cfRule type="cellIs" dxfId="28817" priority="2646" operator="lessThan">
      <formula>0.8</formula>
    </cfRule>
  </conditionalFormatting>
  <conditionalFormatting sqref="P83">
    <cfRule type="cellIs" dxfId="28816" priority="2644" operator="greaterThan">
      <formula>0</formula>
    </cfRule>
  </conditionalFormatting>
  <conditionalFormatting sqref="Q83">
    <cfRule type="cellIs" dxfId="28815" priority="2649" operator="lessThan">
      <formula>0</formula>
    </cfRule>
  </conditionalFormatting>
  <conditionalFormatting sqref="R83">
    <cfRule type="cellIs" dxfId="28814" priority="2641" operator="lessThan">
      <formula>0.8</formula>
    </cfRule>
    <cfRule type="cellIs" dxfId="28813" priority="2642" operator="greaterThan">
      <formula>1</formula>
    </cfRule>
  </conditionalFormatting>
  <conditionalFormatting sqref="R83">
    <cfRule type="cellIs" dxfId="28812" priority="2639" operator="greaterThan">
      <formula>1</formula>
    </cfRule>
    <cfRule type="cellIs" dxfId="28811" priority="2640" operator="lessThan">
      <formula>0.8</formula>
    </cfRule>
  </conditionalFormatting>
  <conditionalFormatting sqref="P83">
    <cfRule type="cellIs" dxfId="28810" priority="2638" operator="greaterThan">
      <formula>0</formula>
    </cfRule>
  </conditionalFormatting>
  <conditionalFormatting sqref="Q83">
    <cfRule type="cellIs" dxfId="28809" priority="2643" operator="lessThan">
      <formula>0</formula>
    </cfRule>
  </conditionalFormatting>
  <conditionalFormatting sqref="Q83">
    <cfRule type="cellIs" dxfId="28808" priority="2637" operator="lessThan">
      <formula>0</formula>
    </cfRule>
  </conditionalFormatting>
  <conditionalFormatting sqref="R83">
    <cfRule type="cellIs" dxfId="28807" priority="2635" operator="lessThan">
      <formula>0.8</formula>
    </cfRule>
    <cfRule type="cellIs" dxfId="28806" priority="2636" operator="greaterThan">
      <formula>1</formula>
    </cfRule>
  </conditionalFormatting>
  <conditionalFormatting sqref="R83">
    <cfRule type="cellIs" dxfId="28805" priority="2633" operator="greaterThan">
      <formula>1</formula>
    </cfRule>
    <cfRule type="cellIs" dxfId="28804" priority="2634" operator="lessThan">
      <formula>0.8</formula>
    </cfRule>
  </conditionalFormatting>
  <conditionalFormatting sqref="P83">
    <cfRule type="cellIs" dxfId="28803" priority="2632" operator="greaterThan">
      <formula>0</formula>
    </cfRule>
  </conditionalFormatting>
  <conditionalFormatting sqref="Q83">
    <cfRule type="cellIs" dxfId="28802" priority="2626" operator="lessThan">
      <formula>0</formula>
    </cfRule>
  </conditionalFormatting>
  <conditionalFormatting sqref="R83">
    <cfRule type="cellIs" dxfId="28801" priority="2630" operator="lessThan">
      <formula>0.8</formula>
    </cfRule>
    <cfRule type="cellIs" dxfId="28800" priority="2631" operator="greaterThan">
      <formula>1</formula>
    </cfRule>
  </conditionalFormatting>
  <conditionalFormatting sqref="R83">
    <cfRule type="cellIs" dxfId="28799" priority="2628" operator="greaterThan">
      <formula>1</formula>
    </cfRule>
    <cfRule type="cellIs" dxfId="28798" priority="2629" operator="lessThan">
      <formula>0.8</formula>
    </cfRule>
  </conditionalFormatting>
  <conditionalFormatting sqref="P83">
    <cfRule type="cellIs" dxfId="28797" priority="2627" operator="greaterThan">
      <formula>0</formula>
    </cfRule>
  </conditionalFormatting>
  <conditionalFormatting sqref="Q83">
    <cfRule type="cellIs" dxfId="28796" priority="2625" operator="lessThan">
      <formula>0</formula>
    </cfRule>
  </conditionalFormatting>
  <conditionalFormatting sqref="R83">
    <cfRule type="cellIs" dxfId="28795" priority="2623" operator="lessThan">
      <formula>0.8</formula>
    </cfRule>
    <cfRule type="cellIs" dxfId="28794" priority="2624" operator="greaterThan">
      <formula>1</formula>
    </cfRule>
  </conditionalFormatting>
  <conditionalFormatting sqref="R83">
    <cfRule type="cellIs" dxfId="28793" priority="2621" operator="greaterThan">
      <formula>1</formula>
    </cfRule>
    <cfRule type="cellIs" dxfId="28792" priority="2622" operator="lessThan">
      <formula>0.8</formula>
    </cfRule>
  </conditionalFormatting>
  <conditionalFormatting sqref="P83">
    <cfRule type="cellIs" dxfId="28791" priority="2620" operator="greaterThan">
      <formula>0</formula>
    </cfRule>
  </conditionalFormatting>
  <conditionalFormatting sqref="Q83">
    <cfRule type="cellIs" dxfId="28790" priority="2619" operator="lessThan">
      <formula>0</formula>
    </cfRule>
  </conditionalFormatting>
  <conditionalFormatting sqref="R83">
    <cfRule type="cellIs" dxfId="28789" priority="2617" operator="lessThan">
      <formula>0.8</formula>
    </cfRule>
    <cfRule type="cellIs" dxfId="28788" priority="2618" operator="greaterThan">
      <formula>1</formula>
    </cfRule>
  </conditionalFormatting>
  <conditionalFormatting sqref="R83">
    <cfRule type="cellIs" dxfId="28787" priority="2615" operator="greaterThan">
      <formula>1</formula>
    </cfRule>
    <cfRule type="cellIs" dxfId="28786" priority="2616" operator="lessThan">
      <formula>0.8</formula>
    </cfRule>
  </conditionalFormatting>
  <conditionalFormatting sqref="P83">
    <cfRule type="cellIs" dxfId="28785" priority="2614" operator="greaterThan">
      <formula>0</formula>
    </cfRule>
  </conditionalFormatting>
  <conditionalFormatting sqref="Q83">
    <cfRule type="cellIs" dxfId="28784" priority="2613" operator="lessThan">
      <formula>0</formula>
    </cfRule>
  </conditionalFormatting>
  <conditionalFormatting sqref="R83">
    <cfRule type="cellIs" dxfId="28783" priority="2611" operator="lessThan">
      <formula>0.8</formula>
    </cfRule>
    <cfRule type="cellIs" dxfId="28782" priority="2612" operator="greaterThan">
      <formula>1</formula>
    </cfRule>
  </conditionalFormatting>
  <conditionalFormatting sqref="R83">
    <cfRule type="cellIs" dxfId="28781" priority="2609" operator="greaterThan">
      <formula>1</formula>
    </cfRule>
    <cfRule type="cellIs" dxfId="28780" priority="2610" operator="lessThan">
      <formula>0.8</formula>
    </cfRule>
  </conditionalFormatting>
  <conditionalFormatting sqref="P83">
    <cfRule type="cellIs" dxfId="28779" priority="2608" operator="greaterThan">
      <formula>0</formula>
    </cfRule>
  </conditionalFormatting>
  <conditionalFormatting sqref="Q83">
    <cfRule type="cellIs" dxfId="28778" priority="2607" operator="lessThan">
      <formula>0</formula>
    </cfRule>
  </conditionalFormatting>
  <conditionalFormatting sqref="R83">
    <cfRule type="cellIs" dxfId="28777" priority="2605" operator="lessThan">
      <formula>0.8</formula>
    </cfRule>
    <cfRule type="cellIs" dxfId="28776" priority="2606" operator="greaterThan">
      <formula>1</formula>
    </cfRule>
  </conditionalFormatting>
  <conditionalFormatting sqref="R83">
    <cfRule type="cellIs" dxfId="28775" priority="2603" operator="greaterThan">
      <formula>1</formula>
    </cfRule>
    <cfRule type="cellIs" dxfId="28774" priority="2604" operator="lessThan">
      <formula>0.8</formula>
    </cfRule>
  </conditionalFormatting>
  <conditionalFormatting sqref="P83">
    <cfRule type="cellIs" dxfId="28773" priority="2602" operator="greaterThan">
      <formula>0</formula>
    </cfRule>
  </conditionalFormatting>
  <conditionalFormatting sqref="Q83">
    <cfRule type="cellIs" dxfId="28772" priority="2601" operator="lessThan">
      <formula>0</formula>
    </cfRule>
  </conditionalFormatting>
  <conditionalFormatting sqref="R83">
    <cfRule type="cellIs" dxfId="28771" priority="2599" operator="lessThan">
      <formula>0.8</formula>
    </cfRule>
    <cfRule type="cellIs" dxfId="28770" priority="2600" operator="greaterThan">
      <formula>1</formula>
    </cfRule>
  </conditionalFormatting>
  <conditionalFormatting sqref="R83">
    <cfRule type="cellIs" dxfId="28769" priority="2597" operator="greaterThan">
      <formula>1</formula>
    </cfRule>
    <cfRule type="cellIs" dxfId="28768" priority="2598" operator="lessThan">
      <formula>0.8</formula>
    </cfRule>
  </conditionalFormatting>
  <conditionalFormatting sqref="P83">
    <cfRule type="cellIs" dxfId="28767" priority="2596" operator="greaterThan">
      <formula>0</formula>
    </cfRule>
  </conditionalFormatting>
  <conditionalFormatting sqref="P83">
    <cfRule type="cellIs" dxfId="28766" priority="2590" operator="greaterThan">
      <formula>0</formula>
    </cfRule>
  </conditionalFormatting>
  <conditionalFormatting sqref="Q83">
    <cfRule type="cellIs" dxfId="28765" priority="2595" operator="lessThan">
      <formula>0</formula>
    </cfRule>
  </conditionalFormatting>
  <conditionalFormatting sqref="R83">
    <cfRule type="cellIs" dxfId="28764" priority="2593" operator="lessThan">
      <formula>0.8</formula>
    </cfRule>
    <cfRule type="cellIs" dxfId="28763" priority="2594" operator="greaterThan">
      <formula>1</formula>
    </cfRule>
  </conditionalFormatting>
  <conditionalFormatting sqref="R83">
    <cfRule type="cellIs" dxfId="28762" priority="2591" operator="greaterThan">
      <formula>1</formula>
    </cfRule>
    <cfRule type="cellIs" dxfId="28761" priority="2592" operator="lessThan">
      <formula>0.8</formula>
    </cfRule>
  </conditionalFormatting>
  <conditionalFormatting sqref="P83">
    <cfRule type="cellIs" dxfId="28760" priority="2584" operator="greaterThan">
      <formula>0</formula>
    </cfRule>
  </conditionalFormatting>
  <conditionalFormatting sqref="Q83">
    <cfRule type="cellIs" dxfId="28759" priority="2589" operator="lessThan">
      <formula>0</formula>
    </cfRule>
  </conditionalFormatting>
  <conditionalFormatting sqref="R83">
    <cfRule type="cellIs" dxfId="28758" priority="2587" operator="lessThan">
      <formula>0.8</formula>
    </cfRule>
    <cfRule type="cellIs" dxfId="28757" priority="2588" operator="greaterThan">
      <formula>1</formula>
    </cfRule>
  </conditionalFormatting>
  <conditionalFormatting sqref="R83">
    <cfRule type="cellIs" dxfId="28756" priority="2585" operator="greaterThan">
      <formula>1</formula>
    </cfRule>
    <cfRule type="cellIs" dxfId="28755" priority="2586" operator="lessThan">
      <formula>0.8</formula>
    </cfRule>
  </conditionalFormatting>
  <conditionalFormatting sqref="R83">
    <cfRule type="cellIs" dxfId="28754" priority="2581" operator="lessThan">
      <formula>0.8</formula>
    </cfRule>
    <cfRule type="cellIs" dxfId="28753" priority="2582" operator="greaterThan">
      <formula>1</formula>
    </cfRule>
  </conditionalFormatting>
  <conditionalFormatting sqref="R83">
    <cfRule type="cellIs" dxfId="28752" priority="2579" operator="greaterThan">
      <formula>1</formula>
    </cfRule>
    <cfRule type="cellIs" dxfId="28751" priority="2580" operator="lessThan">
      <formula>0.8</formula>
    </cfRule>
  </conditionalFormatting>
  <conditionalFormatting sqref="P83">
    <cfRule type="cellIs" dxfId="28750" priority="2578" operator="greaterThan">
      <formula>0</formula>
    </cfRule>
  </conditionalFormatting>
  <conditionalFormatting sqref="Q83">
    <cfRule type="cellIs" dxfId="28749" priority="2583" operator="lessThan">
      <formula>0</formula>
    </cfRule>
  </conditionalFormatting>
  <conditionalFormatting sqref="P123 P125:P126 P131 P128:P129">
    <cfRule type="cellIs" dxfId="28748" priority="2572" operator="greaterThan">
      <formula>0</formula>
    </cfRule>
  </conditionalFormatting>
  <conditionalFormatting sqref="Q123 Q125:Q126 Q131 Q128:Q129">
    <cfRule type="cellIs" dxfId="28747" priority="2577" operator="lessThan">
      <formula>0</formula>
    </cfRule>
  </conditionalFormatting>
  <conditionalFormatting sqref="R123 R125:R126 R131 R128:R129">
    <cfRule type="cellIs" dxfId="28746" priority="2575" operator="lessThan">
      <formula>0.8</formula>
    </cfRule>
    <cfRule type="cellIs" dxfId="28745" priority="2576" operator="greaterThan">
      <formula>1</formula>
    </cfRule>
  </conditionalFormatting>
  <conditionalFormatting sqref="R123 R125:R126 R131 R128:R129">
    <cfRule type="cellIs" dxfId="28744" priority="2573" operator="greaterThan">
      <formula>1</formula>
    </cfRule>
    <cfRule type="cellIs" dxfId="28743" priority="2574" operator="lessThan">
      <formula>0.8</formula>
    </cfRule>
  </conditionalFormatting>
  <conditionalFormatting sqref="Q123 Q125:Q126 Q131 Q128:Q129">
    <cfRule type="cellIs" dxfId="28742" priority="2571" operator="lessThan">
      <formula>0</formula>
    </cfRule>
  </conditionalFormatting>
  <conditionalFormatting sqref="R123 R125:R126 R131 R128:R129">
    <cfRule type="cellIs" dxfId="28741" priority="2569" operator="lessThan">
      <formula>0.8</formula>
    </cfRule>
    <cfRule type="cellIs" dxfId="28740" priority="2570" operator="greaterThan">
      <formula>1</formula>
    </cfRule>
  </conditionalFormatting>
  <conditionalFormatting sqref="R123 R125:R126 R131 R128:R129">
    <cfRule type="cellIs" dxfId="28739" priority="2567" operator="greaterThan">
      <formula>1</formula>
    </cfRule>
    <cfRule type="cellIs" dxfId="28738" priority="2568" operator="lessThan">
      <formula>0.8</formula>
    </cfRule>
  </conditionalFormatting>
  <conditionalFormatting sqref="P123 P125:P126 P131 P128:P129">
    <cfRule type="cellIs" dxfId="28737" priority="2566" operator="greaterThan">
      <formula>0</formula>
    </cfRule>
  </conditionalFormatting>
  <conditionalFormatting sqref="Q31">
    <cfRule type="cellIs" dxfId="28736" priority="2565" operator="lessThan">
      <formula>0</formula>
    </cfRule>
  </conditionalFormatting>
  <conditionalFormatting sqref="R31">
    <cfRule type="cellIs" dxfId="28735" priority="2563" operator="lessThan">
      <formula>0.8</formula>
    </cfRule>
    <cfRule type="cellIs" dxfId="28734" priority="2564" operator="greaterThan">
      <formula>1</formula>
    </cfRule>
  </conditionalFormatting>
  <conditionalFormatting sqref="R31">
    <cfRule type="cellIs" dxfId="28733" priority="2561" operator="greaterThan">
      <formula>1</formula>
    </cfRule>
    <cfRule type="cellIs" dxfId="28732" priority="2562" operator="lessThan">
      <formula>0.8</formula>
    </cfRule>
  </conditionalFormatting>
  <conditionalFormatting sqref="P31">
    <cfRule type="cellIs" dxfId="28731" priority="2560" operator="greaterThan">
      <formula>0</formula>
    </cfRule>
  </conditionalFormatting>
  <conditionalFormatting sqref="Q31">
    <cfRule type="cellIs" dxfId="28730" priority="2559" operator="lessThan">
      <formula>0</formula>
    </cfRule>
  </conditionalFormatting>
  <conditionalFormatting sqref="R31">
    <cfRule type="cellIs" dxfId="28729" priority="2557" operator="lessThan">
      <formula>0.8</formula>
    </cfRule>
    <cfRule type="cellIs" dxfId="28728" priority="2558" operator="greaterThan">
      <formula>1</formula>
    </cfRule>
  </conditionalFormatting>
  <conditionalFormatting sqref="R31">
    <cfRule type="cellIs" dxfId="28727" priority="2555" operator="greaterThan">
      <formula>1</formula>
    </cfRule>
    <cfRule type="cellIs" dxfId="28726" priority="2556" operator="lessThan">
      <formula>0.8</formula>
    </cfRule>
  </conditionalFormatting>
  <conditionalFormatting sqref="P31">
    <cfRule type="cellIs" dxfId="28725" priority="2554" operator="greaterThan">
      <formula>0</formula>
    </cfRule>
  </conditionalFormatting>
  <conditionalFormatting sqref="Q31">
    <cfRule type="cellIs" dxfId="28724" priority="2553" operator="lessThan">
      <formula>0</formula>
    </cfRule>
  </conditionalFormatting>
  <conditionalFormatting sqref="R31">
    <cfRule type="cellIs" dxfId="28723" priority="2551" operator="lessThan">
      <formula>0.8</formula>
    </cfRule>
    <cfRule type="cellIs" dxfId="28722" priority="2552" operator="greaterThan">
      <formula>1</formula>
    </cfRule>
  </conditionalFormatting>
  <conditionalFormatting sqref="R31">
    <cfRule type="cellIs" dxfId="28721" priority="2549" operator="greaterThan">
      <formula>1</formula>
    </cfRule>
    <cfRule type="cellIs" dxfId="28720" priority="2550" operator="lessThan">
      <formula>0.8</formula>
    </cfRule>
  </conditionalFormatting>
  <conditionalFormatting sqref="P31">
    <cfRule type="cellIs" dxfId="28719" priority="2548" operator="greaterThan">
      <formula>0</formula>
    </cfRule>
  </conditionalFormatting>
  <conditionalFormatting sqref="Q31">
    <cfRule type="cellIs" dxfId="28718" priority="2547" operator="lessThan">
      <formula>0</formula>
    </cfRule>
  </conditionalFormatting>
  <conditionalFormatting sqref="R31">
    <cfRule type="cellIs" dxfId="28717" priority="2545" operator="lessThan">
      <formula>0.8</formula>
    </cfRule>
    <cfRule type="cellIs" dxfId="28716" priority="2546" operator="greaterThan">
      <formula>1</formula>
    </cfRule>
  </conditionalFormatting>
  <conditionalFormatting sqref="R31">
    <cfRule type="cellIs" dxfId="28715" priority="2543" operator="greaterThan">
      <formula>1</formula>
    </cfRule>
    <cfRule type="cellIs" dxfId="28714" priority="2544" operator="lessThan">
      <formula>0.8</formula>
    </cfRule>
  </conditionalFormatting>
  <conditionalFormatting sqref="P31">
    <cfRule type="cellIs" dxfId="28713" priority="2542" operator="greaterThan">
      <formula>0</formula>
    </cfRule>
  </conditionalFormatting>
  <conditionalFormatting sqref="P31">
    <cfRule type="cellIs" dxfId="28712" priority="2536" operator="greaterThan">
      <formula>0</formula>
    </cfRule>
  </conditionalFormatting>
  <conditionalFormatting sqref="Q31">
    <cfRule type="cellIs" dxfId="28711" priority="2541" operator="lessThan">
      <formula>0</formula>
    </cfRule>
  </conditionalFormatting>
  <conditionalFormatting sqref="R31">
    <cfRule type="cellIs" dxfId="28710" priority="2539" operator="lessThan">
      <formula>0.8</formula>
    </cfRule>
    <cfRule type="cellIs" dxfId="28709" priority="2540" operator="greaterThan">
      <formula>1</formula>
    </cfRule>
  </conditionalFormatting>
  <conditionalFormatting sqref="R31">
    <cfRule type="cellIs" dxfId="28708" priority="2537" operator="greaterThan">
      <formula>1</formula>
    </cfRule>
    <cfRule type="cellIs" dxfId="28707" priority="2538" operator="lessThan">
      <formula>0.8</formula>
    </cfRule>
  </conditionalFormatting>
  <conditionalFormatting sqref="P31">
    <cfRule type="cellIs" dxfId="28706" priority="2530" operator="greaterThan">
      <formula>0</formula>
    </cfRule>
  </conditionalFormatting>
  <conditionalFormatting sqref="Q31">
    <cfRule type="cellIs" dxfId="28705" priority="2535" operator="lessThan">
      <formula>0</formula>
    </cfRule>
  </conditionalFormatting>
  <conditionalFormatting sqref="R31">
    <cfRule type="cellIs" dxfId="28704" priority="2533" operator="lessThan">
      <formula>0.8</formula>
    </cfRule>
    <cfRule type="cellIs" dxfId="28703" priority="2534" operator="greaterThan">
      <formula>1</formula>
    </cfRule>
  </conditionalFormatting>
  <conditionalFormatting sqref="R31">
    <cfRule type="cellIs" dxfId="28702" priority="2531" operator="greaterThan">
      <formula>1</formula>
    </cfRule>
    <cfRule type="cellIs" dxfId="28701" priority="2532" operator="lessThan">
      <formula>0.8</formula>
    </cfRule>
  </conditionalFormatting>
  <conditionalFormatting sqref="R31">
    <cfRule type="cellIs" dxfId="28700" priority="2527" operator="lessThan">
      <formula>0.8</formula>
    </cfRule>
    <cfRule type="cellIs" dxfId="28699" priority="2528" operator="greaterThan">
      <formula>1</formula>
    </cfRule>
  </conditionalFormatting>
  <conditionalFormatting sqref="R31">
    <cfRule type="cellIs" dxfId="28698" priority="2525" operator="greaterThan">
      <formula>1</formula>
    </cfRule>
    <cfRule type="cellIs" dxfId="28697" priority="2526" operator="lessThan">
      <formula>0.8</formula>
    </cfRule>
  </conditionalFormatting>
  <conditionalFormatting sqref="P31">
    <cfRule type="cellIs" dxfId="28696" priority="2524" operator="greaterThan">
      <formula>0</formula>
    </cfRule>
  </conditionalFormatting>
  <conditionalFormatting sqref="Q31">
    <cfRule type="cellIs" dxfId="28695" priority="2529" operator="lessThan">
      <formula>0</formula>
    </cfRule>
  </conditionalFormatting>
  <conditionalFormatting sqref="Q31">
    <cfRule type="cellIs" dxfId="28694" priority="2523" operator="lessThan">
      <formula>0</formula>
    </cfRule>
  </conditionalFormatting>
  <conditionalFormatting sqref="R31">
    <cfRule type="cellIs" dxfId="28693" priority="2521" operator="lessThan">
      <formula>0.8</formula>
    </cfRule>
    <cfRule type="cellIs" dxfId="28692" priority="2522" operator="greaterThan">
      <formula>1</formula>
    </cfRule>
  </conditionalFormatting>
  <conditionalFormatting sqref="R31">
    <cfRule type="cellIs" dxfId="28691" priority="2519" operator="greaterThan">
      <formula>1</formula>
    </cfRule>
    <cfRule type="cellIs" dxfId="28690" priority="2520" operator="lessThan">
      <formula>0.8</formula>
    </cfRule>
  </conditionalFormatting>
  <conditionalFormatting sqref="P31">
    <cfRule type="cellIs" dxfId="28689" priority="2518" operator="greaterThan">
      <formula>0</formula>
    </cfRule>
  </conditionalFormatting>
  <conditionalFormatting sqref="P31">
    <cfRule type="cellIs" dxfId="28688" priority="2512" operator="greaterThan">
      <formula>0</formula>
    </cfRule>
  </conditionalFormatting>
  <conditionalFormatting sqref="Q31">
    <cfRule type="cellIs" dxfId="28687" priority="2517" operator="lessThan">
      <formula>0</formula>
    </cfRule>
  </conditionalFormatting>
  <conditionalFormatting sqref="R31">
    <cfRule type="cellIs" dxfId="28686" priority="2515" operator="lessThan">
      <formula>0.8</formula>
    </cfRule>
    <cfRule type="cellIs" dxfId="28685" priority="2516" operator="greaterThan">
      <formula>1</formula>
    </cfRule>
  </conditionalFormatting>
  <conditionalFormatting sqref="R31">
    <cfRule type="cellIs" dxfId="28684" priority="2513" operator="greaterThan">
      <formula>1</formula>
    </cfRule>
    <cfRule type="cellIs" dxfId="28683" priority="2514" operator="lessThan">
      <formula>0.8</formula>
    </cfRule>
  </conditionalFormatting>
  <conditionalFormatting sqref="P31">
    <cfRule type="cellIs" dxfId="28682" priority="2506" operator="greaterThan">
      <formula>0</formula>
    </cfRule>
  </conditionalFormatting>
  <conditionalFormatting sqref="Q31">
    <cfRule type="cellIs" dxfId="28681" priority="2511" operator="lessThan">
      <formula>0</formula>
    </cfRule>
  </conditionalFormatting>
  <conditionalFormatting sqref="R31">
    <cfRule type="cellIs" dxfId="28680" priority="2509" operator="lessThan">
      <formula>0.8</formula>
    </cfRule>
    <cfRule type="cellIs" dxfId="28679" priority="2510" operator="greaterThan">
      <formula>1</formula>
    </cfRule>
  </conditionalFormatting>
  <conditionalFormatting sqref="R31">
    <cfRule type="cellIs" dxfId="28678" priority="2507" operator="greaterThan">
      <formula>1</formula>
    </cfRule>
    <cfRule type="cellIs" dxfId="28677" priority="2508" operator="lessThan">
      <formula>0.8</formula>
    </cfRule>
  </conditionalFormatting>
  <conditionalFormatting sqref="R31">
    <cfRule type="cellIs" dxfId="28676" priority="2503" operator="lessThan">
      <formula>0.8</formula>
    </cfRule>
    <cfRule type="cellIs" dxfId="28675" priority="2504" operator="greaterThan">
      <formula>1</formula>
    </cfRule>
  </conditionalFormatting>
  <conditionalFormatting sqref="R31">
    <cfRule type="cellIs" dxfId="28674" priority="2501" operator="greaterThan">
      <formula>1</formula>
    </cfRule>
    <cfRule type="cellIs" dxfId="28673" priority="2502" operator="lessThan">
      <formula>0.8</formula>
    </cfRule>
  </conditionalFormatting>
  <conditionalFormatting sqref="P31">
    <cfRule type="cellIs" dxfId="28672" priority="2500" operator="greaterThan">
      <formula>0</formula>
    </cfRule>
  </conditionalFormatting>
  <conditionalFormatting sqref="Q31">
    <cfRule type="cellIs" dxfId="28671" priority="2505" operator="lessThan">
      <formula>0</formula>
    </cfRule>
  </conditionalFormatting>
  <conditionalFormatting sqref="P31">
    <cfRule type="cellIs" dxfId="28670" priority="2494" operator="greaterThan">
      <formula>0</formula>
    </cfRule>
  </conditionalFormatting>
  <conditionalFormatting sqref="Q31">
    <cfRule type="cellIs" dxfId="28669" priority="2499" operator="lessThan">
      <formula>0</formula>
    </cfRule>
  </conditionalFormatting>
  <conditionalFormatting sqref="R31">
    <cfRule type="cellIs" dxfId="28668" priority="2497" operator="lessThan">
      <formula>0.8</formula>
    </cfRule>
    <cfRule type="cellIs" dxfId="28667" priority="2498" operator="greaterThan">
      <formula>1</formula>
    </cfRule>
  </conditionalFormatting>
  <conditionalFormatting sqref="R31">
    <cfRule type="cellIs" dxfId="28666" priority="2495" operator="greaterThan">
      <formula>1</formula>
    </cfRule>
    <cfRule type="cellIs" dxfId="28665" priority="2496" operator="lessThan">
      <formula>0.8</formula>
    </cfRule>
  </conditionalFormatting>
  <conditionalFormatting sqref="R31">
    <cfRule type="cellIs" dxfId="28664" priority="2491" operator="lessThan">
      <formula>0.8</formula>
    </cfRule>
    <cfRule type="cellIs" dxfId="28663" priority="2492" operator="greaterThan">
      <formula>1</formula>
    </cfRule>
  </conditionalFormatting>
  <conditionalFormatting sqref="R31">
    <cfRule type="cellIs" dxfId="28662" priority="2489" operator="greaterThan">
      <formula>1</formula>
    </cfRule>
    <cfRule type="cellIs" dxfId="28661" priority="2490" operator="lessThan">
      <formula>0.8</formula>
    </cfRule>
  </conditionalFormatting>
  <conditionalFormatting sqref="P31">
    <cfRule type="cellIs" dxfId="28660" priority="2488" operator="greaterThan">
      <formula>0</formula>
    </cfRule>
  </conditionalFormatting>
  <conditionalFormatting sqref="Q31">
    <cfRule type="cellIs" dxfId="28659" priority="2493" operator="lessThan">
      <formula>0</formula>
    </cfRule>
  </conditionalFormatting>
  <conditionalFormatting sqref="R31">
    <cfRule type="cellIs" dxfId="28658" priority="2485" operator="lessThan">
      <formula>0.8</formula>
    </cfRule>
    <cfRule type="cellIs" dxfId="28657" priority="2486" operator="greaterThan">
      <formula>1</formula>
    </cfRule>
  </conditionalFormatting>
  <conditionalFormatting sqref="R31">
    <cfRule type="cellIs" dxfId="28656" priority="2483" operator="greaterThan">
      <formula>1</formula>
    </cfRule>
    <cfRule type="cellIs" dxfId="28655" priority="2484" operator="lessThan">
      <formula>0.8</formula>
    </cfRule>
  </conditionalFormatting>
  <conditionalFormatting sqref="P31">
    <cfRule type="cellIs" dxfId="28654" priority="2482" operator="greaterThan">
      <formula>0</formula>
    </cfRule>
  </conditionalFormatting>
  <conditionalFormatting sqref="Q31">
    <cfRule type="cellIs" dxfId="28653" priority="2487" operator="lessThan">
      <formula>0</formula>
    </cfRule>
  </conditionalFormatting>
  <conditionalFormatting sqref="Q31">
    <cfRule type="cellIs" dxfId="28652" priority="2481" operator="lessThan">
      <formula>0</formula>
    </cfRule>
  </conditionalFormatting>
  <conditionalFormatting sqref="R31">
    <cfRule type="cellIs" dxfId="28651" priority="2479" operator="lessThan">
      <formula>0.8</formula>
    </cfRule>
    <cfRule type="cellIs" dxfId="28650" priority="2480" operator="greaterThan">
      <formula>1</formula>
    </cfRule>
  </conditionalFormatting>
  <conditionalFormatting sqref="R31">
    <cfRule type="cellIs" dxfId="28649" priority="2477" operator="greaterThan">
      <formula>1</formula>
    </cfRule>
    <cfRule type="cellIs" dxfId="28648" priority="2478" operator="lessThan">
      <formula>0.8</formula>
    </cfRule>
  </conditionalFormatting>
  <conditionalFormatting sqref="P31">
    <cfRule type="cellIs" dxfId="28647" priority="2476" operator="greaterThan">
      <formula>0</formula>
    </cfRule>
  </conditionalFormatting>
  <conditionalFormatting sqref="Q31">
    <cfRule type="cellIs" dxfId="28646" priority="2470" operator="lessThan">
      <formula>0</formula>
    </cfRule>
  </conditionalFormatting>
  <conditionalFormatting sqref="R31">
    <cfRule type="cellIs" dxfId="28645" priority="2474" operator="lessThan">
      <formula>0.8</formula>
    </cfRule>
    <cfRule type="cellIs" dxfId="28644" priority="2475" operator="greaterThan">
      <formula>1</formula>
    </cfRule>
  </conditionalFormatting>
  <conditionalFormatting sqref="R31">
    <cfRule type="cellIs" dxfId="28643" priority="2472" operator="greaterThan">
      <formula>1</formula>
    </cfRule>
    <cfRule type="cellIs" dxfId="28642" priority="2473" operator="lessThan">
      <formula>0.8</formula>
    </cfRule>
  </conditionalFormatting>
  <conditionalFormatting sqref="P31">
    <cfRule type="cellIs" dxfId="28641" priority="2471" operator="greaterThan">
      <formula>0</formula>
    </cfRule>
  </conditionalFormatting>
  <conditionalFormatting sqref="Q31">
    <cfRule type="cellIs" dxfId="28640" priority="2469" operator="lessThan">
      <formula>0</formula>
    </cfRule>
  </conditionalFormatting>
  <conditionalFormatting sqref="R31">
    <cfRule type="cellIs" dxfId="28639" priority="2467" operator="lessThan">
      <formula>0.8</formula>
    </cfRule>
    <cfRule type="cellIs" dxfId="28638" priority="2468" operator="greaterThan">
      <formula>1</formula>
    </cfRule>
  </conditionalFormatting>
  <conditionalFormatting sqref="R31">
    <cfRule type="cellIs" dxfId="28637" priority="2465" operator="greaterThan">
      <formula>1</formula>
    </cfRule>
    <cfRule type="cellIs" dxfId="28636" priority="2466" operator="lessThan">
      <formula>0.8</formula>
    </cfRule>
  </conditionalFormatting>
  <conditionalFormatting sqref="P31">
    <cfRule type="cellIs" dxfId="28635" priority="2464" operator="greaterThan">
      <formula>0</formula>
    </cfRule>
  </conditionalFormatting>
  <conditionalFormatting sqref="Q31">
    <cfRule type="cellIs" dxfId="28634" priority="2463" operator="lessThan">
      <formula>0</formula>
    </cfRule>
  </conditionalFormatting>
  <conditionalFormatting sqref="R31">
    <cfRule type="cellIs" dxfId="28633" priority="2461" operator="lessThan">
      <formula>0.8</formula>
    </cfRule>
    <cfRule type="cellIs" dxfId="28632" priority="2462" operator="greaterThan">
      <formula>1</formula>
    </cfRule>
  </conditionalFormatting>
  <conditionalFormatting sqref="R31">
    <cfRule type="cellIs" dxfId="28631" priority="2459" operator="greaterThan">
      <formula>1</formula>
    </cfRule>
    <cfRule type="cellIs" dxfId="28630" priority="2460" operator="lessThan">
      <formula>0.8</formula>
    </cfRule>
  </conditionalFormatting>
  <conditionalFormatting sqref="P31">
    <cfRule type="cellIs" dxfId="28629" priority="2458" operator="greaterThan">
      <formula>0</formula>
    </cfRule>
  </conditionalFormatting>
  <conditionalFormatting sqref="Q31">
    <cfRule type="cellIs" dxfId="28628" priority="2457" operator="lessThan">
      <formula>0</formula>
    </cfRule>
  </conditionalFormatting>
  <conditionalFormatting sqref="R31">
    <cfRule type="cellIs" dxfId="28627" priority="2455" operator="lessThan">
      <formula>0.8</formula>
    </cfRule>
    <cfRule type="cellIs" dxfId="28626" priority="2456" operator="greaterThan">
      <formula>1</formula>
    </cfRule>
  </conditionalFormatting>
  <conditionalFormatting sqref="R31">
    <cfRule type="cellIs" dxfId="28625" priority="2453" operator="greaterThan">
      <formula>1</formula>
    </cfRule>
    <cfRule type="cellIs" dxfId="28624" priority="2454" operator="lessThan">
      <formula>0.8</formula>
    </cfRule>
  </conditionalFormatting>
  <conditionalFormatting sqref="P31">
    <cfRule type="cellIs" dxfId="28623" priority="2452" operator="greaterThan">
      <formula>0</formula>
    </cfRule>
  </conditionalFormatting>
  <conditionalFormatting sqref="Q31">
    <cfRule type="cellIs" dxfId="28622" priority="2451" operator="lessThan">
      <formula>0</formula>
    </cfRule>
  </conditionalFormatting>
  <conditionalFormatting sqref="R31">
    <cfRule type="cellIs" dxfId="28621" priority="2449" operator="lessThan">
      <formula>0.8</formula>
    </cfRule>
    <cfRule type="cellIs" dxfId="28620" priority="2450" operator="greaterThan">
      <formula>1</formula>
    </cfRule>
  </conditionalFormatting>
  <conditionalFormatting sqref="R31">
    <cfRule type="cellIs" dxfId="28619" priority="2447" operator="greaterThan">
      <formula>1</formula>
    </cfRule>
    <cfRule type="cellIs" dxfId="28618" priority="2448" operator="lessThan">
      <formula>0.8</formula>
    </cfRule>
  </conditionalFormatting>
  <conditionalFormatting sqref="P31">
    <cfRule type="cellIs" dxfId="28617" priority="2446" operator="greaterThan">
      <formula>0</formula>
    </cfRule>
  </conditionalFormatting>
  <conditionalFormatting sqref="Q31">
    <cfRule type="cellIs" dxfId="28616" priority="2445" operator="lessThan">
      <formula>0</formula>
    </cfRule>
  </conditionalFormatting>
  <conditionalFormatting sqref="R31">
    <cfRule type="cellIs" dxfId="28615" priority="2443" operator="lessThan">
      <formula>0.8</formula>
    </cfRule>
    <cfRule type="cellIs" dxfId="28614" priority="2444" operator="greaterThan">
      <formula>1</formula>
    </cfRule>
  </conditionalFormatting>
  <conditionalFormatting sqref="R31">
    <cfRule type="cellIs" dxfId="28613" priority="2441" operator="greaterThan">
      <formula>1</formula>
    </cfRule>
    <cfRule type="cellIs" dxfId="28612" priority="2442" operator="lessThan">
      <formula>0.8</formula>
    </cfRule>
  </conditionalFormatting>
  <conditionalFormatting sqref="P31">
    <cfRule type="cellIs" dxfId="28611" priority="2440" operator="greaterThan">
      <formula>0</formula>
    </cfRule>
  </conditionalFormatting>
  <conditionalFormatting sqref="P31">
    <cfRule type="cellIs" dxfId="28610" priority="2434" operator="greaterThan">
      <formula>0</formula>
    </cfRule>
  </conditionalFormatting>
  <conditionalFormatting sqref="Q31">
    <cfRule type="cellIs" dxfId="28609" priority="2439" operator="lessThan">
      <formula>0</formula>
    </cfRule>
  </conditionalFormatting>
  <conditionalFormatting sqref="R31">
    <cfRule type="cellIs" dxfId="28608" priority="2437" operator="lessThan">
      <formula>0.8</formula>
    </cfRule>
    <cfRule type="cellIs" dxfId="28607" priority="2438" operator="greaterThan">
      <formula>1</formula>
    </cfRule>
  </conditionalFormatting>
  <conditionalFormatting sqref="R31">
    <cfRule type="cellIs" dxfId="28606" priority="2435" operator="greaterThan">
      <formula>1</formula>
    </cfRule>
    <cfRule type="cellIs" dxfId="28605" priority="2436" operator="lessThan">
      <formula>0.8</formula>
    </cfRule>
  </conditionalFormatting>
  <conditionalFormatting sqref="P31">
    <cfRule type="cellIs" dxfId="28604" priority="2428" operator="greaterThan">
      <formula>0</formula>
    </cfRule>
  </conditionalFormatting>
  <conditionalFormatting sqref="Q31">
    <cfRule type="cellIs" dxfId="28603" priority="2433" operator="lessThan">
      <formula>0</formula>
    </cfRule>
  </conditionalFormatting>
  <conditionalFormatting sqref="R31">
    <cfRule type="cellIs" dxfId="28602" priority="2431" operator="lessThan">
      <formula>0.8</formula>
    </cfRule>
    <cfRule type="cellIs" dxfId="28601" priority="2432" operator="greaterThan">
      <formula>1</formula>
    </cfRule>
  </conditionalFormatting>
  <conditionalFormatting sqref="R31">
    <cfRule type="cellIs" dxfId="28600" priority="2429" operator="greaterThan">
      <formula>1</formula>
    </cfRule>
    <cfRule type="cellIs" dxfId="28599" priority="2430" operator="lessThan">
      <formula>0.8</formula>
    </cfRule>
  </conditionalFormatting>
  <conditionalFormatting sqref="R31">
    <cfRule type="cellIs" dxfId="28598" priority="2425" operator="lessThan">
      <formula>0.8</formula>
    </cfRule>
    <cfRule type="cellIs" dxfId="28597" priority="2426" operator="greaterThan">
      <formula>1</formula>
    </cfRule>
  </conditionalFormatting>
  <conditionalFormatting sqref="R31">
    <cfRule type="cellIs" dxfId="28596" priority="2423" operator="greaterThan">
      <formula>1</formula>
    </cfRule>
    <cfRule type="cellIs" dxfId="28595" priority="2424" operator="lessThan">
      <formula>0.8</formula>
    </cfRule>
  </conditionalFormatting>
  <conditionalFormatting sqref="P31">
    <cfRule type="cellIs" dxfId="28594" priority="2422" operator="greaterThan">
      <formula>0</formula>
    </cfRule>
  </conditionalFormatting>
  <conditionalFormatting sqref="Q31">
    <cfRule type="cellIs" dxfId="28593" priority="2427" operator="lessThan">
      <formula>0</formula>
    </cfRule>
  </conditionalFormatting>
  <conditionalFormatting sqref="Q31">
    <cfRule type="cellIs" dxfId="28592" priority="2421" operator="lessThan">
      <formula>0</formula>
    </cfRule>
  </conditionalFormatting>
  <conditionalFormatting sqref="R31">
    <cfRule type="cellIs" dxfId="28591" priority="2419" operator="lessThan">
      <formula>0.8</formula>
    </cfRule>
    <cfRule type="cellIs" dxfId="28590" priority="2420" operator="greaterThan">
      <formula>1</formula>
    </cfRule>
  </conditionalFormatting>
  <conditionalFormatting sqref="R31">
    <cfRule type="cellIs" dxfId="28589" priority="2417" operator="greaterThan">
      <formula>1</formula>
    </cfRule>
    <cfRule type="cellIs" dxfId="28588" priority="2418" operator="lessThan">
      <formula>0.8</formula>
    </cfRule>
  </conditionalFormatting>
  <conditionalFormatting sqref="P31">
    <cfRule type="cellIs" dxfId="28587" priority="2416" operator="greaterThan">
      <formula>0</formula>
    </cfRule>
  </conditionalFormatting>
  <conditionalFormatting sqref="Q31">
    <cfRule type="cellIs" dxfId="28586" priority="2415" operator="lessThan">
      <formula>0</formula>
    </cfRule>
  </conditionalFormatting>
  <conditionalFormatting sqref="R31">
    <cfRule type="cellIs" dxfId="28585" priority="2413" operator="lessThan">
      <formula>0.8</formula>
    </cfRule>
    <cfRule type="cellIs" dxfId="28584" priority="2414" operator="greaterThan">
      <formula>1</formula>
    </cfRule>
  </conditionalFormatting>
  <conditionalFormatting sqref="R31">
    <cfRule type="cellIs" dxfId="28583" priority="2411" operator="greaterThan">
      <formula>1</formula>
    </cfRule>
    <cfRule type="cellIs" dxfId="28582" priority="2412" operator="lessThan">
      <formula>0.8</formula>
    </cfRule>
  </conditionalFormatting>
  <conditionalFormatting sqref="P31">
    <cfRule type="cellIs" dxfId="28581" priority="2410" operator="greaterThan">
      <formula>0</formula>
    </cfRule>
  </conditionalFormatting>
  <conditionalFormatting sqref="Q31">
    <cfRule type="cellIs" dxfId="28580" priority="2409" operator="lessThan">
      <formula>0</formula>
    </cfRule>
  </conditionalFormatting>
  <conditionalFormatting sqref="R31">
    <cfRule type="cellIs" dxfId="28579" priority="2407" operator="lessThan">
      <formula>0.8</formula>
    </cfRule>
    <cfRule type="cellIs" dxfId="28578" priority="2408" operator="greaterThan">
      <formula>1</formula>
    </cfRule>
  </conditionalFormatting>
  <conditionalFormatting sqref="R31">
    <cfRule type="cellIs" dxfId="28577" priority="2405" operator="greaterThan">
      <formula>1</formula>
    </cfRule>
    <cfRule type="cellIs" dxfId="28576" priority="2406" operator="lessThan">
      <formula>0.8</formula>
    </cfRule>
  </conditionalFormatting>
  <conditionalFormatting sqref="P31">
    <cfRule type="cellIs" dxfId="28575" priority="2404" operator="greaterThan">
      <formula>0</formula>
    </cfRule>
  </conditionalFormatting>
  <conditionalFormatting sqref="Q31">
    <cfRule type="cellIs" dxfId="28574" priority="2403" operator="lessThan">
      <formula>0</formula>
    </cfRule>
  </conditionalFormatting>
  <conditionalFormatting sqref="R31">
    <cfRule type="cellIs" dxfId="28573" priority="2401" operator="lessThan">
      <formula>0.8</formula>
    </cfRule>
    <cfRule type="cellIs" dxfId="28572" priority="2402" operator="greaterThan">
      <formula>1</formula>
    </cfRule>
  </conditionalFormatting>
  <conditionalFormatting sqref="R31">
    <cfRule type="cellIs" dxfId="28571" priority="2399" operator="greaterThan">
      <formula>1</formula>
    </cfRule>
    <cfRule type="cellIs" dxfId="28570" priority="2400" operator="lessThan">
      <formula>0.8</formula>
    </cfRule>
  </conditionalFormatting>
  <conditionalFormatting sqref="P31">
    <cfRule type="cellIs" dxfId="28569" priority="2398" operator="greaterThan">
      <formula>0</formula>
    </cfRule>
  </conditionalFormatting>
  <conditionalFormatting sqref="P31">
    <cfRule type="cellIs" dxfId="28568" priority="2392" operator="greaterThan">
      <formula>0</formula>
    </cfRule>
  </conditionalFormatting>
  <conditionalFormatting sqref="Q31">
    <cfRule type="cellIs" dxfId="28567" priority="2397" operator="lessThan">
      <formula>0</formula>
    </cfRule>
  </conditionalFormatting>
  <conditionalFormatting sqref="R31">
    <cfRule type="cellIs" dxfId="28566" priority="2395" operator="lessThan">
      <formula>0.8</formula>
    </cfRule>
    <cfRule type="cellIs" dxfId="28565" priority="2396" operator="greaterThan">
      <formula>1</formula>
    </cfRule>
  </conditionalFormatting>
  <conditionalFormatting sqref="R31">
    <cfRule type="cellIs" dxfId="28564" priority="2393" operator="greaterThan">
      <formula>1</formula>
    </cfRule>
    <cfRule type="cellIs" dxfId="28563" priority="2394" operator="lessThan">
      <formula>0.8</formula>
    </cfRule>
  </conditionalFormatting>
  <conditionalFormatting sqref="P31">
    <cfRule type="cellIs" dxfId="28562" priority="2386" operator="greaterThan">
      <formula>0</formula>
    </cfRule>
  </conditionalFormatting>
  <conditionalFormatting sqref="Q31">
    <cfRule type="cellIs" dxfId="28561" priority="2391" operator="lessThan">
      <formula>0</formula>
    </cfRule>
  </conditionalFormatting>
  <conditionalFormatting sqref="R31">
    <cfRule type="cellIs" dxfId="28560" priority="2389" operator="lessThan">
      <formula>0.8</formula>
    </cfRule>
    <cfRule type="cellIs" dxfId="28559" priority="2390" operator="greaterThan">
      <formula>1</formula>
    </cfRule>
  </conditionalFormatting>
  <conditionalFormatting sqref="R31">
    <cfRule type="cellIs" dxfId="28558" priority="2387" operator="greaterThan">
      <formula>1</formula>
    </cfRule>
    <cfRule type="cellIs" dxfId="28557" priority="2388" operator="lessThan">
      <formula>0.8</formula>
    </cfRule>
  </conditionalFormatting>
  <conditionalFormatting sqref="R31">
    <cfRule type="cellIs" dxfId="28556" priority="2383" operator="lessThan">
      <formula>0.8</formula>
    </cfRule>
    <cfRule type="cellIs" dxfId="28555" priority="2384" operator="greaterThan">
      <formula>1</formula>
    </cfRule>
  </conditionalFormatting>
  <conditionalFormatting sqref="R31">
    <cfRule type="cellIs" dxfId="28554" priority="2381" operator="greaterThan">
      <formula>1</formula>
    </cfRule>
    <cfRule type="cellIs" dxfId="28553" priority="2382" operator="lessThan">
      <formula>0.8</formula>
    </cfRule>
  </conditionalFormatting>
  <conditionalFormatting sqref="P31">
    <cfRule type="cellIs" dxfId="28552" priority="2380" operator="greaterThan">
      <formula>0</formula>
    </cfRule>
  </conditionalFormatting>
  <conditionalFormatting sqref="Q31">
    <cfRule type="cellIs" dxfId="28551" priority="2385" operator="lessThan">
      <formula>0</formula>
    </cfRule>
  </conditionalFormatting>
  <conditionalFormatting sqref="Q31">
    <cfRule type="cellIs" dxfId="28550" priority="2379" operator="lessThan">
      <formula>0</formula>
    </cfRule>
  </conditionalFormatting>
  <conditionalFormatting sqref="R31">
    <cfRule type="cellIs" dxfId="28549" priority="2377" operator="lessThan">
      <formula>0.8</formula>
    </cfRule>
    <cfRule type="cellIs" dxfId="28548" priority="2378" operator="greaterThan">
      <formula>1</formula>
    </cfRule>
  </conditionalFormatting>
  <conditionalFormatting sqref="R31">
    <cfRule type="cellIs" dxfId="28547" priority="2375" operator="greaterThan">
      <formula>1</formula>
    </cfRule>
    <cfRule type="cellIs" dxfId="28546" priority="2376" operator="lessThan">
      <formula>0.8</formula>
    </cfRule>
  </conditionalFormatting>
  <conditionalFormatting sqref="P31">
    <cfRule type="cellIs" dxfId="28545" priority="2374" operator="greaterThan">
      <formula>0</formula>
    </cfRule>
  </conditionalFormatting>
  <conditionalFormatting sqref="P31">
    <cfRule type="cellIs" dxfId="28544" priority="2368" operator="greaterThan">
      <formula>0</formula>
    </cfRule>
  </conditionalFormatting>
  <conditionalFormatting sqref="Q31">
    <cfRule type="cellIs" dxfId="28543" priority="2373" operator="lessThan">
      <formula>0</formula>
    </cfRule>
  </conditionalFormatting>
  <conditionalFormatting sqref="R31">
    <cfRule type="cellIs" dxfId="28542" priority="2371" operator="lessThan">
      <formula>0.8</formula>
    </cfRule>
    <cfRule type="cellIs" dxfId="28541" priority="2372" operator="greaterThan">
      <formula>1</formula>
    </cfRule>
  </conditionalFormatting>
  <conditionalFormatting sqref="R31">
    <cfRule type="cellIs" dxfId="28540" priority="2369" operator="greaterThan">
      <formula>1</formula>
    </cfRule>
    <cfRule type="cellIs" dxfId="28539" priority="2370" operator="lessThan">
      <formula>0.8</formula>
    </cfRule>
  </conditionalFormatting>
  <conditionalFormatting sqref="P31">
    <cfRule type="cellIs" dxfId="28538" priority="2362" operator="greaterThan">
      <formula>0</formula>
    </cfRule>
  </conditionalFormatting>
  <conditionalFormatting sqref="Q31">
    <cfRule type="cellIs" dxfId="28537" priority="2367" operator="lessThan">
      <formula>0</formula>
    </cfRule>
  </conditionalFormatting>
  <conditionalFormatting sqref="R31">
    <cfRule type="cellIs" dxfId="28536" priority="2365" operator="lessThan">
      <formula>0.8</formula>
    </cfRule>
    <cfRule type="cellIs" dxfId="28535" priority="2366" operator="greaterThan">
      <formula>1</formula>
    </cfRule>
  </conditionalFormatting>
  <conditionalFormatting sqref="R31">
    <cfRule type="cellIs" dxfId="28534" priority="2363" operator="greaterThan">
      <formula>1</formula>
    </cfRule>
    <cfRule type="cellIs" dxfId="28533" priority="2364" operator="lessThan">
      <formula>0.8</formula>
    </cfRule>
  </conditionalFormatting>
  <conditionalFormatting sqref="R31">
    <cfRule type="cellIs" dxfId="28532" priority="2359" operator="lessThan">
      <formula>0.8</formula>
    </cfRule>
    <cfRule type="cellIs" dxfId="28531" priority="2360" operator="greaterThan">
      <formula>1</formula>
    </cfRule>
  </conditionalFormatting>
  <conditionalFormatting sqref="R31">
    <cfRule type="cellIs" dxfId="28530" priority="2357" operator="greaterThan">
      <formula>1</formula>
    </cfRule>
    <cfRule type="cellIs" dxfId="28529" priority="2358" operator="lessThan">
      <formula>0.8</formula>
    </cfRule>
  </conditionalFormatting>
  <conditionalFormatting sqref="P31">
    <cfRule type="cellIs" dxfId="28528" priority="2356" operator="greaterThan">
      <formula>0</formula>
    </cfRule>
  </conditionalFormatting>
  <conditionalFormatting sqref="Q31">
    <cfRule type="cellIs" dxfId="28527" priority="2361" operator="lessThan">
      <formula>0</formula>
    </cfRule>
  </conditionalFormatting>
  <conditionalFormatting sqref="P31">
    <cfRule type="cellIs" dxfId="28526" priority="2350" operator="greaterThan">
      <formula>0</formula>
    </cfRule>
  </conditionalFormatting>
  <conditionalFormatting sqref="Q31">
    <cfRule type="cellIs" dxfId="28525" priority="2355" operator="lessThan">
      <formula>0</formula>
    </cfRule>
  </conditionalFormatting>
  <conditionalFormatting sqref="R31">
    <cfRule type="cellIs" dxfId="28524" priority="2353" operator="lessThan">
      <formula>0.8</formula>
    </cfRule>
    <cfRule type="cellIs" dxfId="28523" priority="2354" operator="greaterThan">
      <formula>1</formula>
    </cfRule>
  </conditionalFormatting>
  <conditionalFormatting sqref="R31">
    <cfRule type="cellIs" dxfId="28522" priority="2351" operator="greaterThan">
      <formula>1</formula>
    </cfRule>
    <cfRule type="cellIs" dxfId="28521" priority="2352" operator="lessThan">
      <formula>0.8</formula>
    </cfRule>
  </conditionalFormatting>
  <conditionalFormatting sqref="R31">
    <cfRule type="cellIs" dxfId="28520" priority="2347" operator="lessThan">
      <formula>0.8</formula>
    </cfRule>
    <cfRule type="cellIs" dxfId="28519" priority="2348" operator="greaterThan">
      <formula>1</formula>
    </cfRule>
  </conditionalFormatting>
  <conditionalFormatting sqref="R31">
    <cfRule type="cellIs" dxfId="28518" priority="2345" operator="greaterThan">
      <formula>1</formula>
    </cfRule>
    <cfRule type="cellIs" dxfId="28517" priority="2346" operator="lessThan">
      <formula>0.8</formula>
    </cfRule>
  </conditionalFormatting>
  <conditionalFormatting sqref="P31">
    <cfRule type="cellIs" dxfId="28516" priority="2344" operator="greaterThan">
      <formula>0</formula>
    </cfRule>
  </conditionalFormatting>
  <conditionalFormatting sqref="Q31">
    <cfRule type="cellIs" dxfId="28515" priority="2349" operator="lessThan">
      <formula>0</formula>
    </cfRule>
  </conditionalFormatting>
  <conditionalFormatting sqref="R31">
    <cfRule type="cellIs" dxfId="28514" priority="2341" operator="lessThan">
      <formula>0.8</formula>
    </cfRule>
    <cfRule type="cellIs" dxfId="28513" priority="2342" operator="greaterThan">
      <formula>1</formula>
    </cfRule>
  </conditionalFormatting>
  <conditionalFormatting sqref="R31">
    <cfRule type="cellIs" dxfId="28512" priority="2339" operator="greaterThan">
      <formula>1</formula>
    </cfRule>
    <cfRule type="cellIs" dxfId="28511" priority="2340" operator="lessThan">
      <formula>0.8</formula>
    </cfRule>
  </conditionalFormatting>
  <conditionalFormatting sqref="P31">
    <cfRule type="cellIs" dxfId="28510" priority="2338" operator="greaterThan">
      <formula>0</formula>
    </cfRule>
  </conditionalFormatting>
  <conditionalFormatting sqref="Q31">
    <cfRule type="cellIs" dxfId="28509" priority="2343" operator="lessThan">
      <formula>0</formula>
    </cfRule>
  </conditionalFormatting>
  <conditionalFormatting sqref="Q31">
    <cfRule type="cellIs" dxfId="28508" priority="2337" operator="lessThan">
      <formula>0</formula>
    </cfRule>
  </conditionalFormatting>
  <conditionalFormatting sqref="R31">
    <cfRule type="cellIs" dxfId="28507" priority="2335" operator="lessThan">
      <formula>0.8</formula>
    </cfRule>
    <cfRule type="cellIs" dxfId="28506" priority="2336" operator="greaterThan">
      <formula>1</formula>
    </cfRule>
  </conditionalFormatting>
  <conditionalFormatting sqref="R31">
    <cfRule type="cellIs" dxfId="28505" priority="2333" operator="greaterThan">
      <formula>1</formula>
    </cfRule>
    <cfRule type="cellIs" dxfId="28504" priority="2334" operator="lessThan">
      <formula>0.8</formula>
    </cfRule>
  </conditionalFormatting>
  <conditionalFormatting sqref="P31">
    <cfRule type="cellIs" dxfId="28503" priority="2332" operator="greaterThan">
      <formula>0</formula>
    </cfRule>
  </conditionalFormatting>
  <conditionalFormatting sqref="Q31">
    <cfRule type="cellIs" dxfId="28502" priority="2326" operator="lessThan">
      <formula>0</formula>
    </cfRule>
  </conditionalFormatting>
  <conditionalFormatting sqref="R31">
    <cfRule type="cellIs" dxfId="28501" priority="2330" operator="lessThan">
      <formula>0.8</formula>
    </cfRule>
    <cfRule type="cellIs" dxfId="28500" priority="2331" operator="greaterThan">
      <formula>1</formula>
    </cfRule>
  </conditionalFormatting>
  <conditionalFormatting sqref="R31">
    <cfRule type="cellIs" dxfId="28499" priority="2328" operator="greaterThan">
      <formula>1</formula>
    </cfRule>
    <cfRule type="cellIs" dxfId="28498" priority="2329" operator="lessThan">
      <formula>0.8</formula>
    </cfRule>
  </conditionalFormatting>
  <conditionalFormatting sqref="P31">
    <cfRule type="cellIs" dxfId="28497" priority="2327" operator="greaterThan">
      <formula>0</formula>
    </cfRule>
  </conditionalFormatting>
  <conditionalFormatting sqref="Q31">
    <cfRule type="cellIs" dxfId="28496" priority="2325" operator="lessThan">
      <formula>0</formula>
    </cfRule>
  </conditionalFormatting>
  <conditionalFormatting sqref="R31">
    <cfRule type="cellIs" dxfId="28495" priority="2323" operator="lessThan">
      <formula>0.8</formula>
    </cfRule>
    <cfRule type="cellIs" dxfId="28494" priority="2324" operator="greaterThan">
      <formula>1</formula>
    </cfRule>
  </conditionalFormatting>
  <conditionalFormatting sqref="R31">
    <cfRule type="cellIs" dxfId="28493" priority="2321" operator="greaterThan">
      <formula>1</formula>
    </cfRule>
    <cfRule type="cellIs" dxfId="28492" priority="2322" operator="lessThan">
      <formula>0.8</formula>
    </cfRule>
  </conditionalFormatting>
  <conditionalFormatting sqref="P31">
    <cfRule type="cellIs" dxfId="28491" priority="2320" operator="greaterThan">
      <formula>0</formula>
    </cfRule>
  </conditionalFormatting>
  <conditionalFormatting sqref="Q31">
    <cfRule type="cellIs" dxfId="28490" priority="2319" operator="lessThan">
      <formula>0</formula>
    </cfRule>
  </conditionalFormatting>
  <conditionalFormatting sqref="R31">
    <cfRule type="cellIs" dxfId="28489" priority="2317" operator="lessThan">
      <formula>0.8</formula>
    </cfRule>
    <cfRule type="cellIs" dxfId="28488" priority="2318" operator="greaterThan">
      <formula>1</formula>
    </cfRule>
  </conditionalFormatting>
  <conditionalFormatting sqref="R31">
    <cfRule type="cellIs" dxfId="28487" priority="2315" operator="greaterThan">
      <formula>1</formula>
    </cfRule>
    <cfRule type="cellIs" dxfId="28486" priority="2316" operator="lessThan">
      <formula>0.8</formula>
    </cfRule>
  </conditionalFormatting>
  <conditionalFormatting sqref="P31">
    <cfRule type="cellIs" dxfId="28485" priority="2314" operator="greaterThan">
      <formula>0</formula>
    </cfRule>
  </conditionalFormatting>
  <conditionalFormatting sqref="Q31">
    <cfRule type="cellIs" dxfId="28484" priority="2313" operator="lessThan">
      <formula>0</formula>
    </cfRule>
  </conditionalFormatting>
  <conditionalFormatting sqref="R31">
    <cfRule type="cellIs" dxfId="28483" priority="2311" operator="lessThan">
      <formula>0.8</formula>
    </cfRule>
    <cfRule type="cellIs" dxfId="28482" priority="2312" operator="greaterThan">
      <formula>1</formula>
    </cfRule>
  </conditionalFormatting>
  <conditionalFormatting sqref="R31">
    <cfRule type="cellIs" dxfId="28481" priority="2309" operator="greaterThan">
      <formula>1</formula>
    </cfRule>
    <cfRule type="cellIs" dxfId="28480" priority="2310" operator="lessThan">
      <formula>0.8</formula>
    </cfRule>
  </conditionalFormatting>
  <conditionalFormatting sqref="P31">
    <cfRule type="cellIs" dxfId="28479" priority="2308" operator="greaterThan">
      <formula>0</formula>
    </cfRule>
  </conditionalFormatting>
  <conditionalFormatting sqref="Q31">
    <cfRule type="cellIs" dxfId="28478" priority="2307" operator="lessThan">
      <formula>0</formula>
    </cfRule>
  </conditionalFormatting>
  <conditionalFormatting sqref="R31">
    <cfRule type="cellIs" dxfId="28477" priority="2305" operator="lessThan">
      <formula>0.8</formula>
    </cfRule>
    <cfRule type="cellIs" dxfId="28476" priority="2306" operator="greaterThan">
      <formula>1</formula>
    </cfRule>
  </conditionalFormatting>
  <conditionalFormatting sqref="R31">
    <cfRule type="cellIs" dxfId="28475" priority="2303" operator="greaterThan">
      <formula>1</formula>
    </cfRule>
    <cfRule type="cellIs" dxfId="28474" priority="2304" operator="lessThan">
      <formula>0.8</formula>
    </cfRule>
  </conditionalFormatting>
  <conditionalFormatting sqref="P31">
    <cfRule type="cellIs" dxfId="28473" priority="2302" operator="greaterThan">
      <formula>0</formula>
    </cfRule>
  </conditionalFormatting>
  <conditionalFormatting sqref="Q31">
    <cfRule type="cellIs" dxfId="28472" priority="2301" operator="lessThan">
      <formula>0</formula>
    </cfRule>
  </conditionalFormatting>
  <conditionalFormatting sqref="R31">
    <cfRule type="cellIs" dxfId="28471" priority="2299" operator="lessThan">
      <formula>0.8</formula>
    </cfRule>
    <cfRule type="cellIs" dxfId="28470" priority="2300" operator="greaterThan">
      <formula>1</formula>
    </cfRule>
  </conditionalFormatting>
  <conditionalFormatting sqref="R31">
    <cfRule type="cellIs" dxfId="28469" priority="2297" operator="greaterThan">
      <formula>1</formula>
    </cfRule>
    <cfRule type="cellIs" dxfId="28468" priority="2298" operator="lessThan">
      <formula>0.8</formula>
    </cfRule>
  </conditionalFormatting>
  <conditionalFormatting sqref="P31">
    <cfRule type="cellIs" dxfId="28467" priority="2296" operator="greaterThan">
      <formula>0</formula>
    </cfRule>
  </conditionalFormatting>
  <conditionalFormatting sqref="P31">
    <cfRule type="cellIs" dxfId="28466" priority="2290" operator="greaterThan">
      <formula>0</formula>
    </cfRule>
  </conditionalFormatting>
  <conditionalFormatting sqref="Q31">
    <cfRule type="cellIs" dxfId="28465" priority="2295" operator="lessThan">
      <formula>0</formula>
    </cfRule>
  </conditionalFormatting>
  <conditionalFormatting sqref="R31">
    <cfRule type="cellIs" dxfId="28464" priority="2293" operator="lessThan">
      <formula>0.8</formula>
    </cfRule>
    <cfRule type="cellIs" dxfId="28463" priority="2294" operator="greaterThan">
      <formula>1</formula>
    </cfRule>
  </conditionalFormatting>
  <conditionalFormatting sqref="R31">
    <cfRule type="cellIs" dxfId="28462" priority="2291" operator="greaterThan">
      <formula>1</formula>
    </cfRule>
    <cfRule type="cellIs" dxfId="28461" priority="2292" operator="lessThan">
      <formula>0.8</formula>
    </cfRule>
  </conditionalFormatting>
  <conditionalFormatting sqref="P31">
    <cfRule type="cellIs" dxfId="28460" priority="2284" operator="greaterThan">
      <formula>0</formula>
    </cfRule>
  </conditionalFormatting>
  <conditionalFormatting sqref="Q31">
    <cfRule type="cellIs" dxfId="28459" priority="2289" operator="lessThan">
      <formula>0</formula>
    </cfRule>
  </conditionalFormatting>
  <conditionalFormatting sqref="R31">
    <cfRule type="cellIs" dxfId="28458" priority="2287" operator="lessThan">
      <formula>0.8</formula>
    </cfRule>
    <cfRule type="cellIs" dxfId="28457" priority="2288" operator="greaterThan">
      <formula>1</formula>
    </cfRule>
  </conditionalFormatting>
  <conditionalFormatting sqref="R31">
    <cfRule type="cellIs" dxfId="28456" priority="2285" operator="greaterThan">
      <formula>1</formula>
    </cfRule>
    <cfRule type="cellIs" dxfId="28455" priority="2286" operator="lessThan">
      <formula>0.8</formula>
    </cfRule>
  </conditionalFormatting>
  <conditionalFormatting sqref="R31">
    <cfRule type="cellIs" dxfId="28454" priority="2281" operator="lessThan">
      <formula>0.8</formula>
    </cfRule>
    <cfRule type="cellIs" dxfId="28453" priority="2282" operator="greaterThan">
      <formula>1</formula>
    </cfRule>
  </conditionalFormatting>
  <conditionalFormatting sqref="R31">
    <cfRule type="cellIs" dxfId="28452" priority="2279" operator="greaterThan">
      <formula>1</formula>
    </cfRule>
    <cfRule type="cellIs" dxfId="28451" priority="2280" operator="lessThan">
      <formula>0.8</formula>
    </cfRule>
  </conditionalFormatting>
  <conditionalFormatting sqref="P31">
    <cfRule type="cellIs" dxfId="28450" priority="2278" operator="greaterThan">
      <formula>0</formula>
    </cfRule>
  </conditionalFormatting>
  <conditionalFormatting sqref="Q31">
    <cfRule type="cellIs" dxfId="28449" priority="2283" operator="lessThan">
      <formula>0</formula>
    </cfRule>
  </conditionalFormatting>
  <conditionalFormatting sqref="P79">
    <cfRule type="cellIs" dxfId="28448" priority="2272" operator="greaterThan">
      <formula>0</formula>
    </cfRule>
  </conditionalFormatting>
  <conditionalFormatting sqref="Q79">
    <cfRule type="cellIs" dxfId="28447" priority="2277" operator="lessThan">
      <formula>0</formula>
    </cfRule>
  </conditionalFormatting>
  <conditionalFormatting sqref="R79">
    <cfRule type="cellIs" dxfId="28446" priority="2275" operator="lessThan">
      <formula>0.8</formula>
    </cfRule>
    <cfRule type="cellIs" dxfId="28445" priority="2276" operator="greaterThan">
      <formula>1</formula>
    </cfRule>
  </conditionalFormatting>
  <conditionalFormatting sqref="R79">
    <cfRule type="cellIs" dxfId="28444" priority="2273" operator="greaterThan">
      <formula>1</formula>
    </cfRule>
    <cfRule type="cellIs" dxfId="28443" priority="2274" operator="lessThan">
      <formula>0.8</formula>
    </cfRule>
  </conditionalFormatting>
  <conditionalFormatting sqref="Q79">
    <cfRule type="cellIs" dxfId="28442" priority="2271" operator="lessThan">
      <formula>0</formula>
    </cfRule>
  </conditionalFormatting>
  <conditionalFormatting sqref="R79">
    <cfRule type="cellIs" dxfId="28441" priority="2269" operator="lessThan">
      <formula>0.8</formula>
    </cfRule>
    <cfRule type="cellIs" dxfId="28440" priority="2270" operator="greaterThan">
      <formula>1</formula>
    </cfRule>
  </conditionalFormatting>
  <conditionalFormatting sqref="R79">
    <cfRule type="cellIs" dxfId="28439" priority="2267" operator="greaterThan">
      <formula>1</formula>
    </cfRule>
    <cfRule type="cellIs" dxfId="28438" priority="2268" operator="lessThan">
      <formula>0.8</formula>
    </cfRule>
  </conditionalFormatting>
  <conditionalFormatting sqref="P79">
    <cfRule type="cellIs" dxfId="28437" priority="2266" operator="greaterThan">
      <formula>0</formula>
    </cfRule>
  </conditionalFormatting>
  <conditionalFormatting sqref="P79">
    <cfRule type="cellIs" dxfId="28436" priority="2260" operator="greaterThan">
      <formula>0</formula>
    </cfRule>
  </conditionalFormatting>
  <conditionalFormatting sqref="Q79">
    <cfRule type="cellIs" dxfId="28435" priority="2265" operator="lessThan">
      <formula>0</formula>
    </cfRule>
  </conditionalFormatting>
  <conditionalFormatting sqref="R79">
    <cfRule type="cellIs" dxfId="28434" priority="2263" operator="lessThan">
      <formula>0.8</formula>
    </cfRule>
    <cfRule type="cellIs" dxfId="28433" priority="2264" operator="greaterThan">
      <formula>1</formula>
    </cfRule>
  </conditionalFormatting>
  <conditionalFormatting sqref="R79">
    <cfRule type="cellIs" dxfId="28432" priority="2261" operator="greaterThan">
      <formula>1</formula>
    </cfRule>
    <cfRule type="cellIs" dxfId="28431" priority="2262" operator="lessThan">
      <formula>0.8</formula>
    </cfRule>
  </conditionalFormatting>
  <conditionalFormatting sqref="Q79">
    <cfRule type="cellIs" dxfId="28430" priority="2254" operator="lessThan">
      <formula>0</formula>
    </cfRule>
  </conditionalFormatting>
  <conditionalFormatting sqref="P79">
    <cfRule type="cellIs" dxfId="28429" priority="2255" operator="greaterThan">
      <formula>0</formula>
    </cfRule>
  </conditionalFormatting>
  <conditionalFormatting sqref="R79">
    <cfRule type="cellIs" dxfId="28428" priority="2258" operator="lessThan">
      <formula>0.8</formula>
    </cfRule>
    <cfRule type="cellIs" dxfId="28427" priority="2259" operator="greaterThan">
      <formula>1</formula>
    </cfRule>
  </conditionalFormatting>
  <conditionalFormatting sqref="R79">
    <cfRule type="cellIs" dxfId="28426" priority="2256" operator="greaterThan">
      <formula>1</formula>
    </cfRule>
    <cfRule type="cellIs" dxfId="28425" priority="2257" operator="lessThan">
      <formula>0.8</formula>
    </cfRule>
  </conditionalFormatting>
  <conditionalFormatting sqref="Q79">
    <cfRule type="cellIs" dxfId="28424" priority="2248" operator="lessThan">
      <formula>0</formula>
    </cfRule>
  </conditionalFormatting>
  <conditionalFormatting sqref="R79">
    <cfRule type="cellIs" dxfId="28423" priority="2252" operator="lessThan">
      <formula>0.8</formula>
    </cfRule>
    <cfRule type="cellIs" dxfId="28422" priority="2253" operator="greaterThan">
      <formula>1</formula>
    </cfRule>
  </conditionalFormatting>
  <conditionalFormatting sqref="R79">
    <cfRule type="cellIs" dxfId="28421" priority="2250" operator="greaterThan">
      <formula>1</formula>
    </cfRule>
    <cfRule type="cellIs" dxfId="28420" priority="2251" operator="lessThan">
      <formula>0.8</formula>
    </cfRule>
  </conditionalFormatting>
  <conditionalFormatting sqref="P79">
    <cfRule type="cellIs" dxfId="28419" priority="2249" operator="greaterThan">
      <formula>0</formula>
    </cfRule>
  </conditionalFormatting>
  <conditionalFormatting sqref="Q79">
    <cfRule type="cellIs" dxfId="28418" priority="2247" operator="lessThan">
      <formula>0</formula>
    </cfRule>
  </conditionalFormatting>
  <conditionalFormatting sqref="R79">
    <cfRule type="cellIs" dxfId="28417" priority="2245" operator="lessThan">
      <formula>0.8</formula>
    </cfRule>
    <cfRule type="cellIs" dxfId="28416" priority="2246" operator="greaterThan">
      <formula>1</formula>
    </cfRule>
  </conditionalFormatting>
  <conditionalFormatting sqref="R79">
    <cfRule type="cellIs" dxfId="28415" priority="2243" operator="greaterThan">
      <formula>1</formula>
    </cfRule>
    <cfRule type="cellIs" dxfId="28414" priority="2244" operator="lessThan">
      <formula>0.8</formula>
    </cfRule>
  </conditionalFormatting>
  <conditionalFormatting sqref="P79">
    <cfRule type="cellIs" dxfId="28413" priority="2242" operator="greaterThan">
      <formula>0</formula>
    </cfRule>
  </conditionalFormatting>
  <conditionalFormatting sqref="Q79">
    <cfRule type="cellIs" dxfId="28412" priority="2241" operator="lessThan">
      <formula>0</formula>
    </cfRule>
  </conditionalFormatting>
  <conditionalFormatting sqref="R79">
    <cfRule type="cellIs" dxfId="28411" priority="2239" operator="lessThan">
      <formula>0.8</formula>
    </cfRule>
    <cfRule type="cellIs" dxfId="28410" priority="2240" operator="greaterThan">
      <formula>1</formula>
    </cfRule>
  </conditionalFormatting>
  <conditionalFormatting sqref="R79">
    <cfRule type="cellIs" dxfId="28409" priority="2237" operator="greaterThan">
      <formula>1</formula>
    </cfRule>
    <cfRule type="cellIs" dxfId="28408" priority="2238" operator="lessThan">
      <formula>0.8</formula>
    </cfRule>
  </conditionalFormatting>
  <conditionalFormatting sqref="P79">
    <cfRule type="cellIs" dxfId="28407" priority="2236" operator="greaterThan">
      <formula>0</formula>
    </cfRule>
  </conditionalFormatting>
  <conditionalFormatting sqref="P79">
    <cfRule type="cellIs" dxfId="28406" priority="2230" operator="greaterThan">
      <formula>0</formula>
    </cfRule>
  </conditionalFormatting>
  <conditionalFormatting sqref="Q79">
    <cfRule type="cellIs" dxfId="28405" priority="2235" operator="lessThan">
      <formula>0</formula>
    </cfRule>
  </conditionalFormatting>
  <conditionalFormatting sqref="R79">
    <cfRule type="cellIs" dxfId="28404" priority="2233" operator="lessThan">
      <formula>0.8</formula>
    </cfRule>
    <cfRule type="cellIs" dxfId="28403" priority="2234" operator="greaterThan">
      <formula>1</formula>
    </cfRule>
  </conditionalFormatting>
  <conditionalFormatting sqref="R79">
    <cfRule type="cellIs" dxfId="28402" priority="2231" operator="greaterThan">
      <formula>1</formula>
    </cfRule>
    <cfRule type="cellIs" dxfId="28401" priority="2232" operator="lessThan">
      <formula>0.8</formula>
    </cfRule>
  </conditionalFormatting>
  <conditionalFormatting sqref="P71:P78">
    <cfRule type="cellIs" dxfId="28400" priority="2224" operator="greaterThan">
      <formula>0</formula>
    </cfRule>
  </conditionalFormatting>
  <conditionalFormatting sqref="Q71:Q78">
    <cfRule type="cellIs" dxfId="28399" priority="2229" operator="lessThan">
      <formula>0</formula>
    </cfRule>
  </conditionalFormatting>
  <conditionalFormatting sqref="R71:R78">
    <cfRule type="cellIs" dxfId="28398" priority="2227" operator="lessThan">
      <formula>0.8</formula>
    </cfRule>
    <cfRule type="cellIs" dxfId="28397" priority="2228" operator="greaterThan">
      <formula>1</formula>
    </cfRule>
  </conditionalFormatting>
  <conditionalFormatting sqref="R71:R78">
    <cfRule type="cellIs" dxfId="28396" priority="2225" operator="greaterThan">
      <formula>1</formula>
    </cfRule>
    <cfRule type="cellIs" dxfId="28395" priority="2226" operator="lessThan">
      <formula>0.8</formula>
    </cfRule>
  </conditionalFormatting>
  <conditionalFormatting sqref="Q148:Q153">
    <cfRule type="cellIs" dxfId="28394" priority="2223" operator="lessThan">
      <formula>0</formula>
    </cfRule>
  </conditionalFormatting>
  <conditionalFormatting sqref="R148:R153">
    <cfRule type="cellIs" dxfId="28393" priority="2221" operator="lessThan">
      <formula>0.8</formula>
    </cfRule>
    <cfRule type="cellIs" dxfId="28392" priority="2222" operator="greaterThan">
      <formula>1</formula>
    </cfRule>
  </conditionalFormatting>
  <conditionalFormatting sqref="R148:R153">
    <cfRule type="cellIs" dxfId="28391" priority="2219" operator="greaterThan">
      <formula>1</formula>
    </cfRule>
    <cfRule type="cellIs" dxfId="28390" priority="2220" operator="lessThan">
      <formula>0.8</formula>
    </cfRule>
  </conditionalFormatting>
  <conditionalFormatting sqref="P148:P153">
    <cfRule type="cellIs" dxfId="28389" priority="2218" operator="greaterThan">
      <formula>0</formula>
    </cfRule>
  </conditionalFormatting>
  <conditionalFormatting sqref="Q148:Q153">
    <cfRule type="cellIs" dxfId="28388" priority="2217" operator="lessThan">
      <formula>0</formula>
    </cfRule>
  </conditionalFormatting>
  <conditionalFormatting sqref="R148:R153">
    <cfRule type="cellIs" dxfId="28387" priority="2215" operator="lessThan">
      <formula>0.8</formula>
    </cfRule>
    <cfRule type="cellIs" dxfId="28386" priority="2216" operator="greaterThan">
      <formula>1</formula>
    </cfRule>
  </conditionalFormatting>
  <conditionalFormatting sqref="R148:R153">
    <cfRule type="cellIs" dxfId="28385" priority="2213" operator="greaterThan">
      <formula>1</formula>
    </cfRule>
    <cfRule type="cellIs" dxfId="28384" priority="2214" operator="lessThan">
      <formula>0.8</formula>
    </cfRule>
  </conditionalFormatting>
  <conditionalFormatting sqref="P148:P153">
    <cfRule type="cellIs" dxfId="28383" priority="2212" operator="greaterThan">
      <formula>0</formula>
    </cfRule>
  </conditionalFormatting>
  <conditionalFormatting sqref="Q148:Q153">
    <cfRule type="cellIs" dxfId="28382" priority="2211" operator="lessThan">
      <formula>0</formula>
    </cfRule>
  </conditionalFormatting>
  <conditionalFormatting sqref="R148:R153">
    <cfRule type="cellIs" dxfId="28381" priority="2209" operator="lessThan">
      <formula>0.8</formula>
    </cfRule>
    <cfRule type="cellIs" dxfId="28380" priority="2210" operator="greaterThan">
      <formula>1</formula>
    </cfRule>
  </conditionalFormatting>
  <conditionalFormatting sqref="R148:R153">
    <cfRule type="cellIs" dxfId="28379" priority="2207" operator="greaterThan">
      <formula>1</formula>
    </cfRule>
    <cfRule type="cellIs" dxfId="28378" priority="2208" operator="lessThan">
      <formula>0.8</formula>
    </cfRule>
  </conditionalFormatting>
  <conditionalFormatting sqref="P148:P153">
    <cfRule type="cellIs" dxfId="28377" priority="2206" operator="greaterThan">
      <formula>0</formula>
    </cfRule>
  </conditionalFormatting>
  <conditionalFormatting sqref="Q148:Q153">
    <cfRule type="cellIs" dxfId="28376" priority="2205" operator="lessThan">
      <formula>0</formula>
    </cfRule>
  </conditionalFormatting>
  <conditionalFormatting sqref="R148:R153">
    <cfRule type="cellIs" dxfId="28375" priority="2203" operator="lessThan">
      <formula>0.8</formula>
    </cfRule>
    <cfRule type="cellIs" dxfId="28374" priority="2204" operator="greaterThan">
      <formula>1</formula>
    </cfRule>
  </conditionalFormatting>
  <conditionalFormatting sqref="R148:R153">
    <cfRule type="cellIs" dxfId="28373" priority="2201" operator="greaterThan">
      <formula>1</formula>
    </cfRule>
    <cfRule type="cellIs" dxfId="28372" priority="2202" operator="lessThan">
      <formula>0.8</formula>
    </cfRule>
  </conditionalFormatting>
  <conditionalFormatting sqref="P148:P153">
    <cfRule type="cellIs" dxfId="28371" priority="2200" operator="greaterThan">
      <formula>0</formula>
    </cfRule>
  </conditionalFormatting>
  <conditionalFormatting sqref="P148:P153">
    <cfRule type="cellIs" dxfId="28370" priority="2194" operator="greaterThan">
      <formula>0</formula>
    </cfRule>
  </conditionalFormatting>
  <conditionalFormatting sqref="Q148:Q153">
    <cfRule type="cellIs" dxfId="28369" priority="2199" operator="lessThan">
      <formula>0</formula>
    </cfRule>
  </conditionalFormatting>
  <conditionalFormatting sqref="R148:R153">
    <cfRule type="cellIs" dxfId="28368" priority="2197" operator="lessThan">
      <formula>0.8</formula>
    </cfRule>
    <cfRule type="cellIs" dxfId="28367" priority="2198" operator="greaterThan">
      <formula>1</formula>
    </cfRule>
  </conditionalFormatting>
  <conditionalFormatting sqref="R148:R153">
    <cfRule type="cellIs" dxfId="28366" priority="2195" operator="greaterThan">
      <formula>1</formula>
    </cfRule>
    <cfRule type="cellIs" dxfId="28365" priority="2196" operator="lessThan">
      <formula>0.8</formula>
    </cfRule>
  </conditionalFormatting>
  <conditionalFormatting sqref="P148:P153">
    <cfRule type="cellIs" dxfId="28364" priority="2188" operator="greaterThan">
      <formula>0</formula>
    </cfRule>
  </conditionalFormatting>
  <conditionalFormatting sqref="Q148:Q153">
    <cfRule type="cellIs" dxfId="28363" priority="2193" operator="lessThan">
      <formula>0</formula>
    </cfRule>
  </conditionalFormatting>
  <conditionalFormatting sqref="R148:R153">
    <cfRule type="cellIs" dxfId="28362" priority="2191" operator="lessThan">
      <formula>0.8</formula>
    </cfRule>
    <cfRule type="cellIs" dxfId="28361" priority="2192" operator="greaterThan">
      <formula>1</formula>
    </cfRule>
  </conditionalFormatting>
  <conditionalFormatting sqref="R148:R153">
    <cfRule type="cellIs" dxfId="28360" priority="2189" operator="greaterThan">
      <formula>1</formula>
    </cfRule>
    <cfRule type="cellIs" dxfId="28359" priority="2190" operator="lessThan">
      <formula>0.8</formula>
    </cfRule>
  </conditionalFormatting>
  <conditionalFormatting sqref="R148:R153">
    <cfRule type="cellIs" dxfId="28358" priority="2185" operator="lessThan">
      <formula>0.8</formula>
    </cfRule>
    <cfRule type="cellIs" dxfId="28357" priority="2186" operator="greaterThan">
      <formula>1</formula>
    </cfRule>
  </conditionalFormatting>
  <conditionalFormatting sqref="R148:R153">
    <cfRule type="cellIs" dxfId="28356" priority="2183" operator="greaterThan">
      <formula>1</formula>
    </cfRule>
    <cfRule type="cellIs" dxfId="28355" priority="2184" operator="lessThan">
      <formula>0.8</formula>
    </cfRule>
  </conditionalFormatting>
  <conditionalFormatting sqref="P148:P153">
    <cfRule type="cellIs" dxfId="28354" priority="2182" operator="greaterThan">
      <formula>0</formula>
    </cfRule>
  </conditionalFormatting>
  <conditionalFormatting sqref="Q148:Q153">
    <cfRule type="cellIs" dxfId="28353" priority="2187" operator="lessThan">
      <formula>0</formula>
    </cfRule>
  </conditionalFormatting>
  <conditionalFormatting sqref="Q148:Q153">
    <cfRule type="cellIs" dxfId="28352" priority="2181" operator="lessThan">
      <formula>0</formula>
    </cfRule>
  </conditionalFormatting>
  <conditionalFormatting sqref="R148:R153">
    <cfRule type="cellIs" dxfId="28351" priority="2179" operator="lessThan">
      <formula>0.8</formula>
    </cfRule>
    <cfRule type="cellIs" dxfId="28350" priority="2180" operator="greaterThan">
      <formula>1</formula>
    </cfRule>
  </conditionalFormatting>
  <conditionalFormatting sqref="R148:R153">
    <cfRule type="cellIs" dxfId="28349" priority="2177" operator="greaterThan">
      <formula>1</formula>
    </cfRule>
    <cfRule type="cellIs" dxfId="28348" priority="2178" operator="lessThan">
      <formula>0.8</formula>
    </cfRule>
  </conditionalFormatting>
  <conditionalFormatting sqref="P148:P153">
    <cfRule type="cellIs" dxfId="28347" priority="2176" operator="greaterThan">
      <formula>0</formula>
    </cfRule>
  </conditionalFormatting>
  <conditionalFormatting sqref="P148:P153">
    <cfRule type="cellIs" dxfId="28346" priority="2170" operator="greaterThan">
      <formula>0</formula>
    </cfRule>
  </conditionalFormatting>
  <conditionalFormatting sqref="Q148:Q153">
    <cfRule type="cellIs" dxfId="28345" priority="2175" operator="lessThan">
      <formula>0</formula>
    </cfRule>
  </conditionalFormatting>
  <conditionalFormatting sqref="R148:R153">
    <cfRule type="cellIs" dxfId="28344" priority="2173" operator="lessThan">
      <formula>0.8</formula>
    </cfRule>
    <cfRule type="cellIs" dxfId="28343" priority="2174" operator="greaterThan">
      <formula>1</formula>
    </cfRule>
  </conditionalFormatting>
  <conditionalFormatting sqref="R148:R153">
    <cfRule type="cellIs" dxfId="28342" priority="2171" operator="greaterThan">
      <formula>1</formula>
    </cfRule>
    <cfRule type="cellIs" dxfId="28341" priority="2172" operator="lessThan">
      <formula>0.8</formula>
    </cfRule>
  </conditionalFormatting>
  <conditionalFormatting sqref="P148:P153">
    <cfRule type="cellIs" dxfId="28340" priority="2164" operator="greaterThan">
      <formula>0</formula>
    </cfRule>
  </conditionalFormatting>
  <conditionalFormatting sqref="Q148:Q153">
    <cfRule type="cellIs" dxfId="28339" priority="2169" operator="lessThan">
      <formula>0</formula>
    </cfRule>
  </conditionalFormatting>
  <conditionalFormatting sqref="R148:R153">
    <cfRule type="cellIs" dxfId="28338" priority="2167" operator="lessThan">
      <formula>0.8</formula>
    </cfRule>
    <cfRule type="cellIs" dxfId="28337" priority="2168" operator="greaterThan">
      <formula>1</formula>
    </cfRule>
  </conditionalFormatting>
  <conditionalFormatting sqref="R148:R153">
    <cfRule type="cellIs" dxfId="28336" priority="2165" operator="greaterThan">
      <formula>1</formula>
    </cfRule>
    <cfRule type="cellIs" dxfId="28335" priority="2166" operator="lessThan">
      <formula>0.8</formula>
    </cfRule>
  </conditionalFormatting>
  <conditionalFormatting sqref="R148:R153">
    <cfRule type="cellIs" dxfId="28334" priority="2161" operator="lessThan">
      <formula>0.8</formula>
    </cfRule>
    <cfRule type="cellIs" dxfId="28333" priority="2162" operator="greaterThan">
      <formula>1</formula>
    </cfRule>
  </conditionalFormatting>
  <conditionalFormatting sqref="R148:R153">
    <cfRule type="cellIs" dxfId="28332" priority="2159" operator="greaterThan">
      <formula>1</formula>
    </cfRule>
    <cfRule type="cellIs" dxfId="28331" priority="2160" operator="lessThan">
      <formula>0.8</formula>
    </cfRule>
  </conditionalFormatting>
  <conditionalFormatting sqref="P148:P153">
    <cfRule type="cellIs" dxfId="28330" priority="2158" operator="greaterThan">
      <formula>0</formula>
    </cfRule>
  </conditionalFormatting>
  <conditionalFormatting sqref="Q148:Q153">
    <cfRule type="cellIs" dxfId="28329" priority="2163" operator="lessThan">
      <formula>0</formula>
    </cfRule>
  </conditionalFormatting>
  <conditionalFormatting sqref="P148:P153">
    <cfRule type="cellIs" dxfId="28328" priority="2152" operator="greaterThan">
      <formula>0</formula>
    </cfRule>
  </conditionalFormatting>
  <conditionalFormatting sqref="Q148:Q153">
    <cfRule type="cellIs" dxfId="28327" priority="2157" operator="lessThan">
      <formula>0</formula>
    </cfRule>
  </conditionalFormatting>
  <conditionalFormatting sqref="R148:R153">
    <cfRule type="cellIs" dxfId="28326" priority="2155" operator="lessThan">
      <formula>0.8</formula>
    </cfRule>
    <cfRule type="cellIs" dxfId="28325" priority="2156" operator="greaterThan">
      <formula>1</formula>
    </cfRule>
  </conditionalFormatting>
  <conditionalFormatting sqref="R148:R153">
    <cfRule type="cellIs" dxfId="28324" priority="2153" operator="greaterThan">
      <formula>1</formula>
    </cfRule>
    <cfRule type="cellIs" dxfId="28323" priority="2154" operator="lessThan">
      <formula>0.8</formula>
    </cfRule>
  </conditionalFormatting>
  <conditionalFormatting sqref="R148:R153">
    <cfRule type="cellIs" dxfId="28322" priority="2149" operator="lessThan">
      <formula>0.8</formula>
    </cfRule>
    <cfRule type="cellIs" dxfId="28321" priority="2150" operator="greaterThan">
      <formula>1</formula>
    </cfRule>
  </conditionalFormatting>
  <conditionalFormatting sqref="R148:R153">
    <cfRule type="cellIs" dxfId="28320" priority="2147" operator="greaterThan">
      <formula>1</formula>
    </cfRule>
    <cfRule type="cellIs" dxfId="28319" priority="2148" operator="lessThan">
      <formula>0.8</formula>
    </cfRule>
  </conditionalFormatting>
  <conditionalFormatting sqref="P148:P153">
    <cfRule type="cellIs" dxfId="28318" priority="2146" operator="greaterThan">
      <formula>0</formula>
    </cfRule>
  </conditionalFormatting>
  <conditionalFormatting sqref="Q148:Q153">
    <cfRule type="cellIs" dxfId="28317" priority="2151" operator="lessThan">
      <formula>0</formula>
    </cfRule>
  </conditionalFormatting>
  <conditionalFormatting sqref="R148:R153">
    <cfRule type="cellIs" dxfId="28316" priority="2143" operator="lessThan">
      <formula>0.8</formula>
    </cfRule>
    <cfRule type="cellIs" dxfId="28315" priority="2144" operator="greaterThan">
      <formula>1</formula>
    </cfRule>
  </conditionalFormatting>
  <conditionalFormatting sqref="R148:R153">
    <cfRule type="cellIs" dxfId="28314" priority="2141" operator="greaterThan">
      <formula>1</formula>
    </cfRule>
    <cfRule type="cellIs" dxfId="28313" priority="2142" operator="lessThan">
      <formula>0.8</formula>
    </cfRule>
  </conditionalFormatting>
  <conditionalFormatting sqref="P148:P153">
    <cfRule type="cellIs" dxfId="28312" priority="2140" operator="greaterThan">
      <formula>0</formula>
    </cfRule>
  </conditionalFormatting>
  <conditionalFormatting sqref="Q148:Q153">
    <cfRule type="cellIs" dxfId="28311" priority="2145" operator="lessThan">
      <formula>0</formula>
    </cfRule>
  </conditionalFormatting>
  <conditionalFormatting sqref="Q148:Q153">
    <cfRule type="cellIs" dxfId="28310" priority="2139" operator="lessThan">
      <formula>0</formula>
    </cfRule>
  </conditionalFormatting>
  <conditionalFormatting sqref="R148:R153">
    <cfRule type="cellIs" dxfId="28309" priority="2137" operator="lessThan">
      <formula>0.8</formula>
    </cfRule>
    <cfRule type="cellIs" dxfId="28308" priority="2138" operator="greaterThan">
      <formula>1</formula>
    </cfRule>
  </conditionalFormatting>
  <conditionalFormatting sqref="R148:R153">
    <cfRule type="cellIs" dxfId="28307" priority="2135" operator="greaterThan">
      <formula>1</formula>
    </cfRule>
    <cfRule type="cellIs" dxfId="28306" priority="2136" operator="lessThan">
      <formula>0.8</formula>
    </cfRule>
  </conditionalFormatting>
  <conditionalFormatting sqref="P148:P153">
    <cfRule type="cellIs" dxfId="28305" priority="2134" operator="greaterThan">
      <formula>0</formula>
    </cfRule>
  </conditionalFormatting>
  <conditionalFormatting sqref="Q148:Q153">
    <cfRule type="cellIs" dxfId="28304" priority="2128" operator="lessThan">
      <formula>0</formula>
    </cfRule>
  </conditionalFormatting>
  <conditionalFormatting sqref="R148:R153">
    <cfRule type="cellIs" dxfId="28303" priority="2132" operator="lessThan">
      <formula>0.8</formula>
    </cfRule>
    <cfRule type="cellIs" dxfId="28302" priority="2133" operator="greaterThan">
      <formula>1</formula>
    </cfRule>
  </conditionalFormatting>
  <conditionalFormatting sqref="R148:R153">
    <cfRule type="cellIs" dxfId="28301" priority="2130" operator="greaterThan">
      <formula>1</formula>
    </cfRule>
    <cfRule type="cellIs" dxfId="28300" priority="2131" operator="lessThan">
      <formula>0.8</formula>
    </cfRule>
  </conditionalFormatting>
  <conditionalFormatting sqref="P148:P153">
    <cfRule type="cellIs" dxfId="28299" priority="2129" operator="greaterThan">
      <formula>0</formula>
    </cfRule>
  </conditionalFormatting>
  <conditionalFormatting sqref="Q148:Q153">
    <cfRule type="cellIs" dxfId="28298" priority="2127" operator="lessThan">
      <formula>0</formula>
    </cfRule>
  </conditionalFormatting>
  <conditionalFormatting sqref="R148:R153">
    <cfRule type="cellIs" dxfId="28297" priority="2125" operator="lessThan">
      <formula>0.8</formula>
    </cfRule>
    <cfRule type="cellIs" dxfId="28296" priority="2126" operator="greaterThan">
      <formula>1</formula>
    </cfRule>
  </conditionalFormatting>
  <conditionalFormatting sqref="R148:R153">
    <cfRule type="cellIs" dxfId="28295" priority="2123" operator="greaterThan">
      <formula>1</formula>
    </cfRule>
    <cfRule type="cellIs" dxfId="28294" priority="2124" operator="lessThan">
      <formula>0.8</formula>
    </cfRule>
  </conditionalFormatting>
  <conditionalFormatting sqref="P148:P153">
    <cfRule type="cellIs" dxfId="28293" priority="2122" operator="greaterThan">
      <formula>0</formula>
    </cfRule>
  </conditionalFormatting>
  <conditionalFormatting sqref="Q148:Q153">
    <cfRule type="cellIs" dxfId="28292" priority="2121" operator="lessThan">
      <formula>0</formula>
    </cfRule>
  </conditionalFormatting>
  <conditionalFormatting sqref="R148:R153">
    <cfRule type="cellIs" dxfId="28291" priority="2119" operator="lessThan">
      <formula>0.8</formula>
    </cfRule>
    <cfRule type="cellIs" dxfId="28290" priority="2120" operator="greaterThan">
      <formula>1</formula>
    </cfRule>
  </conditionalFormatting>
  <conditionalFormatting sqref="R148:R153">
    <cfRule type="cellIs" dxfId="28289" priority="2117" operator="greaterThan">
      <formula>1</formula>
    </cfRule>
    <cfRule type="cellIs" dxfId="28288" priority="2118" operator="lessThan">
      <formula>0.8</formula>
    </cfRule>
  </conditionalFormatting>
  <conditionalFormatting sqref="P148:P153">
    <cfRule type="cellIs" dxfId="28287" priority="2116" operator="greaterThan">
      <formula>0</formula>
    </cfRule>
  </conditionalFormatting>
  <conditionalFormatting sqref="Q148:Q153">
    <cfRule type="cellIs" dxfId="28286" priority="2115" operator="lessThan">
      <formula>0</formula>
    </cfRule>
  </conditionalFormatting>
  <conditionalFormatting sqref="R148:R153">
    <cfRule type="cellIs" dxfId="28285" priority="2113" operator="lessThan">
      <formula>0.8</formula>
    </cfRule>
    <cfRule type="cellIs" dxfId="28284" priority="2114" operator="greaterThan">
      <formula>1</formula>
    </cfRule>
  </conditionalFormatting>
  <conditionalFormatting sqref="R148:R153">
    <cfRule type="cellIs" dxfId="28283" priority="2111" operator="greaterThan">
      <formula>1</formula>
    </cfRule>
    <cfRule type="cellIs" dxfId="28282" priority="2112" operator="lessThan">
      <formula>0.8</formula>
    </cfRule>
  </conditionalFormatting>
  <conditionalFormatting sqref="P148:P153">
    <cfRule type="cellIs" dxfId="28281" priority="2110" operator="greaterThan">
      <formula>0</formula>
    </cfRule>
  </conditionalFormatting>
  <conditionalFormatting sqref="Q148:Q153">
    <cfRule type="cellIs" dxfId="28280" priority="2109" operator="lessThan">
      <formula>0</formula>
    </cfRule>
  </conditionalFormatting>
  <conditionalFormatting sqref="R148:R153">
    <cfRule type="cellIs" dxfId="28279" priority="2107" operator="lessThan">
      <formula>0.8</formula>
    </cfRule>
    <cfRule type="cellIs" dxfId="28278" priority="2108" operator="greaterThan">
      <formula>1</formula>
    </cfRule>
  </conditionalFormatting>
  <conditionalFormatting sqref="R148:R153">
    <cfRule type="cellIs" dxfId="28277" priority="2105" operator="greaterThan">
      <formula>1</formula>
    </cfRule>
    <cfRule type="cellIs" dxfId="28276" priority="2106" operator="lessThan">
      <formula>0.8</formula>
    </cfRule>
  </conditionalFormatting>
  <conditionalFormatting sqref="P148:P153">
    <cfRule type="cellIs" dxfId="28275" priority="2104" operator="greaterThan">
      <formula>0</formula>
    </cfRule>
  </conditionalFormatting>
  <conditionalFormatting sqref="Q148:Q153">
    <cfRule type="cellIs" dxfId="28274" priority="2103" operator="lessThan">
      <formula>0</formula>
    </cfRule>
  </conditionalFormatting>
  <conditionalFormatting sqref="R148:R153">
    <cfRule type="cellIs" dxfId="28273" priority="2101" operator="lessThan">
      <formula>0.8</formula>
    </cfRule>
    <cfRule type="cellIs" dxfId="28272" priority="2102" operator="greaterThan">
      <formula>1</formula>
    </cfRule>
  </conditionalFormatting>
  <conditionalFormatting sqref="R148:R153">
    <cfRule type="cellIs" dxfId="28271" priority="2099" operator="greaterThan">
      <formula>1</formula>
    </cfRule>
    <cfRule type="cellIs" dxfId="28270" priority="2100" operator="lessThan">
      <formula>0.8</formula>
    </cfRule>
  </conditionalFormatting>
  <conditionalFormatting sqref="P148:P153">
    <cfRule type="cellIs" dxfId="28269" priority="2098" operator="greaterThan">
      <formula>0</formula>
    </cfRule>
  </conditionalFormatting>
  <conditionalFormatting sqref="P148:P153">
    <cfRule type="cellIs" dxfId="28268" priority="2092" operator="greaterThan">
      <formula>0</formula>
    </cfRule>
  </conditionalFormatting>
  <conditionalFormatting sqref="Q148:Q153">
    <cfRule type="cellIs" dxfId="28267" priority="2097" operator="lessThan">
      <formula>0</formula>
    </cfRule>
  </conditionalFormatting>
  <conditionalFormatting sqref="R148:R153">
    <cfRule type="cellIs" dxfId="28266" priority="2095" operator="lessThan">
      <formula>0.8</formula>
    </cfRule>
    <cfRule type="cellIs" dxfId="28265" priority="2096" operator="greaterThan">
      <formula>1</formula>
    </cfRule>
  </conditionalFormatting>
  <conditionalFormatting sqref="R148:R153">
    <cfRule type="cellIs" dxfId="28264" priority="2093" operator="greaterThan">
      <formula>1</formula>
    </cfRule>
    <cfRule type="cellIs" dxfId="28263" priority="2094" operator="lessThan">
      <formula>0.8</formula>
    </cfRule>
  </conditionalFormatting>
  <conditionalFormatting sqref="P148:P153">
    <cfRule type="cellIs" dxfId="28262" priority="2086" operator="greaterThan">
      <formula>0</formula>
    </cfRule>
  </conditionalFormatting>
  <conditionalFormatting sqref="Q148:Q153">
    <cfRule type="cellIs" dxfId="28261" priority="2091" operator="lessThan">
      <formula>0</formula>
    </cfRule>
  </conditionalFormatting>
  <conditionalFormatting sqref="R148:R153">
    <cfRule type="cellIs" dxfId="28260" priority="2089" operator="lessThan">
      <formula>0.8</formula>
    </cfRule>
    <cfRule type="cellIs" dxfId="28259" priority="2090" operator="greaterThan">
      <formula>1</formula>
    </cfRule>
  </conditionalFormatting>
  <conditionalFormatting sqref="R148:R153">
    <cfRule type="cellIs" dxfId="28258" priority="2087" operator="greaterThan">
      <formula>1</formula>
    </cfRule>
    <cfRule type="cellIs" dxfId="28257" priority="2088" operator="lessThan">
      <formula>0.8</formula>
    </cfRule>
  </conditionalFormatting>
  <conditionalFormatting sqref="R148:R153">
    <cfRule type="cellIs" dxfId="28256" priority="2083" operator="lessThan">
      <formula>0.8</formula>
    </cfRule>
    <cfRule type="cellIs" dxfId="28255" priority="2084" operator="greaterThan">
      <formula>1</formula>
    </cfRule>
  </conditionalFormatting>
  <conditionalFormatting sqref="R148:R153">
    <cfRule type="cellIs" dxfId="28254" priority="2081" operator="greaterThan">
      <formula>1</formula>
    </cfRule>
    <cfRule type="cellIs" dxfId="28253" priority="2082" operator="lessThan">
      <formula>0.8</formula>
    </cfRule>
  </conditionalFormatting>
  <conditionalFormatting sqref="P148:P153">
    <cfRule type="cellIs" dxfId="28252" priority="2080" operator="greaterThan">
      <formula>0</formula>
    </cfRule>
  </conditionalFormatting>
  <conditionalFormatting sqref="Q148:Q153">
    <cfRule type="cellIs" dxfId="28251" priority="2085" operator="lessThan">
      <formula>0</formula>
    </cfRule>
  </conditionalFormatting>
  <conditionalFormatting sqref="Q148:Q153">
    <cfRule type="cellIs" dxfId="28250" priority="2074" operator="lessThan">
      <formula>0</formula>
    </cfRule>
  </conditionalFormatting>
  <conditionalFormatting sqref="P148:P153">
    <cfRule type="cellIs" dxfId="28249" priority="2075" operator="greaterThan">
      <formula>0</formula>
    </cfRule>
  </conditionalFormatting>
  <conditionalFormatting sqref="R148:R153">
    <cfRule type="cellIs" dxfId="28248" priority="2078" operator="lessThan">
      <formula>0.8</formula>
    </cfRule>
    <cfRule type="cellIs" dxfId="28247" priority="2079" operator="greaterThan">
      <formula>1</formula>
    </cfRule>
  </conditionalFormatting>
  <conditionalFormatting sqref="R148:R153">
    <cfRule type="cellIs" dxfId="28246" priority="2076" operator="greaterThan">
      <formula>1</formula>
    </cfRule>
    <cfRule type="cellIs" dxfId="28245" priority="2077" operator="lessThan">
      <formula>0.8</formula>
    </cfRule>
  </conditionalFormatting>
  <conditionalFormatting sqref="Q148:Q153">
    <cfRule type="cellIs" dxfId="28244" priority="2068" operator="lessThan">
      <formula>0</formula>
    </cfRule>
  </conditionalFormatting>
  <conditionalFormatting sqref="R148:R153">
    <cfRule type="cellIs" dxfId="28243" priority="2072" operator="lessThan">
      <formula>0.8</formula>
    </cfRule>
    <cfRule type="cellIs" dxfId="28242" priority="2073" operator="greaterThan">
      <formula>1</formula>
    </cfRule>
  </conditionalFormatting>
  <conditionalFormatting sqref="R148:R153">
    <cfRule type="cellIs" dxfId="28241" priority="2070" operator="greaterThan">
      <formula>1</formula>
    </cfRule>
    <cfRule type="cellIs" dxfId="28240" priority="2071" operator="lessThan">
      <formula>0.8</formula>
    </cfRule>
  </conditionalFormatting>
  <conditionalFormatting sqref="P148:P153">
    <cfRule type="cellIs" dxfId="28239" priority="2069" operator="greaterThan">
      <formula>0</formula>
    </cfRule>
  </conditionalFormatting>
  <conditionalFormatting sqref="Q148:Q153">
    <cfRule type="cellIs" dxfId="28238" priority="2067" operator="lessThan">
      <formula>0</formula>
    </cfRule>
  </conditionalFormatting>
  <conditionalFormatting sqref="R148:R153">
    <cfRule type="cellIs" dxfId="28237" priority="2065" operator="lessThan">
      <formula>0.8</formula>
    </cfRule>
    <cfRule type="cellIs" dxfId="28236" priority="2066" operator="greaterThan">
      <formula>1</formula>
    </cfRule>
  </conditionalFormatting>
  <conditionalFormatting sqref="R148:R153">
    <cfRule type="cellIs" dxfId="28235" priority="2063" operator="greaterThan">
      <formula>1</formula>
    </cfRule>
    <cfRule type="cellIs" dxfId="28234" priority="2064" operator="lessThan">
      <formula>0.8</formula>
    </cfRule>
  </conditionalFormatting>
  <conditionalFormatting sqref="P148:P153">
    <cfRule type="cellIs" dxfId="28233" priority="2062" operator="greaterThan">
      <formula>0</formula>
    </cfRule>
  </conditionalFormatting>
  <conditionalFormatting sqref="Q148:Q153">
    <cfRule type="cellIs" dxfId="28232" priority="2061" operator="lessThan">
      <formula>0</formula>
    </cfRule>
  </conditionalFormatting>
  <conditionalFormatting sqref="R148:R153">
    <cfRule type="cellIs" dxfId="28231" priority="2059" operator="lessThan">
      <formula>0.8</formula>
    </cfRule>
    <cfRule type="cellIs" dxfId="28230" priority="2060" operator="greaterThan">
      <formula>1</formula>
    </cfRule>
  </conditionalFormatting>
  <conditionalFormatting sqref="R148:R153">
    <cfRule type="cellIs" dxfId="28229" priority="2057" operator="greaterThan">
      <formula>1</formula>
    </cfRule>
    <cfRule type="cellIs" dxfId="28228" priority="2058" operator="lessThan">
      <formula>0.8</formula>
    </cfRule>
  </conditionalFormatting>
  <conditionalFormatting sqref="P148:P153">
    <cfRule type="cellIs" dxfId="28227" priority="2056" operator="greaterThan">
      <formula>0</formula>
    </cfRule>
  </conditionalFormatting>
  <conditionalFormatting sqref="Q148:Q153">
    <cfRule type="cellIs" dxfId="28226" priority="2055" operator="lessThan">
      <formula>0</formula>
    </cfRule>
  </conditionalFormatting>
  <conditionalFormatting sqref="R148:R153">
    <cfRule type="cellIs" dxfId="28225" priority="2053" operator="lessThan">
      <formula>0.8</formula>
    </cfRule>
    <cfRule type="cellIs" dxfId="28224" priority="2054" operator="greaterThan">
      <formula>1</formula>
    </cfRule>
  </conditionalFormatting>
  <conditionalFormatting sqref="R148:R153">
    <cfRule type="cellIs" dxfId="28223" priority="2051" operator="greaterThan">
      <formula>1</formula>
    </cfRule>
    <cfRule type="cellIs" dxfId="28222" priority="2052" operator="lessThan">
      <formula>0.8</formula>
    </cfRule>
  </conditionalFormatting>
  <conditionalFormatting sqref="P148:P153">
    <cfRule type="cellIs" dxfId="28221" priority="2050" operator="greaterThan">
      <formula>0</formula>
    </cfRule>
  </conditionalFormatting>
  <conditionalFormatting sqref="Q148:Q153">
    <cfRule type="cellIs" dxfId="28220" priority="2049" operator="lessThan">
      <formula>0</formula>
    </cfRule>
  </conditionalFormatting>
  <conditionalFormatting sqref="R148:R153">
    <cfRule type="cellIs" dxfId="28219" priority="2047" operator="lessThan">
      <formula>0.8</formula>
    </cfRule>
    <cfRule type="cellIs" dxfId="28218" priority="2048" operator="greaterThan">
      <formula>1</formula>
    </cfRule>
  </conditionalFormatting>
  <conditionalFormatting sqref="R148:R153">
    <cfRule type="cellIs" dxfId="28217" priority="2045" operator="greaterThan">
      <formula>1</formula>
    </cfRule>
    <cfRule type="cellIs" dxfId="28216" priority="2046" operator="lessThan">
      <formula>0.8</formula>
    </cfRule>
  </conditionalFormatting>
  <conditionalFormatting sqref="P148:P153">
    <cfRule type="cellIs" dxfId="28215" priority="2044" operator="greaterThan">
      <formula>0</formula>
    </cfRule>
  </conditionalFormatting>
  <conditionalFormatting sqref="Q124 Q127 Q130">
    <cfRule type="cellIs" dxfId="28214" priority="2038" operator="lessThan">
      <formula>0</formula>
    </cfRule>
  </conditionalFormatting>
  <conditionalFormatting sqref="P124 P127 P130">
    <cfRule type="cellIs" dxfId="28213" priority="2039" operator="greaterThan">
      <formula>0</formula>
    </cfRule>
  </conditionalFormatting>
  <conditionalFormatting sqref="R124 R127 R130">
    <cfRule type="cellIs" dxfId="28212" priority="2042" operator="lessThan">
      <formula>0.8</formula>
    </cfRule>
    <cfRule type="cellIs" dxfId="28211" priority="2043" operator="greaterThan">
      <formula>1</formula>
    </cfRule>
  </conditionalFormatting>
  <conditionalFormatting sqref="R124 R127 R130">
    <cfRule type="cellIs" dxfId="28210" priority="2040" operator="greaterThan">
      <formula>1</formula>
    </cfRule>
    <cfRule type="cellIs" dxfId="28209" priority="2041" operator="lessThan">
      <formula>0.8</formula>
    </cfRule>
  </conditionalFormatting>
  <conditionalFormatting sqref="Q124 Q127 Q130">
    <cfRule type="cellIs" dxfId="28208" priority="2032" operator="lessThan">
      <formula>0</formula>
    </cfRule>
  </conditionalFormatting>
  <conditionalFormatting sqref="R124 R127 R130">
    <cfRule type="cellIs" dxfId="28207" priority="2036" operator="lessThan">
      <formula>0.8</formula>
    </cfRule>
    <cfRule type="cellIs" dxfId="28206" priority="2037" operator="greaterThan">
      <formula>1</formula>
    </cfRule>
  </conditionalFormatting>
  <conditionalFormatting sqref="R124 R127 R130">
    <cfRule type="cellIs" dxfId="28205" priority="2034" operator="greaterThan">
      <formula>1</formula>
    </cfRule>
    <cfRule type="cellIs" dxfId="28204" priority="2035" operator="lessThan">
      <formula>0.8</formula>
    </cfRule>
  </conditionalFormatting>
  <conditionalFormatting sqref="P124 P127 P130">
    <cfRule type="cellIs" dxfId="28203" priority="2033" operator="greaterThan">
      <formula>0</formula>
    </cfRule>
  </conditionalFormatting>
  <conditionalFormatting sqref="Q124 Q127 Q130">
    <cfRule type="cellIs" dxfId="28202" priority="2031" operator="lessThan">
      <formula>0</formula>
    </cfRule>
  </conditionalFormatting>
  <conditionalFormatting sqref="R124 R127 R130">
    <cfRule type="cellIs" dxfId="28201" priority="2029" operator="lessThan">
      <formula>0.8</formula>
    </cfRule>
    <cfRule type="cellIs" dxfId="28200" priority="2030" operator="greaterThan">
      <formula>1</formula>
    </cfRule>
  </conditionalFormatting>
  <conditionalFormatting sqref="R124 R127 R130">
    <cfRule type="cellIs" dxfId="28199" priority="2027" operator="greaterThan">
      <formula>1</formula>
    </cfRule>
    <cfRule type="cellIs" dxfId="28198" priority="2028" operator="lessThan">
      <formula>0.8</formula>
    </cfRule>
  </conditionalFormatting>
  <conditionalFormatting sqref="P124 P127 P130">
    <cfRule type="cellIs" dxfId="28197" priority="2026" operator="greaterThan">
      <formula>0</formula>
    </cfRule>
  </conditionalFormatting>
  <conditionalFormatting sqref="Q124 Q127 Q130">
    <cfRule type="cellIs" dxfId="28196" priority="2025" operator="lessThan">
      <formula>0</formula>
    </cfRule>
  </conditionalFormatting>
  <conditionalFormatting sqref="R124 R127 R130">
    <cfRule type="cellIs" dxfId="28195" priority="2023" operator="lessThan">
      <formula>0.8</formula>
    </cfRule>
    <cfRule type="cellIs" dxfId="28194" priority="2024" operator="greaterThan">
      <formula>1</formula>
    </cfRule>
  </conditionalFormatting>
  <conditionalFormatting sqref="R124 R127 R130">
    <cfRule type="cellIs" dxfId="28193" priority="2021" operator="greaterThan">
      <formula>1</formula>
    </cfRule>
    <cfRule type="cellIs" dxfId="28192" priority="2022" operator="lessThan">
      <formula>0.8</formula>
    </cfRule>
  </conditionalFormatting>
  <conditionalFormatting sqref="P124 P127 P130">
    <cfRule type="cellIs" dxfId="28191" priority="2020" operator="greaterThan">
      <formula>0</formula>
    </cfRule>
  </conditionalFormatting>
  <conditionalFormatting sqref="Q124 Q127 Q130">
    <cfRule type="cellIs" dxfId="28190" priority="2019" operator="lessThan">
      <formula>0</formula>
    </cfRule>
  </conditionalFormatting>
  <conditionalFormatting sqref="R124 R127 R130">
    <cfRule type="cellIs" dxfId="28189" priority="2017" operator="lessThan">
      <formula>0.8</formula>
    </cfRule>
    <cfRule type="cellIs" dxfId="28188" priority="2018" operator="greaterThan">
      <formula>1</formula>
    </cfRule>
  </conditionalFormatting>
  <conditionalFormatting sqref="R124 R127 R130">
    <cfRule type="cellIs" dxfId="28187" priority="2015" operator="greaterThan">
      <formula>1</formula>
    </cfRule>
    <cfRule type="cellIs" dxfId="28186" priority="2016" operator="lessThan">
      <formula>0.8</formula>
    </cfRule>
  </conditionalFormatting>
  <conditionalFormatting sqref="P124 P127 P130">
    <cfRule type="cellIs" dxfId="28185" priority="2014" operator="greaterThan">
      <formula>0</formula>
    </cfRule>
  </conditionalFormatting>
  <conditionalFormatting sqref="Q124 Q127 Q130">
    <cfRule type="cellIs" dxfId="28184" priority="2013" operator="lessThan">
      <formula>0</formula>
    </cfRule>
  </conditionalFormatting>
  <conditionalFormatting sqref="R124 R127 R130">
    <cfRule type="cellIs" dxfId="28183" priority="2011" operator="lessThan">
      <formula>0.8</formula>
    </cfRule>
    <cfRule type="cellIs" dxfId="28182" priority="2012" operator="greaterThan">
      <formula>1</formula>
    </cfRule>
  </conditionalFormatting>
  <conditionalFormatting sqref="R124 R127 R130">
    <cfRule type="cellIs" dxfId="28181" priority="2009" operator="greaterThan">
      <formula>1</formula>
    </cfRule>
    <cfRule type="cellIs" dxfId="28180" priority="2010" operator="lessThan">
      <formula>0.8</formula>
    </cfRule>
  </conditionalFormatting>
  <conditionalFormatting sqref="P124 P127 P130">
    <cfRule type="cellIs" dxfId="28179" priority="2008" operator="greaterThan">
      <formula>0</formula>
    </cfRule>
  </conditionalFormatting>
  <conditionalFormatting sqref="Q124 Q127 Q130">
    <cfRule type="cellIs" dxfId="28178" priority="2007" operator="lessThan">
      <formula>0</formula>
    </cfRule>
  </conditionalFormatting>
  <conditionalFormatting sqref="R124 R127 R130">
    <cfRule type="cellIs" dxfId="28177" priority="2005" operator="lessThan">
      <formula>0.8</formula>
    </cfRule>
    <cfRule type="cellIs" dxfId="28176" priority="2006" operator="greaterThan">
      <formula>1</formula>
    </cfRule>
  </conditionalFormatting>
  <conditionalFormatting sqref="R124 R127 R130">
    <cfRule type="cellIs" dxfId="28175" priority="2003" operator="greaterThan">
      <formula>1</formula>
    </cfRule>
    <cfRule type="cellIs" dxfId="28174" priority="2004" operator="lessThan">
      <formula>0.8</formula>
    </cfRule>
  </conditionalFormatting>
  <conditionalFormatting sqref="P124 P127 P130">
    <cfRule type="cellIs" dxfId="28173" priority="2002" operator="greaterThan">
      <formula>0</formula>
    </cfRule>
  </conditionalFormatting>
  <conditionalFormatting sqref="Q124 Q127 Q130">
    <cfRule type="cellIs" dxfId="28172" priority="2001" operator="lessThan">
      <formula>0</formula>
    </cfRule>
  </conditionalFormatting>
  <conditionalFormatting sqref="R124 R127 R130">
    <cfRule type="cellIs" dxfId="28171" priority="1999" operator="lessThan">
      <formula>0.8</formula>
    </cfRule>
    <cfRule type="cellIs" dxfId="28170" priority="2000" operator="greaterThan">
      <formula>1</formula>
    </cfRule>
  </conditionalFormatting>
  <conditionalFormatting sqref="R124 R127 R130">
    <cfRule type="cellIs" dxfId="28169" priority="1997" operator="greaterThan">
      <formula>1</formula>
    </cfRule>
    <cfRule type="cellIs" dxfId="28168" priority="1998" operator="lessThan">
      <formula>0.8</formula>
    </cfRule>
  </conditionalFormatting>
  <conditionalFormatting sqref="P124 P127 P130">
    <cfRule type="cellIs" dxfId="28167" priority="1996" operator="greaterThan">
      <formula>0</formula>
    </cfRule>
  </conditionalFormatting>
  <conditionalFormatting sqref="Q124 Q127 Q130">
    <cfRule type="cellIs" dxfId="28166" priority="1995" operator="lessThan">
      <formula>0</formula>
    </cfRule>
  </conditionalFormatting>
  <conditionalFormatting sqref="R124 R127 R130">
    <cfRule type="cellIs" dxfId="28165" priority="1993" operator="lessThan">
      <formula>0.8</formula>
    </cfRule>
    <cfRule type="cellIs" dxfId="28164" priority="1994" operator="greaterThan">
      <formula>1</formula>
    </cfRule>
  </conditionalFormatting>
  <conditionalFormatting sqref="R124 R127 R130">
    <cfRule type="cellIs" dxfId="28163" priority="1991" operator="greaterThan">
      <formula>1</formula>
    </cfRule>
    <cfRule type="cellIs" dxfId="28162" priority="1992" operator="lessThan">
      <formula>0.8</formula>
    </cfRule>
  </conditionalFormatting>
  <conditionalFormatting sqref="P124 P127 P130">
    <cfRule type="cellIs" dxfId="28161" priority="1990" operator="greaterThan">
      <formula>0</formula>
    </cfRule>
  </conditionalFormatting>
  <conditionalFormatting sqref="P124 P127 P130">
    <cfRule type="cellIs" dxfId="28160" priority="1984" operator="greaterThan">
      <formula>0</formula>
    </cfRule>
  </conditionalFormatting>
  <conditionalFormatting sqref="Q124 Q127 Q130">
    <cfRule type="cellIs" dxfId="28159" priority="1989" operator="lessThan">
      <formula>0</formula>
    </cfRule>
  </conditionalFormatting>
  <conditionalFormatting sqref="R124 R127 R130">
    <cfRule type="cellIs" dxfId="28158" priority="1987" operator="lessThan">
      <formula>0.8</formula>
    </cfRule>
    <cfRule type="cellIs" dxfId="28157" priority="1988" operator="greaterThan">
      <formula>1</formula>
    </cfRule>
  </conditionalFormatting>
  <conditionalFormatting sqref="R124 R127 R130">
    <cfRule type="cellIs" dxfId="28156" priority="1985" operator="greaterThan">
      <formula>1</formula>
    </cfRule>
    <cfRule type="cellIs" dxfId="28155" priority="1986" operator="lessThan">
      <formula>0.8</formula>
    </cfRule>
  </conditionalFormatting>
  <conditionalFormatting sqref="P124 P127 P130">
    <cfRule type="cellIs" dxfId="28154" priority="1978" operator="greaterThan">
      <formula>0</formula>
    </cfRule>
  </conditionalFormatting>
  <conditionalFormatting sqref="Q124 Q127 Q130">
    <cfRule type="cellIs" dxfId="28153" priority="1983" operator="lessThan">
      <formula>0</formula>
    </cfRule>
  </conditionalFormatting>
  <conditionalFormatting sqref="R124 R127 R130">
    <cfRule type="cellIs" dxfId="28152" priority="1981" operator="lessThan">
      <formula>0.8</formula>
    </cfRule>
    <cfRule type="cellIs" dxfId="28151" priority="1982" operator="greaterThan">
      <formula>1</formula>
    </cfRule>
  </conditionalFormatting>
  <conditionalFormatting sqref="R124 R127 R130">
    <cfRule type="cellIs" dxfId="28150" priority="1979" operator="greaterThan">
      <formula>1</formula>
    </cfRule>
    <cfRule type="cellIs" dxfId="28149" priority="1980" operator="lessThan">
      <formula>0.8</formula>
    </cfRule>
  </conditionalFormatting>
  <conditionalFormatting sqref="R124 R127 R130">
    <cfRule type="cellIs" dxfId="28148" priority="1975" operator="lessThan">
      <formula>0.8</formula>
    </cfRule>
    <cfRule type="cellIs" dxfId="28147" priority="1976" operator="greaterThan">
      <formula>1</formula>
    </cfRule>
  </conditionalFormatting>
  <conditionalFormatting sqref="R124 R127 R130">
    <cfRule type="cellIs" dxfId="28146" priority="1973" operator="greaterThan">
      <formula>1</formula>
    </cfRule>
    <cfRule type="cellIs" dxfId="28145" priority="1974" operator="lessThan">
      <formula>0.8</formula>
    </cfRule>
  </conditionalFormatting>
  <conditionalFormatting sqref="P124 P127 P130">
    <cfRule type="cellIs" dxfId="28144" priority="1972" operator="greaterThan">
      <formula>0</formula>
    </cfRule>
  </conditionalFormatting>
  <conditionalFormatting sqref="Q124 Q127 Q130">
    <cfRule type="cellIs" dxfId="28143" priority="1977" operator="lessThan">
      <formula>0</formula>
    </cfRule>
  </conditionalFormatting>
  <conditionalFormatting sqref="Q124 Q127 Q130">
    <cfRule type="cellIs" dxfId="28142" priority="1971" operator="lessThan">
      <formula>0</formula>
    </cfRule>
  </conditionalFormatting>
  <conditionalFormatting sqref="R124 R127 R130">
    <cfRule type="cellIs" dxfId="28141" priority="1969" operator="lessThan">
      <formula>0.8</formula>
    </cfRule>
    <cfRule type="cellIs" dxfId="28140" priority="1970" operator="greaterThan">
      <formula>1</formula>
    </cfRule>
  </conditionalFormatting>
  <conditionalFormatting sqref="R124 R127 R130">
    <cfRule type="cellIs" dxfId="28139" priority="1967" operator="greaterThan">
      <formula>1</formula>
    </cfRule>
    <cfRule type="cellIs" dxfId="28138" priority="1968" operator="lessThan">
      <formula>0.8</formula>
    </cfRule>
  </conditionalFormatting>
  <conditionalFormatting sqref="P124 P127 P130">
    <cfRule type="cellIs" dxfId="28137" priority="1966" operator="greaterThan">
      <formula>0</formula>
    </cfRule>
  </conditionalFormatting>
  <conditionalFormatting sqref="P124 P127 P130">
    <cfRule type="cellIs" dxfId="28136" priority="1960" operator="greaterThan">
      <formula>0</formula>
    </cfRule>
  </conditionalFormatting>
  <conditionalFormatting sqref="Q124 Q127 Q130">
    <cfRule type="cellIs" dxfId="28135" priority="1965" operator="lessThan">
      <formula>0</formula>
    </cfRule>
  </conditionalFormatting>
  <conditionalFormatting sqref="R124 R127 R130">
    <cfRule type="cellIs" dxfId="28134" priority="1963" operator="lessThan">
      <formula>0.8</formula>
    </cfRule>
    <cfRule type="cellIs" dxfId="28133" priority="1964" operator="greaterThan">
      <formula>1</formula>
    </cfRule>
  </conditionalFormatting>
  <conditionalFormatting sqref="R124 R127 R130">
    <cfRule type="cellIs" dxfId="28132" priority="1961" operator="greaterThan">
      <formula>1</formula>
    </cfRule>
    <cfRule type="cellIs" dxfId="28131" priority="1962" operator="lessThan">
      <formula>0.8</formula>
    </cfRule>
  </conditionalFormatting>
  <conditionalFormatting sqref="P124 P127 P130">
    <cfRule type="cellIs" dxfId="28130" priority="1954" operator="greaterThan">
      <formula>0</formula>
    </cfRule>
  </conditionalFormatting>
  <conditionalFormatting sqref="Q124 Q127 Q130">
    <cfRule type="cellIs" dxfId="28129" priority="1959" operator="lessThan">
      <formula>0</formula>
    </cfRule>
  </conditionalFormatting>
  <conditionalFormatting sqref="R124 R127 R130">
    <cfRule type="cellIs" dxfId="28128" priority="1957" operator="lessThan">
      <formula>0.8</formula>
    </cfRule>
    <cfRule type="cellIs" dxfId="28127" priority="1958" operator="greaterThan">
      <formula>1</formula>
    </cfRule>
  </conditionalFormatting>
  <conditionalFormatting sqref="R124 R127 R130">
    <cfRule type="cellIs" dxfId="28126" priority="1955" operator="greaterThan">
      <formula>1</formula>
    </cfRule>
    <cfRule type="cellIs" dxfId="28125" priority="1956" operator="lessThan">
      <formula>0.8</formula>
    </cfRule>
  </conditionalFormatting>
  <conditionalFormatting sqref="R124 R127 R130">
    <cfRule type="cellIs" dxfId="28124" priority="1951" operator="lessThan">
      <formula>0.8</formula>
    </cfRule>
    <cfRule type="cellIs" dxfId="28123" priority="1952" operator="greaterThan">
      <formula>1</formula>
    </cfRule>
  </conditionalFormatting>
  <conditionalFormatting sqref="R124 R127 R130">
    <cfRule type="cellIs" dxfId="28122" priority="1949" operator="greaterThan">
      <formula>1</formula>
    </cfRule>
    <cfRule type="cellIs" dxfId="28121" priority="1950" operator="lessThan">
      <formula>0.8</formula>
    </cfRule>
  </conditionalFormatting>
  <conditionalFormatting sqref="P124 P127 P130">
    <cfRule type="cellIs" dxfId="28120" priority="1948" operator="greaterThan">
      <formula>0</formula>
    </cfRule>
  </conditionalFormatting>
  <conditionalFormatting sqref="Q124 Q127 Q130">
    <cfRule type="cellIs" dxfId="28119" priority="1953" operator="lessThan">
      <formula>0</formula>
    </cfRule>
  </conditionalFormatting>
  <conditionalFormatting sqref="P124 P127 P130">
    <cfRule type="cellIs" dxfId="28118" priority="1942" operator="greaterThan">
      <formula>0</formula>
    </cfRule>
  </conditionalFormatting>
  <conditionalFormatting sqref="Q124 Q127 Q130">
    <cfRule type="cellIs" dxfId="28117" priority="1947" operator="lessThan">
      <formula>0</formula>
    </cfRule>
  </conditionalFormatting>
  <conditionalFormatting sqref="R124 R127 R130">
    <cfRule type="cellIs" dxfId="28116" priority="1945" operator="lessThan">
      <formula>0.8</formula>
    </cfRule>
    <cfRule type="cellIs" dxfId="28115" priority="1946" operator="greaterThan">
      <formula>1</formula>
    </cfRule>
  </conditionalFormatting>
  <conditionalFormatting sqref="R124 R127 R130">
    <cfRule type="cellIs" dxfId="28114" priority="1943" operator="greaterThan">
      <formula>1</formula>
    </cfRule>
    <cfRule type="cellIs" dxfId="28113" priority="1944" operator="lessThan">
      <formula>0.8</formula>
    </cfRule>
  </conditionalFormatting>
  <conditionalFormatting sqref="R124 R127 R130">
    <cfRule type="cellIs" dxfId="28112" priority="1939" operator="lessThan">
      <formula>0.8</formula>
    </cfRule>
    <cfRule type="cellIs" dxfId="28111" priority="1940" operator="greaterThan">
      <formula>1</formula>
    </cfRule>
  </conditionalFormatting>
  <conditionalFormatting sqref="R124 R127 R130">
    <cfRule type="cellIs" dxfId="28110" priority="1937" operator="greaterThan">
      <formula>1</formula>
    </cfRule>
    <cfRule type="cellIs" dxfId="28109" priority="1938" operator="lessThan">
      <formula>0.8</formula>
    </cfRule>
  </conditionalFormatting>
  <conditionalFormatting sqref="P124 P127 P130">
    <cfRule type="cellIs" dxfId="28108" priority="1936" operator="greaterThan">
      <formula>0</formula>
    </cfRule>
  </conditionalFormatting>
  <conditionalFormatting sqref="Q124 Q127 Q130">
    <cfRule type="cellIs" dxfId="28107" priority="1941" operator="lessThan">
      <formula>0</formula>
    </cfRule>
  </conditionalFormatting>
  <conditionalFormatting sqref="R124 R127 R130">
    <cfRule type="cellIs" dxfId="28106" priority="1933" operator="lessThan">
      <formula>0.8</formula>
    </cfRule>
    <cfRule type="cellIs" dxfId="28105" priority="1934" operator="greaterThan">
      <formula>1</formula>
    </cfRule>
  </conditionalFormatting>
  <conditionalFormatting sqref="R124 R127 R130">
    <cfRule type="cellIs" dxfId="28104" priority="1931" operator="greaterThan">
      <formula>1</formula>
    </cfRule>
    <cfRule type="cellIs" dxfId="28103" priority="1932" operator="lessThan">
      <formula>0.8</formula>
    </cfRule>
  </conditionalFormatting>
  <conditionalFormatting sqref="P124 P127 P130">
    <cfRule type="cellIs" dxfId="28102" priority="1930" operator="greaterThan">
      <formula>0</formula>
    </cfRule>
  </conditionalFormatting>
  <conditionalFormatting sqref="Q124 Q127 Q130">
    <cfRule type="cellIs" dxfId="28101" priority="1935" operator="lessThan">
      <formula>0</formula>
    </cfRule>
  </conditionalFormatting>
  <conditionalFormatting sqref="Q124 Q127 Q130">
    <cfRule type="cellIs" dxfId="28100" priority="1929" operator="lessThan">
      <formula>0</formula>
    </cfRule>
  </conditionalFormatting>
  <conditionalFormatting sqref="R124 R127 R130">
    <cfRule type="cellIs" dxfId="28099" priority="1927" operator="lessThan">
      <formula>0.8</formula>
    </cfRule>
    <cfRule type="cellIs" dxfId="28098" priority="1928" operator="greaterThan">
      <formula>1</formula>
    </cfRule>
  </conditionalFormatting>
  <conditionalFormatting sqref="R124 R127 R130">
    <cfRule type="cellIs" dxfId="28097" priority="1925" operator="greaterThan">
      <formula>1</formula>
    </cfRule>
    <cfRule type="cellIs" dxfId="28096" priority="1926" operator="lessThan">
      <formula>0.8</formula>
    </cfRule>
  </conditionalFormatting>
  <conditionalFormatting sqref="P124 P127 P130">
    <cfRule type="cellIs" dxfId="28095" priority="1924" operator="greaterThan">
      <formula>0</formula>
    </cfRule>
  </conditionalFormatting>
  <conditionalFormatting sqref="Q124 Q127 Q130">
    <cfRule type="cellIs" dxfId="28094" priority="1918" operator="lessThan">
      <formula>0</formula>
    </cfRule>
  </conditionalFormatting>
  <conditionalFormatting sqref="R124 R127 R130">
    <cfRule type="cellIs" dxfId="28093" priority="1922" operator="lessThan">
      <formula>0.8</formula>
    </cfRule>
    <cfRule type="cellIs" dxfId="28092" priority="1923" operator="greaterThan">
      <formula>1</formula>
    </cfRule>
  </conditionalFormatting>
  <conditionalFormatting sqref="R124 R127 R130">
    <cfRule type="cellIs" dxfId="28091" priority="1920" operator="greaterThan">
      <formula>1</formula>
    </cfRule>
    <cfRule type="cellIs" dxfId="28090" priority="1921" operator="lessThan">
      <formula>0.8</formula>
    </cfRule>
  </conditionalFormatting>
  <conditionalFormatting sqref="P124 P127 P130">
    <cfRule type="cellIs" dxfId="28089" priority="1919" operator="greaterThan">
      <formula>0</formula>
    </cfRule>
  </conditionalFormatting>
  <conditionalFormatting sqref="Q124 Q127 Q130">
    <cfRule type="cellIs" dxfId="28088" priority="1917" operator="lessThan">
      <formula>0</formula>
    </cfRule>
  </conditionalFormatting>
  <conditionalFormatting sqref="R124 R127 R130">
    <cfRule type="cellIs" dxfId="28087" priority="1915" operator="lessThan">
      <formula>0.8</formula>
    </cfRule>
    <cfRule type="cellIs" dxfId="28086" priority="1916" operator="greaterThan">
      <formula>1</formula>
    </cfRule>
  </conditionalFormatting>
  <conditionalFormatting sqref="R124 R127 R130">
    <cfRule type="cellIs" dxfId="28085" priority="1913" operator="greaterThan">
      <formula>1</formula>
    </cfRule>
    <cfRule type="cellIs" dxfId="28084" priority="1914" operator="lessThan">
      <formula>0.8</formula>
    </cfRule>
  </conditionalFormatting>
  <conditionalFormatting sqref="P124 P127 P130">
    <cfRule type="cellIs" dxfId="28083" priority="1912" operator="greaterThan">
      <formula>0</formula>
    </cfRule>
  </conditionalFormatting>
  <conditionalFormatting sqref="Q124 Q127 Q130">
    <cfRule type="cellIs" dxfId="28082" priority="1911" operator="lessThan">
      <formula>0</formula>
    </cfRule>
  </conditionalFormatting>
  <conditionalFormatting sqref="R124 R127 R130">
    <cfRule type="cellIs" dxfId="28081" priority="1909" operator="lessThan">
      <formula>0.8</formula>
    </cfRule>
    <cfRule type="cellIs" dxfId="28080" priority="1910" operator="greaterThan">
      <formula>1</formula>
    </cfRule>
  </conditionalFormatting>
  <conditionalFormatting sqref="R124 R127 R130">
    <cfRule type="cellIs" dxfId="28079" priority="1907" operator="greaterThan">
      <formula>1</formula>
    </cfRule>
    <cfRule type="cellIs" dxfId="28078" priority="1908" operator="lessThan">
      <formula>0.8</formula>
    </cfRule>
  </conditionalFormatting>
  <conditionalFormatting sqref="P124 P127 P130">
    <cfRule type="cellIs" dxfId="28077" priority="1906" operator="greaterThan">
      <formula>0</formula>
    </cfRule>
  </conditionalFormatting>
  <conditionalFormatting sqref="Q124 Q127 Q130">
    <cfRule type="cellIs" dxfId="28076" priority="1905" operator="lessThan">
      <formula>0</formula>
    </cfRule>
  </conditionalFormatting>
  <conditionalFormatting sqref="R124 R127 R130">
    <cfRule type="cellIs" dxfId="28075" priority="1903" operator="lessThan">
      <formula>0.8</formula>
    </cfRule>
    <cfRule type="cellIs" dxfId="28074" priority="1904" operator="greaterThan">
      <formula>1</formula>
    </cfRule>
  </conditionalFormatting>
  <conditionalFormatting sqref="R124 R127 R130">
    <cfRule type="cellIs" dxfId="28073" priority="1901" operator="greaterThan">
      <formula>1</formula>
    </cfRule>
    <cfRule type="cellIs" dxfId="28072" priority="1902" operator="lessThan">
      <formula>0.8</formula>
    </cfRule>
  </conditionalFormatting>
  <conditionalFormatting sqref="P124 P127 P130">
    <cfRule type="cellIs" dxfId="28071" priority="1900" operator="greaterThan">
      <formula>0</formula>
    </cfRule>
  </conditionalFormatting>
  <conditionalFormatting sqref="Q124 Q127 Q130">
    <cfRule type="cellIs" dxfId="28070" priority="1899" operator="lessThan">
      <formula>0</formula>
    </cfRule>
  </conditionalFormatting>
  <conditionalFormatting sqref="R124 R127 R130">
    <cfRule type="cellIs" dxfId="28069" priority="1897" operator="lessThan">
      <formula>0.8</formula>
    </cfRule>
    <cfRule type="cellIs" dxfId="28068" priority="1898" operator="greaterThan">
      <formula>1</formula>
    </cfRule>
  </conditionalFormatting>
  <conditionalFormatting sqref="R124 R127 R130">
    <cfRule type="cellIs" dxfId="28067" priority="1895" operator="greaterThan">
      <formula>1</formula>
    </cfRule>
    <cfRule type="cellIs" dxfId="28066" priority="1896" operator="lessThan">
      <formula>0.8</formula>
    </cfRule>
  </conditionalFormatting>
  <conditionalFormatting sqref="P124 P127 P130">
    <cfRule type="cellIs" dxfId="28065" priority="1894" operator="greaterThan">
      <formula>0</formula>
    </cfRule>
  </conditionalFormatting>
  <conditionalFormatting sqref="Q124 Q127 Q130">
    <cfRule type="cellIs" dxfId="28064" priority="1893" operator="lessThan">
      <formula>0</formula>
    </cfRule>
  </conditionalFormatting>
  <conditionalFormatting sqref="R124 R127 R130">
    <cfRule type="cellIs" dxfId="28063" priority="1891" operator="lessThan">
      <formula>0.8</formula>
    </cfRule>
    <cfRule type="cellIs" dxfId="28062" priority="1892" operator="greaterThan">
      <formula>1</formula>
    </cfRule>
  </conditionalFormatting>
  <conditionalFormatting sqref="R124 R127 R130">
    <cfRule type="cellIs" dxfId="28061" priority="1889" operator="greaterThan">
      <formula>1</formula>
    </cfRule>
    <cfRule type="cellIs" dxfId="28060" priority="1890" operator="lessThan">
      <formula>0.8</formula>
    </cfRule>
  </conditionalFormatting>
  <conditionalFormatting sqref="P124 P127 P130">
    <cfRule type="cellIs" dxfId="28059" priority="1888" operator="greaterThan">
      <formula>0</formula>
    </cfRule>
  </conditionalFormatting>
  <conditionalFormatting sqref="P124 P127 P130">
    <cfRule type="cellIs" dxfId="28058" priority="1882" operator="greaterThan">
      <formula>0</formula>
    </cfRule>
  </conditionalFormatting>
  <conditionalFormatting sqref="Q124 Q127 Q130">
    <cfRule type="cellIs" dxfId="28057" priority="1887" operator="lessThan">
      <formula>0</formula>
    </cfRule>
  </conditionalFormatting>
  <conditionalFormatting sqref="R124 R127 R130">
    <cfRule type="cellIs" dxfId="28056" priority="1885" operator="lessThan">
      <formula>0.8</formula>
    </cfRule>
    <cfRule type="cellIs" dxfId="28055" priority="1886" operator="greaterThan">
      <formula>1</formula>
    </cfRule>
  </conditionalFormatting>
  <conditionalFormatting sqref="R124 R127 R130">
    <cfRule type="cellIs" dxfId="28054" priority="1883" operator="greaterThan">
      <formula>1</formula>
    </cfRule>
    <cfRule type="cellIs" dxfId="28053" priority="1884" operator="lessThan">
      <formula>0.8</formula>
    </cfRule>
  </conditionalFormatting>
  <conditionalFormatting sqref="P124 P127 P130">
    <cfRule type="cellIs" dxfId="28052" priority="1876" operator="greaterThan">
      <formula>0</formula>
    </cfRule>
  </conditionalFormatting>
  <conditionalFormatting sqref="Q124 Q127 Q130">
    <cfRule type="cellIs" dxfId="28051" priority="1881" operator="lessThan">
      <formula>0</formula>
    </cfRule>
  </conditionalFormatting>
  <conditionalFormatting sqref="R124 R127 R130">
    <cfRule type="cellIs" dxfId="28050" priority="1879" operator="lessThan">
      <formula>0.8</formula>
    </cfRule>
    <cfRule type="cellIs" dxfId="28049" priority="1880" operator="greaterThan">
      <formula>1</formula>
    </cfRule>
  </conditionalFormatting>
  <conditionalFormatting sqref="R124 R127 R130">
    <cfRule type="cellIs" dxfId="28048" priority="1877" operator="greaterThan">
      <formula>1</formula>
    </cfRule>
    <cfRule type="cellIs" dxfId="28047" priority="1878" operator="lessThan">
      <formula>0.8</formula>
    </cfRule>
  </conditionalFormatting>
  <conditionalFormatting sqref="R124 R127 R130">
    <cfRule type="cellIs" dxfId="28046" priority="1873" operator="lessThan">
      <formula>0.8</formula>
    </cfRule>
    <cfRule type="cellIs" dxfId="28045" priority="1874" operator="greaterThan">
      <formula>1</formula>
    </cfRule>
  </conditionalFormatting>
  <conditionalFormatting sqref="R124 R127 R130">
    <cfRule type="cellIs" dxfId="28044" priority="1871" operator="greaterThan">
      <formula>1</formula>
    </cfRule>
    <cfRule type="cellIs" dxfId="28043" priority="1872" operator="lessThan">
      <formula>0.8</formula>
    </cfRule>
  </conditionalFormatting>
  <conditionalFormatting sqref="P124 P127 P130">
    <cfRule type="cellIs" dxfId="28042" priority="1870" operator="greaterThan">
      <formula>0</formula>
    </cfRule>
  </conditionalFormatting>
  <conditionalFormatting sqref="Q124 Q127 Q130">
    <cfRule type="cellIs" dxfId="28041" priority="1875" operator="lessThan">
      <formula>0</formula>
    </cfRule>
  </conditionalFormatting>
  <conditionalFormatting sqref="Q5:Q14">
    <cfRule type="cellIs" dxfId="28040" priority="1869" operator="lessThan">
      <formula>0</formula>
    </cfRule>
  </conditionalFormatting>
  <conditionalFormatting sqref="R5:R14">
    <cfRule type="cellIs" dxfId="28039" priority="1867" operator="lessThan">
      <formula>0.8</formula>
    </cfRule>
    <cfRule type="cellIs" dxfId="28038" priority="1868" operator="greaterThan">
      <formula>1</formula>
    </cfRule>
  </conditionalFormatting>
  <conditionalFormatting sqref="R5:R14">
    <cfRule type="cellIs" dxfId="28037" priority="1865" operator="greaterThan">
      <formula>1</formula>
    </cfRule>
    <cfRule type="cellIs" dxfId="28036" priority="1866" operator="lessThan">
      <formula>0.8</formula>
    </cfRule>
  </conditionalFormatting>
  <conditionalFormatting sqref="P5:P14">
    <cfRule type="cellIs" dxfId="28035" priority="1864" operator="greaterThan">
      <formula>0</formula>
    </cfRule>
  </conditionalFormatting>
  <conditionalFormatting sqref="Q83">
    <cfRule type="cellIs" dxfId="28034" priority="1863" operator="lessThan">
      <formula>0</formula>
    </cfRule>
  </conditionalFormatting>
  <conditionalFormatting sqref="R83">
    <cfRule type="cellIs" dxfId="28033" priority="1861" operator="lessThan">
      <formula>0.8</formula>
    </cfRule>
    <cfRule type="cellIs" dxfId="28032" priority="1862" operator="greaterThan">
      <formula>1</formula>
    </cfRule>
  </conditionalFormatting>
  <conditionalFormatting sqref="R83">
    <cfRule type="cellIs" dxfId="28031" priority="1859" operator="greaterThan">
      <formula>1</formula>
    </cfRule>
    <cfRule type="cellIs" dxfId="28030" priority="1860" operator="lessThan">
      <formula>0.8</formula>
    </cfRule>
  </conditionalFormatting>
  <conditionalFormatting sqref="P83">
    <cfRule type="cellIs" dxfId="28029" priority="1858" operator="greaterThan">
      <formula>0</formula>
    </cfRule>
  </conditionalFormatting>
  <conditionalFormatting sqref="Q83">
    <cfRule type="cellIs" dxfId="28028" priority="1857" operator="lessThan">
      <formula>0</formula>
    </cfRule>
  </conditionalFormatting>
  <conditionalFormatting sqref="R83">
    <cfRule type="cellIs" dxfId="28027" priority="1855" operator="lessThan">
      <formula>0.8</formula>
    </cfRule>
    <cfRule type="cellIs" dxfId="28026" priority="1856" operator="greaterThan">
      <formula>1</formula>
    </cfRule>
  </conditionalFormatting>
  <conditionalFormatting sqref="R83">
    <cfRule type="cellIs" dxfId="28025" priority="1853" operator="greaterThan">
      <formula>1</formula>
    </cfRule>
    <cfRule type="cellIs" dxfId="28024" priority="1854" operator="lessThan">
      <formula>0.8</formula>
    </cfRule>
  </conditionalFormatting>
  <conditionalFormatting sqref="P83">
    <cfRule type="cellIs" dxfId="28023" priority="1852" operator="greaterThan">
      <formula>0</formula>
    </cfRule>
  </conditionalFormatting>
  <conditionalFormatting sqref="Q83">
    <cfRule type="cellIs" dxfId="28022" priority="1851" operator="lessThan">
      <formula>0</formula>
    </cfRule>
  </conditionalFormatting>
  <conditionalFormatting sqref="R83">
    <cfRule type="cellIs" dxfId="28021" priority="1849" operator="lessThan">
      <formula>0.8</formula>
    </cfRule>
    <cfRule type="cellIs" dxfId="28020" priority="1850" operator="greaterThan">
      <formula>1</formula>
    </cfRule>
  </conditionalFormatting>
  <conditionalFormatting sqref="R83">
    <cfRule type="cellIs" dxfId="28019" priority="1847" operator="greaterThan">
      <formula>1</formula>
    </cfRule>
    <cfRule type="cellIs" dxfId="28018" priority="1848" operator="lessThan">
      <formula>0.8</formula>
    </cfRule>
  </conditionalFormatting>
  <conditionalFormatting sqref="P83">
    <cfRule type="cellIs" dxfId="28017" priority="1846" operator="greaterThan">
      <formula>0</formula>
    </cfRule>
  </conditionalFormatting>
  <conditionalFormatting sqref="Q83">
    <cfRule type="cellIs" dxfId="28016" priority="1845" operator="lessThan">
      <formula>0</formula>
    </cfRule>
  </conditionalFormatting>
  <conditionalFormatting sqref="R83">
    <cfRule type="cellIs" dxfId="28015" priority="1843" operator="lessThan">
      <formula>0.8</formula>
    </cfRule>
    <cfRule type="cellIs" dxfId="28014" priority="1844" operator="greaterThan">
      <formula>1</formula>
    </cfRule>
  </conditionalFormatting>
  <conditionalFormatting sqref="R83">
    <cfRule type="cellIs" dxfId="28013" priority="1841" operator="greaterThan">
      <formula>1</formula>
    </cfRule>
    <cfRule type="cellIs" dxfId="28012" priority="1842" operator="lessThan">
      <formula>0.8</formula>
    </cfRule>
  </conditionalFormatting>
  <conditionalFormatting sqref="P83">
    <cfRule type="cellIs" dxfId="28011" priority="1840" operator="greaterThan">
      <formula>0</formula>
    </cfRule>
  </conditionalFormatting>
  <conditionalFormatting sqref="P83">
    <cfRule type="cellIs" dxfId="28010" priority="1834" operator="greaterThan">
      <formula>0</formula>
    </cfRule>
  </conditionalFormatting>
  <conditionalFormatting sqref="Q83">
    <cfRule type="cellIs" dxfId="28009" priority="1839" operator="lessThan">
      <formula>0</formula>
    </cfRule>
  </conditionalFormatting>
  <conditionalFormatting sqref="R83">
    <cfRule type="cellIs" dxfId="28008" priority="1837" operator="lessThan">
      <formula>0.8</formula>
    </cfRule>
    <cfRule type="cellIs" dxfId="28007" priority="1838" operator="greaterThan">
      <formula>1</formula>
    </cfRule>
  </conditionalFormatting>
  <conditionalFormatting sqref="R83">
    <cfRule type="cellIs" dxfId="28006" priority="1835" operator="greaterThan">
      <formula>1</formula>
    </cfRule>
    <cfRule type="cellIs" dxfId="28005" priority="1836" operator="lessThan">
      <formula>0.8</formula>
    </cfRule>
  </conditionalFormatting>
  <conditionalFormatting sqref="P83">
    <cfRule type="cellIs" dxfId="28004" priority="1828" operator="greaterThan">
      <formula>0</formula>
    </cfRule>
  </conditionalFormatting>
  <conditionalFormatting sqref="Q83">
    <cfRule type="cellIs" dxfId="28003" priority="1833" operator="lessThan">
      <formula>0</formula>
    </cfRule>
  </conditionalFormatting>
  <conditionalFormatting sqref="R83">
    <cfRule type="cellIs" dxfId="28002" priority="1831" operator="lessThan">
      <formula>0.8</formula>
    </cfRule>
    <cfRule type="cellIs" dxfId="28001" priority="1832" operator="greaterThan">
      <formula>1</formula>
    </cfRule>
  </conditionalFormatting>
  <conditionalFormatting sqref="R83">
    <cfRule type="cellIs" dxfId="28000" priority="1829" operator="greaterThan">
      <formula>1</formula>
    </cfRule>
    <cfRule type="cellIs" dxfId="27999" priority="1830" operator="lessThan">
      <formula>0.8</formula>
    </cfRule>
  </conditionalFormatting>
  <conditionalFormatting sqref="R83">
    <cfRule type="cellIs" dxfId="27998" priority="1825" operator="lessThan">
      <formula>0.8</formula>
    </cfRule>
    <cfRule type="cellIs" dxfId="27997" priority="1826" operator="greaterThan">
      <formula>1</formula>
    </cfRule>
  </conditionalFormatting>
  <conditionalFormatting sqref="R83">
    <cfRule type="cellIs" dxfId="27996" priority="1823" operator="greaterThan">
      <formula>1</formula>
    </cfRule>
    <cfRule type="cellIs" dxfId="27995" priority="1824" operator="lessThan">
      <formula>0.8</formula>
    </cfRule>
  </conditionalFormatting>
  <conditionalFormatting sqref="P83">
    <cfRule type="cellIs" dxfId="27994" priority="1822" operator="greaterThan">
      <formula>0</formula>
    </cfRule>
  </conditionalFormatting>
  <conditionalFormatting sqref="Q83">
    <cfRule type="cellIs" dxfId="27993" priority="1827" operator="lessThan">
      <formula>0</formula>
    </cfRule>
  </conditionalFormatting>
  <conditionalFormatting sqref="Q83">
    <cfRule type="cellIs" dxfId="27992" priority="1821" operator="lessThan">
      <formula>0</formula>
    </cfRule>
  </conditionalFormatting>
  <conditionalFormatting sqref="R83">
    <cfRule type="cellIs" dxfId="27991" priority="1819" operator="lessThan">
      <formula>0.8</formula>
    </cfRule>
    <cfRule type="cellIs" dxfId="27990" priority="1820" operator="greaterThan">
      <formula>1</formula>
    </cfRule>
  </conditionalFormatting>
  <conditionalFormatting sqref="R83">
    <cfRule type="cellIs" dxfId="27989" priority="1817" operator="greaterThan">
      <formula>1</formula>
    </cfRule>
    <cfRule type="cellIs" dxfId="27988" priority="1818" operator="lessThan">
      <formula>0.8</formula>
    </cfRule>
  </conditionalFormatting>
  <conditionalFormatting sqref="P83">
    <cfRule type="cellIs" dxfId="27987" priority="1816" operator="greaterThan">
      <formula>0</formula>
    </cfRule>
  </conditionalFormatting>
  <conditionalFormatting sqref="P83">
    <cfRule type="cellIs" dxfId="27986" priority="1810" operator="greaterThan">
      <formula>0</formula>
    </cfRule>
  </conditionalFormatting>
  <conditionalFormatting sqref="Q83">
    <cfRule type="cellIs" dxfId="27985" priority="1815" operator="lessThan">
      <formula>0</formula>
    </cfRule>
  </conditionalFormatting>
  <conditionalFormatting sqref="R83">
    <cfRule type="cellIs" dxfId="27984" priority="1813" operator="lessThan">
      <formula>0.8</formula>
    </cfRule>
    <cfRule type="cellIs" dxfId="27983" priority="1814" operator="greaterThan">
      <formula>1</formula>
    </cfRule>
  </conditionalFormatting>
  <conditionalFormatting sqref="R83">
    <cfRule type="cellIs" dxfId="27982" priority="1811" operator="greaterThan">
      <formula>1</formula>
    </cfRule>
    <cfRule type="cellIs" dxfId="27981" priority="1812" operator="lessThan">
      <formula>0.8</formula>
    </cfRule>
  </conditionalFormatting>
  <conditionalFormatting sqref="P83">
    <cfRule type="cellIs" dxfId="27980" priority="1804" operator="greaterThan">
      <formula>0</formula>
    </cfRule>
  </conditionalFormatting>
  <conditionalFormatting sqref="Q83">
    <cfRule type="cellIs" dxfId="27979" priority="1809" operator="lessThan">
      <formula>0</formula>
    </cfRule>
  </conditionalFormatting>
  <conditionalFormatting sqref="R83">
    <cfRule type="cellIs" dxfId="27978" priority="1807" operator="lessThan">
      <formula>0.8</formula>
    </cfRule>
    <cfRule type="cellIs" dxfId="27977" priority="1808" operator="greaterThan">
      <formula>1</formula>
    </cfRule>
  </conditionalFormatting>
  <conditionalFormatting sqref="R83">
    <cfRule type="cellIs" dxfId="27976" priority="1805" operator="greaterThan">
      <formula>1</formula>
    </cfRule>
    <cfRule type="cellIs" dxfId="27975" priority="1806" operator="lessThan">
      <formula>0.8</formula>
    </cfRule>
  </conditionalFormatting>
  <conditionalFormatting sqref="R83">
    <cfRule type="cellIs" dxfId="27974" priority="1801" operator="lessThan">
      <formula>0.8</formula>
    </cfRule>
    <cfRule type="cellIs" dxfId="27973" priority="1802" operator="greaterThan">
      <formula>1</formula>
    </cfRule>
  </conditionalFormatting>
  <conditionalFormatting sqref="R83">
    <cfRule type="cellIs" dxfId="27972" priority="1799" operator="greaterThan">
      <formula>1</formula>
    </cfRule>
    <cfRule type="cellIs" dxfId="27971" priority="1800" operator="lessThan">
      <formula>0.8</formula>
    </cfRule>
  </conditionalFormatting>
  <conditionalFormatting sqref="P83">
    <cfRule type="cellIs" dxfId="27970" priority="1798" operator="greaterThan">
      <formula>0</formula>
    </cfRule>
  </conditionalFormatting>
  <conditionalFormatting sqref="Q83">
    <cfRule type="cellIs" dxfId="27969" priority="1803" operator="lessThan">
      <formula>0</formula>
    </cfRule>
  </conditionalFormatting>
  <conditionalFormatting sqref="P83">
    <cfRule type="cellIs" dxfId="27968" priority="1792" operator="greaterThan">
      <formula>0</formula>
    </cfRule>
  </conditionalFormatting>
  <conditionalFormatting sqref="Q83">
    <cfRule type="cellIs" dxfId="27967" priority="1797" operator="lessThan">
      <formula>0</formula>
    </cfRule>
  </conditionalFormatting>
  <conditionalFormatting sqref="R83">
    <cfRule type="cellIs" dxfId="27966" priority="1795" operator="lessThan">
      <formula>0.8</formula>
    </cfRule>
    <cfRule type="cellIs" dxfId="27965" priority="1796" operator="greaterThan">
      <formula>1</formula>
    </cfRule>
  </conditionalFormatting>
  <conditionalFormatting sqref="R83">
    <cfRule type="cellIs" dxfId="27964" priority="1793" operator="greaterThan">
      <formula>1</formula>
    </cfRule>
    <cfRule type="cellIs" dxfId="27963" priority="1794" operator="lessThan">
      <formula>0.8</formula>
    </cfRule>
  </conditionalFormatting>
  <conditionalFormatting sqref="R83">
    <cfRule type="cellIs" dxfId="27962" priority="1789" operator="lessThan">
      <formula>0.8</formula>
    </cfRule>
    <cfRule type="cellIs" dxfId="27961" priority="1790" operator="greaterThan">
      <formula>1</formula>
    </cfRule>
  </conditionalFormatting>
  <conditionalFormatting sqref="R83">
    <cfRule type="cellIs" dxfId="27960" priority="1787" operator="greaterThan">
      <formula>1</formula>
    </cfRule>
    <cfRule type="cellIs" dxfId="27959" priority="1788" operator="lessThan">
      <formula>0.8</formula>
    </cfRule>
  </conditionalFormatting>
  <conditionalFormatting sqref="P83">
    <cfRule type="cellIs" dxfId="27958" priority="1786" operator="greaterThan">
      <formula>0</formula>
    </cfRule>
  </conditionalFormatting>
  <conditionalFormatting sqref="Q83">
    <cfRule type="cellIs" dxfId="27957" priority="1791" operator="lessThan">
      <formula>0</formula>
    </cfRule>
  </conditionalFormatting>
  <conditionalFormatting sqref="R83">
    <cfRule type="cellIs" dxfId="27956" priority="1783" operator="lessThan">
      <formula>0.8</formula>
    </cfRule>
    <cfRule type="cellIs" dxfId="27955" priority="1784" operator="greaterThan">
      <formula>1</formula>
    </cfRule>
  </conditionalFormatting>
  <conditionalFormatting sqref="R83">
    <cfRule type="cellIs" dxfId="27954" priority="1781" operator="greaterThan">
      <formula>1</formula>
    </cfRule>
    <cfRule type="cellIs" dxfId="27953" priority="1782" operator="lessThan">
      <formula>0.8</formula>
    </cfRule>
  </conditionalFormatting>
  <conditionalFormatting sqref="P83">
    <cfRule type="cellIs" dxfId="27952" priority="1780" operator="greaterThan">
      <formula>0</formula>
    </cfRule>
  </conditionalFormatting>
  <conditionalFormatting sqref="Q83">
    <cfRule type="cellIs" dxfId="27951" priority="1785" operator="lessThan">
      <formula>0</formula>
    </cfRule>
  </conditionalFormatting>
  <conditionalFormatting sqref="Q83">
    <cfRule type="cellIs" dxfId="27950" priority="1779" operator="lessThan">
      <formula>0</formula>
    </cfRule>
  </conditionalFormatting>
  <conditionalFormatting sqref="R83">
    <cfRule type="cellIs" dxfId="27949" priority="1777" operator="lessThan">
      <formula>0.8</formula>
    </cfRule>
    <cfRule type="cellIs" dxfId="27948" priority="1778" operator="greaterThan">
      <formula>1</formula>
    </cfRule>
  </conditionalFormatting>
  <conditionalFormatting sqref="R83">
    <cfRule type="cellIs" dxfId="27947" priority="1775" operator="greaterThan">
      <formula>1</formula>
    </cfRule>
    <cfRule type="cellIs" dxfId="27946" priority="1776" operator="lessThan">
      <formula>0.8</formula>
    </cfRule>
  </conditionalFormatting>
  <conditionalFormatting sqref="P83">
    <cfRule type="cellIs" dxfId="27945" priority="1774" operator="greaterThan">
      <formula>0</formula>
    </cfRule>
  </conditionalFormatting>
  <conditionalFormatting sqref="Q83">
    <cfRule type="cellIs" dxfId="27944" priority="1768" operator="lessThan">
      <formula>0</formula>
    </cfRule>
  </conditionalFormatting>
  <conditionalFormatting sqref="R83">
    <cfRule type="cellIs" dxfId="27943" priority="1772" operator="lessThan">
      <formula>0.8</formula>
    </cfRule>
    <cfRule type="cellIs" dxfId="27942" priority="1773" operator="greaterThan">
      <formula>1</formula>
    </cfRule>
  </conditionalFormatting>
  <conditionalFormatting sqref="R83">
    <cfRule type="cellIs" dxfId="27941" priority="1770" operator="greaterThan">
      <formula>1</formula>
    </cfRule>
    <cfRule type="cellIs" dxfId="27940" priority="1771" operator="lessThan">
      <formula>0.8</formula>
    </cfRule>
  </conditionalFormatting>
  <conditionalFormatting sqref="P83">
    <cfRule type="cellIs" dxfId="27939" priority="1769" operator="greaterThan">
      <formula>0</formula>
    </cfRule>
  </conditionalFormatting>
  <conditionalFormatting sqref="Q83">
    <cfRule type="cellIs" dxfId="27938" priority="1767" operator="lessThan">
      <formula>0</formula>
    </cfRule>
  </conditionalFormatting>
  <conditionalFormatting sqref="R83">
    <cfRule type="cellIs" dxfId="27937" priority="1765" operator="lessThan">
      <formula>0.8</formula>
    </cfRule>
    <cfRule type="cellIs" dxfId="27936" priority="1766" operator="greaterThan">
      <formula>1</formula>
    </cfRule>
  </conditionalFormatting>
  <conditionalFormatting sqref="R83">
    <cfRule type="cellIs" dxfId="27935" priority="1763" operator="greaterThan">
      <formula>1</formula>
    </cfRule>
    <cfRule type="cellIs" dxfId="27934" priority="1764" operator="lessThan">
      <formula>0.8</formula>
    </cfRule>
  </conditionalFormatting>
  <conditionalFormatting sqref="P83">
    <cfRule type="cellIs" dxfId="27933" priority="1762" operator="greaterThan">
      <formula>0</formula>
    </cfRule>
  </conditionalFormatting>
  <conditionalFormatting sqref="Q83">
    <cfRule type="cellIs" dxfId="27932" priority="1761" operator="lessThan">
      <formula>0</formula>
    </cfRule>
  </conditionalFormatting>
  <conditionalFormatting sqref="R83">
    <cfRule type="cellIs" dxfId="27931" priority="1759" operator="lessThan">
      <formula>0.8</formula>
    </cfRule>
    <cfRule type="cellIs" dxfId="27930" priority="1760" operator="greaterThan">
      <formula>1</formula>
    </cfRule>
  </conditionalFormatting>
  <conditionalFormatting sqref="R83">
    <cfRule type="cellIs" dxfId="27929" priority="1757" operator="greaterThan">
      <formula>1</formula>
    </cfRule>
    <cfRule type="cellIs" dxfId="27928" priority="1758" operator="lessThan">
      <formula>0.8</formula>
    </cfRule>
  </conditionalFormatting>
  <conditionalFormatting sqref="P83">
    <cfRule type="cellIs" dxfId="27927" priority="1756" operator="greaterThan">
      <formula>0</formula>
    </cfRule>
  </conditionalFormatting>
  <conditionalFormatting sqref="Q83">
    <cfRule type="cellIs" dxfId="27926" priority="1755" operator="lessThan">
      <formula>0</formula>
    </cfRule>
  </conditionalFormatting>
  <conditionalFormatting sqref="R83">
    <cfRule type="cellIs" dxfId="27925" priority="1753" operator="lessThan">
      <formula>0.8</formula>
    </cfRule>
    <cfRule type="cellIs" dxfId="27924" priority="1754" operator="greaterThan">
      <formula>1</formula>
    </cfRule>
  </conditionalFormatting>
  <conditionalFormatting sqref="R83">
    <cfRule type="cellIs" dxfId="27923" priority="1751" operator="greaterThan">
      <formula>1</formula>
    </cfRule>
    <cfRule type="cellIs" dxfId="27922" priority="1752" operator="lessThan">
      <formula>0.8</formula>
    </cfRule>
  </conditionalFormatting>
  <conditionalFormatting sqref="P83">
    <cfRule type="cellIs" dxfId="27921" priority="1750" operator="greaterThan">
      <formula>0</formula>
    </cfRule>
  </conditionalFormatting>
  <conditionalFormatting sqref="Q83">
    <cfRule type="cellIs" dxfId="27920" priority="1749" operator="lessThan">
      <formula>0</formula>
    </cfRule>
  </conditionalFormatting>
  <conditionalFormatting sqref="R83">
    <cfRule type="cellIs" dxfId="27919" priority="1747" operator="lessThan">
      <formula>0.8</formula>
    </cfRule>
    <cfRule type="cellIs" dxfId="27918" priority="1748" operator="greaterThan">
      <formula>1</formula>
    </cfRule>
  </conditionalFormatting>
  <conditionalFormatting sqref="R83">
    <cfRule type="cellIs" dxfId="27917" priority="1745" operator="greaterThan">
      <formula>1</formula>
    </cfRule>
    <cfRule type="cellIs" dxfId="27916" priority="1746" operator="lessThan">
      <formula>0.8</formula>
    </cfRule>
  </conditionalFormatting>
  <conditionalFormatting sqref="P83">
    <cfRule type="cellIs" dxfId="27915" priority="1744" operator="greaterThan">
      <formula>0</formula>
    </cfRule>
  </conditionalFormatting>
  <conditionalFormatting sqref="Q83">
    <cfRule type="cellIs" dxfId="27914" priority="1743" operator="lessThan">
      <formula>0</formula>
    </cfRule>
  </conditionalFormatting>
  <conditionalFormatting sqref="R83">
    <cfRule type="cellIs" dxfId="27913" priority="1741" operator="lessThan">
      <formula>0.8</formula>
    </cfRule>
    <cfRule type="cellIs" dxfId="27912" priority="1742" operator="greaterThan">
      <formula>1</formula>
    </cfRule>
  </conditionalFormatting>
  <conditionalFormatting sqref="R83">
    <cfRule type="cellIs" dxfId="27911" priority="1739" operator="greaterThan">
      <formula>1</formula>
    </cfRule>
    <cfRule type="cellIs" dxfId="27910" priority="1740" operator="lessThan">
      <formula>0.8</formula>
    </cfRule>
  </conditionalFormatting>
  <conditionalFormatting sqref="P83">
    <cfRule type="cellIs" dxfId="27909" priority="1738" operator="greaterThan">
      <formula>0</formula>
    </cfRule>
  </conditionalFormatting>
  <conditionalFormatting sqref="P83">
    <cfRule type="cellIs" dxfId="27908" priority="1732" operator="greaterThan">
      <formula>0</formula>
    </cfRule>
  </conditionalFormatting>
  <conditionalFormatting sqref="Q83">
    <cfRule type="cellIs" dxfId="27907" priority="1737" operator="lessThan">
      <formula>0</formula>
    </cfRule>
  </conditionalFormatting>
  <conditionalFormatting sqref="R83">
    <cfRule type="cellIs" dxfId="27906" priority="1735" operator="lessThan">
      <formula>0.8</formula>
    </cfRule>
    <cfRule type="cellIs" dxfId="27905" priority="1736" operator="greaterThan">
      <formula>1</formula>
    </cfRule>
  </conditionalFormatting>
  <conditionalFormatting sqref="R83">
    <cfRule type="cellIs" dxfId="27904" priority="1733" operator="greaterThan">
      <formula>1</formula>
    </cfRule>
    <cfRule type="cellIs" dxfId="27903" priority="1734" operator="lessThan">
      <formula>0.8</formula>
    </cfRule>
  </conditionalFormatting>
  <conditionalFormatting sqref="P83">
    <cfRule type="cellIs" dxfId="27902" priority="1726" operator="greaterThan">
      <formula>0</formula>
    </cfRule>
  </conditionalFormatting>
  <conditionalFormatting sqref="Q83">
    <cfRule type="cellIs" dxfId="27901" priority="1731" operator="lessThan">
      <formula>0</formula>
    </cfRule>
  </conditionalFormatting>
  <conditionalFormatting sqref="R83">
    <cfRule type="cellIs" dxfId="27900" priority="1729" operator="lessThan">
      <formula>0.8</formula>
    </cfRule>
    <cfRule type="cellIs" dxfId="27899" priority="1730" operator="greaterThan">
      <formula>1</formula>
    </cfRule>
  </conditionalFormatting>
  <conditionalFormatting sqref="R83">
    <cfRule type="cellIs" dxfId="27898" priority="1727" operator="greaterThan">
      <formula>1</formula>
    </cfRule>
    <cfRule type="cellIs" dxfId="27897" priority="1728" operator="lessThan">
      <formula>0.8</formula>
    </cfRule>
  </conditionalFormatting>
  <conditionalFormatting sqref="R83">
    <cfRule type="cellIs" dxfId="27896" priority="1723" operator="lessThan">
      <formula>0.8</formula>
    </cfRule>
    <cfRule type="cellIs" dxfId="27895" priority="1724" operator="greaterThan">
      <formula>1</formula>
    </cfRule>
  </conditionalFormatting>
  <conditionalFormatting sqref="R83">
    <cfRule type="cellIs" dxfId="27894" priority="1721" operator="greaterThan">
      <formula>1</formula>
    </cfRule>
    <cfRule type="cellIs" dxfId="27893" priority="1722" operator="lessThan">
      <formula>0.8</formula>
    </cfRule>
  </conditionalFormatting>
  <conditionalFormatting sqref="P83">
    <cfRule type="cellIs" dxfId="27892" priority="1720" operator="greaterThan">
      <formula>0</formula>
    </cfRule>
  </conditionalFormatting>
  <conditionalFormatting sqref="Q83">
    <cfRule type="cellIs" dxfId="27891" priority="1725" operator="lessThan">
      <formula>0</formula>
    </cfRule>
  </conditionalFormatting>
  <conditionalFormatting sqref="Q83">
    <cfRule type="cellIs" dxfId="27890" priority="1714" operator="lessThan">
      <formula>0</formula>
    </cfRule>
  </conditionalFormatting>
  <conditionalFormatting sqref="P83">
    <cfRule type="cellIs" dxfId="27889" priority="1715" operator="greaterThan">
      <formula>0</formula>
    </cfRule>
  </conditionalFormatting>
  <conditionalFormatting sqref="R83">
    <cfRule type="cellIs" dxfId="27888" priority="1718" operator="lessThan">
      <formula>0.8</formula>
    </cfRule>
    <cfRule type="cellIs" dxfId="27887" priority="1719" operator="greaterThan">
      <formula>1</formula>
    </cfRule>
  </conditionalFormatting>
  <conditionalFormatting sqref="R83">
    <cfRule type="cellIs" dxfId="27886" priority="1716" operator="greaterThan">
      <formula>1</formula>
    </cfRule>
    <cfRule type="cellIs" dxfId="27885" priority="1717" operator="lessThan">
      <formula>0.8</formula>
    </cfRule>
  </conditionalFormatting>
  <conditionalFormatting sqref="Q83">
    <cfRule type="cellIs" dxfId="27884" priority="1708" operator="lessThan">
      <formula>0</formula>
    </cfRule>
  </conditionalFormatting>
  <conditionalFormatting sqref="R83">
    <cfRule type="cellIs" dxfId="27883" priority="1712" operator="lessThan">
      <formula>0.8</formula>
    </cfRule>
    <cfRule type="cellIs" dxfId="27882" priority="1713" operator="greaterThan">
      <formula>1</formula>
    </cfRule>
  </conditionalFormatting>
  <conditionalFormatting sqref="R83">
    <cfRule type="cellIs" dxfId="27881" priority="1710" operator="greaterThan">
      <formula>1</formula>
    </cfRule>
    <cfRule type="cellIs" dxfId="27880" priority="1711" operator="lessThan">
      <formula>0.8</formula>
    </cfRule>
  </conditionalFormatting>
  <conditionalFormatting sqref="P83">
    <cfRule type="cellIs" dxfId="27879" priority="1709" operator="greaterThan">
      <formula>0</formula>
    </cfRule>
  </conditionalFormatting>
  <conditionalFormatting sqref="Q83">
    <cfRule type="cellIs" dxfId="27878" priority="1707" operator="lessThan">
      <formula>0</formula>
    </cfRule>
  </conditionalFormatting>
  <conditionalFormatting sqref="R83">
    <cfRule type="cellIs" dxfId="27877" priority="1705" operator="lessThan">
      <formula>0.8</formula>
    </cfRule>
    <cfRule type="cellIs" dxfId="27876" priority="1706" operator="greaterThan">
      <formula>1</formula>
    </cfRule>
  </conditionalFormatting>
  <conditionalFormatting sqref="R83">
    <cfRule type="cellIs" dxfId="27875" priority="1703" operator="greaterThan">
      <formula>1</formula>
    </cfRule>
    <cfRule type="cellIs" dxfId="27874" priority="1704" operator="lessThan">
      <formula>0.8</formula>
    </cfRule>
  </conditionalFormatting>
  <conditionalFormatting sqref="P83">
    <cfRule type="cellIs" dxfId="27873" priority="1702" operator="greaterThan">
      <formula>0</formula>
    </cfRule>
  </conditionalFormatting>
  <conditionalFormatting sqref="Q83">
    <cfRule type="cellIs" dxfId="27872" priority="1701" operator="lessThan">
      <formula>0</formula>
    </cfRule>
  </conditionalFormatting>
  <conditionalFormatting sqref="R83">
    <cfRule type="cellIs" dxfId="27871" priority="1699" operator="lessThan">
      <formula>0.8</formula>
    </cfRule>
    <cfRule type="cellIs" dxfId="27870" priority="1700" operator="greaterThan">
      <formula>1</formula>
    </cfRule>
  </conditionalFormatting>
  <conditionalFormatting sqref="R83">
    <cfRule type="cellIs" dxfId="27869" priority="1697" operator="greaterThan">
      <formula>1</formula>
    </cfRule>
    <cfRule type="cellIs" dxfId="27868" priority="1698" operator="lessThan">
      <formula>0.8</formula>
    </cfRule>
  </conditionalFormatting>
  <conditionalFormatting sqref="P83">
    <cfRule type="cellIs" dxfId="27867" priority="1696" operator="greaterThan">
      <formula>0</formula>
    </cfRule>
  </conditionalFormatting>
  <conditionalFormatting sqref="Q83">
    <cfRule type="cellIs" dxfId="27866" priority="1695" operator="lessThan">
      <formula>0</formula>
    </cfRule>
  </conditionalFormatting>
  <conditionalFormatting sqref="R83">
    <cfRule type="cellIs" dxfId="27865" priority="1693" operator="lessThan">
      <formula>0.8</formula>
    </cfRule>
    <cfRule type="cellIs" dxfId="27864" priority="1694" operator="greaterThan">
      <formula>1</formula>
    </cfRule>
  </conditionalFormatting>
  <conditionalFormatting sqref="R83">
    <cfRule type="cellIs" dxfId="27863" priority="1691" operator="greaterThan">
      <formula>1</formula>
    </cfRule>
    <cfRule type="cellIs" dxfId="27862" priority="1692" operator="lessThan">
      <formula>0.8</formula>
    </cfRule>
  </conditionalFormatting>
  <conditionalFormatting sqref="P83">
    <cfRule type="cellIs" dxfId="27861" priority="1690" operator="greaterThan">
      <formula>0</formula>
    </cfRule>
  </conditionalFormatting>
  <conditionalFormatting sqref="Q32:Q39">
    <cfRule type="cellIs" dxfId="27860" priority="1684" operator="lessThan">
      <formula>0</formula>
    </cfRule>
  </conditionalFormatting>
  <conditionalFormatting sqref="P32:P39">
    <cfRule type="cellIs" dxfId="27859" priority="1685" operator="greaterThan">
      <formula>0</formula>
    </cfRule>
  </conditionalFormatting>
  <conditionalFormatting sqref="R32:R39">
    <cfRule type="cellIs" dxfId="27858" priority="1688" operator="lessThan">
      <formula>0.8</formula>
    </cfRule>
    <cfRule type="cellIs" dxfId="27857" priority="1689" operator="greaterThan">
      <formula>1</formula>
    </cfRule>
  </conditionalFormatting>
  <conditionalFormatting sqref="R32:R39">
    <cfRule type="cellIs" dxfId="27856" priority="1686" operator="greaterThan">
      <formula>1</formula>
    </cfRule>
    <cfRule type="cellIs" dxfId="27855" priority="1687" operator="lessThan">
      <formula>0.8</formula>
    </cfRule>
  </conditionalFormatting>
  <conditionalFormatting sqref="Q32:Q39">
    <cfRule type="cellIs" dxfId="27854" priority="1678" operator="lessThan">
      <formula>0</formula>
    </cfRule>
  </conditionalFormatting>
  <conditionalFormatting sqref="R32:R39">
    <cfRule type="cellIs" dxfId="27853" priority="1682" operator="lessThan">
      <formula>0.8</formula>
    </cfRule>
    <cfRule type="cellIs" dxfId="27852" priority="1683" operator="greaterThan">
      <formula>1</formula>
    </cfRule>
  </conditionalFormatting>
  <conditionalFormatting sqref="R32:R39">
    <cfRule type="cellIs" dxfId="27851" priority="1680" operator="greaterThan">
      <formula>1</formula>
    </cfRule>
    <cfRule type="cellIs" dxfId="27850" priority="1681" operator="lessThan">
      <formula>0.8</formula>
    </cfRule>
  </conditionalFormatting>
  <conditionalFormatting sqref="P32:P39">
    <cfRule type="cellIs" dxfId="27849" priority="1679" operator="greaterThan">
      <formula>0</formula>
    </cfRule>
  </conditionalFormatting>
  <conditionalFormatting sqref="Q32:Q39">
    <cfRule type="cellIs" dxfId="27848" priority="1677" operator="lessThan">
      <formula>0</formula>
    </cfRule>
  </conditionalFormatting>
  <conditionalFormatting sqref="R32:R39">
    <cfRule type="cellIs" dxfId="27847" priority="1675" operator="lessThan">
      <formula>0.8</formula>
    </cfRule>
    <cfRule type="cellIs" dxfId="27846" priority="1676" operator="greaterThan">
      <formula>1</formula>
    </cfRule>
  </conditionalFormatting>
  <conditionalFormatting sqref="R32:R39">
    <cfRule type="cellIs" dxfId="27845" priority="1673" operator="greaterThan">
      <formula>1</formula>
    </cfRule>
    <cfRule type="cellIs" dxfId="27844" priority="1674" operator="lessThan">
      <formula>0.8</formula>
    </cfRule>
  </conditionalFormatting>
  <conditionalFormatting sqref="P32:P39">
    <cfRule type="cellIs" dxfId="27843" priority="1672" operator="greaterThan">
      <formula>0</formula>
    </cfRule>
  </conditionalFormatting>
  <conditionalFormatting sqref="Q32:Q39">
    <cfRule type="cellIs" dxfId="27842" priority="1671" operator="lessThan">
      <formula>0</formula>
    </cfRule>
  </conditionalFormatting>
  <conditionalFormatting sqref="R32:R39">
    <cfRule type="cellIs" dxfId="27841" priority="1669" operator="lessThan">
      <formula>0.8</formula>
    </cfRule>
    <cfRule type="cellIs" dxfId="27840" priority="1670" operator="greaterThan">
      <formula>1</formula>
    </cfRule>
  </conditionalFormatting>
  <conditionalFormatting sqref="R32:R39">
    <cfRule type="cellIs" dxfId="27839" priority="1667" operator="greaterThan">
      <formula>1</formula>
    </cfRule>
    <cfRule type="cellIs" dxfId="27838" priority="1668" operator="lessThan">
      <formula>0.8</formula>
    </cfRule>
  </conditionalFormatting>
  <conditionalFormatting sqref="P32:P39">
    <cfRule type="cellIs" dxfId="27837" priority="1666" operator="greaterThan">
      <formula>0</formula>
    </cfRule>
  </conditionalFormatting>
  <conditionalFormatting sqref="Q32:Q39">
    <cfRule type="cellIs" dxfId="27836" priority="1660" operator="lessThan">
      <formula>0</formula>
    </cfRule>
  </conditionalFormatting>
  <conditionalFormatting sqref="R32:R39">
    <cfRule type="cellIs" dxfId="27835" priority="1664" operator="lessThan">
      <formula>0.8</formula>
    </cfRule>
    <cfRule type="cellIs" dxfId="27834" priority="1665" operator="greaterThan">
      <formula>1</formula>
    </cfRule>
  </conditionalFormatting>
  <conditionalFormatting sqref="R32:R39">
    <cfRule type="cellIs" dxfId="27833" priority="1662" operator="greaterThan">
      <formula>1</formula>
    </cfRule>
    <cfRule type="cellIs" dxfId="27832" priority="1663" operator="lessThan">
      <formula>0.8</formula>
    </cfRule>
  </conditionalFormatting>
  <conditionalFormatting sqref="P32:P39">
    <cfRule type="cellIs" dxfId="27831" priority="1661" operator="greaterThan">
      <formula>0</formula>
    </cfRule>
  </conditionalFormatting>
  <conditionalFormatting sqref="Q32:Q39">
    <cfRule type="cellIs" dxfId="27830" priority="1659" operator="lessThan">
      <formula>0</formula>
    </cfRule>
  </conditionalFormatting>
  <conditionalFormatting sqref="R32:R39">
    <cfRule type="cellIs" dxfId="27829" priority="1657" operator="lessThan">
      <formula>0.8</formula>
    </cfRule>
    <cfRule type="cellIs" dxfId="27828" priority="1658" operator="greaterThan">
      <formula>1</formula>
    </cfRule>
  </conditionalFormatting>
  <conditionalFormatting sqref="R32:R39">
    <cfRule type="cellIs" dxfId="27827" priority="1655" operator="greaterThan">
      <formula>1</formula>
    </cfRule>
    <cfRule type="cellIs" dxfId="27826" priority="1656" operator="lessThan">
      <formula>0.8</formula>
    </cfRule>
  </conditionalFormatting>
  <conditionalFormatting sqref="P32:P39">
    <cfRule type="cellIs" dxfId="27825" priority="1654" operator="greaterThan">
      <formula>0</formula>
    </cfRule>
  </conditionalFormatting>
  <conditionalFormatting sqref="Q32:Q39">
    <cfRule type="cellIs" dxfId="27824" priority="1653" operator="lessThan">
      <formula>0</formula>
    </cfRule>
  </conditionalFormatting>
  <conditionalFormatting sqref="R32:R39">
    <cfRule type="cellIs" dxfId="27823" priority="1651" operator="lessThan">
      <formula>0.8</formula>
    </cfRule>
    <cfRule type="cellIs" dxfId="27822" priority="1652" operator="greaterThan">
      <formula>1</formula>
    </cfRule>
  </conditionalFormatting>
  <conditionalFormatting sqref="R32:R39">
    <cfRule type="cellIs" dxfId="27821" priority="1649" operator="greaterThan">
      <formula>1</formula>
    </cfRule>
    <cfRule type="cellIs" dxfId="27820" priority="1650" operator="lessThan">
      <formula>0.8</formula>
    </cfRule>
  </conditionalFormatting>
  <conditionalFormatting sqref="P32:P39">
    <cfRule type="cellIs" dxfId="27819" priority="1648" operator="greaterThan">
      <formula>0</formula>
    </cfRule>
  </conditionalFormatting>
  <conditionalFormatting sqref="Q32:Q39">
    <cfRule type="cellIs" dxfId="27818" priority="1647" operator="lessThan">
      <formula>0</formula>
    </cfRule>
  </conditionalFormatting>
  <conditionalFormatting sqref="R32:R39">
    <cfRule type="cellIs" dxfId="27817" priority="1645" operator="lessThan">
      <formula>0.8</formula>
    </cfRule>
    <cfRule type="cellIs" dxfId="27816" priority="1646" operator="greaterThan">
      <formula>1</formula>
    </cfRule>
  </conditionalFormatting>
  <conditionalFormatting sqref="R32:R39">
    <cfRule type="cellIs" dxfId="27815" priority="1643" operator="greaterThan">
      <formula>1</formula>
    </cfRule>
    <cfRule type="cellIs" dxfId="27814" priority="1644" operator="lessThan">
      <formula>0.8</formula>
    </cfRule>
  </conditionalFormatting>
  <conditionalFormatting sqref="P32:P39">
    <cfRule type="cellIs" dxfId="27813" priority="1642" operator="greaterThan">
      <formula>0</formula>
    </cfRule>
  </conditionalFormatting>
  <conditionalFormatting sqref="Q32:Q39">
    <cfRule type="cellIs" dxfId="27812" priority="1641" operator="lessThan">
      <formula>0</formula>
    </cfRule>
  </conditionalFormatting>
  <conditionalFormatting sqref="R32:R39">
    <cfRule type="cellIs" dxfId="27811" priority="1639" operator="lessThan">
      <formula>0.8</formula>
    </cfRule>
    <cfRule type="cellIs" dxfId="27810" priority="1640" operator="greaterThan">
      <formula>1</formula>
    </cfRule>
  </conditionalFormatting>
  <conditionalFormatting sqref="R32:R39">
    <cfRule type="cellIs" dxfId="27809" priority="1637" operator="greaterThan">
      <formula>1</formula>
    </cfRule>
    <cfRule type="cellIs" dxfId="27808" priority="1638" operator="lessThan">
      <formula>0.8</formula>
    </cfRule>
  </conditionalFormatting>
  <conditionalFormatting sqref="P32:P39">
    <cfRule type="cellIs" dxfId="27807" priority="1636" operator="greaterThan">
      <formula>0</formula>
    </cfRule>
  </conditionalFormatting>
  <conditionalFormatting sqref="Q32:Q39">
    <cfRule type="cellIs" dxfId="27806" priority="1635" operator="lessThan">
      <formula>0</formula>
    </cfRule>
  </conditionalFormatting>
  <conditionalFormatting sqref="R32:R39">
    <cfRule type="cellIs" dxfId="27805" priority="1633" operator="lessThan">
      <formula>0.8</formula>
    </cfRule>
    <cfRule type="cellIs" dxfId="27804" priority="1634" operator="greaterThan">
      <formula>1</formula>
    </cfRule>
  </conditionalFormatting>
  <conditionalFormatting sqref="R32:R39">
    <cfRule type="cellIs" dxfId="27803" priority="1631" operator="greaterThan">
      <formula>1</formula>
    </cfRule>
    <cfRule type="cellIs" dxfId="27802" priority="1632" operator="lessThan">
      <formula>0.8</formula>
    </cfRule>
  </conditionalFormatting>
  <conditionalFormatting sqref="P32:P39">
    <cfRule type="cellIs" dxfId="27801" priority="1630" operator="greaterThan">
      <formula>0</formula>
    </cfRule>
  </conditionalFormatting>
  <conditionalFormatting sqref="P32:P39">
    <cfRule type="cellIs" dxfId="27800" priority="1624" operator="greaterThan">
      <formula>0</formula>
    </cfRule>
  </conditionalFormatting>
  <conditionalFormatting sqref="Q32:Q39">
    <cfRule type="cellIs" dxfId="27799" priority="1629" operator="lessThan">
      <formula>0</formula>
    </cfRule>
  </conditionalFormatting>
  <conditionalFormatting sqref="R32:R39">
    <cfRule type="cellIs" dxfId="27798" priority="1627" operator="lessThan">
      <formula>0.8</formula>
    </cfRule>
    <cfRule type="cellIs" dxfId="27797" priority="1628" operator="greaterThan">
      <formula>1</formula>
    </cfRule>
  </conditionalFormatting>
  <conditionalFormatting sqref="R32:R39">
    <cfRule type="cellIs" dxfId="27796" priority="1625" operator="greaterThan">
      <formula>1</formula>
    </cfRule>
    <cfRule type="cellIs" dxfId="27795" priority="1626" operator="lessThan">
      <formula>0.8</formula>
    </cfRule>
  </conditionalFormatting>
  <conditionalFormatting sqref="P32:P39">
    <cfRule type="cellIs" dxfId="27794" priority="1618" operator="greaterThan">
      <formula>0</formula>
    </cfRule>
  </conditionalFormatting>
  <conditionalFormatting sqref="Q32:Q39">
    <cfRule type="cellIs" dxfId="27793" priority="1623" operator="lessThan">
      <formula>0</formula>
    </cfRule>
  </conditionalFormatting>
  <conditionalFormatting sqref="R32:R39">
    <cfRule type="cellIs" dxfId="27792" priority="1621" operator="lessThan">
      <formula>0.8</formula>
    </cfRule>
    <cfRule type="cellIs" dxfId="27791" priority="1622" operator="greaterThan">
      <formula>1</formula>
    </cfRule>
  </conditionalFormatting>
  <conditionalFormatting sqref="R32:R39">
    <cfRule type="cellIs" dxfId="27790" priority="1619" operator="greaterThan">
      <formula>1</formula>
    </cfRule>
    <cfRule type="cellIs" dxfId="27789" priority="1620" operator="lessThan">
      <formula>0.8</formula>
    </cfRule>
  </conditionalFormatting>
  <conditionalFormatting sqref="R32:R39">
    <cfRule type="cellIs" dxfId="27788" priority="1615" operator="lessThan">
      <formula>0.8</formula>
    </cfRule>
    <cfRule type="cellIs" dxfId="27787" priority="1616" operator="greaterThan">
      <formula>1</formula>
    </cfRule>
  </conditionalFormatting>
  <conditionalFormatting sqref="R32:R39">
    <cfRule type="cellIs" dxfId="27786" priority="1613" operator="greaterThan">
      <formula>1</formula>
    </cfRule>
    <cfRule type="cellIs" dxfId="27785" priority="1614" operator="lessThan">
      <formula>0.8</formula>
    </cfRule>
  </conditionalFormatting>
  <conditionalFormatting sqref="P32:P39">
    <cfRule type="cellIs" dxfId="27784" priority="1612" operator="greaterThan">
      <formula>0</formula>
    </cfRule>
  </conditionalFormatting>
  <conditionalFormatting sqref="Q32:Q39">
    <cfRule type="cellIs" dxfId="27783" priority="1617" operator="lessThan">
      <formula>0</formula>
    </cfRule>
  </conditionalFormatting>
  <conditionalFormatting sqref="Q32:Q39">
    <cfRule type="cellIs" dxfId="27782" priority="1606" operator="lessThan">
      <formula>0</formula>
    </cfRule>
  </conditionalFormatting>
  <conditionalFormatting sqref="P32:P39">
    <cfRule type="cellIs" dxfId="27781" priority="1607" operator="greaterThan">
      <formula>0</formula>
    </cfRule>
  </conditionalFormatting>
  <conditionalFormatting sqref="R32:R39">
    <cfRule type="cellIs" dxfId="27780" priority="1610" operator="lessThan">
      <formula>0.8</formula>
    </cfRule>
    <cfRule type="cellIs" dxfId="27779" priority="1611" operator="greaterThan">
      <formula>1</formula>
    </cfRule>
  </conditionalFormatting>
  <conditionalFormatting sqref="R32:R39">
    <cfRule type="cellIs" dxfId="27778" priority="1608" operator="greaterThan">
      <formula>1</formula>
    </cfRule>
    <cfRule type="cellIs" dxfId="27777" priority="1609" operator="lessThan">
      <formula>0.8</formula>
    </cfRule>
  </conditionalFormatting>
  <conditionalFormatting sqref="Q32:Q39">
    <cfRule type="cellIs" dxfId="27776" priority="1600" operator="lessThan">
      <formula>0</formula>
    </cfRule>
  </conditionalFormatting>
  <conditionalFormatting sqref="R32:R39">
    <cfRule type="cellIs" dxfId="27775" priority="1604" operator="lessThan">
      <formula>0.8</formula>
    </cfRule>
    <cfRule type="cellIs" dxfId="27774" priority="1605" operator="greaterThan">
      <formula>1</formula>
    </cfRule>
  </conditionalFormatting>
  <conditionalFormatting sqref="R32:R39">
    <cfRule type="cellIs" dxfId="27773" priority="1602" operator="greaterThan">
      <formula>1</formula>
    </cfRule>
    <cfRule type="cellIs" dxfId="27772" priority="1603" operator="lessThan">
      <formula>0.8</formula>
    </cfRule>
  </conditionalFormatting>
  <conditionalFormatting sqref="P32:P39">
    <cfRule type="cellIs" dxfId="27771" priority="1601" operator="greaterThan">
      <formula>0</formula>
    </cfRule>
  </conditionalFormatting>
  <conditionalFormatting sqref="Q32:Q39">
    <cfRule type="cellIs" dxfId="27770" priority="1599" operator="lessThan">
      <formula>0</formula>
    </cfRule>
  </conditionalFormatting>
  <conditionalFormatting sqref="R32:R39">
    <cfRule type="cellIs" dxfId="27769" priority="1597" operator="lessThan">
      <formula>0.8</formula>
    </cfRule>
    <cfRule type="cellIs" dxfId="27768" priority="1598" operator="greaterThan">
      <formula>1</formula>
    </cfRule>
  </conditionalFormatting>
  <conditionalFormatting sqref="R32:R39">
    <cfRule type="cellIs" dxfId="27767" priority="1595" operator="greaterThan">
      <formula>1</formula>
    </cfRule>
    <cfRule type="cellIs" dxfId="27766" priority="1596" operator="lessThan">
      <formula>0.8</formula>
    </cfRule>
  </conditionalFormatting>
  <conditionalFormatting sqref="P32:P39">
    <cfRule type="cellIs" dxfId="27765" priority="1594" operator="greaterThan">
      <formula>0</formula>
    </cfRule>
  </conditionalFormatting>
  <conditionalFormatting sqref="Q32:Q39">
    <cfRule type="cellIs" dxfId="27764" priority="1593" operator="lessThan">
      <formula>0</formula>
    </cfRule>
  </conditionalFormatting>
  <conditionalFormatting sqref="R32:R39">
    <cfRule type="cellIs" dxfId="27763" priority="1591" operator="lessThan">
      <formula>0.8</formula>
    </cfRule>
    <cfRule type="cellIs" dxfId="27762" priority="1592" operator="greaterThan">
      <formula>1</formula>
    </cfRule>
  </conditionalFormatting>
  <conditionalFormatting sqref="R32:R39">
    <cfRule type="cellIs" dxfId="27761" priority="1589" operator="greaterThan">
      <formula>1</formula>
    </cfRule>
    <cfRule type="cellIs" dxfId="27760" priority="1590" operator="lessThan">
      <formula>0.8</formula>
    </cfRule>
  </conditionalFormatting>
  <conditionalFormatting sqref="P32:P39">
    <cfRule type="cellIs" dxfId="27759" priority="1588" operator="greaterThan">
      <formula>0</formula>
    </cfRule>
  </conditionalFormatting>
  <conditionalFormatting sqref="Q32:Q39">
    <cfRule type="cellIs" dxfId="27758" priority="1582" operator="lessThan">
      <formula>0</formula>
    </cfRule>
  </conditionalFormatting>
  <conditionalFormatting sqref="P32:P39">
    <cfRule type="cellIs" dxfId="27757" priority="1583" operator="greaterThan">
      <formula>0</formula>
    </cfRule>
  </conditionalFormatting>
  <conditionalFormatting sqref="R32:R39">
    <cfRule type="cellIs" dxfId="27756" priority="1586" operator="lessThan">
      <formula>0.8</formula>
    </cfRule>
    <cfRule type="cellIs" dxfId="27755" priority="1587" operator="greaterThan">
      <formula>1</formula>
    </cfRule>
  </conditionalFormatting>
  <conditionalFormatting sqref="R32:R39">
    <cfRule type="cellIs" dxfId="27754" priority="1584" operator="greaterThan">
      <formula>1</formula>
    </cfRule>
    <cfRule type="cellIs" dxfId="27753" priority="1585" operator="lessThan">
      <formula>0.8</formula>
    </cfRule>
  </conditionalFormatting>
  <conditionalFormatting sqref="Q32:Q39">
    <cfRule type="cellIs" dxfId="27752" priority="1576" operator="lessThan">
      <formula>0</formula>
    </cfRule>
  </conditionalFormatting>
  <conditionalFormatting sqref="R32:R39">
    <cfRule type="cellIs" dxfId="27751" priority="1580" operator="lessThan">
      <formula>0.8</formula>
    </cfRule>
    <cfRule type="cellIs" dxfId="27750" priority="1581" operator="greaterThan">
      <formula>1</formula>
    </cfRule>
  </conditionalFormatting>
  <conditionalFormatting sqref="R32:R39">
    <cfRule type="cellIs" dxfId="27749" priority="1578" operator="greaterThan">
      <formula>1</formula>
    </cfRule>
    <cfRule type="cellIs" dxfId="27748" priority="1579" operator="lessThan">
      <formula>0.8</formula>
    </cfRule>
  </conditionalFormatting>
  <conditionalFormatting sqref="P32:P39">
    <cfRule type="cellIs" dxfId="27747" priority="1577" operator="greaterThan">
      <formula>0</formula>
    </cfRule>
  </conditionalFormatting>
  <conditionalFormatting sqref="Q32:Q39">
    <cfRule type="cellIs" dxfId="27746" priority="1575" operator="lessThan">
      <formula>0</formula>
    </cfRule>
  </conditionalFormatting>
  <conditionalFormatting sqref="R32:R39">
    <cfRule type="cellIs" dxfId="27745" priority="1573" operator="lessThan">
      <formula>0.8</formula>
    </cfRule>
    <cfRule type="cellIs" dxfId="27744" priority="1574" operator="greaterThan">
      <formula>1</formula>
    </cfRule>
  </conditionalFormatting>
  <conditionalFormatting sqref="R32:R39">
    <cfRule type="cellIs" dxfId="27743" priority="1571" operator="greaterThan">
      <formula>1</formula>
    </cfRule>
    <cfRule type="cellIs" dxfId="27742" priority="1572" operator="lessThan">
      <formula>0.8</formula>
    </cfRule>
  </conditionalFormatting>
  <conditionalFormatting sqref="P32:P39">
    <cfRule type="cellIs" dxfId="27741" priority="1570" operator="greaterThan">
      <formula>0</formula>
    </cfRule>
  </conditionalFormatting>
  <conditionalFormatting sqref="Q32:Q39">
    <cfRule type="cellIs" dxfId="27740" priority="1569" operator="lessThan">
      <formula>0</formula>
    </cfRule>
  </conditionalFormatting>
  <conditionalFormatting sqref="R32:R39">
    <cfRule type="cellIs" dxfId="27739" priority="1567" operator="lessThan">
      <formula>0.8</formula>
    </cfRule>
    <cfRule type="cellIs" dxfId="27738" priority="1568" operator="greaterThan">
      <formula>1</formula>
    </cfRule>
  </conditionalFormatting>
  <conditionalFormatting sqref="R32:R39">
    <cfRule type="cellIs" dxfId="27737" priority="1565" operator="greaterThan">
      <formula>1</formula>
    </cfRule>
    <cfRule type="cellIs" dxfId="27736" priority="1566" operator="lessThan">
      <formula>0.8</formula>
    </cfRule>
  </conditionalFormatting>
  <conditionalFormatting sqref="P32:P39">
    <cfRule type="cellIs" dxfId="27735" priority="1564" operator="greaterThan">
      <formula>0</formula>
    </cfRule>
  </conditionalFormatting>
  <conditionalFormatting sqref="Q19:Q25">
    <cfRule type="cellIs" dxfId="27734" priority="1563" operator="lessThan">
      <formula>0</formula>
    </cfRule>
  </conditionalFormatting>
  <conditionalFormatting sqref="R19:R25">
    <cfRule type="cellIs" dxfId="27733" priority="1561" operator="lessThan">
      <formula>0.8</formula>
    </cfRule>
    <cfRule type="cellIs" dxfId="27732" priority="1562" operator="greaterThan">
      <formula>1</formula>
    </cfRule>
  </conditionalFormatting>
  <conditionalFormatting sqref="R19:R25">
    <cfRule type="cellIs" dxfId="27731" priority="1559" operator="greaterThan">
      <formula>1</formula>
    </cfRule>
    <cfRule type="cellIs" dxfId="27730" priority="1560" operator="lessThan">
      <formula>0.8</formula>
    </cfRule>
  </conditionalFormatting>
  <conditionalFormatting sqref="P19:P25">
    <cfRule type="cellIs" dxfId="27729" priority="1558" operator="greaterThan">
      <formula>0</formula>
    </cfRule>
  </conditionalFormatting>
  <conditionalFormatting sqref="R19:R25">
    <cfRule type="cellIs" dxfId="27728" priority="1555" operator="lessThan">
      <formula>0.8</formula>
    </cfRule>
    <cfRule type="cellIs" dxfId="27727" priority="1556" operator="greaterThan">
      <formula>1</formula>
    </cfRule>
  </conditionalFormatting>
  <conditionalFormatting sqref="R19:R25">
    <cfRule type="cellIs" dxfId="27726" priority="1553" operator="greaterThan">
      <formula>1</formula>
    </cfRule>
    <cfRule type="cellIs" dxfId="27725" priority="1554" operator="lessThan">
      <formula>0.8</formula>
    </cfRule>
  </conditionalFormatting>
  <conditionalFormatting sqref="P19:P25">
    <cfRule type="cellIs" dxfId="27724" priority="1552" operator="greaterThan">
      <formula>0</formula>
    </cfRule>
  </conditionalFormatting>
  <conditionalFormatting sqref="Q19:Q25">
    <cfRule type="cellIs" dxfId="27723" priority="1557" operator="lessThan">
      <formula>0</formula>
    </cfRule>
  </conditionalFormatting>
  <conditionalFormatting sqref="R19:R25">
    <cfRule type="cellIs" dxfId="27722" priority="1549" operator="lessThan">
      <formula>0.8</formula>
    </cfRule>
    <cfRule type="cellIs" dxfId="27721" priority="1550" operator="greaterThan">
      <formula>1</formula>
    </cfRule>
  </conditionalFormatting>
  <conditionalFormatting sqref="R19:R25">
    <cfRule type="cellIs" dxfId="27720" priority="1547" operator="greaterThan">
      <formula>1</formula>
    </cfRule>
    <cfRule type="cellIs" dxfId="27719" priority="1548" operator="lessThan">
      <formula>0.8</formula>
    </cfRule>
  </conditionalFormatting>
  <conditionalFormatting sqref="P19:P25">
    <cfRule type="cellIs" dxfId="27718" priority="1546" operator="greaterThan">
      <formula>0</formula>
    </cfRule>
  </conditionalFormatting>
  <conditionalFormatting sqref="Q19:Q25">
    <cfRule type="cellIs" dxfId="27717" priority="1551" operator="lessThan">
      <formula>0</formula>
    </cfRule>
  </conditionalFormatting>
  <conditionalFormatting sqref="Q19:Q25">
    <cfRule type="cellIs" dxfId="27716" priority="1545" operator="lessThan">
      <formula>0</formula>
    </cfRule>
  </conditionalFormatting>
  <conditionalFormatting sqref="R19:R25">
    <cfRule type="cellIs" dxfId="27715" priority="1543" operator="lessThan">
      <formula>0.8</formula>
    </cfRule>
    <cfRule type="cellIs" dxfId="27714" priority="1544" operator="greaterThan">
      <formula>1</formula>
    </cfRule>
  </conditionalFormatting>
  <conditionalFormatting sqref="R19:R25">
    <cfRule type="cellIs" dxfId="27713" priority="1541" operator="greaterThan">
      <formula>1</formula>
    </cfRule>
    <cfRule type="cellIs" dxfId="27712" priority="1542" operator="lessThan">
      <formula>0.8</formula>
    </cfRule>
  </conditionalFormatting>
  <conditionalFormatting sqref="P19:P25">
    <cfRule type="cellIs" dxfId="27711" priority="1540" operator="greaterThan">
      <formula>0</formula>
    </cfRule>
  </conditionalFormatting>
  <conditionalFormatting sqref="Q135:Q136">
    <cfRule type="cellIs" dxfId="27710" priority="1539" operator="lessThan">
      <formula>0</formula>
    </cfRule>
  </conditionalFormatting>
  <conditionalFormatting sqref="R135:R136 R139:R142">
    <cfRule type="cellIs" dxfId="27709" priority="1537" operator="lessThan">
      <formula>0.8</formula>
    </cfRule>
    <cfRule type="cellIs" dxfId="27708" priority="1538" operator="greaterThan">
      <formula>1</formula>
    </cfRule>
  </conditionalFormatting>
  <conditionalFormatting sqref="R135:R136 R139:R142">
    <cfRule type="cellIs" dxfId="27707" priority="1535" operator="greaterThan">
      <formula>1</formula>
    </cfRule>
    <cfRule type="cellIs" dxfId="27706" priority="1536" operator="lessThan">
      <formula>0.8</formula>
    </cfRule>
  </conditionalFormatting>
  <conditionalFormatting sqref="P135:P136 P139 P142">
    <cfRule type="cellIs" dxfId="27705" priority="1534" operator="greaterThan">
      <formula>0</formula>
    </cfRule>
  </conditionalFormatting>
  <conditionalFormatting sqref="P135:P136 P139 P142">
    <cfRule type="cellIs" dxfId="27704" priority="1528" operator="greaterThan">
      <formula>0</formula>
    </cfRule>
  </conditionalFormatting>
  <conditionalFormatting sqref="Q135:Q136">
    <cfRule type="cellIs" dxfId="27703" priority="1533" operator="lessThan">
      <formula>0</formula>
    </cfRule>
  </conditionalFormatting>
  <conditionalFormatting sqref="R135:R136 R139:R142">
    <cfRule type="cellIs" dxfId="27702" priority="1531" operator="lessThan">
      <formula>0.8</formula>
    </cfRule>
    <cfRule type="cellIs" dxfId="27701" priority="1532" operator="greaterThan">
      <formula>1</formula>
    </cfRule>
  </conditionalFormatting>
  <conditionalFormatting sqref="R135:R136 R139:R142">
    <cfRule type="cellIs" dxfId="27700" priority="1529" operator="greaterThan">
      <formula>1</formula>
    </cfRule>
    <cfRule type="cellIs" dxfId="27699" priority="1530" operator="lessThan">
      <formula>0.8</formula>
    </cfRule>
  </conditionalFormatting>
  <conditionalFormatting sqref="P19:P25">
    <cfRule type="cellIs" dxfId="27698" priority="1522" operator="greaterThan">
      <formula>0</formula>
    </cfRule>
  </conditionalFormatting>
  <conditionalFormatting sqref="Q19:Q25">
    <cfRule type="cellIs" dxfId="27697" priority="1527" operator="lessThan">
      <formula>0</formula>
    </cfRule>
  </conditionalFormatting>
  <conditionalFormatting sqref="R19:R25">
    <cfRule type="cellIs" dxfId="27696" priority="1525" operator="lessThan">
      <formula>0.8</formula>
    </cfRule>
    <cfRule type="cellIs" dxfId="27695" priority="1526" operator="greaterThan">
      <formula>1</formula>
    </cfRule>
  </conditionalFormatting>
  <conditionalFormatting sqref="R19:R25">
    <cfRule type="cellIs" dxfId="27694" priority="1523" operator="greaterThan">
      <formula>1</formula>
    </cfRule>
    <cfRule type="cellIs" dxfId="27693" priority="1524" operator="lessThan">
      <formula>0.8</formula>
    </cfRule>
  </conditionalFormatting>
  <conditionalFormatting sqref="Q19:Q25">
    <cfRule type="cellIs" dxfId="27692" priority="1521" operator="lessThan">
      <formula>0</formula>
    </cfRule>
  </conditionalFormatting>
  <conditionalFormatting sqref="R19:R25">
    <cfRule type="cellIs" dxfId="27691" priority="1519" operator="lessThan">
      <formula>0.8</formula>
    </cfRule>
    <cfRule type="cellIs" dxfId="27690" priority="1520" operator="greaterThan">
      <formula>1</formula>
    </cfRule>
  </conditionalFormatting>
  <conditionalFormatting sqref="R19:R25">
    <cfRule type="cellIs" dxfId="27689" priority="1517" operator="greaterThan">
      <formula>1</formula>
    </cfRule>
    <cfRule type="cellIs" dxfId="27688" priority="1518" operator="lessThan">
      <formula>0.8</formula>
    </cfRule>
  </conditionalFormatting>
  <conditionalFormatting sqref="P19:P25">
    <cfRule type="cellIs" dxfId="27687" priority="1516" operator="greaterThan">
      <formula>0</formula>
    </cfRule>
  </conditionalFormatting>
  <conditionalFormatting sqref="Q19:Q25">
    <cfRule type="cellIs" dxfId="27686" priority="1515" operator="lessThan">
      <formula>0</formula>
    </cfRule>
  </conditionalFormatting>
  <conditionalFormatting sqref="R19:R25">
    <cfRule type="cellIs" dxfId="27685" priority="1513" operator="lessThan">
      <formula>0.8</formula>
    </cfRule>
    <cfRule type="cellIs" dxfId="27684" priority="1514" operator="greaterThan">
      <formula>1</formula>
    </cfRule>
  </conditionalFormatting>
  <conditionalFormatting sqref="R19:R25">
    <cfRule type="cellIs" dxfId="27683" priority="1511" operator="greaterThan">
      <formula>1</formula>
    </cfRule>
    <cfRule type="cellIs" dxfId="27682" priority="1512" operator="lessThan">
      <formula>0.8</formula>
    </cfRule>
  </conditionalFormatting>
  <conditionalFormatting sqref="P19:P25">
    <cfRule type="cellIs" dxfId="27681" priority="1510" operator="greaterThan">
      <formula>0</formula>
    </cfRule>
  </conditionalFormatting>
  <conditionalFormatting sqref="Q19:Q25">
    <cfRule type="cellIs" dxfId="27680" priority="1509" operator="lessThan">
      <formula>0</formula>
    </cfRule>
  </conditionalFormatting>
  <conditionalFormatting sqref="R19:R25">
    <cfRule type="cellIs" dxfId="27679" priority="1507" operator="lessThan">
      <formula>0.8</formula>
    </cfRule>
    <cfRule type="cellIs" dxfId="27678" priority="1508" operator="greaterThan">
      <formula>1</formula>
    </cfRule>
  </conditionalFormatting>
  <conditionalFormatting sqref="R19:R25">
    <cfRule type="cellIs" dxfId="27677" priority="1505" operator="greaterThan">
      <formula>1</formula>
    </cfRule>
    <cfRule type="cellIs" dxfId="27676" priority="1506" operator="lessThan">
      <formula>0.8</formula>
    </cfRule>
  </conditionalFormatting>
  <conditionalFormatting sqref="P19:P25">
    <cfRule type="cellIs" dxfId="27675" priority="1504" operator="greaterThan">
      <formula>0</formula>
    </cfRule>
  </conditionalFormatting>
  <conditionalFormatting sqref="R19:R25">
    <cfRule type="cellIs" dxfId="27674" priority="1501" operator="lessThan">
      <formula>0.8</formula>
    </cfRule>
    <cfRule type="cellIs" dxfId="27673" priority="1502" operator="greaterThan">
      <formula>1</formula>
    </cfRule>
  </conditionalFormatting>
  <conditionalFormatting sqref="R19:R25">
    <cfRule type="cellIs" dxfId="27672" priority="1499" operator="greaterThan">
      <formula>1</formula>
    </cfRule>
    <cfRule type="cellIs" dxfId="27671" priority="1500" operator="lessThan">
      <formula>0.8</formula>
    </cfRule>
  </conditionalFormatting>
  <conditionalFormatting sqref="P19:P25">
    <cfRule type="cellIs" dxfId="27670" priority="1498" operator="greaterThan">
      <formula>0</formula>
    </cfRule>
  </conditionalFormatting>
  <conditionalFormatting sqref="Q19:Q25">
    <cfRule type="cellIs" dxfId="27669" priority="1503" operator="lessThan">
      <formula>0</formula>
    </cfRule>
  </conditionalFormatting>
  <conditionalFormatting sqref="Q19:Q25">
    <cfRule type="cellIs" dxfId="27668" priority="1497" operator="lessThan">
      <formula>0</formula>
    </cfRule>
  </conditionalFormatting>
  <conditionalFormatting sqref="R19:R25">
    <cfRule type="cellIs" dxfId="27667" priority="1495" operator="lessThan">
      <formula>0.8</formula>
    </cfRule>
    <cfRule type="cellIs" dxfId="27666" priority="1496" operator="greaterThan">
      <formula>1</formula>
    </cfRule>
  </conditionalFormatting>
  <conditionalFormatting sqref="R19:R25">
    <cfRule type="cellIs" dxfId="27665" priority="1493" operator="greaterThan">
      <formula>1</formula>
    </cfRule>
    <cfRule type="cellIs" dxfId="27664" priority="1494" operator="lessThan">
      <formula>0.8</formula>
    </cfRule>
  </conditionalFormatting>
  <conditionalFormatting sqref="P19:P25">
    <cfRule type="cellIs" dxfId="27663" priority="1492" operator="greaterThan">
      <formula>0</formula>
    </cfRule>
  </conditionalFormatting>
  <conditionalFormatting sqref="P19:P25">
    <cfRule type="cellIs" dxfId="27662" priority="1486" operator="greaterThan">
      <formula>0</formula>
    </cfRule>
  </conditionalFormatting>
  <conditionalFormatting sqref="Q19:Q25">
    <cfRule type="cellIs" dxfId="27661" priority="1491" operator="lessThan">
      <formula>0</formula>
    </cfRule>
  </conditionalFormatting>
  <conditionalFormatting sqref="R19:R25">
    <cfRule type="cellIs" dxfId="27660" priority="1489" operator="lessThan">
      <formula>0.8</formula>
    </cfRule>
    <cfRule type="cellIs" dxfId="27659" priority="1490" operator="greaterThan">
      <formula>1</formula>
    </cfRule>
  </conditionalFormatting>
  <conditionalFormatting sqref="R19:R25">
    <cfRule type="cellIs" dxfId="27658" priority="1487" operator="greaterThan">
      <formula>1</formula>
    </cfRule>
    <cfRule type="cellIs" dxfId="27657" priority="1488" operator="lessThan">
      <formula>0.8</formula>
    </cfRule>
  </conditionalFormatting>
  <conditionalFormatting sqref="P19:P25">
    <cfRule type="cellIs" dxfId="27656" priority="1480" operator="greaterThan">
      <formula>0</formula>
    </cfRule>
  </conditionalFormatting>
  <conditionalFormatting sqref="Q19:Q25">
    <cfRule type="cellIs" dxfId="27655" priority="1485" operator="lessThan">
      <formula>0</formula>
    </cfRule>
  </conditionalFormatting>
  <conditionalFormatting sqref="R19:R25">
    <cfRule type="cellIs" dxfId="27654" priority="1483" operator="lessThan">
      <formula>0.8</formula>
    </cfRule>
    <cfRule type="cellIs" dxfId="27653" priority="1484" operator="greaterThan">
      <formula>1</formula>
    </cfRule>
  </conditionalFormatting>
  <conditionalFormatting sqref="R19:R25">
    <cfRule type="cellIs" dxfId="27652" priority="1481" operator="greaterThan">
      <formula>1</formula>
    </cfRule>
    <cfRule type="cellIs" dxfId="27651" priority="1482" operator="lessThan">
      <formula>0.8</formula>
    </cfRule>
  </conditionalFormatting>
  <conditionalFormatting sqref="Q19:Q25">
    <cfRule type="cellIs" dxfId="27650" priority="1479" operator="lessThan">
      <formula>0</formula>
    </cfRule>
  </conditionalFormatting>
  <conditionalFormatting sqref="R19:R25">
    <cfRule type="cellIs" dxfId="27649" priority="1477" operator="lessThan">
      <formula>0.8</formula>
    </cfRule>
    <cfRule type="cellIs" dxfId="27648" priority="1478" operator="greaterThan">
      <formula>1</formula>
    </cfRule>
  </conditionalFormatting>
  <conditionalFormatting sqref="R19:R25">
    <cfRule type="cellIs" dxfId="27647" priority="1475" operator="greaterThan">
      <formula>1</formula>
    </cfRule>
    <cfRule type="cellIs" dxfId="27646" priority="1476" operator="lessThan">
      <formula>0.8</formula>
    </cfRule>
  </conditionalFormatting>
  <conditionalFormatting sqref="P19:P25">
    <cfRule type="cellIs" dxfId="27645" priority="1474" operator="greaterThan">
      <formula>0</formula>
    </cfRule>
  </conditionalFormatting>
  <conditionalFormatting sqref="Q19:Q25">
    <cfRule type="cellIs" dxfId="27644" priority="1473" operator="lessThan">
      <formula>0</formula>
    </cfRule>
  </conditionalFormatting>
  <conditionalFormatting sqref="R19:R25">
    <cfRule type="cellIs" dxfId="27643" priority="1471" operator="lessThan">
      <formula>0.8</formula>
    </cfRule>
    <cfRule type="cellIs" dxfId="27642" priority="1472" operator="greaterThan">
      <formula>1</formula>
    </cfRule>
  </conditionalFormatting>
  <conditionalFormatting sqref="R19:R25">
    <cfRule type="cellIs" dxfId="27641" priority="1469" operator="greaterThan">
      <formula>1</formula>
    </cfRule>
    <cfRule type="cellIs" dxfId="27640" priority="1470" operator="lessThan">
      <formula>0.8</formula>
    </cfRule>
  </conditionalFormatting>
  <conditionalFormatting sqref="P19:P25">
    <cfRule type="cellIs" dxfId="27639" priority="1468" operator="greaterThan">
      <formula>0</formula>
    </cfRule>
  </conditionalFormatting>
  <conditionalFormatting sqref="P19:P25">
    <cfRule type="cellIs" dxfId="27638" priority="1462" operator="greaterThan">
      <formula>0</formula>
    </cfRule>
  </conditionalFormatting>
  <conditionalFormatting sqref="Q19:Q25">
    <cfRule type="cellIs" dxfId="27637" priority="1467" operator="lessThan">
      <formula>0</formula>
    </cfRule>
  </conditionalFormatting>
  <conditionalFormatting sqref="R19:R25">
    <cfRule type="cellIs" dxfId="27636" priority="1465" operator="lessThan">
      <formula>0.8</formula>
    </cfRule>
    <cfRule type="cellIs" dxfId="27635" priority="1466" operator="greaterThan">
      <formula>1</formula>
    </cfRule>
  </conditionalFormatting>
  <conditionalFormatting sqref="R19:R25">
    <cfRule type="cellIs" dxfId="27634" priority="1463" operator="greaterThan">
      <formula>1</formula>
    </cfRule>
    <cfRule type="cellIs" dxfId="27633" priority="1464" operator="lessThan">
      <formula>0.8</formula>
    </cfRule>
  </conditionalFormatting>
  <conditionalFormatting sqref="Q19:Q25">
    <cfRule type="cellIs" dxfId="27632" priority="1461" operator="lessThan">
      <formula>0</formula>
    </cfRule>
  </conditionalFormatting>
  <conditionalFormatting sqref="R19:R25">
    <cfRule type="cellIs" dxfId="27631" priority="1459" operator="lessThan">
      <formula>0.8</formula>
    </cfRule>
    <cfRule type="cellIs" dxfId="27630" priority="1460" operator="greaterThan">
      <formula>1</formula>
    </cfRule>
  </conditionalFormatting>
  <conditionalFormatting sqref="R19:R25">
    <cfRule type="cellIs" dxfId="27629" priority="1457" operator="greaterThan">
      <formula>1</formula>
    </cfRule>
    <cfRule type="cellIs" dxfId="27628" priority="1458" operator="lessThan">
      <formula>0.8</formula>
    </cfRule>
  </conditionalFormatting>
  <conditionalFormatting sqref="P19:P25">
    <cfRule type="cellIs" dxfId="27627" priority="1456" operator="greaterThan">
      <formula>0</formula>
    </cfRule>
  </conditionalFormatting>
  <conditionalFormatting sqref="Q19:Q25">
    <cfRule type="cellIs" dxfId="27626" priority="1455" operator="lessThan">
      <formula>0</formula>
    </cfRule>
  </conditionalFormatting>
  <conditionalFormatting sqref="R19:R25">
    <cfRule type="cellIs" dxfId="27625" priority="1453" operator="lessThan">
      <formula>0.8</formula>
    </cfRule>
    <cfRule type="cellIs" dxfId="27624" priority="1454" operator="greaterThan">
      <formula>1</formula>
    </cfRule>
  </conditionalFormatting>
  <conditionalFormatting sqref="R19:R25">
    <cfRule type="cellIs" dxfId="27623" priority="1451" operator="greaterThan">
      <formula>1</formula>
    </cfRule>
    <cfRule type="cellIs" dxfId="27622" priority="1452" operator="lessThan">
      <formula>0.8</formula>
    </cfRule>
  </conditionalFormatting>
  <conditionalFormatting sqref="P19:P25">
    <cfRule type="cellIs" dxfId="27621" priority="1450" operator="greaterThan">
      <formula>0</formula>
    </cfRule>
  </conditionalFormatting>
  <conditionalFormatting sqref="Q19:Q25">
    <cfRule type="cellIs" dxfId="27620" priority="1449" operator="lessThan">
      <formula>0</formula>
    </cfRule>
  </conditionalFormatting>
  <conditionalFormatting sqref="R19:R25">
    <cfRule type="cellIs" dxfId="27619" priority="1447" operator="lessThan">
      <formula>0.8</formula>
    </cfRule>
    <cfRule type="cellIs" dxfId="27618" priority="1448" operator="greaterThan">
      <formula>1</formula>
    </cfRule>
  </conditionalFormatting>
  <conditionalFormatting sqref="R19:R25">
    <cfRule type="cellIs" dxfId="27617" priority="1445" operator="greaterThan">
      <formula>1</formula>
    </cfRule>
    <cfRule type="cellIs" dxfId="27616" priority="1446" operator="lessThan">
      <formula>0.8</formula>
    </cfRule>
  </conditionalFormatting>
  <conditionalFormatting sqref="P19:P25">
    <cfRule type="cellIs" dxfId="27615" priority="1444" operator="greaterThan">
      <formula>0</formula>
    </cfRule>
  </conditionalFormatting>
  <conditionalFormatting sqref="R19:R25">
    <cfRule type="cellIs" dxfId="27614" priority="1441" operator="lessThan">
      <formula>0.8</formula>
    </cfRule>
    <cfRule type="cellIs" dxfId="27613" priority="1442" operator="greaterThan">
      <formula>1</formula>
    </cfRule>
  </conditionalFormatting>
  <conditionalFormatting sqref="R19:R25">
    <cfRule type="cellIs" dxfId="27612" priority="1439" operator="greaterThan">
      <formula>1</formula>
    </cfRule>
    <cfRule type="cellIs" dxfId="27611" priority="1440" operator="lessThan">
      <formula>0.8</formula>
    </cfRule>
  </conditionalFormatting>
  <conditionalFormatting sqref="P19:P25">
    <cfRule type="cellIs" dxfId="27610" priority="1438" operator="greaterThan">
      <formula>0</formula>
    </cfRule>
  </conditionalFormatting>
  <conditionalFormatting sqref="Q19:Q25">
    <cfRule type="cellIs" dxfId="27609" priority="1443" operator="lessThan">
      <formula>0</formula>
    </cfRule>
  </conditionalFormatting>
  <conditionalFormatting sqref="Q40">
    <cfRule type="cellIs" dxfId="27608" priority="1437" operator="lessThan">
      <formula>0</formula>
    </cfRule>
  </conditionalFormatting>
  <conditionalFormatting sqref="R40">
    <cfRule type="cellIs" dxfId="27607" priority="1435" operator="lessThan">
      <formula>0.8</formula>
    </cfRule>
    <cfRule type="cellIs" dxfId="27606" priority="1436" operator="greaterThan">
      <formula>1</formula>
    </cfRule>
  </conditionalFormatting>
  <conditionalFormatting sqref="R40">
    <cfRule type="cellIs" dxfId="27605" priority="1433" operator="greaterThan">
      <formula>1</formula>
    </cfRule>
    <cfRule type="cellIs" dxfId="27604" priority="1434" operator="lessThan">
      <formula>0.8</formula>
    </cfRule>
  </conditionalFormatting>
  <conditionalFormatting sqref="P40">
    <cfRule type="cellIs" dxfId="27603" priority="1432" operator="greaterThan">
      <formula>0</formula>
    </cfRule>
  </conditionalFormatting>
  <conditionalFormatting sqref="P40">
    <cfRule type="cellIs" dxfId="27602" priority="1426" operator="greaterThan">
      <formula>0</formula>
    </cfRule>
  </conditionalFormatting>
  <conditionalFormatting sqref="Q40">
    <cfRule type="cellIs" dxfId="27601" priority="1431" operator="lessThan">
      <formula>0</formula>
    </cfRule>
  </conditionalFormatting>
  <conditionalFormatting sqref="R40">
    <cfRule type="cellIs" dxfId="27600" priority="1429" operator="lessThan">
      <formula>0.8</formula>
    </cfRule>
    <cfRule type="cellIs" dxfId="27599" priority="1430" operator="greaterThan">
      <formula>1</formula>
    </cfRule>
  </conditionalFormatting>
  <conditionalFormatting sqref="R40">
    <cfRule type="cellIs" dxfId="27598" priority="1427" operator="greaterThan">
      <formula>1</formula>
    </cfRule>
    <cfRule type="cellIs" dxfId="27597" priority="1428" operator="lessThan">
      <formula>0.8</formula>
    </cfRule>
  </conditionalFormatting>
  <conditionalFormatting sqref="P40">
    <cfRule type="cellIs" dxfId="27596" priority="1420" operator="greaterThan">
      <formula>0</formula>
    </cfRule>
  </conditionalFormatting>
  <conditionalFormatting sqref="Q40">
    <cfRule type="cellIs" dxfId="27595" priority="1425" operator="lessThan">
      <formula>0</formula>
    </cfRule>
  </conditionalFormatting>
  <conditionalFormatting sqref="R40">
    <cfRule type="cellIs" dxfId="27594" priority="1423" operator="lessThan">
      <formula>0.8</formula>
    </cfRule>
    <cfRule type="cellIs" dxfId="27593" priority="1424" operator="greaterThan">
      <formula>1</formula>
    </cfRule>
  </conditionalFormatting>
  <conditionalFormatting sqref="R40">
    <cfRule type="cellIs" dxfId="27592" priority="1421" operator="greaterThan">
      <formula>1</formula>
    </cfRule>
    <cfRule type="cellIs" dxfId="27591" priority="1422" operator="lessThan">
      <formula>0.8</formula>
    </cfRule>
  </conditionalFormatting>
  <conditionalFormatting sqref="Q40">
    <cfRule type="cellIs" dxfId="27590" priority="1419" operator="lessThan">
      <formula>0</formula>
    </cfRule>
  </conditionalFormatting>
  <conditionalFormatting sqref="R40">
    <cfRule type="cellIs" dxfId="27589" priority="1417" operator="lessThan">
      <formula>0.8</formula>
    </cfRule>
    <cfRule type="cellIs" dxfId="27588" priority="1418" operator="greaterThan">
      <formula>1</formula>
    </cfRule>
  </conditionalFormatting>
  <conditionalFormatting sqref="R40">
    <cfRule type="cellIs" dxfId="27587" priority="1415" operator="greaterThan">
      <formula>1</formula>
    </cfRule>
    <cfRule type="cellIs" dxfId="27586" priority="1416" operator="lessThan">
      <formula>0.8</formula>
    </cfRule>
  </conditionalFormatting>
  <conditionalFormatting sqref="P40">
    <cfRule type="cellIs" dxfId="27585" priority="1414" operator="greaterThan">
      <formula>0</formula>
    </cfRule>
  </conditionalFormatting>
  <conditionalFormatting sqref="P40">
    <cfRule type="cellIs" dxfId="27584" priority="1408" operator="greaterThan">
      <formula>0</formula>
    </cfRule>
  </conditionalFormatting>
  <conditionalFormatting sqref="Q40">
    <cfRule type="cellIs" dxfId="27583" priority="1413" operator="lessThan">
      <formula>0</formula>
    </cfRule>
  </conditionalFormatting>
  <conditionalFormatting sqref="R40">
    <cfRule type="cellIs" dxfId="27582" priority="1411" operator="lessThan">
      <formula>0.8</formula>
    </cfRule>
    <cfRule type="cellIs" dxfId="27581" priority="1412" operator="greaterThan">
      <formula>1</formula>
    </cfRule>
  </conditionalFormatting>
  <conditionalFormatting sqref="R40">
    <cfRule type="cellIs" dxfId="27580" priority="1409" operator="greaterThan">
      <formula>1</formula>
    </cfRule>
    <cfRule type="cellIs" dxfId="27579" priority="1410" operator="lessThan">
      <formula>0.8</formula>
    </cfRule>
  </conditionalFormatting>
  <conditionalFormatting sqref="P40">
    <cfRule type="cellIs" dxfId="27578" priority="1402" operator="greaterThan">
      <formula>0</formula>
    </cfRule>
  </conditionalFormatting>
  <conditionalFormatting sqref="Q40">
    <cfRule type="cellIs" dxfId="27577" priority="1407" operator="lessThan">
      <formula>0</formula>
    </cfRule>
  </conditionalFormatting>
  <conditionalFormatting sqref="R40">
    <cfRule type="cellIs" dxfId="27576" priority="1405" operator="lessThan">
      <formula>0.8</formula>
    </cfRule>
    <cfRule type="cellIs" dxfId="27575" priority="1406" operator="greaterThan">
      <formula>1</formula>
    </cfRule>
  </conditionalFormatting>
  <conditionalFormatting sqref="R40">
    <cfRule type="cellIs" dxfId="27574" priority="1403" operator="greaterThan">
      <formula>1</formula>
    </cfRule>
    <cfRule type="cellIs" dxfId="27573" priority="1404" operator="lessThan">
      <formula>0.8</formula>
    </cfRule>
  </conditionalFormatting>
  <conditionalFormatting sqref="P40">
    <cfRule type="cellIs" dxfId="27572" priority="1396" operator="greaterThan">
      <formula>0</formula>
    </cfRule>
  </conditionalFormatting>
  <conditionalFormatting sqref="Q40">
    <cfRule type="cellIs" dxfId="27571" priority="1401" operator="lessThan">
      <formula>0</formula>
    </cfRule>
  </conditionalFormatting>
  <conditionalFormatting sqref="R40">
    <cfRule type="cellIs" dxfId="27570" priority="1399" operator="lessThan">
      <formula>0.8</formula>
    </cfRule>
    <cfRule type="cellIs" dxfId="27569" priority="1400" operator="greaterThan">
      <formula>1</formula>
    </cfRule>
  </conditionalFormatting>
  <conditionalFormatting sqref="R40">
    <cfRule type="cellIs" dxfId="27568" priority="1397" operator="greaterThan">
      <formula>1</formula>
    </cfRule>
    <cfRule type="cellIs" dxfId="27567" priority="1398" operator="lessThan">
      <formula>0.8</formula>
    </cfRule>
  </conditionalFormatting>
  <conditionalFormatting sqref="Q40">
    <cfRule type="cellIs" dxfId="27566" priority="1390" operator="lessThan">
      <formula>0</formula>
    </cfRule>
  </conditionalFormatting>
  <conditionalFormatting sqref="P40">
    <cfRule type="cellIs" dxfId="27565" priority="1391" operator="greaterThan">
      <formula>0</formula>
    </cfRule>
  </conditionalFormatting>
  <conditionalFormatting sqref="R40">
    <cfRule type="cellIs" dxfId="27564" priority="1394" operator="lessThan">
      <formula>0.8</formula>
    </cfRule>
    <cfRule type="cellIs" dxfId="27563" priority="1395" operator="greaterThan">
      <formula>1</formula>
    </cfRule>
  </conditionalFormatting>
  <conditionalFormatting sqref="R40">
    <cfRule type="cellIs" dxfId="27562" priority="1392" operator="greaterThan">
      <formula>1</formula>
    </cfRule>
    <cfRule type="cellIs" dxfId="27561" priority="1393" operator="lessThan">
      <formula>0.8</formula>
    </cfRule>
  </conditionalFormatting>
  <conditionalFormatting sqref="Q40">
    <cfRule type="cellIs" dxfId="27560" priority="1384" operator="lessThan">
      <formula>0</formula>
    </cfRule>
  </conditionalFormatting>
  <conditionalFormatting sqref="R40">
    <cfRule type="cellIs" dxfId="27559" priority="1388" operator="lessThan">
      <formula>0.8</formula>
    </cfRule>
    <cfRule type="cellIs" dxfId="27558" priority="1389" operator="greaterThan">
      <formula>1</formula>
    </cfRule>
  </conditionalFormatting>
  <conditionalFormatting sqref="R40">
    <cfRule type="cellIs" dxfId="27557" priority="1386" operator="greaterThan">
      <formula>1</formula>
    </cfRule>
    <cfRule type="cellIs" dxfId="27556" priority="1387" operator="lessThan">
      <formula>0.8</formula>
    </cfRule>
  </conditionalFormatting>
  <conditionalFormatting sqref="P40">
    <cfRule type="cellIs" dxfId="27555" priority="1385" operator="greaterThan">
      <formula>0</formula>
    </cfRule>
  </conditionalFormatting>
  <conditionalFormatting sqref="Q40">
    <cfRule type="cellIs" dxfId="27554" priority="1383" operator="lessThan">
      <formula>0</formula>
    </cfRule>
  </conditionalFormatting>
  <conditionalFormatting sqref="R40">
    <cfRule type="cellIs" dxfId="27553" priority="1381" operator="lessThan">
      <formula>0.8</formula>
    </cfRule>
    <cfRule type="cellIs" dxfId="27552" priority="1382" operator="greaterThan">
      <formula>1</formula>
    </cfRule>
  </conditionalFormatting>
  <conditionalFormatting sqref="R40">
    <cfRule type="cellIs" dxfId="27551" priority="1379" operator="greaterThan">
      <formula>1</formula>
    </cfRule>
    <cfRule type="cellIs" dxfId="27550" priority="1380" operator="lessThan">
      <formula>0.8</formula>
    </cfRule>
  </conditionalFormatting>
  <conditionalFormatting sqref="P40">
    <cfRule type="cellIs" dxfId="27549" priority="1378" operator="greaterThan">
      <formula>0</formula>
    </cfRule>
  </conditionalFormatting>
  <conditionalFormatting sqref="Q40">
    <cfRule type="cellIs" dxfId="27548" priority="1377" operator="lessThan">
      <formula>0</formula>
    </cfRule>
  </conditionalFormatting>
  <conditionalFormatting sqref="R40">
    <cfRule type="cellIs" dxfId="27547" priority="1375" operator="lessThan">
      <formula>0.8</formula>
    </cfRule>
    <cfRule type="cellIs" dxfId="27546" priority="1376" operator="greaterThan">
      <formula>1</formula>
    </cfRule>
  </conditionalFormatting>
  <conditionalFormatting sqref="R40">
    <cfRule type="cellIs" dxfId="27545" priority="1373" operator="greaterThan">
      <formula>1</formula>
    </cfRule>
    <cfRule type="cellIs" dxfId="27544" priority="1374" operator="lessThan">
      <formula>0.8</formula>
    </cfRule>
  </conditionalFormatting>
  <conditionalFormatting sqref="P40">
    <cfRule type="cellIs" dxfId="27543" priority="1372" operator="greaterThan">
      <formula>0</formula>
    </cfRule>
  </conditionalFormatting>
  <conditionalFormatting sqref="Q32:Q39">
    <cfRule type="cellIs" dxfId="27542" priority="1371" operator="lessThan">
      <formula>0</formula>
    </cfRule>
  </conditionalFormatting>
  <conditionalFormatting sqref="R32:R39">
    <cfRule type="cellIs" dxfId="27541" priority="1369" operator="lessThan">
      <formula>0.8</formula>
    </cfRule>
    <cfRule type="cellIs" dxfId="27540" priority="1370" operator="greaterThan">
      <formula>1</formula>
    </cfRule>
  </conditionalFormatting>
  <conditionalFormatting sqref="R32:R39">
    <cfRule type="cellIs" dxfId="27539" priority="1367" operator="greaterThan">
      <formula>1</formula>
    </cfRule>
    <cfRule type="cellIs" dxfId="27538" priority="1368" operator="lessThan">
      <formula>0.8</formula>
    </cfRule>
  </conditionalFormatting>
  <conditionalFormatting sqref="P32:P39">
    <cfRule type="cellIs" dxfId="27537" priority="1366" operator="greaterThan">
      <formula>0</formula>
    </cfRule>
  </conditionalFormatting>
  <conditionalFormatting sqref="Q32:Q39">
    <cfRule type="cellIs" dxfId="27536" priority="1365" operator="lessThan">
      <formula>0</formula>
    </cfRule>
  </conditionalFormatting>
  <conditionalFormatting sqref="R32:R39">
    <cfRule type="cellIs" dxfId="27535" priority="1363" operator="lessThan">
      <formula>0.8</formula>
    </cfRule>
    <cfRule type="cellIs" dxfId="27534" priority="1364" operator="greaterThan">
      <formula>1</formula>
    </cfRule>
  </conditionalFormatting>
  <conditionalFormatting sqref="R32:R39">
    <cfRule type="cellIs" dxfId="27533" priority="1361" operator="greaterThan">
      <formula>1</formula>
    </cfRule>
    <cfRule type="cellIs" dxfId="27532" priority="1362" operator="lessThan">
      <formula>0.8</formula>
    </cfRule>
  </conditionalFormatting>
  <conditionalFormatting sqref="P32:P39">
    <cfRule type="cellIs" dxfId="27531" priority="1360" operator="greaterThan">
      <formula>0</formula>
    </cfRule>
  </conditionalFormatting>
  <conditionalFormatting sqref="Q32:Q39">
    <cfRule type="cellIs" dxfId="27530" priority="1359" operator="lessThan">
      <formula>0</formula>
    </cfRule>
  </conditionalFormatting>
  <conditionalFormatting sqref="R32:R39">
    <cfRule type="cellIs" dxfId="27529" priority="1357" operator="lessThan">
      <formula>0.8</formula>
    </cfRule>
    <cfRule type="cellIs" dxfId="27528" priority="1358" operator="greaterThan">
      <formula>1</formula>
    </cfRule>
  </conditionalFormatting>
  <conditionalFormatting sqref="R32:R39">
    <cfRule type="cellIs" dxfId="27527" priority="1355" operator="greaterThan">
      <formula>1</formula>
    </cfRule>
    <cfRule type="cellIs" dxfId="27526" priority="1356" operator="lessThan">
      <formula>0.8</formula>
    </cfRule>
  </conditionalFormatting>
  <conditionalFormatting sqref="P32:P39">
    <cfRule type="cellIs" dxfId="27525" priority="1354" operator="greaterThan">
      <formula>0</formula>
    </cfRule>
  </conditionalFormatting>
  <conditionalFormatting sqref="Q32:Q39">
    <cfRule type="cellIs" dxfId="27524" priority="1353" operator="lessThan">
      <formula>0</formula>
    </cfRule>
  </conditionalFormatting>
  <conditionalFormatting sqref="R32:R39">
    <cfRule type="cellIs" dxfId="27523" priority="1351" operator="lessThan">
      <formula>0.8</formula>
    </cfRule>
    <cfRule type="cellIs" dxfId="27522" priority="1352" operator="greaterThan">
      <formula>1</formula>
    </cfRule>
  </conditionalFormatting>
  <conditionalFormatting sqref="R32:R39">
    <cfRule type="cellIs" dxfId="27521" priority="1349" operator="greaterThan">
      <formula>1</formula>
    </cfRule>
    <cfRule type="cellIs" dxfId="27520" priority="1350" operator="lessThan">
      <formula>0.8</formula>
    </cfRule>
  </conditionalFormatting>
  <conditionalFormatting sqref="P32:P39">
    <cfRule type="cellIs" dxfId="27519" priority="1348" operator="greaterThan">
      <formula>0</formula>
    </cfRule>
  </conditionalFormatting>
  <conditionalFormatting sqref="P32:P39">
    <cfRule type="cellIs" dxfId="27518" priority="1342" operator="greaterThan">
      <formula>0</formula>
    </cfRule>
  </conditionalFormatting>
  <conditionalFormatting sqref="Q32:Q39">
    <cfRule type="cellIs" dxfId="27517" priority="1347" operator="lessThan">
      <formula>0</formula>
    </cfRule>
  </conditionalFormatting>
  <conditionalFormatting sqref="R32:R39">
    <cfRule type="cellIs" dxfId="27516" priority="1345" operator="lessThan">
      <formula>0.8</formula>
    </cfRule>
    <cfRule type="cellIs" dxfId="27515" priority="1346" operator="greaterThan">
      <formula>1</formula>
    </cfRule>
  </conditionalFormatting>
  <conditionalFormatting sqref="R32:R39">
    <cfRule type="cellIs" dxfId="27514" priority="1343" operator="greaterThan">
      <formula>1</formula>
    </cfRule>
    <cfRule type="cellIs" dxfId="27513" priority="1344" operator="lessThan">
      <formula>0.8</formula>
    </cfRule>
  </conditionalFormatting>
  <conditionalFormatting sqref="P32:P39">
    <cfRule type="cellIs" dxfId="27512" priority="1336" operator="greaterThan">
      <formula>0</formula>
    </cfRule>
  </conditionalFormatting>
  <conditionalFormatting sqref="Q32:Q39">
    <cfRule type="cellIs" dxfId="27511" priority="1341" operator="lessThan">
      <formula>0</formula>
    </cfRule>
  </conditionalFormatting>
  <conditionalFormatting sqref="R32:R39">
    <cfRule type="cellIs" dxfId="27510" priority="1339" operator="lessThan">
      <formula>0.8</formula>
    </cfRule>
    <cfRule type="cellIs" dxfId="27509" priority="1340" operator="greaterThan">
      <formula>1</formula>
    </cfRule>
  </conditionalFormatting>
  <conditionalFormatting sqref="R32:R39">
    <cfRule type="cellIs" dxfId="27508" priority="1337" operator="greaterThan">
      <formula>1</formula>
    </cfRule>
    <cfRule type="cellIs" dxfId="27507" priority="1338" operator="lessThan">
      <formula>0.8</formula>
    </cfRule>
  </conditionalFormatting>
  <conditionalFormatting sqref="R32:R39">
    <cfRule type="cellIs" dxfId="27506" priority="1333" operator="lessThan">
      <formula>0.8</formula>
    </cfRule>
    <cfRule type="cellIs" dxfId="27505" priority="1334" operator="greaterThan">
      <formula>1</formula>
    </cfRule>
  </conditionalFormatting>
  <conditionalFormatting sqref="R32:R39">
    <cfRule type="cellIs" dxfId="27504" priority="1331" operator="greaterThan">
      <formula>1</formula>
    </cfRule>
    <cfRule type="cellIs" dxfId="27503" priority="1332" operator="lessThan">
      <formula>0.8</formula>
    </cfRule>
  </conditionalFormatting>
  <conditionalFormatting sqref="P32:P39">
    <cfRule type="cellIs" dxfId="27502" priority="1330" operator="greaterThan">
      <formula>0</formula>
    </cfRule>
  </conditionalFormatting>
  <conditionalFormatting sqref="Q32:Q39">
    <cfRule type="cellIs" dxfId="27501" priority="1335" operator="lessThan">
      <formula>0</formula>
    </cfRule>
  </conditionalFormatting>
  <conditionalFormatting sqref="Q32:Q39">
    <cfRule type="cellIs" dxfId="27500" priority="1329" operator="lessThan">
      <formula>0</formula>
    </cfRule>
  </conditionalFormatting>
  <conditionalFormatting sqref="R32:R39">
    <cfRule type="cellIs" dxfId="27499" priority="1327" operator="lessThan">
      <formula>0.8</formula>
    </cfRule>
    <cfRule type="cellIs" dxfId="27498" priority="1328" operator="greaterThan">
      <formula>1</formula>
    </cfRule>
  </conditionalFormatting>
  <conditionalFormatting sqref="R32:R39">
    <cfRule type="cellIs" dxfId="27497" priority="1325" operator="greaterThan">
      <formula>1</formula>
    </cfRule>
    <cfRule type="cellIs" dxfId="27496" priority="1326" operator="lessThan">
      <formula>0.8</formula>
    </cfRule>
  </conditionalFormatting>
  <conditionalFormatting sqref="P32:P39">
    <cfRule type="cellIs" dxfId="27495" priority="1324" operator="greaterThan">
      <formula>0</formula>
    </cfRule>
  </conditionalFormatting>
  <conditionalFormatting sqref="P32:P39">
    <cfRule type="cellIs" dxfId="27494" priority="1318" operator="greaterThan">
      <formula>0</formula>
    </cfRule>
  </conditionalFormatting>
  <conditionalFormatting sqref="Q32:Q39">
    <cfRule type="cellIs" dxfId="27493" priority="1323" operator="lessThan">
      <formula>0</formula>
    </cfRule>
  </conditionalFormatting>
  <conditionalFormatting sqref="R32:R39">
    <cfRule type="cellIs" dxfId="27492" priority="1321" operator="lessThan">
      <formula>0.8</formula>
    </cfRule>
    <cfRule type="cellIs" dxfId="27491" priority="1322" operator="greaterThan">
      <formula>1</formula>
    </cfRule>
  </conditionalFormatting>
  <conditionalFormatting sqref="R32:R39">
    <cfRule type="cellIs" dxfId="27490" priority="1319" operator="greaterThan">
      <formula>1</formula>
    </cfRule>
    <cfRule type="cellIs" dxfId="27489" priority="1320" operator="lessThan">
      <formula>0.8</formula>
    </cfRule>
  </conditionalFormatting>
  <conditionalFormatting sqref="P32:P39">
    <cfRule type="cellIs" dxfId="27488" priority="1312" operator="greaterThan">
      <formula>0</formula>
    </cfRule>
  </conditionalFormatting>
  <conditionalFormatting sqref="Q32:Q39">
    <cfRule type="cellIs" dxfId="27487" priority="1317" operator="lessThan">
      <formula>0</formula>
    </cfRule>
  </conditionalFormatting>
  <conditionalFormatting sqref="R32:R39">
    <cfRule type="cellIs" dxfId="27486" priority="1315" operator="lessThan">
      <formula>0.8</formula>
    </cfRule>
    <cfRule type="cellIs" dxfId="27485" priority="1316" operator="greaterThan">
      <formula>1</formula>
    </cfRule>
  </conditionalFormatting>
  <conditionalFormatting sqref="R32:R39">
    <cfRule type="cellIs" dxfId="27484" priority="1313" operator="greaterThan">
      <formula>1</formula>
    </cfRule>
    <cfRule type="cellIs" dxfId="27483" priority="1314" operator="lessThan">
      <formula>0.8</formula>
    </cfRule>
  </conditionalFormatting>
  <conditionalFormatting sqref="R32:R39">
    <cfRule type="cellIs" dxfId="27482" priority="1309" operator="lessThan">
      <formula>0.8</formula>
    </cfRule>
    <cfRule type="cellIs" dxfId="27481" priority="1310" operator="greaterThan">
      <formula>1</formula>
    </cfRule>
  </conditionalFormatting>
  <conditionalFormatting sqref="R32:R39">
    <cfRule type="cellIs" dxfId="27480" priority="1307" operator="greaterThan">
      <formula>1</formula>
    </cfRule>
    <cfRule type="cellIs" dxfId="27479" priority="1308" operator="lessThan">
      <formula>0.8</formula>
    </cfRule>
  </conditionalFormatting>
  <conditionalFormatting sqref="P32:P39">
    <cfRule type="cellIs" dxfId="27478" priority="1306" operator="greaterThan">
      <formula>0</formula>
    </cfRule>
  </conditionalFormatting>
  <conditionalFormatting sqref="Q32:Q39">
    <cfRule type="cellIs" dxfId="27477" priority="1311" operator="lessThan">
      <formula>0</formula>
    </cfRule>
  </conditionalFormatting>
  <conditionalFormatting sqref="P32:P39">
    <cfRule type="cellIs" dxfId="27476" priority="1300" operator="greaterThan">
      <formula>0</formula>
    </cfRule>
  </conditionalFormatting>
  <conditionalFormatting sqref="Q32:Q39">
    <cfRule type="cellIs" dxfId="27475" priority="1305" operator="lessThan">
      <formula>0</formula>
    </cfRule>
  </conditionalFormatting>
  <conditionalFormatting sqref="R32:R39">
    <cfRule type="cellIs" dxfId="27474" priority="1303" operator="lessThan">
      <formula>0.8</formula>
    </cfRule>
    <cfRule type="cellIs" dxfId="27473" priority="1304" operator="greaterThan">
      <formula>1</formula>
    </cfRule>
  </conditionalFormatting>
  <conditionalFormatting sqref="R32:R39">
    <cfRule type="cellIs" dxfId="27472" priority="1301" operator="greaterThan">
      <formula>1</formula>
    </cfRule>
    <cfRule type="cellIs" dxfId="27471" priority="1302" operator="lessThan">
      <formula>0.8</formula>
    </cfRule>
  </conditionalFormatting>
  <conditionalFormatting sqref="R32:R39">
    <cfRule type="cellIs" dxfId="27470" priority="1297" operator="lessThan">
      <formula>0.8</formula>
    </cfRule>
    <cfRule type="cellIs" dxfId="27469" priority="1298" operator="greaterThan">
      <formula>1</formula>
    </cfRule>
  </conditionalFormatting>
  <conditionalFormatting sqref="R32:R39">
    <cfRule type="cellIs" dxfId="27468" priority="1295" operator="greaterThan">
      <formula>1</formula>
    </cfRule>
    <cfRule type="cellIs" dxfId="27467" priority="1296" operator="lessThan">
      <formula>0.8</formula>
    </cfRule>
  </conditionalFormatting>
  <conditionalFormatting sqref="P32:P39">
    <cfRule type="cellIs" dxfId="27466" priority="1294" operator="greaterThan">
      <formula>0</formula>
    </cfRule>
  </conditionalFormatting>
  <conditionalFormatting sqref="Q32:Q39">
    <cfRule type="cellIs" dxfId="27465" priority="1299" operator="lessThan">
      <formula>0</formula>
    </cfRule>
  </conditionalFormatting>
  <conditionalFormatting sqref="R32:R39">
    <cfRule type="cellIs" dxfId="27464" priority="1291" operator="lessThan">
      <formula>0.8</formula>
    </cfRule>
    <cfRule type="cellIs" dxfId="27463" priority="1292" operator="greaterThan">
      <formula>1</formula>
    </cfRule>
  </conditionalFormatting>
  <conditionalFormatting sqref="R32:R39">
    <cfRule type="cellIs" dxfId="27462" priority="1289" operator="greaterThan">
      <formula>1</formula>
    </cfRule>
    <cfRule type="cellIs" dxfId="27461" priority="1290" operator="lessThan">
      <formula>0.8</formula>
    </cfRule>
  </conditionalFormatting>
  <conditionalFormatting sqref="P32:P39">
    <cfRule type="cellIs" dxfId="27460" priority="1288" operator="greaterThan">
      <formula>0</formula>
    </cfRule>
  </conditionalFormatting>
  <conditionalFormatting sqref="Q32:Q39">
    <cfRule type="cellIs" dxfId="27459" priority="1293" operator="lessThan">
      <formula>0</formula>
    </cfRule>
  </conditionalFormatting>
  <conditionalFormatting sqref="Q32:Q39">
    <cfRule type="cellIs" dxfId="27458" priority="1287" operator="lessThan">
      <formula>0</formula>
    </cfRule>
  </conditionalFormatting>
  <conditionalFormatting sqref="R32:R39">
    <cfRule type="cellIs" dxfId="27457" priority="1285" operator="lessThan">
      <formula>0.8</formula>
    </cfRule>
    <cfRule type="cellIs" dxfId="27456" priority="1286" operator="greaterThan">
      <formula>1</formula>
    </cfRule>
  </conditionalFormatting>
  <conditionalFormatting sqref="R32:R39">
    <cfRule type="cellIs" dxfId="27455" priority="1283" operator="greaterThan">
      <formula>1</formula>
    </cfRule>
    <cfRule type="cellIs" dxfId="27454" priority="1284" operator="lessThan">
      <formula>0.8</formula>
    </cfRule>
  </conditionalFormatting>
  <conditionalFormatting sqref="P32:P39">
    <cfRule type="cellIs" dxfId="27453" priority="1282" operator="greaterThan">
      <formula>0</formula>
    </cfRule>
  </conditionalFormatting>
  <conditionalFormatting sqref="Q32:Q39">
    <cfRule type="cellIs" dxfId="27452" priority="1276" operator="lessThan">
      <formula>0</formula>
    </cfRule>
  </conditionalFormatting>
  <conditionalFormatting sqref="R32:R39">
    <cfRule type="cellIs" dxfId="27451" priority="1280" operator="lessThan">
      <formula>0.8</formula>
    </cfRule>
    <cfRule type="cellIs" dxfId="27450" priority="1281" operator="greaterThan">
      <formula>1</formula>
    </cfRule>
  </conditionalFormatting>
  <conditionalFormatting sqref="R32:R39">
    <cfRule type="cellIs" dxfId="27449" priority="1278" operator="greaterThan">
      <formula>1</formula>
    </cfRule>
    <cfRule type="cellIs" dxfId="27448" priority="1279" operator="lessThan">
      <formula>0.8</formula>
    </cfRule>
  </conditionalFormatting>
  <conditionalFormatting sqref="P32:P39">
    <cfRule type="cellIs" dxfId="27447" priority="1277" operator="greaterThan">
      <formula>0</formula>
    </cfRule>
  </conditionalFormatting>
  <conditionalFormatting sqref="Q32:Q39">
    <cfRule type="cellIs" dxfId="27446" priority="1275" operator="lessThan">
      <formula>0</formula>
    </cfRule>
  </conditionalFormatting>
  <conditionalFormatting sqref="R32:R39">
    <cfRule type="cellIs" dxfId="27445" priority="1273" operator="lessThan">
      <formula>0.8</formula>
    </cfRule>
    <cfRule type="cellIs" dxfId="27444" priority="1274" operator="greaterThan">
      <formula>1</formula>
    </cfRule>
  </conditionalFormatting>
  <conditionalFormatting sqref="R32:R39">
    <cfRule type="cellIs" dxfId="27443" priority="1271" operator="greaterThan">
      <formula>1</formula>
    </cfRule>
    <cfRule type="cellIs" dxfId="27442" priority="1272" operator="lessThan">
      <formula>0.8</formula>
    </cfRule>
  </conditionalFormatting>
  <conditionalFormatting sqref="P32:P39">
    <cfRule type="cellIs" dxfId="27441" priority="1270" operator="greaterThan">
      <formula>0</formula>
    </cfRule>
  </conditionalFormatting>
  <conditionalFormatting sqref="Q32:Q39">
    <cfRule type="cellIs" dxfId="27440" priority="1269" operator="lessThan">
      <formula>0</formula>
    </cfRule>
  </conditionalFormatting>
  <conditionalFormatting sqref="R32:R39">
    <cfRule type="cellIs" dxfId="27439" priority="1267" operator="lessThan">
      <formula>0.8</formula>
    </cfRule>
    <cfRule type="cellIs" dxfId="27438" priority="1268" operator="greaterThan">
      <formula>1</formula>
    </cfRule>
  </conditionalFormatting>
  <conditionalFormatting sqref="R32:R39">
    <cfRule type="cellIs" dxfId="27437" priority="1265" operator="greaterThan">
      <formula>1</formula>
    </cfRule>
    <cfRule type="cellIs" dxfId="27436" priority="1266" operator="lessThan">
      <formula>0.8</formula>
    </cfRule>
  </conditionalFormatting>
  <conditionalFormatting sqref="P32:P39">
    <cfRule type="cellIs" dxfId="27435" priority="1264" operator="greaterThan">
      <formula>0</formula>
    </cfRule>
  </conditionalFormatting>
  <conditionalFormatting sqref="Q32:Q39">
    <cfRule type="cellIs" dxfId="27434" priority="1263" operator="lessThan">
      <formula>0</formula>
    </cfRule>
  </conditionalFormatting>
  <conditionalFormatting sqref="R32:R39">
    <cfRule type="cellIs" dxfId="27433" priority="1261" operator="lessThan">
      <formula>0.8</formula>
    </cfRule>
    <cfRule type="cellIs" dxfId="27432" priority="1262" operator="greaterThan">
      <formula>1</formula>
    </cfRule>
  </conditionalFormatting>
  <conditionalFormatting sqref="R32:R39">
    <cfRule type="cellIs" dxfId="27431" priority="1259" operator="greaterThan">
      <formula>1</formula>
    </cfRule>
    <cfRule type="cellIs" dxfId="27430" priority="1260" operator="lessThan">
      <formula>0.8</formula>
    </cfRule>
  </conditionalFormatting>
  <conditionalFormatting sqref="P32:P39">
    <cfRule type="cellIs" dxfId="27429" priority="1258" operator="greaterThan">
      <formula>0</formula>
    </cfRule>
  </conditionalFormatting>
  <conditionalFormatting sqref="Q32:Q39">
    <cfRule type="cellIs" dxfId="27428" priority="1257" operator="lessThan">
      <formula>0</formula>
    </cfRule>
  </conditionalFormatting>
  <conditionalFormatting sqref="R32:R39">
    <cfRule type="cellIs" dxfId="27427" priority="1255" operator="lessThan">
      <formula>0.8</formula>
    </cfRule>
    <cfRule type="cellIs" dxfId="27426" priority="1256" operator="greaterThan">
      <formula>1</formula>
    </cfRule>
  </conditionalFormatting>
  <conditionalFormatting sqref="R32:R39">
    <cfRule type="cellIs" dxfId="27425" priority="1253" operator="greaterThan">
      <formula>1</formula>
    </cfRule>
    <cfRule type="cellIs" dxfId="27424" priority="1254" operator="lessThan">
      <formula>0.8</formula>
    </cfRule>
  </conditionalFormatting>
  <conditionalFormatting sqref="P32:P39">
    <cfRule type="cellIs" dxfId="27423" priority="1252" operator="greaterThan">
      <formula>0</formula>
    </cfRule>
  </conditionalFormatting>
  <conditionalFormatting sqref="Q32:Q39">
    <cfRule type="cellIs" dxfId="27422" priority="1251" operator="lessThan">
      <formula>0</formula>
    </cfRule>
  </conditionalFormatting>
  <conditionalFormatting sqref="R32:R39">
    <cfRule type="cellIs" dxfId="27421" priority="1249" operator="lessThan">
      <formula>0.8</formula>
    </cfRule>
    <cfRule type="cellIs" dxfId="27420" priority="1250" operator="greaterThan">
      <formula>1</formula>
    </cfRule>
  </conditionalFormatting>
  <conditionalFormatting sqref="R32:R39">
    <cfRule type="cellIs" dxfId="27419" priority="1247" operator="greaterThan">
      <formula>1</formula>
    </cfRule>
    <cfRule type="cellIs" dxfId="27418" priority="1248" operator="lessThan">
      <formula>0.8</formula>
    </cfRule>
  </conditionalFormatting>
  <conditionalFormatting sqref="P32:P39">
    <cfRule type="cellIs" dxfId="27417" priority="1246" operator="greaterThan">
      <formula>0</formula>
    </cfRule>
  </conditionalFormatting>
  <conditionalFormatting sqref="P32:P39">
    <cfRule type="cellIs" dxfId="27416" priority="1240" operator="greaterThan">
      <formula>0</formula>
    </cfRule>
  </conditionalFormatting>
  <conditionalFormatting sqref="Q32:Q39">
    <cfRule type="cellIs" dxfId="27415" priority="1245" operator="lessThan">
      <formula>0</formula>
    </cfRule>
  </conditionalFormatting>
  <conditionalFormatting sqref="R32:R39">
    <cfRule type="cellIs" dxfId="27414" priority="1243" operator="lessThan">
      <formula>0.8</formula>
    </cfRule>
    <cfRule type="cellIs" dxfId="27413" priority="1244" operator="greaterThan">
      <formula>1</formula>
    </cfRule>
  </conditionalFormatting>
  <conditionalFormatting sqref="R32:R39">
    <cfRule type="cellIs" dxfId="27412" priority="1241" operator="greaterThan">
      <formula>1</formula>
    </cfRule>
    <cfRule type="cellIs" dxfId="27411" priority="1242" operator="lessThan">
      <formula>0.8</formula>
    </cfRule>
  </conditionalFormatting>
  <conditionalFormatting sqref="P32:P39">
    <cfRule type="cellIs" dxfId="27410" priority="1234" operator="greaterThan">
      <formula>0</formula>
    </cfRule>
  </conditionalFormatting>
  <conditionalFormatting sqref="Q32:Q39">
    <cfRule type="cellIs" dxfId="27409" priority="1239" operator="lessThan">
      <formula>0</formula>
    </cfRule>
  </conditionalFormatting>
  <conditionalFormatting sqref="R32:R39">
    <cfRule type="cellIs" dxfId="27408" priority="1237" operator="lessThan">
      <formula>0.8</formula>
    </cfRule>
    <cfRule type="cellIs" dxfId="27407" priority="1238" operator="greaterThan">
      <formula>1</formula>
    </cfRule>
  </conditionalFormatting>
  <conditionalFormatting sqref="R32:R39">
    <cfRule type="cellIs" dxfId="27406" priority="1235" operator="greaterThan">
      <formula>1</formula>
    </cfRule>
    <cfRule type="cellIs" dxfId="27405" priority="1236" operator="lessThan">
      <formula>0.8</formula>
    </cfRule>
  </conditionalFormatting>
  <conditionalFormatting sqref="R32:R39">
    <cfRule type="cellIs" dxfId="27404" priority="1231" operator="lessThan">
      <formula>0.8</formula>
    </cfRule>
    <cfRule type="cellIs" dxfId="27403" priority="1232" operator="greaterThan">
      <formula>1</formula>
    </cfRule>
  </conditionalFormatting>
  <conditionalFormatting sqref="R32:R39">
    <cfRule type="cellIs" dxfId="27402" priority="1229" operator="greaterThan">
      <formula>1</formula>
    </cfRule>
    <cfRule type="cellIs" dxfId="27401" priority="1230" operator="lessThan">
      <formula>0.8</formula>
    </cfRule>
  </conditionalFormatting>
  <conditionalFormatting sqref="P32:P39">
    <cfRule type="cellIs" dxfId="27400" priority="1228" operator="greaterThan">
      <formula>0</formula>
    </cfRule>
  </conditionalFormatting>
  <conditionalFormatting sqref="Q32:Q39">
    <cfRule type="cellIs" dxfId="27399" priority="1233" operator="lessThan">
      <formula>0</formula>
    </cfRule>
  </conditionalFormatting>
  <conditionalFormatting sqref="Q32:Q39">
    <cfRule type="cellIs" dxfId="27398" priority="1222" operator="lessThan">
      <formula>0</formula>
    </cfRule>
  </conditionalFormatting>
  <conditionalFormatting sqref="P32:P39">
    <cfRule type="cellIs" dxfId="27397" priority="1223" operator="greaterThan">
      <formula>0</formula>
    </cfRule>
  </conditionalFormatting>
  <conditionalFormatting sqref="R32:R39">
    <cfRule type="cellIs" dxfId="27396" priority="1226" operator="lessThan">
      <formula>0.8</formula>
    </cfRule>
    <cfRule type="cellIs" dxfId="27395" priority="1227" operator="greaterThan">
      <formula>1</formula>
    </cfRule>
  </conditionalFormatting>
  <conditionalFormatting sqref="R32:R39">
    <cfRule type="cellIs" dxfId="27394" priority="1224" operator="greaterThan">
      <formula>1</formula>
    </cfRule>
    <cfRule type="cellIs" dxfId="27393" priority="1225" operator="lessThan">
      <formula>0.8</formula>
    </cfRule>
  </conditionalFormatting>
  <conditionalFormatting sqref="Q32:Q39">
    <cfRule type="cellIs" dxfId="27392" priority="1216" operator="lessThan">
      <formula>0</formula>
    </cfRule>
  </conditionalFormatting>
  <conditionalFormatting sqref="R32:R39">
    <cfRule type="cellIs" dxfId="27391" priority="1220" operator="lessThan">
      <formula>0.8</formula>
    </cfRule>
    <cfRule type="cellIs" dxfId="27390" priority="1221" operator="greaterThan">
      <formula>1</formula>
    </cfRule>
  </conditionalFormatting>
  <conditionalFormatting sqref="R32:R39">
    <cfRule type="cellIs" dxfId="27389" priority="1218" operator="greaterThan">
      <formula>1</formula>
    </cfRule>
    <cfRule type="cellIs" dxfId="27388" priority="1219" operator="lessThan">
      <formula>0.8</formula>
    </cfRule>
  </conditionalFormatting>
  <conditionalFormatting sqref="P32:P39">
    <cfRule type="cellIs" dxfId="27387" priority="1217" operator="greaterThan">
      <formula>0</formula>
    </cfRule>
  </conditionalFormatting>
  <conditionalFormatting sqref="Q32:Q39">
    <cfRule type="cellIs" dxfId="27386" priority="1215" operator="lessThan">
      <formula>0</formula>
    </cfRule>
  </conditionalFormatting>
  <conditionalFormatting sqref="R32:R39">
    <cfRule type="cellIs" dxfId="27385" priority="1213" operator="lessThan">
      <formula>0.8</formula>
    </cfRule>
    <cfRule type="cellIs" dxfId="27384" priority="1214" operator="greaterThan">
      <formula>1</formula>
    </cfRule>
  </conditionalFormatting>
  <conditionalFormatting sqref="R32:R39">
    <cfRule type="cellIs" dxfId="27383" priority="1211" operator="greaterThan">
      <formula>1</formula>
    </cfRule>
    <cfRule type="cellIs" dxfId="27382" priority="1212" operator="lessThan">
      <formula>0.8</formula>
    </cfRule>
  </conditionalFormatting>
  <conditionalFormatting sqref="P32:P39">
    <cfRule type="cellIs" dxfId="27381" priority="1210" operator="greaterThan">
      <formula>0</formula>
    </cfRule>
  </conditionalFormatting>
  <conditionalFormatting sqref="Q32:Q39">
    <cfRule type="cellIs" dxfId="27380" priority="1209" operator="lessThan">
      <formula>0</formula>
    </cfRule>
  </conditionalFormatting>
  <conditionalFormatting sqref="R32:R39">
    <cfRule type="cellIs" dxfId="27379" priority="1207" operator="lessThan">
      <formula>0.8</formula>
    </cfRule>
    <cfRule type="cellIs" dxfId="27378" priority="1208" operator="greaterThan">
      <formula>1</formula>
    </cfRule>
  </conditionalFormatting>
  <conditionalFormatting sqref="R32:R39">
    <cfRule type="cellIs" dxfId="27377" priority="1205" operator="greaterThan">
      <formula>1</formula>
    </cfRule>
    <cfRule type="cellIs" dxfId="27376" priority="1206" operator="lessThan">
      <formula>0.8</formula>
    </cfRule>
  </conditionalFormatting>
  <conditionalFormatting sqref="P32:P39">
    <cfRule type="cellIs" dxfId="27375" priority="1204" operator="greaterThan">
      <formula>0</formula>
    </cfRule>
  </conditionalFormatting>
  <conditionalFormatting sqref="Q32:Q39">
    <cfRule type="cellIs" dxfId="27374" priority="1203" operator="lessThan">
      <formula>0</formula>
    </cfRule>
  </conditionalFormatting>
  <conditionalFormatting sqref="R32:R39">
    <cfRule type="cellIs" dxfId="27373" priority="1201" operator="lessThan">
      <formula>0.8</formula>
    </cfRule>
    <cfRule type="cellIs" dxfId="27372" priority="1202" operator="greaterThan">
      <formula>1</formula>
    </cfRule>
  </conditionalFormatting>
  <conditionalFormatting sqref="R32:R39">
    <cfRule type="cellIs" dxfId="27371" priority="1199" operator="greaterThan">
      <formula>1</formula>
    </cfRule>
    <cfRule type="cellIs" dxfId="27370" priority="1200" operator="lessThan">
      <formula>0.8</formula>
    </cfRule>
  </conditionalFormatting>
  <conditionalFormatting sqref="P32:P39">
    <cfRule type="cellIs" dxfId="27369" priority="1198" operator="greaterThan">
      <formula>0</formula>
    </cfRule>
  </conditionalFormatting>
  <conditionalFormatting sqref="Q32:Q39">
    <cfRule type="cellIs" dxfId="27368" priority="1197" operator="lessThan">
      <formula>0</formula>
    </cfRule>
  </conditionalFormatting>
  <conditionalFormatting sqref="R32:R39">
    <cfRule type="cellIs" dxfId="27367" priority="1195" operator="lessThan">
      <formula>0.8</formula>
    </cfRule>
    <cfRule type="cellIs" dxfId="27366" priority="1196" operator="greaterThan">
      <formula>1</formula>
    </cfRule>
  </conditionalFormatting>
  <conditionalFormatting sqref="R32:R39">
    <cfRule type="cellIs" dxfId="27365" priority="1193" operator="greaterThan">
      <formula>1</formula>
    </cfRule>
    <cfRule type="cellIs" dxfId="27364" priority="1194" operator="lessThan">
      <formula>0.8</formula>
    </cfRule>
  </conditionalFormatting>
  <conditionalFormatting sqref="P32:P39">
    <cfRule type="cellIs" dxfId="27363" priority="1192" operator="greaterThan">
      <formula>0</formula>
    </cfRule>
  </conditionalFormatting>
  <conditionalFormatting sqref="Q96:Q105">
    <cfRule type="cellIs" dxfId="27362" priority="1186" operator="lessThan">
      <formula>0</formula>
    </cfRule>
  </conditionalFormatting>
  <conditionalFormatting sqref="P96:P105">
    <cfRule type="cellIs" dxfId="27361" priority="1187" operator="greaterThan">
      <formula>0</formula>
    </cfRule>
  </conditionalFormatting>
  <conditionalFormatting sqref="R96:R105">
    <cfRule type="cellIs" dxfId="27360" priority="1190" operator="lessThan">
      <formula>0.8</formula>
    </cfRule>
    <cfRule type="cellIs" dxfId="27359" priority="1191" operator="greaterThan">
      <formula>1</formula>
    </cfRule>
  </conditionalFormatting>
  <conditionalFormatting sqref="R96:R105">
    <cfRule type="cellIs" dxfId="27358" priority="1188" operator="greaterThan">
      <formula>1</formula>
    </cfRule>
    <cfRule type="cellIs" dxfId="27357" priority="1189" operator="lessThan">
      <formula>0.8</formula>
    </cfRule>
  </conditionalFormatting>
  <conditionalFormatting sqref="Q96:Q105">
    <cfRule type="cellIs" dxfId="27356" priority="1180" operator="lessThan">
      <formula>0</formula>
    </cfRule>
  </conditionalFormatting>
  <conditionalFormatting sqref="R96:R105">
    <cfRule type="cellIs" dxfId="27355" priority="1184" operator="lessThan">
      <formula>0.8</formula>
    </cfRule>
    <cfRule type="cellIs" dxfId="27354" priority="1185" operator="greaterThan">
      <formula>1</formula>
    </cfRule>
  </conditionalFormatting>
  <conditionalFormatting sqref="R96:R105">
    <cfRule type="cellIs" dxfId="27353" priority="1182" operator="greaterThan">
      <formula>1</formula>
    </cfRule>
    <cfRule type="cellIs" dxfId="27352" priority="1183" operator="lessThan">
      <formula>0.8</formula>
    </cfRule>
  </conditionalFormatting>
  <conditionalFormatting sqref="P96:P105">
    <cfRule type="cellIs" dxfId="27351" priority="1181" operator="greaterThan">
      <formula>0</formula>
    </cfRule>
  </conditionalFormatting>
  <conditionalFormatting sqref="Q96:Q105">
    <cfRule type="cellIs" dxfId="27350" priority="1179" operator="lessThan">
      <formula>0</formula>
    </cfRule>
  </conditionalFormatting>
  <conditionalFormatting sqref="R96:R105">
    <cfRule type="cellIs" dxfId="27349" priority="1177" operator="lessThan">
      <formula>0.8</formula>
    </cfRule>
    <cfRule type="cellIs" dxfId="27348" priority="1178" operator="greaterThan">
      <formula>1</formula>
    </cfRule>
  </conditionalFormatting>
  <conditionalFormatting sqref="R96:R105">
    <cfRule type="cellIs" dxfId="27347" priority="1175" operator="greaterThan">
      <formula>1</formula>
    </cfRule>
    <cfRule type="cellIs" dxfId="27346" priority="1176" operator="lessThan">
      <formula>0.8</formula>
    </cfRule>
  </conditionalFormatting>
  <conditionalFormatting sqref="P96:P105">
    <cfRule type="cellIs" dxfId="27345" priority="1174" operator="greaterThan">
      <formula>0</formula>
    </cfRule>
  </conditionalFormatting>
  <conditionalFormatting sqref="Q96:Q105">
    <cfRule type="cellIs" dxfId="27344" priority="1173" operator="lessThan">
      <formula>0</formula>
    </cfRule>
  </conditionalFormatting>
  <conditionalFormatting sqref="R96:R105">
    <cfRule type="cellIs" dxfId="27343" priority="1171" operator="lessThan">
      <formula>0.8</formula>
    </cfRule>
    <cfRule type="cellIs" dxfId="27342" priority="1172" operator="greaterThan">
      <formula>1</formula>
    </cfRule>
  </conditionalFormatting>
  <conditionalFormatting sqref="R96:R105">
    <cfRule type="cellIs" dxfId="27341" priority="1169" operator="greaterThan">
      <formula>1</formula>
    </cfRule>
    <cfRule type="cellIs" dxfId="27340" priority="1170" operator="lessThan">
      <formula>0.8</formula>
    </cfRule>
  </conditionalFormatting>
  <conditionalFormatting sqref="P96:P105">
    <cfRule type="cellIs" dxfId="27339" priority="1168" operator="greaterThan">
      <formula>0</formula>
    </cfRule>
  </conditionalFormatting>
  <conditionalFormatting sqref="Q96:Q105">
    <cfRule type="cellIs" dxfId="27338" priority="1162" operator="lessThan">
      <formula>0</formula>
    </cfRule>
  </conditionalFormatting>
  <conditionalFormatting sqref="R96:R105">
    <cfRule type="cellIs" dxfId="27337" priority="1166" operator="lessThan">
      <formula>0.8</formula>
    </cfRule>
    <cfRule type="cellIs" dxfId="27336" priority="1167" operator="greaterThan">
      <formula>1</formula>
    </cfRule>
  </conditionalFormatting>
  <conditionalFormatting sqref="R96:R105">
    <cfRule type="cellIs" dxfId="27335" priority="1164" operator="greaterThan">
      <formula>1</formula>
    </cfRule>
    <cfRule type="cellIs" dxfId="27334" priority="1165" operator="lessThan">
      <formula>0.8</formula>
    </cfRule>
  </conditionalFormatting>
  <conditionalFormatting sqref="P96:P105">
    <cfRule type="cellIs" dxfId="27333" priority="1163" operator="greaterThan">
      <formula>0</formula>
    </cfRule>
  </conditionalFormatting>
  <conditionalFormatting sqref="Q96:Q105">
    <cfRule type="cellIs" dxfId="27332" priority="1161" operator="lessThan">
      <formula>0</formula>
    </cfRule>
  </conditionalFormatting>
  <conditionalFormatting sqref="R96:R105">
    <cfRule type="cellIs" dxfId="27331" priority="1159" operator="lessThan">
      <formula>0.8</formula>
    </cfRule>
    <cfRule type="cellIs" dxfId="27330" priority="1160" operator="greaterThan">
      <formula>1</formula>
    </cfRule>
  </conditionalFormatting>
  <conditionalFormatting sqref="R96:R105">
    <cfRule type="cellIs" dxfId="27329" priority="1157" operator="greaterThan">
      <formula>1</formula>
    </cfRule>
    <cfRule type="cellIs" dxfId="27328" priority="1158" operator="lessThan">
      <formula>0.8</formula>
    </cfRule>
  </conditionalFormatting>
  <conditionalFormatting sqref="P96:P105">
    <cfRule type="cellIs" dxfId="27327" priority="1156" operator="greaterThan">
      <formula>0</formula>
    </cfRule>
  </conditionalFormatting>
  <conditionalFormatting sqref="Q96:Q105">
    <cfRule type="cellIs" dxfId="27326" priority="1155" operator="lessThan">
      <formula>0</formula>
    </cfRule>
  </conditionalFormatting>
  <conditionalFormatting sqref="R96:R105">
    <cfRule type="cellIs" dxfId="27325" priority="1153" operator="lessThan">
      <formula>0.8</formula>
    </cfRule>
    <cfRule type="cellIs" dxfId="27324" priority="1154" operator="greaterThan">
      <formula>1</formula>
    </cfRule>
  </conditionalFormatting>
  <conditionalFormatting sqref="R96:R105">
    <cfRule type="cellIs" dxfId="27323" priority="1151" operator="greaterThan">
      <formula>1</formula>
    </cfRule>
    <cfRule type="cellIs" dxfId="27322" priority="1152" operator="lessThan">
      <formula>0.8</formula>
    </cfRule>
  </conditionalFormatting>
  <conditionalFormatting sqref="P96:P105">
    <cfRule type="cellIs" dxfId="27321" priority="1150" operator="greaterThan">
      <formula>0</formula>
    </cfRule>
  </conditionalFormatting>
  <conditionalFormatting sqref="Q96:Q105">
    <cfRule type="cellIs" dxfId="27320" priority="1149" operator="lessThan">
      <formula>0</formula>
    </cfRule>
  </conditionalFormatting>
  <conditionalFormatting sqref="R96:R105">
    <cfRule type="cellIs" dxfId="27319" priority="1147" operator="lessThan">
      <formula>0.8</formula>
    </cfRule>
    <cfRule type="cellIs" dxfId="27318" priority="1148" operator="greaterThan">
      <formula>1</formula>
    </cfRule>
  </conditionalFormatting>
  <conditionalFormatting sqref="R96:R105">
    <cfRule type="cellIs" dxfId="27317" priority="1145" operator="greaterThan">
      <formula>1</formula>
    </cfRule>
    <cfRule type="cellIs" dxfId="27316" priority="1146" operator="lessThan">
      <formula>0.8</formula>
    </cfRule>
  </conditionalFormatting>
  <conditionalFormatting sqref="P96:P105">
    <cfRule type="cellIs" dxfId="27315" priority="1144" operator="greaterThan">
      <formula>0</formula>
    </cfRule>
  </conditionalFormatting>
  <conditionalFormatting sqref="Q96:Q105">
    <cfRule type="cellIs" dxfId="27314" priority="1143" operator="lessThan">
      <formula>0</formula>
    </cfRule>
  </conditionalFormatting>
  <conditionalFormatting sqref="R96:R105">
    <cfRule type="cellIs" dxfId="27313" priority="1141" operator="lessThan">
      <formula>0.8</formula>
    </cfRule>
    <cfRule type="cellIs" dxfId="27312" priority="1142" operator="greaterThan">
      <formula>1</formula>
    </cfRule>
  </conditionalFormatting>
  <conditionalFormatting sqref="R96:R105">
    <cfRule type="cellIs" dxfId="27311" priority="1139" operator="greaterThan">
      <formula>1</formula>
    </cfRule>
    <cfRule type="cellIs" dxfId="27310" priority="1140" operator="lessThan">
      <formula>0.8</formula>
    </cfRule>
  </conditionalFormatting>
  <conditionalFormatting sqref="P96:P105">
    <cfRule type="cellIs" dxfId="27309" priority="1138" operator="greaterThan">
      <formula>0</formula>
    </cfRule>
  </conditionalFormatting>
  <conditionalFormatting sqref="Q96:Q105">
    <cfRule type="cellIs" dxfId="27308" priority="1137" operator="lessThan">
      <formula>0</formula>
    </cfRule>
  </conditionalFormatting>
  <conditionalFormatting sqref="R96:R105">
    <cfRule type="cellIs" dxfId="27307" priority="1135" operator="lessThan">
      <formula>0.8</formula>
    </cfRule>
    <cfRule type="cellIs" dxfId="27306" priority="1136" operator="greaterThan">
      <formula>1</formula>
    </cfRule>
  </conditionalFormatting>
  <conditionalFormatting sqref="R96:R105">
    <cfRule type="cellIs" dxfId="27305" priority="1133" operator="greaterThan">
      <formula>1</formula>
    </cfRule>
    <cfRule type="cellIs" dxfId="27304" priority="1134" operator="lessThan">
      <formula>0.8</formula>
    </cfRule>
  </conditionalFormatting>
  <conditionalFormatting sqref="P96:P105">
    <cfRule type="cellIs" dxfId="27303" priority="1132" operator="greaterThan">
      <formula>0</formula>
    </cfRule>
  </conditionalFormatting>
  <conditionalFormatting sqref="P96:P105">
    <cfRule type="cellIs" dxfId="27302" priority="1126" operator="greaterThan">
      <formula>0</formula>
    </cfRule>
  </conditionalFormatting>
  <conditionalFormatting sqref="Q96:Q105">
    <cfRule type="cellIs" dxfId="27301" priority="1131" operator="lessThan">
      <formula>0</formula>
    </cfRule>
  </conditionalFormatting>
  <conditionalFormatting sqref="R96:R105">
    <cfRule type="cellIs" dxfId="27300" priority="1129" operator="lessThan">
      <formula>0.8</formula>
    </cfRule>
    <cfRule type="cellIs" dxfId="27299" priority="1130" operator="greaterThan">
      <formula>1</formula>
    </cfRule>
  </conditionalFormatting>
  <conditionalFormatting sqref="R96:R105">
    <cfRule type="cellIs" dxfId="27298" priority="1127" operator="greaterThan">
      <formula>1</formula>
    </cfRule>
    <cfRule type="cellIs" dxfId="27297" priority="1128" operator="lessThan">
      <formula>0.8</formula>
    </cfRule>
  </conditionalFormatting>
  <conditionalFormatting sqref="P96:P105">
    <cfRule type="cellIs" dxfId="27296" priority="1120" operator="greaterThan">
      <formula>0</formula>
    </cfRule>
  </conditionalFormatting>
  <conditionalFormatting sqref="Q96:Q105">
    <cfRule type="cellIs" dxfId="27295" priority="1125" operator="lessThan">
      <formula>0</formula>
    </cfRule>
  </conditionalFormatting>
  <conditionalFormatting sqref="R96:R105">
    <cfRule type="cellIs" dxfId="27294" priority="1123" operator="lessThan">
      <formula>0.8</formula>
    </cfRule>
    <cfRule type="cellIs" dxfId="27293" priority="1124" operator="greaterThan">
      <formula>1</formula>
    </cfRule>
  </conditionalFormatting>
  <conditionalFormatting sqref="R96:R105">
    <cfRule type="cellIs" dxfId="27292" priority="1121" operator="greaterThan">
      <formula>1</formula>
    </cfRule>
    <cfRule type="cellIs" dxfId="27291" priority="1122" operator="lessThan">
      <formula>0.8</formula>
    </cfRule>
  </conditionalFormatting>
  <conditionalFormatting sqref="R96:R105">
    <cfRule type="cellIs" dxfId="27290" priority="1117" operator="lessThan">
      <formula>0.8</formula>
    </cfRule>
    <cfRule type="cellIs" dxfId="27289" priority="1118" operator="greaterThan">
      <formula>1</formula>
    </cfRule>
  </conditionalFormatting>
  <conditionalFormatting sqref="R96:R105">
    <cfRule type="cellIs" dxfId="27288" priority="1115" operator="greaterThan">
      <formula>1</formula>
    </cfRule>
    <cfRule type="cellIs" dxfId="27287" priority="1116" operator="lessThan">
      <formula>0.8</formula>
    </cfRule>
  </conditionalFormatting>
  <conditionalFormatting sqref="P96:P105">
    <cfRule type="cellIs" dxfId="27286" priority="1114" operator="greaterThan">
      <formula>0</formula>
    </cfRule>
  </conditionalFormatting>
  <conditionalFormatting sqref="Q96:Q105">
    <cfRule type="cellIs" dxfId="27285" priority="1119" operator="lessThan">
      <formula>0</formula>
    </cfRule>
  </conditionalFormatting>
  <conditionalFormatting sqref="Q96:Q105">
    <cfRule type="cellIs" dxfId="27284" priority="1108" operator="lessThan">
      <formula>0</formula>
    </cfRule>
  </conditionalFormatting>
  <conditionalFormatting sqref="P96:P105">
    <cfRule type="cellIs" dxfId="27283" priority="1109" operator="greaterThan">
      <formula>0</formula>
    </cfRule>
  </conditionalFormatting>
  <conditionalFormatting sqref="R96:R105">
    <cfRule type="cellIs" dxfId="27282" priority="1112" operator="lessThan">
      <formula>0.8</formula>
    </cfRule>
    <cfRule type="cellIs" dxfId="27281" priority="1113" operator="greaterThan">
      <formula>1</formula>
    </cfRule>
  </conditionalFormatting>
  <conditionalFormatting sqref="R96:R105">
    <cfRule type="cellIs" dxfId="27280" priority="1110" operator="greaterThan">
      <formula>1</formula>
    </cfRule>
    <cfRule type="cellIs" dxfId="27279" priority="1111" operator="lessThan">
      <formula>0.8</formula>
    </cfRule>
  </conditionalFormatting>
  <conditionalFormatting sqref="Q96:Q105">
    <cfRule type="cellIs" dxfId="27278" priority="1102" operator="lessThan">
      <formula>0</formula>
    </cfRule>
  </conditionalFormatting>
  <conditionalFormatting sqref="R96:R105">
    <cfRule type="cellIs" dxfId="27277" priority="1106" operator="lessThan">
      <formula>0.8</formula>
    </cfRule>
    <cfRule type="cellIs" dxfId="27276" priority="1107" operator="greaterThan">
      <formula>1</formula>
    </cfRule>
  </conditionalFormatting>
  <conditionalFormatting sqref="R96:R105">
    <cfRule type="cellIs" dxfId="27275" priority="1104" operator="greaterThan">
      <formula>1</formula>
    </cfRule>
    <cfRule type="cellIs" dxfId="27274" priority="1105" operator="lessThan">
      <formula>0.8</formula>
    </cfRule>
  </conditionalFormatting>
  <conditionalFormatting sqref="P96:P105">
    <cfRule type="cellIs" dxfId="27273" priority="1103" operator="greaterThan">
      <formula>0</formula>
    </cfRule>
  </conditionalFormatting>
  <conditionalFormatting sqref="Q96:Q105">
    <cfRule type="cellIs" dxfId="27272" priority="1101" operator="lessThan">
      <formula>0</formula>
    </cfRule>
  </conditionalFormatting>
  <conditionalFormatting sqref="R96:R105">
    <cfRule type="cellIs" dxfId="27271" priority="1099" operator="lessThan">
      <formula>0.8</formula>
    </cfRule>
    <cfRule type="cellIs" dxfId="27270" priority="1100" operator="greaterThan">
      <formula>1</formula>
    </cfRule>
  </conditionalFormatting>
  <conditionalFormatting sqref="R96:R105">
    <cfRule type="cellIs" dxfId="27269" priority="1097" operator="greaterThan">
      <formula>1</formula>
    </cfRule>
    <cfRule type="cellIs" dxfId="27268" priority="1098" operator="lessThan">
      <formula>0.8</formula>
    </cfRule>
  </conditionalFormatting>
  <conditionalFormatting sqref="P96:P105">
    <cfRule type="cellIs" dxfId="27267" priority="1096" operator="greaterThan">
      <formula>0</formula>
    </cfRule>
  </conditionalFormatting>
  <conditionalFormatting sqref="Q96:Q105">
    <cfRule type="cellIs" dxfId="27266" priority="1095" operator="lessThan">
      <formula>0</formula>
    </cfRule>
  </conditionalFormatting>
  <conditionalFormatting sqref="R96:R105">
    <cfRule type="cellIs" dxfId="27265" priority="1093" operator="lessThan">
      <formula>0.8</formula>
    </cfRule>
    <cfRule type="cellIs" dxfId="27264" priority="1094" operator="greaterThan">
      <formula>1</formula>
    </cfRule>
  </conditionalFormatting>
  <conditionalFormatting sqref="R96:R105">
    <cfRule type="cellIs" dxfId="27263" priority="1091" operator="greaterThan">
      <formula>1</formula>
    </cfRule>
    <cfRule type="cellIs" dxfId="27262" priority="1092" operator="lessThan">
      <formula>0.8</formula>
    </cfRule>
  </conditionalFormatting>
  <conditionalFormatting sqref="P96:P105">
    <cfRule type="cellIs" dxfId="27261" priority="1090" operator="greaterThan">
      <formula>0</formula>
    </cfRule>
  </conditionalFormatting>
  <conditionalFormatting sqref="Q96:Q105">
    <cfRule type="cellIs" dxfId="27260" priority="1084" operator="lessThan">
      <formula>0</formula>
    </cfRule>
  </conditionalFormatting>
  <conditionalFormatting sqref="P96:P105">
    <cfRule type="cellIs" dxfId="27259" priority="1085" operator="greaterThan">
      <formula>0</formula>
    </cfRule>
  </conditionalFormatting>
  <conditionalFormatting sqref="R96:R105">
    <cfRule type="cellIs" dxfId="27258" priority="1088" operator="lessThan">
      <formula>0.8</formula>
    </cfRule>
    <cfRule type="cellIs" dxfId="27257" priority="1089" operator="greaterThan">
      <formula>1</formula>
    </cfRule>
  </conditionalFormatting>
  <conditionalFormatting sqref="R96:R105">
    <cfRule type="cellIs" dxfId="27256" priority="1086" operator="greaterThan">
      <formula>1</formula>
    </cfRule>
    <cfRule type="cellIs" dxfId="27255" priority="1087" operator="lessThan">
      <formula>0.8</formula>
    </cfRule>
  </conditionalFormatting>
  <conditionalFormatting sqref="Q96:Q105">
    <cfRule type="cellIs" dxfId="27254" priority="1078" operator="lessThan">
      <formula>0</formula>
    </cfRule>
  </conditionalFormatting>
  <conditionalFormatting sqref="R96:R105">
    <cfRule type="cellIs" dxfId="27253" priority="1082" operator="lessThan">
      <formula>0.8</formula>
    </cfRule>
    <cfRule type="cellIs" dxfId="27252" priority="1083" operator="greaterThan">
      <formula>1</formula>
    </cfRule>
  </conditionalFormatting>
  <conditionalFormatting sqref="R96:R105">
    <cfRule type="cellIs" dxfId="27251" priority="1080" operator="greaterThan">
      <formula>1</formula>
    </cfRule>
    <cfRule type="cellIs" dxfId="27250" priority="1081" operator="lessThan">
      <formula>0.8</formula>
    </cfRule>
  </conditionalFormatting>
  <conditionalFormatting sqref="P96:P105">
    <cfRule type="cellIs" dxfId="27249" priority="1079" operator="greaterThan">
      <formula>0</formula>
    </cfRule>
  </conditionalFormatting>
  <conditionalFormatting sqref="Q96:Q105">
    <cfRule type="cellIs" dxfId="27248" priority="1077" operator="lessThan">
      <formula>0</formula>
    </cfRule>
  </conditionalFormatting>
  <conditionalFormatting sqref="R96:R105">
    <cfRule type="cellIs" dxfId="27247" priority="1075" operator="lessThan">
      <formula>0.8</formula>
    </cfRule>
    <cfRule type="cellIs" dxfId="27246" priority="1076" operator="greaterThan">
      <formula>1</formula>
    </cfRule>
  </conditionalFormatting>
  <conditionalFormatting sqref="R96:R105">
    <cfRule type="cellIs" dxfId="27245" priority="1073" operator="greaterThan">
      <formula>1</formula>
    </cfRule>
    <cfRule type="cellIs" dxfId="27244" priority="1074" operator="lessThan">
      <formula>0.8</formula>
    </cfRule>
  </conditionalFormatting>
  <conditionalFormatting sqref="P96:P105">
    <cfRule type="cellIs" dxfId="27243" priority="1072" operator="greaterThan">
      <formula>0</formula>
    </cfRule>
  </conditionalFormatting>
  <conditionalFormatting sqref="Q96:Q105">
    <cfRule type="cellIs" dxfId="27242" priority="1071" operator="lessThan">
      <formula>0</formula>
    </cfRule>
  </conditionalFormatting>
  <conditionalFormatting sqref="R96:R105">
    <cfRule type="cellIs" dxfId="27241" priority="1069" operator="lessThan">
      <formula>0.8</formula>
    </cfRule>
    <cfRule type="cellIs" dxfId="27240" priority="1070" operator="greaterThan">
      <formula>1</formula>
    </cfRule>
  </conditionalFormatting>
  <conditionalFormatting sqref="R96:R105">
    <cfRule type="cellIs" dxfId="27239" priority="1067" operator="greaterThan">
      <formula>1</formula>
    </cfRule>
    <cfRule type="cellIs" dxfId="27238" priority="1068" operator="lessThan">
      <formula>0.8</formula>
    </cfRule>
  </conditionalFormatting>
  <conditionalFormatting sqref="P96:P105">
    <cfRule type="cellIs" dxfId="27237" priority="1066" operator="greaterThan">
      <formula>0</formula>
    </cfRule>
  </conditionalFormatting>
  <conditionalFormatting sqref="P124 P127 P130">
    <cfRule type="cellIs" dxfId="27236" priority="1060" operator="greaterThan">
      <formula>0</formula>
    </cfRule>
  </conditionalFormatting>
  <conditionalFormatting sqref="Q124 Q127 Q130">
    <cfRule type="cellIs" dxfId="27235" priority="1065" operator="lessThan">
      <formula>0</formula>
    </cfRule>
  </conditionalFormatting>
  <conditionalFormatting sqref="R124 R127 R130">
    <cfRule type="cellIs" dxfId="27234" priority="1063" operator="lessThan">
      <formula>0.8</formula>
    </cfRule>
    <cfRule type="cellIs" dxfId="27233" priority="1064" operator="greaterThan">
      <formula>1</formula>
    </cfRule>
  </conditionalFormatting>
  <conditionalFormatting sqref="R124 R127 R130">
    <cfRule type="cellIs" dxfId="27232" priority="1061" operator="greaterThan">
      <formula>1</formula>
    </cfRule>
    <cfRule type="cellIs" dxfId="27231" priority="1062" operator="lessThan">
      <formula>0.8</formula>
    </cfRule>
  </conditionalFormatting>
  <conditionalFormatting sqref="Q124 Q127 Q130">
    <cfRule type="cellIs" dxfId="27230" priority="1059" operator="lessThan">
      <formula>0</formula>
    </cfRule>
  </conditionalFormatting>
  <conditionalFormatting sqref="R124 R127 R130">
    <cfRule type="cellIs" dxfId="27229" priority="1057" operator="lessThan">
      <formula>0.8</formula>
    </cfRule>
    <cfRule type="cellIs" dxfId="27228" priority="1058" operator="greaterThan">
      <formula>1</formula>
    </cfRule>
  </conditionalFormatting>
  <conditionalFormatting sqref="R124 R127 R130">
    <cfRule type="cellIs" dxfId="27227" priority="1055" operator="greaterThan">
      <formula>1</formula>
    </cfRule>
    <cfRule type="cellIs" dxfId="27226" priority="1056" operator="lessThan">
      <formula>0.8</formula>
    </cfRule>
  </conditionalFormatting>
  <conditionalFormatting sqref="P124 P127 P130">
    <cfRule type="cellIs" dxfId="27225" priority="1054" operator="greaterThan">
      <formula>0</formula>
    </cfRule>
  </conditionalFormatting>
  <conditionalFormatting sqref="Q123 Q125:Q126 Q131 Q128:Q129">
    <cfRule type="cellIs" dxfId="27224" priority="1053" operator="lessThan">
      <formula>0</formula>
    </cfRule>
  </conditionalFormatting>
  <conditionalFormatting sqref="R123 R125:R126 R131 R128:R129">
    <cfRule type="cellIs" dxfId="27223" priority="1051" operator="lessThan">
      <formula>0.8</formula>
    </cfRule>
    <cfRule type="cellIs" dxfId="27222" priority="1052" operator="greaterThan">
      <formula>1</formula>
    </cfRule>
  </conditionalFormatting>
  <conditionalFormatting sqref="R123 R125:R126 R131 R128:R129">
    <cfRule type="cellIs" dxfId="27221" priority="1049" operator="greaterThan">
      <formula>1</formula>
    </cfRule>
    <cfRule type="cellIs" dxfId="27220" priority="1050" operator="lessThan">
      <formula>0.8</formula>
    </cfRule>
  </conditionalFormatting>
  <conditionalFormatting sqref="P123 P125:P126 P131 P128:P129">
    <cfRule type="cellIs" dxfId="27219" priority="1048" operator="greaterThan">
      <formula>0</formula>
    </cfRule>
  </conditionalFormatting>
  <conditionalFormatting sqref="P123 P125:P126 P131 P128:P129">
    <cfRule type="cellIs" dxfId="27218" priority="1042" operator="greaterThan">
      <formula>0</formula>
    </cfRule>
  </conditionalFormatting>
  <conditionalFormatting sqref="Q123 Q125:Q126 Q131 Q128:Q129">
    <cfRule type="cellIs" dxfId="27217" priority="1047" operator="lessThan">
      <formula>0</formula>
    </cfRule>
  </conditionalFormatting>
  <conditionalFormatting sqref="R123 R125:R126 R131 R128:R129">
    <cfRule type="cellIs" dxfId="27216" priority="1045" operator="lessThan">
      <formula>0.8</formula>
    </cfRule>
    <cfRule type="cellIs" dxfId="27215" priority="1046" operator="greaterThan">
      <formula>1</formula>
    </cfRule>
  </conditionalFormatting>
  <conditionalFormatting sqref="R123 R125:R126 R131 R128:R129">
    <cfRule type="cellIs" dxfId="27214" priority="1043" operator="greaterThan">
      <formula>1</formula>
    </cfRule>
    <cfRule type="cellIs" dxfId="27213" priority="1044" operator="lessThan">
      <formula>0.8</formula>
    </cfRule>
  </conditionalFormatting>
  <conditionalFormatting sqref="P122">
    <cfRule type="cellIs" dxfId="27212" priority="1036" operator="greaterThan">
      <formula>0</formula>
    </cfRule>
  </conditionalFormatting>
  <conditionalFormatting sqref="Q122">
    <cfRule type="cellIs" dxfId="27211" priority="1041" operator="lessThan">
      <formula>0</formula>
    </cfRule>
  </conditionalFormatting>
  <conditionalFormatting sqref="R122">
    <cfRule type="cellIs" dxfId="27210" priority="1039" operator="lessThan">
      <formula>0.8</formula>
    </cfRule>
    <cfRule type="cellIs" dxfId="27209" priority="1040" operator="greaterThan">
      <formula>1</formula>
    </cfRule>
  </conditionalFormatting>
  <conditionalFormatting sqref="R122">
    <cfRule type="cellIs" dxfId="27208" priority="1037" operator="greaterThan">
      <formula>1</formula>
    </cfRule>
    <cfRule type="cellIs" dxfId="27207" priority="1038" operator="lessThan">
      <formula>0.8</formula>
    </cfRule>
  </conditionalFormatting>
  <conditionalFormatting sqref="P137 P143 P140">
    <cfRule type="cellIs" dxfId="27206" priority="1035" operator="greaterThan">
      <formula>0</formula>
    </cfRule>
  </conditionalFormatting>
  <conditionalFormatting sqref="Q137:Q143">
    <cfRule type="cellIs" dxfId="27205" priority="1034" operator="lessThan">
      <formula>0</formula>
    </cfRule>
  </conditionalFormatting>
  <conditionalFormatting sqref="R137 R143">
    <cfRule type="cellIs" dxfId="27204" priority="1032" operator="lessThan">
      <formula>0.8</formula>
    </cfRule>
    <cfRule type="cellIs" dxfId="27203" priority="1033" operator="greaterThan">
      <formula>1</formula>
    </cfRule>
  </conditionalFormatting>
  <conditionalFormatting sqref="R137 R143">
    <cfRule type="cellIs" dxfId="27202" priority="1030" operator="greaterThan">
      <formula>1</formula>
    </cfRule>
    <cfRule type="cellIs" dxfId="27201" priority="1031" operator="lessThan">
      <formula>0.8</formula>
    </cfRule>
  </conditionalFormatting>
  <conditionalFormatting sqref="P137 P143 P140">
    <cfRule type="cellIs" dxfId="27200" priority="1029" operator="greaterThan">
      <formula>0</formula>
    </cfRule>
  </conditionalFormatting>
  <conditionalFormatting sqref="Q137:Q143">
    <cfRule type="cellIs" dxfId="27199" priority="1028" operator="lessThan">
      <formula>0</formula>
    </cfRule>
  </conditionalFormatting>
  <conditionalFormatting sqref="R137 R143">
    <cfRule type="cellIs" dxfId="27198" priority="1026" operator="lessThan">
      <formula>0.8</formula>
    </cfRule>
    <cfRule type="cellIs" dxfId="27197" priority="1027" operator="greaterThan">
      <formula>1</formula>
    </cfRule>
  </conditionalFormatting>
  <conditionalFormatting sqref="R137 R143">
    <cfRule type="cellIs" dxfId="27196" priority="1024" operator="greaterThan">
      <formula>1</formula>
    </cfRule>
    <cfRule type="cellIs" dxfId="27195" priority="1025" operator="lessThan">
      <formula>0.8</formula>
    </cfRule>
  </conditionalFormatting>
  <conditionalFormatting sqref="P137 P143 P140">
    <cfRule type="cellIs" dxfId="27194" priority="1023" operator="greaterThan">
      <formula>0</formula>
    </cfRule>
  </conditionalFormatting>
  <conditionalFormatting sqref="P137 P143 P140">
    <cfRule type="cellIs" dxfId="27193" priority="1017" operator="greaterThan">
      <formula>0</formula>
    </cfRule>
  </conditionalFormatting>
  <conditionalFormatting sqref="Q137:Q143">
    <cfRule type="cellIs" dxfId="27192" priority="1022" operator="lessThan">
      <formula>0</formula>
    </cfRule>
  </conditionalFormatting>
  <conditionalFormatting sqref="R137 R143">
    <cfRule type="cellIs" dxfId="27191" priority="1020" operator="lessThan">
      <formula>0.8</formula>
    </cfRule>
    <cfRule type="cellIs" dxfId="27190" priority="1021" operator="greaterThan">
      <formula>1</formula>
    </cfRule>
  </conditionalFormatting>
  <conditionalFormatting sqref="R137 R143">
    <cfRule type="cellIs" dxfId="27189" priority="1018" operator="greaterThan">
      <formula>1</formula>
    </cfRule>
    <cfRule type="cellIs" dxfId="27188" priority="1019" operator="lessThan">
      <formula>0.8</formula>
    </cfRule>
  </conditionalFormatting>
  <conditionalFormatting sqref="Q137:Q143">
    <cfRule type="cellIs" dxfId="27187" priority="1016" operator="lessThan">
      <formula>0</formula>
    </cfRule>
  </conditionalFormatting>
  <conditionalFormatting sqref="R137 R143">
    <cfRule type="cellIs" dxfId="27186" priority="1014" operator="lessThan">
      <formula>0.8</formula>
    </cfRule>
    <cfRule type="cellIs" dxfId="27185" priority="1015" operator="greaterThan">
      <formula>1</formula>
    </cfRule>
  </conditionalFormatting>
  <conditionalFormatting sqref="R137 R143">
    <cfRule type="cellIs" dxfId="27184" priority="1012" operator="greaterThan">
      <formula>1</formula>
    </cfRule>
    <cfRule type="cellIs" dxfId="27183" priority="1013" operator="lessThan">
      <formula>0.8</formula>
    </cfRule>
  </conditionalFormatting>
  <conditionalFormatting sqref="P137 P143 P140">
    <cfRule type="cellIs" dxfId="27182" priority="1011" operator="greaterThan">
      <formula>0</formula>
    </cfRule>
  </conditionalFormatting>
  <conditionalFormatting sqref="Q137:Q143">
    <cfRule type="cellIs" dxfId="27181" priority="1010" operator="lessThan">
      <formula>0</formula>
    </cfRule>
  </conditionalFormatting>
  <conditionalFormatting sqref="R137 R143">
    <cfRule type="cellIs" dxfId="27180" priority="1008" operator="lessThan">
      <formula>0.8</formula>
    </cfRule>
    <cfRule type="cellIs" dxfId="27179" priority="1009" operator="greaterThan">
      <formula>1</formula>
    </cfRule>
  </conditionalFormatting>
  <conditionalFormatting sqref="R137 R143">
    <cfRule type="cellIs" dxfId="27178" priority="1006" operator="greaterThan">
      <formula>1</formula>
    </cfRule>
    <cfRule type="cellIs" dxfId="27177" priority="1007" operator="lessThan">
      <formula>0.8</formula>
    </cfRule>
  </conditionalFormatting>
  <conditionalFormatting sqref="P137 P143 P140">
    <cfRule type="cellIs" dxfId="27176" priority="1005" operator="greaterThan">
      <formula>0</formula>
    </cfRule>
  </conditionalFormatting>
  <conditionalFormatting sqref="P137 P143 P140">
    <cfRule type="cellIs" dxfId="27175" priority="999" operator="greaterThan">
      <formula>0</formula>
    </cfRule>
  </conditionalFormatting>
  <conditionalFormatting sqref="Q137:Q143">
    <cfRule type="cellIs" dxfId="27174" priority="1004" operator="lessThan">
      <formula>0</formula>
    </cfRule>
  </conditionalFormatting>
  <conditionalFormatting sqref="R137 R143">
    <cfRule type="cellIs" dxfId="27173" priority="1002" operator="lessThan">
      <formula>0.8</formula>
    </cfRule>
    <cfRule type="cellIs" dxfId="27172" priority="1003" operator="greaterThan">
      <formula>1</formula>
    </cfRule>
  </conditionalFormatting>
  <conditionalFormatting sqref="R137 R143">
    <cfRule type="cellIs" dxfId="27171" priority="1000" operator="greaterThan">
      <formula>1</formula>
    </cfRule>
    <cfRule type="cellIs" dxfId="27170" priority="1001" operator="lessThan">
      <formula>0.8</formula>
    </cfRule>
  </conditionalFormatting>
  <conditionalFormatting sqref="Q137:Q143">
    <cfRule type="cellIs" dxfId="27169" priority="998" operator="lessThan">
      <formula>0</formula>
    </cfRule>
  </conditionalFormatting>
  <conditionalFormatting sqref="R137 R143">
    <cfRule type="cellIs" dxfId="27168" priority="996" operator="lessThan">
      <formula>0.8</formula>
    </cfRule>
    <cfRule type="cellIs" dxfId="27167" priority="997" operator="greaterThan">
      <formula>1</formula>
    </cfRule>
  </conditionalFormatting>
  <conditionalFormatting sqref="R137 R143">
    <cfRule type="cellIs" dxfId="27166" priority="994" operator="greaterThan">
      <formula>1</formula>
    </cfRule>
    <cfRule type="cellIs" dxfId="27165" priority="995" operator="lessThan">
      <formula>0.8</formula>
    </cfRule>
  </conditionalFormatting>
  <conditionalFormatting sqref="P137 P143 P140">
    <cfRule type="cellIs" dxfId="27164" priority="993" operator="greaterThan">
      <formula>0</formula>
    </cfRule>
  </conditionalFormatting>
  <conditionalFormatting sqref="Q137:Q143">
    <cfRule type="cellIs" dxfId="27163" priority="992" operator="lessThan">
      <formula>0</formula>
    </cfRule>
  </conditionalFormatting>
  <conditionalFormatting sqref="R137 R143">
    <cfRule type="cellIs" dxfId="27162" priority="990" operator="lessThan">
      <formula>0.8</formula>
    </cfRule>
    <cfRule type="cellIs" dxfId="27161" priority="991" operator="greaterThan">
      <formula>1</formula>
    </cfRule>
  </conditionalFormatting>
  <conditionalFormatting sqref="R137 R143">
    <cfRule type="cellIs" dxfId="27160" priority="988" operator="greaterThan">
      <formula>1</formula>
    </cfRule>
    <cfRule type="cellIs" dxfId="27159" priority="989" operator="lessThan">
      <formula>0.8</formula>
    </cfRule>
  </conditionalFormatting>
  <conditionalFormatting sqref="P137 P143 P140">
    <cfRule type="cellIs" dxfId="27158" priority="987" operator="greaterThan">
      <formula>0</formula>
    </cfRule>
  </conditionalFormatting>
  <conditionalFormatting sqref="P137 P143 P140">
    <cfRule type="cellIs" dxfId="27157" priority="981" operator="greaterThan">
      <formula>0</formula>
    </cfRule>
  </conditionalFormatting>
  <conditionalFormatting sqref="Q137:Q143">
    <cfRule type="cellIs" dxfId="27156" priority="986" operator="lessThan">
      <formula>0</formula>
    </cfRule>
  </conditionalFormatting>
  <conditionalFormatting sqref="R137 R143">
    <cfRule type="cellIs" dxfId="27155" priority="984" operator="lessThan">
      <formula>0.8</formula>
    </cfRule>
    <cfRule type="cellIs" dxfId="27154" priority="985" operator="greaterThan">
      <formula>1</formula>
    </cfRule>
  </conditionalFormatting>
  <conditionalFormatting sqref="R137 R143">
    <cfRule type="cellIs" dxfId="27153" priority="982" operator="greaterThan">
      <formula>1</formula>
    </cfRule>
    <cfRule type="cellIs" dxfId="27152" priority="983" operator="lessThan">
      <formula>0.8</formula>
    </cfRule>
  </conditionalFormatting>
  <conditionalFormatting sqref="Q137:Q143">
    <cfRule type="cellIs" dxfId="27151" priority="980" operator="lessThan">
      <formula>0</formula>
    </cfRule>
  </conditionalFormatting>
  <conditionalFormatting sqref="R137 R143">
    <cfRule type="cellIs" dxfId="27150" priority="978" operator="lessThan">
      <formula>0.8</formula>
    </cfRule>
    <cfRule type="cellIs" dxfId="27149" priority="979" operator="greaterThan">
      <formula>1</formula>
    </cfRule>
  </conditionalFormatting>
  <conditionalFormatting sqref="R137 R143">
    <cfRule type="cellIs" dxfId="27148" priority="976" operator="greaterThan">
      <formula>1</formula>
    </cfRule>
    <cfRule type="cellIs" dxfId="27147" priority="977" operator="lessThan">
      <formula>0.8</formula>
    </cfRule>
  </conditionalFormatting>
  <conditionalFormatting sqref="P137 P143 P140">
    <cfRule type="cellIs" dxfId="27146" priority="975" operator="greaterThan">
      <formula>0</formula>
    </cfRule>
  </conditionalFormatting>
  <conditionalFormatting sqref="P138 P144 P141">
    <cfRule type="cellIs" dxfId="27145" priority="969" operator="greaterThan">
      <formula>0</formula>
    </cfRule>
  </conditionalFormatting>
  <conditionalFormatting sqref="Q144">
    <cfRule type="cellIs" dxfId="27144" priority="974" operator="lessThan">
      <formula>0</formula>
    </cfRule>
  </conditionalFormatting>
  <conditionalFormatting sqref="R138 R144">
    <cfRule type="cellIs" dxfId="27143" priority="972" operator="lessThan">
      <formula>0.8</formula>
    </cfRule>
    <cfRule type="cellIs" dxfId="27142" priority="973" operator="greaterThan">
      <formula>1</formula>
    </cfRule>
  </conditionalFormatting>
  <conditionalFormatting sqref="R138 R144">
    <cfRule type="cellIs" dxfId="27141" priority="970" operator="greaterThan">
      <formula>1</formula>
    </cfRule>
    <cfRule type="cellIs" dxfId="27140" priority="971" operator="lessThan">
      <formula>0.8</formula>
    </cfRule>
  </conditionalFormatting>
  <conditionalFormatting sqref="Q144">
    <cfRule type="cellIs" dxfId="27139" priority="968" operator="lessThan">
      <formula>0</formula>
    </cfRule>
  </conditionalFormatting>
  <conditionalFormatting sqref="R138 R144">
    <cfRule type="cellIs" dxfId="27138" priority="966" operator="lessThan">
      <formula>0.8</formula>
    </cfRule>
    <cfRule type="cellIs" dxfId="27137" priority="967" operator="greaterThan">
      <formula>1</formula>
    </cfRule>
  </conditionalFormatting>
  <conditionalFormatting sqref="R138 R144">
    <cfRule type="cellIs" dxfId="27136" priority="964" operator="greaterThan">
      <formula>1</formula>
    </cfRule>
    <cfRule type="cellIs" dxfId="27135" priority="965" operator="lessThan">
      <formula>0.8</formula>
    </cfRule>
  </conditionalFormatting>
  <conditionalFormatting sqref="P138 P144 P141">
    <cfRule type="cellIs" dxfId="27134" priority="963" operator="greaterThan">
      <formula>0</formula>
    </cfRule>
  </conditionalFormatting>
  <conditionalFormatting sqref="Q144">
    <cfRule type="cellIs" dxfId="27133" priority="962" operator="lessThan">
      <formula>0</formula>
    </cfRule>
  </conditionalFormatting>
  <conditionalFormatting sqref="R138 R144">
    <cfRule type="cellIs" dxfId="27132" priority="960" operator="lessThan">
      <formula>0.8</formula>
    </cfRule>
    <cfRule type="cellIs" dxfId="27131" priority="961" operator="greaterThan">
      <formula>1</formula>
    </cfRule>
  </conditionalFormatting>
  <conditionalFormatting sqref="R138 R144">
    <cfRule type="cellIs" dxfId="27130" priority="958" operator="greaterThan">
      <formula>1</formula>
    </cfRule>
    <cfRule type="cellIs" dxfId="27129" priority="959" operator="lessThan">
      <formula>0.8</formula>
    </cfRule>
  </conditionalFormatting>
  <conditionalFormatting sqref="P138 P144 P141">
    <cfRule type="cellIs" dxfId="27128" priority="957" operator="greaterThan">
      <formula>0</formula>
    </cfRule>
  </conditionalFormatting>
  <conditionalFormatting sqref="Q144">
    <cfRule type="cellIs" dxfId="27127" priority="956" operator="lessThan">
      <formula>0</formula>
    </cfRule>
  </conditionalFormatting>
  <conditionalFormatting sqref="R138 R144">
    <cfRule type="cellIs" dxfId="27126" priority="954" operator="lessThan">
      <formula>0.8</formula>
    </cfRule>
    <cfRule type="cellIs" dxfId="27125" priority="955" operator="greaterThan">
      <formula>1</formula>
    </cfRule>
  </conditionalFormatting>
  <conditionalFormatting sqref="R138 R144">
    <cfRule type="cellIs" dxfId="27124" priority="952" operator="greaterThan">
      <formula>1</formula>
    </cfRule>
    <cfRule type="cellIs" dxfId="27123" priority="953" operator="lessThan">
      <formula>0.8</formula>
    </cfRule>
  </conditionalFormatting>
  <conditionalFormatting sqref="P138 P144 P141">
    <cfRule type="cellIs" dxfId="27122" priority="951" operator="greaterThan">
      <formula>0</formula>
    </cfRule>
  </conditionalFormatting>
  <conditionalFormatting sqref="Q144">
    <cfRule type="cellIs" dxfId="27121" priority="950" operator="lessThan">
      <formula>0</formula>
    </cfRule>
  </conditionalFormatting>
  <conditionalFormatting sqref="R138 R144">
    <cfRule type="cellIs" dxfId="27120" priority="948" operator="lessThan">
      <formula>0.8</formula>
    </cfRule>
    <cfRule type="cellIs" dxfId="27119" priority="949" operator="greaterThan">
      <formula>1</formula>
    </cfRule>
  </conditionalFormatting>
  <conditionalFormatting sqref="R138 R144">
    <cfRule type="cellIs" dxfId="27118" priority="946" operator="greaterThan">
      <formula>1</formula>
    </cfRule>
    <cfRule type="cellIs" dxfId="27117" priority="947" operator="lessThan">
      <formula>0.8</formula>
    </cfRule>
  </conditionalFormatting>
  <conditionalFormatting sqref="Q144">
    <cfRule type="cellIs" dxfId="27116" priority="945" operator="lessThan">
      <formula>0</formula>
    </cfRule>
  </conditionalFormatting>
  <conditionalFormatting sqref="R138 R144">
    <cfRule type="cellIs" dxfId="27115" priority="943" operator="lessThan">
      <formula>0.8</formula>
    </cfRule>
    <cfRule type="cellIs" dxfId="27114" priority="944" operator="greaterThan">
      <formula>1</formula>
    </cfRule>
  </conditionalFormatting>
  <conditionalFormatting sqref="R138 R144">
    <cfRule type="cellIs" dxfId="27113" priority="941" operator="greaterThan">
      <formula>1</formula>
    </cfRule>
    <cfRule type="cellIs" dxfId="27112" priority="942" operator="lessThan">
      <formula>0.8</formula>
    </cfRule>
  </conditionalFormatting>
  <conditionalFormatting sqref="P138 P144 P141">
    <cfRule type="cellIs" dxfId="27111" priority="940" operator="greaterThan">
      <formula>0</formula>
    </cfRule>
  </conditionalFormatting>
  <conditionalFormatting sqref="P138 P144 P141">
    <cfRule type="cellIs" dxfId="27110" priority="934" operator="greaterThan">
      <formula>0</formula>
    </cfRule>
  </conditionalFormatting>
  <conditionalFormatting sqref="Q144">
    <cfRule type="cellIs" dxfId="27109" priority="939" operator="lessThan">
      <formula>0</formula>
    </cfRule>
  </conditionalFormatting>
  <conditionalFormatting sqref="R138 R144">
    <cfRule type="cellIs" dxfId="27108" priority="937" operator="lessThan">
      <formula>0.8</formula>
    </cfRule>
    <cfRule type="cellIs" dxfId="27107" priority="938" operator="greaterThan">
      <formula>1</formula>
    </cfRule>
  </conditionalFormatting>
  <conditionalFormatting sqref="R138 R144">
    <cfRule type="cellIs" dxfId="27106" priority="935" operator="greaterThan">
      <formula>1</formula>
    </cfRule>
    <cfRule type="cellIs" dxfId="27105" priority="936" operator="lessThan">
      <formula>0.8</formula>
    </cfRule>
  </conditionalFormatting>
  <conditionalFormatting sqref="Q144">
    <cfRule type="cellIs" dxfId="27104" priority="933" operator="lessThan">
      <formula>0</formula>
    </cfRule>
  </conditionalFormatting>
  <conditionalFormatting sqref="R138 R144">
    <cfRule type="cellIs" dxfId="27103" priority="931" operator="lessThan">
      <formula>0.8</formula>
    </cfRule>
    <cfRule type="cellIs" dxfId="27102" priority="932" operator="greaterThan">
      <formula>1</formula>
    </cfRule>
  </conditionalFormatting>
  <conditionalFormatting sqref="R138 R144">
    <cfRule type="cellIs" dxfId="27101" priority="929" operator="greaterThan">
      <formula>1</formula>
    </cfRule>
    <cfRule type="cellIs" dxfId="27100" priority="930" operator="lessThan">
      <formula>0.8</formula>
    </cfRule>
  </conditionalFormatting>
  <conditionalFormatting sqref="P138 P144 P141">
    <cfRule type="cellIs" dxfId="27099" priority="928" operator="greaterThan">
      <formula>0</formula>
    </cfRule>
  </conditionalFormatting>
  <conditionalFormatting sqref="Q148:Q153">
    <cfRule type="cellIs" dxfId="27098" priority="927" operator="lessThan">
      <formula>0</formula>
    </cfRule>
  </conditionalFormatting>
  <conditionalFormatting sqref="R148:R153">
    <cfRule type="cellIs" dxfId="27097" priority="925" operator="lessThan">
      <formula>0.8</formula>
    </cfRule>
    <cfRule type="cellIs" dxfId="27096" priority="926" operator="greaterThan">
      <formula>1</formula>
    </cfRule>
  </conditionalFormatting>
  <conditionalFormatting sqref="R148:R153">
    <cfRule type="cellIs" dxfId="27095" priority="923" operator="greaterThan">
      <formula>1</formula>
    </cfRule>
    <cfRule type="cellIs" dxfId="27094" priority="924" operator="lessThan">
      <formula>0.8</formula>
    </cfRule>
  </conditionalFormatting>
  <conditionalFormatting sqref="P148:P153">
    <cfRule type="cellIs" dxfId="27093" priority="922" operator="greaterThan">
      <formula>0</formula>
    </cfRule>
  </conditionalFormatting>
  <conditionalFormatting sqref="P148:P153">
    <cfRule type="cellIs" dxfId="27092" priority="916" operator="greaterThan">
      <formula>0</formula>
    </cfRule>
  </conditionalFormatting>
  <conditionalFormatting sqref="Q148:Q153">
    <cfRule type="cellIs" dxfId="27091" priority="921" operator="lessThan">
      <formula>0</formula>
    </cfRule>
  </conditionalFormatting>
  <conditionalFormatting sqref="R148:R153">
    <cfRule type="cellIs" dxfId="27090" priority="919" operator="lessThan">
      <formula>0.8</formula>
    </cfRule>
    <cfRule type="cellIs" dxfId="27089" priority="920" operator="greaterThan">
      <formula>1</formula>
    </cfRule>
  </conditionalFormatting>
  <conditionalFormatting sqref="R148:R153">
    <cfRule type="cellIs" dxfId="27088" priority="917" operator="greaterThan">
      <formula>1</formula>
    </cfRule>
    <cfRule type="cellIs" dxfId="27087" priority="918" operator="lessThan">
      <formula>0.8</formula>
    </cfRule>
  </conditionalFormatting>
  <conditionalFormatting sqref="Q148:Q153">
    <cfRule type="cellIs" dxfId="27086" priority="915" operator="lessThan">
      <formula>0</formula>
    </cfRule>
  </conditionalFormatting>
  <conditionalFormatting sqref="R148:R153">
    <cfRule type="cellIs" dxfId="27085" priority="913" operator="lessThan">
      <formula>0.8</formula>
    </cfRule>
    <cfRule type="cellIs" dxfId="27084" priority="914" operator="greaterThan">
      <formula>1</formula>
    </cfRule>
  </conditionalFormatting>
  <conditionalFormatting sqref="R148:R153">
    <cfRule type="cellIs" dxfId="27083" priority="911" operator="greaterThan">
      <formula>1</formula>
    </cfRule>
    <cfRule type="cellIs" dxfId="27082" priority="912" operator="lessThan">
      <formula>0.8</formula>
    </cfRule>
  </conditionalFormatting>
  <conditionalFormatting sqref="P148:P153">
    <cfRule type="cellIs" dxfId="27081" priority="910" operator="greaterThan">
      <formula>0</formula>
    </cfRule>
  </conditionalFormatting>
  <conditionalFormatting sqref="Q148:Q153">
    <cfRule type="cellIs" dxfId="27080" priority="909" operator="lessThan">
      <formula>0</formula>
    </cfRule>
  </conditionalFormatting>
  <conditionalFormatting sqref="R148:R153">
    <cfRule type="cellIs" dxfId="27079" priority="907" operator="lessThan">
      <formula>0.8</formula>
    </cfRule>
    <cfRule type="cellIs" dxfId="27078" priority="908" operator="greaterThan">
      <formula>1</formula>
    </cfRule>
  </conditionalFormatting>
  <conditionalFormatting sqref="R148:R153">
    <cfRule type="cellIs" dxfId="27077" priority="905" operator="greaterThan">
      <formula>1</formula>
    </cfRule>
    <cfRule type="cellIs" dxfId="27076" priority="906" operator="lessThan">
      <formula>0.8</formula>
    </cfRule>
  </conditionalFormatting>
  <conditionalFormatting sqref="P148:P153">
    <cfRule type="cellIs" dxfId="27075" priority="904" operator="greaterThan">
      <formula>0</formula>
    </cfRule>
  </conditionalFormatting>
  <conditionalFormatting sqref="P148:P153">
    <cfRule type="cellIs" dxfId="27074" priority="898" operator="greaterThan">
      <formula>0</formula>
    </cfRule>
  </conditionalFormatting>
  <conditionalFormatting sqref="Q148:Q153">
    <cfRule type="cellIs" dxfId="27073" priority="903" operator="lessThan">
      <formula>0</formula>
    </cfRule>
  </conditionalFormatting>
  <conditionalFormatting sqref="R148:R153">
    <cfRule type="cellIs" dxfId="27072" priority="901" operator="lessThan">
      <formula>0.8</formula>
    </cfRule>
    <cfRule type="cellIs" dxfId="27071" priority="902" operator="greaterThan">
      <formula>1</formula>
    </cfRule>
  </conditionalFormatting>
  <conditionalFormatting sqref="R148:R153">
    <cfRule type="cellIs" dxfId="27070" priority="899" operator="greaterThan">
      <formula>1</formula>
    </cfRule>
    <cfRule type="cellIs" dxfId="27069" priority="900" operator="lessThan">
      <formula>0.8</formula>
    </cfRule>
  </conditionalFormatting>
  <conditionalFormatting sqref="Q148:Q153">
    <cfRule type="cellIs" dxfId="27068" priority="897" operator="lessThan">
      <formula>0</formula>
    </cfRule>
  </conditionalFormatting>
  <conditionalFormatting sqref="R148:R153">
    <cfRule type="cellIs" dxfId="27067" priority="895" operator="lessThan">
      <formula>0.8</formula>
    </cfRule>
    <cfRule type="cellIs" dxfId="27066" priority="896" operator="greaterThan">
      <formula>1</formula>
    </cfRule>
  </conditionalFormatting>
  <conditionalFormatting sqref="R148:R153">
    <cfRule type="cellIs" dxfId="27065" priority="893" operator="greaterThan">
      <formula>1</formula>
    </cfRule>
    <cfRule type="cellIs" dxfId="27064" priority="894" operator="lessThan">
      <formula>0.8</formula>
    </cfRule>
  </conditionalFormatting>
  <conditionalFormatting sqref="P148:P153">
    <cfRule type="cellIs" dxfId="27063" priority="892" operator="greaterThan">
      <formula>0</formula>
    </cfRule>
  </conditionalFormatting>
  <conditionalFormatting sqref="Q148:Q153">
    <cfRule type="cellIs" dxfId="27062" priority="886" operator="lessThan">
      <formula>0</formula>
    </cfRule>
  </conditionalFormatting>
  <conditionalFormatting sqref="P148:P153">
    <cfRule type="cellIs" dxfId="27061" priority="887" operator="greaterThan">
      <formula>0</formula>
    </cfRule>
  </conditionalFormatting>
  <conditionalFormatting sqref="R148:R153">
    <cfRule type="cellIs" dxfId="27060" priority="890" operator="lessThan">
      <formula>0.8</formula>
    </cfRule>
    <cfRule type="cellIs" dxfId="27059" priority="891" operator="greaterThan">
      <formula>1</formula>
    </cfRule>
  </conditionalFormatting>
  <conditionalFormatting sqref="R148:R153">
    <cfRule type="cellIs" dxfId="27058" priority="888" operator="greaterThan">
      <formula>1</formula>
    </cfRule>
    <cfRule type="cellIs" dxfId="27057" priority="889" operator="lessThan">
      <formula>0.8</formula>
    </cfRule>
  </conditionalFormatting>
  <conditionalFormatting sqref="Q148:Q153">
    <cfRule type="cellIs" dxfId="27056" priority="880" operator="lessThan">
      <formula>0</formula>
    </cfRule>
  </conditionalFormatting>
  <conditionalFormatting sqref="R148:R153">
    <cfRule type="cellIs" dxfId="27055" priority="884" operator="lessThan">
      <formula>0.8</formula>
    </cfRule>
    <cfRule type="cellIs" dxfId="27054" priority="885" operator="greaterThan">
      <formula>1</formula>
    </cfRule>
  </conditionalFormatting>
  <conditionalFormatting sqref="R148:R153">
    <cfRule type="cellIs" dxfId="27053" priority="882" operator="greaterThan">
      <formula>1</formula>
    </cfRule>
    <cfRule type="cellIs" dxfId="27052" priority="883" operator="lessThan">
      <formula>0.8</formula>
    </cfRule>
  </conditionalFormatting>
  <conditionalFormatting sqref="P148:P153">
    <cfRule type="cellIs" dxfId="27051" priority="881" operator="greaterThan">
      <formula>0</formula>
    </cfRule>
  </conditionalFormatting>
  <conditionalFormatting sqref="Q148:Q153">
    <cfRule type="cellIs" dxfId="27050" priority="879" operator="lessThan">
      <formula>0</formula>
    </cfRule>
  </conditionalFormatting>
  <conditionalFormatting sqref="R148:R153">
    <cfRule type="cellIs" dxfId="27049" priority="877" operator="lessThan">
      <formula>0.8</formula>
    </cfRule>
    <cfRule type="cellIs" dxfId="27048" priority="878" operator="greaterThan">
      <formula>1</formula>
    </cfRule>
  </conditionalFormatting>
  <conditionalFormatting sqref="R148:R153">
    <cfRule type="cellIs" dxfId="27047" priority="875" operator="greaterThan">
      <formula>1</formula>
    </cfRule>
    <cfRule type="cellIs" dxfId="27046" priority="876" operator="lessThan">
      <formula>0.8</formula>
    </cfRule>
  </conditionalFormatting>
  <conditionalFormatting sqref="P148:P153">
    <cfRule type="cellIs" dxfId="27045" priority="874" operator="greaterThan">
      <formula>0</formula>
    </cfRule>
  </conditionalFormatting>
  <conditionalFormatting sqref="Q148:Q153">
    <cfRule type="cellIs" dxfId="27044" priority="873" operator="lessThan">
      <formula>0</formula>
    </cfRule>
  </conditionalFormatting>
  <conditionalFormatting sqref="R148:R153">
    <cfRule type="cellIs" dxfId="27043" priority="871" operator="lessThan">
      <formula>0.8</formula>
    </cfRule>
    <cfRule type="cellIs" dxfId="27042" priority="872" operator="greaterThan">
      <formula>1</formula>
    </cfRule>
  </conditionalFormatting>
  <conditionalFormatting sqref="R148:R153">
    <cfRule type="cellIs" dxfId="27041" priority="869" operator="greaterThan">
      <formula>1</formula>
    </cfRule>
    <cfRule type="cellIs" dxfId="27040" priority="870" operator="lessThan">
      <formula>0.8</formula>
    </cfRule>
  </conditionalFormatting>
  <conditionalFormatting sqref="P148:P153">
    <cfRule type="cellIs" dxfId="27039" priority="868" operator="greaterThan">
      <formula>0</formula>
    </cfRule>
  </conditionalFormatting>
  <conditionalFormatting sqref="Q148:Q153">
    <cfRule type="cellIs" dxfId="27038" priority="867" operator="lessThan">
      <formula>0</formula>
    </cfRule>
  </conditionalFormatting>
  <conditionalFormatting sqref="R148:R153">
    <cfRule type="cellIs" dxfId="27037" priority="865" operator="lessThan">
      <formula>0.8</formula>
    </cfRule>
    <cfRule type="cellIs" dxfId="27036" priority="866" operator="greaterThan">
      <formula>1</formula>
    </cfRule>
  </conditionalFormatting>
  <conditionalFormatting sqref="R148:R153">
    <cfRule type="cellIs" dxfId="27035" priority="863" operator="greaterThan">
      <formula>1</formula>
    </cfRule>
    <cfRule type="cellIs" dxfId="27034" priority="864" operator="lessThan">
      <formula>0.8</formula>
    </cfRule>
  </conditionalFormatting>
  <conditionalFormatting sqref="P148:P153">
    <cfRule type="cellIs" dxfId="27033" priority="862" operator="greaterThan">
      <formula>0</formula>
    </cfRule>
  </conditionalFormatting>
  <conditionalFormatting sqref="Q148:Q153">
    <cfRule type="cellIs" dxfId="27032" priority="861" operator="lessThan">
      <formula>0</formula>
    </cfRule>
  </conditionalFormatting>
  <conditionalFormatting sqref="R148:R153">
    <cfRule type="cellIs" dxfId="27031" priority="859" operator="lessThan">
      <formula>0.8</formula>
    </cfRule>
    <cfRule type="cellIs" dxfId="27030" priority="860" operator="greaterThan">
      <formula>1</formula>
    </cfRule>
  </conditionalFormatting>
  <conditionalFormatting sqref="R148:R153">
    <cfRule type="cellIs" dxfId="27029" priority="857" operator="greaterThan">
      <formula>1</formula>
    </cfRule>
    <cfRule type="cellIs" dxfId="27028" priority="858" operator="lessThan">
      <formula>0.8</formula>
    </cfRule>
  </conditionalFormatting>
  <conditionalFormatting sqref="P148:P153">
    <cfRule type="cellIs" dxfId="27027" priority="856" operator="greaterThan">
      <formula>0</formula>
    </cfRule>
  </conditionalFormatting>
  <conditionalFormatting sqref="Q148:Q153">
    <cfRule type="cellIs" dxfId="27026" priority="855" operator="lessThan">
      <formula>0</formula>
    </cfRule>
  </conditionalFormatting>
  <conditionalFormatting sqref="R148:R153">
    <cfRule type="cellIs" dxfId="27025" priority="853" operator="lessThan">
      <formula>0.8</formula>
    </cfRule>
    <cfRule type="cellIs" dxfId="27024" priority="854" operator="greaterThan">
      <formula>1</formula>
    </cfRule>
  </conditionalFormatting>
  <conditionalFormatting sqref="R148:R153">
    <cfRule type="cellIs" dxfId="27023" priority="851" operator="greaterThan">
      <formula>1</formula>
    </cfRule>
    <cfRule type="cellIs" dxfId="27022" priority="852" operator="lessThan">
      <formula>0.8</formula>
    </cfRule>
  </conditionalFormatting>
  <conditionalFormatting sqref="P148:P153">
    <cfRule type="cellIs" dxfId="27021" priority="850" operator="greaterThan">
      <formula>0</formula>
    </cfRule>
  </conditionalFormatting>
  <conditionalFormatting sqref="Q148:Q153">
    <cfRule type="cellIs" dxfId="27020" priority="849" operator="lessThan">
      <formula>0</formula>
    </cfRule>
  </conditionalFormatting>
  <conditionalFormatting sqref="R148:R153">
    <cfRule type="cellIs" dxfId="27019" priority="847" operator="lessThan">
      <formula>0.8</formula>
    </cfRule>
    <cfRule type="cellIs" dxfId="27018" priority="848" operator="greaterThan">
      <formula>1</formula>
    </cfRule>
  </conditionalFormatting>
  <conditionalFormatting sqref="R148:R153">
    <cfRule type="cellIs" dxfId="27017" priority="845" operator="greaterThan">
      <formula>1</formula>
    </cfRule>
    <cfRule type="cellIs" dxfId="27016" priority="846" operator="lessThan">
      <formula>0.8</formula>
    </cfRule>
  </conditionalFormatting>
  <conditionalFormatting sqref="P148:P153">
    <cfRule type="cellIs" dxfId="27015" priority="844" operator="greaterThan">
      <formula>0</formula>
    </cfRule>
  </conditionalFormatting>
  <conditionalFormatting sqref="Q148:Q153">
    <cfRule type="cellIs" dxfId="27014" priority="843" operator="lessThan">
      <formula>0</formula>
    </cfRule>
  </conditionalFormatting>
  <conditionalFormatting sqref="R148:R153">
    <cfRule type="cellIs" dxfId="27013" priority="841" operator="lessThan">
      <formula>0.8</formula>
    </cfRule>
    <cfRule type="cellIs" dxfId="27012" priority="842" operator="greaterThan">
      <formula>1</formula>
    </cfRule>
  </conditionalFormatting>
  <conditionalFormatting sqref="R148:R153">
    <cfRule type="cellIs" dxfId="27011" priority="839" operator="greaterThan">
      <formula>1</formula>
    </cfRule>
    <cfRule type="cellIs" dxfId="27010" priority="840" operator="lessThan">
      <formula>0.8</formula>
    </cfRule>
  </conditionalFormatting>
  <conditionalFormatting sqref="P148:P153">
    <cfRule type="cellIs" dxfId="27009" priority="838" operator="greaterThan">
      <formula>0</formula>
    </cfRule>
  </conditionalFormatting>
  <conditionalFormatting sqref="P148:P153">
    <cfRule type="cellIs" dxfId="27008" priority="832" operator="greaterThan">
      <formula>0</formula>
    </cfRule>
  </conditionalFormatting>
  <conditionalFormatting sqref="Q148:Q153">
    <cfRule type="cellIs" dxfId="27007" priority="837" operator="lessThan">
      <formula>0</formula>
    </cfRule>
  </conditionalFormatting>
  <conditionalFormatting sqref="R148:R153">
    <cfRule type="cellIs" dxfId="27006" priority="835" operator="lessThan">
      <formula>0.8</formula>
    </cfRule>
    <cfRule type="cellIs" dxfId="27005" priority="836" operator="greaterThan">
      <formula>1</formula>
    </cfRule>
  </conditionalFormatting>
  <conditionalFormatting sqref="R148:R153">
    <cfRule type="cellIs" dxfId="27004" priority="833" operator="greaterThan">
      <formula>1</formula>
    </cfRule>
    <cfRule type="cellIs" dxfId="27003" priority="834" operator="lessThan">
      <formula>0.8</formula>
    </cfRule>
  </conditionalFormatting>
  <conditionalFormatting sqref="P148:P153">
    <cfRule type="cellIs" dxfId="27002" priority="826" operator="greaterThan">
      <formula>0</formula>
    </cfRule>
  </conditionalFormatting>
  <conditionalFormatting sqref="Q148:Q153">
    <cfRule type="cellIs" dxfId="27001" priority="831" operator="lessThan">
      <formula>0</formula>
    </cfRule>
  </conditionalFormatting>
  <conditionalFormatting sqref="R148:R153">
    <cfRule type="cellIs" dxfId="27000" priority="829" operator="lessThan">
      <formula>0.8</formula>
    </cfRule>
    <cfRule type="cellIs" dxfId="26999" priority="830" operator="greaterThan">
      <formula>1</formula>
    </cfRule>
  </conditionalFormatting>
  <conditionalFormatting sqref="R148:R153">
    <cfRule type="cellIs" dxfId="26998" priority="827" operator="greaterThan">
      <formula>1</formula>
    </cfRule>
    <cfRule type="cellIs" dxfId="26997" priority="828" operator="lessThan">
      <formula>0.8</formula>
    </cfRule>
  </conditionalFormatting>
  <conditionalFormatting sqref="R148:R153">
    <cfRule type="cellIs" dxfId="26996" priority="823" operator="lessThan">
      <formula>0.8</formula>
    </cfRule>
    <cfRule type="cellIs" dxfId="26995" priority="824" operator="greaterThan">
      <formula>1</formula>
    </cfRule>
  </conditionalFormatting>
  <conditionalFormatting sqref="R148:R153">
    <cfRule type="cellIs" dxfId="26994" priority="821" operator="greaterThan">
      <formula>1</formula>
    </cfRule>
    <cfRule type="cellIs" dxfId="26993" priority="822" operator="lessThan">
      <formula>0.8</formula>
    </cfRule>
  </conditionalFormatting>
  <conditionalFormatting sqref="P148:P153">
    <cfRule type="cellIs" dxfId="26992" priority="820" operator="greaterThan">
      <formula>0</formula>
    </cfRule>
  </conditionalFormatting>
  <conditionalFormatting sqref="Q148:Q153">
    <cfRule type="cellIs" dxfId="26991" priority="825" operator="lessThan">
      <formula>0</formula>
    </cfRule>
  </conditionalFormatting>
  <conditionalFormatting sqref="Q148:Q153">
    <cfRule type="cellIs" dxfId="26990" priority="819" operator="lessThan">
      <formula>0</formula>
    </cfRule>
  </conditionalFormatting>
  <conditionalFormatting sqref="R148:R153">
    <cfRule type="cellIs" dxfId="26989" priority="817" operator="lessThan">
      <formula>0.8</formula>
    </cfRule>
    <cfRule type="cellIs" dxfId="26988" priority="818" operator="greaterThan">
      <formula>1</formula>
    </cfRule>
  </conditionalFormatting>
  <conditionalFormatting sqref="R148:R153">
    <cfRule type="cellIs" dxfId="26987" priority="815" operator="greaterThan">
      <formula>1</formula>
    </cfRule>
    <cfRule type="cellIs" dxfId="26986" priority="816" operator="lessThan">
      <formula>0.8</formula>
    </cfRule>
  </conditionalFormatting>
  <conditionalFormatting sqref="P148:P153">
    <cfRule type="cellIs" dxfId="26985" priority="814" operator="greaterThan">
      <formula>0</formula>
    </cfRule>
  </conditionalFormatting>
  <conditionalFormatting sqref="P148:P153">
    <cfRule type="cellIs" dxfId="26984" priority="808" operator="greaterThan">
      <formula>0</formula>
    </cfRule>
  </conditionalFormatting>
  <conditionalFormatting sqref="Q148:Q153">
    <cfRule type="cellIs" dxfId="26983" priority="813" operator="lessThan">
      <formula>0</formula>
    </cfRule>
  </conditionalFormatting>
  <conditionalFormatting sqref="R148:R153">
    <cfRule type="cellIs" dxfId="26982" priority="811" operator="lessThan">
      <formula>0.8</formula>
    </cfRule>
    <cfRule type="cellIs" dxfId="26981" priority="812" operator="greaterThan">
      <formula>1</formula>
    </cfRule>
  </conditionalFormatting>
  <conditionalFormatting sqref="R148:R153">
    <cfRule type="cellIs" dxfId="26980" priority="809" operator="greaterThan">
      <formula>1</formula>
    </cfRule>
    <cfRule type="cellIs" dxfId="26979" priority="810" operator="lessThan">
      <formula>0.8</formula>
    </cfRule>
  </conditionalFormatting>
  <conditionalFormatting sqref="P148:P153">
    <cfRule type="cellIs" dxfId="26978" priority="802" operator="greaterThan">
      <formula>0</formula>
    </cfRule>
  </conditionalFormatting>
  <conditionalFormatting sqref="Q148:Q153">
    <cfRule type="cellIs" dxfId="26977" priority="807" operator="lessThan">
      <formula>0</formula>
    </cfRule>
  </conditionalFormatting>
  <conditionalFormatting sqref="R148:R153">
    <cfRule type="cellIs" dxfId="26976" priority="805" operator="lessThan">
      <formula>0.8</formula>
    </cfRule>
    <cfRule type="cellIs" dxfId="26975" priority="806" operator="greaterThan">
      <formula>1</formula>
    </cfRule>
  </conditionalFormatting>
  <conditionalFormatting sqref="R148:R153">
    <cfRule type="cellIs" dxfId="26974" priority="803" operator="greaterThan">
      <formula>1</formula>
    </cfRule>
    <cfRule type="cellIs" dxfId="26973" priority="804" operator="lessThan">
      <formula>0.8</formula>
    </cfRule>
  </conditionalFormatting>
  <conditionalFormatting sqref="R148:R153">
    <cfRule type="cellIs" dxfId="26972" priority="799" operator="lessThan">
      <formula>0.8</formula>
    </cfRule>
    <cfRule type="cellIs" dxfId="26971" priority="800" operator="greaterThan">
      <formula>1</formula>
    </cfRule>
  </conditionalFormatting>
  <conditionalFormatting sqref="R148:R153">
    <cfRule type="cellIs" dxfId="26970" priority="797" operator="greaterThan">
      <formula>1</formula>
    </cfRule>
    <cfRule type="cellIs" dxfId="26969" priority="798" operator="lessThan">
      <formula>0.8</formula>
    </cfRule>
  </conditionalFormatting>
  <conditionalFormatting sqref="P148:P153">
    <cfRule type="cellIs" dxfId="26968" priority="796" operator="greaterThan">
      <formula>0</formula>
    </cfRule>
  </conditionalFormatting>
  <conditionalFormatting sqref="Q148:Q153">
    <cfRule type="cellIs" dxfId="26967" priority="801" operator="lessThan">
      <formula>0</formula>
    </cfRule>
  </conditionalFormatting>
  <conditionalFormatting sqref="P148:P153">
    <cfRule type="cellIs" dxfId="26966" priority="790" operator="greaterThan">
      <formula>0</formula>
    </cfRule>
  </conditionalFormatting>
  <conditionalFormatting sqref="Q148:Q153">
    <cfRule type="cellIs" dxfId="26965" priority="795" operator="lessThan">
      <formula>0</formula>
    </cfRule>
  </conditionalFormatting>
  <conditionalFormatting sqref="R148:R153">
    <cfRule type="cellIs" dxfId="26964" priority="793" operator="lessThan">
      <formula>0.8</formula>
    </cfRule>
    <cfRule type="cellIs" dxfId="26963" priority="794" operator="greaterThan">
      <formula>1</formula>
    </cfRule>
  </conditionalFormatting>
  <conditionalFormatting sqref="R148:R153">
    <cfRule type="cellIs" dxfId="26962" priority="791" operator="greaterThan">
      <formula>1</formula>
    </cfRule>
    <cfRule type="cellIs" dxfId="26961" priority="792" operator="lessThan">
      <formula>0.8</formula>
    </cfRule>
  </conditionalFormatting>
  <conditionalFormatting sqref="R148:R153">
    <cfRule type="cellIs" dxfId="26960" priority="787" operator="lessThan">
      <formula>0.8</formula>
    </cfRule>
    <cfRule type="cellIs" dxfId="26959" priority="788" operator="greaterThan">
      <formula>1</formula>
    </cfRule>
  </conditionalFormatting>
  <conditionalFormatting sqref="R148:R153">
    <cfRule type="cellIs" dxfId="26958" priority="785" operator="greaterThan">
      <formula>1</formula>
    </cfRule>
    <cfRule type="cellIs" dxfId="26957" priority="786" operator="lessThan">
      <formula>0.8</formula>
    </cfRule>
  </conditionalFormatting>
  <conditionalFormatting sqref="P148:P153">
    <cfRule type="cellIs" dxfId="26956" priority="784" operator="greaterThan">
      <formula>0</formula>
    </cfRule>
  </conditionalFormatting>
  <conditionalFormatting sqref="Q148:Q153">
    <cfRule type="cellIs" dxfId="26955" priority="789" operator="lessThan">
      <formula>0</formula>
    </cfRule>
  </conditionalFormatting>
  <conditionalFormatting sqref="R148:R153">
    <cfRule type="cellIs" dxfId="26954" priority="781" operator="lessThan">
      <formula>0.8</formula>
    </cfRule>
    <cfRule type="cellIs" dxfId="26953" priority="782" operator="greaterThan">
      <formula>1</formula>
    </cfRule>
  </conditionalFormatting>
  <conditionalFormatting sqref="R148:R153">
    <cfRule type="cellIs" dxfId="26952" priority="779" operator="greaterThan">
      <formula>1</formula>
    </cfRule>
    <cfRule type="cellIs" dxfId="26951" priority="780" operator="lessThan">
      <formula>0.8</formula>
    </cfRule>
  </conditionalFormatting>
  <conditionalFormatting sqref="P148:P153">
    <cfRule type="cellIs" dxfId="26950" priority="778" operator="greaterThan">
      <formula>0</formula>
    </cfRule>
  </conditionalFormatting>
  <conditionalFormatting sqref="Q148:Q153">
    <cfRule type="cellIs" dxfId="26949" priority="783" operator="lessThan">
      <formula>0</formula>
    </cfRule>
  </conditionalFormatting>
  <conditionalFormatting sqref="Q148:Q153">
    <cfRule type="cellIs" dxfId="26948" priority="777" operator="lessThan">
      <formula>0</formula>
    </cfRule>
  </conditionalFormatting>
  <conditionalFormatting sqref="R148:R153">
    <cfRule type="cellIs" dxfId="26947" priority="775" operator="lessThan">
      <formula>0.8</formula>
    </cfRule>
    <cfRule type="cellIs" dxfId="26946" priority="776" operator="greaterThan">
      <formula>1</formula>
    </cfRule>
  </conditionalFormatting>
  <conditionalFormatting sqref="R148:R153">
    <cfRule type="cellIs" dxfId="26945" priority="773" operator="greaterThan">
      <formula>1</formula>
    </cfRule>
    <cfRule type="cellIs" dxfId="26944" priority="774" operator="lessThan">
      <formula>0.8</formula>
    </cfRule>
  </conditionalFormatting>
  <conditionalFormatting sqref="P148:P153">
    <cfRule type="cellIs" dxfId="26943" priority="772" operator="greaterThan">
      <formula>0</formula>
    </cfRule>
  </conditionalFormatting>
  <conditionalFormatting sqref="Q148:Q153">
    <cfRule type="cellIs" dxfId="26942" priority="766" operator="lessThan">
      <formula>0</formula>
    </cfRule>
  </conditionalFormatting>
  <conditionalFormatting sqref="R148:R153">
    <cfRule type="cellIs" dxfId="26941" priority="770" operator="lessThan">
      <formula>0.8</formula>
    </cfRule>
    <cfRule type="cellIs" dxfId="26940" priority="771" operator="greaterThan">
      <formula>1</formula>
    </cfRule>
  </conditionalFormatting>
  <conditionalFormatting sqref="R148:R153">
    <cfRule type="cellIs" dxfId="26939" priority="768" operator="greaterThan">
      <formula>1</formula>
    </cfRule>
    <cfRule type="cellIs" dxfId="26938" priority="769" operator="lessThan">
      <formula>0.8</formula>
    </cfRule>
  </conditionalFormatting>
  <conditionalFormatting sqref="P148:P153">
    <cfRule type="cellIs" dxfId="26937" priority="767" operator="greaterThan">
      <formula>0</formula>
    </cfRule>
  </conditionalFormatting>
  <conditionalFormatting sqref="Q148:Q153">
    <cfRule type="cellIs" dxfId="26936" priority="765" operator="lessThan">
      <formula>0</formula>
    </cfRule>
  </conditionalFormatting>
  <conditionalFormatting sqref="R148:R153">
    <cfRule type="cellIs" dxfId="26935" priority="763" operator="lessThan">
      <formula>0.8</formula>
    </cfRule>
    <cfRule type="cellIs" dxfId="26934" priority="764" operator="greaterThan">
      <formula>1</formula>
    </cfRule>
  </conditionalFormatting>
  <conditionalFormatting sqref="R148:R153">
    <cfRule type="cellIs" dxfId="26933" priority="761" operator="greaterThan">
      <formula>1</formula>
    </cfRule>
    <cfRule type="cellIs" dxfId="26932" priority="762" operator="lessThan">
      <formula>0.8</formula>
    </cfRule>
  </conditionalFormatting>
  <conditionalFormatting sqref="P148:P153">
    <cfRule type="cellIs" dxfId="26931" priority="760" operator="greaterThan">
      <formula>0</formula>
    </cfRule>
  </conditionalFormatting>
  <conditionalFormatting sqref="Q148:Q153">
    <cfRule type="cellIs" dxfId="26930" priority="759" operator="lessThan">
      <formula>0</formula>
    </cfRule>
  </conditionalFormatting>
  <conditionalFormatting sqref="R148:R153">
    <cfRule type="cellIs" dxfId="26929" priority="757" operator="lessThan">
      <formula>0.8</formula>
    </cfRule>
    <cfRule type="cellIs" dxfId="26928" priority="758" operator="greaterThan">
      <formula>1</formula>
    </cfRule>
  </conditionalFormatting>
  <conditionalFormatting sqref="R148:R153">
    <cfRule type="cellIs" dxfId="26927" priority="755" operator="greaterThan">
      <formula>1</formula>
    </cfRule>
    <cfRule type="cellIs" dxfId="26926" priority="756" operator="lessThan">
      <formula>0.8</formula>
    </cfRule>
  </conditionalFormatting>
  <conditionalFormatting sqref="P148:P153">
    <cfRule type="cellIs" dxfId="26925" priority="754" operator="greaterThan">
      <formula>0</formula>
    </cfRule>
  </conditionalFormatting>
  <conditionalFormatting sqref="Q148:Q153">
    <cfRule type="cellIs" dxfId="26924" priority="753" operator="lessThan">
      <formula>0</formula>
    </cfRule>
  </conditionalFormatting>
  <conditionalFormatting sqref="R148:R153">
    <cfRule type="cellIs" dxfId="26923" priority="751" operator="lessThan">
      <formula>0.8</formula>
    </cfRule>
    <cfRule type="cellIs" dxfId="26922" priority="752" operator="greaterThan">
      <formula>1</formula>
    </cfRule>
  </conditionalFormatting>
  <conditionalFormatting sqref="R148:R153">
    <cfRule type="cellIs" dxfId="26921" priority="749" operator="greaterThan">
      <formula>1</formula>
    </cfRule>
    <cfRule type="cellIs" dxfId="26920" priority="750" operator="lessThan">
      <formula>0.8</formula>
    </cfRule>
  </conditionalFormatting>
  <conditionalFormatting sqref="P148:P153">
    <cfRule type="cellIs" dxfId="26919" priority="748" operator="greaterThan">
      <formula>0</formula>
    </cfRule>
  </conditionalFormatting>
  <conditionalFormatting sqref="Q148:Q153">
    <cfRule type="cellIs" dxfId="26918" priority="747" operator="lessThan">
      <formula>0</formula>
    </cfRule>
  </conditionalFormatting>
  <conditionalFormatting sqref="R148:R153">
    <cfRule type="cellIs" dxfId="26917" priority="745" operator="lessThan">
      <formula>0.8</formula>
    </cfRule>
    <cfRule type="cellIs" dxfId="26916" priority="746" operator="greaterThan">
      <formula>1</formula>
    </cfRule>
  </conditionalFormatting>
  <conditionalFormatting sqref="R148:R153">
    <cfRule type="cellIs" dxfId="26915" priority="743" operator="greaterThan">
      <formula>1</formula>
    </cfRule>
    <cfRule type="cellIs" dxfId="26914" priority="744" operator="lessThan">
      <formula>0.8</formula>
    </cfRule>
  </conditionalFormatting>
  <conditionalFormatting sqref="P148:P153">
    <cfRule type="cellIs" dxfId="26913" priority="742" operator="greaterThan">
      <formula>0</formula>
    </cfRule>
  </conditionalFormatting>
  <conditionalFormatting sqref="Q148:Q153">
    <cfRule type="cellIs" dxfId="26912" priority="741" operator="lessThan">
      <formula>0</formula>
    </cfRule>
  </conditionalFormatting>
  <conditionalFormatting sqref="R148:R153">
    <cfRule type="cellIs" dxfId="26911" priority="739" operator="lessThan">
      <formula>0.8</formula>
    </cfRule>
    <cfRule type="cellIs" dxfId="26910" priority="740" operator="greaterThan">
      <formula>1</formula>
    </cfRule>
  </conditionalFormatting>
  <conditionalFormatting sqref="R148:R153">
    <cfRule type="cellIs" dxfId="26909" priority="737" operator="greaterThan">
      <formula>1</formula>
    </cfRule>
    <cfRule type="cellIs" dxfId="26908" priority="738" operator="lessThan">
      <formula>0.8</formula>
    </cfRule>
  </conditionalFormatting>
  <conditionalFormatting sqref="P148:P153">
    <cfRule type="cellIs" dxfId="26907" priority="736" operator="greaterThan">
      <formula>0</formula>
    </cfRule>
  </conditionalFormatting>
  <conditionalFormatting sqref="P148:P153">
    <cfRule type="cellIs" dxfId="26906" priority="730" operator="greaterThan">
      <formula>0</formula>
    </cfRule>
  </conditionalFormatting>
  <conditionalFormatting sqref="Q148:Q153">
    <cfRule type="cellIs" dxfId="26905" priority="735" operator="lessThan">
      <formula>0</formula>
    </cfRule>
  </conditionalFormatting>
  <conditionalFormatting sqref="R148:R153">
    <cfRule type="cellIs" dxfId="26904" priority="733" operator="lessThan">
      <formula>0.8</formula>
    </cfRule>
    <cfRule type="cellIs" dxfId="26903" priority="734" operator="greaterThan">
      <formula>1</formula>
    </cfRule>
  </conditionalFormatting>
  <conditionalFormatting sqref="R148:R153">
    <cfRule type="cellIs" dxfId="26902" priority="731" operator="greaterThan">
      <formula>1</formula>
    </cfRule>
    <cfRule type="cellIs" dxfId="26901" priority="732" operator="lessThan">
      <formula>0.8</formula>
    </cfRule>
  </conditionalFormatting>
  <conditionalFormatting sqref="P148:P153">
    <cfRule type="cellIs" dxfId="26900" priority="724" operator="greaterThan">
      <formula>0</formula>
    </cfRule>
  </conditionalFormatting>
  <conditionalFormatting sqref="Q148:Q153">
    <cfRule type="cellIs" dxfId="26899" priority="729" operator="lessThan">
      <formula>0</formula>
    </cfRule>
  </conditionalFormatting>
  <conditionalFormatting sqref="R148:R153">
    <cfRule type="cellIs" dxfId="26898" priority="727" operator="lessThan">
      <formula>0.8</formula>
    </cfRule>
    <cfRule type="cellIs" dxfId="26897" priority="728" operator="greaterThan">
      <formula>1</formula>
    </cfRule>
  </conditionalFormatting>
  <conditionalFormatting sqref="R148:R153">
    <cfRule type="cellIs" dxfId="26896" priority="725" operator="greaterThan">
      <formula>1</formula>
    </cfRule>
    <cfRule type="cellIs" dxfId="26895" priority="726" operator="lessThan">
      <formula>0.8</formula>
    </cfRule>
  </conditionalFormatting>
  <conditionalFormatting sqref="R148:R153">
    <cfRule type="cellIs" dxfId="26894" priority="721" operator="lessThan">
      <formula>0.8</formula>
    </cfRule>
    <cfRule type="cellIs" dxfId="26893" priority="722" operator="greaterThan">
      <formula>1</formula>
    </cfRule>
  </conditionalFormatting>
  <conditionalFormatting sqref="R148:R153">
    <cfRule type="cellIs" dxfId="26892" priority="719" operator="greaterThan">
      <formula>1</formula>
    </cfRule>
    <cfRule type="cellIs" dxfId="26891" priority="720" operator="lessThan">
      <formula>0.8</formula>
    </cfRule>
  </conditionalFormatting>
  <conditionalFormatting sqref="P148:P153">
    <cfRule type="cellIs" dxfId="26890" priority="718" operator="greaterThan">
      <formula>0</formula>
    </cfRule>
  </conditionalFormatting>
  <conditionalFormatting sqref="Q148:Q153">
    <cfRule type="cellIs" dxfId="26889" priority="723" operator="lessThan">
      <formula>0</formula>
    </cfRule>
  </conditionalFormatting>
  <conditionalFormatting sqref="P44:P51">
    <cfRule type="cellIs" dxfId="26888" priority="712" operator="greaterThan">
      <formula>0</formula>
    </cfRule>
  </conditionalFormatting>
  <conditionalFormatting sqref="Q44:Q51">
    <cfRule type="cellIs" dxfId="26887" priority="717" operator="lessThan">
      <formula>0</formula>
    </cfRule>
  </conditionalFormatting>
  <conditionalFormatting sqref="R44:R51">
    <cfRule type="cellIs" dxfId="26886" priority="715" operator="lessThan">
      <formula>0.8</formula>
    </cfRule>
    <cfRule type="cellIs" dxfId="26885" priority="716" operator="greaterThan">
      <formula>1</formula>
    </cfRule>
  </conditionalFormatting>
  <conditionalFormatting sqref="R44:R51">
    <cfRule type="cellIs" dxfId="26884" priority="713" operator="greaterThan">
      <formula>1</formula>
    </cfRule>
    <cfRule type="cellIs" dxfId="26883" priority="714" operator="lessThan">
      <formula>0.8</formula>
    </cfRule>
  </conditionalFormatting>
  <conditionalFormatting sqref="Q84:Q91">
    <cfRule type="cellIs" dxfId="26882" priority="711" operator="lessThan">
      <formula>0</formula>
    </cfRule>
  </conditionalFormatting>
  <conditionalFormatting sqref="R84:R91">
    <cfRule type="cellIs" dxfId="26881" priority="709" operator="lessThan">
      <formula>0.8</formula>
    </cfRule>
    <cfRule type="cellIs" dxfId="26880" priority="710" operator="greaterThan">
      <formula>1</formula>
    </cfRule>
  </conditionalFormatting>
  <conditionalFormatting sqref="R84:R91">
    <cfRule type="cellIs" dxfId="26879" priority="707" operator="greaterThan">
      <formula>1</formula>
    </cfRule>
    <cfRule type="cellIs" dxfId="26878" priority="708" operator="lessThan">
      <formula>0.8</formula>
    </cfRule>
  </conditionalFormatting>
  <conditionalFormatting sqref="P84:P91">
    <cfRule type="cellIs" dxfId="26877" priority="706" operator="greaterThan">
      <formula>0</formula>
    </cfRule>
  </conditionalFormatting>
  <conditionalFormatting sqref="Q84:Q91">
    <cfRule type="cellIs" dxfId="26876" priority="705" operator="lessThan">
      <formula>0</formula>
    </cfRule>
  </conditionalFormatting>
  <conditionalFormatting sqref="R84:R91">
    <cfRule type="cellIs" dxfId="26875" priority="703" operator="lessThan">
      <formula>0.8</formula>
    </cfRule>
    <cfRule type="cellIs" dxfId="26874" priority="704" operator="greaterThan">
      <formula>1</formula>
    </cfRule>
  </conditionalFormatting>
  <conditionalFormatting sqref="R84:R91">
    <cfRule type="cellIs" dxfId="26873" priority="701" operator="greaterThan">
      <formula>1</formula>
    </cfRule>
    <cfRule type="cellIs" dxfId="26872" priority="702" operator="lessThan">
      <formula>0.8</formula>
    </cfRule>
  </conditionalFormatting>
  <conditionalFormatting sqref="P84:P91">
    <cfRule type="cellIs" dxfId="26871" priority="700" operator="greaterThan">
      <formula>0</formula>
    </cfRule>
  </conditionalFormatting>
  <conditionalFormatting sqref="Q84:Q91">
    <cfRule type="cellIs" dxfId="26870" priority="699" operator="lessThan">
      <formula>0</formula>
    </cfRule>
  </conditionalFormatting>
  <conditionalFormatting sqref="R84:R91">
    <cfRule type="cellIs" dxfId="26869" priority="697" operator="lessThan">
      <formula>0.8</formula>
    </cfRule>
    <cfRule type="cellIs" dxfId="26868" priority="698" operator="greaterThan">
      <formula>1</formula>
    </cfRule>
  </conditionalFormatting>
  <conditionalFormatting sqref="R84:R91">
    <cfRule type="cellIs" dxfId="26867" priority="695" operator="greaterThan">
      <formula>1</formula>
    </cfRule>
    <cfRule type="cellIs" dxfId="26866" priority="696" operator="lessThan">
      <formula>0.8</formula>
    </cfRule>
  </conditionalFormatting>
  <conditionalFormatting sqref="P84:P91">
    <cfRule type="cellIs" dxfId="26865" priority="694" operator="greaterThan">
      <formula>0</formula>
    </cfRule>
  </conditionalFormatting>
  <conditionalFormatting sqref="Q84:Q91">
    <cfRule type="cellIs" dxfId="26864" priority="693" operator="lessThan">
      <formula>0</formula>
    </cfRule>
  </conditionalFormatting>
  <conditionalFormatting sqref="R84:R91">
    <cfRule type="cellIs" dxfId="26863" priority="691" operator="lessThan">
      <formula>0.8</formula>
    </cfRule>
    <cfRule type="cellIs" dxfId="26862" priority="692" operator="greaterThan">
      <formula>1</formula>
    </cfRule>
  </conditionalFormatting>
  <conditionalFormatting sqref="R84:R91">
    <cfRule type="cellIs" dxfId="26861" priority="689" operator="greaterThan">
      <formula>1</formula>
    </cfRule>
    <cfRule type="cellIs" dxfId="26860" priority="690" operator="lessThan">
      <formula>0.8</formula>
    </cfRule>
  </conditionalFormatting>
  <conditionalFormatting sqref="P84:P91">
    <cfRule type="cellIs" dxfId="26859" priority="688" operator="greaterThan">
      <formula>0</formula>
    </cfRule>
  </conditionalFormatting>
  <conditionalFormatting sqref="P84:P91">
    <cfRule type="cellIs" dxfId="26858" priority="682" operator="greaterThan">
      <formula>0</formula>
    </cfRule>
  </conditionalFormatting>
  <conditionalFormatting sqref="Q84:Q91">
    <cfRule type="cellIs" dxfId="26857" priority="687" operator="lessThan">
      <formula>0</formula>
    </cfRule>
  </conditionalFormatting>
  <conditionalFormatting sqref="R84:R91">
    <cfRule type="cellIs" dxfId="26856" priority="685" operator="lessThan">
      <formula>0.8</formula>
    </cfRule>
    <cfRule type="cellIs" dxfId="26855" priority="686" operator="greaterThan">
      <formula>1</formula>
    </cfRule>
  </conditionalFormatting>
  <conditionalFormatting sqref="R84:R91">
    <cfRule type="cellIs" dxfId="26854" priority="683" operator="greaterThan">
      <formula>1</formula>
    </cfRule>
    <cfRule type="cellIs" dxfId="26853" priority="684" operator="lessThan">
      <formula>0.8</formula>
    </cfRule>
  </conditionalFormatting>
  <conditionalFormatting sqref="P84:P91">
    <cfRule type="cellIs" dxfId="26852" priority="676" operator="greaterThan">
      <formula>0</formula>
    </cfRule>
  </conditionalFormatting>
  <conditionalFormatting sqref="Q84:Q91">
    <cfRule type="cellIs" dxfId="26851" priority="681" operator="lessThan">
      <formula>0</formula>
    </cfRule>
  </conditionalFormatting>
  <conditionalFormatting sqref="R84:R91">
    <cfRule type="cellIs" dxfId="26850" priority="679" operator="lessThan">
      <formula>0.8</formula>
    </cfRule>
    <cfRule type="cellIs" dxfId="26849" priority="680" operator="greaterThan">
      <formula>1</formula>
    </cfRule>
  </conditionalFormatting>
  <conditionalFormatting sqref="R84:R91">
    <cfRule type="cellIs" dxfId="26848" priority="677" operator="greaterThan">
      <formula>1</formula>
    </cfRule>
    <cfRule type="cellIs" dxfId="26847" priority="678" operator="lessThan">
      <formula>0.8</formula>
    </cfRule>
  </conditionalFormatting>
  <conditionalFormatting sqref="R84:R91">
    <cfRule type="cellIs" dxfId="26846" priority="673" operator="lessThan">
      <formula>0.8</formula>
    </cfRule>
    <cfRule type="cellIs" dxfId="26845" priority="674" operator="greaterThan">
      <formula>1</formula>
    </cfRule>
  </conditionalFormatting>
  <conditionalFormatting sqref="R84:R91">
    <cfRule type="cellIs" dxfId="26844" priority="671" operator="greaterThan">
      <formula>1</formula>
    </cfRule>
    <cfRule type="cellIs" dxfId="26843" priority="672" operator="lessThan">
      <formula>0.8</formula>
    </cfRule>
  </conditionalFormatting>
  <conditionalFormatting sqref="P84:P91">
    <cfRule type="cellIs" dxfId="26842" priority="670" operator="greaterThan">
      <formula>0</formula>
    </cfRule>
  </conditionalFormatting>
  <conditionalFormatting sqref="Q84:Q91">
    <cfRule type="cellIs" dxfId="26841" priority="675" operator="lessThan">
      <formula>0</formula>
    </cfRule>
  </conditionalFormatting>
  <conditionalFormatting sqref="Q84:Q91">
    <cfRule type="cellIs" dxfId="26840" priority="669" operator="lessThan">
      <formula>0</formula>
    </cfRule>
  </conditionalFormatting>
  <conditionalFormatting sqref="R84:R91">
    <cfRule type="cellIs" dxfId="26839" priority="667" operator="lessThan">
      <formula>0.8</formula>
    </cfRule>
    <cfRule type="cellIs" dxfId="26838" priority="668" operator="greaterThan">
      <formula>1</formula>
    </cfRule>
  </conditionalFormatting>
  <conditionalFormatting sqref="R84:R91">
    <cfRule type="cellIs" dxfId="26837" priority="665" operator="greaterThan">
      <formula>1</formula>
    </cfRule>
    <cfRule type="cellIs" dxfId="26836" priority="666" operator="lessThan">
      <formula>0.8</formula>
    </cfRule>
  </conditionalFormatting>
  <conditionalFormatting sqref="P84:P91">
    <cfRule type="cellIs" dxfId="26835" priority="664" operator="greaterThan">
      <formula>0</formula>
    </cfRule>
  </conditionalFormatting>
  <conditionalFormatting sqref="P84:P91">
    <cfRule type="cellIs" dxfId="26834" priority="658" operator="greaterThan">
      <formula>0</formula>
    </cfRule>
  </conditionalFormatting>
  <conditionalFormatting sqref="Q84:Q91">
    <cfRule type="cellIs" dxfId="26833" priority="663" operator="lessThan">
      <formula>0</formula>
    </cfRule>
  </conditionalFormatting>
  <conditionalFormatting sqref="R84:R91">
    <cfRule type="cellIs" dxfId="26832" priority="661" operator="lessThan">
      <formula>0.8</formula>
    </cfRule>
    <cfRule type="cellIs" dxfId="26831" priority="662" operator="greaterThan">
      <formula>1</formula>
    </cfRule>
  </conditionalFormatting>
  <conditionalFormatting sqref="R84:R91">
    <cfRule type="cellIs" dxfId="26830" priority="659" operator="greaterThan">
      <formula>1</formula>
    </cfRule>
    <cfRule type="cellIs" dxfId="26829" priority="660" operator="lessThan">
      <formula>0.8</formula>
    </cfRule>
  </conditionalFormatting>
  <conditionalFormatting sqref="P84:P91">
    <cfRule type="cellIs" dxfId="26828" priority="652" operator="greaterThan">
      <formula>0</formula>
    </cfRule>
  </conditionalFormatting>
  <conditionalFormatting sqref="Q84:Q91">
    <cfRule type="cellIs" dxfId="26827" priority="657" operator="lessThan">
      <formula>0</formula>
    </cfRule>
  </conditionalFormatting>
  <conditionalFormatting sqref="R84:R91">
    <cfRule type="cellIs" dxfId="26826" priority="655" operator="lessThan">
      <formula>0.8</formula>
    </cfRule>
    <cfRule type="cellIs" dxfId="26825" priority="656" operator="greaterThan">
      <formula>1</formula>
    </cfRule>
  </conditionalFormatting>
  <conditionalFormatting sqref="R84:R91">
    <cfRule type="cellIs" dxfId="26824" priority="653" operator="greaterThan">
      <formula>1</formula>
    </cfRule>
    <cfRule type="cellIs" dxfId="26823" priority="654" operator="lessThan">
      <formula>0.8</formula>
    </cfRule>
  </conditionalFormatting>
  <conditionalFormatting sqref="R84:R91">
    <cfRule type="cellIs" dxfId="26822" priority="649" operator="lessThan">
      <formula>0.8</formula>
    </cfRule>
    <cfRule type="cellIs" dxfId="26821" priority="650" operator="greaterThan">
      <formula>1</formula>
    </cfRule>
  </conditionalFormatting>
  <conditionalFormatting sqref="R84:R91">
    <cfRule type="cellIs" dxfId="26820" priority="647" operator="greaterThan">
      <formula>1</formula>
    </cfRule>
    <cfRule type="cellIs" dxfId="26819" priority="648" operator="lessThan">
      <formula>0.8</formula>
    </cfRule>
  </conditionalFormatting>
  <conditionalFormatting sqref="P84:P91">
    <cfRule type="cellIs" dxfId="26818" priority="646" operator="greaterThan">
      <formula>0</formula>
    </cfRule>
  </conditionalFormatting>
  <conditionalFormatting sqref="Q84:Q91">
    <cfRule type="cellIs" dxfId="26817" priority="651" operator="lessThan">
      <formula>0</formula>
    </cfRule>
  </conditionalFormatting>
  <conditionalFormatting sqref="P84:P91">
    <cfRule type="cellIs" dxfId="26816" priority="640" operator="greaterThan">
      <formula>0</formula>
    </cfRule>
  </conditionalFormatting>
  <conditionalFormatting sqref="Q84:Q91">
    <cfRule type="cellIs" dxfId="26815" priority="645" operator="lessThan">
      <formula>0</formula>
    </cfRule>
  </conditionalFormatting>
  <conditionalFormatting sqref="R84:R91">
    <cfRule type="cellIs" dxfId="26814" priority="643" operator="lessThan">
      <formula>0.8</formula>
    </cfRule>
    <cfRule type="cellIs" dxfId="26813" priority="644" operator="greaterThan">
      <formula>1</formula>
    </cfRule>
  </conditionalFormatting>
  <conditionalFormatting sqref="R84:R91">
    <cfRule type="cellIs" dxfId="26812" priority="641" operator="greaterThan">
      <formula>1</formula>
    </cfRule>
    <cfRule type="cellIs" dxfId="26811" priority="642" operator="lessThan">
      <formula>0.8</formula>
    </cfRule>
  </conditionalFormatting>
  <conditionalFormatting sqref="R84:R91">
    <cfRule type="cellIs" dxfId="26810" priority="637" operator="lessThan">
      <formula>0.8</formula>
    </cfRule>
    <cfRule type="cellIs" dxfId="26809" priority="638" operator="greaterThan">
      <formula>1</formula>
    </cfRule>
  </conditionalFormatting>
  <conditionalFormatting sqref="R84:R91">
    <cfRule type="cellIs" dxfId="26808" priority="635" operator="greaterThan">
      <formula>1</formula>
    </cfRule>
    <cfRule type="cellIs" dxfId="26807" priority="636" operator="lessThan">
      <formula>0.8</formula>
    </cfRule>
  </conditionalFormatting>
  <conditionalFormatting sqref="P84:P91">
    <cfRule type="cellIs" dxfId="26806" priority="634" operator="greaterThan">
      <formula>0</formula>
    </cfRule>
  </conditionalFormatting>
  <conditionalFormatting sqref="Q84:Q91">
    <cfRule type="cellIs" dxfId="26805" priority="639" operator="lessThan">
      <formula>0</formula>
    </cfRule>
  </conditionalFormatting>
  <conditionalFormatting sqref="R84:R91">
    <cfRule type="cellIs" dxfId="26804" priority="631" operator="lessThan">
      <formula>0.8</formula>
    </cfRule>
    <cfRule type="cellIs" dxfId="26803" priority="632" operator="greaterThan">
      <formula>1</formula>
    </cfRule>
  </conditionalFormatting>
  <conditionalFormatting sqref="R84:R91">
    <cfRule type="cellIs" dxfId="26802" priority="629" operator="greaterThan">
      <formula>1</formula>
    </cfRule>
    <cfRule type="cellIs" dxfId="26801" priority="630" operator="lessThan">
      <formula>0.8</formula>
    </cfRule>
  </conditionalFormatting>
  <conditionalFormatting sqref="P84:P91">
    <cfRule type="cellIs" dxfId="26800" priority="628" operator="greaterThan">
      <formula>0</formula>
    </cfRule>
  </conditionalFormatting>
  <conditionalFormatting sqref="Q84:Q91">
    <cfRule type="cellIs" dxfId="26799" priority="633" operator="lessThan">
      <formula>0</formula>
    </cfRule>
  </conditionalFormatting>
  <conditionalFormatting sqref="Q84:Q91">
    <cfRule type="cellIs" dxfId="26798" priority="627" operator="lessThan">
      <formula>0</formula>
    </cfRule>
  </conditionalFormatting>
  <conditionalFormatting sqref="R84:R91">
    <cfRule type="cellIs" dxfId="26797" priority="625" operator="lessThan">
      <formula>0.8</formula>
    </cfRule>
    <cfRule type="cellIs" dxfId="26796" priority="626" operator="greaterThan">
      <formula>1</formula>
    </cfRule>
  </conditionalFormatting>
  <conditionalFormatting sqref="R84:R91">
    <cfRule type="cellIs" dxfId="26795" priority="623" operator="greaterThan">
      <formula>1</formula>
    </cfRule>
    <cfRule type="cellIs" dxfId="26794" priority="624" operator="lessThan">
      <formula>0.8</formula>
    </cfRule>
  </conditionalFormatting>
  <conditionalFormatting sqref="P84:P91">
    <cfRule type="cellIs" dxfId="26793" priority="622" operator="greaterThan">
      <formula>0</formula>
    </cfRule>
  </conditionalFormatting>
  <conditionalFormatting sqref="Q84:Q91">
    <cfRule type="cellIs" dxfId="26792" priority="616" operator="lessThan">
      <formula>0</formula>
    </cfRule>
  </conditionalFormatting>
  <conditionalFormatting sqref="R84:R91">
    <cfRule type="cellIs" dxfId="26791" priority="620" operator="lessThan">
      <formula>0.8</formula>
    </cfRule>
    <cfRule type="cellIs" dxfId="26790" priority="621" operator="greaterThan">
      <formula>1</formula>
    </cfRule>
  </conditionalFormatting>
  <conditionalFormatting sqref="R84:R91">
    <cfRule type="cellIs" dxfId="26789" priority="618" operator="greaterThan">
      <formula>1</formula>
    </cfRule>
    <cfRule type="cellIs" dxfId="26788" priority="619" operator="lessThan">
      <formula>0.8</formula>
    </cfRule>
  </conditionalFormatting>
  <conditionalFormatting sqref="P84:P91">
    <cfRule type="cellIs" dxfId="26787" priority="617" operator="greaterThan">
      <formula>0</formula>
    </cfRule>
  </conditionalFormatting>
  <conditionalFormatting sqref="Q84:Q91">
    <cfRule type="cellIs" dxfId="26786" priority="615" operator="lessThan">
      <formula>0</formula>
    </cfRule>
  </conditionalFormatting>
  <conditionalFormatting sqref="R84:R91">
    <cfRule type="cellIs" dxfId="26785" priority="613" operator="lessThan">
      <formula>0.8</formula>
    </cfRule>
    <cfRule type="cellIs" dxfId="26784" priority="614" operator="greaterThan">
      <formula>1</formula>
    </cfRule>
  </conditionalFormatting>
  <conditionalFormatting sqref="R84:R91">
    <cfRule type="cellIs" dxfId="26783" priority="611" operator="greaterThan">
      <formula>1</formula>
    </cfRule>
    <cfRule type="cellIs" dxfId="26782" priority="612" operator="lessThan">
      <formula>0.8</formula>
    </cfRule>
  </conditionalFormatting>
  <conditionalFormatting sqref="P84:P91">
    <cfRule type="cellIs" dxfId="26781" priority="610" operator="greaterThan">
      <formula>0</formula>
    </cfRule>
  </conditionalFormatting>
  <conditionalFormatting sqref="Q84:Q91">
    <cfRule type="cellIs" dxfId="26780" priority="609" operator="lessThan">
      <formula>0</formula>
    </cfRule>
  </conditionalFormatting>
  <conditionalFormatting sqref="R84:R91">
    <cfRule type="cellIs" dxfId="26779" priority="607" operator="lessThan">
      <formula>0.8</formula>
    </cfRule>
    <cfRule type="cellIs" dxfId="26778" priority="608" operator="greaterThan">
      <formula>1</formula>
    </cfRule>
  </conditionalFormatting>
  <conditionalFormatting sqref="R84:R91">
    <cfRule type="cellIs" dxfId="26777" priority="605" operator="greaterThan">
      <formula>1</formula>
    </cfRule>
    <cfRule type="cellIs" dxfId="26776" priority="606" operator="lessThan">
      <formula>0.8</formula>
    </cfRule>
  </conditionalFormatting>
  <conditionalFormatting sqref="P84:P91">
    <cfRule type="cellIs" dxfId="26775" priority="604" operator="greaterThan">
      <formula>0</formula>
    </cfRule>
  </conditionalFormatting>
  <conditionalFormatting sqref="Q84:Q91">
    <cfRule type="cellIs" dxfId="26774" priority="603" operator="lessThan">
      <formula>0</formula>
    </cfRule>
  </conditionalFormatting>
  <conditionalFormatting sqref="R84:R91">
    <cfRule type="cellIs" dxfId="26773" priority="601" operator="lessThan">
      <formula>0.8</formula>
    </cfRule>
    <cfRule type="cellIs" dxfId="26772" priority="602" operator="greaterThan">
      <formula>1</formula>
    </cfRule>
  </conditionalFormatting>
  <conditionalFormatting sqref="R84:R91">
    <cfRule type="cellIs" dxfId="26771" priority="599" operator="greaterThan">
      <formula>1</formula>
    </cfRule>
    <cfRule type="cellIs" dxfId="26770" priority="600" operator="lessThan">
      <formula>0.8</formula>
    </cfRule>
  </conditionalFormatting>
  <conditionalFormatting sqref="P84:P91">
    <cfRule type="cellIs" dxfId="26769" priority="598" operator="greaterThan">
      <formula>0</formula>
    </cfRule>
  </conditionalFormatting>
  <conditionalFormatting sqref="Q84:Q91">
    <cfRule type="cellIs" dxfId="26768" priority="597" operator="lessThan">
      <formula>0</formula>
    </cfRule>
  </conditionalFormatting>
  <conditionalFormatting sqref="R84:R91">
    <cfRule type="cellIs" dxfId="26767" priority="595" operator="lessThan">
      <formula>0.8</formula>
    </cfRule>
    <cfRule type="cellIs" dxfId="26766" priority="596" operator="greaterThan">
      <formula>1</formula>
    </cfRule>
  </conditionalFormatting>
  <conditionalFormatting sqref="R84:R91">
    <cfRule type="cellIs" dxfId="26765" priority="593" operator="greaterThan">
      <formula>1</formula>
    </cfRule>
    <cfRule type="cellIs" dxfId="26764" priority="594" operator="lessThan">
      <formula>0.8</formula>
    </cfRule>
  </conditionalFormatting>
  <conditionalFormatting sqref="P84:P91">
    <cfRule type="cellIs" dxfId="26763" priority="592" operator="greaterThan">
      <formula>0</formula>
    </cfRule>
  </conditionalFormatting>
  <conditionalFormatting sqref="Q84:Q91">
    <cfRule type="cellIs" dxfId="26762" priority="591" operator="lessThan">
      <formula>0</formula>
    </cfRule>
  </conditionalFormatting>
  <conditionalFormatting sqref="R84:R91">
    <cfRule type="cellIs" dxfId="26761" priority="589" operator="lessThan">
      <formula>0.8</formula>
    </cfRule>
    <cfRule type="cellIs" dxfId="26760" priority="590" operator="greaterThan">
      <formula>1</formula>
    </cfRule>
  </conditionalFormatting>
  <conditionalFormatting sqref="R84:R91">
    <cfRule type="cellIs" dxfId="26759" priority="587" operator="greaterThan">
      <formula>1</formula>
    </cfRule>
    <cfRule type="cellIs" dxfId="26758" priority="588" operator="lessThan">
      <formula>0.8</formula>
    </cfRule>
  </conditionalFormatting>
  <conditionalFormatting sqref="P84:P91">
    <cfRule type="cellIs" dxfId="26757" priority="586" operator="greaterThan">
      <formula>0</formula>
    </cfRule>
  </conditionalFormatting>
  <conditionalFormatting sqref="P84:P91">
    <cfRule type="cellIs" dxfId="26756" priority="580" operator="greaterThan">
      <formula>0</formula>
    </cfRule>
  </conditionalFormatting>
  <conditionalFormatting sqref="Q84:Q91">
    <cfRule type="cellIs" dxfId="26755" priority="585" operator="lessThan">
      <formula>0</formula>
    </cfRule>
  </conditionalFormatting>
  <conditionalFormatting sqref="R84:R91">
    <cfRule type="cellIs" dxfId="26754" priority="583" operator="lessThan">
      <formula>0.8</formula>
    </cfRule>
    <cfRule type="cellIs" dxfId="26753" priority="584" operator="greaterThan">
      <formula>1</formula>
    </cfRule>
  </conditionalFormatting>
  <conditionalFormatting sqref="R84:R91">
    <cfRule type="cellIs" dxfId="26752" priority="581" operator="greaterThan">
      <formula>1</formula>
    </cfRule>
    <cfRule type="cellIs" dxfId="26751" priority="582" operator="lessThan">
      <formula>0.8</formula>
    </cfRule>
  </conditionalFormatting>
  <conditionalFormatting sqref="P84:P91">
    <cfRule type="cellIs" dxfId="26750" priority="574" operator="greaterThan">
      <formula>0</formula>
    </cfRule>
  </conditionalFormatting>
  <conditionalFormatting sqref="Q84:Q91">
    <cfRule type="cellIs" dxfId="26749" priority="579" operator="lessThan">
      <formula>0</formula>
    </cfRule>
  </conditionalFormatting>
  <conditionalFormatting sqref="R84:R91">
    <cfRule type="cellIs" dxfId="26748" priority="577" operator="lessThan">
      <formula>0.8</formula>
    </cfRule>
    <cfRule type="cellIs" dxfId="26747" priority="578" operator="greaterThan">
      <formula>1</formula>
    </cfRule>
  </conditionalFormatting>
  <conditionalFormatting sqref="R84:R91">
    <cfRule type="cellIs" dxfId="26746" priority="575" operator="greaterThan">
      <formula>1</formula>
    </cfRule>
    <cfRule type="cellIs" dxfId="26745" priority="576" operator="lessThan">
      <formula>0.8</formula>
    </cfRule>
  </conditionalFormatting>
  <conditionalFormatting sqref="R84:R91">
    <cfRule type="cellIs" dxfId="26744" priority="571" operator="lessThan">
      <formula>0.8</formula>
    </cfRule>
    <cfRule type="cellIs" dxfId="26743" priority="572" operator="greaterThan">
      <formula>1</formula>
    </cfRule>
  </conditionalFormatting>
  <conditionalFormatting sqref="R84:R91">
    <cfRule type="cellIs" dxfId="26742" priority="569" operator="greaterThan">
      <formula>1</formula>
    </cfRule>
    <cfRule type="cellIs" dxfId="26741" priority="570" operator="lessThan">
      <formula>0.8</formula>
    </cfRule>
  </conditionalFormatting>
  <conditionalFormatting sqref="P84:P91">
    <cfRule type="cellIs" dxfId="26740" priority="568" operator="greaterThan">
      <formula>0</formula>
    </cfRule>
  </conditionalFormatting>
  <conditionalFormatting sqref="Q84:Q91">
    <cfRule type="cellIs" dxfId="26739" priority="573" operator="lessThan">
      <formula>0</formula>
    </cfRule>
  </conditionalFormatting>
  <conditionalFormatting sqref="Q84:Q91">
    <cfRule type="cellIs" dxfId="26738" priority="567" operator="lessThan">
      <formula>0</formula>
    </cfRule>
  </conditionalFormatting>
  <conditionalFormatting sqref="R84:R91">
    <cfRule type="cellIs" dxfId="26737" priority="565" operator="lessThan">
      <formula>0.8</formula>
    </cfRule>
    <cfRule type="cellIs" dxfId="26736" priority="566" operator="greaterThan">
      <formula>1</formula>
    </cfRule>
  </conditionalFormatting>
  <conditionalFormatting sqref="R84:R91">
    <cfRule type="cellIs" dxfId="26735" priority="563" operator="greaterThan">
      <formula>1</formula>
    </cfRule>
    <cfRule type="cellIs" dxfId="26734" priority="564" operator="lessThan">
      <formula>0.8</formula>
    </cfRule>
  </conditionalFormatting>
  <conditionalFormatting sqref="P84:P91">
    <cfRule type="cellIs" dxfId="26733" priority="562" operator="greaterThan">
      <formula>0</formula>
    </cfRule>
  </conditionalFormatting>
  <conditionalFormatting sqref="Q84:Q91">
    <cfRule type="cellIs" dxfId="26732" priority="561" operator="lessThan">
      <formula>0</formula>
    </cfRule>
  </conditionalFormatting>
  <conditionalFormatting sqref="R84:R91">
    <cfRule type="cellIs" dxfId="26731" priority="559" operator="lessThan">
      <formula>0.8</formula>
    </cfRule>
    <cfRule type="cellIs" dxfId="26730" priority="560" operator="greaterThan">
      <formula>1</formula>
    </cfRule>
  </conditionalFormatting>
  <conditionalFormatting sqref="R84:R91">
    <cfRule type="cellIs" dxfId="26729" priority="557" operator="greaterThan">
      <formula>1</formula>
    </cfRule>
    <cfRule type="cellIs" dxfId="26728" priority="558" operator="lessThan">
      <formula>0.8</formula>
    </cfRule>
  </conditionalFormatting>
  <conditionalFormatting sqref="P84:P91">
    <cfRule type="cellIs" dxfId="26727" priority="556" operator="greaterThan">
      <formula>0</formula>
    </cfRule>
  </conditionalFormatting>
  <conditionalFormatting sqref="Q84:Q91">
    <cfRule type="cellIs" dxfId="26726" priority="555" operator="lessThan">
      <formula>0</formula>
    </cfRule>
  </conditionalFormatting>
  <conditionalFormatting sqref="R84:R91">
    <cfRule type="cellIs" dxfId="26725" priority="553" operator="lessThan">
      <formula>0.8</formula>
    </cfRule>
    <cfRule type="cellIs" dxfId="26724" priority="554" operator="greaterThan">
      <formula>1</formula>
    </cfRule>
  </conditionalFormatting>
  <conditionalFormatting sqref="R84:R91">
    <cfRule type="cellIs" dxfId="26723" priority="551" operator="greaterThan">
      <formula>1</formula>
    </cfRule>
    <cfRule type="cellIs" dxfId="26722" priority="552" operator="lessThan">
      <formula>0.8</formula>
    </cfRule>
  </conditionalFormatting>
  <conditionalFormatting sqref="P84:P91">
    <cfRule type="cellIs" dxfId="26721" priority="550" operator="greaterThan">
      <formula>0</formula>
    </cfRule>
  </conditionalFormatting>
  <conditionalFormatting sqref="Q84:Q91">
    <cfRule type="cellIs" dxfId="26720" priority="549" operator="lessThan">
      <formula>0</formula>
    </cfRule>
  </conditionalFormatting>
  <conditionalFormatting sqref="R84:R91">
    <cfRule type="cellIs" dxfId="26719" priority="547" operator="lessThan">
      <formula>0.8</formula>
    </cfRule>
    <cfRule type="cellIs" dxfId="26718" priority="548" operator="greaterThan">
      <formula>1</formula>
    </cfRule>
  </conditionalFormatting>
  <conditionalFormatting sqref="R84:R91">
    <cfRule type="cellIs" dxfId="26717" priority="545" operator="greaterThan">
      <formula>1</formula>
    </cfRule>
    <cfRule type="cellIs" dxfId="26716" priority="546" operator="lessThan">
      <formula>0.8</formula>
    </cfRule>
  </conditionalFormatting>
  <conditionalFormatting sqref="P84:P91">
    <cfRule type="cellIs" dxfId="26715" priority="544" operator="greaterThan">
      <formula>0</formula>
    </cfRule>
  </conditionalFormatting>
  <conditionalFormatting sqref="P84:P91">
    <cfRule type="cellIs" dxfId="26714" priority="538" operator="greaterThan">
      <formula>0</formula>
    </cfRule>
  </conditionalFormatting>
  <conditionalFormatting sqref="Q84:Q91">
    <cfRule type="cellIs" dxfId="26713" priority="543" operator="lessThan">
      <formula>0</formula>
    </cfRule>
  </conditionalFormatting>
  <conditionalFormatting sqref="R84:R91">
    <cfRule type="cellIs" dxfId="26712" priority="541" operator="lessThan">
      <formula>0.8</formula>
    </cfRule>
    <cfRule type="cellIs" dxfId="26711" priority="542" operator="greaterThan">
      <formula>1</formula>
    </cfRule>
  </conditionalFormatting>
  <conditionalFormatting sqref="R84:R91">
    <cfRule type="cellIs" dxfId="26710" priority="539" operator="greaterThan">
      <formula>1</formula>
    </cfRule>
    <cfRule type="cellIs" dxfId="26709" priority="540" operator="lessThan">
      <formula>0.8</formula>
    </cfRule>
  </conditionalFormatting>
  <conditionalFormatting sqref="P84:P91">
    <cfRule type="cellIs" dxfId="26708" priority="532" operator="greaterThan">
      <formula>0</formula>
    </cfRule>
  </conditionalFormatting>
  <conditionalFormatting sqref="Q84:Q91">
    <cfRule type="cellIs" dxfId="26707" priority="537" operator="lessThan">
      <formula>0</formula>
    </cfRule>
  </conditionalFormatting>
  <conditionalFormatting sqref="R84:R91">
    <cfRule type="cellIs" dxfId="26706" priority="535" operator="lessThan">
      <formula>0.8</formula>
    </cfRule>
    <cfRule type="cellIs" dxfId="26705" priority="536" operator="greaterThan">
      <formula>1</formula>
    </cfRule>
  </conditionalFormatting>
  <conditionalFormatting sqref="R84:R91">
    <cfRule type="cellIs" dxfId="26704" priority="533" operator="greaterThan">
      <formula>1</formula>
    </cfRule>
    <cfRule type="cellIs" dxfId="26703" priority="534" operator="lessThan">
      <formula>0.8</formula>
    </cfRule>
  </conditionalFormatting>
  <conditionalFormatting sqref="R84:R91">
    <cfRule type="cellIs" dxfId="26702" priority="529" operator="lessThan">
      <formula>0.8</formula>
    </cfRule>
    <cfRule type="cellIs" dxfId="26701" priority="530" operator="greaterThan">
      <formula>1</formula>
    </cfRule>
  </conditionalFormatting>
  <conditionalFormatting sqref="R84:R91">
    <cfRule type="cellIs" dxfId="26700" priority="527" operator="greaterThan">
      <formula>1</formula>
    </cfRule>
    <cfRule type="cellIs" dxfId="26699" priority="528" operator="lessThan">
      <formula>0.8</formula>
    </cfRule>
  </conditionalFormatting>
  <conditionalFormatting sqref="P84:P91">
    <cfRule type="cellIs" dxfId="26698" priority="526" operator="greaterThan">
      <formula>0</formula>
    </cfRule>
  </conditionalFormatting>
  <conditionalFormatting sqref="Q84:Q91">
    <cfRule type="cellIs" dxfId="26697" priority="531" operator="lessThan">
      <formula>0</formula>
    </cfRule>
  </conditionalFormatting>
  <conditionalFormatting sqref="Q84:Q91">
    <cfRule type="cellIs" dxfId="26696" priority="525" operator="lessThan">
      <formula>0</formula>
    </cfRule>
  </conditionalFormatting>
  <conditionalFormatting sqref="R84:R91">
    <cfRule type="cellIs" dxfId="26695" priority="523" operator="lessThan">
      <formula>0.8</formula>
    </cfRule>
    <cfRule type="cellIs" dxfId="26694" priority="524" operator="greaterThan">
      <formula>1</formula>
    </cfRule>
  </conditionalFormatting>
  <conditionalFormatting sqref="R84:R91">
    <cfRule type="cellIs" dxfId="26693" priority="521" operator="greaterThan">
      <formula>1</formula>
    </cfRule>
    <cfRule type="cellIs" dxfId="26692" priority="522" operator="lessThan">
      <formula>0.8</formula>
    </cfRule>
  </conditionalFormatting>
  <conditionalFormatting sqref="P84:P91">
    <cfRule type="cellIs" dxfId="26691" priority="520" operator="greaterThan">
      <formula>0</formula>
    </cfRule>
  </conditionalFormatting>
  <conditionalFormatting sqref="P84:P91">
    <cfRule type="cellIs" dxfId="26690" priority="514" operator="greaterThan">
      <formula>0</formula>
    </cfRule>
  </conditionalFormatting>
  <conditionalFormatting sqref="Q84:Q91">
    <cfRule type="cellIs" dxfId="26689" priority="519" operator="lessThan">
      <formula>0</formula>
    </cfRule>
  </conditionalFormatting>
  <conditionalFormatting sqref="R84:R91">
    <cfRule type="cellIs" dxfId="26688" priority="517" operator="lessThan">
      <formula>0.8</formula>
    </cfRule>
    <cfRule type="cellIs" dxfId="26687" priority="518" operator="greaterThan">
      <formula>1</formula>
    </cfRule>
  </conditionalFormatting>
  <conditionalFormatting sqref="R84:R91">
    <cfRule type="cellIs" dxfId="26686" priority="515" operator="greaterThan">
      <formula>1</formula>
    </cfRule>
    <cfRule type="cellIs" dxfId="26685" priority="516" operator="lessThan">
      <formula>0.8</formula>
    </cfRule>
  </conditionalFormatting>
  <conditionalFormatting sqref="P84:P91">
    <cfRule type="cellIs" dxfId="26684" priority="508" operator="greaterThan">
      <formula>0</formula>
    </cfRule>
  </conditionalFormatting>
  <conditionalFormatting sqref="Q84:Q91">
    <cfRule type="cellIs" dxfId="26683" priority="513" operator="lessThan">
      <formula>0</formula>
    </cfRule>
  </conditionalFormatting>
  <conditionalFormatting sqref="R84:R91">
    <cfRule type="cellIs" dxfId="26682" priority="511" operator="lessThan">
      <formula>0.8</formula>
    </cfRule>
    <cfRule type="cellIs" dxfId="26681" priority="512" operator="greaterThan">
      <formula>1</formula>
    </cfRule>
  </conditionalFormatting>
  <conditionalFormatting sqref="R84:R91">
    <cfRule type="cellIs" dxfId="26680" priority="509" operator="greaterThan">
      <formula>1</formula>
    </cfRule>
    <cfRule type="cellIs" dxfId="26679" priority="510" operator="lessThan">
      <formula>0.8</formula>
    </cfRule>
  </conditionalFormatting>
  <conditionalFormatting sqref="R84:R91">
    <cfRule type="cellIs" dxfId="26678" priority="505" operator="lessThan">
      <formula>0.8</formula>
    </cfRule>
    <cfRule type="cellIs" dxfId="26677" priority="506" operator="greaterThan">
      <formula>1</formula>
    </cfRule>
  </conditionalFormatting>
  <conditionalFormatting sqref="R84:R91">
    <cfRule type="cellIs" dxfId="26676" priority="503" operator="greaterThan">
      <formula>1</formula>
    </cfRule>
    <cfRule type="cellIs" dxfId="26675" priority="504" operator="lessThan">
      <formula>0.8</formula>
    </cfRule>
  </conditionalFormatting>
  <conditionalFormatting sqref="P84:P91">
    <cfRule type="cellIs" dxfId="26674" priority="502" operator="greaterThan">
      <formula>0</formula>
    </cfRule>
  </conditionalFormatting>
  <conditionalFormatting sqref="Q84:Q91">
    <cfRule type="cellIs" dxfId="26673" priority="507" operator="lessThan">
      <formula>0</formula>
    </cfRule>
  </conditionalFormatting>
  <conditionalFormatting sqref="P84:P91">
    <cfRule type="cellIs" dxfId="26672" priority="496" operator="greaterThan">
      <formula>0</formula>
    </cfRule>
  </conditionalFormatting>
  <conditionalFormatting sqref="Q84:Q91">
    <cfRule type="cellIs" dxfId="26671" priority="501" operator="lessThan">
      <formula>0</formula>
    </cfRule>
  </conditionalFormatting>
  <conditionalFormatting sqref="R84:R91">
    <cfRule type="cellIs" dxfId="26670" priority="499" operator="lessThan">
      <formula>0.8</formula>
    </cfRule>
    <cfRule type="cellIs" dxfId="26669" priority="500" operator="greaterThan">
      <formula>1</formula>
    </cfRule>
  </conditionalFormatting>
  <conditionalFormatting sqref="R84:R91">
    <cfRule type="cellIs" dxfId="26668" priority="497" operator="greaterThan">
      <formula>1</formula>
    </cfRule>
    <cfRule type="cellIs" dxfId="26667" priority="498" operator="lessThan">
      <formula>0.8</formula>
    </cfRule>
  </conditionalFormatting>
  <conditionalFormatting sqref="R84:R91">
    <cfRule type="cellIs" dxfId="26666" priority="493" operator="lessThan">
      <formula>0.8</formula>
    </cfRule>
    <cfRule type="cellIs" dxfId="26665" priority="494" operator="greaterThan">
      <formula>1</formula>
    </cfRule>
  </conditionalFormatting>
  <conditionalFormatting sqref="R84:R91">
    <cfRule type="cellIs" dxfId="26664" priority="491" operator="greaterThan">
      <formula>1</formula>
    </cfRule>
    <cfRule type="cellIs" dxfId="26663" priority="492" operator="lessThan">
      <formula>0.8</formula>
    </cfRule>
  </conditionalFormatting>
  <conditionalFormatting sqref="P84:P91">
    <cfRule type="cellIs" dxfId="26662" priority="490" operator="greaterThan">
      <formula>0</formula>
    </cfRule>
  </conditionalFormatting>
  <conditionalFormatting sqref="Q84:Q91">
    <cfRule type="cellIs" dxfId="26661" priority="495" operator="lessThan">
      <formula>0</formula>
    </cfRule>
  </conditionalFormatting>
  <conditionalFormatting sqref="R84:R91">
    <cfRule type="cellIs" dxfId="26660" priority="487" operator="lessThan">
      <formula>0.8</formula>
    </cfRule>
    <cfRule type="cellIs" dxfId="26659" priority="488" operator="greaterThan">
      <formula>1</formula>
    </cfRule>
  </conditionalFormatting>
  <conditionalFormatting sqref="R84:R91">
    <cfRule type="cellIs" dxfId="26658" priority="485" operator="greaterThan">
      <formula>1</formula>
    </cfRule>
    <cfRule type="cellIs" dxfId="26657" priority="486" operator="lessThan">
      <formula>0.8</formula>
    </cfRule>
  </conditionalFormatting>
  <conditionalFormatting sqref="P84:P91">
    <cfRule type="cellIs" dxfId="26656" priority="484" operator="greaterThan">
      <formula>0</formula>
    </cfRule>
  </conditionalFormatting>
  <conditionalFormatting sqref="Q84:Q91">
    <cfRule type="cellIs" dxfId="26655" priority="489" operator="lessThan">
      <formula>0</formula>
    </cfRule>
  </conditionalFormatting>
  <conditionalFormatting sqref="Q84:Q91">
    <cfRule type="cellIs" dxfId="26654" priority="483" operator="lessThan">
      <formula>0</formula>
    </cfRule>
  </conditionalFormatting>
  <conditionalFormatting sqref="R84:R91">
    <cfRule type="cellIs" dxfId="26653" priority="481" operator="lessThan">
      <formula>0.8</formula>
    </cfRule>
    <cfRule type="cellIs" dxfId="26652" priority="482" operator="greaterThan">
      <formula>1</formula>
    </cfRule>
  </conditionalFormatting>
  <conditionalFormatting sqref="R84:R91">
    <cfRule type="cellIs" dxfId="26651" priority="479" operator="greaterThan">
      <formula>1</formula>
    </cfRule>
    <cfRule type="cellIs" dxfId="26650" priority="480" operator="lessThan">
      <formula>0.8</formula>
    </cfRule>
  </conditionalFormatting>
  <conditionalFormatting sqref="P84:P91">
    <cfRule type="cellIs" dxfId="26649" priority="478" operator="greaterThan">
      <formula>0</formula>
    </cfRule>
  </conditionalFormatting>
  <conditionalFormatting sqref="Q84:Q91">
    <cfRule type="cellIs" dxfId="26648" priority="472" operator="lessThan">
      <formula>0</formula>
    </cfRule>
  </conditionalFormatting>
  <conditionalFormatting sqref="R84:R91">
    <cfRule type="cellIs" dxfId="26647" priority="476" operator="lessThan">
      <formula>0.8</formula>
    </cfRule>
    <cfRule type="cellIs" dxfId="26646" priority="477" operator="greaterThan">
      <formula>1</formula>
    </cfRule>
  </conditionalFormatting>
  <conditionalFormatting sqref="R84:R91">
    <cfRule type="cellIs" dxfId="26645" priority="474" operator="greaterThan">
      <formula>1</formula>
    </cfRule>
    <cfRule type="cellIs" dxfId="26644" priority="475" operator="lessThan">
      <formula>0.8</formula>
    </cfRule>
  </conditionalFormatting>
  <conditionalFormatting sqref="P84:P91">
    <cfRule type="cellIs" dxfId="26643" priority="473" operator="greaterThan">
      <formula>0</formula>
    </cfRule>
  </conditionalFormatting>
  <conditionalFormatting sqref="Q84:Q91">
    <cfRule type="cellIs" dxfId="26642" priority="471" operator="lessThan">
      <formula>0</formula>
    </cfRule>
  </conditionalFormatting>
  <conditionalFormatting sqref="R84:R91">
    <cfRule type="cellIs" dxfId="26641" priority="469" operator="lessThan">
      <formula>0.8</formula>
    </cfRule>
    <cfRule type="cellIs" dxfId="26640" priority="470" operator="greaterThan">
      <formula>1</formula>
    </cfRule>
  </conditionalFormatting>
  <conditionalFormatting sqref="R84:R91">
    <cfRule type="cellIs" dxfId="26639" priority="467" operator="greaterThan">
      <formula>1</formula>
    </cfRule>
    <cfRule type="cellIs" dxfId="26638" priority="468" operator="lessThan">
      <formula>0.8</formula>
    </cfRule>
  </conditionalFormatting>
  <conditionalFormatting sqref="P84:P91">
    <cfRule type="cellIs" dxfId="26637" priority="466" operator="greaterThan">
      <formula>0</formula>
    </cfRule>
  </conditionalFormatting>
  <conditionalFormatting sqref="Q84:Q91">
    <cfRule type="cellIs" dxfId="26636" priority="465" operator="lessThan">
      <formula>0</formula>
    </cfRule>
  </conditionalFormatting>
  <conditionalFormatting sqref="R84:R91">
    <cfRule type="cellIs" dxfId="26635" priority="463" operator="lessThan">
      <formula>0.8</formula>
    </cfRule>
    <cfRule type="cellIs" dxfId="26634" priority="464" operator="greaterThan">
      <formula>1</formula>
    </cfRule>
  </conditionalFormatting>
  <conditionalFormatting sqref="R84:R91">
    <cfRule type="cellIs" dxfId="26633" priority="461" operator="greaterThan">
      <formula>1</formula>
    </cfRule>
    <cfRule type="cellIs" dxfId="26632" priority="462" operator="lessThan">
      <formula>0.8</formula>
    </cfRule>
  </conditionalFormatting>
  <conditionalFormatting sqref="P84:P91">
    <cfRule type="cellIs" dxfId="26631" priority="460" operator="greaterThan">
      <formula>0</formula>
    </cfRule>
  </conditionalFormatting>
  <conditionalFormatting sqref="Q84:Q91">
    <cfRule type="cellIs" dxfId="26630" priority="459" operator="lessThan">
      <formula>0</formula>
    </cfRule>
  </conditionalFormatting>
  <conditionalFormatting sqref="R84:R91">
    <cfRule type="cellIs" dxfId="26629" priority="457" operator="lessThan">
      <formula>0.8</formula>
    </cfRule>
    <cfRule type="cellIs" dxfId="26628" priority="458" operator="greaterThan">
      <formula>1</formula>
    </cfRule>
  </conditionalFormatting>
  <conditionalFormatting sqref="R84:R91">
    <cfRule type="cellIs" dxfId="26627" priority="455" operator="greaterThan">
      <formula>1</formula>
    </cfRule>
    <cfRule type="cellIs" dxfId="26626" priority="456" operator="lessThan">
      <formula>0.8</formula>
    </cfRule>
  </conditionalFormatting>
  <conditionalFormatting sqref="P84:P91">
    <cfRule type="cellIs" dxfId="26625" priority="454" operator="greaterThan">
      <formula>0</formula>
    </cfRule>
  </conditionalFormatting>
  <conditionalFormatting sqref="Q84:Q91">
    <cfRule type="cellIs" dxfId="26624" priority="453" operator="lessThan">
      <formula>0</formula>
    </cfRule>
  </conditionalFormatting>
  <conditionalFormatting sqref="R84:R91">
    <cfRule type="cellIs" dxfId="26623" priority="451" operator="lessThan">
      <formula>0.8</formula>
    </cfRule>
    <cfRule type="cellIs" dxfId="26622" priority="452" operator="greaterThan">
      <formula>1</formula>
    </cfRule>
  </conditionalFormatting>
  <conditionalFormatting sqref="R84:R91">
    <cfRule type="cellIs" dxfId="26621" priority="449" operator="greaterThan">
      <formula>1</formula>
    </cfRule>
    <cfRule type="cellIs" dxfId="26620" priority="450" operator="lessThan">
      <formula>0.8</formula>
    </cfRule>
  </conditionalFormatting>
  <conditionalFormatting sqref="P84:P91">
    <cfRule type="cellIs" dxfId="26619" priority="448" operator="greaterThan">
      <formula>0</formula>
    </cfRule>
  </conditionalFormatting>
  <conditionalFormatting sqref="Q84:Q91">
    <cfRule type="cellIs" dxfId="26618" priority="447" operator="lessThan">
      <formula>0</formula>
    </cfRule>
  </conditionalFormatting>
  <conditionalFormatting sqref="R84:R91">
    <cfRule type="cellIs" dxfId="26617" priority="445" operator="lessThan">
      <formula>0.8</formula>
    </cfRule>
    <cfRule type="cellIs" dxfId="26616" priority="446" operator="greaterThan">
      <formula>1</formula>
    </cfRule>
  </conditionalFormatting>
  <conditionalFormatting sqref="R84:R91">
    <cfRule type="cellIs" dxfId="26615" priority="443" operator="greaterThan">
      <formula>1</formula>
    </cfRule>
    <cfRule type="cellIs" dxfId="26614" priority="444" operator="lessThan">
      <formula>0.8</formula>
    </cfRule>
  </conditionalFormatting>
  <conditionalFormatting sqref="P84:P91">
    <cfRule type="cellIs" dxfId="26613" priority="442" operator="greaterThan">
      <formula>0</formula>
    </cfRule>
  </conditionalFormatting>
  <conditionalFormatting sqref="P84:P91">
    <cfRule type="cellIs" dxfId="26612" priority="436" operator="greaterThan">
      <formula>0</formula>
    </cfRule>
  </conditionalFormatting>
  <conditionalFormatting sqref="Q84:Q91">
    <cfRule type="cellIs" dxfId="26611" priority="441" operator="lessThan">
      <formula>0</formula>
    </cfRule>
  </conditionalFormatting>
  <conditionalFormatting sqref="R84:R91">
    <cfRule type="cellIs" dxfId="26610" priority="439" operator="lessThan">
      <formula>0.8</formula>
    </cfRule>
    <cfRule type="cellIs" dxfId="26609" priority="440" operator="greaterThan">
      <formula>1</formula>
    </cfRule>
  </conditionalFormatting>
  <conditionalFormatting sqref="R84:R91">
    <cfRule type="cellIs" dxfId="26608" priority="437" operator="greaterThan">
      <formula>1</formula>
    </cfRule>
    <cfRule type="cellIs" dxfId="26607" priority="438" operator="lessThan">
      <formula>0.8</formula>
    </cfRule>
  </conditionalFormatting>
  <conditionalFormatting sqref="P84:P91">
    <cfRule type="cellIs" dxfId="26606" priority="430" operator="greaterThan">
      <formula>0</formula>
    </cfRule>
  </conditionalFormatting>
  <conditionalFormatting sqref="Q84:Q91">
    <cfRule type="cellIs" dxfId="26605" priority="435" operator="lessThan">
      <formula>0</formula>
    </cfRule>
  </conditionalFormatting>
  <conditionalFormatting sqref="R84:R91">
    <cfRule type="cellIs" dxfId="26604" priority="433" operator="lessThan">
      <formula>0.8</formula>
    </cfRule>
    <cfRule type="cellIs" dxfId="26603" priority="434" operator="greaterThan">
      <formula>1</formula>
    </cfRule>
  </conditionalFormatting>
  <conditionalFormatting sqref="R84:R91">
    <cfRule type="cellIs" dxfId="26602" priority="431" operator="greaterThan">
      <formula>1</formula>
    </cfRule>
    <cfRule type="cellIs" dxfId="26601" priority="432" operator="lessThan">
      <formula>0.8</formula>
    </cfRule>
  </conditionalFormatting>
  <conditionalFormatting sqref="R84:R91">
    <cfRule type="cellIs" dxfId="26600" priority="427" operator="lessThan">
      <formula>0.8</formula>
    </cfRule>
    <cfRule type="cellIs" dxfId="26599" priority="428" operator="greaterThan">
      <formula>1</formula>
    </cfRule>
  </conditionalFormatting>
  <conditionalFormatting sqref="R84:R91">
    <cfRule type="cellIs" dxfId="26598" priority="425" operator="greaterThan">
      <formula>1</formula>
    </cfRule>
    <cfRule type="cellIs" dxfId="26597" priority="426" operator="lessThan">
      <formula>0.8</formula>
    </cfRule>
  </conditionalFormatting>
  <conditionalFormatting sqref="P84:P91">
    <cfRule type="cellIs" dxfId="26596" priority="424" operator="greaterThan">
      <formula>0</formula>
    </cfRule>
  </conditionalFormatting>
  <conditionalFormatting sqref="Q84:Q91">
    <cfRule type="cellIs" dxfId="26595" priority="429" operator="lessThan">
      <formula>0</formula>
    </cfRule>
  </conditionalFormatting>
  <conditionalFormatting sqref="Q84:Q91">
    <cfRule type="cellIs" dxfId="26594" priority="418" operator="lessThan">
      <formula>0</formula>
    </cfRule>
  </conditionalFormatting>
  <conditionalFormatting sqref="P84:P91">
    <cfRule type="cellIs" dxfId="26593" priority="419" operator="greaterThan">
      <formula>0</formula>
    </cfRule>
  </conditionalFormatting>
  <conditionalFormatting sqref="R84:R91">
    <cfRule type="cellIs" dxfId="26592" priority="422" operator="lessThan">
      <formula>0.8</formula>
    </cfRule>
    <cfRule type="cellIs" dxfId="26591" priority="423" operator="greaterThan">
      <formula>1</formula>
    </cfRule>
  </conditionalFormatting>
  <conditionalFormatting sqref="R84:R91">
    <cfRule type="cellIs" dxfId="26590" priority="420" operator="greaterThan">
      <formula>1</formula>
    </cfRule>
    <cfRule type="cellIs" dxfId="26589" priority="421" operator="lessThan">
      <formula>0.8</formula>
    </cfRule>
  </conditionalFormatting>
  <conditionalFormatting sqref="Q84:Q91">
    <cfRule type="cellIs" dxfId="26588" priority="412" operator="lessThan">
      <formula>0</formula>
    </cfRule>
  </conditionalFormatting>
  <conditionalFormatting sqref="R84:R91">
    <cfRule type="cellIs" dxfId="26587" priority="416" operator="lessThan">
      <formula>0.8</formula>
    </cfRule>
    <cfRule type="cellIs" dxfId="26586" priority="417" operator="greaterThan">
      <formula>1</formula>
    </cfRule>
  </conditionalFormatting>
  <conditionalFormatting sqref="R84:R91">
    <cfRule type="cellIs" dxfId="26585" priority="414" operator="greaterThan">
      <formula>1</formula>
    </cfRule>
    <cfRule type="cellIs" dxfId="26584" priority="415" operator="lessThan">
      <formula>0.8</formula>
    </cfRule>
  </conditionalFormatting>
  <conditionalFormatting sqref="P84:P91">
    <cfRule type="cellIs" dxfId="26583" priority="413" operator="greaterThan">
      <formula>0</formula>
    </cfRule>
  </conditionalFormatting>
  <conditionalFormatting sqref="Q84:Q91">
    <cfRule type="cellIs" dxfId="26582" priority="411" operator="lessThan">
      <formula>0</formula>
    </cfRule>
  </conditionalFormatting>
  <conditionalFormatting sqref="R84:R91">
    <cfRule type="cellIs" dxfId="26581" priority="409" operator="lessThan">
      <formula>0.8</formula>
    </cfRule>
    <cfRule type="cellIs" dxfId="26580" priority="410" operator="greaterThan">
      <formula>1</formula>
    </cfRule>
  </conditionalFormatting>
  <conditionalFormatting sqref="R84:R91">
    <cfRule type="cellIs" dxfId="26579" priority="407" operator="greaterThan">
      <formula>1</formula>
    </cfRule>
    <cfRule type="cellIs" dxfId="26578" priority="408" operator="lessThan">
      <formula>0.8</formula>
    </cfRule>
  </conditionalFormatting>
  <conditionalFormatting sqref="P84:P91">
    <cfRule type="cellIs" dxfId="26577" priority="406" operator="greaterThan">
      <formula>0</formula>
    </cfRule>
  </conditionalFormatting>
  <conditionalFormatting sqref="Q84:Q91">
    <cfRule type="cellIs" dxfId="26576" priority="405" operator="lessThan">
      <formula>0</formula>
    </cfRule>
  </conditionalFormatting>
  <conditionalFormatting sqref="R84:R91">
    <cfRule type="cellIs" dxfId="26575" priority="403" operator="lessThan">
      <formula>0.8</formula>
    </cfRule>
    <cfRule type="cellIs" dxfId="26574" priority="404" operator="greaterThan">
      <formula>1</formula>
    </cfRule>
  </conditionalFormatting>
  <conditionalFormatting sqref="R84:R91">
    <cfRule type="cellIs" dxfId="26573" priority="401" operator="greaterThan">
      <formula>1</formula>
    </cfRule>
    <cfRule type="cellIs" dxfId="26572" priority="402" operator="lessThan">
      <formula>0.8</formula>
    </cfRule>
  </conditionalFormatting>
  <conditionalFormatting sqref="P84:P91">
    <cfRule type="cellIs" dxfId="26571" priority="400" operator="greaterThan">
      <formula>0</formula>
    </cfRule>
  </conditionalFormatting>
  <conditionalFormatting sqref="Q84:Q91">
    <cfRule type="cellIs" dxfId="26570" priority="399" operator="lessThan">
      <formula>0</formula>
    </cfRule>
  </conditionalFormatting>
  <conditionalFormatting sqref="R84:R91">
    <cfRule type="cellIs" dxfId="26569" priority="397" operator="lessThan">
      <formula>0.8</formula>
    </cfRule>
    <cfRule type="cellIs" dxfId="26568" priority="398" operator="greaterThan">
      <formula>1</formula>
    </cfRule>
  </conditionalFormatting>
  <conditionalFormatting sqref="R84:R91">
    <cfRule type="cellIs" dxfId="26567" priority="395" operator="greaterThan">
      <formula>1</formula>
    </cfRule>
    <cfRule type="cellIs" dxfId="26566" priority="396" operator="lessThan">
      <formula>0.8</formula>
    </cfRule>
  </conditionalFormatting>
  <conditionalFormatting sqref="P84:P91">
    <cfRule type="cellIs" dxfId="26565" priority="394" operator="greaterThan">
      <formula>0</formula>
    </cfRule>
  </conditionalFormatting>
  <conditionalFormatting sqref="Q84:Q91">
    <cfRule type="cellIs" dxfId="26564" priority="393" operator="lessThan">
      <formula>0</formula>
    </cfRule>
  </conditionalFormatting>
  <conditionalFormatting sqref="R84:R91">
    <cfRule type="cellIs" dxfId="26563" priority="391" operator="lessThan">
      <formula>0.8</formula>
    </cfRule>
    <cfRule type="cellIs" dxfId="26562" priority="392" operator="greaterThan">
      <formula>1</formula>
    </cfRule>
  </conditionalFormatting>
  <conditionalFormatting sqref="R84:R91">
    <cfRule type="cellIs" dxfId="26561" priority="389" operator="greaterThan">
      <formula>1</formula>
    </cfRule>
    <cfRule type="cellIs" dxfId="26560" priority="390" operator="lessThan">
      <formula>0.8</formula>
    </cfRule>
  </conditionalFormatting>
  <conditionalFormatting sqref="P84:P91">
    <cfRule type="cellIs" dxfId="26559" priority="388" operator="greaterThan">
      <formula>0</formula>
    </cfRule>
  </conditionalFormatting>
  <conditionalFormatting sqref="Q84:Q91">
    <cfRule type="cellIs" dxfId="26558" priority="387" operator="lessThan">
      <formula>0</formula>
    </cfRule>
  </conditionalFormatting>
  <conditionalFormatting sqref="R84:R91">
    <cfRule type="cellIs" dxfId="26557" priority="385" operator="lessThan">
      <formula>0.8</formula>
    </cfRule>
    <cfRule type="cellIs" dxfId="26556" priority="386" operator="greaterThan">
      <formula>1</formula>
    </cfRule>
  </conditionalFormatting>
  <conditionalFormatting sqref="R84:R91">
    <cfRule type="cellIs" dxfId="26555" priority="383" operator="greaterThan">
      <formula>1</formula>
    </cfRule>
    <cfRule type="cellIs" dxfId="26554" priority="384" operator="lessThan">
      <formula>0.8</formula>
    </cfRule>
  </conditionalFormatting>
  <conditionalFormatting sqref="P84:P91">
    <cfRule type="cellIs" dxfId="26553" priority="382" operator="greaterThan">
      <formula>0</formula>
    </cfRule>
  </conditionalFormatting>
  <conditionalFormatting sqref="Q84:Q91">
    <cfRule type="cellIs" dxfId="26552" priority="381" operator="lessThan">
      <formula>0</formula>
    </cfRule>
  </conditionalFormatting>
  <conditionalFormatting sqref="R84:R91">
    <cfRule type="cellIs" dxfId="26551" priority="379" operator="lessThan">
      <formula>0.8</formula>
    </cfRule>
    <cfRule type="cellIs" dxfId="26550" priority="380" operator="greaterThan">
      <formula>1</formula>
    </cfRule>
  </conditionalFormatting>
  <conditionalFormatting sqref="R84:R91">
    <cfRule type="cellIs" dxfId="26549" priority="377" operator="greaterThan">
      <formula>1</formula>
    </cfRule>
    <cfRule type="cellIs" dxfId="26548" priority="378" operator="lessThan">
      <formula>0.8</formula>
    </cfRule>
  </conditionalFormatting>
  <conditionalFormatting sqref="P84:P91">
    <cfRule type="cellIs" dxfId="26547" priority="376" operator="greaterThan">
      <formula>0</formula>
    </cfRule>
  </conditionalFormatting>
  <conditionalFormatting sqref="Q84:Q91">
    <cfRule type="cellIs" dxfId="26546" priority="375" operator="lessThan">
      <formula>0</formula>
    </cfRule>
  </conditionalFormatting>
  <conditionalFormatting sqref="R84:R91">
    <cfRule type="cellIs" dxfId="26545" priority="373" operator="lessThan">
      <formula>0.8</formula>
    </cfRule>
    <cfRule type="cellIs" dxfId="26544" priority="374" operator="greaterThan">
      <formula>1</formula>
    </cfRule>
  </conditionalFormatting>
  <conditionalFormatting sqref="R84:R91">
    <cfRule type="cellIs" dxfId="26543" priority="371" operator="greaterThan">
      <formula>1</formula>
    </cfRule>
    <cfRule type="cellIs" dxfId="26542" priority="372" operator="lessThan">
      <formula>0.8</formula>
    </cfRule>
  </conditionalFormatting>
  <conditionalFormatting sqref="P84:P91">
    <cfRule type="cellIs" dxfId="26541" priority="370" operator="greaterThan">
      <formula>0</formula>
    </cfRule>
  </conditionalFormatting>
  <conditionalFormatting sqref="P84:P91">
    <cfRule type="cellIs" dxfId="26540" priority="364" operator="greaterThan">
      <formula>0</formula>
    </cfRule>
  </conditionalFormatting>
  <conditionalFormatting sqref="Q84:Q91">
    <cfRule type="cellIs" dxfId="26539" priority="369" operator="lessThan">
      <formula>0</formula>
    </cfRule>
  </conditionalFormatting>
  <conditionalFormatting sqref="R84:R91">
    <cfRule type="cellIs" dxfId="26538" priority="367" operator="lessThan">
      <formula>0.8</formula>
    </cfRule>
    <cfRule type="cellIs" dxfId="26537" priority="368" operator="greaterThan">
      <formula>1</formula>
    </cfRule>
  </conditionalFormatting>
  <conditionalFormatting sqref="R84:R91">
    <cfRule type="cellIs" dxfId="26536" priority="365" operator="greaterThan">
      <formula>1</formula>
    </cfRule>
    <cfRule type="cellIs" dxfId="26535" priority="366" operator="lessThan">
      <formula>0.8</formula>
    </cfRule>
  </conditionalFormatting>
  <conditionalFormatting sqref="P84:P91">
    <cfRule type="cellIs" dxfId="26534" priority="358" operator="greaterThan">
      <formula>0</formula>
    </cfRule>
  </conditionalFormatting>
  <conditionalFormatting sqref="Q84:Q91">
    <cfRule type="cellIs" dxfId="26533" priority="363" operator="lessThan">
      <formula>0</formula>
    </cfRule>
  </conditionalFormatting>
  <conditionalFormatting sqref="R84:R91">
    <cfRule type="cellIs" dxfId="26532" priority="361" operator="lessThan">
      <formula>0.8</formula>
    </cfRule>
    <cfRule type="cellIs" dxfId="26531" priority="362" operator="greaterThan">
      <formula>1</formula>
    </cfRule>
  </conditionalFormatting>
  <conditionalFormatting sqref="R84:R91">
    <cfRule type="cellIs" dxfId="26530" priority="359" operator="greaterThan">
      <formula>1</formula>
    </cfRule>
    <cfRule type="cellIs" dxfId="26529" priority="360" operator="lessThan">
      <formula>0.8</formula>
    </cfRule>
  </conditionalFormatting>
  <conditionalFormatting sqref="R84:R91">
    <cfRule type="cellIs" dxfId="26528" priority="355" operator="lessThan">
      <formula>0.8</formula>
    </cfRule>
    <cfRule type="cellIs" dxfId="26527" priority="356" operator="greaterThan">
      <formula>1</formula>
    </cfRule>
  </conditionalFormatting>
  <conditionalFormatting sqref="R84:R91">
    <cfRule type="cellIs" dxfId="26526" priority="353" operator="greaterThan">
      <formula>1</formula>
    </cfRule>
    <cfRule type="cellIs" dxfId="26525" priority="354" operator="lessThan">
      <formula>0.8</formula>
    </cfRule>
  </conditionalFormatting>
  <conditionalFormatting sqref="P84:P91">
    <cfRule type="cellIs" dxfId="26524" priority="352" operator="greaterThan">
      <formula>0</formula>
    </cfRule>
  </conditionalFormatting>
  <conditionalFormatting sqref="Q84:Q91">
    <cfRule type="cellIs" dxfId="26523" priority="357" operator="lessThan">
      <formula>0</formula>
    </cfRule>
  </conditionalFormatting>
  <conditionalFormatting sqref="Q84:Q91">
    <cfRule type="cellIs" dxfId="26522" priority="351" operator="lessThan">
      <formula>0</formula>
    </cfRule>
  </conditionalFormatting>
  <conditionalFormatting sqref="R84:R91">
    <cfRule type="cellIs" dxfId="26521" priority="349" operator="lessThan">
      <formula>0.8</formula>
    </cfRule>
    <cfRule type="cellIs" dxfId="26520" priority="350" operator="greaterThan">
      <formula>1</formula>
    </cfRule>
  </conditionalFormatting>
  <conditionalFormatting sqref="R84:R91">
    <cfRule type="cellIs" dxfId="26519" priority="347" operator="greaterThan">
      <formula>1</formula>
    </cfRule>
    <cfRule type="cellIs" dxfId="26518" priority="348" operator="lessThan">
      <formula>0.8</formula>
    </cfRule>
  </conditionalFormatting>
  <conditionalFormatting sqref="P84:P91">
    <cfRule type="cellIs" dxfId="26517" priority="346" operator="greaterThan">
      <formula>0</formula>
    </cfRule>
  </conditionalFormatting>
  <conditionalFormatting sqref="P84:P91">
    <cfRule type="cellIs" dxfId="26516" priority="340" operator="greaterThan">
      <formula>0</formula>
    </cfRule>
  </conditionalFormatting>
  <conditionalFormatting sqref="Q84:Q91">
    <cfRule type="cellIs" dxfId="26515" priority="345" operator="lessThan">
      <formula>0</formula>
    </cfRule>
  </conditionalFormatting>
  <conditionalFormatting sqref="R84:R91">
    <cfRule type="cellIs" dxfId="26514" priority="343" operator="lessThan">
      <formula>0.8</formula>
    </cfRule>
    <cfRule type="cellIs" dxfId="26513" priority="344" operator="greaterThan">
      <formula>1</formula>
    </cfRule>
  </conditionalFormatting>
  <conditionalFormatting sqref="R84:R91">
    <cfRule type="cellIs" dxfId="26512" priority="341" operator="greaterThan">
      <formula>1</formula>
    </cfRule>
    <cfRule type="cellIs" dxfId="26511" priority="342" operator="lessThan">
      <formula>0.8</formula>
    </cfRule>
  </conditionalFormatting>
  <conditionalFormatting sqref="P84:P91">
    <cfRule type="cellIs" dxfId="26510" priority="334" operator="greaterThan">
      <formula>0</formula>
    </cfRule>
  </conditionalFormatting>
  <conditionalFormatting sqref="Q84:Q91">
    <cfRule type="cellIs" dxfId="26509" priority="339" operator="lessThan">
      <formula>0</formula>
    </cfRule>
  </conditionalFormatting>
  <conditionalFormatting sqref="R84:R91">
    <cfRule type="cellIs" dxfId="26508" priority="337" operator="lessThan">
      <formula>0.8</formula>
    </cfRule>
    <cfRule type="cellIs" dxfId="26507" priority="338" operator="greaterThan">
      <formula>1</formula>
    </cfRule>
  </conditionalFormatting>
  <conditionalFormatting sqref="R84:R91">
    <cfRule type="cellIs" dxfId="26506" priority="335" operator="greaterThan">
      <formula>1</formula>
    </cfRule>
    <cfRule type="cellIs" dxfId="26505" priority="336" operator="lessThan">
      <formula>0.8</formula>
    </cfRule>
  </conditionalFormatting>
  <conditionalFormatting sqref="R84:R91">
    <cfRule type="cellIs" dxfId="26504" priority="331" operator="lessThan">
      <formula>0.8</formula>
    </cfRule>
    <cfRule type="cellIs" dxfId="26503" priority="332" operator="greaterThan">
      <formula>1</formula>
    </cfRule>
  </conditionalFormatting>
  <conditionalFormatting sqref="R84:R91">
    <cfRule type="cellIs" dxfId="26502" priority="329" operator="greaterThan">
      <formula>1</formula>
    </cfRule>
    <cfRule type="cellIs" dxfId="26501" priority="330" operator="lessThan">
      <formula>0.8</formula>
    </cfRule>
  </conditionalFormatting>
  <conditionalFormatting sqref="P84:P91">
    <cfRule type="cellIs" dxfId="26500" priority="328" operator="greaterThan">
      <formula>0</formula>
    </cfRule>
  </conditionalFormatting>
  <conditionalFormatting sqref="Q84:Q91">
    <cfRule type="cellIs" dxfId="26499" priority="333" operator="lessThan">
      <formula>0</formula>
    </cfRule>
  </conditionalFormatting>
  <conditionalFormatting sqref="P84:P91">
    <cfRule type="cellIs" dxfId="26498" priority="322" operator="greaterThan">
      <formula>0</formula>
    </cfRule>
  </conditionalFormatting>
  <conditionalFormatting sqref="Q84:Q91">
    <cfRule type="cellIs" dxfId="26497" priority="327" operator="lessThan">
      <formula>0</formula>
    </cfRule>
  </conditionalFormatting>
  <conditionalFormatting sqref="R84:R91">
    <cfRule type="cellIs" dxfId="26496" priority="325" operator="lessThan">
      <formula>0.8</formula>
    </cfRule>
    <cfRule type="cellIs" dxfId="26495" priority="326" operator="greaterThan">
      <formula>1</formula>
    </cfRule>
  </conditionalFormatting>
  <conditionalFormatting sqref="R84:R91">
    <cfRule type="cellIs" dxfId="26494" priority="323" operator="greaterThan">
      <formula>1</formula>
    </cfRule>
    <cfRule type="cellIs" dxfId="26493" priority="324" operator="lessThan">
      <formula>0.8</formula>
    </cfRule>
  </conditionalFormatting>
  <conditionalFormatting sqref="R84:R91">
    <cfRule type="cellIs" dxfId="26492" priority="319" operator="lessThan">
      <formula>0.8</formula>
    </cfRule>
    <cfRule type="cellIs" dxfId="26491" priority="320" operator="greaterThan">
      <formula>1</formula>
    </cfRule>
  </conditionalFormatting>
  <conditionalFormatting sqref="R84:R91">
    <cfRule type="cellIs" dxfId="26490" priority="317" operator="greaterThan">
      <formula>1</formula>
    </cfRule>
    <cfRule type="cellIs" dxfId="26489" priority="318" operator="lessThan">
      <formula>0.8</formula>
    </cfRule>
  </conditionalFormatting>
  <conditionalFormatting sqref="P84:P91">
    <cfRule type="cellIs" dxfId="26488" priority="316" operator="greaterThan">
      <formula>0</formula>
    </cfRule>
  </conditionalFormatting>
  <conditionalFormatting sqref="Q84:Q91">
    <cfRule type="cellIs" dxfId="26487" priority="321" operator="lessThan">
      <formula>0</formula>
    </cfRule>
  </conditionalFormatting>
  <conditionalFormatting sqref="R84:R91">
    <cfRule type="cellIs" dxfId="26486" priority="313" operator="lessThan">
      <formula>0.8</formula>
    </cfRule>
    <cfRule type="cellIs" dxfId="26485" priority="314" operator="greaterThan">
      <formula>1</formula>
    </cfRule>
  </conditionalFormatting>
  <conditionalFormatting sqref="R84:R91">
    <cfRule type="cellIs" dxfId="26484" priority="311" operator="greaterThan">
      <formula>1</formula>
    </cfRule>
    <cfRule type="cellIs" dxfId="26483" priority="312" operator="lessThan">
      <formula>0.8</formula>
    </cfRule>
  </conditionalFormatting>
  <conditionalFormatting sqref="P84:P91">
    <cfRule type="cellIs" dxfId="26482" priority="310" operator="greaterThan">
      <formula>0</formula>
    </cfRule>
  </conditionalFormatting>
  <conditionalFormatting sqref="Q84:Q91">
    <cfRule type="cellIs" dxfId="26481" priority="315" operator="lessThan">
      <formula>0</formula>
    </cfRule>
  </conditionalFormatting>
  <conditionalFormatting sqref="Q84:Q91">
    <cfRule type="cellIs" dxfId="26480" priority="309" operator="lessThan">
      <formula>0</formula>
    </cfRule>
  </conditionalFormatting>
  <conditionalFormatting sqref="R84:R91">
    <cfRule type="cellIs" dxfId="26479" priority="307" operator="lessThan">
      <formula>0.8</formula>
    </cfRule>
    <cfRule type="cellIs" dxfId="26478" priority="308" operator="greaterThan">
      <formula>1</formula>
    </cfRule>
  </conditionalFormatting>
  <conditionalFormatting sqref="R84:R91">
    <cfRule type="cellIs" dxfId="26477" priority="305" operator="greaterThan">
      <formula>1</formula>
    </cfRule>
    <cfRule type="cellIs" dxfId="26476" priority="306" operator="lessThan">
      <formula>0.8</formula>
    </cfRule>
  </conditionalFormatting>
  <conditionalFormatting sqref="P84:P91">
    <cfRule type="cellIs" dxfId="26475" priority="304" operator="greaterThan">
      <formula>0</formula>
    </cfRule>
  </conditionalFormatting>
  <conditionalFormatting sqref="Q84:Q91">
    <cfRule type="cellIs" dxfId="26474" priority="298" operator="lessThan">
      <formula>0</formula>
    </cfRule>
  </conditionalFormatting>
  <conditionalFormatting sqref="R84:R91">
    <cfRule type="cellIs" dxfId="26473" priority="302" operator="lessThan">
      <formula>0.8</formula>
    </cfRule>
    <cfRule type="cellIs" dxfId="26472" priority="303" operator="greaterThan">
      <formula>1</formula>
    </cfRule>
  </conditionalFormatting>
  <conditionalFormatting sqref="R84:R91">
    <cfRule type="cellIs" dxfId="26471" priority="300" operator="greaterThan">
      <formula>1</formula>
    </cfRule>
    <cfRule type="cellIs" dxfId="26470" priority="301" operator="lessThan">
      <formula>0.8</formula>
    </cfRule>
  </conditionalFormatting>
  <conditionalFormatting sqref="P84:P91">
    <cfRule type="cellIs" dxfId="26469" priority="299" operator="greaterThan">
      <formula>0</formula>
    </cfRule>
  </conditionalFormatting>
  <conditionalFormatting sqref="Q84:Q91">
    <cfRule type="cellIs" dxfId="26468" priority="297" operator="lessThan">
      <formula>0</formula>
    </cfRule>
  </conditionalFormatting>
  <conditionalFormatting sqref="R84:R91">
    <cfRule type="cellIs" dxfId="26467" priority="295" operator="lessThan">
      <formula>0.8</formula>
    </cfRule>
    <cfRule type="cellIs" dxfId="26466" priority="296" operator="greaterThan">
      <formula>1</formula>
    </cfRule>
  </conditionalFormatting>
  <conditionalFormatting sqref="R84:R91">
    <cfRule type="cellIs" dxfId="26465" priority="293" operator="greaterThan">
      <formula>1</formula>
    </cfRule>
    <cfRule type="cellIs" dxfId="26464" priority="294" operator="lessThan">
      <formula>0.8</formula>
    </cfRule>
  </conditionalFormatting>
  <conditionalFormatting sqref="P84:P91">
    <cfRule type="cellIs" dxfId="26463" priority="292" operator="greaterThan">
      <formula>0</formula>
    </cfRule>
  </conditionalFormatting>
  <conditionalFormatting sqref="Q84:Q91">
    <cfRule type="cellIs" dxfId="26462" priority="291" operator="lessThan">
      <formula>0</formula>
    </cfRule>
  </conditionalFormatting>
  <conditionalFormatting sqref="R84:R91">
    <cfRule type="cellIs" dxfId="26461" priority="289" operator="lessThan">
      <formula>0.8</formula>
    </cfRule>
    <cfRule type="cellIs" dxfId="26460" priority="290" operator="greaterThan">
      <formula>1</formula>
    </cfRule>
  </conditionalFormatting>
  <conditionalFormatting sqref="R84:R91">
    <cfRule type="cellIs" dxfId="26459" priority="287" operator="greaterThan">
      <formula>1</formula>
    </cfRule>
    <cfRule type="cellIs" dxfId="26458" priority="288" operator="lessThan">
      <formula>0.8</formula>
    </cfRule>
  </conditionalFormatting>
  <conditionalFormatting sqref="P84:P91">
    <cfRule type="cellIs" dxfId="26457" priority="286" operator="greaterThan">
      <formula>0</formula>
    </cfRule>
  </conditionalFormatting>
  <conditionalFormatting sqref="Q84:Q91">
    <cfRule type="cellIs" dxfId="26456" priority="285" operator="lessThan">
      <formula>0</formula>
    </cfRule>
  </conditionalFormatting>
  <conditionalFormatting sqref="R84:R91">
    <cfRule type="cellIs" dxfId="26455" priority="283" operator="lessThan">
      <formula>0.8</formula>
    </cfRule>
    <cfRule type="cellIs" dxfId="26454" priority="284" operator="greaterThan">
      <formula>1</formula>
    </cfRule>
  </conditionalFormatting>
  <conditionalFormatting sqref="R84:R91">
    <cfRule type="cellIs" dxfId="26453" priority="281" operator="greaterThan">
      <formula>1</formula>
    </cfRule>
    <cfRule type="cellIs" dxfId="26452" priority="282" operator="lessThan">
      <formula>0.8</formula>
    </cfRule>
  </conditionalFormatting>
  <conditionalFormatting sqref="P84:P91">
    <cfRule type="cellIs" dxfId="26451" priority="280" operator="greaterThan">
      <formula>0</formula>
    </cfRule>
  </conditionalFormatting>
  <conditionalFormatting sqref="Q84:Q91">
    <cfRule type="cellIs" dxfId="26450" priority="279" operator="lessThan">
      <formula>0</formula>
    </cfRule>
  </conditionalFormatting>
  <conditionalFormatting sqref="R84:R91">
    <cfRule type="cellIs" dxfId="26449" priority="277" operator="lessThan">
      <formula>0.8</formula>
    </cfRule>
    <cfRule type="cellIs" dxfId="26448" priority="278" operator="greaterThan">
      <formula>1</formula>
    </cfRule>
  </conditionalFormatting>
  <conditionalFormatting sqref="R84:R91">
    <cfRule type="cellIs" dxfId="26447" priority="275" operator="greaterThan">
      <formula>1</formula>
    </cfRule>
    <cfRule type="cellIs" dxfId="26446" priority="276" operator="lessThan">
      <formula>0.8</formula>
    </cfRule>
  </conditionalFormatting>
  <conditionalFormatting sqref="P84:P91">
    <cfRule type="cellIs" dxfId="26445" priority="274" operator="greaterThan">
      <formula>0</formula>
    </cfRule>
  </conditionalFormatting>
  <conditionalFormatting sqref="Q84:Q91">
    <cfRule type="cellIs" dxfId="26444" priority="273" operator="lessThan">
      <formula>0</formula>
    </cfRule>
  </conditionalFormatting>
  <conditionalFormatting sqref="R84:R91">
    <cfRule type="cellIs" dxfId="26443" priority="271" operator="lessThan">
      <formula>0.8</formula>
    </cfRule>
    <cfRule type="cellIs" dxfId="26442" priority="272" operator="greaterThan">
      <formula>1</formula>
    </cfRule>
  </conditionalFormatting>
  <conditionalFormatting sqref="R84:R91">
    <cfRule type="cellIs" dxfId="26441" priority="269" operator="greaterThan">
      <formula>1</formula>
    </cfRule>
    <cfRule type="cellIs" dxfId="26440" priority="270" operator="lessThan">
      <formula>0.8</formula>
    </cfRule>
  </conditionalFormatting>
  <conditionalFormatting sqref="P84:P91">
    <cfRule type="cellIs" dxfId="26439" priority="268" operator="greaterThan">
      <formula>0</formula>
    </cfRule>
  </conditionalFormatting>
  <conditionalFormatting sqref="P84:P91">
    <cfRule type="cellIs" dxfId="26438" priority="262" operator="greaterThan">
      <formula>0</formula>
    </cfRule>
  </conditionalFormatting>
  <conditionalFormatting sqref="Q84:Q91">
    <cfRule type="cellIs" dxfId="26437" priority="267" operator="lessThan">
      <formula>0</formula>
    </cfRule>
  </conditionalFormatting>
  <conditionalFormatting sqref="R84:R91">
    <cfRule type="cellIs" dxfId="26436" priority="265" operator="lessThan">
      <formula>0.8</formula>
    </cfRule>
    <cfRule type="cellIs" dxfId="26435" priority="266" operator="greaterThan">
      <formula>1</formula>
    </cfRule>
  </conditionalFormatting>
  <conditionalFormatting sqref="R84:R91">
    <cfRule type="cellIs" dxfId="26434" priority="263" operator="greaterThan">
      <formula>1</formula>
    </cfRule>
    <cfRule type="cellIs" dxfId="26433" priority="264" operator="lessThan">
      <formula>0.8</formula>
    </cfRule>
  </conditionalFormatting>
  <conditionalFormatting sqref="P84:P91">
    <cfRule type="cellIs" dxfId="26432" priority="256" operator="greaterThan">
      <formula>0</formula>
    </cfRule>
  </conditionalFormatting>
  <conditionalFormatting sqref="Q84:Q91">
    <cfRule type="cellIs" dxfId="26431" priority="261" operator="lessThan">
      <formula>0</formula>
    </cfRule>
  </conditionalFormatting>
  <conditionalFormatting sqref="R84:R91">
    <cfRule type="cellIs" dxfId="26430" priority="259" operator="lessThan">
      <formula>0.8</formula>
    </cfRule>
    <cfRule type="cellIs" dxfId="26429" priority="260" operator="greaterThan">
      <formula>1</formula>
    </cfRule>
  </conditionalFormatting>
  <conditionalFormatting sqref="R84:R91">
    <cfRule type="cellIs" dxfId="26428" priority="257" operator="greaterThan">
      <formula>1</formula>
    </cfRule>
    <cfRule type="cellIs" dxfId="26427" priority="258" operator="lessThan">
      <formula>0.8</formula>
    </cfRule>
  </conditionalFormatting>
  <conditionalFormatting sqref="R84:R91">
    <cfRule type="cellIs" dxfId="26426" priority="253" operator="lessThan">
      <formula>0.8</formula>
    </cfRule>
    <cfRule type="cellIs" dxfId="26425" priority="254" operator="greaterThan">
      <formula>1</formula>
    </cfRule>
  </conditionalFormatting>
  <conditionalFormatting sqref="R84:R91">
    <cfRule type="cellIs" dxfId="26424" priority="251" operator="greaterThan">
      <formula>1</formula>
    </cfRule>
    <cfRule type="cellIs" dxfId="26423" priority="252" operator="lessThan">
      <formula>0.8</formula>
    </cfRule>
  </conditionalFormatting>
  <conditionalFormatting sqref="P84:P91">
    <cfRule type="cellIs" dxfId="26422" priority="250" operator="greaterThan">
      <formula>0</formula>
    </cfRule>
  </conditionalFormatting>
  <conditionalFormatting sqref="Q84:Q91">
    <cfRule type="cellIs" dxfId="26421" priority="255" operator="lessThan">
      <formula>0</formula>
    </cfRule>
  </conditionalFormatting>
  <conditionalFormatting sqref="Q84:Q91">
    <cfRule type="cellIs" dxfId="26420" priority="249" operator="lessThan">
      <formula>0</formula>
    </cfRule>
  </conditionalFormatting>
  <conditionalFormatting sqref="R84:R91">
    <cfRule type="cellIs" dxfId="26419" priority="247" operator="lessThan">
      <formula>0.8</formula>
    </cfRule>
    <cfRule type="cellIs" dxfId="26418" priority="248" operator="greaterThan">
      <formula>1</formula>
    </cfRule>
  </conditionalFormatting>
  <conditionalFormatting sqref="R84:R91">
    <cfRule type="cellIs" dxfId="26417" priority="245" operator="greaterThan">
      <formula>1</formula>
    </cfRule>
    <cfRule type="cellIs" dxfId="26416" priority="246" operator="lessThan">
      <formula>0.8</formula>
    </cfRule>
  </conditionalFormatting>
  <conditionalFormatting sqref="P84:P91">
    <cfRule type="cellIs" dxfId="26415" priority="244" operator="greaterThan">
      <formula>0</formula>
    </cfRule>
  </conditionalFormatting>
  <conditionalFormatting sqref="Q84:Q91">
    <cfRule type="cellIs" dxfId="26414" priority="243" operator="lessThan">
      <formula>0</formula>
    </cfRule>
  </conditionalFormatting>
  <conditionalFormatting sqref="R84:R91">
    <cfRule type="cellIs" dxfId="26413" priority="241" operator="lessThan">
      <formula>0.8</formula>
    </cfRule>
    <cfRule type="cellIs" dxfId="26412" priority="242" operator="greaterThan">
      <formula>1</formula>
    </cfRule>
  </conditionalFormatting>
  <conditionalFormatting sqref="R84:R91">
    <cfRule type="cellIs" dxfId="26411" priority="239" operator="greaterThan">
      <formula>1</formula>
    </cfRule>
    <cfRule type="cellIs" dxfId="26410" priority="240" operator="lessThan">
      <formula>0.8</formula>
    </cfRule>
  </conditionalFormatting>
  <conditionalFormatting sqref="P84:P91">
    <cfRule type="cellIs" dxfId="26409" priority="238" operator="greaterThan">
      <formula>0</formula>
    </cfRule>
  </conditionalFormatting>
  <conditionalFormatting sqref="Q84:Q91">
    <cfRule type="cellIs" dxfId="26408" priority="237" operator="lessThan">
      <formula>0</formula>
    </cfRule>
  </conditionalFormatting>
  <conditionalFormatting sqref="R84:R91">
    <cfRule type="cellIs" dxfId="26407" priority="235" operator="lessThan">
      <formula>0.8</formula>
    </cfRule>
    <cfRule type="cellIs" dxfId="26406" priority="236" operator="greaterThan">
      <formula>1</formula>
    </cfRule>
  </conditionalFormatting>
  <conditionalFormatting sqref="R84:R91">
    <cfRule type="cellIs" dxfId="26405" priority="233" operator="greaterThan">
      <formula>1</formula>
    </cfRule>
    <cfRule type="cellIs" dxfId="26404" priority="234" operator="lessThan">
      <formula>0.8</formula>
    </cfRule>
  </conditionalFormatting>
  <conditionalFormatting sqref="P84:P91">
    <cfRule type="cellIs" dxfId="26403" priority="232" operator="greaterThan">
      <formula>0</formula>
    </cfRule>
  </conditionalFormatting>
  <conditionalFormatting sqref="Q84:Q91">
    <cfRule type="cellIs" dxfId="26402" priority="231" operator="lessThan">
      <formula>0</formula>
    </cfRule>
  </conditionalFormatting>
  <conditionalFormatting sqref="R84:R91">
    <cfRule type="cellIs" dxfId="26401" priority="229" operator="lessThan">
      <formula>0.8</formula>
    </cfRule>
    <cfRule type="cellIs" dxfId="26400" priority="230" operator="greaterThan">
      <formula>1</formula>
    </cfRule>
  </conditionalFormatting>
  <conditionalFormatting sqref="R84:R91">
    <cfRule type="cellIs" dxfId="26399" priority="227" operator="greaterThan">
      <formula>1</formula>
    </cfRule>
    <cfRule type="cellIs" dxfId="26398" priority="228" operator="lessThan">
      <formula>0.8</formula>
    </cfRule>
  </conditionalFormatting>
  <conditionalFormatting sqref="P84:P91">
    <cfRule type="cellIs" dxfId="26397" priority="226" operator="greaterThan">
      <formula>0</formula>
    </cfRule>
  </conditionalFormatting>
  <conditionalFormatting sqref="P84:P91">
    <cfRule type="cellIs" dxfId="26396" priority="220" operator="greaterThan">
      <formula>0</formula>
    </cfRule>
  </conditionalFormatting>
  <conditionalFormatting sqref="Q84:Q91">
    <cfRule type="cellIs" dxfId="26395" priority="225" operator="lessThan">
      <formula>0</formula>
    </cfRule>
  </conditionalFormatting>
  <conditionalFormatting sqref="R84:R91">
    <cfRule type="cellIs" dxfId="26394" priority="223" operator="lessThan">
      <formula>0.8</formula>
    </cfRule>
    <cfRule type="cellIs" dxfId="26393" priority="224" operator="greaterThan">
      <formula>1</formula>
    </cfRule>
  </conditionalFormatting>
  <conditionalFormatting sqref="R84:R91">
    <cfRule type="cellIs" dxfId="26392" priority="221" operator="greaterThan">
      <formula>1</formula>
    </cfRule>
    <cfRule type="cellIs" dxfId="26391" priority="222" operator="lessThan">
      <formula>0.8</formula>
    </cfRule>
  </conditionalFormatting>
  <conditionalFormatting sqref="P84:P91">
    <cfRule type="cellIs" dxfId="26390" priority="214" operator="greaterThan">
      <formula>0</formula>
    </cfRule>
  </conditionalFormatting>
  <conditionalFormatting sqref="Q84:Q91">
    <cfRule type="cellIs" dxfId="26389" priority="219" operator="lessThan">
      <formula>0</formula>
    </cfRule>
  </conditionalFormatting>
  <conditionalFormatting sqref="R84:R91">
    <cfRule type="cellIs" dxfId="26388" priority="217" operator="lessThan">
      <formula>0.8</formula>
    </cfRule>
    <cfRule type="cellIs" dxfId="26387" priority="218" operator="greaterThan">
      <formula>1</formula>
    </cfRule>
  </conditionalFormatting>
  <conditionalFormatting sqref="R84:R91">
    <cfRule type="cellIs" dxfId="26386" priority="215" operator="greaterThan">
      <formula>1</formula>
    </cfRule>
    <cfRule type="cellIs" dxfId="26385" priority="216" operator="lessThan">
      <formula>0.8</formula>
    </cfRule>
  </conditionalFormatting>
  <conditionalFormatting sqref="R84:R91">
    <cfRule type="cellIs" dxfId="26384" priority="211" operator="lessThan">
      <formula>0.8</formula>
    </cfRule>
    <cfRule type="cellIs" dxfId="26383" priority="212" operator="greaterThan">
      <formula>1</formula>
    </cfRule>
  </conditionalFormatting>
  <conditionalFormatting sqref="R84:R91">
    <cfRule type="cellIs" dxfId="26382" priority="209" operator="greaterThan">
      <formula>1</formula>
    </cfRule>
    <cfRule type="cellIs" dxfId="26381" priority="210" operator="lessThan">
      <formula>0.8</formula>
    </cfRule>
  </conditionalFormatting>
  <conditionalFormatting sqref="P84:P91">
    <cfRule type="cellIs" dxfId="26380" priority="208" operator="greaterThan">
      <formula>0</formula>
    </cfRule>
  </conditionalFormatting>
  <conditionalFormatting sqref="Q84:Q91">
    <cfRule type="cellIs" dxfId="26379" priority="213" operator="lessThan">
      <formula>0</formula>
    </cfRule>
  </conditionalFormatting>
  <conditionalFormatting sqref="Q84:Q91">
    <cfRule type="cellIs" dxfId="26378" priority="207" operator="lessThan">
      <formula>0</formula>
    </cfRule>
  </conditionalFormatting>
  <conditionalFormatting sqref="R84:R91">
    <cfRule type="cellIs" dxfId="26377" priority="205" operator="lessThan">
      <formula>0.8</formula>
    </cfRule>
    <cfRule type="cellIs" dxfId="26376" priority="206" operator="greaterThan">
      <formula>1</formula>
    </cfRule>
  </conditionalFormatting>
  <conditionalFormatting sqref="R84:R91">
    <cfRule type="cellIs" dxfId="26375" priority="203" operator="greaterThan">
      <formula>1</formula>
    </cfRule>
    <cfRule type="cellIs" dxfId="26374" priority="204" operator="lessThan">
      <formula>0.8</formula>
    </cfRule>
  </conditionalFormatting>
  <conditionalFormatting sqref="P84:P91">
    <cfRule type="cellIs" dxfId="26373" priority="202" operator="greaterThan">
      <formula>0</formula>
    </cfRule>
  </conditionalFormatting>
  <conditionalFormatting sqref="P84:P91">
    <cfRule type="cellIs" dxfId="26372" priority="196" operator="greaterThan">
      <formula>0</formula>
    </cfRule>
  </conditionalFormatting>
  <conditionalFormatting sqref="Q84:Q91">
    <cfRule type="cellIs" dxfId="26371" priority="201" operator="lessThan">
      <formula>0</formula>
    </cfRule>
  </conditionalFormatting>
  <conditionalFormatting sqref="R84:R91">
    <cfRule type="cellIs" dxfId="26370" priority="199" operator="lessThan">
      <formula>0.8</formula>
    </cfRule>
    <cfRule type="cellIs" dxfId="26369" priority="200" operator="greaterThan">
      <formula>1</formula>
    </cfRule>
  </conditionalFormatting>
  <conditionalFormatting sqref="R84:R91">
    <cfRule type="cellIs" dxfId="26368" priority="197" operator="greaterThan">
      <formula>1</formula>
    </cfRule>
    <cfRule type="cellIs" dxfId="26367" priority="198" operator="lessThan">
      <formula>0.8</formula>
    </cfRule>
  </conditionalFormatting>
  <conditionalFormatting sqref="P84:P91">
    <cfRule type="cellIs" dxfId="26366" priority="190" operator="greaterThan">
      <formula>0</formula>
    </cfRule>
  </conditionalFormatting>
  <conditionalFormatting sqref="Q84:Q91">
    <cfRule type="cellIs" dxfId="26365" priority="195" operator="lessThan">
      <formula>0</formula>
    </cfRule>
  </conditionalFormatting>
  <conditionalFormatting sqref="R84:R91">
    <cfRule type="cellIs" dxfId="26364" priority="193" operator="lessThan">
      <formula>0.8</formula>
    </cfRule>
    <cfRule type="cellIs" dxfId="26363" priority="194" operator="greaterThan">
      <formula>1</formula>
    </cfRule>
  </conditionalFormatting>
  <conditionalFormatting sqref="R84:R91">
    <cfRule type="cellIs" dxfId="26362" priority="191" operator="greaterThan">
      <formula>1</formula>
    </cfRule>
    <cfRule type="cellIs" dxfId="26361" priority="192" operator="lessThan">
      <formula>0.8</formula>
    </cfRule>
  </conditionalFormatting>
  <conditionalFormatting sqref="R84:R91">
    <cfRule type="cellIs" dxfId="26360" priority="187" operator="lessThan">
      <formula>0.8</formula>
    </cfRule>
    <cfRule type="cellIs" dxfId="26359" priority="188" operator="greaterThan">
      <formula>1</formula>
    </cfRule>
  </conditionalFormatting>
  <conditionalFormatting sqref="R84:R91">
    <cfRule type="cellIs" dxfId="26358" priority="185" operator="greaterThan">
      <formula>1</formula>
    </cfRule>
    <cfRule type="cellIs" dxfId="26357" priority="186" operator="lessThan">
      <formula>0.8</formula>
    </cfRule>
  </conditionalFormatting>
  <conditionalFormatting sqref="P84:P91">
    <cfRule type="cellIs" dxfId="26356" priority="184" operator="greaterThan">
      <formula>0</formula>
    </cfRule>
  </conditionalFormatting>
  <conditionalFormatting sqref="Q84:Q91">
    <cfRule type="cellIs" dxfId="26355" priority="189" operator="lessThan">
      <formula>0</formula>
    </cfRule>
  </conditionalFormatting>
  <conditionalFormatting sqref="P84:P91">
    <cfRule type="cellIs" dxfId="26354" priority="178" operator="greaterThan">
      <formula>0</formula>
    </cfRule>
  </conditionalFormatting>
  <conditionalFormatting sqref="Q84:Q91">
    <cfRule type="cellIs" dxfId="26353" priority="183" operator="lessThan">
      <formula>0</formula>
    </cfRule>
  </conditionalFormatting>
  <conditionalFormatting sqref="R84:R91">
    <cfRule type="cellIs" dxfId="26352" priority="181" operator="lessThan">
      <formula>0.8</formula>
    </cfRule>
    <cfRule type="cellIs" dxfId="26351" priority="182" operator="greaterThan">
      <formula>1</formula>
    </cfRule>
  </conditionalFormatting>
  <conditionalFormatting sqref="R84:R91">
    <cfRule type="cellIs" dxfId="26350" priority="179" operator="greaterThan">
      <formula>1</formula>
    </cfRule>
    <cfRule type="cellIs" dxfId="26349" priority="180" operator="lessThan">
      <formula>0.8</formula>
    </cfRule>
  </conditionalFormatting>
  <conditionalFormatting sqref="R84:R91">
    <cfRule type="cellIs" dxfId="26348" priority="175" operator="lessThan">
      <formula>0.8</formula>
    </cfRule>
    <cfRule type="cellIs" dxfId="26347" priority="176" operator="greaterThan">
      <formula>1</formula>
    </cfRule>
  </conditionalFormatting>
  <conditionalFormatting sqref="R84:R91">
    <cfRule type="cellIs" dxfId="26346" priority="173" operator="greaterThan">
      <formula>1</formula>
    </cfRule>
    <cfRule type="cellIs" dxfId="26345" priority="174" operator="lessThan">
      <formula>0.8</formula>
    </cfRule>
  </conditionalFormatting>
  <conditionalFormatting sqref="P84:P91">
    <cfRule type="cellIs" dxfId="26344" priority="172" operator="greaterThan">
      <formula>0</formula>
    </cfRule>
  </conditionalFormatting>
  <conditionalFormatting sqref="Q84:Q91">
    <cfRule type="cellIs" dxfId="26343" priority="177" operator="lessThan">
      <formula>0</formula>
    </cfRule>
  </conditionalFormatting>
  <conditionalFormatting sqref="R84:R91">
    <cfRule type="cellIs" dxfId="26342" priority="169" operator="lessThan">
      <formula>0.8</formula>
    </cfRule>
    <cfRule type="cellIs" dxfId="26341" priority="170" operator="greaterThan">
      <formula>1</formula>
    </cfRule>
  </conditionalFormatting>
  <conditionalFormatting sqref="R84:R91">
    <cfRule type="cellIs" dxfId="26340" priority="167" operator="greaterThan">
      <formula>1</formula>
    </cfRule>
    <cfRule type="cellIs" dxfId="26339" priority="168" operator="lessThan">
      <formula>0.8</formula>
    </cfRule>
  </conditionalFormatting>
  <conditionalFormatting sqref="P84:P91">
    <cfRule type="cellIs" dxfId="26338" priority="166" operator="greaterThan">
      <formula>0</formula>
    </cfRule>
  </conditionalFormatting>
  <conditionalFormatting sqref="Q84:Q91">
    <cfRule type="cellIs" dxfId="26337" priority="171" operator="lessThan">
      <formula>0</formula>
    </cfRule>
  </conditionalFormatting>
  <conditionalFormatting sqref="Q84:Q91">
    <cfRule type="cellIs" dxfId="26336" priority="165" operator="lessThan">
      <formula>0</formula>
    </cfRule>
  </conditionalFormatting>
  <conditionalFormatting sqref="R84:R91">
    <cfRule type="cellIs" dxfId="26335" priority="163" operator="lessThan">
      <formula>0.8</formula>
    </cfRule>
    <cfRule type="cellIs" dxfId="26334" priority="164" operator="greaterThan">
      <formula>1</formula>
    </cfRule>
  </conditionalFormatting>
  <conditionalFormatting sqref="R84:R91">
    <cfRule type="cellIs" dxfId="26333" priority="161" operator="greaterThan">
      <formula>1</formula>
    </cfRule>
    <cfRule type="cellIs" dxfId="26332" priority="162" operator="lessThan">
      <formula>0.8</formula>
    </cfRule>
  </conditionalFormatting>
  <conditionalFormatting sqref="P84:P91">
    <cfRule type="cellIs" dxfId="26331" priority="160" operator="greaterThan">
      <formula>0</formula>
    </cfRule>
  </conditionalFormatting>
  <conditionalFormatting sqref="Q84:Q91">
    <cfRule type="cellIs" dxfId="26330" priority="154" operator="lessThan">
      <formula>0</formula>
    </cfRule>
  </conditionalFormatting>
  <conditionalFormatting sqref="R84:R91">
    <cfRule type="cellIs" dxfId="26329" priority="158" operator="lessThan">
      <formula>0.8</formula>
    </cfRule>
    <cfRule type="cellIs" dxfId="26328" priority="159" operator="greaterThan">
      <formula>1</formula>
    </cfRule>
  </conditionalFormatting>
  <conditionalFormatting sqref="R84:R91">
    <cfRule type="cellIs" dxfId="26327" priority="156" operator="greaterThan">
      <formula>1</formula>
    </cfRule>
    <cfRule type="cellIs" dxfId="26326" priority="157" operator="lessThan">
      <formula>0.8</formula>
    </cfRule>
  </conditionalFormatting>
  <conditionalFormatting sqref="P84:P91">
    <cfRule type="cellIs" dxfId="26325" priority="155" operator="greaterThan">
      <formula>0</formula>
    </cfRule>
  </conditionalFormatting>
  <conditionalFormatting sqref="Q84:Q91">
    <cfRule type="cellIs" dxfId="26324" priority="153" operator="lessThan">
      <formula>0</formula>
    </cfRule>
  </conditionalFormatting>
  <conditionalFormatting sqref="R84:R91">
    <cfRule type="cellIs" dxfId="26323" priority="151" operator="lessThan">
      <formula>0.8</formula>
    </cfRule>
    <cfRule type="cellIs" dxfId="26322" priority="152" operator="greaterThan">
      <formula>1</formula>
    </cfRule>
  </conditionalFormatting>
  <conditionalFormatting sqref="R84:R91">
    <cfRule type="cellIs" dxfId="26321" priority="149" operator="greaterThan">
      <formula>1</formula>
    </cfRule>
    <cfRule type="cellIs" dxfId="26320" priority="150" operator="lessThan">
      <formula>0.8</formula>
    </cfRule>
  </conditionalFormatting>
  <conditionalFormatting sqref="P84:P91">
    <cfRule type="cellIs" dxfId="26319" priority="148" operator="greaterThan">
      <formula>0</formula>
    </cfRule>
  </conditionalFormatting>
  <conditionalFormatting sqref="Q84:Q91">
    <cfRule type="cellIs" dxfId="26318" priority="147" operator="lessThan">
      <formula>0</formula>
    </cfRule>
  </conditionalFormatting>
  <conditionalFormatting sqref="R84:R91">
    <cfRule type="cellIs" dxfId="26317" priority="145" operator="lessThan">
      <formula>0.8</formula>
    </cfRule>
    <cfRule type="cellIs" dxfId="26316" priority="146" operator="greaterThan">
      <formula>1</formula>
    </cfRule>
  </conditionalFormatting>
  <conditionalFormatting sqref="R84:R91">
    <cfRule type="cellIs" dxfId="26315" priority="143" operator="greaterThan">
      <formula>1</formula>
    </cfRule>
    <cfRule type="cellIs" dxfId="26314" priority="144" operator="lessThan">
      <formula>0.8</formula>
    </cfRule>
  </conditionalFormatting>
  <conditionalFormatting sqref="P84:P91">
    <cfRule type="cellIs" dxfId="26313" priority="142" operator="greaterThan">
      <formula>0</formula>
    </cfRule>
  </conditionalFormatting>
  <conditionalFormatting sqref="Q84:Q91">
    <cfRule type="cellIs" dxfId="26312" priority="141" operator="lessThan">
      <formula>0</formula>
    </cfRule>
  </conditionalFormatting>
  <conditionalFormatting sqref="R84:R91">
    <cfRule type="cellIs" dxfId="26311" priority="139" operator="lessThan">
      <formula>0.8</formula>
    </cfRule>
    <cfRule type="cellIs" dxfId="26310" priority="140" operator="greaterThan">
      <formula>1</formula>
    </cfRule>
  </conditionalFormatting>
  <conditionalFormatting sqref="R84:R91">
    <cfRule type="cellIs" dxfId="26309" priority="137" operator="greaterThan">
      <formula>1</formula>
    </cfRule>
    <cfRule type="cellIs" dxfId="26308" priority="138" operator="lessThan">
      <formula>0.8</formula>
    </cfRule>
  </conditionalFormatting>
  <conditionalFormatting sqref="P84:P91">
    <cfRule type="cellIs" dxfId="26307" priority="136" operator="greaterThan">
      <formula>0</formula>
    </cfRule>
  </conditionalFormatting>
  <conditionalFormatting sqref="Q84:Q91">
    <cfRule type="cellIs" dxfId="26306" priority="135" operator="lessThan">
      <formula>0</formula>
    </cfRule>
  </conditionalFormatting>
  <conditionalFormatting sqref="R84:R91">
    <cfRule type="cellIs" dxfId="26305" priority="133" operator="lessThan">
      <formula>0.8</formula>
    </cfRule>
    <cfRule type="cellIs" dxfId="26304" priority="134" operator="greaterThan">
      <formula>1</formula>
    </cfRule>
  </conditionalFormatting>
  <conditionalFormatting sqref="R84:R91">
    <cfRule type="cellIs" dxfId="26303" priority="131" operator="greaterThan">
      <formula>1</formula>
    </cfRule>
    <cfRule type="cellIs" dxfId="26302" priority="132" operator="lessThan">
      <formula>0.8</formula>
    </cfRule>
  </conditionalFormatting>
  <conditionalFormatting sqref="P84:P91">
    <cfRule type="cellIs" dxfId="26301" priority="130" operator="greaterThan">
      <formula>0</formula>
    </cfRule>
  </conditionalFormatting>
  <conditionalFormatting sqref="Q84:Q91">
    <cfRule type="cellIs" dxfId="26300" priority="129" operator="lessThan">
      <formula>0</formula>
    </cfRule>
  </conditionalFormatting>
  <conditionalFormatting sqref="R84:R91">
    <cfRule type="cellIs" dxfId="26299" priority="127" operator="lessThan">
      <formula>0.8</formula>
    </cfRule>
    <cfRule type="cellIs" dxfId="26298" priority="128" operator="greaterThan">
      <formula>1</formula>
    </cfRule>
  </conditionalFormatting>
  <conditionalFormatting sqref="R84:R91">
    <cfRule type="cellIs" dxfId="26297" priority="125" operator="greaterThan">
      <formula>1</formula>
    </cfRule>
    <cfRule type="cellIs" dxfId="26296" priority="126" operator="lessThan">
      <formula>0.8</formula>
    </cfRule>
  </conditionalFormatting>
  <conditionalFormatting sqref="P84:P91">
    <cfRule type="cellIs" dxfId="26295" priority="124" operator="greaterThan">
      <formula>0</formula>
    </cfRule>
  </conditionalFormatting>
  <conditionalFormatting sqref="P84:P91">
    <cfRule type="cellIs" dxfId="26294" priority="118" operator="greaterThan">
      <formula>0</formula>
    </cfRule>
  </conditionalFormatting>
  <conditionalFormatting sqref="Q84:Q91">
    <cfRule type="cellIs" dxfId="26293" priority="123" operator="lessThan">
      <formula>0</formula>
    </cfRule>
  </conditionalFormatting>
  <conditionalFormatting sqref="R84:R91">
    <cfRule type="cellIs" dxfId="26292" priority="121" operator="lessThan">
      <formula>0.8</formula>
    </cfRule>
    <cfRule type="cellIs" dxfId="26291" priority="122" operator="greaterThan">
      <formula>1</formula>
    </cfRule>
  </conditionalFormatting>
  <conditionalFormatting sqref="R84:R91">
    <cfRule type="cellIs" dxfId="26290" priority="119" operator="greaterThan">
      <formula>1</formula>
    </cfRule>
    <cfRule type="cellIs" dxfId="26289" priority="120" operator="lessThan">
      <formula>0.8</formula>
    </cfRule>
  </conditionalFormatting>
  <conditionalFormatting sqref="P84:P91">
    <cfRule type="cellIs" dxfId="26288" priority="112" operator="greaterThan">
      <formula>0</formula>
    </cfRule>
  </conditionalFormatting>
  <conditionalFormatting sqref="Q84:Q91">
    <cfRule type="cellIs" dxfId="26287" priority="117" operator="lessThan">
      <formula>0</formula>
    </cfRule>
  </conditionalFormatting>
  <conditionalFormatting sqref="R84:R91">
    <cfRule type="cellIs" dxfId="26286" priority="115" operator="lessThan">
      <formula>0.8</formula>
    </cfRule>
    <cfRule type="cellIs" dxfId="26285" priority="116" operator="greaterThan">
      <formula>1</formula>
    </cfRule>
  </conditionalFormatting>
  <conditionalFormatting sqref="R84:R91">
    <cfRule type="cellIs" dxfId="26284" priority="113" operator="greaterThan">
      <formula>1</formula>
    </cfRule>
    <cfRule type="cellIs" dxfId="26283" priority="114" operator="lessThan">
      <formula>0.8</formula>
    </cfRule>
  </conditionalFormatting>
  <conditionalFormatting sqref="R84:R91">
    <cfRule type="cellIs" dxfId="26282" priority="109" operator="lessThan">
      <formula>0.8</formula>
    </cfRule>
    <cfRule type="cellIs" dxfId="26281" priority="110" operator="greaterThan">
      <formula>1</formula>
    </cfRule>
  </conditionalFormatting>
  <conditionalFormatting sqref="R84:R91">
    <cfRule type="cellIs" dxfId="26280" priority="107" operator="greaterThan">
      <formula>1</formula>
    </cfRule>
    <cfRule type="cellIs" dxfId="26279" priority="108" operator="lessThan">
      <formula>0.8</formula>
    </cfRule>
  </conditionalFormatting>
  <conditionalFormatting sqref="P84:P91">
    <cfRule type="cellIs" dxfId="26278" priority="106" operator="greaterThan">
      <formula>0</formula>
    </cfRule>
  </conditionalFormatting>
  <conditionalFormatting sqref="Q84:Q91">
    <cfRule type="cellIs" dxfId="26277" priority="111" operator="lessThan">
      <formula>0</formula>
    </cfRule>
  </conditionalFormatting>
  <conditionalFormatting sqref="Q84:Q91">
    <cfRule type="cellIs" dxfId="26276" priority="100" operator="lessThan">
      <formula>0</formula>
    </cfRule>
  </conditionalFormatting>
  <conditionalFormatting sqref="P84:P91">
    <cfRule type="cellIs" dxfId="26275" priority="101" operator="greaterThan">
      <formula>0</formula>
    </cfRule>
  </conditionalFormatting>
  <conditionalFormatting sqref="R84:R91">
    <cfRule type="cellIs" dxfId="26274" priority="104" operator="lessThan">
      <formula>0.8</formula>
    </cfRule>
    <cfRule type="cellIs" dxfId="26273" priority="105" operator="greaterThan">
      <formula>1</formula>
    </cfRule>
  </conditionalFormatting>
  <conditionalFormatting sqref="R84:R91">
    <cfRule type="cellIs" dxfId="26272" priority="102" operator="greaterThan">
      <formula>1</formula>
    </cfRule>
    <cfRule type="cellIs" dxfId="26271" priority="103" operator="lessThan">
      <formula>0.8</formula>
    </cfRule>
  </conditionalFormatting>
  <conditionalFormatting sqref="Q84:Q91">
    <cfRule type="cellIs" dxfId="26270" priority="94" operator="lessThan">
      <formula>0</formula>
    </cfRule>
  </conditionalFormatting>
  <conditionalFormatting sqref="R84:R91">
    <cfRule type="cellIs" dxfId="26269" priority="98" operator="lessThan">
      <formula>0.8</formula>
    </cfRule>
    <cfRule type="cellIs" dxfId="26268" priority="99" operator="greaterThan">
      <formula>1</formula>
    </cfRule>
  </conditionalFormatting>
  <conditionalFormatting sqref="R84:R91">
    <cfRule type="cellIs" dxfId="26267" priority="96" operator="greaterThan">
      <formula>1</formula>
    </cfRule>
    <cfRule type="cellIs" dxfId="26266" priority="97" operator="lessThan">
      <formula>0.8</formula>
    </cfRule>
  </conditionalFormatting>
  <conditionalFormatting sqref="P84:P91">
    <cfRule type="cellIs" dxfId="26265" priority="95" operator="greaterThan">
      <formula>0</formula>
    </cfRule>
  </conditionalFormatting>
  <conditionalFormatting sqref="Q84:Q91">
    <cfRule type="cellIs" dxfId="26264" priority="93" operator="lessThan">
      <formula>0</formula>
    </cfRule>
  </conditionalFormatting>
  <conditionalFormatting sqref="R84:R91">
    <cfRule type="cellIs" dxfId="26263" priority="91" operator="lessThan">
      <formula>0.8</formula>
    </cfRule>
    <cfRule type="cellIs" dxfId="26262" priority="92" operator="greaterThan">
      <formula>1</formula>
    </cfRule>
  </conditionalFormatting>
  <conditionalFormatting sqref="R84:R91">
    <cfRule type="cellIs" dxfId="26261" priority="89" operator="greaterThan">
      <formula>1</formula>
    </cfRule>
    <cfRule type="cellIs" dxfId="26260" priority="90" operator="lessThan">
      <formula>0.8</formula>
    </cfRule>
  </conditionalFormatting>
  <conditionalFormatting sqref="P84:P91">
    <cfRule type="cellIs" dxfId="26259" priority="88" operator="greaterThan">
      <formula>0</formula>
    </cfRule>
  </conditionalFormatting>
  <conditionalFormatting sqref="Q84:Q91">
    <cfRule type="cellIs" dxfId="26258" priority="87" operator="lessThan">
      <formula>0</formula>
    </cfRule>
  </conditionalFormatting>
  <conditionalFormatting sqref="R84:R91">
    <cfRule type="cellIs" dxfId="26257" priority="85" operator="lessThan">
      <formula>0.8</formula>
    </cfRule>
    <cfRule type="cellIs" dxfId="26256" priority="86" operator="greaterThan">
      <formula>1</formula>
    </cfRule>
  </conditionalFormatting>
  <conditionalFormatting sqref="R84:R91">
    <cfRule type="cellIs" dxfId="26255" priority="83" operator="greaterThan">
      <formula>1</formula>
    </cfRule>
    <cfRule type="cellIs" dxfId="26254" priority="84" operator="lessThan">
      <formula>0.8</formula>
    </cfRule>
  </conditionalFormatting>
  <conditionalFormatting sqref="P84:P91">
    <cfRule type="cellIs" dxfId="26253" priority="82" operator="greaterThan">
      <formula>0</formula>
    </cfRule>
  </conditionalFormatting>
  <conditionalFormatting sqref="Q84:Q91">
    <cfRule type="cellIs" dxfId="26252" priority="81" operator="lessThan">
      <formula>0</formula>
    </cfRule>
  </conditionalFormatting>
  <conditionalFormatting sqref="R84:R91">
    <cfRule type="cellIs" dxfId="26251" priority="79" operator="lessThan">
      <formula>0.8</formula>
    </cfRule>
    <cfRule type="cellIs" dxfId="26250" priority="80" operator="greaterThan">
      <formula>1</formula>
    </cfRule>
  </conditionalFormatting>
  <conditionalFormatting sqref="R84:R91">
    <cfRule type="cellIs" dxfId="26249" priority="77" operator="greaterThan">
      <formula>1</formula>
    </cfRule>
    <cfRule type="cellIs" dxfId="26248" priority="78" operator="lessThan">
      <formula>0.8</formula>
    </cfRule>
  </conditionalFormatting>
  <conditionalFormatting sqref="P84:P91">
    <cfRule type="cellIs" dxfId="26247" priority="76" operator="greaterThan">
      <formula>0</formula>
    </cfRule>
  </conditionalFormatting>
  <conditionalFormatting sqref="Q162:Q166">
    <cfRule type="cellIs" dxfId="26246" priority="75" operator="lessThan">
      <formula>0</formula>
    </cfRule>
  </conditionalFormatting>
  <conditionalFormatting sqref="R162:R166">
    <cfRule type="cellIs" dxfId="26245" priority="73" operator="lessThan">
      <formula>0.8</formula>
    </cfRule>
    <cfRule type="cellIs" dxfId="26244" priority="74" operator="greaterThan">
      <formula>1</formula>
    </cfRule>
  </conditionalFormatting>
  <conditionalFormatting sqref="R162:R166">
    <cfRule type="cellIs" dxfId="26243" priority="71" operator="greaterThan">
      <formula>1</formula>
    </cfRule>
    <cfRule type="cellIs" dxfId="26242" priority="72" operator="lessThan">
      <formula>0.8</formula>
    </cfRule>
  </conditionalFormatting>
  <conditionalFormatting sqref="P162:P166">
    <cfRule type="cellIs" dxfId="26241" priority="70" operator="greaterThan">
      <formula>0</formula>
    </cfRule>
  </conditionalFormatting>
  <conditionalFormatting sqref="P167:P168">
    <cfRule type="cellIs" dxfId="26240" priority="64" operator="greaterThan">
      <formula>0</formula>
    </cfRule>
  </conditionalFormatting>
  <conditionalFormatting sqref="R167:R168">
    <cfRule type="cellIs" dxfId="26239" priority="67" operator="lessThan">
      <formula>0.8</formula>
    </cfRule>
    <cfRule type="cellIs" dxfId="26238" priority="68" operator="greaterThan">
      <formula>1</formula>
    </cfRule>
  </conditionalFormatting>
  <conditionalFormatting sqref="R167:R168">
    <cfRule type="cellIs" dxfId="26237" priority="65" operator="greaterThan">
      <formula>1</formula>
    </cfRule>
    <cfRule type="cellIs" dxfId="26236" priority="66" operator="lessThan">
      <formula>0.8</formula>
    </cfRule>
  </conditionalFormatting>
  <conditionalFormatting sqref="Q167:Q168">
    <cfRule type="cellIs" dxfId="26235" priority="69" operator="lessThan">
      <formula>0</formula>
    </cfRule>
  </conditionalFormatting>
  <conditionalFormatting sqref="Q161">
    <cfRule type="cellIs" dxfId="26234" priority="63" operator="lessThan">
      <formula>0</formula>
    </cfRule>
  </conditionalFormatting>
  <conditionalFormatting sqref="R161">
    <cfRule type="cellIs" dxfId="26233" priority="61" operator="lessThan">
      <formula>0.8</formula>
    </cfRule>
    <cfRule type="cellIs" dxfId="26232" priority="62" operator="greaterThan">
      <formula>1</formula>
    </cfRule>
  </conditionalFormatting>
  <conditionalFormatting sqref="R161">
    <cfRule type="cellIs" dxfId="26231" priority="59" operator="greaterThan">
      <formula>1</formula>
    </cfRule>
    <cfRule type="cellIs" dxfId="26230" priority="60" operator="lessThan">
      <formula>0.8</formula>
    </cfRule>
  </conditionalFormatting>
  <conditionalFormatting sqref="P161">
    <cfRule type="cellIs" dxfId="26229" priority="58" operator="greaterThan">
      <formula>0</formula>
    </cfRule>
  </conditionalFormatting>
  <conditionalFormatting sqref="Q162:Q166">
    <cfRule type="cellIs" dxfId="26228" priority="57" operator="lessThan">
      <formula>0</formula>
    </cfRule>
  </conditionalFormatting>
  <conditionalFormatting sqref="R162:R166">
    <cfRule type="cellIs" dxfId="26227" priority="55" operator="lessThan">
      <formula>0.8</formula>
    </cfRule>
    <cfRule type="cellIs" dxfId="26226" priority="56" operator="greaterThan">
      <formula>1</formula>
    </cfRule>
  </conditionalFormatting>
  <conditionalFormatting sqref="R162:R166">
    <cfRule type="cellIs" dxfId="26225" priority="53" operator="greaterThan">
      <formula>1</formula>
    </cfRule>
    <cfRule type="cellIs" dxfId="26224" priority="54" operator="lessThan">
      <formula>0.8</formula>
    </cfRule>
  </conditionalFormatting>
  <conditionalFormatting sqref="P162:P166">
    <cfRule type="cellIs" dxfId="26223" priority="52" operator="greaterThan">
      <formula>0</formula>
    </cfRule>
  </conditionalFormatting>
  <conditionalFormatting sqref="Q162:Q166">
    <cfRule type="cellIs" dxfId="26222" priority="51" operator="lessThan">
      <formula>0</formula>
    </cfRule>
  </conditionalFormatting>
  <conditionalFormatting sqref="R162:R166">
    <cfRule type="cellIs" dxfId="26221" priority="49" operator="lessThan">
      <formula>0.8</formula>
    </cfRule>
    <cfRule type="cellIs" dxfId="26220" priority="50" operator="greaterThan">
      <formula>1</formula>
    </cfRule>
  </conditionalFormatting>
  <conditionalFormatting sqref="R162:R166">
    <cfRule type="cellIs" dxfId="26219" priority="47" operator="greaterThan">
      <formula>1</formula>
    </cfRule>
    <cfRule type="cellIs" dxfId="26218" priority="48" operator="lessThan">
      <formula>0.8</formula>
    </cfRule>
  </conditionalFormatting>
  <conditionalFormatting sqref="P162:P166">
    <cfRule type="cellIs" dxfId="26217" priority="46" operator="greaterThan">
      <formula>0</formula>
    </cfRule>
  </conditionalFormatting>
  <conditionalFormatting sqref="Q167:Q168">
    <cfRule type="cellIs" dxfId="26216" priority="45" operator="lessThan">
      <formula>0</formula>
    </cfRule>
  </conditionalFormatting>
  <conditionalFormatting sqref="R167:R168">
    <cfRule type="cellIs" dxfId="26215" priority="43" operator="lessThan">
      <formula>0.8</formula>
    </cfRule>
    <cfRule type="cellIs" dxfId="26214" priority="44" operator="greaterThan">
      <formula>1</formula>
    </cfRule>
  </conditionalFormatting>
  <conditionalFormatting sqref="R167:R168">
    <cfRule type="cellIs" dxfId="26213" priority="41" operator="greaterThan">
      <formula>1</formula>
    </cfRule>
    <cfRule type="cellIs" dxfId="26212" priority="42" operator="lessThan">
      <formula>0.8</formula>
    </cfRule>
  </conditionalFormatting>
  <conditionalFormatting sqref="P167:P168">
    <cfRule type="cellIs" dxfId="26211" priority="40" operator="greaterThan">
      <formula>0</formula>
    </cfRule>
  </conditionalFormatting>
  <conditionalFormatting sqref="Q161">
    <cfRule type="cellIs" dxfId="26210" priority="39" operator="lessThan">
      <formula>0</formula>
    </cfRule>
  </conditionalFormatting>
  <conditionalFormatting sqref="R161">
    <cfRule type="cellIs" dxfId="26209" priority="37" operator="lessThan">
      <formula>0.8</formula>
    </cfRule>
    <cfRule type="cellIs" dxfId="26208" priority="38" operator="greaterThan">
      <formula>1</formula>
    </cfRule>
  </conditionalFormatting>
  <conditionalFormatting sqref="R161">
    <cfRule type="cellIs" dxfId="26207" priority="35" operator="greaterThan">
      <formula>1</formula>
    </cfRule>
    <cfRule type="cellIs" dxfId="26206" priority="36" operator="lessThan">
      <formula>0.8</formula>
    </cfRule>
  </conditionalFormatting>
  <conditionalFormatting sqref="P161">
    <cfRule type="cellIs" dxfId="26205" priority="34" operator="greaterThan">
      <formula>0</formula>
    </cfRule>
  </conditionalFormatting>
  <conditionalFormatting sqref="Q162:Q166">
    <cfRule type="cellIs" dxfId="26204" priority="33" operator="lessThan">
      <formula>0</formula>
    </cfRule>
  </conditionalFormatting>
  <conditionalFormatting sqref="R162:R166">
    <cfRule type="cellIs" dxfId="26203" priority="31" operator="lessThan">
      <formula>0.8</formula>
    </cfRule>
    <cfRule type="cellIs" dxfId="26202" priority="32" operator="greaterThan">
      <formula>1</formula>
    </cfRule>
  </conditionalFormatting>
  <conditionalFormatting sqref="R162:R166">
    <cfRule type="cellIs" dxfId="26201" priority="29" operator="greaterThan">
      <formula>1</formula>
    </cfRule>
    <cfRule type="cellIs" dxfId="26200" priority="30" operator="lessThan">
      <formula>0.8</formula>
    </cfRule>
  </conditionalFormatting>
  <conditionalFormatting sqref="P162:P166">
    <cfRule type="cellIs" dxfId="26199" priority="28" operator="greaterThan">
      <formula>0</formula>
    </cfRule>
  </conditionalFormatting>
  <conditionalFormatting sqref="Q161">
    <cfRule type="cellIs" dxfId="26198" priority="27" operator="lessThan">
      <formula>0</formula>
    </cfRule>
  </conditionalFormatting>
  <conditionalFormatting sqref="R161">
    <cfRule type="cellIs" dxfId="26197" priority="25" operator="lessThan">
      <formula>0.8</formula>
    </cfRule>
    <cfRule type="cellIs" dxfId="26196" priority="26" operator="greaterThan">
      <formula>1</formula>
    </cfRule>
  </conditionalFormatting>
  <conditionalFormatting sqref="R161">
    <cfRule type="cellIs" dxfId="26195" priority="23" operator="greaterThan">
      <formula>1</formula>
    </cfRule>
    <cfRule type="cellIs" dxfId="26194" priority="24" operator="lessThan">
      <formula>0.8</formula>
    </cfRule>
  </conditionalFormatting>
  <conditionalFormatting sqref="P161">
    <cfRule type="cellIs" dxfId="26193" priority="22" operator="greaterThan">
      <formula>0</formula>
    </cfRule>
  </conditionalFormatting>
  <conditionalFormatting sqref="Q162:Q166">
    <cfRule type="cellIs" dxfId="26192" priority="21" operator="lessThan">
      <formula>0</formula>
    </cfRule>
  </conditionalFormatting>
  <conditionalFormatting sqref="R162:R166">
    <cfRule type="cellIs" dxfId="26191" priority="19" operator="lessThan">
      <formula>0.8</formula>
    </cfRule>
    <cfRule type="cellIs" dxfId="26190" priority="20" operator="greaterThan">
      <formula>1</formula>
    </cfRule>
  </conditionalFormatting>
  <conditionalFormatting sqref="R162:R166">
    <cfRule type="cellIs" dxfId="26189" priority="17" operator="greaterThan">
      <formula>1</formula>
    </cfRule>
    <cfRule type="cellIs" dxfId="26188" priority="18" operator="lessThan">
      <formula>0.8</formula>
    </cfRule>
  </conditionalFormatting>
  <conditionalFormatting sqref="P162:P166">
    <cfRule type="cellIs" dxfId="26187" priority="16" operator="greaterThan">
      <formula>0</formula>
    </cfRule>
  </conditionalFormatting>
  <conditionalFormatting sqref="Q161">
    <cfRule type="cellIs" dxfId="26186" priority="15" operator="lessThan">
      <formula>0</formula>
    </cfRule>
  </conditionalFormatting>
  <conditionalFormatting sqref="R161">
    <cfRule type="cellIs" dxfId="26185" priority="13" operator="lessThan">
      <formula>0.8</formula>
    </cfRule>
    <cfRule type="cellIs" dxfId="26184" priority="14" operator="greaterThan">
      <formula>1</formula>
    </cfRule>
  </conditionalFormatting>
  <conditionalFormatting sqref="R161">
    <cfRule type="cellIs" dxfId="26183" priority="11" operator="greaterThan">
      <formula>1</formula>
    </cfRule>
    <cfRule type="cellIs" dxfId="26182" priority="12" operator="lessThan">
      <formula>0.8</formula>
    </cfRule>
  </conditionalFormatting>
  <conditionalFormatting sqref="P161">
    <cfRule type="cellIs" dxfId="26181" priority="10" operator="greaterThan">
      <formula>0</formula>
    </cfRule>
  </conditionalFormatting>
  <conditionalFormatting sqref="P167:P168">
    <cfRule type="cellIs" dxfId="26180" priority="4" operator="greaterThan">
      <formula>0</formula>
    </cfRule>
  </conditionalFormatting>
  <conditionalFormatting sqref="R167:R168">
    <cfRule type="cellIs" dxfId="26179" priority="7" operator="lessThan">
      <formula>0.8</formula>
    </cfRule>
    <cfRule type="cellIs" dxfId="26178" priority="8" operator="greaterThan">
      <formula>1</formula>
    </cfRule>
  </conditionalFormatting>
  <conditionalFormatting sqref="R167:R168">
    <cfRule type="cellIs" dxfId="26177" priority="5" operator="greaterThan">
      <formula>1</formula>
    </cfRule>
    <cfRule type="cellIs" dxfId="26176" priority="6" operator="lessThan">
      <formula>0.8</formula>
    </cfRule>
  </conditionalFormatting>
  <conditionalFormatting sqref="Q167:Q168">
    <cfRule type="cellIs" dxfId="26175" priority="9" operator="lessThan">
      <formula>0</formula>
    </cfRule>
  </conditionalFormatting>
  <conditionalFormatting sqref="AF30">
    <cfRule type="cellIs" dxfId="26174" priority="3" operator="lessThan">
      <formula>0</formula>
    </cfRule>
  </conditionalFormatting>
  <conditionalFormatting sqref="AG30">
    <cfRule type="cellIs" dxfId="26173" priority="1" operator="greaterThan">
      <formula>1</formula>
    </cfRule>
    <cfRule type="cellIs" dxfId="26172" priority="2" operator="lessThan">
      <formula>0.8</formula>
    </cfRule>
  </conditionalFormatting>
  <dataValidations count="1">
    <dataValidation type="list" allowBlank="1" showInputMessage="1" showErrorMessage="1" sqref="AB5:AC173" xr:uid="{00000000-0002-0000-0E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Q38"/>
  <sheetViews>
    <sheetView zoomScale="40" zoomScaleNormal="40" workbookViewId="0">
      <selection activeCell="F6" sqref="F6:G8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27" customWidth="1"/>
    <col min="4" max="17" width="14.26953125" style="2" customWidth="1"/>
    <col min="18" max="21" width="9.6328125" style="2" customWidth="1"/>
    <col min="22" max="22" width="11.26953125" style="2" customWidth="1"/>
    <col min="23" max="23" width="11.453125" style="2" customWidth="1"/>
    <col min="24" max="16384" width="8.08984375" style="2"/>
  </cols>
  <sheetData>
    <row r="1" spans="2:17" ht="27.75" customHeight="1">
      <c r="B1" s="582" t="s">
        <v>0</v>
      </c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4"/>
      <c r="N1" s="1"/>
      <c r="O1" s="1"/>
    </row>
    <row r="2" spans="2:17" ht="27.75" customHeight="1">
      <c r="B2" s="582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4"/>
      <c r="N2" s="1"/>
      <c r="O2" s="1"/>
    </row>
    <row r="3" spans="2:17" ht="46.5" customHeight="1">
      <c r="B3" s="575" t="s">
        <v>1</v>
      </c>
      <c r="C3" s="536"/>
      <c r="D3" s="585" t="s">
        <v>321</v>
      </c>
      <c r="E3" s="586"/>
      <c r="F3" s="575" t="s">
        <v>3</v>
      </c>
      <c r="G3" s="536"/>
      <c r="H3" s="587">
        <v>216285.00000000003</v>
      </c>
      <c r="I3" s="588"/>
      <c r="J3" s="575" t="s">
        <v>4</v>
      </c>
      <c r="K3" s="536"/>
      <c r="L3" s="580">
        <v>7148071.15583687</v>
      </c>
      <c r="M3" s="581"/>
      <c r="N3" s="376"/>
      <c r="O3" s="376"/>
      <c r="P3" s="376"/>
      <c r="Q3" s="376"/>
    </row>
    <row r="4" spans="2:17" ht="24" customHeight="1">
      <c r="B4" s="575" t="s">
        <v>5</v>
      </c>
      <c r="C4" s="536"/>
      <c r="D4" s="567" t="s">
        <v>5</v>
      </c>
      <c r="E4" s="568"/>
      <c r="F4" s="578" t="s">
        <v>6</v>
      </c>
      <c r="G4" s="579"/>
      <c r="H4" s="578" t="s">
        <v>7</v>
      </c>
      <c r="I4" s="579"/>
      <c r="J4" s="578" t="s">
        <v>8</v>
      </c>
      <c r="K4" s="579"/>
      <c r="L4" s="580" t="s">
        <v>9</v>
      </c>
      <c r="M4" s="581"/>
      <c r="N4" s="561" t="s">
        <v>10</v>
      </c>
      <c r="O4" s="562"/>
      <c r="P4" s="562" t="s">
        <v>11</v>
      </c>
      <c r="Q4" s="562"/>
    </row>
    <row r="5" spans="2:17" ht="24" customHeight="1">
      <c r="B5" s="563" t="s">
        <v>12</v>
      </c>
      <c r="C5" s="542"/>
      <c r="D5" s="567" t="s">
        <v>13</v>
      </c>
      <c r="E5" s="568"/>
      <c r="F5" s="567" t="s">
        <v>14</v>
      </c>
      <c r="G5" s="568"/>
      <c r="H5" s="569" t="s">
        <v>15</v>
      </c>
      <c r="I5" s="570"/>
      <c r="J5" s="571" t="s">
        <v>16</v>
      </c>
      <c r="K5" s="572"/>
      <c r="L5" s="573" t="s">
        <v>17</v>
      </c>
      <c r="M5" s="574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5" customHeight="1">
      <c r="B6" s="564"/>
      <c r="C6" s="565"/>
      <c r="D6" s="575" t="s">
        <v>21</v>
      </c>
      <c r="E6" s="536"/>
      <c r="F6" s="576">
        <f>AVERAGE(D13:O13,P13:Q13,D30:E30,G30:H30,J30:M30)</f>
        <v>384.39706001050274</v>
      </c>
      <c r="G6" s="577"/>
      <c r="H6" s="555">
        <f>AVERAGE(D13:P13,Q13)</f>
        <v>141.90966573079004</v>
      </c>
      <c r="I6" s="556"/>
      <c r="J6" s="555">
        <f>AVERAGE(D30:E30,G30:H30)</f>
        <v>736.25</v>
      </c>
      <c r="K6" s="556"/>
      <c r="L6" s="557">
        <f>AVERAGE(J30:M30)</f>
        <v>881.25</v>
      </c>
      <c r="M6" s="558"/>
      <c r="N6" s="559">
        <v>0</v>
      </c>
      <c r="O6" s="544">
        <v>0</v>
      </c>
      <c r="P6" s="560">
        <v>4</v>
      </c>
      <c r="Q6" s="544">
        <v>3</v>
      </c>
    </row>
    <row r="7" spans="2:17" s="5" customFormat="1" ht="39.65" customHeight="1">
      <c r="B7" s="564"/>
      <c r="C7" s="565"/>
      <c r="D7" s="545" t="s">
        <v>22</v>
      </c>
      <c r="E7" s="546"/>
      <c r="F7" s="547">
        <f>AVERAGE(D14:O14,P14:Q14,D31:E31,J31:M31,G31:H31)</f>
        <v>355.20151088997295</v>
      </c>
      <c r="G7" s="548"/>
      <c r="H7" s="549">
        <f>AVERAGE(D14:P14,Q14)</f>
        <v>128.5205059574192</v>
      </c>
      <c r="I7" s="550"/>
      <c r="J7" s="549">
        <f>AVERAGE(D31:E31,G31:H31)</f>
        <v>749.04613015309053</v>
      </c>
      <c r="K7" s="550"/>
      <c r="L7" s="551">
        <f>AVERAGE(J31:M31)</f>
        <v>754.74040889079345</v>
      </c>
      <c r="M7" s="552"/>
      <c r="N7" s="559"/>
      <c r="O7" s="544"/>
      <c r="P7" s="560"/>
      <c r="Q7" s="544"/>
    </row>
    <row r="8" spans="2:17" s="5" customFormat="1" ht="39.65" customHeight="1">
      <c r="B8" s="566"/>
      <c r="C8" s="543"/>
      <c r="D8" s="545" t="s">
        <v>23</v>
      </c>
      <c r="E8" s="546"/>
      <c r="F8" s="553">
        <f>AVERAGE(D15:O15,P15:Q15,D32:E32,G32:H32,J32:M32)</f>
        <v>0.90810807875510557</v>
      </c>
      <c r="G8" s="554"/>
      <c r="H8" s="553">
        <f>AVERAGE(D15:O15,P15:Q15)</f>
        <v>0.89891214033331113</v>
      </c>
      <c r="I8" s="554"/>
      <c r="J8" s="553">
        <f>AVERAGE(D32:E32,G32:H32)</f>
        <v>0.99212471998662055</v>
      </c>
      <c r="K8" s="554"/>
      <c r="L8" s="553">
        <f>AVERAGE(J32:M32)</f>
        <v>0.85627722199987155</v>
      </c>
      <c r="M8" s="554"/>
      <c r="N8" s="559"/>
      <c r="O8" s="544"/>
      <c r="P8" s="560"/>
      <c r="Q8" s="544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532" t="s">
        <v>24</v>
      </c>
      <c r="C10" s="538"/>
      <c r="D10" s="539" t="s">
        <v>25</v>
      </c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1"/>
    </row>
    <row r="11" spans="2:17" ht="17.25" customHeight="1">
      <c r="B11" s="523" t="s">
        <v>26</v>
      </c>
      <c r="C11" s="542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4" customHeight="1">
      <c r="B12" s="525"/>
      <c r="C12" s="543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40" customHeight="1">
      <c r="B13" s="527" t="s">
        <v>12</v>
      </c>
      <c r="C13" s="14" t="s">
        <v>41</v>
      </c>
      <c r="D13" s="19">
        <v>133.76218323586747</v>
      </c>
      <c r="E13" s="19">
        <v>116.95452069716777</v>
      </c>
      <c r="F13" s="19">
        <v>182.47499999999999</v>
      </c>
      <c r="G13" s="19">
        <v>369.04761904761904</v>
      </c>
      <c r="H13" s="19">
        <v>228.57142857142858</v>
      </c>
      <c r="I13" s="19">
        <v>92.122938064114535</v>
      </c>
      <c r="J13" s="19">
        <v>77.529239766081872</v>
      </c>
      <c r="K13" s="19">
        <v>112.10838779956428</v>
      </c>
      <c r="L13" s="19">
        <v>97.11904761904762</v>
      </c>
      <c r="M13" s="19">
        <v>84.016229298737045</v>
      </c>
      <c r="N13" s="19">
        <v>84.321731488648098</v>
      </c>
      <c r="O13" s="19">
        <v>79.853801169590653</v>
      </c>
      <c r="P13" s="19">
        <v>178.85319347319347</v>
      </c>
      <c r="Q13" s="21">
        <v>150</v>
      </c>
    </row>
    <row r="14" spans="2:17" ht="40" customHeight="1">
      <c r="B14" s="528"/>
      <c r="C14" s="14" t="s">
        <v>42</v>
      </c>
      <c r="D14" s="19">
        <v>124.13655811609652</v>
      </c>
      <c r="E14" s="19">
        <v>101.84294508118937</v>
      </c>
      <c r="F14" s="19">
        <v>155.19686801921429</v>
      </c>
      <c r="G14" s="19">
        <v>329.37790122372087</v>
      </c>
      <c r="H14" s="19">
        <v>223.95657612362766</v>
      </c>
      <c r="I14" s="19">
        <v>79.924455609046461</v>
      </c>
      <c r="J14" s="19">
        <v>71.281628589263434</v>
      </c>
      <c r="K14" s="19">
        <v>101.69924416050138</v>
      </c>
      <c r="L14" s="19">
        <v>82.025633709713915</v>
      </c>
      <c r="M14" s="19">
        <v>74.74427649188236</v>
      </c>
      <c r="N14" s="19">
        <v>78.116985994369216</v>
      </c>
      <c r="O14" s="19">
        <v>64.119392649605501</v>
      </c>
      <c r="P14" s="19">
        <v>167.74657826759812</v>
      </c>
      <c r="Q14" s="9">
        <v>145.1180393680394</v>
      </c>
    </row>
    <row r="15" spans="2:17" ht="40" customHeight="1">
      <c r="B15" s="529"/>
      <c r="C15" s="377" t="s">
        <v>43</v>
      </c>
      <c r="D15" s="10">
        <f t="shared" ref="D15:Q15" si="0">D14/D13</f>
        <v>0.92803926426052907</v>
      </c>
      <c r="E15" s="10">
        <f t="shared" si="0"/>
        <v>0.87079100896743411</v>
      </c>
      <c r="F15" s="10">
        <f t="shared" si="0"/>
        <v>0.85051030562660257</v>
      </c>
      <c r="G15" s="10">
        <f t="shared" si="0"/>
        <v>0.89250786138040494</v>
      </c>
      <c r="H15" s="10">
        <f t="shared" si="0"/>
        <v>0.97981002054087096</v>
      </c>
      <c r="I15" s="10">
        <f t="shared" si="0"/>
        <v>0.86758474369783634</v>
      </c>
      <c r="J15" s="10">
        <f t="shared" si="0"/>
        <v>0.91941606553000543</v>
      </c>
      <c r="K15" s="10">
        <f t="shared" si="0"/>
        <v>0.9071510718923802</v>
      </c>
      <c r="L15" s="10">
        <f t="shared" si="0"/>
        <v>0.84458853047511262</v>
      </c>
      <c r="M15" s="10">
        <f t="shared" si="0"/>
        <v>0.8896409314694862</v>
      </c>
      <c r="N15" s="10">
        <f t="shared" si="0"/>
        <v>0.92641581968565001</v>
      </c>
      <c r="O15" s="10">
        <f t="shared" si="0"/>
        <v>0.80295980542530498</v>
      </c>
      <c r="P15" s="379">
        <f t="shared" si="0"/>
        <v>0.93790093992780732</v>
      </c>
      <c r="Q15" s="11">
        <f t="shared" si="0"/>
        <v>0.96745359578692935</v>
      </c>
    </row>
    <row r="16" spans="2:17" ht="22.9" customHeight="1">
      <c r="B16" s="530" t="s">
        <v>44</v>
      </c>
      <c r="C16" s="377" t="s">
        <v>45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531"/>
      <c r="C17" s="377" t="s">
        <v>46</v>
      </c>
      <c r="D17" s="12">
        <v>0.64097222222222228</v>
      </c>
      <c r="E17" s="12">
        <v>0.52013888888888882</v>
      </c>
      <c r="F17" s="12">
        <v>0.49236111111111103</v>
      </c>
      <c r="G17" s="12">
        <v>0.60833333333333328</v>
      </c>
      <c r="H17" s="12">
        <v>0.67847222222222214</v>
      </c>
      <c r="I17" s="12">
        <v>0.70486111111111094</v>
      </c>
      <c r="J17" s="12">
        <v>0.72847222222222208</v>
      </c>
      <c r="K17" s="12">
        <v>0.68611111111111112</v>
      </c>
      <c r="L17" s="12">
        <v>0.88055555555555554</v>
      </c>
      <c r="M17" s="12">
        <v>0.9312499999999998</v>
      </c>
      <c r="N17" s="12">
        <v>0.97708333333333341</v>
      </c>
      <c r="O17" s="22">
        <v>0.96736111111111101</v>
      </c>
      <c r="P17" s="12">
        <v>0.57986111111111105</v>
      </c>
      <c r="Q17" s="380">
        <v>0.49305555555555558</v>
      </c>
    </row>
    <row r="18" spans="2:17" ht="22.9" customHeight="1">
      <c r="B18" s="534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535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534" t="s">
        <v>51</v>
      </c>
      <c r="C20" s="381" t="s">
        <v>48</v>
      </c>
      <c r="D20" s="382" t="s">
        <v>49</v>
      </c>
      <c r="E20" s="382" t="s">
        <v>49</v>
      </c>
      <c r="F20" s="382" t="s">
        <v>49</v>
      </c>
      <c r="G20" s="382" t="s">
        <v>49</v>
      </c>
      <c r="H20" s="382" t="s">
        <v>49</v>
      </c>
      <c r="I20" s="382" t="s">
        <v>49</v>
      </c>
      <c r="J20" s="382" t="s">
        <v>49</v>
      </c>
      <c r="K20" s="382" t="s">
        <v>49</v>
      </c>
      <c r="L20" s="382">
        <v>1</v>
      </c>
      <c r="M20" s="382">
        <v>2</v>
      </c>
      <c r="N20" s="382">
        <v>1</v>
      </c>
      <c r="O20" s="382" t="s">
        <v>49</v>
      </c>
      <c r="P20" s="382" t="s">
        <v>49</v>
      </c>
      <c r="Q20" s="383"/>
    </row>
    <row r="21" spans="2:17" ht="22.9" customHeight="1">
      <c r="B21" s="535"/>
      <c r="C21" s="381" t="s">
        <v>52</v>
      </c>
      <c r="D21" s="382" t="s">
        <v>49</v>
      </c>
      <c r="E21" s="382" t="s">
        <v>49</v>
      </c>
      <c r="F21" s="382" t="s">
        <v>49</v>
      </c>
      <c r="G21" s="382" t="s">
        <v>49</v>
      </c>
      <c r="H21" s="382" t="s">
        <v>49</v>
      </c>
      <c r="I21" s="382">
        <v>1</v>
      </c>
      <c r="J21" s="382" t="s">
        <v>49</v>
      </c>
      <c r="K21" s="382" t="s">
        <v>49</v>
      </c>
      <c r="L21" s="382" t="s">
        <v>49</v>
      </c>
      <c r="M21" s="382" t="s">
        <v>49</v>
      </c>
      <c r="N21" s="382" t="s">
        <v>49</v>
      </c>
      <c r="O21" s="382">
        <v>2</v>
      </c>
      <c r="P21" s="382" t="s">
        <v>49</v>
      </c>
      <c r="Q21" s="383"/>
    </row>
    <row r="22" spans="2:17" ht="22.9" customHeight="1">
      <c r="B22" s="513" t="s">
        <v>53</v>
      </c>
      <c r="C22" s="536"/>
      <c r="D22" s="384">
        <v>19.666666666666668</v>
      </c>
      <c r="E22" s="384">
        <v>17.666666666666668</v>
      </c>
      <c r="F22" s="384">
        <v>12.5</v>
      </c>
      <c r="G22" s="384">
        <v>5.666666666666667</v>
      </c>
      <c r="H22" s="384">
        <v>6.6</v>
      </c>
      <c r="I22" s="384">
        <v>16.5</v>
      </c>
      <c r="J22" s="384">
        <v>18.399999999999999</v>
      </c>
      <c r="K22" s="384">
        <v>16.166666666666668</v>
      </c>
      <c r="L22" s="384">
        <v>15.875</v>
      </c>
      <c r="M22" s="384">
        <v>18.625</v>
      </c>
      <c r="N22" s="384">
        <v>17.75</v>
      </c>
      <c r="O22" s="384">
        <v>18.666666666666668</v>
      </c>
      <c r="P22" s="384">
        <v>13</v>
      </c>
      <c r="Q22" s="385">
        <v>11.4</v>
      </c>
    </row>
    <row r="23" spans="2:17" ht="22.9" customHeight="1">
      <c r="B23" s="513" t="s">
        <v>54</v>
      </c>
      <c r="C23" s="536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513" t="s">
        <v>60</v>
      </c>
      <c r="C24" s="5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515" t="s">
        <v>61</v>
      </c>
      <c r="C25" s="537"/>
      <c r="D25" s="16"/>
      <c r="E25" s="17" t="s">
        <v>62</v>
      </c>
      <c r="F25" s="17"/>
      <c r="G25" s="17" t="s">
        <v>306</v>
      </c>
      <c r="H25" s="17" t="s">
        <v>306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5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532"/>
      <c r="C27" s="533"/>
      <c r="D27" s="517" t="s">
        <v>66</v>
      </c>
      <c r="E27" s="518"/>
      <c r="F27" s="518"/>
      <c r="G27" s="518"/>
      <c r="H27" s="519"/>
      <c r="I27" s="520" t="s">
        <v>67</v>
      </c>
      <c r="J27" s="521"/>
      <c r="K27" s="521"/>
      <c r="L27" s="521"/>
      <c r="M27" s="522"/>
      <c r="N27" s="376"/>
      <c r="O27" s="376"/>
      <c r="P27" s="376"/>
      <c r="Q27" s="376"/>
    </row>
    <row r="28" spans="2:17" ht="17.25" customHeight="1">
      <c r="B28" s="523" t="s">
        <v>26</v>
      </c>
      <c r="C28" s="524"/>
      <c r="D28" s="386">
        <v>1</v>
      </c>
      <c r="E28" s="387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525"/>
      <c r="C29" s="526"/>
      <c r="D29" s="388" t="s">
        <v>68</v>
      </c>
      <c r="E29" s="389" t="s">
        <v>69</v>
      </c>
      <c r="F29" s="14" t="s">
        <v>70</v>
      </c>
      <c r="G29" s="14" t="s">
        <v>71</v>
      </c>
      <c r="H29" s="390" t="s">
        <v>72</v>
      </c>
      <c r="I29" s="388" t="s">
        <v>73</v>
      </c>
      <c r="J29" s="14" t="s">
        <v>69</v>
      </c>
      <c r="K29" s="14" t="s">
        <v>70</v>
      </c>
      <c r="L29" s="14" t="s">
        <v>71</v>
      </c>
      <c r="M29" s="390" t="s">
        <v>72</v>
      </c>
      <c r="N29" s="376"/>
      <c r="O29" s="376"/>
      <c r="P29" s="376"/>
      <c r="Q29" s="376"/>
    </row>
    <row r="30" spans="2:17" ht="40" customHeight="1">
      <c r="B30" s="527" t="s">
        <v>12</v>
      </c>
      <c r="C30" s="391" t="s">
        <v>41</v>
      </c>
      <c r="D30" s="20">
        <v>320</v>
      </c>
      <c r="E30" s="392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40" customHeight="1">
      <c r="B31" s="528"/>
      <c r="C31" s="391" t="s">
        <v>42</v>
      </c>
      <c r="D31" s="394">
        <v>277.89610389610425</v>
      </c>
      <c r="E31" s="8">
        <v>789.55561330561341</v>
      </c>
      <c r="F31" s="8">
        <v>0</v>
      </c>
      <c r="G31" s="8">
        <v>934.70424242424338</v>
      </c>
      <c r="H31" s="395">
        <v>994.02856098640109</v>
      </c>
      <c r="I31" s="394">
        <v>0</v>
      </c>
      <c r="J31" s="8">
        <v>700.0000000000025</v>
      </c>
      <c r="K31" s="8">
        <v>600.83597883597849</v>
      </c>
      <c r="L31" s="8">
        <v>883.05224403628142</v>
      </c>
      <c r="M31" s="395">
        <v>835.0734126909116</v>
      </c>
      <c r="N31" s="376"/>
      <c r="O31" s="376"/>
      <c r="P31" s="376"/>
      <c r="Q31" s="376"/>
    </row>
    <row r="32" spans="2:17" ht="40" customHeight="1">
      <c r="B32" s="529"/>
      <c r="C32" s="396" t="s">
        <v>43</v>
      </c>
      <c r="D32" s="397">
        <f t="shared" ref="D32:M32" si="1">D31/D30</f>
        <v>0.86842532467532574</v>
      </c>
      <c r="E32" s="10">
        <f t="shared" si="1"/>
        <v>0.9570371070371072</v>
      </c>
      <c r="F32" s="10">
        <f t="shared" si="1"/>
        <v>0</v>
      </c>
      <c r="G32" s="10">
        <f t="shared" si="1"/>
        <v>1.0385602693602705</v>
      </c>
      <c r="H32" s="10">
        <f t="shared" si="1"/>
        <v>1.1044761788737789</v>
      </c>
      <c r="I32" s="394">
        <f t="shared" si="1"/>
        <v>0</v>
      </c>
      <c r="J32" s="10">
        <f t="shared" si="1"/>
        <v>0.84848484848485151</v>
      </c>
      <c r="K32" s="10">
        <f t="shared" si="1"/>
        <v>0.66759553203997613</v>
      </c>
      <c r="L32" s="10">
        <f t="shared" si="1"/>
        <v>0.98116916004031274</v>
      </c>
      <c r="M32" s="11">
        <f t="shared" si="1"/>
        <v>0.92785934743434617</v>
      </c>
      <c r="N32" s="376"/>
      <c r="O32" s="376"/>
      <c r="P32" s="376"/>
      <c r="Q32" s="376"/>
    </row>
    <row r="33" spans="2:17" ht="25.9" customHeight="1">
      <c r="B33" s="530" t="s">
        <v>44</v>
      </c>
      <c r="C33" s="396" t="s">
        <v>45</v>
      </c>
      <c r="D33" s="398">
        <v>0.18055555555555555</v>
      </c>
      <c r="E33" s="12">
        <v>0.17361111111111113</v>
      </c>
      <c r="F33" s="12">
        <v>0</v>
      </c>
      <c r="G33" s="12">
        <v>3211.3636363636419</v>
      </c>
      <c r="H33" s="380">
        <v>0.18055555555555555</v>
      </c>
      <c r="I33" s="39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6"/>
      <c r="O33" s="376"/>
      <c r="P33" s="376"/>
      <c r="Q33" s="376"/>
    </row>
    <row r="34" spans="2:17" ht="25.9" customHeight="1">
      <c r="B34" s="531"/>
      <c r="C34" s="396" t="s">
        <v>46</v>
      </c>
      <c r="D34" s="398">
        <v>0.21944444444444444</v>
      </c>
      <c r="E34" s="12">
        <v>0.28819444444444448</v>
      </c>
      <c r="F34" s="12">
        <v>0</v>
      </c>
      <c r="G34" s="12">
        <v>1101.6666666666633</v>
      </c>
      <c r="H34" s="380">
        <v>0.38611111111111113</v>
      </c>
      <c r="I34" s="23">
        <v>0</v>
      </c>
      <c r="J34" s="12">
        <v>0.72638888888888886</v>
      </c>
      <c r="K34" s="12">
        <v>0.81944444444444453</v>
      </c>
      <c r="L34" s="12">
        <v>46118.086805555555</v>
      </c>
      <c r="M34" s="13">
        <v>46118.020833333336</v>
      </c>
      <c r="N34" s="376"/>
      <c r="O34" s="376"/>
      <c r="P34" s="376"/>
      <c r="Q34" s="376"/>
    </row>
    <row r="35" spans="2:17" ht="25.9" customHeight="1">
      <c r="B35" s="513" t="s">
        <v>53</v>
      </c>
      <c r="C35" s="514"/>
      <c r="D35" s="399">
        <v>5.5</v>
      </c>
      <c r="E35" s="400">
        <v>3.6666666666666665</v>
      </c>
      <c r="F35" s="400">
        <v>0</v>
      </c>
      <c r="G35" s="400">
        <v>3.6</v>
      </c>
      <c r="H35" s="401">
        <v>3.4</v>
      </c>
      <c r="I35" s="402">
        <v>0</v>
      </c>
      <c r="J35" s="400">
        <v>4</v>
      </c>
      <c r="K35" s="400">
        <v>3.6666666666666665</v>
      </c>
      <c r="L35" s="400">
        <v>3.4</v>
      </c>
      <c r="M35" s="385">
        <v>3.5</v>
      </c>
      <c r="N35" s="376"/>
      <c r="O35" s="376"/>
      <c r="P35" s="376"/>
      <c r="Q35" s="376"/>
    </row>
    <row r="36" spans="2:17" ht="25.9" customHeight="1">
      <c r="B36" s="513" t="s">
        <v>54</v>
      </c>
      <c r="C36" s="514"/>
      <c r="D36" s="403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4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513" t="s">
        <v>60</v>
      </c>
      <c r="C37" s="514"/>
      <c r="D37" s="405"/>
      <c r="E37" s="406"/>
      <c r="F37" s="407"/>
      <c r="G37" s="407"/>
      <c r="H37" s="408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515" t="s">
        <v>61</v>
      </c>
      <c r="C38" s="516"/>
      <c r="D38" s="26"/>
      <c r="E38" s="409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0F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6171" priority="4" operator="lessThan">
      <formula>0.8</formula>
    </cfRule>
  </conditionalFormatting>
  <conditionalFormatting sqref="J32:L32">
    <cfRule type="cellIs" dxfId="26170" priority="3" operator="lessThan">
      <formula>0.8</formula>
    </cfRule>
  </conditionalFormatting>
  <conditionalFormatting sqref="M32">
    <cfRule type="cellIs" dxfId="26169" priority="2" operator="lessThan">
      <formula>0.8</formula>
    </cfRule>
  </conditionalFormatting>
  <conditionalFormatting sqref="H32">
    <cfRule type="cellIs" dxfId="2616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8" tint="0.79998168889431442"/>
    <pageSetUpPr fitToPage="1"/>
  </sheetPr>
  <dimension ref="A1:R126"/>
  <sheetViews>
    <sheetView topLeftCell="A76" zoomScale="70" zoomScaleNormal="70" workbookViewId="0">
      <selection activeCell="X95" sqref="W95:X95"/>
    </sheetView>
  </sheetViews>
  <sheetFormatPr defaultColWidth="7.90625" defaultRowHeight="15.5"/>
  <cols>
    <col min="1" max="1" width="13.6328125" style="289" customWidth="1"/>
    <col min="2" max="2" width="12.7265625" style="289" customWidth="1"/>
    <col min="3" max="3" width="12.7265625" style="358" hidden="1" customWidth="1"/>
    <col min="4" max="5" width="18.36328125" style="289" customWidth="1"/>
    <col min="6" max="6" width="9.7265625" style="356" customWidth="1"/>
    <col min="7" max="7" width="21.08984375" style="289" bestFit="1" customWidth="1"/>
    <col min="8" max="8" width="15.6328125" style="289" customWidth="1"/>
    <col min="9" max="9" width="12.26953125" style="289" bestFit="1" customWidth="1"/>
    <col min="10" max="15" width="9.7265625" style="289" customWidth="1"/>
    <col min="16" max="16" width="9.7265625" style="357" customWidth="1"/>
    <col min="17" max="18" width="9.7265625" style="289" customWidth="1"/>
    <col min="19" max="16384" width="7.9062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66919</v>
      </c>
      <c r="F1" s="285" t="s">
        <v>4</v>
      </c>
      <c r="G1" s="286">
        <f>SUM(H5:H124)</f>
        <v>1241673.4996233769</v>
      </c>
      <c r="H1" s="287" t="s">
        <v>79</v>
      </c>
      <c r="I1" s="288">
        <f>+J16+J64+J24+J38+J51+J81+J100+J91+J57+J124+J111</f>
        <v>38.733333333333334</v>
      </c>
      <c r="J1" s="589" t="s">
        <v>80</v>
      </c>
      <c r="K1" s="590"/>
      <c r="L1" s="591"/>
      <c r="M1" s="589" t="s">
        <v>81</v>
      </c>
      <c r="N1" s="590"/>
      <c r="O1" s="590"/>
      <c r="P1" s="590"/>
      <c r="Q1" s="590"/>
      <c r="R1" s="591"/>
    </row>
    <row r="2" spans="1:18" ht="26.25" customHeight="1" thickBot="1">
      <c r="A2" s="595" t="s">
        <v>322</v>
      </c>
      <c r="B2" s="596"/>
      <c r="C2" s="290"/>
      <c r="D2" s="410" t="s">
        <v>83</v>
      </c>
      <c r="E2" s="291">
        <f>AVERAGE(L16,L24,L38,L51,L100,L111,L91)</f>
        <v>566.07632990700324</v>
      </c>
      <c r="F2" s="292" t="s">
        <v>84</v>
      </c>
      <c r="G2" s="293">
        <f>G1/E1</f>
        <v>18.554872302684991</v>
      </c>
      <c r="H2" s="294" t="s">
        <v>85</v>
      </c>
      <c r="I2" s="295">
        <f>COUNT(I5:I124)</f>
        <v>0</v>
      </c>
      <c r="J2" s="592"/>
      <c r="K2" s="593"/>
      <c r="L2" s="594"/>
      <c r="M2" s="592"/>
      <c r="N2" s="593"/>
      <c r="O2" s="593"/>
      <c r="P2" s="593"/>
      <c r="Q2" s="593"/>
      <c r="R2" s="594"/>
    </row>
    <row r="3" spans="1:18" ht="23.25" customHeight="1">
      <c r="A3" s="597" t="s">
        <v>86</v>
      </c>
      <c r="B3" s="599" t="s">
        <v>87</v>
      </c>
      <c r="C3" s="412"/>
      <c r="D3" s="600" t="s">
        <v>88</v>
      </c>
      <c r="E3" s="600"/>
      <c r="F3" s="601" t="s">
        <v>89</v>
      </c>
      <c r="G3" s="602" t="s">
        <v>90</v>
      </c>
      <c r="H3" s="600" t="s">
        <v>91</v>
      </c>
      <c r="I3" s="603" t="s">
        <v>92</v>
      </c>
      <c r="J3" s="605" t="s">
        <v>93</v>
      </c>
      <c r="K3" s="607" t="s">
        <v>94</v>
      </c>
      <c r="L3" s="609" t="s">
        <v>83</v>
      </c>
      <c r="M3" s="611" t="s">
        <v>95</v>
      </c>
      <c r="N3" s="611"/>
      <c r="O3" s="605" t="s">
        <v>96</v>
      </c>
      <c r="P3" s="612" t="s">
        <v>97</v>
      </c>
      <c r="Q3" s="605" t="s">
        <v>98</v>
      </c>
      <c r="R3" s="605"/>
    </row>
    <row r="4" spans="1:18" ht="15.75" customHeight="1">
      <c r="A4" s="598"/>
      <c r="B4" s="599"/>
      <c r="C4" s="412"/>
      <c r="D4" s="600"/>
      <c r="E4" s="600"/>
      <c r="F4" s="601"/>
      <c r="G4" s="602"/>
      <c r="H4" s="600"/>
      <c r="I4" s="604"/>
      <c r="J4" s="606"/>
      <c r="K4" s="608"/>
      <c r="L4" s="610"/>
      <c r="M4" s="415" t="s">
        <v>99</v>
      </c>
      <c r="N4" s="415" t="s">
        <v>100</v>
      </c>
      <c r="O4" s="606"/>
      <c r="P4" s="613"/>
      <c r="Q4" s="296" t="s">
        <v>101</v>
      </c>
      <c r="R4" s="296" t="s">
        <v>102</v>
      </c>
    </row>
    <row r="5" spans="1:18">
      <c r="A5" s="614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2">
        <v>1164</v>
      </c>
      <c r="H5" s="300">
        <f>F5*G5</f>
        <v>0</v>
      </c>
      <c r="I5" s="413"/>
      <c r="J5" s="301">
        <v>9</v>
      </c>
      <c r="K5" s="302">
        <f t="shared" ref="K5:K12" si="0">G5/P5*60</f>
        <v>1552</v>
      </c>
      <c r="L5" s="303">
        <f t="shared" ref="L5:L12" si="1">K5/J5</f>
        <v>172.44444444444446</v>
      </c>
      <c r="M5" s="304">
        <v>0.17361111111111113</v>
      </c>
      <c r="N5" s="304">
        <v>0.20486111111111113</v>
      </c>
      <c r="O5" s="296">
        <v>10</v>
      </c>
      <c r="P5" s="416">
        <f t="shared" ref="P5:P14" si="2">(N5-M5)*24*60</f>
        <v>45</v>
      </c>
      <c r="Q5" s="305"/>
      <c r="R5" s="305"/>
    </row>
    <row r="6" spans="1:18">
      <c r="A6" s="614"/>
      <c r="B6" s="297">
        <v>0</v>
      </c>
      <c r="C6" s="297"/>
      <c r="D6" s="298" t="s">
        <v>106</v>
      </c>
      <c r="E6" s="298"/>
      <c r="F6" s="299" t="s">
        <v>105</v>
      </c>
      <c r="G6" s="412">
        <v>1219</v>
      </c>
      <c r="H6" s="300">
        <f t="shared" ref="H6:H113" si="3">F6*G6</f>
        <v>0</v>
      </c>
      <c r="I6" s="413"/>
      <c r="J6" s="301">
        <v>9</v>
      </c>
      <c r="K6" s="302">
        <f t="shared" si="0"/>
        <v>1625.3333333333333</v>
      </c>
      <c r="L6" s="303">
        <f t="shared" si="1"/>
        <v>180.59259259259258</v>
      </c>
      <c r="M6" s="304">
        <v>0.20833333333333334</v>
      </c>
      <c r="N6" s="304">
        <v>0.23958333333333334</v>
      </c>
      <c r="O6" s="296">
        <v>5</v>
      </c>
      <c r="P6" s="416">
        <f t="shared" si="2"/>
        <v>45</v>
      </c>
      <c r="Q6" s="296"/>
      <c r="R6" s="296"/>
    </row>
    <row r="7" spans="1:18">
      <c r="A7" s="614"/>
      <c r="B7" s="297" t="s">
        <v>107</v>
      </c>
      <c r="C7" s="297"/>
      <c r="D7" s="298" t="s">
        <v>108</v>
      </c>
      <c r="E7" s="298"/>
      <c r="F7" s="299">
        <v>36.450000000000003</v>
      </c>
      <c r="G7" s="412">
        <v>1108</v>
      </c>
      <c r="H7" s="300">
        <f t="shared" si="3"/>
        <v>40386.600000000006</v>
      </c>
      <c r="I7" s="413"/>
      <c r="J7" s="301">
        <v>13</v>
      </c>
      <c r="K7" s="302">
        <f t="shared" si="0"/>
        <v>1477.3333333333346</v>
      </c>
      <c r="L7" s="303">
        <f t="shared" si="1"/>
        <v>113.64102564102573</v>
      </c>
      <c r="M7" s="304">
        <v>0.24305555555555555</v>
      </c>
      <c r="N7" s="304">
        <v>0.27430555555555552</v>
      </c>
      <c r="O7" s="296">
        <v>5</v>
      </c>
      <c r="P7" s="416">
        <f t="shared" si="2"/>
        <v>44.999999999999957</v>
      </c>
      <c r="Q7" s="305"/>
      <c r="R7" s="305"/>
    </row>
    <row r="8" spans="1:18">
      <c r="A8" s="614"/>
      <c r="B8" s="297" t="s">
        <v>107</v>
      </c>
      <c r="C8" s="297"/>
      <c r="D8" s="298" t="s">
        <v>109</v>
      </c>
      <c r="E8" s="298"/>
      <c r="F8" s="299">
        <v>27.05</v>
      </c>
      <c r="G8" s="412">
        <v>342</v>
      </c>
      <c r="H8" s="300">
        <f t="shared" si="3"/>
        <v>9251.1</v>
      </c>
      <c r="I8" s="413"/>
      <c r="J8" s="301">
        <v>13</v>
      </c>
      <c r="K8" s="302">
        <f t="shared" si="0"/>
        <v>1367.9999999999975</v>
      </c>
      <c r="L8" s="303">
        <f t="shared" si="1"/>
        <v>105.23076923076904</v>
      </c>
      <c r="M8" s="304">
        <v>0.27777777777777779</v>
      </c>
      <c r="N8" s="304">
        <v>0.28819444444444448</v>
      </c>
      <c r="O8" s="296">
        <v>5</v>
      </c>
      <c r="P8" s="416">
        <f t="shared" si="2"/>
        <v>15.000000000000027</v>
      </c>
      <c r="Q8" s="305">
        <v>0.2951388888888889</v>
      </c>
      <c r="R8" s="305">
        <v>0.3263888888888889</v>
      </c>
    </row>
    <row r="9" spans="1:18">
      <c r="A9" s="614"/>
      <c r="B9" s="297" t="s">
        <v>107</v>
      </c>
      <c r="C9" s="297"/>
      <c r="D9" s="298" t="s">
        <v>110</v>
      </c>
      <c r="E9" s="298"/>
      <c r="F9" s="299">
        <v>19.7</v>
      </c>
      <c r="G9" s="306">
        <v>833</v>
      </c>
      <c r="H9" s="300">
        <f t="shared" si="3"/>
        <v>16410.099999999999</v>
      </c>
      <c r="I9" s="413"/>
      <c r="J9" s="301">
        <v>13</v>
      </c>
      <c r="K9" s="302">
        <f t="shared" si="0"/>
        <v>1110.6666666666667</v>
      </c>
      <c r="L9" s="303">
        <f t="shared" si="1"/>
        <v>85.435897435897445</v>
      </c>
      <c r="M9" s="304">
        <v>0.3298611111111111</v>
      </c>
      <c r="N9" s="304">
        <v>0.3611111111111111</v>
      </c>
      <c r="O9" s="296">
        <v>5</v>
      </c>
      <c r="P9" s="416">
        <f t="shared" si="2"/>
        <v>45</v>
      </c>
      <c r="Q9" s="305"/>
      <c r="R9" s="305"/>
    </row>
    <row r="10" spans="1:18">
      <c r="A10" s="614"/>
      <c r="B10" s="297" t="s">
        <v>107</v>
      </c>
      <c r="C10" s="297"/>
      <c r="D10" s="298" t="s">
        <v>111</v>
      </c>
      <c r="E10" s="298"/>
      <c r="F10" s="299">
        <v>17.87</v>
      </c>
      <c r="G10" s="306">
        <v>411</v>
      </c>
      <c r="H10" s="300">
        <f t="shared" si="3"/>
        <v>7344.5700000000006</v>
      </c>
      <c r="I10" s="413"/>
      <c r="J10" s="301">
        <v>13</v>
      </c>
      <c r="K10" s="302">
        <f t="shared" si="0"/>
        <v>2466.0000000000086</v>
      </c>
      <c r="L10" s="303">
        <f t="shared" si="1"/>
        <v>189.69230769230836</v>
      </c>
      <c r="M10" s="304">
        <v>0.36458333333333331</v>
      </c>
      <c r="N10" s="304">
        <v>0.37152777777777773</v>
      </c>
      <c r="O10" s="296">
        <v>5</v>
      </c>
      <c r="P10" s="416">
        <f t="shared" si="2"/>
        <v>9.9999999999999645</v>
      </c>
      <c r="Q10" s="305"/>
      <c r="R10" s="305"/>
    </row>
    <row r="11" spans="1:18">
      <c r="A11" s="614"/>
      <c r="B11" s="297" t="s">
        <v>107</v>
      </c>
      <c r="C11" s="297"/>
      <c r="D11" s="298" t="s">
        <v>112</v>
      </c>
      <c r="E11" s="298"/>
      <c r="F11" s="299">
        <v>25.64</v>
      </c>
      <c r="G11" s="306">
        <v>515</v>
      </c>
      <c r="H11" s="300">
        <f t="shared" si="3"/>
        <v>13204.6</v>
      </c>
      <c r="I11" s="413"/>
      <c r="J11" s="301">
        <v>10</v>
      </c>
      <c r="K11" s="302">
        <f t="shared" si="0"/>
        <v>1544.9999999999993</v>
      </c>
      <c r="L11" s="303">
        <f t="shared" si="1"/>
        <v>154.49999999999994</v>
      </c>
      <c r="M11" s="304">
        <v>0.375</v>
      </c>
      <c r="N11" s="304">
        <v>0.3888888888888889</v>
      </c>
      <c r="O11" s="296">
        <v>5</v>
      </c>
      <c r="P11" s="416">
        <f t="shared" si="2"/>
        <v>20.000000000000007</v>
      </c>
      <c r="Q11" s="305"/>
      <c r="R11" s="305"/>
    </row>
    <row r="12" spans="1:18">
      <c r="A12" s="615"/>
      <c r="B12" s="297" t="s">
        <v>107</v>
      </c>
      <c r="C12" s="297"/>
      <c r="D12" s="298" t="s">
        <v>113</v>
      </c>
      <c r="E12" s="298"/>
      <c r="F12" s="299">
        <v>29.52</v>
      </c>
      <c r="G12" s="306">
        <v>1164</v>
      </c>
      <c r="H12" s="300">
        <f t="shared" si="3"/>
        <v>34361.279999999999</v>
      </c>
      <c r="I12" s="413"/>
      <c r="J12" s="301">
        <v>13</v>
      </c>
      <c r="K12" s="302">
        <f t="shared" si="0"/>
        <v>1745.9999999999995</v>
      </c>
      <c r="L12" s="303">
        <f t="shared" si="1"/>
        <v>134.30769230769226</v>
      </c>
      <c r="M12" s="304">
        <v>0.3923611111111111</v>
      </c>
      <c r="N12" s="304">
        <v>0.4201388888888889</v>
      </c>
      <c r="O12" s="296">
        <v>5</v>
      </c>
      <c r="P12" s="416">
        <f t="shared" si="2"/>
        <v>40.000000000000014</v>
      </c>
      <c r="Q12" s="305"/>
      <c r="R12" s="305"/>
    </row>
    <row r="13" spans="1:18">
      <c r="A13" s="615"/>
      <c r="B13" s="297" t="s">
        <v>107</v>
      </c>
      <c r="C13" s="412"/>
      <c r="D13" s="298" t="s">
        <v>114</v>
      </c>
      <c r="E13" s="298"/>
      <c r="F13" s="299">
        <v>29.856999999999999</v>
      </c>
      <c r="G13" s="411">
        <v>1219</v>
      </c>
      <c r="H13" s="300">
        <f t="shared" si="3"/>
        <v>36395.682999999997</v>
      </c>
      <c r="I13" s="413"/>
      <c r="J13" s="301">
        <v>13</v>
      </c>
      <c r="K13" s="302">
        <f>G13/P13*60</f>
        <v>1828.4999999999995</v>
      </c>
      <c r="L13" s="303">
        <f>K13/J13</f>
        <v>140.65384615384613</v>
      </c>
      <c r="M13" s="304">
        <v>0.4236111111111111</v>
      </c>
      <c r="N13" s="304">
        <v>0.4513888888888889</v>
      </c>
      <c r="O13" s="296">
        <v>5</v>
      </c>
      <c r="P13" s="416">
        <f t="shared" si="2"/>
        <v>40.000000000000014</v>
      </c>
      <c r="Q13" s="305"/>
      <c r="R13" s="296"/>
    </row>
    <row r="14" spans="1:18">
      <c r="A14" s="615"/>
      <c r="B14" s="297" t="s">
        <v>115</v>
      </c>
      <c r="C14" s="297"/>
      <c r="D14" s="417" t="s">
        <v>116</v>
      </c>
      <c r="E14" s="418"/>
      <c r="F14" s="299">
        <v>28.57</v>
      </c>
      <c r="G14" s="306">
        <v>1281</v>
      </c>
      <c r="H14" s="300">
        <f t="shared" si="3"/>
        <v>36598.17</v>
      </c>
      <c r="I14" s="413"/>
      <c r="J14" s="301">
        <v>8</v>
      </c>
      <c r="K14" s="302">
        <f>G14/P14*60</f>
        <v>1397.4545454545444</v>
      </c>
      <c r="L14" s="303">
        <f>K14/J14</f>
        <v>174.68181818181804</v>
      </c>
      <c r="M14" s="304">
        <v>0.4548611111111111</v>
      </c>
      <c r="N14" s="304">
        <v>0.49305555555555558</v>
      </c>
      <c r="O14" s="296">
        <v>5</v>
      </c>
      <c r="P14" s="416">
        <f t="shared" si="2"/>
        <v>55.000000000000043</v>
      </c>
      <c r="Q14" s="296"/>
      <c r="R14" s="296"/>
    </row>
    <row r="15" spans="1:18">
      <c r="A15" s="615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13"/>
      <c r="J15" s="301"/>
      <c r="K15" s="302"/>
      <c r="L15" s="303"/>
      <c r="M15" s="304"/>
      <c r="N15" s="304"/>
      <c r="O15" s="296"/>
      <c r="P15" s="416"/>
      <c r="Q15" s="296"/>
      <c r="R15" s="296"/>
    </row>
    <row r="16" spans="1:18" ht="15.75" customHeight="1">
      <c r="A16" s="616"/>
      <c r="B16" s="297">
        <v>0</v>
      </c>
      <c r="C16" s="297" t="s">
        <v>117</v>
      </c>
      <c r="D16" s="617" t="s">
        <v>118</v>
      </c>
      <c r="E16" s="617"/>
      <c r="F16" s="308"/>
      <c r="G16" s="309"/>
      <c r="H16" s="310"/>
      <c r="I16" s="311"/>
      <c r="J16" s="312">
        <f>AVERAGE(J5:J15)</f>
        <v>11.4</v>
      </c>
      <c r="K16" s="312">
        <f>AVERAGE(K5:K15)</f>
        <v>1611.6287878787884</v>
      </c>
      <c r="L16" s="313">
        <f>AVERAGE(L5:L15)</f>
        <v>145.1180393680394</v>
      </c>
      <c r="M16" s="304"/>
      <c r="N16" s="304"/>
      <c r="O16" s="302"/>
      <c r="P16" s="302"/>
      <c r="Q16" s="303"/>
      <c r="R16" s="303"/>
    </row>
    <row r="17" spans="1:18" ht="15.75" customHeight="1">
      <c r="A17" s="618" t="s">
        <v>119</v>
      </c>
      <c r="B17" s="297" t="s">
        <v>107</v>
      </c>
      <c r="C17" s="412"/>
      <c r="D17" s="621" t="s">
        <v>120</v>
      </c>
      <c r="E17" s="622"/>
      <c r="F17" s="299">
        <v>14.03</v>
      </c>
      <c r="G17" s="412">
        <v>352</v>
      </c>
      <c r="H17" s="314">
        <f t="shared" ref="H17:H23" si="4">F17*G17</f>
        <v>4938.5599999999995</v>
      </c>
      <c r="I17" s="315"/>
      <c r="J17" s="301">
        <v>6</v>
      </c>
      <c r="K17" s="302">
        <f>G17/P17*60</f>
        <v>1508.5714285714298</v>
      </c>
      <c r="L17" s="303">
        <f>K17/J17</f>
        <v>251.42857142857164</v>
      </c>
      <c r="M17" s="304">
        <v>0.18055555555555555</v>
      </c>
      <c r="N17" s="304">
        <v>0.19027777777777777</v>
      </c>
      <c r="O17" s="296">
        <v>20</v>
      </c>
      <c r="P17" s="416">
        <f>(N17-M17)*24*60</f>
        <v>13.999999999999989</v>
      </c>
      <c r="Q17" s="296"/>
      <c r="R17" s="296"/>
    </row>
    <row r="18" spans="1:18" ht="15.75" customHeight="1">
      <c r="A18" s="618"/>
      <c r="B18" s="297" t="s">
        <v>115</v>
      </c>
      <c r="C18" s="412"/>
      <c r="D18" s="623" t="s">
        <v>121</v>
      </c>
      <c r="E18" s="624"/>
      <c r="F18" s="299">
        <v>14.49</v>
      </c>
      <c r="G18" s="411">
        <v>558</v>
      </c>
      <c r="H18" s="300">
        <f t="shared" si="4"/>
        <v>8085.42</v>
      </c>
      <c r="I18" s="413"/>
      <c r="J18" s="301">
        <v>5</v>
      </c>
      <c r="K18" s="302">
        <f>G18/P18*60</f>
        <v>1521.8181818181845</v>
      </c>
      <c r="L18" s="303">
        <f>K18/J18</f>
        <v>304.36363636363689</v>
      </c>
      <c r="M18" s="304">
        <v>0.20416666666666669</v>
      </c>
      <c r="N18" s="304">
        <v>0.21944444444444444</v>
      </c>
      <c r="O18" s="296">
        <v>20</v>
      </c>
      <c r="P18" s="416">
        <f t="shared" ref="P18" si="5">(N18-M18)*24*60</f>
        <v>21.999999999999961</v>
      </c>
      <c r="Q18" s="305"/>
      <c r="R18" s="305"/>
    </row>
    <row r="19" spans="1:18" ht="15.75" customHeight="1">
      <c r="A19" s="618"/>
      <c r="B19" s="297">
        <v>0</v>
      </c>
      <c r="C19" s="412"/>
      <c r="D19" s="623"/>
      <c r="E19" s="624"/>
      <c r="F19" s="299" t="s">
        <v>105</v>
      </c>
      <c r="G19" s="411"/>
      <c r="H19" s="300">
        <f t="shared" si="4"/>
        <v>0</v>
      </c>
      <c r="I19" s="413"/>
      <c r="J19" s="301"/>
      <c r="K19" s="302"/>
      <c r="L19" s="303"/>
      <c r="M19" s="304"/>
      <c r="N19" s="304"/>
      <c r="O19" s="296"/>
      <c r="P19" s="416"/>
      <c r="Q19" s="305"/>
      <c r="R19" s="305"/>
    </row>
    <row r="20" spans="1:18" ht="15.75" customHeight="1">
      <c r="A20" s="619"/>
      <c r="B20" s="297">
        <v>0</v>
      </c>
      <c r="C20" s="412"/>
      <c r="D20" s="316"/>
      <c r="E20" s="418"/>
      <c r="F20" s="299" t="s">
        <v>105</v>
      </c>
      <c r="G20" s="411"/>
      <c r="H20" s="300">
        <f t="shared" si="4"/>
        <v>0</v>
      </c>
      <c r="I20" s="413"/>
      <c r="J20" s="301"/>
      <c r="K20" s="302"/>
      <c r="L20" s="303"/>
      <c r="M20" s="304"/>
      <c r="N20" s="304"/>
      <c r="O20" s="296"/>
      <c r="P20" s="416"/>
      <c r="Q20" s="296"/>
      <c r="R20" s="296"/>
    </row>
    <row r="21" spans="1:18" ht="15.75" customHeight="1">
      <c r="A21" s="619"/>
      <c r="B21" s="297">
        <v>0</v>
      </c>
      <c r="C21" s="412"/>
      <c r="D21" s="316"/>
      <c r="E21" s="418"/>
      <c r="F21" s="299" t="s">
        <v>105</v>
      </c>
      <c r="G21" s="411"/>
      <c r="H21" s="300">
        <f t="shared" si="4"/>
        <v>0</v>
      </c>
      <c r="I21" s="413"/>
      <c r="J21" s="301"/>
      <c r="K21" s="302"/>
      <c r="L21" s="303"/>
      <c r="M21" s="304"/>
      <c r="N21" s="304"/>
      <c r="O21" s="296"/>
      <c r="P21" s="416"/>
      <c r="Q21" s="296"/>
      <c r="R21" s="296"/>
    </row>
    <row r="22" spans="1:18" ht="15.75" customHeight="1">
      <c r="A22" s="619"/>
      <c r="B22" s="297">
        <v>0</v>
      </c>
      <c r="C22" s="412"/>
      <c r="D22" s="316"/>
      <c r="E22" s="418"/>
      <c r="F22" s="299" t="s">
        <v>105</v>
      </c>
      <c r="G22" s="411"/>
      <c r="H22" s="300">
        <f t="shared" si="4"/>
        <v>0</v>
      </c>
      <c r="I22" s="413"/>
      <c r="J22" s="301"/>
      <c r="K22" s="302"/>
      <c r="L22" s="303"/>
      <c r="M22" s="304"/>
      <c r="N22" s="304"/>
      <c r="O22" s="296"/>
      <c r="P22" s="416"/>
      <c r="Q22" s="296"/>
      <c r="R22" s="296"/>
    </row>
    <row r="23" spans="1:18" ht="15.75" customHeight="1">
      <c r="A23" s="619"/>
      <c r="B23" s="297">
        <v>0</v>
      </c>
      <c r="C23" s="412"/>
      <c r="D23" s="316"/>
      <c r="E23" s="418"/>
      <c r="F23" s="299" t="s">
        <v>105</v>
      </c>
      <c r="G23" s="411"/>
      <c r="H23" s="300">
        <f t="shared" si="4"/>
        <v>0</v>
      </c>
      <c r="I23" s="413"/>
      <c r="J23" s="301"/>
      <c r="K23" s="302"/>
      <c r="L23" s="303"/>
      <c r="M23" s="304"/>
      <c r="N23" s="304"/>
      <c r="O23" s="296"/>
      <c r="P23" s="416"/>
      <c r="Q23" s="296"/>
      <c r="R23" s="296"/>
    </row>
    <row r="24" spans="1:18" ht="17.5" customHeight="1">
      <c r="A24" s="620"/>
      <c r="B24" s="297">
        <v>0</v>
      </c>
      <c r="C24" s="6" t="s">
        <v>122</v>
      </c>
      <c r="D24" s="617" t="s">
        <v>118</v>
      </c>
      <c r="E24" s="617"/>
      <c r="F24" s="308"/>
      <c r="G24" s="317"/>
      <c r="H24" s="310"/>
      <c r="I24" s="311"/>
      <c r="J24" s="312">
        <f>AVERAGE(J17:J23)</f>
        <v>5.5</v>
      </c>
      <c r="K24" s="312">
        <f>AVERAGE(K17:K23)</f>
        <v>1515.194805194807</v>
      </c>
      <c r="L24" s="313">
        <f>AVERAGE(L17:L23)</f>
        <v>277.89610389610425</v>
      </c>
      <c r="M24" s="304"/>
      <c r="N24" s="304"/>
      <c r="O24" s="296"/>
      <c r="P24" s="296"/>
      <c r="Q24" s="296"/>
      <c r="R24" s="296"/>
    </row>
    <row r="25" spans="1:18">
      <c r="A25" s="629" t="s">
        <v>123</v>
      </c>
      <c r="B25" s="297" t="s">
        <v>115</v>
      </c>
      <c r="C25" s="318"/>
      <c r="D25" s="320" t="s">
        <v>124</v>
      </c>
      <c r="E25" s="319"/>
      <c r="F25" s="299">
        <v>15.03</v>
      </c>
      <c r="G25" s="412">
        <v>1692</v>
      </c>
      <c r="H25" s="300">
        <f t="shared" ref="H25:H27" si="6">F25*G25</f>
        <v>25430.76</v>
      </c>
      <c r="I25" s="413"/>
      <c r="J25" s="301">
        <v>4</v>
      </c>
      <c r="K25" s="302">
        <f t="shared" ref="K25:K27" si="7">G25/P25*60</f>
        <v>2820.0000000000036</v>
      </c>
      <c r="L25" s="303">
        <f t="shared" ref="L25:L27" si="8">K25/J25</f>
        <v>705.00000000000091</v>
      </c>
      <c r="M25" s="304">
        <v>0.17361111111111113</v>
      </c>
      <c r="N25" s="304">
        <v>0.1986111111111111</v>
      </c>
      <c r="O25" s="296">
        <v>10</v>
      </c>
      <c r="P25" s="416">
        <f t="shared" ref="P25:P27" si="9">(N25-M25)*24*60</f>
        <v>35.99999999999995</v>
      </c>
      <c r="Q25" s="305"/>
      <c r="R25" s="305"/>
    </row>
    <row r="26" spans="1:18">
      <c r="A26" s="629"/>
      <c r="B26" s="297" t="s">
        <v>115</v>
      </c>
      <c r="C26" s="318"/>
      <c r="D26" s="316" t="s">
        <v>125</v>
      </c>
      <c r="E26" s="321"/>
      <c r="F26" s="299">
        <v>18.18</v>
      </c>
      <c r="G26" s="412">
        <v>2445</v>
      </c>
      <c r="H26" s="300">
        <f t="shared" si="6"/>
        <v>44450.1</v>
      </c>
      <c r="I26" s="413"/>
      <c r="J26" s="301">
        <v>4</v>
      </c>
      <c r="K26" s="302">
        <f t="shared" si="7"/>
        <v>2821.1538461538457</v>
      </c>
      <c r="L26" s="303">
        <f t="shared" si="8"/>
        <v>705.28846153846143</v>
      </c>
      <c r="M26" s="304">
        <v>0.21249999999999999</v>
      </c>
      <c r="N26" s="304">
        <v>0.24861111111111112</v>
      </c>
      <c r="O26" s="296">
        <v>20</v>
      </c>
      <c r="P26" s="416">
        <f t="shared" si="9"/>
        <v>52.000000000000014</v>
      </c>
      <c r="Q26" s="305"/>
      <c r="R26" s="305"/>
    </row>
    <row r="27" spans="1:18">
      <c r="A27" s="629"/>
      <c r="B27" s="297" t="s">
        <v>115</v>
      </c>
      <c r="C27" s="318"/>
      <c r="D27" s="320" t="s">
        <v>126</v>
      </c>
      <c r="E27" s="321"/>
      <c r="F27" s="299">
        <v>18.53</v>
      </c>
      <c r="G27" s="412">
        <v>1773</v>
      </c>
      <c r="H27" s="300">
        <f t="shared" si="6"/>
        <v>32853.69</v>
      </c>
      <c r="I27" s="413"/>
      <c r="J27" s="301">
        <v>3</v>
      </c>
      <c r="K27" s="302">
        <f t="shared" si="7"/>
        <v>2875.1351351351332</v>
      </c>
      <c r="L27" s="303">
        <f t="shared" si="8"/>
        <v>958.37837837837776</v>
      </c>
      <c r="M27" s="304">
        <v>0.26250000000000001</v>
      </c>
      <c r="N27" s="304">
        <v>0.28819444444444448</v>
      </c>
      <c r="O27" s="296">
        <v>20</v>
      </c>
      <c r="P27" s="416">
        <f t="shared" si="9"/>
        <v>37.000000000000028</v>
      </c>
      <c r="Q27" s="305"/>
      <c r="R27" s="305"/>
    </row>
    <row r="28" spans="1:18">
      <c r="A28" s="629"/>
      <c r="B28" s="297">
        <v>0</v>
      </c>
      <c r="C28" s="412"/>
      <c r="D28" s="316"/>
      <c r="E28" s="321"/>
      <c r="F28" s="299"/>
      <c r="G28" s="412"/>
      <c r="H28" s="300"/>
      <c r="I28" s="413"/>
      <c r="J28" s="301"/>
      <c r="K28" s="302"/>
      <c r="L28" s="303"/>
      <c r="M28" s="304"/>
      <c r="N28" s="304"/>
      <c r="O28" s="296"/>
      <c r="P28" s="416"/>
      <c r="Q28" s="305"/>
      <c r="R28" s="305"/>
    </row>
    <row r="29" spans="1:18">
      <c r="A29" s="629"/>
      <c r="B29" s="297">
        <v>0</v>
      </c>
      <c r="C29" s="412"/>
      <c r="D29" s="320"/>
      <c r="E29" s="321"/>
      <c r="F29" s="299"/>
      <c r="G29" s="412"/>
      <c r="H29" s="300"/>
      <c r="I29" s="413"/>
      <c r="J29" s="301"/>
      <c r="K29" s="302"/>
      <c r="L29" s="303"/>
      <c r="M29" s="304"/>
      <c r="N29" s="304"/>
      <c r="O29" s="296"/>
      <c r="P29" s="416"/>
      <c r="Q29" s="305"/>
      <c r="R29" s="305"/>
    </row>
    <row r="30" spans="1:18">
      <c r="A30" s="629"/>
      <c r="B30" s="297">
        <v>0</v>
      </c>
      <c r="C30" s="412"/>
      <c r="D30" s="322"/>
      <c r="E30" s="321"/>
      <c r="F30" s="299"/>
      <c r="G30" s="412"/>
      <c r="H30" s="300"/>
      <c r="I30" s="413"/>
      <c r="J30" s="301"/>
      <c r="K30" s="302"/>
      <c r="L30" s="303"/>
      <c r="M30" s="304"/>
      <c r="N30" s="304"/>
      <c r="O30" s="296"/>
      <c r="P30" s="416"/>
      <c r="Q30" s="305"/>
      <c r="R30" s="305"/>
    </row>
    <row r="31" spans="1:18" ht="15.75" customHeight="1">
      <c r="A31" s="629"/>
      <c r="B31" s="297">
        <v>0</v>
      </c>
      <c r="C31" s="412"/>
      <c r="D31" s="316"/>
      <c r="E31" s="321"/>
      <c r="F31" s="299"/>
      <c r="G31" s="412"/>
      <c r="H31" s="300"/>
      <c r="I31" s="413"/>
      <c r="J31" s="301"/>
      <c r="K31" s="302"/>
      <c r="L31" s="303"/>
      <c r="M31" s="304"/>
      <c r="N31" s="304"/>
      <c r="O31" s="296"/>
      <c r="P31" s="416"/>
      <c r="Q31" s="305"/>
      <c r="R31" s="305"/>
    </row>
    <row r="32" spans="1:18">
      <c r="A32" s="629"/>
      <c r="B32" s="297">
        <v>0</v>
      </c>
      <c r="C32" s="412"/>
      <c r="D32" s="316"/>
      <c r="E32" s="418"/>
      <c r="F32" s="299" t="s">
        <v>105</v>
      </c>
      <c r="G32" s="412"/>
      <c r="H32" s="300">
        <f t="shared" ref="H32:H37" si="10">F32*G32</f>
        <v>0</v>
      </c>
      <c r="I32" s="413"/>
      <c r="J32" s="301"/>
      <c r="K32" s="302"/>
      <c r="L32" s="303"/>
      <c r="M32" s="304"/>
      <c r="N32" s="304"/>
      <c r="O32" s="296"/>
      <c r="P32" s="416"/>
      <c r="Q32" s="305"/>
      <c r="R32" s="305"/>
    </row>
    <row r="33" spans="1:18">
      <c r="A33" s="629"/>
      <c r="B33" s="297">
        <v>0</v>
      </c>
      <c r="C33" s="412"/>
      <c r="D33" s="320"/>
      <c r="E33" s="321"/>
      <c r="F33" s="299" t="s">
        <v>105</v>
      </c>
      <c r="G33" s="412"/>
      <c r="H33" s="300">
        <f t="shared" si="10"/>
        <v>0</v>
      </c>
      <c r="I33" s="413"/>
      <c r="J33" s="301"/>
      <c r="K33" s="302"/>
      <c r="L33" s="303"/>
      <c r="M33" s="304"/>
      <c r="N33" s="304"/>
      <c r="O33" s="296"/>
      <c r="P33" s="416"/>
      <c r="Q33" s="305"/>
      <c r="R33" s="305"/>
    </row>
    <row r="34" spans="1:18">
      <c r="A34" s="629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10"/>
        <v>0</v>
      </c>
      <c r="I34" s="413"/>
      <c r="J34" s="301"/>
      <c r="K34" s="302"/>
      <c r="L34" s="303"/>
      <c r="M34" s="304"/>
      <c r="N34" s="304"/>
      <c r="O34" s="296"/>
      <c r="P34" s="416"/>
      <c r="Q34" s="305"/>
      <c r="R34" s="305"/>
    </row>
    <row r="35" spans="1:18">
      <c r="A35" s="629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10"/>
        <v>0</v>
      </c>
      <c r="I35" s="413"/>
      <c r="J35" s="301"/>
      <c r="K35" s="302"/>
      <c r="L35" s="303"/>
      <c r="M35" s="304"/>
      <c r="N35" s="304"/>
      <c r="O35" s="296"/>
      <c r="P35" s="416"/>
      <c r="Q35" s="305"/>
      <c r="R35" s="305"/>
    </row>
    <row r="36" spans="1:18">
      <c r="A36" s="629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10"/>
        <v>0</v>
      </c>
      <c r="I36" s="413"/>
      <c r="J36" s="301"/>
      <c r="K36" s="302"/>
      <c r="L36" s="303"/>
      <c r="M36" s="304"/>
      <c r="N36" s="304"/>
      <c r="O36" s="296"/>
      <c r="P36" s="416"/>
      <c r="Q36" s="305"/>
      <c r="R36" s="305"/>
    </row>
    <row r="37" spans="1:18">
      <c r="A37" s="629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10"/>
        <v>0</v>
      </c>
      <c r="I37" s="413"/>
      <c r="J37" s="301"/>
      <c r="K37" s="302"/>
      <c r="L37" s="303"/>
      <c r="M37" s="304"/>
      <c r="N37" s="304"/>
      <c r="O37" s="296"/>
      <c r="P37" s="416"/>
      <c r="Q37" s="305"/>
      <c r="R37" s="305"/>
    </row>
    <row r="38" spans="1:18" ht="17.5" customHeight="1">
      <c r="A38" s="630"/>
      <c r="B38" s="297">
        <v>0</v>
      </c>
      <c r="C38" s="6" t="s">
        <v>69</v>
      </c>
      <c r="D38" s="628" t="s">
        <v>127</v>
      </c>
      <c r="E38" s="628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2838.762993762994</v>
      </c>
      <c r="L38" s="313">
        <f>AVERAGE(L25:L37)</f>
        <v>789.55561330561341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631" t="s">
        <v>128</v>
      </c>
      <c r="B39" s="297">
        <v>0</v>
      </c>
      <c r="C39" s="412"/>
      <c r="D39" s="316"/>
      <c r="E39" s="418"/>
      <c r="F39" s="299" t="s">
        <v>105</v>
      </c>
      <c r="G39" s="412"/>
      <c r="H39" s="300">
        <f t="shared" ref="H39:H47" si="11">F39*G39</f>
        <v>0</v>
      </c>
      <c r="I39" s="413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632"/>
      <c r="B40" s="297">
        <v>0</v>
      </c>
      <c r="C40" s="412"/>
      <c r="D40" s="316"/>
      <c r="E40" s="418"/>
      <c r="F40" s="299" t="s">
        <v>105</v>
      </c>
      <c r="G40" s="412"/>
      <c r="H40" s="300">
        <f t="shared" si="11"/>
        <v>0</v>
      </c>
      <c r="I40" s="413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632"/>
      <c r="B41" s="297">
        <v>0</v>
      </c>
      <c r="C41" s="412"/>
      <c r="D41" s="320"/>
      <c r="E41" s="418"/>
      <c r="F41" s="299" t="s">
        <v>105</v>
      </c>
      <c r="G41" s="412"/>
      <c r="H41" s="300">
        <f t="shared" si="11"/>
        <v>0</v>
      </c>
      <c r="I41" s="413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632"/>
      <c r="B42" s="297">
        <v>0</v>
      </c>
      <c r="C42" s="412"/>
      <c r="D42" s="320"/>
      <c r="E42" s="418"/>
      <c r="F42" s="299" t="s">
        <v>105</v>
      </c>
      <c r="G42" s="412"/>
      <c r="H42" s="300">
        <f t="shared" si="11"/>
        <v>0</v>
      </c>
      <c r="I42" s="413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632"/>
      <c r="B43" s="297">
        <v>0</v>
      </c>
      <c r="C43" s="412"/>
      <c r="D43" s="319"/>
      <c r="E43" s="418"/>
      <c r="F43" s="299" t="s">
        <v>105</v>
      </c>
      <c r="G43" s="412"/>
      <c r="H43" s="300">
        <f t="shared" si="11"/>
        <v>0</v>
      </c>
      <c r="I43" s="413"/>
      <c r="J43" s="301"/>
      <c r="K43" s="302"/>
      <c r="L43" s="303"/>
      <c r="M43" s="304"/>
      <c r="N43" s="304"/>
      <c r="O43" s="296"/>
      <c r="P43" s="416"/>
      <c r="Q43" s="305"/>
      <c r="R43" s="305"/>
    </row>
    <row r="44" spans="1:18">
      <c r="A44" s="632"/>
      <c r="B44" s="297">
        <v>0</v>
      </c>
      <c r="C44" s="412"/>
      <c r="D44" s="320"/>
      <c r="E44" s="326"/>
      <c r="F44" s="299" t="s">
        <v>105</v>
      </c>
      <c r="G44" s="327"/>
      <c r="H44" s="328">
        <f t="shared" si="11"/>
        <v>0</v>
      </c>
      <c r="I44" s="414"/>
      <c r="J44" s="301"/>
      <c r="K44" s="302"/>
      <c r="L44" s="303"/>
      <c r="M44" s="304"/>
      <c r="N44" s="304"/>
      <c r="O44" s="296"/>
      <c r="P44" s="416"/>
      <c r="Q44" s="305"/>
      <c r="R44" s="305"/>
    </row>
    <row r="45" spans="1:18">
      <c r="A45" s="632"/>
      <c r="B45" s="297">
        <v>0</v>
      </c>
      <c r="C45" s="412"/>
      <c r="D45" s="336"/>
      <c r="E45" s="321"/>
      <c r="F45" s="299" t="s">
        <v>105</v>
      </c>
      <c r="G45" s="412"/>
      <c r="H45" s="300">
        <f t="shared" si="11"/>
        <v>0</v>
      </c>
      <c r="I45" s="413"/>
      <c r="J45" s="301"/>
      <c r="K45" s="302"/>
      <c r="L45" s="303"/>
      <c r="M45" s="304"/>
      <c r="N45" s="304"/>
      <c r="O45" s="296"/>
      <c r="P45" s="416"/>
      <c r="Q45" s="305"/>
      <c r="R45" s="305"/>
    </row>
    <row r="46" spans="1:18">
      <c r="A46" s="632"/>
      <c r="B46" s="297">
        <v>0</v>
      </c>
      <c r="C46" s="412"/>
      <c r="D46" s="320"/>
      <c r="E46" s="326"/>
      <c r="F46" s="299" t="s">
        <v>105</v>
      </c>
      <c r="G46" s="327"/>
      <c r="H46" s="328">
        <f t="shared" si="11"/>
        <v>0</v>
      </c>
      <c r="I46" s="414"/>
      <c r="J46" s="301"/>
      <c r="K46" s="302"/>
      <c r="L46" s="303"/>
      <c r="M46" s="304"/>
      <c r="N46" s="304"/>
      <c r="O46" s="296"/>
      <c r="P46" s="416"/>
      <c r="Q46" s="305"/>
      <c r="R46" s="305"/>
    </row>
    <row r="47" spans="1:18">
      <c r="A47" s="632"/>
      <c r="B47" s="297">
        <v>0</v>
      </c>
      <c r="C47" s="412"/>
      <c r="D47" s="336"/>
      <c r="E47" s="321"/>
      <c r="F47" s="299" t="s">
        <v>105</v>
      </c>
      <c r="G47" s="412"/>
      <c r="H47" s="300">
        <f t="shared" si="11"/>
        <v>0</v>
      </c>
      <c r="I47" s="413"/>
      <c r="J47" s="301"/>
      <c r="K47" s="302"/>
      <c r="L47" s="303"/>
      <c r="M47" s="304"/>
      <c r="N47" s="304"/>
      <c r="O47" s="296"/>
      <c r="P47" s="416"/>
      <c r="Q47" s="305"/>
      <c r="R47" s="305"/>
    </row>
    <row r="48" spans="1:18">
      <c r="A48" s="633"/>
      <c r="B48" s="297">
        <v>0</v>
      </c>
      <c r="C48" s="412"/>
      <c r="D48" s="320"/>
      <c r="E48" s="374"/>
      <c r="F48" s="299" t="s">
        <v>105</v>
      </c>
      <c r="G48" s="412"/>
      <c r="H48" s="300"/>
      <c r="I48" s="413"/>
      <c r="J48" s="301"/>
      <c r="K48" s="302"/>
      <c r="L48" s="303"/>
      <c r="M48" s="304"/>
      <c r="N48" s="304"/>
      <c r="O48" s="296"/>
      <c r="P48" s="416"/>
      <c r="Q48" s="305"/>
      <c r="R48" s="305"/>
    </row>
    <row r="49" spans="1:18">
      <c r="A49" s="633"/>
      <c r="B49" s="297">
        <v>0</v>
      </c>
      <c r="C49" s="412"/>
      <c r="D49" s="329"/>
      <c r="E49" s="330"/>
      <c r="F49" s="299" t="s">
        <v>105</v>
      </c>
      <c r="G49" s="296"/>
      <c r="H49" s="328">
        <f>F49*G49</f>
        <v>0</v>
      </c>
      <c r="I49" s="416"/>
      <c r="J49" s="301"/>
      <c r="K49" s="302"/>
      <c r="L49" s="303"/>
      <c r="M49" s="304"/>
      <c r="N49" s="304"/>
      <c r="O49" s="296"/>
      <c r="P49" s="416"/>
      <c r="Q49" s="305"/>
      <c r="R49" s="305"/>
    </row>
    <row r="50" spans="1:18">
      <c r="A50" s="633"/>
      <c r="B50" s="297">
        <v>0</v>
      </c>
      <c r="C50" s="412"/>
      <c r="D50" s="329"/>
      <c r="E50" s="330"/>
      <c r="F50" s="299" t="s">
        <v>105</v>
      </c>
      <c r="G50" s="296"/>
      <c r="H50" s="328">
        <f>F50*G50</f>
        <v>0</v>
      </c>
      <c r="I50" s="416"/>
      <c r="J50" s="301"/>
      <c r="K50" s="302"/>
      <c r="L50" s="303"/>
      <c r="M50" s="304"/>
      <c r="N50" s="304"/>
      <c r="O50" s="296"/>
      <c r="P50" s="416"/>
      <c r="Q50" s="305"/>
      <c r="R50" s="305"/>
    </row>
    <row r="51" spans="1:18" ht="15.75" customHeight="1">
      <c r="A51" s="634"/>
      <c r="B51" s="297">
        <v>0</v>
      </c>
      <c r="C51" s="6" t="s">
        <v>70</v>
      </c>
      <c r="D51" s="617" t="s">
        <v>118</v>
      </c>
      <c r="E51" s="617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5" customHeight="1">
      <c r="A52" s="635" t="s">
        <v>129</v>
      </c>
      <c r="B52" s="297" t="s">
        <v>115</v>
      </c>
      <c r="C52" s="412"/>
      <c r="D52" s="319" t="s">
        <v>130</v>
      </c>
      <c r="E52" s="334"/>
      <c r="F52" s="299">
        <v>25.03</v>
      </c>
      <c r="G52" s="412">
        <v>578</v>
      </c>
      <c r="H52" s="300">
        <f>F52*G52</f>
        <v>14467.34</v>
      </c>
      <c r="I52" s="413"/>
      <c r="J52" s="301">
        <v>4</v>
      </c>
      <c r="K52" s="302">
        <f>G52/P52*60</f>
        <v>3468.0000000000123</v>
      </c>
      <c r="L52" s="303">
        <f>K52/J52</f>
        <v>867.00000000000307</v>
      </c>
      <c r="M52" s="304">
        <v>0.2986111111111111</v>
      </c>
      <c r="N52" s="304">
        <v>0.30555555555555552</v>
      </c>
      <c r="O52" s="302">
        <v>10</v>
      </c>
      <c r="P52" s="416">
        <f>(N52-M52)*24*60</f>
        <v>9.9999999999999645</v>
      </c>
      <c r="Q52" s="305"/>
      <c r="R52" s="305"/>
    </row>
    <row r="53" spans="1:18" ht="15.65" customHeight="1">
      <c r="A53" s="636"/>
      <c r="B53" s="297" t="s">
        <v>115</v>
      </c>
      <c r="C53" s="412"/>
      <c r="D53" s="319" t="s">
        <v>131</v>
      </c>
      <c r="E53" s="335"/>
      <c r="F53" s="299">
        <v>24.82</v>
      </c>
      <c r="G53" s="306">
        <v>804</v>
      </c>
      <c r="H53" s="300">
        <f t="shared" ref="H53:H62" si="12">F53*G53</f>
        <v>19955.28</v>
      </c>
      <c r="I53" s="413"/>
      <c r="J53" s="301">
        <v>4</v>
      </c>
      <c r="K53" s="302">
        <f t="shared" ref="K53:K56" si="13">G53/P53*60</f>
        <v>3216.0000000000118</v>
      </c>
      <c r="L53" s="303">
        <f t="shared" ref="L53:L56" si="14">K53/J53</f>
        <v>804.00000000000296</v>
      </c>
      <c r="M53" s="304">
        <v>0.31944444444444448</v>
      </c>
      <c r="N53" s="304">
        <v>0.3298611111111111</v>
      </c>
      <c r="O53" s="302">
        <v>20</v>
      </c>
      <c r="P53" s="416">
        <f t="shared" ref="P53:P56" si="15">(N53-M53)*24*60</f>
        <v>14.999999999999947</v>
      </c>
      <c r="Q53" s="305"/>
      <c r="R53" s="305"/>
    </row>
    <row r="54" spans="1:18" ht="15.65" customHeight="1">
      <c r="A54" s="636"/>
      <c r="B54" s="297" t="s">
        <v>115</v>
      </c>
      <c r="C54" s="412"/>
      <c r="D54" s="319" t="s">
        <v>132</v>
      </c>
      <c r="E54" s="418"/>
      <c r="F54" s="299">
        <v>30</v>
      </c>
      <c r="G54" s="306">
        <v>1384</v>
      </c>
      <c r="H54" s="300">
        <f t="shared" si="12"/>
        <v>41520</v>
      </c>
      <c r="I54" s="413"/>
      <c r="J54" s="301">
        <v>4</v>
      </c>
      <c r="K54" s="302">
        <f t="shared" si="13"/>
        <v>3321.6000000000008</v>
      </c>
      <c r="L54" s="303">
        <f t="shared" si="14"/>
        <v>830.4000000000002</v>
      </c>
      <c r="M54" s="304">
        <v>0.34375</v>
      </c>
      <c r="N54" s="304">
        <v>0.3611111111111111</v>
      </c>
      <c r="O54" s="302">
        <v>20</v>
      </c>
      <c r="P54" s="416">
        <f t="shared" si="15"/>
        <v>24.999999999999993</v>
      </c>
      <c r="Q54" s="305">
        <v>0.3611111111111111</v>
      </c>
      <c r="R54" s="305">
        <v>0.40277777777777773</v>
      </c>
    </row>
    <row r="55" spans="1:18" ht="15.65" customHeight="1">
      <c r="A55" s="636"/>
      <c r="B55" s="297" t="s">
        <v>115</v>
      </c>
      <c r="C55" s="412"/>
      <c r="D55" s="337" t="s">
        <v>133</v>
      </c>
      <c r="E55" s="321"/>
      <c r="F55" s="299">
        <v>14.03</v>
      </c>
      <c r="G55" s="306">
        <v>2355</v>
      </c>
      <c r="H55" s="300">
        <f t="shared" si="12"/>
        <v>33040.65</v>
      </c>
      <c r="I55" s="413"/>
      <c r="J55" s="301">
        <v>3</v>
      </c>
      <c r="K55" s="302">
        <f t="shared" si="13"/>
        <v>3211.3636363636419</v>
      </c>
      <c r="L55" s="303">
        <f t="shared" si="14"/>
        <v>1070.4545454545473</v>
      </c>
      <c r="M55" s="304">
        <v>0.41666666666666669</v>
      </c>
      <c r="N55" s="304">
        <v>0.44722222222222219</v>
      </c>
      <c r="O55" s="302">
        <v>20</v>
      </c>
      <c r="P55" s="416">
        <f t="shared" si="15"/>
        <v>43.999999999999922</v>
      </c>
      <c r="Q55" s="305"/>
      <c r="R55" s="305"/>
    </row>
    <row r="56" spans="1:18" ht="15.65" customHeight="1">
      <c r="A56" s="636"/>
      <c r="B56" s="297" t="s">
        <v>115</v>
      </c>
      <c r="C56" s="412"/>
      <c r="D56" s="320" t="s">
        <v>134</v>
      </c>
      <c r="E56" s="321"/>
      <c r="F56" s="299">
        <v>18.18</v>
      </c>
      <c r="G56" s="306">
        <v>1322</v>
      </c>
      <c r="H56" s="300">
        <f t="shared" si="12"/>
        <v>24033.96</v>
      </c>
      <c r="I56" s="413"/>
      <c r="J56" s="301">
        <v>3</v>
      </c>
      <c r="K56" s="302">
        <f t="shared" si="13"/>
        <v>3304.99999999999</v>
      </c>
      <c r="L56" s="303">
        <f t="shared" si="14"/>
        <v>1101.6666666666633</v>
      </c>
      <c r="M56" s="304">
        <v>0.46111111111111108</v>
      </c>
      <c r="N56" s="304">
        <v>0.4777777777777778</v>
      </c>
      <c r="O56" s="302">
        <v>20</v>
      </c>
      <c r="P56" s="416">
        <f t="shared" si="15"/>
        <v>24.000000000000075</v>
      </c>
      <c r="Q56" s="305"/>
      <c r="R56" s="305"/>
    </row>
    <row r="57" spans="1:18" ht="15.75" customHeight="1">
      <c r="A57" s="636"/>
      <c r="B57" s="297">
        <v>0</v>
      </c>
      <c r="C57" s="6" t="s">
        <v>73</v>
      </c>
      <c r="D57" s="337"/>
      <c r="E57" s="321"/>
      <c r="F57" s="299" t="s">
        <v>105</v>
      </c>
      <c r="G57" s="306"/>
      <c r="H57" s="300">
        <f t="shared" si="12"/>
        <v>0</v>
      </c>
      <c r="I57" s="413"/>
      <c r="J57" s="301"/>
      <c r="K57" s="302"/>
      <c r="L57" s="303"/>
      <c r="M57" s="304"/>
      <c r="N57" s="304"/>
      <c r="O57" s="302"/>
      <c r="P57" s="416"/>
      <c r="Q57" s="305"/>
      <c r="R57" s="305"/>
    </row>
    <row r="58" spans="1:18" ht="15.65" customHeight="1">
      <c r="A58" s="636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2"/>
        <v>0</v>
      </c>
      <c r="I58" s="413"/>
      <c r="J58" s="301"/>
      <c r="K58" s="302"/>
      <c r="L58" s="303"/>
      <c r="M58" s="304"/>
      <c r="N58" s="304"/>
      <c r="O58" s="302"/>
      <c r="P58" s="416"/>
      <c r="Q58" s="305"/>
      <c r="R58" s="305"/>
    </row>
    <row r="59" spans="1:18" ht="15.65" customHeight="1">
      <c r="A59" s="636"/>
      <c r="B59" s="297">
        <v>0</v>
      </c>
      <c r="C59" s="412"/>
      <c r="D59" s="336"/>
      <c r="E59" s="321"/>
      <c r="F59" s="299" t="s">
        <v>105</v>
      </c>
      <c r="G59" s="306"/>
      <c r="H59" s="300">
        <f t="shared" si="12"/>
        <v>0</v>
      </c>
      <c r="I59" s="413"/>
      <c r="J59" s="301"/>
      <c r="K59" s="302"/>
      <c r="L59" s="303"/>
      <c r="M59" s="304"/>
      <c r="N59" s="304"/>
      <c r="O59" s="302"/>
      <c r="P59" s="416"/>
      <c r="Q59" s="305"/>
      <c r="R59" s="305"/>
    </row>
    <row r="60" spans="1:18" ht="15.65" customHeight="1">
      <c r="A60" s="636"/>
      <c r="B60" s="297">
        <v>0</v>
      </c>
      <c r="C60" s="412"/>
      <c r="D60" s="337"/>
      <c r="E60" s="339"/>
      <c r="F60" s="299" t="s">
        <v>105</v>
      </c>
      <c r="G60" s="306"/>
      <c r="H60" s="300">
        <f t="shared" si="12"/>
        <v>0</v>
      </c>
      <c r="I60" s="413"/>
      <c r="J60" s="301"/>
      <c r="K60" s="302"/>
      <c r="L60" s="303"/>
      <c r="M60" s="304"/>
      <c r="N60" s="304"/>
      <c r="O60" s="302"/>
      <c r="P60" s="416"/>
      <c r="Q60" s="305"/>
      <c r="R60" s="305"/>
    </row>
    <row r="61" spans="1:18" ht="15.65" customHeight="1">
      <c r="A61" s="636"/>
      <c r="B61" s="297">
        <v>0</v>
      </c>
      <c r="C61" s="412"/>
      <c r="D61" s="319"/>
      <c r="E61" s="321"/>
      <c r="F61" s="299" t="s">
        <v>105</v>
      </c>
      <c r="G61" s="306"/>
      <c r="H61" s="300">
        <f t="shared" si="12"/>
        <v>0</v>
      </c>
      <c r="I61" s="413"/>
      <c r="J61" s="301"/>
      <c r="K61" s="302"/>
      <c r="L61" s="303"/>
      <c r="M61" s="304"/>
      <c r="N61" s="304"/>
      <c r="O61" s="302"/>
      <c r="P61" s="416"/>
      <c r="Q61" s="305"/>
      <c r="R61" s="305"/>
    </row>
    <row r="62" spans="1:18" ht="15.65" customHeight="1">
      <c r="A62" s="636"/>
      <c r="B62" s="297">
        <v>0</v>
      </c>
      <c r="C62" s="412"/>
      <c r="D62" s="336"/>
      <c r="E62" s="340"/>
      <c r="F62" s="299" t="s">
        <v>105</v>
      </c>
      <c r="G62" s="306"/>
      <c r="H62" s="300">
        <f t="shared" si="12"/>
        <v>0</v>
      </c>
      <c r="I62" s="413"/>
      <c r="J62" s="301"/>
      <c r="K62" s="302"/>
      <c r="L62" s="303"/>
      <c r="M62" s="304"/>
      <c r="N62" s="304"/>
      <c r="O62" s="302"/>
      <c r="P62" s="416"/>
      <c r="Q62" s="305"/>
      <c r="R62" s="305"/>
    </row>
    <row r="63" spans="1:18" ht="15.65" customHeight="1">
      <c r="A63" s="636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3"/>
        <v>0</v>
      </c>
      <c r="I63" s="414"/>
      <c r="J63" s="301"/>
      <c r="K63" s="302"/>
      <c r="L63" s="303"/>
      <c r="M63" s="304"/>
      <c r="N63" s="304"/>
      <c r="O63" s="296"/>
      <c r="P63" s="416"/>
      <c r="Q63" s="305"/>
      <c r="R63" s="305"/>
    </row>
    <row r="64" spans="1:18" ht="15.75" customHeight="1">
      <c r="A64" s="637"/>
      <c r="B64" s="297">
        <v>0</v>
      </c>
      <c r="C64" s="6" t="s">
        <v>135</v>
      </c>
      <c r="D64" s="617" t="s">
        <v>118</v>
      </c>
      <c r="E64" s="617"/>
      <c r="F64" s="308"/>
      <c r="G64" s="313"/>
      <c r="H64" s="331"/>
      <c r="I64" s="332"/>
      <c r="J64" s="312">
        <f>AVERAGE(J52:J63)</f>
        <v>3.6</v>
      </c>
      <c r="K64" s="312">
        <f>AVERAGE(K52:K63)</f>
        <v>3304.3927272727315</v>
      </c>
      <c r="L64" s="313">
        <f>AVERAGE(L52:L63)</f>
        <v>934.70424242424338</v>
      </c>
      <c r="M64" s="304"/>
      <c r="N64" s="304"/>
      <c r="O64" s="296"/>
      <c r="P64" s="296"/>
      <c r="Q64" s="296"/>
      <c r="R64" s="296"/>
    </row>
    <row r="65" spans="1:18" ht="15.65" customHeight="1">
      <c r="A65" s="638" t="s">
        <v>136</v>
      </c>
      <c r="B65" s="297" t="s">
        <v>115</v>
      </c>
      <c r="C65" s="412"/>
      <c r="D65" s="320" t="s">
        <v>137</v>
      </c>
      <c r="E65" s="334"/>
      <c r="F65" s="299">
        <v>16.66</v>
      </c>
      <c r="G65" s="412">
        <v>2339</v>
      </c>
      <c r="H65" s="300">
        <f>F65*G65</f>
        <v>38967.74</v>
      </c>
      <c r="I65" s="413"/>
      <c r="J65" s="301">
        <v>4</v>
      </c>
      <c r="K65" s="302">
        <f t="shared" ref="K65:K69" si="16">G65/P65*60</f>
        <v>3263.7209302325573</v>
      </c>
      <c r="L65" s="303">
        <f t="shared" ref="L65:L69" si="17">K65/J65</f>
        <v>815.93023255813932</v>
      </c>
      <c r="M65" s="304">
        <v>0.18055555555555555</v>
      </c>
      <c r="N65" s="304">
        <v>0.21041666666666667</v>
      </c>
      <c r="O65" s="302">
        <v>20</v>
      </c>
      <c r="P65" s="416">
        <f>(N65-M65)*24*60</f>
        <v>43.000000000000007</v>
      </c>
      <c r="Q65" s="305"/>
      <c r="R65" s="305"/>
    </row>
    <row r="66" spans="1:18" ht="15.65" customHeight="1">
      <c r="A66" s="639"/>
      <c r="B66" s="297" t="s">
        <v>115</v>
      </c>
      <c r="C66" s="412"/>
      <c r="D66" s="320" t="s">
        <v>138</v>
      </c>
      <c r="E66" s="335"/>
      <c r="F66" s="299">
        <v>22.281818181818181</v>
      </c>
      <c r="G66" s="306">
        <v>574</v>
      </c>
      <c r="H66" s="300">
        <f t="shared" ref="H66:H74" si="18">F66*G66</f>
        <v>12789.763636363636</v>
      </c>
      <c r="I66" s="413"/>
      <c r="J66" s="301">
        <v>4</v>
      </c>
      <c r="K66" s="302">
        <f t="shared" si="16"/>
        <v>3444.0000000000123</v>
      </c>
      <c r="L66" s="303">
        <f t="shared" si="17"/>
        <v>861.00000000000307</v>
      </c>
      <c r="M66" s="304">
        <v>0.22430555555555556</v>
      </c>
      <c r="N66" s="304">
        <v>0.23124999999999998</v>
      </c>
      <c r="O66" s="302">
        <v>20</v>
      </c>
      <c r="P66" s="416">
        <f t="shared" ref="P66:P69" si="19">(N66-M66)*24*60</f>
        <v>9.9999999999999645</v>
      </c>
      <c r="Q66" s="305"/>
      <c r="R66" s="305"/>
    </row>
    <row r="67" spans="1:18" ht="15.65" customHeight="1">
      <c r="A67" s="639"/>
      <c r="B67" s="297" t="s">
        <v>115</v>
      </c>
      <c r="C67" s="412"/>
      <c r="D67" s="336" t="s">
        <v>139</v>
      </c>
      <c r="E67" s="321"/>
      <c r="F67" s="299">
        <v>17.890909090909091</v>
      </c>
      <c r="G67" s="306">
        <v>1437</v>
      </c>
      <c r="H67" s="300">
        <f t="shared" si="18"/>
        <v>25709.236363636363</v>
      </c>
      <c r="I67" s="413"/>
      <c r="J67" s="301">
        <v>3</v>
      </c>
      <c r="K67" s="302">
        <f t="shared" si="16"/>
        <v>3316.1538461538426</v>
      </c>
      <c r="L67" s="303">
        <f t="shared" si="17"/>
        <v>1105.3846153846141</v>
      </c>
      <c r="M67" s="304">
        <v>0.24513888888888888</v>
      </c>
      <c r="N67" s="304">
        <v>0.26319444444444445</v>
      </c>
      <c r="O67" s="302">
        <v>20</v>
      </c>
      <c r="P67" s="416">
        <f t="shared" si="19"/>
        <v>26.000000000000028</v>
      </c>
      <c r="Q67" s="305">
        <v>0.26319444444444445</v>
      </c>
      <c r="R67" s="305">
        <v>0.30486111111111108</v>
      </c>
    </row>
    <row r="68" spans="1:18" ht="15.65" customHeight="1">
      <c r="A68" s="639"/>
      <c r="B68" s="297" t="s">
        <v>115</v>
      </c>
      <c r="C68" s="412"/>
      <c r="D68" s="319" t="s">
        <v>140</v>
      </c>
      <c r="E68" s="321"/>
      <c r="F68" s="299">
        <v>18.18</v>
      </c>
      <c r="G68" s="306">
        <v>827</v>
      </c>
      <c r="H68" s="300">
        <f t="shared" si="18"/>
        <v>15034.86</v>
      </c>
      <c r="I68" s="413"/>
      <c r="J68" s="301">
        <v>3</v>
      </c>
      <c r="K68" s="302">
        <f t="shared" si="16"/>
        <v>3308.0000000000118</v>
      </c>
      <c r="L68" s="303">
        <f t="shared" si="17"/>
        <v>1102.6666666666706</v>
      </c>
      <c r="M68" s="304">
        <v>0.31875000000000003</v>
      </c>
      <c r="N68" s="304">
        <v>0.32916666666666666</v>
      </c>
      <c r="O68" s="302">
        <v>20</v>
      </c>
      <c r="P68" s="416">
        <f t="shared" si="19"/>
        <v>14.999999999999947</v>
      </c>
      <c r="Q68" s="305"/>
      <c r="R68" s="305"/>
    </row>
    <row r="69" spans="1:18" ht="15.65" customHeight="1">
      <c r="A69" s="639"/>
      <c r="B69" s="297" t="s">
        <v>115</v>
      </c>
      <c r="C69" s="412"/>
      <c r="D69" s="336" t="s">
        <v>141</v>
      </c>
      <c r="E69" s="321"/>
      <c r="F69" s="299">
        <v>14.285714285714283</v>
      </c>
      <c r="G69" s="306">
        <v>3364</v>
      </c>
      <c r="H69" s="300">
        <f t="shared" si="18"/>
        <v>48057.142857142848</v>
      </c>
      <c r="I69" s="413"/>
      <c r="J69" s="301">
        <v>3</v>
      </c>
      <c r="K69" s="302">
        <f t="shared" si="16"/>
        <v>3255.4838709677369</v>
      </c>
      <c r="L69" s="303">
        <f t="shared" si="17"/>
        <v>1085.1612903225789</v>
      </c>
      <c r="M69" s="304">
        <v>0.3430555555555555</v>
      </c>
      <c r="N69" s="304">
        <v>0.38611111111111113</v>
      </c>
      <c r="O69" s="302">
        <v>20</v>
      </c>
      <c r="P69" s="416">
        <f t="shared" si="19"/>
        <v>62.000000000000099</v>
      </c>
      <c r="Q69" s="305"/>
      <c r="R69" s="305"/>
    </row>
    <row r="70" spans="1:18" ht="15.75" customHeight="1">
      <c r="A70" s="639"/>
      <c r="B70" s="297">
        <v>0</v>
      </c>
      <c r="C70" s="6" t="s">
        <v>73</v>
      </c>
      <c r="D70" s="320"/>
      <c r="E70" s="321"/>
      <c r="F70" s="299" t="s">
        <v>105</v>
      </c>
      <c r="G70" s="306"/>
      <c r="H70" s="300">
        <f t="shared" si="18"/>
        <v>0</v>
      </c>
      <c r="I70" s="413"/>
      <c r="J70" s="301"/>
      <c r="K70" s="302"/>
      <c r="L70" s="303"/>
      <c r="M70" s="304"/>
      <c r="N70" s="304"/>
      <c r="O70" s="302"/>
      <c r="P70" s="416"/>
      <c r="Q70" s="305"/>
      <c r="R70" s="305"/>
    </row>
    <row r="71" spans="1:18" ht="15.65" customHeight="1">
      <c r="A71" s="639"/>
      <c r="B71" s="297">
        <v>0</v>
      </c>
      <c r="C71" s="318"/>
      <c r="D71" s="336"/>
      <c r="E71" s="321"/>
      <c r="F71" s="299" t="s">
        <v>105</v>
      </c>
      <c r="G71" s="338"/>
      <c r="H71" s="300">
        <f t="shared" si="18"/>
        <v>0</v>
      </c>
      <c r="I71" s="413"/>
      <c r="J71" s="301"/>
      <c r="K71" s="302"/>
      <c r="L71" s="303"/>
      <c r="M71" s="304"/>
      <c r="N71" s="304"/>
      <c r="O71" s="302"/>
      <c r="P71" s="416"/>
      <c r="Q71" s="305"/>
      <c r="R71" s="305"/>
    </row>
    <row r="72" spans="1:18" ht="15.65" customHeight="1">
      <c r="A72" s="639"/>
      <c r="B72" s="297">
        <v>0</v>
      </c>
      <c r="C72" s="412"/>
      <c r="D72" s="336"/>
      <c r="E72" s="321"/>
      <c r="F72" s="299" t="s">
        <v>105</v>
      </c>
      <c r="G72" s="306"/>
      <c r="H72" s="300">
        <f t="shared" si="18"/>
        <v>0</v>
      </c>
      <c r="I72" s="413"/>
      <c r="J72" s="301"/>
      <c r="K72" s="302"/>
      <c r="L72" s="303"/>
      <c r="M72" s="304"/>
      <c r="N72" s="304"/>
      <c r="O72" s="302"/>
      <c r="P72" s="416"/>
      <c r="Q72" s="305"/>
      <c r="R72" s="305"/>
    </row>
    <row r="73" spans="1:18" ht="15.65" customHeight="1">
      <c r="A73" s="639"/>
      <c r="B73" s="297">
        <v>0</v>
      </c>
      <c r="C73" s="412"/>
      <c r="D73" s="336"/>
      <c r="E73" s="321"/>
      <c r="F73" s="299" t="s">
        <v>105</v>
      </c>
      <c r="G73" s="306"/>
      <c r="H73" s="300">
        <f t="shared" si="18"/>
        <v>0</v>
      </c>
      <c r="I73" s="413"/>
      <c r="J73" s="301"/>
      <c r="K73" s="302"/>
      <c r="L73" s="303"/>
      <c r="M73" s="304"/>
      <c r="N73" s="304"/>
      <c r="O73" s="302"/>
      <c r="P73" s="416"/>
      <c r="Q73" s="305"/>
      <c r="R73" s="305"/>
    </row>
    <row r="74" spans="1:18" ht="15.65" customHeight="1">
      <c r="A74" s="639"/>
      <c r="B74" s="297">
        <v>0</v>
      </c>
      <c r="C74" s="412"/>
      <c r="D74" s="336"/>
      <c r="E74" s="321"/>
      <c r="F74" s="299" t="s">
        <v>105</v>
      </c>
      <c r="G74" s="306"/>
      <c r="H74" s="300">
        <f t="shared" si="18"/>
        <v>0</v>
      </c>
      <c r="I74" s="413"/>
      <c r="J74" s="301"/>
      <c r="K74" s="302"/>
      <c r="L74" s="303"/>
      <c r="M74" s="304"/>
      <c r="N74" s="304"/>
      <c r="O74" s="302"/>
      <c r="P74" s="416"/>
      <c r="Q74" s="305"/>
      <c r="R74" s="305"/>
    </row>
    <row r="75" spans="1:18" ht="15.75" customHeight="1">
      <c r="A75" s="640"/>
      <c r="B75" s="297">
        <v>0</v>
      </c>
      <c r="C75" s="6" t="s">
        <v>142</v>
      </c>
      <c r="D75" s="617" t="s">
        <v>118</v>
      </c>
      <c r="E75" s="617"/>
      <c r="F75" s="308"/>
      <c r="G75" s="313"/>
      <c r="H75" s="331"/>
      <c r="I75" s="332"/>
      <c r="J75" s="312">
        <f>AVERAGE(J65:J74)</f>
        <v>3.4</v>
      </c>
      <c r="K75" s="312">
        <f>AVERAGE(K65:K74)</f>
        <v>3317.4717294708316</v>
      </c>
      <c r="L75" s="313">
        <f>AVERAGE(L65:L74)</f>
        <v>994.02856098640109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625" t="s">
        <v>143</v>
      </c>
      <c r="B76" s="297">
        <v>0</v>
      </c>
      <c r="C76" s="297"/>
      <c r="D76" s="626"/>
      <c r="E76" s="627"/>
      <c r="F76" s="299" t="s">
        <v>105</v>
      </c>
      <c r="G76" s="342"/>
      <c r="H76" s="314">
        <f t="shared" si="3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6"/>
      <c r="Q76" s="305"/>
      <c r="R76" s="305"/>
    </row>
    <row r="77" spans="1:18">
      <c r="A77" s="625"/>
      <c r="B77" s="297">
        <v>0</v>
      </c>
      <c r="C77" s="297"/>
      <c r="D77" s="626"/>
      <c r="E77" s="627"/>
      <c r="F77" s="299" t="s">
        <v>105</v>
      </c>
      <c r="G77" s="412"/>
      <c r="H77" s="300">
        <f t="shared" si="3"/>
        <v>0</v>
      </c>
      <c r="I77" s="413"/>
      <c r="J77" s="301"/>
      <c r="K77" s="302"/>
      <c r="L77" s="303"/>
      <c r="M77" s="304"/>
      <c r="N77" s="304"/>
      <c r="O77" s="296"/>
      <c r="P77" s="416"/>
      <c r="Q77" s="296"/>
      <c r="R77" s="296"/>
    </row>
    <row r="78" spans="1:18">
      <c r="A78" s="625"/>
      <c r="B78" s="297">
        <v>0</v>
      </c>
      <c r="C78" s="297"/>
      <c r="D78" s="419"/>
      <c r="E78" s="419"/>
      <c r="F78" s="299" t="s">
        <v>105</v>
      </c>
      <c r="G78" s="323"/>
      <c r="H78" s="300">
        <f t="shared" si="3"/>
        <v>0</v>
      </c>
      <c r="I78" s="413"/>
      <c r="J78" s="301"/>
      <c r="K78" s="302"/>
      <c r="L78" s="303"/>
      <c r="M78" s="304"/>
      <c r="N78" s="304"/>
      <c r="O78" s="296"/>
      <c r="P78" s="416"/>
      <c r="Q78" s="296"/>
      <c r="R78" s="296"/>
    </row>
    <row r="79" spans="1:18">
      <c r="A79" s="625"/>
      <c r="B79" s="297">
        <v>0</v>
      </c>
      <c r="C79" s="297"/>
      <c r="D79" s="419"/>
      <c r="E79" s="419"/>
      <c r="F79" s="299" t="s">
        <v>105</v>
      </c>
      <c r="G79" s="323"/>
      <c r="H79" s="300">
        <f t="shared" si="3"/>
        <v>0</v>
      </c>
      <c r="I79" s="413"/>
      <c r="J79" s="301"/>
      <c r="K79" s="302"/>
      <c r="L79" s="303"/>
      <c r="M79" s="304"/>
      <c r="N79" s="304"/>
      <c r="O79" s="296"/>
      <c r="P79" s="416"/>
      <c r="Q79" s="296"/>
      <c r="R79" s="296"/>
    </row>
    <row r="80" spans="1:18">
      <c r="A80" s="625"/>
      <c r="B80" s="297">
        <v>0</v>
      </c>
      <c r="C80" s="297"/>
      <c r="D80" s="419"/>
      <c r="E80" s="419"/>
      <c r="F80" s="299" t="s">
        <v>105</v>
      </c>
      <c r="G80" s="323"/>
      <c r="H80" s="300">
        <f t="shared" si="3"/>
        <v>0</v>
      </c>
      <c r="I80" s="413"/>
      <c r="J80" s="301"/>
      <c r="K80" s="302"/>
      <c r="L80" s="303"/>
      <c r="M80" s="304"/>
      <c r="N80" s="304"/>
      <c r="O80" s="296"/>
      <c r="P80" s="416"/>
      <c r="Q80" s="296"/>
      <c r="R80" s="296"/>
    </row>
    <row r="81" spans="1:18" ht="15.75" customHeight="1">
      <c r="A81" s="625"/>
      <c r="B81" s="297">
        <v>0</v>
      </c>
      <c r="C81" s="6" t="s">
        <v>73</v>
      </c>
      <c r="D81" s="628" t="s">
        <v>118</v>
      </c>
      <c r="E81" s="628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5" customHeight="1">
      <c r="A82" s="643" t="s">
        <v>144</v>
      </c>
      <c r="B82" s="297" t="s">
        <v>115</v>
      </c>
      <c r="C82" s="318"/>
      <c r="D82" s="319" t="s">
        <v>145</v>
      </c>
      <c r="E82" s="344"/>
      <c r="F82" s="299">
        <v>18.18</v>
      </c>
      <c r="G82" s="323">
        <v>280</v>
      </c>
      <c r="H82" s="345">
        <f t="shared" ref="H82:H90" si="20">F82*G82</f>
        <v>5090.3999999999996</v>
      </c>
      <c r="I82" s="413"/>
      <c r="J82" s="301">
        <v>4</v>
      </c>
      <c r="K82" s="302">
        <f t="shared" ref="K82" si="21">G82/P82*60</f>
        <v>2800.00000000001</v>
      </c>
      <c r="L82" s="303">
        <f t="shared" ref="L82" si="22">K82/J82</f>
        <v>700.0000000000025</v>
      </c>
      <c r="M82" s="304">
        <v>0.72222222222222221</v>
      </c>
      <c r="N82" s="304">
        <v>0.72638888888888886</v>
      </c>
      <c r="O82" s="302">
        <v>20</v>
      </c>
      <c r="P82" s="416">
        <f>(N82-M82)*24*60</f>
        <v>5.9999999999999787</v>
      </c>
      <c r="Q82" s="305"/>
      <c r="R82" s="305"/>
    </row>
    <row r="83" spans="1:18">
      <c r="A83" s="644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20"/>
        <v>0</v>
      </c>
      <c r="I83" s="413"/>
      <c r="J83" s="301"/>
      <c r="K83" s="302"/>
      <c r="L83" s="303"/>
      <c r="M83" s="304"/>
      <c r="N83" s="304"/>
      <c r="O83" s="302"/>
      <c r="P83" s="416"/>
      <c r="Q83" s="305"/>
      <c r="R83" s="305"/>
    </row>
    <row r="84" spans="1:18">
      <c r="A84" s="644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20"/>
        <v>0</v>
      </c>
      <c r="I84" s="413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644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20"/>
        <v>0</v>
      </c>
      <c r="I85" s="413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644"/>
      <c r="B86" s="297">
        <v>0</v>
      </c>
      <c r="C86" s="318"/>
      <c r="D86" s="319"/>
      <c r="E86" s="344"/>
      <c r="F86" s="299" t="s">
        <v>105</v>
      </c>
      <c r="G86" s="412"/>
      <c r="H86" s="346">
        <f t="shared" si="20"/>
        <v>0</v>
      </c>
      <c r="I86" s="413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644"/>
      <c r="B87" s="297"/>
      <c r="C87" s="318"/>
      <c r="D87" s="319"/>
      <c r="E87" s="344"/>
      <c r="F87" s="299" t="s">
        <v>105</v>
      </c>
      <c r="G87" s="412"/>
      <c r="H87" s="346">
        <f t="shared" si="20"/>
        <v>0</v>
      </c>
      <c r="I87" s="413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644"/>
      <c r="B88" s="297">
        <v>0</v>
      </c>
      <c r="C88" s="318"/>
      <c r="D88" s="319"/>
      <c r="E88" s="344"/>
      <c r="F88" s="299" t="s">
        <v>105</v>
      </c>
      <c r="G88" s="412"/>
      <c r="H88" s="346">
        <f t="shared" si="20"/>
        <v>0</v>
      </c>
      <c r="I88" s="413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644"/>
      <c r="B89" s="297">
        <v>0</v>
      </c>
      <c r="C89" s="318"/>
      <c r="D89" s="319"/>
      <c r="E89" s="344"/>
      <c r="F89" s="299" t="s">
        <v>105</v>
      </c>
      <c r="G89" s="412"/>
      <c r="H89" s="346">
        <f t="shared" si="20"/>
        <v>0</v>
      </c>
      <c r="I89" s="413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644"/>
      <c r="B90" s="297">
        <v>0</v>
      </c>
      <c r="C90" s="318"/>
      <c r="D90" s="319"/>
      <c r="E90" s="344"/>
      <c r="F90" s="299" t="s">
        <v>105</v>
      </c>
      <c r="G90" s="412"/>
      <c r="H90" s="346">
        <f t="shared" si="20"/>
        <v>0</v>
      </c>
      <c r="I90" s="413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5" customHeight="1">
      <c r="A91" s="644"/>
      <c r="B91" s="297">
        <v>0</v>
      </c>
      <c r="C91" s="6" t="s">
        <v>123</v>
      </c>
      <c r="D91" s="645" t="s">
        <v>118</v>
      </c>
      <c r="E91" s="645"/>
      <c r="F91" s="308"/>
      <c r="G91" s="348"/>
      <c r="H91" s="349"/>
      <c r="I91" s="311"/>
      <c r="J91" s="312">
        <f>AVERAGE(J82:J90)</f>
        <v>4</v>
      </c>
      <c r="K91" s="312">
        <f>AVERAGE(K82:K90)</f>
        <v>2800.00000000001</v>
      </c>
      <c r="L91" s="313">
        <f>AVERAGE(L82:L90)</f>
        <v>700.0000000000025</v>
      </c>
      <c r="M91" s="304"/>
      <c r="N91" s="304"/>
      <c r="O91" s="302"/>
      <c r="P91" s="302"/>
      <c r="Q91" s="303"/>
      <c r="R91" s="303"/>
    </row>
    <row r="92" spans="1:18" ht="16.149999999999999" customHeight="1">
      <c r="A92" s="646" t="s">
        <v>146</v>
      </c>
      <c r="B92" s="297" t="s">
        <v>115</v>
      </c>
      <c r="C92" s="297"/>
      <c r="D92" s="350" t="s">
        <v>147</v>
      </c>
      <c r="E92" s="344"/>
      <c r="F92" s="299">
        <v>24.54</v>
      </c>
      <c r="G92" s="412">
        <v>1643</v>
      </c>
      <c r="H92" s="300">
        <f t="shared" ref="H92:H97" si="23">F92*G92</f>
        <v>40319.22</v>
      </c>
      <c r="I92" s="413"/>
      <c r="J92" s="301">
        <v>3</v>
      </c>
      <c r="K92" s="302">
        <f>G92/P92*60</f>
        <v>2190.666666666667</v>
      </c>
      <c r="L92" s="303">
        <f t="shared" ref="L92:L94" si="24">K92/J92</f>
        <v>730.22222222222229</v>
      </c>
      <c r="M92" s="304">
        <v>0.72222222222222221</v>
      </c>
      <c r="N92" s="304">
        <v>0.75347222222222221</v>
      </c>
      <c r="O92" s="296">
        <v>20</v>
      </c>
      <c r="P92" s="416">
        <f>(N92-M92)*24*60</f>
        <v>45</v>
      </c>
      <c r="Q92" s="305"/>
      <c r="R92" s="305"/>
    </row>
    <row r="93" spans="1:18">
      <c r="A93" s="647"/>
      <c r="B93" s="297" t="s">
        <v>115</v>
      </c>
      <c r="C93" s="297"/>
      <c r="D93" s="319" t="s">
        <v>148</v>
      </c>
      <c r="E93" s="344"/>
      <c r="F93" s="299">
        <v>22.48</v>
      </c>
      <c r="G93" s="412">
        <v>736</v>
      </c>
      <c r="H93" s="300">
        <f t="shared" si="23"/>
        <v>16545.28</v>
      </c>
      <c r="I93" s="413"/>
      <c r="J93" s="301">
        <v>4</v>
      </c>
      <c r="K93" s="302">
        <f t="shared" ref="K93:K94" si="25">G93/P93*60</f>
        <v>2208.0000000000077</v>
      </c>
      <c r="L93" s="303">
        <f t="shared" si="24"/>
        <v>552.00000000000193</v>
      </c>
      <c r="M93" s="304">
        <v>0.76736111111111116</v>
      </c>
      <c r="N93" s="304">
        <v>0.78125</v>
      </c>
      <c r="O93" s="296">
        <v>20</v>
      </c>
      <c r="P93" s="416">
        <f>(N93-M93)*24*60</f>
        <v>19.999999999999929</v>
      </c>
      <c r="Q93" s="305"/>
      <c r="R93" s="305"/>
    </row>
    <row r="94" spans="1:18">
      <c r="A94" s="647"/>
      <c r="B94" s="297" t="s">
        <v>115</v>
      </c>
      <c r="C94" s="297"/>
      <c r="D94" s="350" t="s">
        <v>149</v>
      </c>
      <c r="E94" s="339"/>
      <c r="F94" s="299">
        <v>22.21</v>
      </c>
      <c r="G94" s="306">
        <v>1214</v>
      </c>
      <c r="H94" s="300">
        <f t="shared" si="23"/>
        <v>26962.940000000002</v>
      </c>
      <c r="I94" s="413"/>
      <c r="J94" s="301">
        <v>4</v>
      </c>
      <c r="K94" s="302">
        <f t="shared" si="25"/>
        <v>2081.1428571428455</v>
      </c>
      <c r="L94" s="303">
        <f t="shared" si="24"/>
        <v>520.28571428571138</v>
      </c>
      <c r="M94" s="304">
        <v>0.79513888888888884</v>
      </c>
      <c r="N94" s="304">
        <v>0.81944444444444453</v>
      </c>
      <c r="O94" s="296">
        <v>20</v>
      </c>
      <c r="P94" s="416">
        <f>(N94-M94)*24*60</f>
        <v>35.000000000000199</v>
      </c>
      <c r="Q94" s="305"/>
      <c r="R94" s="305"/>
    </row>
    <row r="95" spans="1:18">
      <c r="A95" s="648"/>
      <c r="B95" s="297">
        <v>0</v>
      </c>
      <c r="C95" s="297"/>
      <c r="D95" s="319"/>
      <c r="E95" s="339"/>
      <c r="F95" s="299" t="s">
        <v>105</v>
      </c>
      <c r="G95" s="306"/>
      <c r="H95" s="300">
        <f t="shared" si="23"/>
        <v>0</v>
      </c>
      <c r="I95" s="413"/>
      <c r="J95" s="301"/>
      <c r="K95" s="302"/>
      <c r="L95" s="303"/>
      <c r="M95" s="304"/>
      <c r="N95" s="304"/>
      <c r="O95" s="296"/>
      <c r="P95" s="416"/>
      <c r="Q95" s="305"/>
      <c r="R95" s="305"/>
    </row>
    <row r="96" spans="1:18">
      <c r="A96" s="648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3"/>
        <v>0</v>
      </c>
      <c r="I96" s="413"/>
      <c r="J96" s="301"/>
      <c r="K96" s="302"/>
      <c r="L96" s="303"/>
      <c r="M96" s="304"/>
      <c r="N96" s="304"/>
      <c r="O96" s="296"/>
      <c r="P96" s="416"/>
      <c r="Q96" s="305"/>
      <c r="R96" s="305"/>
    </row>
    <row r="97" spans="1:18">
      <c r="A97" s="648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3"/>
        <v>0</v>
      </c>
      <c r="I97" s="413"/>
      <c r="J97" s="301"/>
      <c r="K97" s="302"/>
      <c r="L97" s="303"/>
      <c r="M97" s="304"/>
      <c r="N97" s="304"/>
      <c r="O97" s="296"/>
      <c r="P97" s="416"/>
      <c r="Q97" s="305"/>
      <c r="R97" s="305"/>
    </row>
    <row r="98" spans="1:18">
      <c r="A98" s="648"/>
      <c r="B98" s="297">
        <v>0</v>
      </c>
      <c r="C98" s="297"/>
      <c r="D98" s="319"/>
      <c r="E98" s="339"/>
      <c r="F98" s="299"/>
      <c r="G98" s="306"/>
      <c r="H98" s="300"/>
      <c r="I98" s="413"/>
      <c r="J98" s="301"/>
      <c r="K98" s="302"/>
      <c r="L98" s="303"/>
      <c r="M98" s="304"/>
      <c r="N98" s="304"/>
      <c r="O98" s="296"/>
      <c r="P98" s="416"/>
      <c r="Q98" s="305"/>
      <c r="R98" s="305"/>
    </row>
    <row r="99" spans="1:18">
      <c r="A99" s="648"/>
      <c r="B99" s="297">
        <v>0</v>
      </c>
      <c r="C99" s="297"/>
      <c r="D99" s="319"/>
      <c r="E99" s="339"/>
      <c r="F99" s="299" t="s">
        <v>105</v>
      </c>
      <c r="G99" s="306"/>
      <c r="H99" s="300">
        <f>F99*G99</f>
        <v>0</v>
      </c>
      <c r="I99" s="413"/>
      <c r="J99" s="301"/>
      <c r="K99" s="302"/>
      <c r="L99" s="303"/>
      <c r="M99" s="304"/>
      <c r="N99" s="304"/>
      <c r="O99" s="296"/>
      <c r="P99" s="416"/>
      <c r="Q99" s="305"/>
      <c r="R99" s="305"/>
    </row>
    <row r="100" spans="1:18" ht="15.75" customHeight="1">
      <c r="A100" s="648"/>
      <c r="B100" s="297">
        <v>0</v>
      </c>
      <c r="C100" s="6" t="s">
        <v>150</v>
      </c>
      <c r="D100" s="649" t="s">
        <v>118</v>
      </c>
      <c r="E100" s="650"/>
      <c r="F100" s="308"/>
      <c r="G100" s="309"/>
      <c r="H100" s="351"/>
      <c r="I100" s="311"/>
      <c r="J100" s="312">
        <f>AVERAGE(J92:J99)</f>
        <v>3.6666666666666665</v>
      </c>
      <c r="K100" s="312">
        <f>AVERAGE(K92:K99)</f>
        <v>2159.936507936507</v>
      </c>
      <c r="L100" s="313">
        <f>AVERAGE(L92:L99)</f>
        <v>600.83597883597849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651" t="s">
        <v>151</v>
      </c>
      <c r="B101" s="297" t="s">
        <v>115</v>
      </c>
      <c r="C101" s="6"/>
      <c r="D101" s="339" t="s">
        <v>152</v>
      </c>
      <c r="E101" s="352"/>
      <c r="F101" s="299">
        <v>25.03</v>
      </c>
      <c r="G101" s="412">
        <v>1051</v>
      </c>
      <c r="H101" s="300">
        <f t="shared" ref="H101:H110" si="26">F101*G101</f>
        <v>26306.530000000002</v>
      </c>
      <c r="I101" s="413"/>
      <c r="J101" s="301">
        <v>4</v>
      </c>
      <c r="K101" s="302">
        <f>G101/P101*60</f>
        <v>3152.9999999999864</v>
      </c>
      <c r="L101" s="303">
        <f t="shared" ref="L101:L105" si="27">K101/J101</f>
        <v>788.24999999999659</v>
      </c>
      <c r="M101" s="304">
        <v>0.72222222222222221</v>
      </c>
      <c r="N101" s="304">
        <v>0.73611111111111116</v>
      </c>
      <c r="O101" s="296">
        <v>20</v>
      </c>
      <c r="P101" s="302">
        <f t="shared" ref="P101:P103" si="28">(N101-M101)*24*60</f>
        <v>20.000000000000089</v>
      </c>
      <c r="Q101" s="303"/>
      <c r="R101" s="305"/>
    </row>
    <row r="102" spans="1:18">
      <c r="A102" s="651"/>
      <c r="B102" s="297" t="s">
        <v>115</v>
      </c>
      <c r="C102" s="6"/>
      <c r="D102" s="319" t="s">
        <v>153</v>
      </c>
      <c r="E102" s="352"/>
      <c r="F102" s="299">
        <v>24.82</v>
      </c>
      <c r="G102" s="412">
        <v>1638</v>
      </c>
      <c r="H102" s="300">
        <f t="shared" si="26"/>
        <v>40655.160000000003</v>
      </c>
      <c r="I102" s="413"/>
      <c r="J102" s="301">
        <v>4</v>
      </c>
      <c r="K102" s="302">
        <f t="shared" ref="K102:K105" si="29">G102/P102*60</f>
        <v>2808.00000000001</v>
      </c>
      <c r="L102" s="303">
        <f t="shared" si="27"/>
        <v>702.0000000000025</v>
      </c>
      <c r="M102" s="304">
        <v>0.75</v>
      </c>
      <c r="N102" s="304">
        <v>0.77430555555555547</v>
      </c>
      <c r="O102" s="296">
        <v>20</v>
      </c>
      <c r="P102" s="302">
        <f t="shared" si="28"/>
        <v>34.999999999999872</v>
      </c>
      <c r="Q102" s="305"/>
      <c r="R102" s="305"/>
    </row>
    <row r="103" spans="1:18">
      <c r="A103" s="651"/>
      <c r="B103" s="297" t="s">
        <v>115</v>
      </c>
      <c r="C103" s="6"/>
      <c r="D103" s="336" t="s">
        <v>154</v>
      </c>
      <c r="E103" s="319"/>
      <c r="F103" s="299">
        <v>28.57</v>
      </c>
      <c r="G103" s="412">
        <v>2859</v>
      </c>
      <c r="H103" s="300">
        <f t="shared" si="26"/>
        <v>81681.63</v>
      </c>
      <c r="I103" s="413"/>
      <c r="J103" s="301">
        <v>3</v>
      </c>
      <c r="K103" s="302">
        <f t="shared" si="29"/>
        <v>2859.0000000000027</v>
      </c>
      <c r="L103" s="303">
        <f t="shared" si="27"/>
        <v>953.00000000000091</v>
      </c>
      <c r="M103" s="304">
        <v>0.78819444444444453</v>
      </c>
      <c r="N103" s="304">
        <v>0.82986111111111116</v>
      </c>
      <c r="O103" s="296">
        <v>20</v>
      </c>
      <c r="P103" s="302">
        <f t="shared" si="28"/>
        <v>59.999999999999943</v>
      </c>
      <c r="Q103" s="305"/>
      <c r="R103" s="305"/>
    </row>
    <row r="104" spans="1:18">
      <c r="A104" s="651"/>
      <c r="B104" s="297" t="s">
        <v>115</v>
      </c>
      <c r="C104" s="6"/>
      <c r="D104" s="319" t="s">
        <v>155</v>
      </c>
      <c r="E104" s="339"/>
      <c r="F104" s="299">
        <v>14.03</v>
      </c>
      <c r="G104" s="412">
        <v>5618</v>
      </c>
      <c r="H104" s="300">
        <f t="shared" si="26"/>
        <v>78820.539999999994</v>
      </c>
      <c r="I104" s="413"/>
      <c r="J104" s="301">
        <v>3</v>
      </c>
      <c r="K104" s="302">
        <f t="shared" si="29"/>
        <v>2931.1304347826072</v>
      </c>
      <c r="L104" s="303">
        <f t="shared" si="27"/>
        <v>977.04347826086905</v>
      </c>
      <c r="M104" s="304">
        <v>0.84375</v>
      </c>
      <c r="N104" s="304">
        <v>0.92361111111111116</v>
      </c>
      <c r="O104" s="296">
        <v>20</v>
      </c>
      <c r="P104" s="302">
        <f>(N104-M104)*24*60</f>
        <v>115.00000000000007</v>
      </c>
      <c r="Q104" s="305">
        <v>0.92361111111111116</v>
      </c>
      <c r="R104" s="305">
        <v>0.96527777777777779</v>
      </c>
    </row>
    <row r="105" spans="1:18">
      <c r="A105" s="651"/>
      <c r="B105" s="297" t="s">
        <v>115</v>
      </c>
      <c r="C105" s="6"/>
      <c r="D105" s="319" t="s">
        <v>156</v>
      </c>
      <c r="E105" s="336"/>
      <c r="F105" s="299">
        <v>14.285714285714283</v>
      </c>
      <c r="G105" s="412">
        <v>7711</v>
      </c>
      <c r="H105" s="300">
        <f t="shared" si="26"/>
        <v>110157.14285714284</v>
      </c>
      <c r="I105" s="413"/>
      <c r="J105" s="301">
        <v>3</v>
      </c>
      <c r="K105" s="302">
        <f t="shared" si="29"/>
        <v>2984.9032257616141</v>
      </c>
      <c r="L105" s="303">
        <f t="shared" si="27"/>
        <v>994.96774192053806</v>
      </c>
      <c r="M105" s="304">
        <v>46117.979166666664</v>
      </c>
      <c r="N105" s="304">
        <v>46118.086805555555</v>
      </c>
      <c r="O105" s="296">
        <v>20</v>
      </c>
      <c r="P105" s="302">
        <f>(N105-M105)*24*60</f>
        <v>155.00000000232831</v>
      </c>
      <c r="Q105" s="303"/>
      <c r="R105" s="305"/>
    </row>
    <row r="106" spans="1:18">
      <c r="A106" s="651"/>
      <c r="B106" s="297">
        <v>0</v>
      </c>
      <c r="C106" s="6"/>
      <c r="D106" s="336"/>
      <c r="E106" s="352"/>
      <c r="F106" s="299" t="s">
        <v>105</v>
      </c>
      <c r="G106" s="306"/>
      <c r="H106" s="300">
        <f t="shared" si="26"/>
        <v>0</v>
      </c>
      <c r="I106" s="413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51"/>
      <c r="B107" s="297">
        <v>0</v>
      </c>
      <c r="C107" s="6"/>
      <c r="D107" s="319"/>
      <c r="E107" s="336"/>
      <c r="F107" s="299" t="s">
        <v>105</v>
      </c>
      <c r="G107" s="412"/>
      <c r="H107" s="300">
        <f t="shared" si="26"/>
        <v>0</v>
      </c>
      <c r="I107" s="413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51"/>
      <c r="B108" s="297">
        <v>0</v>
      </c>
      <c r="C108" s="6"/>
      <c r="D108" s="319"/>
      <c r="E108" s="336"/>
      <c r="F108" s="299" t="s">
        <v>105</v>
      </c>
      <c r="G108" s="412"/>
      <c r="H108" s="300">
        <f t="shared" si="26"/>
        <v>0</v>
      </c>
      <c r="I108" s="413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51"/>
      <c r="B109" s="297">
        <v>0</v>
      </c>
      <c r="C109" s="297"/>
      <c r="D109" s="319"/>
      <c r="E109" s="336"/>
      <c r="F109" s="299" t="s">
        <v>105</v>
      </c>
      <c r="G109" s="412"/>
      <c r="H109" s="300">
        <f t="shared" si="26"/>
        <v>0</v>
      </c>
      <c r="I109" s="413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51"/>
      <c r="B110" s="297">
        <v>0</v>
      </c>
      <c r="C110" s="297"/>
      <c r="D110" s="319"/>
      <c r="E110" s="336"/>
      <c r="F110" s="299" t="s">
        <v>105</v>
      </c>
      <c r="G110" s="412"/>
      <c r="H110" s="300">
        <f t="shared" si="26"/>
        <v>0</v>
      </c>
      <c r="I110" s="413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51"/>
      <c r="B111" s="297">
        <v>0</v>
      </c>
      <c r="C111" s="6" t="s">
        <v>135</v>
      </c>
      <c r="D111" s="628" t="s">
        <v>118</v>
      </c>
      <c r="E111" s="65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2947.2067321088443</v>
      </c>
      <c r="L111" s="313">
        <f>AVERAGE(L101:L110)</f>
        <v>883.05224403628142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641" t="s">
        <v>157</v>
      </c>
      <c r="B112" s="297" t="s">
        <v>115</v>
      </c>
      <c r="C112" s="6"/>
      <c r="D112" s="336" t="s">
        <v>158</v>
      </c>
      <c r="E112" s="355"/>
      <c r="F112" s="299">
        <v>16.7</v>
      </c>
      <c r="G112" s="412">
        <v>1129</v>
      </c>
      <c r="H112" s="345">
        <f t="shared" si="3"/>
        <v>18854.3</v>
      </c>
      <c r="I112" s="413"/>
      <c r="J112" s="301">
        <v>3</v>
      </c>
      <c r="K112" s="302">
        <f t="shared" ref="K112:K117" si="30">G112/P112*60</f>
        <v>2709.5999999999922</v>
      </c>
      <c r="L112" s="303">
        <f t="shared" ref="L112:L117" si="31">K112/J112</f>
        <v>903.19999999999743</v>
      </c>
      <c r="M112" s="304">
        <v>0.72222222222222221</v>
      </c>
      <c r="N112" s="304">
        <v>0.73958333333333337</v>
      </c>
      <c r="O112" s="296">
        <v>20</v>
      </c>
      <c r="P112" s="416">
        <f t="shared" ref="P112:P117" si="32">(N112-M112)*24*60</f>
        <v>25.000000000000071</v>
      </c>
      <c r="Q112" s="296"/>
      <c r="R112" s="296"/>
    </row>
    <row r="113" spans="1:18">
      <c r="A113" s="641"/>
      <c r="B113" s="297" t="s">
        <v>115</v>
      </c>
      <c r="C113" s="318"/>
      <c r="D113" s="419" t="s">
        <v>159</v>
      </c>
      <c r="E113" s="419"/>
      <c r="F113" s="299">
        <v>18.18</v>
      </c>
      <c r="G113" s="412">
        <v>968</v>
      </c>
      <c r="H113" s="345">
        <f t="shared" si="3"/>
        <v>17598.239999999998</v>
      </c>
      <c r="I113" s="413"/>
      <c r="J113" s="301">
        <v>4</v>
      </c>
      <c r="K113" s="302">
        <f t="shared" si="30"/>
        <v>2903.9999999999873</v>
      </c>
      <c r="L113" s="303">
        <f t="shared" si="31"/>
        <v>725.99999999999682</v>
      </c>
      <c r="M113" s="304">
        <v>0.75347222222222221</v>
      </c>
      <c r="N113" s="304">
        <v>0.76736111111111116</v>
      </c>
      <c r="O113" s="296">
        <v>20</v>
      </c>
      <c r="P113" s="416">
        <f t="shared" si="32"/>
        <v>20.000000000000089</v>
      </c>
      <c r="Q113" s="305"/>
      <c r="R113" s="305"/>
    </row>
    <row r="114" spans="1:18">
      <c r="A114" s="641"/>
      <c r="B114" s="297" t="s">
        <v>115</v>
      </c>
      <c r="C114" s="318"/>
      <c r="D114" s="419" t="s">
        <v>160</v>
      </c>
      <c r="E114" s="319"/>
      <c r="F114" s="299">
        <v>18.18</v>
      </c>
      <c r="G114" s="412">
        <v>1120</v>
      </c>
      <c r="H114" s="345">
        <f>F114*G114</f>
        <v>20361.599999999999</v>
      </c>
      <c r="I114" s="413"/>
      <c r="J114" s="301">
        <v>3</v>
      </c>
      <c r="K114" s="302">
        <f t="shared" si="30"/>
        <v>2687.9999999999923</v>
      </c>
      <c r="L114" s="303">
        <f t="shared" si="31"/>
        <v>895.99999999999739</v>
      </c>
      <c r="M114" s="304">
        <v>0.78125</v>
      </c>
      <c r="N114" s="304">
        <v>0.79861111111111116</v>
      </c>
      <c r="O114" s="296">
        <v>20</v>
      </c>
      <c r="P114" s="416">
        <f t="shared" si="32"/>
        <v>25.000000000000071</v>
      </c>
      <c r="Q114" s="305"/>
      <c r="R114" s="305"/>
    </row>
    <row r="115" spans="1:18">
      <c r="A115" s="641"/>
      <c r="B115" s="297" t="s">
        <v>115</v>
      </c>
      <c r="C115" s="318"/>
      <c r="D115" s="319" t="s">
        <v>161</v>
      </c>
      <c r="E115" s="339"/>
      <c r="F115" s="299">
        <v>16.66</v>
      </c>
      <c r="G115" s="412">
        <v>5242</v>
      </c>
      <c r="H115" s="345">
        <f t="shared" ref="H115:H123" si="33">F115*G115</f>
        <v>87331.72</v>
      </c>
      <c r="I115" s="413"/>
      <c r="J115" s="301">
        <v>4</v>
      </c>
      <c r="K115" s="302">
        <f t="shared" si="30"/>
        <v>2995.4285714285734</v>
      </c>
      <c r="L115" s="303">
        <f t="shared" si="31"/>
        <v>748.85714285714334</v>
      </c>
      <c r="M115" s="304">
        <v>0.8125</v>
      </c>
      <c r="N115" s="304">
        <v>0.88541666666666663</v>
      </c>
      <c r="O115" s="296">
        <v>20</v>
      </c>
      <c r="P115" s="416">
        <f t="shared" si="32"/>
        <v>104.99999999999994</v>
      </c>
      <c r="Q115" s="305"/>
      <c r="R115" s="305"/>
    </row>
    <row r="116" spans="1:18">
      <c r="A116" s="641"/>
      <c r="B116" s="297" t="s">
        <v>115</v>
      </c>
      <c r="C116" s="318"/>
      <c r="D116" s="319" t="s">
        <v>162</v>
      </c>
      <c r="E116" s="336"/>
      <c r="F116" s="299">
        <v>22.281818181818181</v>
      </c>
      <c r="G116" s="412">
        <v>1027</v>
      </c>
      <c r="H116" s="345">
        <f t="shared" si="33"/>
        <v>22883.427272727273</v>
      </c>
      <c r="I116" s="413"/>
      <c r="J116" s="301">
        <v>4</v>
      </c>
      <c r="K116" s="302">
        <f t="shared" si="30"/>
        <v>3080.9999999999618</v>
      </c>
      <c r="L116" s="303">
        <f t="shared" si="31"/>
        <v>770.24999999999045</v>
      </c>
      <c r="M116" s="304">
        <v>0.89930555555555547</v>
      </c>
      <c r="N116" s="347">
        <v>0.91319444444444453</v>
      </c>
      <c r="O116" s="296">
        <v>20</v>
      </c>
      <c r="P116" s="416">
        <f t="shared" si="32"/>
        <v>20.000000000000249</v>
      </c>
      <c r="Q116" s="305">
        <v>0.91319444444444453</v>
      </c>
      <c r="R116" s="305">
        <v>0.95486111111111116</v>
      </c>
    </row>
    <row r="117" spans="1:18">
      <c r="A117" s="641"/>
      <c r="B117" s="297" t="s">
        <v>115</v>
      </c>
      <c r="C117" s="318"/>
      <c r="D117" s="319" t="s">
        <v>163</v>
      </c>
      <c r="E117" s="335"/>
      <c r="F117" s="299">
        <v>17.890909090909091</v>
      </c>
      <c r="G117" s="412">
        <v>3623</v>
      </c>
      <c r="H117" s="345">
        <f t="shared" si="33"/>
        <v>64818.763636363634</v>
      </c>
      <c r="I117" s="413"/>
      <c r="J117" s="301">
        <v>3</v>
      </c>
      <c r="K117" s="302">
        <f t="shared" si="30"/>
        <v>2898.3999998650329</v>
      </c>
      <c r="L117" s="303">
        <f t="shared" si="31"/>
        <v>966.13333328834426</v>
      </c>
      <c r="M117" s="304">
        <v>46117.96875</v>
      </c>
      <c r="N117" s="304">
        <v>46118.020833333336</v>
      </c>
      <c r="O117" s="302">
        <v>20</v>
      </c>
      <c r="P117" s="416">
        <f t="shared" si="32"/>
        <v>75.00000000349246</v>
      </c>
      <c r="Q117" s="305"/>
      <c r="R117" s="305"/>
    </row>
    <row r="118" spans="1:18">
      <c r="A118" s="641"/>
      <c r="B118" s="297">
        <v>0</v>
      </c>
      <c r="C118" s="318"/>
      <c r="D118" s="336"/>
      <c r="E118" s="335"/>
      <c r="F118" s="299" t="s">
        <v>105</v>
      </c>
      <c r="G118" s="412"/>
      <c r="H118" s="345">
        <f t="shared" si="33"/>
        <v>0</v>
      </c>
      <c r="I118" s="413"/>
      <c r="J118" s="301"/>
      <c r="K118" s="302"/>
      <c r="L118" s="303"/>
      <c r="M118" s="304"/>
      <c r="N118" s="304"/>
      <c r="O118" s="296"/>
      <c r="P118" s="416"/>
      <c r="Q118" s="305"/>
      <c r="R118" s="305"/>
    </row>
    <row r="119" spans="1:18">
      <c r="A119" s="641"/>
      <c r="B119" s="297">
        <v>0</v>
      </c>
      <c r="C119" s="318"/>
      <c r="D119" s="336"/>
      <c r="E119" s="335"/>
      <c r="F119" s="299" t="s">
        <v>105</v>
      </c>
      <c r="G119" s="412"/>
      <c r="H119" s="345">
        <f t="shared" si="33"/>
        <v>0</v>
      </c>
      <c r="I119" s="413"/>
      <c r="J119" s="301"/>
      <c r="K119" s="302"/>
      <c r="L119" s="303"/>
      <c r="M119" s="304"/>
      <c r="N119" s="304"/>
      <c r="O119" s="296"/>
      <c r="P119" s="416"/>
      <c r="Q119" s="305"/>
      <c r="R119" s="305"/>
    </row>
    <row r="120" spans="1:18">
      <c r="A120" s="641"/>
      <c r="B120" s="297">
        <v>0</v>
      </c>
      <c r="C120" s="318"/>
      <c r="D120" s="336"/>
      <c r="E120" s="335"/>
      <c r="F120" s="299" t="s">
        <v>105</v>
      </c>
      <c r="G120" s="412"/>
      <c r="H120" s="345"/>
      <c r="I120" s="413"/>
      <c r="J120" s="301"/>
      <c r="K120" s="302"/>
      <c r="L120" s="303"/>
      <c r="M120" s="304"/>
      <c r="N120" s="304"/>
      <c r="O120" s="296"/>
      <c r="P120" s="416"/>
      <c r="Q120" s="305"/>
      <c r="R120" s="305"/>
    </row>
    <row r="121" spans="1:18">
      <c r="A121" s="641"/>
      <c r="B121" s="297">
        <v>0</v>
      </c>
      <c r="C121" s="318"/>
      <c r="D121" s="336"/>
      <c r="E121" s="335"/>
      <c r="F121" s="299" t="s">
        <v>105</v>
      </c>
      <c r="G121" s="412"/>
      <c r="H121" s="345"/>
      <c r="I121" s="413"/>
      <c r="J121" s="301"/>
      <c r="K121" s="302"/>
      <c r="L121" s="303"/>
      <c r="M121" s="304"/>
      <c r="N121" s="304"/>
      <c r="O121" s="296"/>
      <c r="P121" s="416"/>
      <c r="Q121" s="305"/>
      <c r="R121" s="305"/>
    </row>
    <row r="122" spans="1:18">
      <c r="A122" s="641"/>
      <c r="B122" s="297">
        <v>0</v>
      </c>
      <c r="C122" s="318"/>
      <c r="D122" s="336"/>
      <c r="E122" s="335"/>
      <c r="F122" s="299" t="s">
        <v>105</v>
      </c>
      <c r="G122" s="412"/>
      <c r="H122" s="345"/>
      <c r="I122" s="413"/>
      <c r="J122" s="301"/>
      <c r="K122" s="302"/>
      <c r="L122" s="303"/>
      <c r="M122" s="304"/>
      <c r="N122" s="304"/>
      <c r="O122" s="296"/>
      <c r="P122" s="416"/>
      <c r="Q122" s="305"/>
      <c r="R122" s="305"/>
    </row>
    <row r="123" spans="1:18">
      <c r="A123" s="641"/>
      <c r="B123" s="297">
        <v>0</v>
      </c>
      <c r="C123" s="318"/>
      <c r="D123" s="336"/>
      <c r="E123" s="335"/>
      <c r="F123" s="299" t="s">
        <v>105</v>
      </c>
      <c r="G123" s="412"/>
      <c r="H123" s="345">
        <f t="shared" si="33"/>
        <v>0</v>
      </c>
      <c r="I123" s="413"/>
      <c r="J123" s="301"/>
      <c r="K123" s="302"/>
      <c r="L123" s="303"/>
      <c r="M123" s="304"/>
      <c r="N123" s="304"/>
      <c r="O123" s="296"/>
      <c r="P123" s="416"/>
      <c r="Q123" s="305"/>
      <c r="R123" s="305"/>
    </row>
    <row r="124" spans="1:18" ht="17.5" customHeight="1">
      <c r="A124" s="641"/>
      <c r="B124" s="297">
        <v>0</v>
      </c>
      <c r="C124" s="6" t="s">
        <v>142</v>
      </c>
      <c r="D124" s="642" t="s">
        <v>118</v>
      </c>
      <c r="E124" s="642"/>
      <c r="F124" s="308"/>
      <c r="G124" s="348"/>
      <c r="H124" s="349"/>
      <c r="I124" s="311"/>
      <c r="J124" s="312">
        <f>AVERAGE(J112:J123)</f>
        <v>3.5</v>
      </c>
      <c r="K124" s="312">
        <f>AVERAGE(K112:K123)</f>
        <v>2879.4047618822569</v>
      </c>
      <c r="L124" s="313">
        <f>AVERAGE(L112:L123)</f>
        <v>835.0734126909116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79998168889431442"/>
    <pageSetUpPr fitToPage="1"/>
  </sheetPr>
  <dimension ref="A1:AJ186"/>
  <sheetViews>
    <sheetView zoomScale="70" zoomScaleNormal="70" workbookViewId="0">
      <pane ySplit="4" topLeftCell="A65" activePane="bottomLeft" state="frozen"/>
      <selection activeCell="AE73" sqref="AE73"/>
      <selection pane="bottomLeft" activeCell="L72" sqref="L72"/>
    </sheetView>
  </sheetViews>
  <sheetFormatPr defaultColWidth="7.90625" defaultRowHeight="15.5"/>
  <cols>
    <col min="1" max="1" width="14.26953125" style="33" customWidth="1"/>
    <col min="2" max="2" width="12.7265625" style="33" customWidth="1"/>
    <col min="3" max="3" width="12.7265625" style="33" hidden="1" customWidth="1"/>
    <col min="4" max="4" width="14.26953125" style="33" customWidth="1"/>
    <col min="5" max="5" width="16.453125" style="33" customWidth="1"/>
    <col min="6" max="6" width="8.90625" style="259" customWidth="1"/>
    <col min="7" max="7" width="20.26953125" style="33" bestFit="1" customWidth="1"/>
    <col min="8" max="8" width="16.36328125" style="33" customWidth="1"/>
    <col min="9" max="9" width="6.36328125" style="33" customWidth="1"/>
    <col min="10" max="10" width="10.08984375" style="33" customWidth="1"/>
    <col min="11" max="11" width="10.6328125" style="33" customWidth="1"/>
    <col min="12" max="12" width="14.453125" style="33" customWidth="1"/>
    <col min="13" max="13" width="10.08984375" style="33" customWidth="1"/>
    <col min="14" max="14" width="9.26953125" style="33" customWidth="1"/>
    <col min="15" max="15" width="11.90625" style="33" customWidth="1"/>
    <col min="16" max="16" width="6" style="33" customWidth="1"/>
    <col min="17" max="18" width="9.26953125" style="33" customWidth="1"/>
    <col min="19" max="19" width="8.6328125" style="33" customWidth="1"/>
    <col min="20" max="21" width="7.6328125" style="33" bestFit="1" customWidth="1"/>
    <col min="22" max="22" width="10.6328125" style="33" customWidth="1"/>
    <col min="23" max="23" width="8.6328125" style="278" customWidth="1"/>
    <col min="24" max="25" width="7.08984375" style="33" customWidth="1"/>
    <col min="26" max="27" width="9.453125" style="33" customWidth="1"/>
    <col min="28" max="28" width="12.6328125" style="33" customWidth="1"/>
    <col min="29" max="29" width="12.453125" style="33" customWidth="1"/>
    <col min="30" max="31" width="9.453125" style="33" customWidth="1"/>
    <col min="32" max="32" width="13.08984375" style="33" customWidth="1"/>
    <col min="33" max="33" width="10.36328125" style="33" customWidth="1"/>
    <col min="34" max="34" width="9.26953125" style="33" customWidth="1"/>
    <col min="35" max="35" width="7.90625" style="33" customWidth="1"/>
    <col min="36" max="36" width="24.453125" style="33" bestFit="1" customWidth="1"/>
    <col min="37" max="16384" width="7.90625" style="33"/>
  </cols>
  <sheetData>
    <row r="1" spans="1:34" ht="26.25" customHeight="1">
      <c r="A1" s="28" t="s">
        <v>164</v>
      </c>
      <c r="B1" s="28"/>
      <c r="C1" s="28"/>
      <c r="D1" s="423" t="s">
        <v>78</v>
      </c>
      <c r="E1" s="29">
        <f>SUM(G5:G173)</f>
        <v>149366.00000000003</v>
      </c>
      <c r="F1" s="424" t="s">
        <v>4</v>
      </c>
      <c r="G1" s="30">
        <f>SUM(H5:H173)</f>
        <v>5906397.6562134931</v>
      </c>
      <c r="H1" s="420" t="s">
        <v>165</v>
      </c>
      <c r="I1" s="31">
        <f>M17+M30+M43+M56+M69+M82+M95+M108+M121+M134+M147+M160+M173</f>
        <v>197.08333333333334</v>
      </c>
      <c r="J1" s="440" t="s">
        <v>166</v>
      </c>
      <c r="K1" s="440"/>
      <c r="L1" s="440"/>
      <c r="M1" s="440" t="s">
        <v>167</v>
      </c>
      <c r="N1" s="440"/>
      <c r="O1" s="440"/>
      <c r="P1" s="440" t="s">
        <v>168</v>
      </c>
      <c r="Q1" s="440"/>
      <c r="R1" s="440"/>
      <c r="S1" s="440"/>
      <c r="T1" s="440" t="s">
        <v>81</v>
      </c>
      <c r="U1" s="440"/>
      <c r="V1" s="440"/>
      <c r="W1" s="440"/>
      <c r="X1" s="440"/>
      <c r="Y1" s="440"/>
      <c r="Z1" s="32" t="s">
        <v>169</v>
      </c>
      <c r="AA1" s="32" t="s">
        <v>170</v>
      </c>
      <c r="AB1" s="441" t="s">
        <v>171</v>
      </c>
      <c r="AC1" s="442"/>
      <c r="AD1" s="32" t="s">
        <v>169</v>
      </c>
      <c r="AE1" s="32" t="s">
        <v>172</v>
      </c>
      <c r="AF1" s="440" t="s">
        <v>173</v>
      </c>
      <c r="AG1" s="445"/>
      <c r="AH1" s="445"/>
    </row>
    <row r="2" spans="1:34" ht="26.25" customHeight="1">
      <c r="A2" s="450" t="s">
        <v>323</v>
      </c>
      <c r="B2" s="450"/>
      <c r="C2" s="423"/>
      <c r="D2" s="423" t="s">
        <v>83</v>
      </c>
      <c r="E2" s="34">
        <f>AVERAGE(O17,O30,O43,O56,O69,O82,O95,O108,O121,O134,O147,O160,O173)</f>
        <v>127.24377261814071</v>
      </c>
      <c r="F2" s="35" t="s">
        <v>84</v>
      </c>
      <c r="G2" s="36">
        <f>G1/E1</f>
        <v>39.543119961795135</v>
      </c>
      <c r="H2" s="420" t="s">
        <v>175</v>
      </c>
      <c r="I2" s="420">
        <f>COUNT(I5:I173)</f>
        <v>5</v>
      </c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43"/>
      <c r="AC2" s="444"/>
      <c r="AD2" s="38">
        <f>AD17+AD30+AD43+AD56+AD69+AD82+AD95+AD108+AD121+AD134+AD147+AD160+AD173</f>
        <v>4</v>
      </c>
      <c r="AE2" s="38">
        <f>AE17+AE30+AE43+AE56+AE69+AE82+AE95+AE108+AE121+AE134+AE147+AE160+AE173</f>
        <v>3</v>
      </c>
      <c r="AF2" s="445"/>
      <c r="AG2" s="445"/>
      <c r="AH2" s="445"/>
    </row>
    <row r="3" spans="1:34" ht="30.65" customHeight="1">
      <c r="A3" s="451" t="s">
        <v>86</v>
      </c>
      <c r="B3" s="451" t="s">
        <v>176</v>
      </c>
      <c r="C3" s="452"/>
      <c r="D3" s="451" t="s">
        <v>88</v>
      </c>
      <c r="E3" s="451"/>
      <c r="F3" s="452" t="s">
        <v>89</v>
      </c>
      <c r="G3" s="465" t="s">
        <v>177</v>
      </c>
      <c r="H3" s="452" t="s">
        <v>178</v>
      </c>
      <c r="I3" s="446" t="s">
        <v>92</v>
      </c>
      <c r="J3" s="447" t="s">
        <v>179</v>
      </c>
      <c r="K3" s="448" t="s">
        <v>180</v>
      </c>
      <c r="L3" s="449" t="s">
        <v>12</v>
      </c>
      <c r="M3" s="465" t="s">
        <v>179</v>
      </c>
      <c r="N3" s="448" t="s">
        <v>94</v>
      </c>
      <c r="O3" s="449" t="s">
        <v>83</v>
      </c>
      <c r="P3" s="447" t="s">
        <v>93</v>
      </c>
      <c r="Q3" s="449" t="s">
        <v>83</v>
      </c>
      <c r="R3" s="458" t="s">
        <v>181</v>
      </c>
      <c r="S3" s="459" t="s">
        <v>182</v>
      </c>
      <c r="T3" s="465" t="s">
        <v>95</v>
      </c>
      <c r="U3" s="465"/>
      <c r="V3" s="466" t="s">
        <v>183</v>
      </c>
      <c r="W3" s="446" t="s">
        <v>97</v>
      </c>
      <c r="X3" s="465" t="s">
        <v>98</v>
      </c>
      <c r="Y3" s="465"/>
      <c r="Z3" s="467" t="s">
        <v>184</v>
      </c>
      <c r="AA3" s="468"/>
      <c r="AB3" s="454" t="s">
        <v>185</v>
      </c>
      <c r="AC3" s="455"/>
      <c r="AD3" s="456" t="s">
        <v>186</v>
      </c>
      <c r="AE3" s="457"/>
      <c r="AF3" s="448" t="s">
        <v>94</v>
      </c>
      <c r="AG3" s="458" t="s">
        <v>181</v>
      </c>
      <c r="AH3" s="459" t="s">
        <v>182</v>
      </c>
    </row>
    <row r="4" spans="1:34" ht="30.65" customHeight="1">
      <c r="A4" s="452"/>
      <c r="B4" s="451"/>
      <c r="C4" s="453"/>
      <c r="D4" s="451"/>
      <c r="E4" s="451"/>
      <c r="F4" s="453"/>
      <c r="G4" s="465"/>
      <c r="H4" s="453"/>
      <c r="I4" s="446"/>
      <c r="J4" s="447"/>
      <c r="K4" s="448"/>
      <c r="L4" s="449"/>
      <c r="M4" s="465"/>
      <c r="N4" s="448"/>
      <c r="O4" s="449"/>
      <c r="P4" s="447"/>
      <c r="Q4" s="449"/>
      <c r="R4" s="458"/>
      <c r="S4" s="459"/>
      <c r="T4" s="430" t="s">
        <v>99</v>
      </c>
      <c r="U4" s="430" t="s">
        <v>100</v>
      </c>
      <c r="V4" s="465"/>
      <c r="W4" s="446"/>
      <c r="X4" s="424" t="s">
        <v>101</v>
      </c>
      <c r="Y4" s="424" t="s">
        <v>46</v>
      </c>
      <c r="Z4" s="430" t="s">
        <v>187</v>
      </c>
      <c r="AA4" s="430" t="s">
        <v>188</v>
      </c>
      <c r="AB4" s="455"/>
      <c r="AC4" s="455"/>
      <c r="AD4" s="430" t="s">
        <v>189</v>
      </c>
      <c r="AE4" s="39" t="s">
        <v>190</v>
      </c>
      <c r="AF4" s="448"/>
      <c r="AG4" s="458"/>
      <c r="AH4" s="459"/>
    </row>
    <row r="5" spans="1:34" ht="18.75" customHeight="1">
      <c r="A5" s="460" t="s">
        <v>191</v>
      </c>
      <c r="B5" s="40" t="s">
        <v>192</v>
      </c>
      <c r="C5" s="41"/>
      <c r="D5" s="42" t="s">
        <v>193</v>
      </c>
      <c r="E5" s="43"/>
      <c r="F5" s="359">
        <v>37.94</v>
      </c>
      <c r="G5" s="44">
        <v>3394.3</v>
      </c>
      <c r="H5" s="45">
        <f t="shared" ref="H5:H16" si="0">F5*G5</f>
        <v>128779.742</v>
      </c>
      <c r="I5" s="421"/>
      <c r="J5" s="46">
        <v>20</v>
      </c>
      <c r="K5" s="44">
        <v>2400</v>
      </c>
      <c r="L5" s="47">
        <v>120</v>
      </c>
      <c r="M5" s="422">
        <v>20</v>
      </c>
      <c r="N5" s="44">
        <f t="shared" ref="N5:N10" si="1">G5/W5*60</f>
        <v>2288.2921348314608</v>
      </c>
      <c r="O5" s="47">
        <f t="shared" ref="O5:O10" si="2">N5/M5</f>
        <v>114.41460674157304</v>
      </c>
      <c r="P5" s="48">
        <f t="shared" ref="P5:P10" si="3">M5-J5</f>
        <v>0</v>
      </c>
      <c r="Q5" s="49">
        <f t="shared" ref="Q5:Q10" si="4">O5-L5</f>
        <v>-5.5853932584269614</v>
      </c>
      <c r="R5" s="428">
        <f t="shared" ref="R5:R10" si="5">O5/L5</f>
        <v>0.95345505617977533</v>
      </c>
      <c r="S5" s="463">
        <f>R17</f>
        <v>0.92803926426052907</v>
      </c>
      <c r="T5" s="50">
        <v>0.29166666666666669</v>
      </c>
      <c r="U5" s="50">
        <v>0.35347222222222224</v>
      </c>
      <c r="V5" s="424">
        <v>5</v>
      </c>
      <c r="W5" s="421">
        <f>(U5-T5)*24*60</f>
        <v>89</v>
      </c>
      <c r="X5" s="424"/>
      <c r="Y5" s="424"/>
      <c r="Z5" s="51"/>
      <c r="AA5" s="51"/>
      <c r="AB5" s="451"/>
      <c r="AC5" s="451"/>
      <c r="AD5" s="52"/>
      <c r="AE5" s="52"/>
      <c r="AF5" s="48">
        <f t="shared" ref="AF5:AF70" si="6">N5-K5</f>
        <v>-111.70786516853923</v>
      </c>
      <c r="AG5" s="428">
        <f t="shared" ref="AG5:AG70" si="7">N5/K5</f>
        <v>0.95345505617977533</v>
      </c>
      <c r="AH5" s="463">
        <f>AG17</f>
        <v>0.9625612667965856</v>
      </c>
    </row>
    <row r="6" spans="1:34" ht="19.149999999999999" customHeight="1">
      <c r="A6" s="461"/>
      <c r="B6" s="40" t="s">
        <v>192</v>
      </c>
      <c r="C6" s="41"/>
      <c r="D6" s="42" t="s">
        <v>194</v>
      </c>
      <c r="E6" s="43"/>
      <c r="F6" s="359">
        <v>31.266131815044861</v>
      </c>
      <c r="G6" s="44">
        <v>2023.45</v>
      </c>
      <c r="H6" s="45">
        <f t="shared" si="0"/>
        <v>63265.454421152528</v>
      </c>
      <c r="I6" s="421"/>
      <c r="J6" s="46">
        <v>18</v>
      </c>
      <c r="K6" s="44">
        <v>2600</v>
      </c>
      <c r="L6" s="47">
        <v>144.44444444444446</v>
      </c>
      <c r="M6" s="422">
        <v>19</v>
      </c>
      <c r="N6" s="44">
        <f t="shared" si="1"/>
        <v>2529.3125000000009</v>
      </c>
      <c r="O6" s="47">
        <f t="shared" si="2"/>
        <v>133.12171052631584</v>
      </c>
      <c r="P6" s="48">
        <f t="shared" si="3"/>
        <v>1</v>
      </c>
      <c r="Q6" s="49">
        <f t="shared" si="4"/>
        <v>-11.32273391812862</v>
      </c>
      <c r="R6" s="428">
        <f t="shared" si="5"/>
        <v>0.92161184210526337</v>
      </c>
      <c r="S6" s="463"/>
      <c r="T6" s="50">
        <v>0.35833333333333334</v>
      </c>
      <c r="U6" s="50">
        <v>0.39166666666666666</v>
      </c>
      <c r="V6" s="424">
        <v>7</v>
      </c>
      <c r="W6" s="421">
        <f t="shared" ref="W6:W17" si="8">(U6-T6)*24*60</f>
        <v>47.999999999999986</v>
      </c>
      <c r="X6" s="53"/>
      <c r="Y6" s="53"/>
      <c r="Z6" s="54"/>
      <c r="AA6" s="54"/>
      <c r="AB6" s="451"/>
      <c r="AC6" s="451"/>
      <c r="AD6" s="438"/>
      <c r="AE6" s="438"/>
      <c r="AF6" s="48">
        <f t="shared" si="6"/>
        <v>-70.687499999999091</v>
      </c>
      <c r="AG6" s="428">
        <f t="shared" si="7"/>
        <v>0.9728125000000003</v>
      </c>
      <c r="AH6" s="463"/>
    </row>
    <row r="7" spans="1:34" ht="19.149999999999999" customHeight="1">
      <c r="A7" s="461"/>
      <c r="B7" s="40" t="s">
        <v>192</v>
      </c>
      <c r="C7" s="41"/>
      <c r="D7" s="42" t="s">
        <v>195</v>
      </c>
      <c r="E7" s="43"/>
      <c r="F7" s="359">
        <v>38</v>
      </c>
      <c r="G7" s="44">
        <v>4085.2000000000003</v>
      </c>
      <c r="H7" s="45">
        <f t="shared" si="0"/>
        <v>155237.6</v>
      </c>
      <c r="I7" s="421"/>
      <c r="J7" s="46">
        <v>19</v>
      </c>
      <c r="K7" s="44">
        <v>2600</v>
      </c>
      <c r="L7" s="47">
        <v>136.84210526315789</v>
      </c>
      <c r="M7" s="422">
        <v>20</v>
      </c>
      <c r="N7" s="44">
        <f t="shared" si="1"/>
        <v>2526.9278350515474</v>
      </c>
      <c r="O7" s="47">
        <f t="shared" si="2"/>
        <v>126.34639175257738</v>
      </c>
      <c r="P7" s="48">
        <f t="shared" si="3"/>
        <v>1</v>
      </c>
      <c r="Q7" s="49">
        <f t="shared" si="4"/>
        <v>-10.495713510580515</v>
      </c>
      <c r="R7" s="428">
        <f t="shared" si="5"/>
        <v>0.92330055511498854</v>
      </c>
      <c r="S7" s="463"/>
      <c r="T7" s="50">
        <v>0.40694444444444444</v>
      </c>
      <c r="U7" s="50">
        <v>0.47430555555555554</v>
      </c>
      <c r="V7" s="424">
        <v>22</v>
      </c>
      <c r="W7" s="421">
        <f t="shared" si="8"/>
        <v>96.999999999999972</v>
      </c>
      <c r="X7" s="53">
        <v>0.39513888888888887</v>
      </c>
      <c r="Y7" s="53">
        <v>0.40416666666666662</v>
      </c>
      <c r="Z7" s="54"/>
      <c r="AA7" s="54"/>
      <c r="AB7" s="451"/>
      <c r="AC7" s="451"/>
      <c r="AD7" s="438"/>
      <c r="AE7" s="438"/>
      <c r="AF7" s="48">
        <f t="shared" si="6"/>
        <v>-73.07216494845261</v>
      </c>
      <c r="AG7" s="428">
        <f t="shared" si="7"/>
        <v>0.97189532117367206</v>
      </c>
      <c r="AH7" s="463"/>
    </row>
    <row r="8" spans="1:34" ht="19.149999999999999" customHeight="1">
      <c r="A8" s="461"/>
      <c r="B8" s="40" t="s">
        <v>192</v>
      </c>
      <c r="C8" s="41"/>
      <c r="D8" s="42" t="s">
        <v>195</v>
      </c>
      <c r="E8" s="43"/>
      <c r="F8" s="359">
        <v>38</v>
      </c>
      <c r="G8" s="44">
        <v>3209.8</v>
      </c>
      <c r="H8" s="45">
        <f t="shared" si="0"/>
        <v>121972.40000000001</v>
      </c>
      <c r="I8" s="421"/>
      <c r="J8" s="46">
        <v>19</v>
      </c>
      <c r="K8" s="44">
        <v>2600</v>
      </c>
      <c r="L8" s="47">
        <v>136.84210526315789</v>
      </c>
      <c r="M8" s="422">
        <v>20</v>
      </c>
      <c r="N8" s="44">
        <f t="shared" si="1"/>
        <v>2534.0526315789457</v>
      </c>
      <c r="O8" s="47">
        <f t="shared" si="2"/>
        <v>126.70263157894729</v>
      </c>
      <c r="P8" s="48">
        <f t="shared" si="3"/>
        <v>1</v>
      </c>
      <c r="Q8" s="49">
        <f t="shared" si="4"/>
        <v>-10.1394736842106</v>
      </c>
      <c r="R8" s="428">
        <f t="shared" si="5"/>
        <v>0.92590384615384558</v>
      </c>
      <c r="S8" s="463"/>
      <c r="T8" s="50">
        <v>0.51458333333333328</v>
      </c>
      <c r="U8" s="50">
        <v>0.56736111111111109</v>
      </c>
      <c r="V8" s="424">
        <v>6</v>
      </c>
      <c r="W8" s="421">
        <f t="shared" si="8"/>
        <v>76.000000000000057</v>
      </c>
      <c r="X8" s="53"/>
      <c r="Y8" s="53"/>
      <c r="Z8" s="54"/>
      <c r="AA8" s="54"/>
      <c r="AB8" s="451"/>
      <c r="AC8" s="451"/>
      <c r="AD8" s="438"/>
      <c r="AE8" s="438"/>
      <c r="AF8" s="48">
        <f t="shared" si="6"/>
        <v>-65.947368421054307</v>
      </c>
      <c r="AG8" s="428">
        <f t="shared" si="7"/>
        <v>0.9746356275303637</v>
      </c>
      <c r="AH8" s="463"/>
    </row>
    <row r="9" spans="1:34" ht="19.149999999999999" customHeight="1">
      <c r="A9" s="461"/>
      <c r="B9" s="40" t="s">
        <v>192</v>
      </c>
      <c r="C9" s="55"/>
      <c r="D9" s="42" t="s">
        <v>194</v>
      </c>
      <c r="E9" s="56"/>
      <c r="F9" s="359">
        <v>31.266131815044861</v>
      </c>
      <c r="G9" s="57">
        <v>1089.55</v>
      </c>
      <c r="H9" s="45">
        <f t="shared" si="0"/>
        <v>34066.013919082128</v>
      </c>
      <c r="I9" s="438"/>
      <c r="J9" s="46">
        <v>18</v>
      </c>
      <c r="K9" s="44">
        <v>2600</v>
      </c>
      <c r="L9" s="47">
        <v>144.44444444444446</v>
      </c>
      <c r="M9" s="422">
        <v>19</v>
      </c>
      <c r="N9" s="44">
        <f t="shared" si="1"/>
        <v>2514.346153846147</v>
      </c>
      <c r="O9" s="47">
        <f t="shared" si="2"/>
        <v>132.33400809716562</v>
      </c>
      <c r="P9" s="48">
        <f t="shared" si="3"/>
        <v>1</v>
      </c>
      <c r="Q9" s="49">
        <f t="shared" si="4"/>
        <v>-12.110436347278835</v>
      </c>
      <c r="R9" s="428">
        <f t="shared" si="5"/>
        <v>0.91615851759576195</v>
      </c>
      <c r="S9" s="463"/>
      <c r="T9" s="50">
        <v>0.57291666666666663</v>
      </c>
      <c r="U9" s="50">
        <v>0.59097222222222223</v>
      </c>
      <c r="V9" s="424">
        <v>8</v>
      </c>
      <c r="W9" s="421">
        <f t="shared" si="8"/>
        <v>26.000000000000068</v>
      </c>
      <c r="X9" s="53"/>
      <c r="Y9" s="53"/>
      <c r="Z9" s="54"/>
      <c r="AA9" s="54"/>
      <c r="AB9" s="451"/>
      <c r="AC9" s="451"/>
      <c r="AD9" s="438"/>
      <c r="AE9" s="438"/>
      <c r="AF9" s="48">
        <f t="shared" si="6"/>
        <v>-85.65384615385301</v>
      </c>
      <c r="AG9" s="428">
        <f t="shared" si="7"/>
        <v>0.9670562130177488</v>
      </c>
      <c r="AH9" s="463"/>
    </row>
    <row r="10" spans="1:34" ht="19.149999999999999" customHeight="1">
      <c r="A10" s="462"/>
      <c r="B10" s="40" t="s">
        <v>192</v>
      </c>
      <c r="C10" s="41"/>
      <c r="D10" s="42" t="s">
        <v>193</v>
      </c>
      <c r="E10" s="43"/>
      <c r="F10" s="359">
        <v>37.94</v>
      </c>
      <c r="G10" s="44">
        <v>1827.6999999999998</v>
      </c>
      <c r="H10" s="45">
        <f t="shared" si="0"/>
        <v>69342.937999999995</v>
      </c>
      <c r="I10" s="421"/>
      <c r="J10" s="46">
        <v>20</v>
      </c>
      <c r="K10" s="44">
        <v>2400</v>
      </c>
      <c r="L10" s="47">
        <v>120</v>
      </c>
      <c r="M10" s="422">
        <v>20</v>
      </c>
      <c r="N10" s="44">
        <f t="shared" si="1"/>
        <v>2238.0000000000005</v>
      </c>
      <c r="O10" s="47">
        <f t="shared" si="2"/>
        <v>111.90000000000002</v>
      </c>
      <c r="P10" s="48">
        <f t="shared" si="3"/>
        <v>0</v>
      </c>
      <c r="Q10" s="49">
        <f t="shared" si="4"/>
        <v>-8.0999999999999801</v>
      </c>
      <c r="R10" s="428">
        <f t="shared" si="5"/>
        <v>0.93250000000000022</v>
      </c>
      <c r="S10" s="464"/>
      <c r="T10" s="50">
        <v>0.60694444444444451</v>
      </c>
      <c r="U10" s="50">
        <v>0.64097222222222228</v>
      </c>
      <c r="V10" s="424">
        <v>23</v>
      </c>
      <c r="W10" s="421">
        <f t="shared" si="8"/>
        <v>48.999999999999986</v>
      </c>
      <c r="X10" s="53">
        <v>0.59444444444444444</v>
      </c>
      <c r="Y10" s="53">
        <v>0.60416666666666663</v>
      </c>
      <c r="Z10" s="54"/>
      <c r="AA10" s="54"/>
      <c r="AB10" s="451"/>
      <c r="AC10" s="451"/>
      <c r="AD10" s="438"/>
      <c r="AE10" s="438"/>
      <c r="AF10" s="48">
        <f t="shared" si="6"/>
        <v>-161.99999999999955</v>
      </c>
      <c r="AG10" s="428">
        <f t="shared" si="7"/>
        <v>0.93250000000000022</v>
      </c>
      <c r="AH10" s="464"/>
    </row>
    <row r="11" spans="1:34" ht="19.149999999999999" customHeight="1">
      <c r="A11" s="462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21"/>
      <c r="J11" s="46"/>
      <c r="K11" s="44"/>
      <c r="L11" s="47"/>
      <c r="M11" s="422"/>
      <c r="N11" s="44"/>
      <c r="O11" s="47"/>
      <c r="P11" s="48"/>
      <c r="Q11" s="49"/>
      <c r="R11" s="428"/>
      <c r="S11" s="464"/>
      <c r="T11" s="50"/>
      <c r="U11" s="50"/>
      <c r="V11" s="424"/>
      <c r="W11" s="421"/>
      <c r="X11" s="53"/>
      <c r="Y11" s="53"/>
      <c r="Z11" s="54"/>
      <c r="AA11" s="54"/>
      <c r="AB11" s="451"/>
      <c r="AC11" s="451"/>
      <c r="AD11" s="438"/>
      <c r="AE11" s="438"/>
      <c r="AF11" s="48">
        <f t="shared" si="6"/>
        <v>0</v>
      </c>
      <c r="AG11" s="428" t="e">
        <f t="shared" si="7"/>
        <v>#DIV/0!</v>
      </c>
      <c r="AH11" s="464"/>
    </row>
    <row r="12" spans="1:34" ht="19.149999999999999" customHeight="1">
      <c r="A12" s="462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21"/>
      <c r="J12" s="46"/>
      <c r="K12" s="44"/>
      <c r="L12" s="47"/>
      <c r="M12" s="422"/>
      <c r="N12" s="44"/>
      <c r="O12" s="47"/>
      <c r="P12" s="48"/>
      <c r="Q12" s="49"/>
      <c r="R12" s="428"/>
      <c r="S12" s="464"/>
      <c r="T12" s="50"/>
      <c r="U12" s="50"/>
      <c r="V12" s="424"/>
      <c r="W12" s="421"/>
      <c r="X12" s="53"/>
      <c r="Y12" s="53"/>
      <c r="Z12" s="54"/>
      <c r="AA12" s="54"/>
      <c r="AB12" s="451"/>
      <c r="AC12" s="451"/>
      <c r="AD12" s="438"/>
      <c r="AE12" s="438"/>
      <c r="AF12" s="48">
        <f t="shared" si="6"/>
        <v>0</v>
      </c>
      <c r="AG12" s="428" t="e">
        <f t="shared" si="7"/>
        <v>#DIV/0!</v>
      </c>
      <c r="AH12" s="464"/>
    </row>
    <row r="13" spans="1:34" ht="19.149999999999999" customHeight="1">
      <c r="A13" s="462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25"/>
      <c r="J13" s="46"/>
      <c r="K13" s="44"/>
      <c r="L13" s="47"/>
      <c r="M13" s="62"/>
      <c r="N13" s="44"/>
      <c r="O13" s="47"/>
      <c r="P13" s="48"/>
      <c r="Q13" s="49"/>
      <c r="R13" s="428"/>
      <c r="S13" s="464"/>
      <c r="T13" s="63"/>
      <c r="U13" s="63"/>
      <c r="V13" s="425"/>
      <c r="W13" s="421"/>
      <c r="X13" s="64"/>
      <c r="Y13" s="64"/>
      <c r="Z13" s="54"/>
      <c r="AA13" s="54"/>
      <c r="AB13" s="451"/>
      <c r="AC13" s="451"/>
      <c r="AD13" s="438"/>
      <c r="AE13" s="438"/>
      <c r="AF13" s="48">
        <f t="shared" si="6"/>
        <v>0</v>
      </c>
      <c r="AG13" s="428" t="e">
        <f t="shared" si="7"/>
        <v>#DIV/0!</v>
      </c>
      <c r="AH13" s="464"/>
    </row>
    <row r="14" spans="1:34" ht="19.149999999999999" customHeight="1">
      <c r="A14" s="462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25"/>
      <c r="J14" s="46"/>
      <c r="K14" s="44"/>
      <c r="L14" s="47"/>
      <c r="M14" s="62"/>
      <c r="N14" s="44"/>
      <c r="O14" s="47"/>
      <c r="P14" s="48"/>
      <c r="Q14" s="49"/>
      <c r="R14" s="428"/>
      <c r="S14" s="464"/>
      <c r="T14" s="63"/>
      <c r="U14" s="63"/>
      <c r="V14" s="425"/>
      <c r="W14" s="421">
        <f t="shared" si="8"/>
        <v>0</v>
      </c>
      <c r="X14" s="64"/>
      <c r="Y14" s="64"/>
      <c r="Z14" s="54"/>
      <c r="AA14" s="54"/>
      <c r="AB14" s="451"/>
      <c r="AC14" s="451"/>
      <c r="AD14" s="438"/>
      <c r="AE14" s="438"/>
      <c r="AF14" s="65"/>
      <c r="AG14" s="429"/>
      <c r="AH14" s="464"/>
    </row>
    <row r="15" spans="1:34" ht="19.149999999999999" customHeight="1">
      <c r="A15" s="462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25"/>
      <c r="J15" s="46"/>
      <c r="K15" s="44"/>
      <c r="L15" s="47"/>
      <c r="M15" s="62"/>
      <c r="N15" s="68"/>
      <c r="O15" s="47"/>
      <c r="P15" s="48"/>
      <c r="Q15" s="49"/>
      <c r="R15" s="428"/>
      <c r="S15" s="464"/>
      <c r="T15" s="63"/>
      <c r="U15" s="63"/>
      <c r="V15" s="425"/>
      <c r="W15" s="421">
        <f t="shared" si="8"/>
        <v>0</v>
      </c>
      <c r="X15" s="64"/>
      <c r="Y15" s="64"/>
      <c r="Z15" s="54"/>
      <c r="AA15" s="54"/>
      <c r="AB15" s="451"/>
      <c r="AC15" s="451"/>
      <c r="AD15" s="438"/>
      <c r="AE15" s="438"/>
      <c r="AF15" s="65"/>
      <c r="AG15" s="429"/>
      <c r="AH15" s="464"/>
    </row>
    <row r="16" spans="1:34" ht="19.149999999999999" customHeight="1">
      <c r="A16" s="462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25"/>
      <c r="J16" s="46"/>
      <c r="K16" s="44"/>
      <c r="L16" s="47"/>
      <c r="M16" s="62"/>
      <c r="N16" s="68"/>
      <c r="O16" s="47"/>
      <c r="P16" s="48"/>
      <c r="Q16" s="49"/>
      <c r="R16" s="428"/>
      <c r="S16" s="464"/>
      <c r="T16" s="63"/>
      <c r="U16" s="63"/>
      <c r="V16" s="425"/>
      <c r="W16" s="421">
        <f t="shared" si="8"/>
        <v>0</v>
      </c>
      <c r="X16" s="64"/>
      <c r="Y16" s="64"/>
      <c r="Z16" s="54"/>
      <c r="AA16" s="54"/>
      <c r="AB16" s="451"/>
      <c r="AC16" s="451"/>
      <c r="AD16" s="438"/>
      <c r="AE16" s="438"/>
      <c r="AF16" s="65"/>
      <c r="AG16" s="429"/>
      <c r="AH16" s="464"/>
    </row>
    <row r="17" spans="1:34" ht="19.149999999999999" customHeight="1">
      <c r="A17" s="462"/>
      <c r="B17" s="69">
        <v>0</v>
      </c>
      <c r="C17" s="69" t="s">
        <v>198</v>
      </c>
      <c r="D17" s="469" t="s">
        <v>118</v>
      </c>
      <c r="E17" s="469"/>
      <c r="F17" s="360"/>
      <c r="G17" s="70"/>
      <c r="H17" s="71"/>
      <c r="I17" s="72"/>
      <c r="J17" s="70">
        <v>19</v>
      </c>
      <c r="K17" s="70">
        <v>2533.3333333333335</v>
      </c>
      <c r="L17" s="73">
        <v>133.76218323586747</v>
      </c>
      <c r="M17" s="70">
        <f t="shared" ref="M17:O17" si="9">AVERAGE(M5:M16)</f>
        <v>19.666666666666668</v>
      </c>
      <c r="N17" s="70">
        <f t="shared" si="9"/>
        <v>2438.4885425513503</v>
      </c>
      <c r="O17" s="73">
        <f t="shared" si="9"/>
        <v>124.13655811609652</v>
      </c>
      <c r="P17" s="65">
        <f t="shared" ref="P17:P23" si="10">M17-J17</f>
        <v>0.66666666666666785</v>
      </c>
      <c r="Q17" s="74">
        <f t="shared" ref="Q17:Q23" si="11">O17-L17</f>
        <v>-9.6256251197709446</v>
      </c>
      <c r="R17" s="75">
        <f>O17/L17</f>
        <v>0.92803926426052907</v>
      </c>
      <c r="S17" s="464"/>
      <c r="T17" s="63"/>
      <c r="U17" s="63"/>
      <c r="V17" s="42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51"/>
      <c r="AC17" s="451"/>
      <c r="AD17" s="79">
        <f>SUM(AD5:AD16)</f>
        <v>0</v>
      </c>
      <c r="AE17" s="79">
        <f>SUM(AE5:AE16)</f>
        <v>0</v>
      </c>
      <c r="AF17" s="65">
        <f t="shared" si="6"/>
        <v>-94.844790781983193</v>
      </c>
      <c r="AG17" s="429">
        <f t="shared" si="7"/>
        <v>0.9625612667965856</v>
      </c>
      <c r="AH17" s="464"/>
    </row>
    <row r="18" spans="1:34" ht="19.149999999999999" customHeight="1">
      <c r="A18" s="471" t="s">
        <v>199</v>
      </c>
      <c r="B18" s="80" t="s">
        <v>192</v>
      </c>
      <c r="C18" s="81"/>
      <c r="D18" s="82" t="s">
        <v>200</v>
      </c>
      <c r="E18" s="83"/>
      <c r="F18" s="361">
        <v>36.86</v>
      </c>
      <c r="G18" s="57">
        <v>3122</v>
      </c>
      <c r="H18" s="84">
        <f t="shared" ref="H18:H29" si="12">F18*G18</f>
        <v>115076.92</v>
      </c>
      <c r="I18" s="438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2153.1034482758614</v>
      </c>
      <c r="O18" s="86">
        <f t="shared" ref="O18:O23" si="14">N18/M18</f>
        <v>119.61685823754786</v>
      </c>
      <c r="P18" s="54">
        <f t="shared" si="10"/>
        <v>1</v>
      </c>
      <c r="Q18" s="88">
        <f t="shared" si="11"/>
        <v>-12.736082938922721</v>
      </c>
      <c r="R18" s="431">
        <f t="shared" ref="R18:R23" si="15">O18/L18</f>
        <v>0.90377181779480609</v>
      </c>
      <c r="S18" s="472">
        <f>R30</f>
        <v>0.87079100896743411</v>
      </c>
      <c r="T18" s="89">
        <v>0.16666666666666666</v>
      </c>
      <c r="U18" s="89">
        <v>0.22708333333333333</v>
      </c>
      <c r="V18" s="438">
        <v>5</v>
      </c>
      <c r="W18" s="90">
        <f>(U18-T18)*24*60</f>
        <v>87.000000000000014</v>
      </c>
      <c r="X18" s="86"/>
      <c r="Y18" s="86"/>
      <c r="Z18" s="54"/>
      <c r="AA18" s="54"/>
      <c r="AB18" s="451"/>
      <c r="AC18" s="451"/>
      <c r="AD18" s="438"/>
      <c r="AE18" s="438"/>
      <c r="AF18" s="91">
        <f t="shared" si="6"/>
        <v>-96.89655172413859</v>
      </c>
      <c r="AG18" s="92">
        <f t="shared" si="7"/>
        <v>0.9569348659003829</v>
      </c>
      <c r="AH18" s="473">
        <f>AG30</f>
        <v>0.90987616326059662</v>
      </c>
    </row>
    <row r="19" spans="1:34" ht="19.149999999999999" customHeight="1">
      <c r="A19" s="471"/>
      <c r="B19" s="435" t="s">
        <v>192</v>
      </c>
      <c r="C19" s="434"/>
      <c r="D19" s="82" t="s">
        <v>206</v>
      </c>
      <c r="E19" s="83"/>
      <c r="F19" s="359">
        <v>38.630952380952372</v>
      </c>
      <c r="G19" s="57">
        <v>929.6</v>
      </c>
      <c r="H19" s="84">
        <f t="shared" si="12"/>
        <v>35911.333333333328</v>
      </c>
      <c r="I19" s="438"/>
      <c r="J19" s="93">
        <v>18</v>
      </c>
      <c r="K19" s="44">
        <v>2600</v>
      </c>
      <c r="L19" s="47">
        <v>144.44444444444446</v>
      </c>
      <c r="M19" s="87">
        <v>19</v>
      </c>
      <c r="N19" s="94">
        <f t="shared" si="13"/>
        <v>2324.0000000000009</v>
      </c>
      <c r="O19" s="95">
        <f t="shared" si="14"/>
        <v>122.31578947368426</v>
      </c>
      <c r="P19" s="54">
        <f t="shared" si="10"/>
        <v>1</v>
      </c>
      <c r="Q19" s="88">
        <f t="shared" si="11"/>
        <v>-22.128654970760195</v>
      </c>
      <c r="R19" s="431">
        <f t="shared" si="15"/>
        <v>0.84680161943319865</v>
      </c>
      <c r="S19" s="472"/>
      <c r="T19" s="89">
        <v>0.23125000000000001</v>
      </c>
      <c r="U19" s="89">
        <v>0.24791666666666667</v>
      </c>
      <c r="V19" s="438">
        <v>6</v>
      </c>
      <c r="W19" s="90">
        <f>(U19-T19)*24*60</f>
        <v>23.999999999999993</v>
      </c>
      <c r="X19" s="96"/>
      <c r="Y19" s="96"/>
      <c r="Z19" s="54"/>
      <c r="AA19" s="54"/>
      <c r="AB19" s="451"/>
      <c r="AC19" s="451"/>
      <c r="AD19" s="438"/>
      <c r="AE19" s="438"/>
      <c r="AF19" s="48">
        <f t="shared" si="6"/>
        <v>-275.99999999999909</v>
      </c>
      <c r="AG19" s="428">
        <f t="shared" si="7"/>
        <v>0.89384615384615418</v>
      </c>
      <c r="AH19" s="474"/>
    </row>
    <row r="20" spans="1:34" ht="19.149999999999999" customHeight="1">
      <c r="A20" s="471"/>
      <c r="B20" s="435" t="s">
        <v>201</v>
      </c>
      <c r="C20" s="55"/>
      <c r="D20" s="42" t="s">
        <v>202</v>
      </c>
      <c r="E20" s="83"/>
      <c r="F20" s="359">
        <v>38.39</v>
      </c>
      <c r="G20" s="57">
        <v>2056</v>
      </c>
      <c r="H20" s="84">
        <f t="shared" si="12"/>
        <v>78929.84</v>
      </c>
      <c r="I20" s="438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1434.4186046511625</v>
      </c>
      <c r="O20" s="95">
        <f t="shared" si="14"/>
        <v>84.377564979480141</v>
      </c>
      <c r="P20" s="54">
        <f t="shared" si="10"/>
        <v>1</v>
      </c>
      <c r="Q20" s="88">
        <f t="shared" si="11"/>
        <v>-17.872435020519859</v>
      </c>
      <c r="R20" s="431">
        <f t="shared" si="15"/>
        <v>0.82520845945701848</v>
      </c>
      <c r="S20" s="472"/>
      <c r="T20" s="89">
        <v>0.2638888888888889</v>
      </c>
      <c r="U20" s="89">
        <v>0.32361111111111113</v>
      </c>
      <c r="V20" s="438">
        <v>23</v>
      </c>
      <c r="W20" s="90">
        <f t="shared" ref="W20:W29" si="16">(U20-T20)*24*60</f>
        <v>86.000000000000014</v>
      </c>
      <c r="X20" s="96">
        <v>0.25138888888888888</v>
      </c>
      <c r="Y20" s="96">
        <v>0.26111111111111113</v>
      </c>
      <c r="Z20" s="54"/>
      <c r="AA20" s="54"/>
      <c r="AB20" s="451"/>
      <c r="AC20" s="451"/>
      <c r="AD20" s="438"/>
      <c r="AE20" s="438"/>
      <c r="AF20" s="91">
        <f t="shared" si="6"/>
        <v>-201.58139534883753</v>
      </c>
      <c r="AG20" s="92">
        <f t="shared" si="7"/>
        <v>0.87678398817308223</v>
      </c>
      <c r="AH20" s="474"/>
    </row>
    <row r="21" spans="1:34" ht="19.149999999999999" customHeight="1">
      <c r="A21" s="471"/>
      <c r="B21" s="435" t="s">
        <v>203</v>
      </c>
      <c r="C21" s="97"/>
      <c r="D21" s="98" t="s">
        <v>204</v>
      </c>
      <c r="E21" s="43"/>
      <c r="F21" s="359">
        <v>43.14</v>
      </c>
      <c r="G21" s="44">
        <v>1636</v>
      </c>
      <c r="H21" s="84">
        <f t="shared" si="12"/>
        <v>70577.040000000008</v>
      </c>
      <c r="I21" s="424"/>
      <c r="J21" s="93">
        <v>16</v>
      </c>
      <c r="K21" s="44">
        <v>1440</v>
      </c>
      <c r="L21" s="47">
        <v>90</v>
      </c>
      <c r="M21" s="422">
        <v>16</v>
      </c>
      <c r="N21" s="94">
        <f t="shared" si="13"/>
        <v>1382.5352112676057</v>
      </c>
      <c r="O21" s="95">
        <f t="shared" si="14"/>
        <v>86.408450704225359</v>
      </c>
      <c r="P21" s="54">
        <f t="shared" si="10"/>
        <v>0</v>
      </c>
      <c r="Q21" s="88">
        <f t="shared" si="11"/>
        <v>-3.5915492957746409</v>
      </c>
      <c r="R21" s="431">
        <f t="shared" si="15"/>
        <v>0.96009389671361511</v>
      </c>
      <c r="S21" s="472"/>
      <c r="T21" s="89">
        <v>0.32916666666666666</v>
      </c>
      <c r="U21" s="89">
        <v>0.37847222222222221</v>
      </c>
      <c r="V21" s="438">
        <v>8</v>
      </c>
      <c r="W21" s="90">
        <f t="shared" si="16"/>
        <v>70.999999999999986</v>
      </c>
      <c r="X21" s="96"/>
      <c r="Y21" s="96"/>
      <c r="Z21" s="54"/>
      <c r="AA21" s="54"/>
      <c r="AB21" s="451"/>
      <c r="AC21" s="451"/>
      <c r="AD21" s="438"/>
      <c r="AE21" s="438"/>
      <c r="AF21" s="48">
        <f t="shared" si="6"/>
        <v>-57.464788732394254</v>
      </c>
      <c r="AG21" s="428">
        <f t="shared" si="7"/>
        <v>0.96009389671361511</v>
      </c>
      <c r="AH21" s="475"/>
    </row>
    <row r="22" spans="1:34" ht="19.149999999999999" customHeight="1">
      <c r="A22" s="471"/>
      <c r="B22" s="435" t="s">
        <v>201</v>
      </c>
      <c r="C22" s="97"/>
      <c r="D22" s="42" t="s">
        <v>205</v>
      </c>
      <c r="E22" s="43"/>
      <c r="F22" s="359">
        <v>38.1</v>
      </c>
      <c r="G22" s="44">
        <v>956</v>
      </c>
      <c r="H22" s="84">
        <f t="shared" si="12"/>
        <v>36423.599999999999</v>
      </c>
      <c r="I22" s="424"/>
      <c r="J22" s="93">
        <v>17</v>
      </c>
      <c r="K22" s="44">
        <v>1500</v>
      </c>
      <c r="L22" s="47">
        <v>88.235294117647058</v>
      </c>
      <c r="M22" s="87">
        <v>16</v>
      </c>
      <c r="N22" s="94">
        <f t="shared" si="13"/>
        <v>1274.6666666666665</v>
      </c>
      <c r="O22" s="95">
        <f t="shared" si="14"/>
        <v>79.666666666666657</v>
      </c>
      <c r="P22" s="54">
        <f t="shared" si="10"/>
        <v>-1</v>
      </c>
      <c r="Q22" s="88">
        <f t="shared" si="11"/>
        <v>-8.5686274509804008</v>
      </c>
      <c r="R22" s="431">
        <f t="shared" si="15"/>
        <v>0.90288888888888874</v>
      </c>
      <c r="S22" s="472"/>
      <c r="T22" s="89">
        <v>0.38263888888888886</v>
      </c>
      <c r="U22" s="89">
        <v>0.41388888888888886</v>
      </c>
      <c r="V22" s="438">
        <v>6</v>
      </c>
      <c r="W22" s="90">
        <f t="shared" si="16"/>
        <v>45</v>
      </c>
      <c r="X22" s="96"/>
      <c r="Y22" s="96"/>
      <c r="Z22" s="54"/>
      <c r="AA22" s="54"/>
      <c r="AB22" s="451"/>
      <c r="AC22" s="451"/>
      <c r="AD22" s="438"/>
      <c r="AE22" s="438"/>
      <c r="AF22" s="91">
        <f t="shared" si="6"/>
        <v>-225.33333333333348</v>
      </c>
      <c r="AG22" s="92">
        <f t="shared" si="7"/>
        <v>0.84977777777777763</v>
      </c>
      <c r="AH22" s="475"/>
    </row>
    <row r="23" spans="1:34" ht="19.149999999999999" customHeight="1">
      <c r="A23" s="471"/>
      <c r="B23" s="435" t="s">
        <v>192</v>
      </c>
      <c r="C23" s="97"/>
      <c r="D23" s="42" t="s">
        <v>206</v>
      </c>
      <c r="E23" s="43"/>
      <c r="F23" s="359">
        <v>38.630952380952372</v>
      </c>
      <c r="G23" s="44">
        <v>3718.4</v>
      </c>
      <c r="H23" s="84">
        <f t="shared" si="12"/>
        <v>143645.33333333331</v>
      </c>
      <c r="I23" s="424"/>
      <c r="J23" s="93">
        <v>18</v>
      </c>
      <c r="K23" s="44">
        <v>2600</v>
      </c>
      <c r="L23" s="47">
        <v>144.44444444444446</v>
      </c>
      <c r="M23" s="87">
        <v>20</v>
      </c>
      <c r="N23" s="94">
        <f t="shared" si="13"/>
        <v>2373.4468085106387</v>
      </c>
      <c r="O23" s="95">
        <f t="shared" si="14"/>
        <v>118.67234042553193</v>
      </c>
      <c r="P23" s="54">
        <f t="shared" si="10"/>
        <v>2</v>
      </c>
      <c r="Q23" s="88">
        <f t="shared" si="11"/>
        <v>-25.772104018912529</v>
      </c>
      <c r="R23" s="431">
        <f t="shared" si="15"/>
        <v>0.82157774140752871</v>
      </c>
      <c r="S23" s="472"/>
      <c r="T23" s="89">
        <v>0.45486111111111105</v>
      </c>
      <c r="U23" s="89">
        <v>0.52013888888888882</v>
      </c>
      <c r="V23" s="438">
        <v>6</v>
      </c>
      <c r="W23" s="90">
        <f t="shared" si="16"/>
        <v>93.999999999999986</v>
      </c>
      <c r="X23" s="96"/>
      <c r="Y23" s="96"/>
      <c r="Z23" s="54"/>
      <c r="AA23" s="54"/>
      <c r="AB23" s="451"/>
      <c r="AC23" s="451"/>
      <c r="AD23" s="438"/>
      <c r="AE23" s="438"/>
      <c r="AF23" s="48">
        <f t="shared" si="6"/>
        <v>-226.55319148936132</v>
      </c>
      <c r="AG23" s="428">
        <f t="shared" si="7"/>
        <v>0.91286415711947644</v>
      </c>
      <c r="AH23" s="475"/>
    </row>
    <row r="24" spans="1:34" ht="19.149999999999999" customHeight="1">
      <c r="A24" s="471"/>
      <c r="B24" s="435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1"/>
      <c r="S24" s="472"/>
      <c r="T24" s="89"/>
      <c r="U24" s="89"/>
      <c r="V24" s="438"/>
      <c r="W24" s="90"/>
      <c r="X24" s="438"/>
      <c r="Y24" s="438"/>
      <c r="Z24" s="54"/>
      <c r="AA24" s="54"/>
      <c r="AB24" s="451"/>
      <c r="AC24" s="451"/>
      <c r="AD24" s="438"/>
      <c r="AE24" s="438"/>
      <c r="AF24" s="91">
        <f t="shared" si="6"/>
        <v>0</v>
      </c>
      <c r="AG24" s="92" t="e">
        <f t="shared" si="7"/>
        <v>#DIV/0!</v>
      </c>
      <c r="AH24" s="475"/>
    </row>
    <row r="25" spans="1:34" ht="19.149999999999999" customHeight="1">
      <c r="A25" s="471"/>
      <c r="B25" s="435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1"/>
      <c r="S25" s="472"/>
      <c r="T25" s="89"/>
      <c r="U25" s="89"/>
      <c r="V25" s="438"/>
      <c r="W25" s="90">
        <f t="shared" si="16"/>
        <v>0</v>
      </c>
      <c r="X25" s="438"/>
      <c r="Y25" s="438"/>
      <c r="Z25" s="54"/>
      <c r="AA25" s="54"/>
      <c r="AB25" s="451"/>
      <c r="AC25" s="451"/>
      <c r="AD25" s="438"/>
      <c r="AE25" s="438"/>
      <c r="AF25" s="48">
        <f t="shared" si="6"/>
        <v>0</v>
      </c>
      <c r="AG25" s="428" t="e">
        <f t="shared" si="7"/>
        <v>#DIV/0!</v>
      </c>
      <c r="AH25" s="475"/>
    </row>
    <row r="26" spans="1:34" ht="19.149999999999999" customHeight="1">
      <c r="A26" s="471"/>
      <c r="B26" s="435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1"/>
      <c r="S26" s="472"/>
      <c r="T26" s="89"/>
      <c r="U26" s="89"/>
      <c r="V26" s="438"/>
      <c r="W26" s="90">
        <f t="shared" si="16"/>
        <v>0</v>
      </c>
      <c r="X26" s="438"/>
      <c r="Y26" s="438"/>
      <c r="Z26" s="54"/>
      <c r="AA26" s="54"/>
      <c r="AB26" s="451"/>
      <c r="AC26" s="451"/>
      <c r="AD26" s="438"/>
      <c r="AE26" s="438"/>
      <c r="AF26" s="91">
        <f t="shared" si="6"/>
        <v>0</v>
      </c>
      <c r="AG26" s="92" t="e">
        <f t="shared" si="7"/>
        <v>#DIV/0!</v>
      </c>
      <c r="AH26" s="475"/>
    </row>
    <row r="27" spans="1:34" ht="19.149999999999999" customHeight="1">
      <c r="A27" s="471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1"/>
      <c r="S27" s="472"/>
      <c r="T27" s="89"/>
      <c r="U27" s="89"/>
      <c r="V27" s="438"/>
      <c r="W27" s="90">
        <f t="shared" si="16"/>
        <v>0</v>
      </c>
      <c r="X27" s="438"/>
      <c r="Y27" s="438"/>
      <c r="Z27" s="54"/>
      <c r="AA27" s="54"/>
      <c r="AB27" s="451"/>
      <c r="AC27" s="451"/>
      <c r="AD27" s="438"/>
      <c r="AE27" s="438"/>
      <c r="AF27" s="48">
        <f t="shared" si="6"/>
        <v>0</v>
      </c>
      <c r="AG27" s="428" t="e">
        <f t="shared" si="7"/>
        <v>#DIV/0!</v>
      </c>
      <c r="AH27" s="475"/>
    </row>
    <row r="28" spans="1:34" ht="19.149999999999999" customHeight="1">
      <c r="A28" s="471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1"/>
      <c r="S28" s="472"/>
      <c r="T28" s="89"/>
      <c r="U28" s="89"/>
      <c r="V28" s="438"/>
      <c r="W28" s="90">
        <f t="shared" si="16"/>
        <v>0</v>
      </c>
      <c r="X28" s="438"/>
      <c r="Y28" s="438"/>
      <c r="Z28" s="54"/>
      <c r="AA28" s="54"/>
      <c r="AB28" s="451"/>
      <c r="AC28" s="451"/>
      <c r="AD28" s="438"/>
      <c r="AE28" s="438"/>
      <c r="AF28" s="91">
        <f t="shared" si="6"/>
        <v>0</v>
      </c>
      <c r="AG28" s="92" t="e">
        <f t="shared" si="7"/>
        <v>#DIV/0!</v>
      </c>
      <c r="AH28" s="475"/>
    </row>
    <row r="29" spans="1:34" ht="19.149999999999999" customHeight="1">
      <c r="A29" s="471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1"/>
      <c r="S29" s="472"/>
      <c r="T29" s="89"/>
      <c r="U29" s="89"/>
      <c r="V29" s="438"/>
      <c r="W29" s="90">
        <f t="shared" si="16"/>
        <v>0</v>
      </c>
      <c r="X29" s="438"/>
      <c r="Y29" s="438"/>
      <c r="Z29" s="54"/>
      <c r="AA29" s="54"/>
      <c r="AB29" s="451"/>
      <c r="AC29" s="451"/>
      <c r="AD29" s="438"/>
      <c r="AE29" s="438"/>
      <c r="AF29" s="48">
        <f t="shared" si="6"/>
        <v>0</v>
      </c>
      <c r="AG29" s="428"/>
      <c r="AH29" s="475"/>
    </row>
    <row r="30" spans="1:34" ht="19.149999999999999" customHeight="1">
      <c r="A30" s="471"/>
      <c r="B30" s="99">
        <v>0</v>
      </c>
      <c r="C30" s="100" t="s">
        <v>207</v>
      </c>
      <c r="D30" s="470" t="s">
        <v>118</v>
      </c>
      <c r="E30" s="470"/>
      <c r="F30" s="363"/>
      <c r="G30" s="101"/>
      <c r="H30" s="102"/>
      <c r="I30" s="103"/>
      <c r="J30" s="101">
        <v>17</v>
      </c>
      <c r="K30" s="101">
        <v>2004.3333333333333</v>
      </c>
      <c r="L30" s="104">
        <v>116.95452069716777</v>
      </c>
      <c r="M30" s="101">
        <f t="shared" ref="M30:O30" si="17">AVERAGE(M18:M29)</f>
        <v>17.666666666666668</v>
      </c>
      <c r="N30" s="101">
        <f t="shared" si="17"/>
        <v>1823.6951232286558</v>
      </c>
      <c r="O30" s="104">
        <f t="shared" si="17"/>
        <v>101.84294508118937</v>
      </c>
      <c r="P30" s="54">
        <f t="shared" ref="P30:P34" si="18">M30-J30</f>
        <v>0.66666666666666785</v>
      </c>
      <c r="Q30" s="88">
        <f t="shared" ref="Q30:Q34" si="19">O30-L30</f>
        <v>-15.111575615978396</v>
      </c>
      <c r="R30" s="105">
        <f t="shared" ref="R30:R34" si="20">O30/L30</f>
        <v>0.87079100896743411</v>
      </c>
      <c r="S30" s="4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51"/>
      <c r="AC30" s="451"/>
      <c r="AD30" s="107">
        <f>SUM(AD18:AD29)</f>
        <v>0</v>
      </c>
      <c r="AE30" s="107">
        <f>SUM(AE18:AE29)</f>
        <v>0</v>
      </c>
      <c r="AF30" s="108">
        <f t="shared" si="6"/>
        <v>-180.63821010467746</v>
      </c>
      <c r="AG30" s="109">
        <f t="shared" ref="AG30" si="21">N30/K30</f>
        <v>0.90987616326059662</v>
      </c>
      <c r="AH30" s="476"/>
    </row>
    <row r="31" spans="1:34" ht="19.149999999999999" customHeight="1">
      <c r="A31" s="479" t="s">
        <v>208</v>
      </c>
      <c r="B31" s="110" t="s">
        <v>115</v>
      </c>
      <c r="C31" s="66"/>
      <c r="D31" s="111" t="s">
        <v>209</v>
      </c>
      <c r="E31" s="112"/>
      <c r="F31" s="364">
        <v>35.33</v>
      </c>
      <c r="G31" s="94">
        <v>1850</v>
      </c>
      <c r="H31" s="113">
        <f t="shared" ref="H31:H40" si="22">F31*G31</f>
        <v>65360.5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4" si="23">G31/W31*60</f>
        <v>1881.35593220339</v>
      </c>
      <c r="O31" s="116">
        <f t="shared" ref="O31:O34" si="24">N31/M31</f>
        <v>156.77966101694918</v>
      </c>
      <c r="P31" s="117">
        <f t="shared" si="18"/>
        <v>0</v>
      </c>
      <c r="Q31" s="118">
        <f t="shared" si="19"/>
        <v>-19.720338983050823</v>
      </c>
      <c r="R31" s="432">
        <f t="shared" si="20"/>
        <v>0.88827003409036365</v>
      </c>
      <c r="S31" s="481">
        <f>R43</f>
        <v>0.85051030562660257</v>
      </c>
      <c r="T31" s="119">
        <v>0.16666666666666666</v>
      </c>
      <c r="U31" s="119">
        <v>0.20763888888888887</v>
      </c>
      <c r="V31" s="52">
        <v>5</v>
      </c>
      <c r="W31" s="120">
        <f t="shared" ref="W31:W42" si="25">(U31-T31)*24*60</f>
        <v>58.999999999999993</v>
      </c>
      <c r="X31" s="52"/>
      <c r="Y31" s="52"/>
      <c r="Z31" s="51"/>
      <c r="AA31" s="51"/>
      <c r="AB31" s="451"/>
      <c r="AC31" s="451"/>
      <c r="AD31" s="52"/>
      <c r="AE31" s="52"/>
      <c r="AF31" s="117">
        <f t="shared" si="6"/>
        <v>-236.64406779660999</v>
      </c>
      <c r="AG31" s="121">
        <f t="shared" si="7"/>
        <v>0.88827003409036354</v>
      </c>
      <c r="AH31" s="477">
        <f>AG43</f>
        <v>0.86184780153075369</v>
      </c>
    </row>
    <row r="32" spans="1:34" ht="19.149999999999999" customHeight="1">
      <c r="A32" s="480"/>
      <c r="B32" s="122" t="s">
        <v>115</v>
      </c>
      <c r="C32" s="123"/>
      <c r="D32" s="98" t="s">
        <v>210</v>
      </c>
      <c r="E32" s="43"/>
      <c r="F32" s="359">
        <v>34.229999999999997</v>
      </c>
      <c r="G32" s="44">
        <v>1784</v>
      </c>
      <c r="H32" s="84">
        <f t="shared" si="22"/>
        <v>61066.319999999992</v>
      </c>
      <c r="I32" s="421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1911.4285714285716</v>
      </c>
      <c r="O32" s="47">
        <f t="shared" si="24"/>
        <v>159.28571428571431</v>
      </c>
      <c r="P32" s="48">
        <f t="shared" si="18"/>
        <v>0</v>
      </c>
      <c r="Q32" s="49">
        <f t="shared" si="19"/>
        <v>-17.214285714285694</v>
      </c>
      <c r="R32" s="428">
        <f t="shared" si="20"/>
        <v>0.90246863617968442</v>
      </c>
      <c r="S32" s="472"/>
      <c r="T32" s="89">
        <v>0.21249999999999999</v>
      </c>
      <c r="U32" s="89">
        <v>0.25138888888888888</v>
      </c>
      <c r="V32" s="438">
        <v>7</v>
      </c>
      <c r="W32" s="90">
        <f t="shared" si="25"/>
        <v>56</v>
      </c>
      <c r="X32" s="124"/>
      <c r="Y32" s="124"/>
      <c r="Z32" s="125"/>
      <c r="AA32" s="125"/>
      <c r="AB32" s="451"/>
      <c r="AC32" s="451"/>
      <c r="AD32" s="438"/>
      <c r="AE32" s="438"/>
      <c r="AF32" s="48">
        <f t="shared" si="6"/>
        <v>-206.57142857142844</v>
      </c>
      <c r="AG32" s="428">
        <f t="shared" si="7"/>
        <v>0.90246863617968442</v>
      </c>
      <c r="AH32" s="463"/>
    </row>
    <row r="33" spans="1:34" ht="19.149999999999999" customHeight="1">
      <c r="A33" s="480"/>
      <c r="B33" s="122" t="s">
        <v>115</v>
      </c>
      <c r="C33" s="438"/>
      <c r="D33" s="82" t="s">
        <v>211</v>
      </c>
      <c r="E33" s="83"/>
      <c r="F33" s="359">
        <v>36.409999999999997</v>
      </c>
      <c r="G33" s="57">
        <v>2974.05</v>
      </c>
      <c r="H33" s="84">
        <f t="shared" si="22"/>
        <v>108285.1605</v>
      </c>
      <c r="I33" s="438"/>
      <c r="J33" s="46">
        <v>10</v>
      </c>
      <c r="K33" s="44">
        <v>2769</v>
      </c>
      <c r="L33" s="47">
        <v>276.89999999999998</v>
      </c>
      <c r="M33" s="46">
        <v>10</v>
      </c>
      <c r="N33" s="44">
        <f t="shared" si="23"/>
        <v>2230.5375000000013</v>
      </c>
      <c r="O33" s="47">
        <f t="shared" si="24"/>
        <v>223.05375000000012</v>
      </c>
      <c r="P33" s="48">
        <f t="shared" si="18"/>
        <v>0</v>
      </c>
      <c r="Q33" s="49">
        <f t="shared" si="19"/>
        <v>-53.846249999999856</v>
      </c>
      <c r="R33" s="428">
        <f t="shared" si="20"/>
        <v>0.80553900325027139</v>
      </c>
      <c r="S33" s="472"/>
      <c r="T33" s="89">
        <v>0.26666666666666666</v>
      </c>
      <c r="U33" s="89">
        <v>0.32222222222222219</v>
      </c>
      <c r="V33" s="438">
        <v>22</v>
      </c>
      <c r="W33" s="90">
        <f t="shared" si="25"/>
        <v>79.999999999999957</v>
      </c>
      <c r="X33" s="124">
        <v>0.25486111111111109</v>
      </c>
      <c r="Y33" s="124">
        <v>0.2638888888888889</v>
      </c>
      <c r="Z33" s="125"/>
      <c r="AA33" s="125"/>
      <c r="AB33" s="451"/>
      <c r="AC33" s="451"/>
      <c r="AD33" s="438"/>
      <c r="AE33" s="438"/>
      <c r="AF33" s="48">
        <f t="shared" si="6"/>
        <v>-538.46249999999873</v>
      </c>
      <c r="AG33" s="126">
        <f t="shared" si="7"/>
        <v>0.80553900325027128</v>
      </c>
      <c r="AH33" s="463"/>
    </row>
    <row r="34" spans="1:34" ht="19.149999999999999" customHeight="1">
      <c r="A34" s="480"/>
      <c r="B34" s="122" t="s">
        <v>201</v>
      </c>
      <c r="C34" s="127"/>
      <c r="D34" s="82" t="s">
        <v>317</v>
      </c>
      <c r="E34" s="83"/>
      <c r="F34" s="359">
        <v>47.6</v>
      </c>
      <c r="G34" s="57">
        <v>4050.75</v>
      </c>
      <c r="H34" s="84">
        <f t="shared" si="22"/>
        <v>192815.7</v>
      </c>
      <c r="I34" s="438"/>
      <c r="J34" s="46">
        <v>15</v>
      </c>
      <c r="K34" s="44">
        <v>1500</v>
      </c>
      <c r="L34" s="47">
        <v>100</v>
      </c>
      <c r="M34" s="46">
        <v>16</v>
      </c>
      <c r="N34" s="44">
        <f t="shared" si="23"/>
        <v>1306.6935483870971</v>
      </c>
      <c r="O34" s="47">
        <f t="shared" si="24"/>
        <v>81.668346774193566</v>
      </c>
      <c r="P34" s="48">
        <f t="shared" si="18"/>
        <v>1</v>
      </c>
      <c r="Q34" s="49">
        <f t="shared" si="19"/>
        <v>-18.331653225806434</v>
      </c>
      <c r="R34" s="428">
        <f t="shared" si="20"/>
        <v>0.81668346774193568</v>
      </c>
      <c r="S34" s="472"/>
      <c r="T34" s="89">
        <v>0.36319444444444438</v>
      </c>
      <c r="U34" s="89">
        <v>0.49236111111111103</v>
      </c>
      <c r="V34" s="438">
        <v>6</v>
      </c>
      <c r="W34" s="90">
        <f t="shared" si="25"/>
        <v>185.99999999999997</v>
      </c>
      <c r="X34" s="124"/>
      <c r="Y34" s="124"/>
      <c r="Z34" s="125"/>
      <c r="AA34" s="125"/>
      <c r="AB34" s="451"/>
      <c r="AC34" s="451"/>
      <c r="AD34" s="438"/>
      <c r="AE34" s="438"/>
      <c r="AF34" s="48">
        <f t="shared" si="6"/>
        <v>-193.30645161290295</v>
      </c>
      <c r="AG34" s="126">
        <f t="shared" si="7"/>
        <v>0.87112903225806471</v>
      </c>
      <c r="AH34" s="463"/>
    </row>
    <row r="35" spans="1:34" ht="19.149999999999999" customHeight="1">
      <c r="A35" s="480"/>
      <c r="B35" s="122">
        <v>0</v>
      </c>
      <c r="C35" s="41"/>
      <c r="D35" s="42"/>
      <c r="E35" s="43"/>
      <c r="F35" s="359" t="s">
        <v>105</v>
      </c>
      <c r="G35" s="128"/>
      <c r="H35" s="84">
        <f t="shared" si="22"/>
        <v>0</v>
      </c>
      <c r="I35" s="424"/>
      <c r="J35" s="46"/>
      <c r="K35" s="44"/>
      <c r="L35" s="47"/>
      <c r="M35" s="46"/>
      <c r="N35" s="44"/>
      <c r="O35" s="47"/>
      <c r="P35" s="48"/>
      <c r="Q35" s="49"/>
      <c r="R35" s="428"/>
      <c r="S35" s="472"/>
      <c r="T35" s="89"/>
      <c r="U35" s="89"/>
      <c r="V35" s="438"/>
      <c r="W35" s="90"/>
      <c r="X35" s="124"/>
      <c r="Y35" s="124"/>
      <c r="Z35" s="125"/>
      <c r="AA35" s="125"/>
      <c r="AB35" s="451"/>
      <c r="AC35" s="451"/>
      <c r="AD35" s="438"/>
      <c r="AE35" s="438"/>
      <c r="AF35" s="117">
        <f t="shared" si="6"/>
        <v>0</v>
      </c>
      <c r="AG35" s="121" t="e">
        <f t="shared" si="7"/>
        <v>#DIV/0!</v>
      </c>
      <c r="AH35" s="464"/>
    </row>
    <row r="36" spans="1:34" ht="19.149999999999999" customHeight="1">
      <c r="A36" s="480"/>
      <c r="B36" s="122">
        <v>0</v>
      </c>
      <c r="C36" s="129"/>
      <c r="D36" s="42"/>
      <c r="E36" s="83"/>
      <c r="F36" s="359" t="s">
        <v>105</v>
      </c>
      <c r="G36" s="57"/>
      <c r="H36" s="84">
        <f t="shared" si="22"/>
        <v>0</v>
      </c>
      <c r="I36" s="438"/>
      <c r="J36" s="46"/>
      <c r="K36" s="44"/>
      <c r="L36" s="47"/>
      <c r="M36" s="46"/>
      <c r="N36" s="44"/>
      <c r="O36" s="47"/>
      <c r="P36" s="48"/>
      <c r="Q36" s="49"/>
      <c r="R36" s="428"/>
      <c r="S36" s="472"/>
      <c r="T36" s="89"/>
      <c r="U36" s="89"/>
      <c r="V36" s="438"/>
      <c r="W36" s="90">
        <f t="shared" si="25"/>
        <v>0</v>
      </c>
      <c r="X36" s="124"/>
      <c r="Y36" s="124"/>
      <c r="Z36" s="125"/>
      <c r="AA36" s="125"/>
      <c r="AB36" s="451"/>
      <c r="AC36" s="451"/>
      <c r="AD36" s="438"/>
      <c r="AE36" s="438"/>
      <c r="AF36" s="48">
        <f t="shared" si="6"/>
        <v>0</v>
      </c>
      <c r="AG36" s="428" t="e">
        <f t="shared" si="7"/>
        <v>#DIV/0!</v>
      </c>
      <c r="AH36" s="464"/>
    </row>
    <row r="37" spans="1:34" ht="19.149999999999999" customHeight="1">
      <c r="A37" s="480"/>
      <c r="B37" s="122">
        <v>0</v>
      </c>
      <c r="C37" s="129"/>
      <c r="D37" s="82"/>
      <c r="E37" s="83"/>
      <c r="F37" s="359" t="s">
        <v>105</v>
      </c>
      <c r="G37" s="57"/>
      <c r="H37" s="84">
        <f t="shared" si="22"/>
        <v>0</v>
      </c>
      <c r="I37" s="438"/>
      <c r="J37" s="46"/>
      <c r="K37" s="44"/>
      <c r="L37" s="47"/>
      <c r="M37" s="46"/>
      <c r="N37" s="44"/>
      <c r="O37" s="47"/>
      <c r="P37" s="48"/>
      <c r="Q37" s="49"/>
      <c r="R37" s="428"/>
      <c r="S37" s="472"/>
      <c r="T37" s="89"/>
      <c r="U37" s="89"/>
      <c r="V37" s="438"/>
      <c r="W37" s="90">
        <f t="shared" si="25"/>
        <v>0</v>
      </c>
      <c r="X37" s="124"/>
      <c r="Y37" s="124"/>
      <c r="Z37" s="125"/>
      <c r="AA37" s="125"/>
      <c r="AB37" s="451"/>
      <c r="AC37" s="451"/>
      <c r="AD37" s="438"/>
      <c r="AE37" s="438"/>
      <c r="AF37" s="48">
        <f t="shared" si="6"/>
        <v>0</v>
      </c>
      <c r="AG37" s="126" t="e">
        <f t="shared" si="7"/>
        <v>#DIV/0!</v>
      </c>
      <c r="AH37" s="464"/>
    </row>
    <row r="38" spans="1:34" ht="19.149999999999999" customHeight="1">
      <c r="A38" s="480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38"/>
      <c r="J38" s="46"/>
      <c r="K38" s="44"/>
      <c r="L38" s="47"/>
      <c r="M38" s="427"/>
      <c r="N38" s="44"/>
      <c r="O38" s="47"/>
      <c r="P38" s="48"/>
      <c r="Q38" s="49"/>
      <c r="R38" s="428"/>
      <c r="S38" s="472"/>
      <c r="T38" s="89"/>
      <c r="U38" s="89"/>
      <c r="V38" s="438"/>
      <c r="W38" s="90">
        <f t="shared" si="25"/>
        <v>0</v>
      </c>
      <c r="X38" s="124"/>
      <c r="Y38" s="124"/>
      <c r="Z38" s="125"/>
      <c r="AA38" s="125"/>
      <c r="AB38" s="451"/>
      <c r="AC38" s="451"/>
      <c r="AD38" s="438"/>
      <c r="AE38" s="438"/>
      <c r="AF38" s="48">
        <f t="shared" si="6"/>
        <v>0</v>
      </c>
      <c r="AG38" s="126" t="e">
        <f t="shared" si="7"/>
        <v>#DIV/0!</v>
      </c>
      <c r="AH38" s="464"/>
    </row>
    <row r="39" spans="1:34" ht="19.149999999999999" customHeight="1">
      <c r="A39" s="480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38"/>
      <c r="J39" s="46"/>
      <c r="K39" s="44"/>
      <c r="L39" s="47"/>
      <c r="M39" s="427"/>
      <c r="N39" s="44"/>
      <c r="O39" s="47"/>
      <c r="P39" s="48"/>
      <c r="Q39" s="49"/>
      <c r="R39" s="428"/>
      <c r="S39" s="472"/>
      <c r="T39" s="89"/>
      <c r="U39" s="89"/>
      <c r="V39" s="438"/>
      <c r="W39" s="90">
        <f t="shared" si="25"/>
        <v>0</v>
      </c>
      <c r="X39" s="124"/>
      <c r="Y39" s="124"/>
      <c r="Z39" s="125"/>
      <c r="AA39" s="125"/>
      <c r="AB39" s="451"/>
      <c r="AC39" s="451"/>
      <c r="AD39" s="438"/>
      <c r="AE39" s="438"/>
      <c r="AF39" s="117">
        <f t="shared" si="6"/>
        <v>0</v>
      </c>
      <c r="AG39" s="121" t="e">
        <f t="shared" si="7"/>
        <v>#DIV/0!</v>
      </c>
      <c r="AH39" s="464"/>
    </row>
    <row r="40" spans="1:34" ht="19.149999999999999" customHeight="1">
      <c r="A40" s="480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4"/>
      <c r="J40" s="132"/>
      <c r="K40" s="133"/>
      <c r="L40" s="134"/>
      <c r="M40" s="422"/>
      <c r="N40" s="44"/>
      <c r="O40" s="47"/>
      <c r="P40" s="48"/>
      <c r="Q40" s="49"/>
      <c r="R40" s="428"/>
      <c r="S40" s="472"/>
      <c r="T40" s="89"/>
      <c r="U40" s="89"/>
      <c r="V40" s="438"/>
      <c r="W40" s="90">
        <f t="shared" si="25"/>
        <v>0</v>
      </c>
      <c r="X40" s="124"/>
      <c r="Y40" s="124"/>
      <c r="Z40" s="125"/>
      <c r="AA40" s="125"/>
      <c r="AB40" s="451"/>
      <c r="AC40" s="451"/>
      <c r="AD40" s="438"/>
      <c r="AE40" s="438"/>
      <c r="AF40" s="48">
        <f t="shared" si="6"/>
        <v>0</v>
      </c>
      <c r="AG40" s="428" t="e">
        <f t="shared" si="7"/>
        <v>#DIV/0!</v>
      </c>
      <c r="AH40" s="464"/>
    </row>
    <row r="41" spans="1:34" ht="19.149999999999999" customHeight="1">
      <c r="A41" s="480"/>
      <c r="B41" s="438">
        <v>0</v>
      </c>
      <c r="C41" s="55"/>
      <c r="D41" s="82"/>
      <c r="E41" s="83"/>
      <c r="F41" s="359" t="s">
        <v>105</v>
      </c>
      <c r="G41" s="57"/>
      <c r="H41" s="84"/>
      <c r="I41" s="438"/>
      <c r="J41" s="87"/>
      <c r="K41" s="57"/>
      <c r="L41" s="86"/>
      <c r="M41" s="427"/>
      <c r="N41" s="57"/>
      <c r="O41" s="86"/>
      <c r="P41" s="54"/>
      <c r="Q41" s="88"/>
      <c r="R41" s="431"/>
      <c r="S41" s="472"/>
      <c r="T41" s="89"/>
      <c r="U41" s="89"/>
      <c r="V41" s="438"/>
      <c r="W41" s="90">
        <f t="shared" si="25"/>
        <v>0</v>
      </c>
      <c r="X41" s="124"/>
      <c r="Y41" s="124"/>
      <c r="Z41" s="125"/>
      <c r="AA41" s="125"/>
      <c r="AB41" s="451"/>
      <c r="AC41" s="451"/>
      <c r="AD41" s="438"/>
      <c r="AE41" s="438"/>
      <c r="AF41" s="48"/>
      <c r="AG41" s="130"/>
      <c r="AH41" s="464"/>
    </row>
    <row r="42" spans="1:34" ht="19.149999999999999" customHeight="1">
      <c r="A42" s="480"/>
      <c r="B42" s="438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38"/>
      <c r="J42" s="87"/>
      <c r="K42" s="57"/>
      <c r="L42" s="86"/>
      <c r="M42" s="427"/>
      <c r="N42" s="57"/>
      <c r="O42" s="86"/>
      <c r="P42" s="54"/>
      <c r="Q42" s="88"/>
      <c r="R42" s="431"/>
      <c r="S42" s="472"/>
      <c r="T42" s="89"/>
      <c r="U42" s="89"/>
      <c r="V42" s="438"/>
      <c r="W42" s="90">
        <f t="shared" si="25"/>
        <v>0</v>
      </c>
      <c r="X42" s="124"/>
      <c r="Y42" s="124"/>
      <c r="Z42" s="125"/>
      <c r="AA42" s="125"/>
      <c r="AB42" s="451"/>
      <c r="AC42" s="451"/>
      <c r="AD42" s="438"/>
      <c r="AE42" s="438"/>
      <c r="AF42" s="48"/>
      <c r="AG42" s="130"/>
      <c r="AH42" s="464"/>
    </row>
    <row r="43" spans="1:34" ht="19.149999999999999" customHeight="1">
      <c r="A43" s="480"/>
      <c r="B43" s="122">
        <v>0</v>
      </c>
      <c r="C43" s="100" t="s">
        <v>214</v>
      </c>
      <c r="D43" s="478" t="s">
        <v>118</v>
      </c>
      <c r="E43" s="478"/>
      <c r="F43" s="363"/>
      <c r="G43" s="101"/>
      <c r="H43" s="102"/>
      <c r="I43" s="103"/>
      <c r="J43" s="101">
        <v>12.25</v>
      </c>
      <c r="K43" s="101">
        <v>2126.25</v>
      </c>
      <c r="L43" s="104">
        <v>182.47499999999999</v>
      </c>
      <c r="M43" s="101">
        <f t="shared" ref="M43:O43" si="26">AVERAGE(M31:M42)</f>
        <v>12.5</v>
      </c>
      <c r="N43" s="101">
        <f t="shared" si="26"/>
        <v>1832.503888004765</v>
      </c>
      <c r="O43" s="104">
        <f t="shared" si="26"/>
        <v>155.19686801921429</v>
      </c>
      <c r="P43" s="54">
        <f>M43-J43</f>
        <v>0.25</v>
      </c>
      <c r="Q43" s="88">
        <f>N43-K43</f>
        <v>-293.74611199523497</v>
      </c>
      <c r="R43" s="105">
        <f t="shared" ref="R43:R49" si="27">O43/L43</f>
        <v>0.85051030562660257</v>
      </c>
      <c r="S43" s="472"/>
      <c r="T43" s="89"/>
      <c r="U43" s="89"/>
      <c r="V43" s="438"/>
      <c r="W43" s="438"/>
      <c r="X43" s="124"/>
      <c r="Y43" s="124"/>
      <c r="Z43" s="135">
        <f>SUM(Z31:Z42)</f>
        <v>0</v>
      </c>
      <c r="AA43" s="135">
        <f>SUM(AA31:AA42)</f>
        <v>0</v>
      </c>
      <c r="AB43" s="451"/>
      <c r="AC43" s="451"/>
      <c r="AD43" s="107">
        <f>SUM(AD31:AD42)</f>
        <v>0</v>
      </c>
      <c r="AE43" s="107">
        <f>SUM(AE31:AE42)</f>
        <v>0</v>
      </c>
      <c r="AF43" s="48">
        <f t="shared" ref="AF43:AF54" si="28">N43-K43</f>
        <v>-293.74611199523497</v>
      </c>
      <c r="AG43" s="429">
        <f t="shared" si="7"/>
        <v>0.86184780153075369</v>
      </c>
      <c r="AH43" s="464"/>
    </row>
    <row r="44" spans="1:34" s="148" customFormat="1" ht="19.149999999999999" customHeight="1">
      <c r="A44" s="482" t="s">
        <v>215</v>
      </c>
      <c r="B44" s="97" t="s">
        <v>115</v>
      </c>
      <c r="C44" s="136"/>
      <c r="D44" s="42" t="s">
        <v>217</v>
      </c>
      <c r="E44" s="43"/>
      <c r="F44" s="366">
        <v>24.73</v>
      </c>
      <c r="G44" s="137">
        <v>1789</v>
      </c>
      <c r="H44" s="45">
        <f>F44*G44</f>
        <v>44241.97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2104.7058823529405</v>
      </c>
      <c r="O44" s="141">
        <f t="shared" ref="O44:O49" si="30">N44/M44</f>
        <v>420.94117647058812</v>
      </c>
      <c r="P44" s="51">
        <f t="shared" ref="P44:P49" si="31">M44-J44</f>
        <v>1</v>
      </c>
      <c r="Q44" s="142">
        <f t="shared" ref="Q44:Q49" si="32">O44-L44</f>
        <v>-79.058823529411882</v>
      </c>
      <c r="R44" s="143">
        <f t="shared" si="27"/>
        <v>0.84188235294117619</v>
      </c>
      <c r="S44" s="463">
        <f>R56</f>
        <v>0.89250786138040494</v>
      </c>
      <c r="T44" s="144">
        <v>0.16666666666666666</v>
      </c>
      <c r="U44" s="144">
        <v>0.20208333333333334</v>
      </c>
      <c r="V44" s="145">
        <v>5</v>
      </c>
      <c r="W44" s="146">
        <f t="shared" ref="W44:W56" si="33">(U44-T44)*24*60</f>
        <v>51.000000000000021</v>
      </c>
      <c r="X44" s="124"/>
      <c r="Y44" s="124"/>
      <c r="Z44" s="125"/>
      <c r="AA44" s="125"/>
      <c r="AB44" s="451"/>
      <c r="AC44" s="451"/>
      <c r="AD44" s="438"/>
      <c r="AE44" s="438"/>
      <c r="AF44" s="147">
        <f t="shared" si="28"/>
        <v>104.70588235294053</v>
      </c>
      <c r="AG44" s="433">
        <f t="shared" si="7"/>
        <v>1.0523529411764703</v>
      </c>
      <c r="AH44" s="485">
        <f>AG56</f>
        <v>1.0251170594012429</v>
      </c>
    </row>
    <row r="45" spans="1:34" s="148" customFormat="1" ht="19.149999999999999" customHeight="1">
      <c r="A45" s="483"/>
      <c r="B45" s="97" t="s">
        <v>115</v>
      </c>
      <c r="C45" s="136"/>
      <c r="D45" s="42" t="s">
        <v>218</v>
      </c>
      <c r="E45" s="43"/>
      <c r="F45" s="366">
        <v>24.73</v>
      </c>
      <c r="G45" s="137">
        <v>1702</v>
      </c>
      <c r="H45" s="45">
        <f>F45*G45</f>
        <v>42090.46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2172.7659574468089</v>
      </c>
      <c r="O45" s="141">
        <f t="shared" si="30"/>
        <v>434.55319148936178</v>
      </c>
      <c r="P45" s="51">
        <f t="shared" si="31"/>
        <v>1</v>
      </c>
      <c r="Q45" s="142">
        <f t="shared" si="32"/>
        <v>-65.44680851063822</v>
      </c>
      <c r="R45" s="143">
        <f t="shared" si="27"/>
        <v>0.86910638297872356</v>
      </c>
      <c r="S45" s="463"/>
      <c r="T45" s="144">
        <v>0.20555555555555555</v>
      </c>
      <c r="U45" s="144">
        <v>0.23819444444444443</v>
      </c>
      <c r="V45" s="145">
        <v>5</v>
      </c>
      <c r="W45" s="146">
        <f t="shared" si="33"/>
        <v>46.999999999999993</v>
      </c>
      <c r="X45" s="124"/>
      <c r="Y45" s="124"/>
      <c r="Z45" s="125"/>
      <c r="AA45" s="125"/>
      <c r="AB45" s="451"/>
      <c r="AC45" s="451"/>
      <c r="AD45" s="438"/>
      <c r="AE45" s="438"/>
      <c r="AF45" s="147">
        <f t="shared" si="28"/>
        <v>172.7659574468089</v>
      </c>
      <c r="AG45" s="433">
        <f t="shared" si="7"/>
        <v>1.0863829787234045</v>
      </c>
      <c r="AH45" s="485"/>
    </row>
    <row r="46" spans="1:34" s="148" customFormat="1" ht="19.149999999999999" customHeight="1">
      <c r="A46" s="483"/>
      <c r="B46" s="97" t="s">
        <v>115</v>
      </c>
      <c r="C46" s="136"/>
      <c r="D46" s="42" t="s">
        <v>252</v>
      </c>
      <c r="E46" s="43"/>
      <c r="F46" s="366">
        <v>21.92</v>
      </c>
      <c r="G46" s="137">
        <v>759</v>
      </c>
      <c r="H46" s="45">
        <f t="shared" ref="H46:H50" si="34">F46*G46</f>
        <v>16637.280000000002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2168.571428571428</v>
      </c>
      <c r="O46" s="141">
        <f t="shared" si="30"/>
        <v>433.71428571428561</v>
      </c>
      <c r="P46" s="51">
        <f t="shared" si="31"/>
        <v>1</v>
      </c>
      <c r="Q46" s="142">
        <f t="shared" si="32"/>
        <v>-66.285714285714391</v>
      </c>
      <c r="R46" s="143">
        <f t="shared" si="27"/>
        <v>0.86742857142857122</v>
      </c>
      <c r="S46" s="463"/>
      <c r="T46" s="144">
        <v>0.24166666666666664</v>
      </c>
      <c r="U46" s="144">
        <v>0.25624999999999998</v>
      </c>
      <c r="V46" s="145">
        <v>5</v>
      </c>
      <c r="W46" s="146">
        <f t="shared" si="33"/>
        <v>21.000000000000007</v>
      </c>
      <c r="X46" s="124"/>
      <c r="Y46" s="124"/>
      <c r="Z46" s="125"/>
      <c r="AA46" s="125"/>
      <c r="AB46" s="451"/>
      <c r="AC46" s="451"/>
      <c r="AD46" s="438"/>
      <c r="AE46" s="438"/>
      <c r="AF46" s="147">
        <f t="shared" si="28"/>
        <v>168.57142857142799</v>
      </c>
      <c r="AG46" s="433">
        <f t="shared" si="7"/>
        <v>1.0842857142857141</v>
      </c>
      <c r="AH46" s="485"/>
    </row>
    <row r="47" spans="1:34" s="148" customFormat="1" ht="19.149999999999999" customHeight="1">
      <c r="A47" s="483"/>
      <c r="B47" s="97" t="s">
        <v>203</v>
      </c>
      <c r="C47" s="136"/>
      <c r="D47" s="150" t="s">
        <v>309</v>
      </c>
      <c r="E47" s="151"/>
      <c r="F47" s="366">
        <v>31.43</v>
      </c>
      <c r="G47" s="140">
        <v>2051</v>
      </c>
      <c r="H47" s="45">
        <f t="shared" si="34"/>
        <v>64462.93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1367.3333333333333</v>
      </c>
      <c r="O47" s="141">
        <f t="shared" si="30"/>
        <v>195.33333333333331</v>
      </c>
      <c r="P47" s="51">
        <f t="shared" si="31"/>
        <v>0</v>
      </c>
      <c r="Q47" s="142">
        <f t="shared" si="32"/>
        <v>-18.952380952380963</v>
      </c>
      <c r="R47" s="143">
        <f t="shared" si="27"/>
        <v>0.91155555555555545</v>
      </c>
      <c r="S47" s="463"/>
      <c r="T47" s="144">
        <v>0.27361111111111108</v>
      </c>
      <c r="U47" s="144">
        <v>0.33611111111111108</v>
      </c>
      <c r="V47" s="140">
        <v>25</v>
      </c>
      <c r="W47" s="146">
        <f t="shared" si="33"/>
        <v>90</v>
      </c>
      <c r="X47" s="124">
        <v>0.25972222222222224</v>
      </c>
      <c r="Y47" s="124">
        <v>0.27083333333333331</v>
      </c>
      <c r="Z47" s="125"/>
      <c r="AA47" s="125"/>
      <c r="AB47" s="451"/>
      <c r="AC47" s="451"/>
      <c r="AD47" s="438"/>
      <c r="AE47" s="438"/>
      <c r="AF47" s="147">
        <f t="shared" si="28"/>
        <v>-132.66666666666674</v>
      </c>
      <c r="AG47" s="433">
        <f t="shared" si="7"/>
        <v>0.91155555555555545</v>
      </c>
      <c r="AH47" s="485"/>
    </row>
    <row r="48" spans="1:34" s="148" customFormat="1" ht="19.149999999999999" customHeight="1">
      <c r="A48" s="483"/>
      <c r="B48" s="97" t="s">
        <v>203</v>
      </c>
      <c r="C48" s="136"/>
      <c r="D48" s="153" t="s">
        <v>310</v>
      </c>
      <c r="E48" s="151"/>
      <c r="F48" s="366">
        <v>11.26</v>
      </c>
      <c r="G48" s="140">
        <v>4946</v>
      </c>
      <c r="H48" s="45">
        <f t="shared" si="34"/>
        <v>55691.96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1491.2562814070352</v>
      </c>
      <c r="O48" s="141">
        <f t="shared" si="30"/>
        <v>248.5427135678392</v>
      </c>
      <c r="P48" s="51">
        <f t="shared" si="31"/>
        <v>0</v>
      </c>
      <c r="Q48" s="142">
        <f t="shared" si="32"/>
        <v>-1.4572864321607994</v>
      </c>
      <c r="R48" s="143">
        <f t="shared" si="27"/>
        <v>0.99417085427135676</v>
      </c>
      <c r="S48" s="463"/>
      <c r="T48" s="154">
        <v>0.3569444444444444</v>
      </c>
      <c r="U48" s="154">
        <v>0.49513888888888885</v>
      </c>
      <c r="V48" s="137">
        <v>30</v>
      </c>
      <c r="W48" s="146">
        <f t="shared" si="33"/>
        <v>199</v>
      </c>
      <c r="X48" s="124">
        <v>0.33958333333333335</v>
      </c>
      <c r="Y48" s="124">
        <v>0.35416666666666669</v>
      </c>
      <c r="Z48" s="125"/>
      <c r="AA48" s="125"/>
      <c r="AB48" s="451"/>
      <c r="AC48" s="451"/>
      <c r="AD48" s="438"/>
      <c r="AE48" s="438"/>
      <c r="AF48" s="147">
        <f t="shared" si="28"/>
        <v>-8.7437185929647967</v>
      </c>
      <c r="AG48" s="433">
        <f t="shared" si="7"/>
        <v>0.99417085427135676</v>
      </c>
      <c r="AH48" s="485"/>
    </row>
    <row r="49" spans="1:34" s="148" customFormat="1" ht="19.149999999999999" customHeight="1">
      <c r="A49" s="483"/>
      <c r="B49" s="97" t="s">
        <v>196</v>
      </c>
      <c r="C49" s="136"/>
      <c r="D49" s="153" t="s">
        <v>220</v>
      </c>
      <c r="E49" s="151"/>
      <c r="F49" s="366">
        <v>10.09</v>
      </c>
      <c r="G49" s="137">
        <v>3234.3300000000004</v>
      </c>
      <c r="H49" s="45">
        <f t="shared" si="34"/>
        <v>32634.389700000003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1459.096240601504</v>
      </c>
      <c r="O49" s="141">
        <f t="shared" si="30"/>
        <v>243.18270676691733</v>
      </c>
      <c r="P49" s="51">
        <f t="shared" si="31"/>
        <v>0</v>
      </c>
      <c r="Q49" s="142">
        <f t="shared" si="32"/>
        <v>-6.8172932330826654</v>
      </c>
      <c r="R49" s="143">
        <f t="shared" si="27"/>
        <v>0.97273082706766933</v>
      </c>
      <c r="S49" s="463"/>
      <c r="T49" s="154">
        <v>0.51597222222222217</v>
      </c>
      <c r="U49" s="154">
        <v>0.60833333333333328</v>
      </c>
      <c r="V49" s="137">
        <v>30</v>
      </c>
      <c r="W49" s="146">
        <f t="shared" si="33"/>
        <v>133</v>
      </c>
      <c r="X49" s="155">
        <v>0.49861111111111112</v>
      </c>
      <c r="Y49" s="155">
        <v>0.5131944444444444</v>
      </c>
      <c r="Z49" s="156"/>
      <c r="AA49" s="125"/>
      <c r="AB49" s="451"/>
      <c r="AC49" s="451"/>
      <c r="AD49" s="438"/>
      <c r="AE49" s="438"/>
      <c r="AF49" s="147">
        <f t="shared" si="28"/>
        <v>-40.903759398496049</v>
      </c>
      <c r="AG49" s="433">
        <f t="shared" si="7"/>
        <v>0.97273082706766933</v>
      </c>
      <c r="AH49" s="485"/>
    </row>
    <row r="50" spans="1:34" s="148" customFormat="1" ht="19.149999999999999" customHeight="1">
      <c r="A50" s="483"/>
      <c r="B50" s="97">
        <v>0</v>
      </c>
      <c r="C50" s="136"/>
      <c r="D50" s="153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463"/>
      <c r="T50" s="154"/>
      <c r="U50" s="154"/>
      <c r="V50" s="137"/>
      <c r="W50" s="146"/>
      <c r="X50" s="155"/>
      <c r="Y50" s="155"/>
      <c r="Z50" s="156"/>
      <c r="AA50" s="156"/>
      <c r="AB50" s="451"/>
      <c r="AC50" s="451"/>
      <c r="AD50" s="438"/>
      <c r="AE50" s="438"/>
      <c r="AF50" s="147">
        <f t="shared" si="28"/>
        <v>0</v>
      </c>
      <c r="AG50" s="433" t="e">
        <f t="shared" si="7"/>
        <v>#DIV/0!</v>
      </c>
      <c r="AH50" s="485"/>
    </row>
    <row r="51" spans="1:34" s="148" customFormat="1" ht="19.149999999999999" customHeight="1">
      <c r="A51" s="483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463"/>
      <c r="T51" s="154"/>
      <c r="U51" s="154"/>
      <c r="V51" s="137"/>
      <c r="W51" s="146"/>
      <c r="X51" s="155"/>
      <c r="Y51" s="155"/>
      <c r="Z51" s="156"/>
      <c r="AA51" s="156"/>
      <c r="AB51" s="451"/>
      <c r="AC51" s="451"/>
      <c r="AD51" s="438"/>
      <c r="AE51" s="438"/>
      <c r="AF51" s="147">
        <f t="shared" si="28"/>
        <v>0</v>
      </c>
      <c r="AG51" s="433" t="e">
        <f t="shared" si="7"/>
        <v>#DIV/0!</v>
      </c>
      <c r="AH51" s="485"/>
    </row>
    <row r="52" spans="1:34" s="148" customFormat="1" ht="19.149999999999999" customHeight="1">
      <c r="A52" s="483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1"/>
      <c r="S52" s="46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451"/>
      <c r="AC52" s="451"/>
      <c r="AD52" s="438"/>
      <c r="AE52" s="438"/>
      <c r="AF52" s="147">
        <f t="shared" si="28"/>
        <v>0</v>
      </c>
      <c r="AG52" s="433" t="e">
        <f t="shared" si="7"/>
        <v>#DIV/0!</v>
      </c>
      <c r="AH52" s="485"/>
    </row>
    <row r="53" spans="1:34" s="148" customFormat="1" ht="19.149999999999999" customHeight="1">
      <c r="A53" s="483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1"/>
      <c r="S53" s="46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451"/>
      <c r="AC53" s="451"/>
      <c r="AD53" s="438"/>
      <c r="AE53" s="438"/>
      <c r="AF53" s="147">
        <f t="shared" si="28"/>
        <v>0</v>
      </c>
      <c r="AG53" s="433" t="e">
        <f t="shared" si="7"/>
        <v>#DIV/0!</v>
      </c>
      <c r="AH53" s="485"/>
    </row>
    <row r="54" spans="1:34" s="148" customFormat="1" ht="19.149999999999999" customHeight="1">
      <c r="A54" s="483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1"/>
      <c r="S54" s="46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451"/>
      <c r="AC54" s="451"/>
      <c r="AD54" s="438"/>
      <c r="AE54" s="438"/>
      <c r="AF54" s="147">
        <f t="shared" si="28"/>
        <v>0</v>
      </c>
      <c r="AG54" s="433" t="e">
        <f t="shared" si="7"/>
        <v>#DIV/0!</v>
      </c>
      <c r="AH54" s="485"/>
    </row>
    <row r="55" spans="1:34" s="148" customFormat="1" ht="19.149999999999999" customHeight="1">
      <c r="A55" s="483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1"/>
      <c r="S55" s="46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451"/>
      <c r="AC55" s="451"/>
      <c r="AD55" s="438"/>
      <c r="AE55" s="438"/>
      <c r="AF55" s="147"/>
      <c r="AG55" s="433"/>
      <c r="AH55" s="485"/>
    </row>
    <row r="56" spans="1:34" ht="19.149999999999999" customHeight="1">
      <c r="A56" s="484"/>
      <c r="B56" s="160">
        <v>0</v>
      </c>
      <c r="C56" s="100" t="s">
        <v>221</v>
      </c>
      <c r="D56" s="478" t="s">
        <v>118</v>
      </c>
      <c r="E56" s="478"/>
      <c r="F56" s="363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5.666666666666667</v>
      </c>
      <c r="N56" s="101">
        <f t="shared" si="35"/>
        <v>1793.954853952175</v>
      </c>
      <c r="O56" s="104">
        <f t="shared" si="35"/>
        <v>329.37790122372087</v>
      </c>
      <c r="P56" s="161">
        <f>M56-J56</f>
        <v>0.5</v>
      </c>
      <c r="Q56" s="118">
        <f>N56-K56</f>
        <v>43.954853952174972</v>
      </c>
      <c r="R56" s="162">
        <f t="shared" ref="R56:R61" si="36">O56/L56</f>
        <v>0.89250786138040494</v>
      </c>
      <c r="S56" s="463"/>
      <c r="T56" s="163"/>
      <c r="U56" s="163"/>
      <c r="V56" s="426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451"/>
      <c r="AC56" s="451"/>
      <c r="AD56" s="107">
        <f>SUM(AD44:AD55)</f>
        <v>0</v>
      </c>
      <c r="AE56" s="107">
        <f>SUM(AE44:AE55)</f>
        <v>0</v>
      </c>
      <c r="AF56" s="165">
        <f>N56-K56</f>
        <v>43.954853952174972</v>
      </c>
      <c r="AG56" s="431">
        <f>N56/K56</f>
        <v>1.0251170594012429</v>
      </c>
      <c r="AH56" s="485"/>
    </row>
    <row r="57" spans="1:34" ht="19.149999999999999" customHeight="1">
      <c r="A57" s="488" t="s">
        <v>222</v>
      </c>
      <c r="B57" s="97" t="s">
        <v>203</v>
      </c>
      <c r="C57" s="166"/>
      <c r="D57" s="167" t="s">
        <v>223</v>
      </c>
      <c r="E57" s="112"/>
      <c r="F57" s="359">
        <v>28.26</v>
      </c>
      <c r="G57" s="137">
        <v>1486</v>
      </c>
      <c r="H57" s="84">
        <f t="shared" ref="H57:H66" si="37">F57*G57</f>
        <v>41994.36</v>
      </c>
      <c r="I57" s="438"/>
      <c r="J57" s="87">
        <v>7</v>
      </c>
      <c r="K57" s="57">
        <v>1500</v>
      </c>
      <c r="L57" s="86">
        <v>214.28571428571428</v>
      </c>
      <c r="M57" s="427">
        <v>7</v>
      </c>
      <c r="N57" s="57">
        <f t="shared" ref="N57:N61" si="38">G57/W57*60</f>
        <v>1486.0000000000005</v>
      </c>
      <c r="O57" s="86">
        <f t="shared" ref="O57:O61" si="39">N57/M57</f>
        <v>212.28571428571436</v>
      </c>
      <c r="P57" s="168">
        <f t="shared" ref="P57:P61" si="40">M57-J57</f>
        <v>0</v>
      </c>
      <c r="Q57" s="49">
        <f t="shared" ref="Q57:Q61" si="41">O57-L57</f>
        <v>-1.9999999999999147</v>
      </c>
      <c r="R57" s="428">
        <f t="shared" si="36"/>
        <v>0.99066666666666703</v>
      </c>
      <c r="S57" s="463">
        <f>R69</f>
        <v>0.97981002054087096</v>
      </c>
      <c r="T57" s="144">
        <v>0.16666666666666666</v>
      </c>
      <c r="U57" s="144">
        <v>0.20833333333333331</v>
      </c>
      <c r="V57" s="424">
        <v>5</v>
      </c>
      <c r="W57" s="421">
        <f>(U57-T57)*24*60</f>
        <v>59.999999999999986</v>
      </c>
      <c r="X57" s="53"/>
      <c r="Y57" s="53"/>
      <c r="Z57" s="54"/>
      <c r="AA57" s="54"/>
      <c r="AB57" s="451"/>
      <c r="AC57" s="451"/>
      <c r="AD57" s="438"/>
      <c r="AE57" s="438"/>
      <c r="AF57" s="48">
        <f t="shared" si="6"/>
        <v>-13.999999999999545</v>
      </c>
      <c r="AG57" s="432">
        <f t="shared" si="7"/>
        <v>0.99066666666666692</v>
      </c>
      <c r="AH57" s="477">
        <f>AG69</f>
        <v>0.98018642603730555</v>
      </c>
    </row>
    <row r="58" spans="1:34" ht="19.149999999999999" customHeight="1">
      <c r="A58" s="449"/>
      <c r="B58" s="97" t="s">
        <v>203</v>
      </c>
      <c r="C58" s="434"/>
      <c r="D58" s="42" t="s">
        <v>224</v>
      </c>
      <c r="E58" s="43"/>
      <c r="F58" s="359">
        <v>27.88</v>
      </c>
      <c r="G58" s="137">
        <v>2330</v>
      </c>
      <c r="H58" s="45">
        <f t="shared" si="37"/>
        <v>64960.399999999994</v>
      </c>
      <c r="I58" s="424"/>
      <c r="J58" s="46">
        <v>7</v>
      </c>
      <c r="K58" s="44">
        <v>1500</v>
      </c>
      <c r="L58" s="86">
        <v>214.28571428571428</v>
      </c>
      <c r="M58" s="422">
        <v>7</v>
      </c>
      <c r="N58" s="44">
        <f t="shared" si="38"/>
        <v>1471.5789473684213</v>
      </c>
      <c r="O58" s="47">
        <f t="shared" si="39"/>
        <v>210.22556390977448</v>
      </c>
      <c r="P58" s="168">
        <f t="shared" si="40"/>
        <v>0</v>
      </c>
      <c r="Q58" s="49">
        <f t="shared" si="41"/>
        <v>-4.0601503759397986</v>
      </c>
      <c r="R58" s="428">
        <f t="shared" si="36"/>
        <v>0.98105263157894762</v>
      </c>
      <c r="S58" s="463"/>
      <c r="T58" s="169">
        <v>0.22569444444444442</v>
      </c>
      <c r="U58" s="169">
        <v>0.29166666666666663</v>
      </c>
      <c r="V58" s="424">
        <v>25</v>
      </c>
      <c r="W58" s="421">
        <f>(U58-T58)*24*60</f>
        <v>94.999999999999986</v>
      </c>
      <c r="X58" s="53">
        <v>0.21180555555555555</v>
      </c>
      <c r="Y58" s="53">
        <v>0.22291666666666665</v>
      </c>
      <c r="Z58" s="54"/>
      <c r="AA58" s="54"/>
      <c r="AB58" s="486"/>
      <c r="AC58" s="487"/>
      <c r="AD58" s="438"/>
      <c r="AE58" s="438"/>
      <c r="AF58" s="48">
        <f t="shared" si="6"/>
        <v>-28.421052631578732</v>
      </c>
      <c r="AG58" s="428">
        <f t="shared" si="7"/>
        <v>0.98105263157894751</v>
      </c>
      <c r="AH58" s="463"/>
    </row>
    <row r="59" spans="1:34" ht="19.149999999999999" customHeight="1">
      <c r="A59" s="449"/>
      <c r="B59" s="97" t="s">
        <v>203</v>
      </c>
      <c r="C59" s="434"/>
      <c r="D59" s="42" t="s">
        <v>225</v>
      </c>
      <c r="E59" s="43"/>
      <c r="F59" s="359">
        <v>28</v>
      </c>
      <c r="G59" s="137">
        <v>2771</v>
      </c>
      <c r="H59" s="45">
        <f t="shared" si="37"/>
        <v>77588</v>
      </c>
      <c r="I59" s="424"/>
      <c r="J59" s="46">
        <v>7</v>
      </c>
      <c r="K59" s="44">
        <v>1500</v>
      </c>
      <c r="L59" s="86">
        <v>214.28571428571428</v>
      </c>
      <c r="M59" s="422">
        <v>7</v>
      </c>
      <c r="N59" s="44">
        <f t="shared" si="38"/>
        <v>1471.3274336283187</v>
      </c>
      <c r="O59" s="47">
        <f t="shared" si="39"/>
        <v>210.1896333754741</v>
      </c>
      <c r="P59" s="168">
        <f t="shared" si="40"/>
        <v>0</v>
      </c>
      <c r="Q59" s="49">
        <f t="shared" si="41"/>
        <v>-4.0960809102401754</v>
      </c>
      <c r="R59" s="428">
        <f t="shared" si="36"/>
        <v>0.98088495575221246</v>
      </c>
      <c r="S59" s="463"/>
      <c r="T59" s="169">
        <v>0.30902777777777773</v>
      </c>
      <c r="U59" s="169">
        <v>0.38749999999999996</v>
      </c>
      <c r="V59" s="145">
        <v>25</v>
      </c>
      <c r="W59" s="421">
        <f t="shared" ref="W59:W69" si="42">(U59-T59)*24*60</f>
        <v>113</v>
      </c>
      <c r="X59" s="53">
        <v>0.2951388888888889</v>
      </c>
      <c r="Y59" s="53">
        <v>0.30624999999999997</v>
      </c>
      <c r="Z59" s="54"/>
      <c r="AA59" s="54"/>
      <c r="AB59" s="451"/>
      <c r="AC59" s="451"/>
      <c r="AD59" s="438"/>
      <c r="AE59" s="438"/>
      <c r="AF59" s="48">
        <f t="shared" si="6"/>
        <v>-28.672566371681341</v>
      </c>
      <c r="AG59" s="428">
        <f t="shared" si="7"/>
        <v>0.98088495575221246</v>
      </c>
      <c r="AH59" s="463"/>
    </row>
    <row r="60" spans="1:34" ht="19.149999999999999" customHeight="1">
      <c r="A60" s="449"/>
      <c r="B60" s="97" t="s">
        <v>196</v>
      </c>
      <c r="C60" s="434"/>
      <c r="D60" s="42" t="s">
        <v>220</v>
      </c>
      <c r="E60" s="43"/>
      <c r="F60" s="359">
        <v>10.09</v>
      </c>
      <c r="G60" s="137">
        <v>4192.6499999999996</v>
      </c>
      <c r="H60" s="45">
        <f t="shared" si="37"/>
        <v>42303.838499999998</v>
      </c>
      <c r="I60" s="42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1454.0982658959542</v>
      </c>
      <c r="O60" s="47">
        <f t="shared" si="39"/>
        <v>242.34971098265905</v>
      </c>
      <c r="P60" s="168">
        <f t="shared" si="40"/>
        <v>0</v>
      </c>
      <c r="Q60" s="49">
        <f t="shared" si="41"/>
        <v>-7.6502890173409526</v>
      </c>
      <c r="R60" s="428">
        <f t="shared" si="36"/>
        <v>0.96939884393063624</v>
      </c>
      <c r="S60" s="463"/>
      <c r="T60" s="169">
        <v>0.40833333333333327</v>
      </c>
      <c r="U60" s="169">
        <v>0.52847222222222212</v>
      </c>
      <c r="V60" s="145">
        <v>30</v>
      </c>
      <c r="W60" s="421">
        <f t="shared" si="42"/>
        <v>172.99999999999994</v>
      </c>
      <c r="X60" s="53">
        <v>0.39097222222222222</v>
      </c>
      <c r="Y60" s="53">
        <v>0.4055555555555555</v>
      </c>
      <c r="Z60" s="54"/>
      <c r="AA60" s="54"/>
      <c r="AB60" s="451"/>
      <c r="AC60" s="451"/>
      <c r="AD60" s="438"/>
      <c r="AE60" s="438"/>
      <c r="AF60" s="48">
        <f t="shared" si="6"/>
        <v>-45.901734104045772</v>
      </c>
      <c r="AG60" s="432">
        <f t="shared" si="7"/>
        <v>0.96939884393063613</v>
      </c>
      <c r="AH60" s="463"/>
    </row>
    <row r="61" spans="1:34" ht="19.149999999999999" customHeight="1">
      <c r="A61" s="449"/>
      <c r="B61" s="97" t="s">
        <v>196</v>
      </c>
      <c r="C61" s="434"/>
      <c r="D61" s="42" t="s">
        <v>220</v>
      </c>
      <c r="E61" s="43"/>
      <c r="F61" s="359">
        <v>10.09</v>
      </c>
      <c r="G61" s="137">
        <v>4552.0200000000004</v>
      </c>
      <c r="H61" s="45">
        <f t="shared" si="37"/>
        <v>45929.881800000003</v>
      </c>
      <c r="I61" s="42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1468.3935483870971</v>
      </c>
      <c r="O61" s="47">
        <f t="shared" si="39"/>
        <v>244.73225806451617</v>
      </c>
      <c r="P61" s="168">
        <f t="shared" si="40"/>
        <v>0</v>
      </c>
      <c r="Q61" s="49">
        <f t="shared" si="41"/>
        <v>-5.2677419354838264</v>
      </c>
      <c r="R61" s="428">
        <f t="shared" si="36"/>
        <v>0.97892903225806471</v>
      </c>
      <c r="S61" s="463"/>
      <c r="T61" s="169">
        <v>0.54930555555555549</v>
      </c>
      <c r="U61" s="169">
        <v>0.67847222222222214</v>
      </c>
      <c r="V61" s="145">
        <v>30</v>
      </c>
      <c r="W61" s="421">
        <f t="shared" si="42"/>
        <v>185.99999999999997</v>
      </c>
      <c r="X61" s="53">
        <v>0.53194444444444444</v>
      </c>
      <c r="Y61" s="53">
        <v>0.54652777777777783</v>
      </c>
      <c r="Z61" s="54"/>
      <c r="AA61" s="54"/>
      <c r="AB61" s="451"/>
      <c r="AC61" s="451"/>
      <c r="AD61" s="438"/>
      <c r="AE61" s="438"/>
      <c r="AF61" s="48">
        <f t="shared" si="6"/>
        <v>-31.606451612902902</v>
      </c>
      <c r="AG61" s="428">
        <f t="shared" si="7"/>
        <v>0.97892903225806471</v>
      </c>
      <c r="AH61" s="463"/>
    </row>
    <row r="62" spans="1:34" ht="19.149999999999999" customHeight="1">
      <c r="A62" s="449"/>
      <c r="B62" s="97">
        <v>0</v>
      </c>
      <c r="C62" s="434"/>
      <c r="D62" s="42"/>
      <c r="E62" s="43"/>
      <c r="F62" s="359" t="s">
        <v>105</v>
      </c>
      <c r="G62" s="137"/>
      <c r="H62" s="45">
        <f t="shared" si="37"/>
        <v>0</v>
      </c>
      <c r="I62" s="424"/>
      <c r="J62" s="170"/>
      <c r="K62" s="61"/>
      <c r="L62" s="86"/>
      <c r="M62" s="62"/>
      <c r="N62" s="44"/>
      <c r="O62" s="47"/>
      <c r="P62" s="168"/>
      <c r="Q62" s="49"/>
      <c r="R62" s="428"/>
      <c r="S62" s="463"/>
      <c r="T62" s="169"/>
      <c r="U62" s="169"/>
      <c r="V62" s="145"/>
      <c r="W62" s="421">
        <f t="shared" si="42"/>
        <v>0</v>
      </c>
      <c r="X62" s="53"/>
      <c r="Y62" s="53"/>
      <c r="Z62" s="54"/>
      <c r="AA62" s="54"/>
      <c r="AB62" s="451"/>
      <c r="AC62" s="451"/>
      <c r="AD62" s="438"/>
      <c r="AE62" s="438"/>
      <c r="AF62" s="48">
        <f t="shared" si="6"/>
        <v>0</v>
      </c>
      <c r="AG62" s="428" t="e">
        <f t="shared" si="7"/>
        <v>#DIV/0!</v>
      </c>
      <c r="AH62" s="463"/>
    </row>
    <row r="63" spans="1:34" ht="19.149999999999999" customHeight="1">
      <c r="A63" s="449"/>
      <c r="B63" s="97">
        <v>0</v>
      </c>
      <c r="C63" s="434"/>
      <c r="D63" s="42"/>
      <c r="E63" s="43"/>
      <c r="F63" s="359" t="s">
        <v>105</v>
      </c>
      <c r="G63" s="137"/>
      <c r="H63" s="45">
        <f t="shared" si="37"/>
        <v>0</v>
      </c>
      <c r="I63" s="424"/>
      <c r="J63" s="46"/>
      <c r="K63" s="44"/>
      <c r="L63" s="86"/>
      <c r="M63" s="62"/>
      <c r="N63" s="44"/>
      <c r="O63" s="47"/>
      <c r="P63" s="168"/>
      <c r="Q63" s="49"/>
      <c r="R63" s="428"/>
      <c r="S63" s="463"/>
      <c r="T63" s="169"/>
      <c r="U63" s="169"/>
      <c r="V63" s="145"/>
      <c r="W63" s="421">
        <f t="shared" si="42"/>
        <v>0</v>
      </c>
      <c r="X63" s="53"/>
      <c r="Y63" s="53"/>
      <c r="Z63" s="54"/>
      <c r="AA63" s="54"/>
      <c r="AB63" s="451"/>
      <c r="AC63" s="451"/>
      <c r="AD63" s="438"/>
      <c r="AE63" s="438"/>
      <c r="AF63" s="48">
        <f t="shared" si="6"/>
        <v>0</v>
      </c>
      <c r="AG63" s="432" t="e">
        <f t="shared" si="7"/>
        <v>#DIV/0!</v>
      </c>
      <c r="AH63" s="463"/>
    </row>
    <row r="64" spans="1:34" ht="19.149999999999999" customHeight="1">
      <c r="A64" s="449"/>
      <c r="B64" s="97">
        <v>0</v>
      </c>
      <c r="C64" s="434"/>
      <c r="D64" s="42"/>
      <c r="E64" s="43"/>
      <c r="F64" s="359" t="s">
        <v>105</v>
      </c>
      <c r="G64" s="137"/>
      <c r="H64" s="45">
        <f t="shared" si="37"/>
        <v>0</v>
      </c>
      <c r="I64" s="424"/>
      <c r="J64" s="170"/>
      <c r="K64" s="61"/>
      <c r="L64" s="86"/>
      <c r="M64" s="62"/>
      <c r="N64" s="44"/>
      <c r="O64" s="47"/>
      <c r="P64" s="168"/>
      <c r="Q64" s="49"/>
      <c r="R64" s="428"/>
      <c r="S64" s="463"/>
      <c r="T64" s="169"/>
      <c r="U64" s="169"/>
      <c r="V64" s="145"/>
      <c r="W64" s="421">
        <f t="shared" si="42"/>
        <v>0</v>
      </c>
      <c r="X64" s="424"/>
      <c r="Y64" s="424"/>
      <c r="Z64" s="54"/>
      <c r="AA64" s="54"/>
      <c r="AB64" s="451"/>
      <c r="AC64" s="451"/>
      <c r="AD64" s="438"/>
      <c r="AE64" s="438"/>
      <c r="AF64" s="48">
        <f t="shared" si="6"/>
        <v>0</v>
      </c>
      <c r="AG64" s="428" t="e">
        <f t="shared" si="7"/>
        <v>#DIV/0!</v>
      </c>
      <c r="AH64" s="463"/>
    </row>
    <row r="65" spans="1:34" ht="19.149999999999999" customHeight="1">
      <c r="A65" s="449"/>
      <c r="B65" s="97">
        <v>0</v>
      </c>
      <c r="C65" s="434"/>
      <c r="D65" s="42"/>
      <c r="E65" s="43"/>
      <c r="F65" s="359" t="s">
        <v>105</v>
      </c>
      <c r="G65" s="137"/>
      <c r="H65" s="45">
        <f t="shared" si="37"/>
        <v>0</v>
      </c>
      <c r="I65" s="424"/>
      <c r="J65" s="170"/>
      <c r="K65" s="61"/>
      <c r="L65" s="86"/>
      <c r="M65" s="62"/>
      <c r="N65" s="61"/>
      <c r="O65" s="77"/>
      <c r="P65" s="48"/>
      <c r="Q65" s="49"/>
      <c r="R65" s="428"/>
      <c r="S65" s="463"/>
      <c r="T65" s="169"/>
      <c r="U65" s="169"/>
      <c r="V65" s="145"/>
      <c r="W65" s="421">
        <f t="shared" si="42"/>
        <v>0</v>
      </c>
      <c r="X65" s="424"/>
      <c r="Y65" s="424"/>
      <c r="Z65" s="54"/>
      <c r="AA65" s="54"/>
      <c r="AB65" s="451"/>
      <c r="AC65" s="451"/>
      <c r="AD65" s="438"/>
      <c r="AE65" s="438"/>
      <c r="AF65" s="48">
        <f t="shared" si="6"/>
        <v>0</v>
      </c>
      <c r="AG65" s="428" t="e">
        <f t="shared" si="7"/>
        <v>#DIV/0!</v>
      </c>
      <c r="AH65" s="463"/>
    </row>
    <row r="66" spans="1:34" ht="19.149999999999999" customHeight="1">
      <c r="A66" s="449"/>
      <c r="B66" s="97">
        <v>0</v>
      </c>
      <c r="C66" s="434"/>
      <c r="D66" s="42"/>
      <c r="E66" s="43"/>
      <c r="F66" s="359" t="s">
        <v>105</v>
      </c>
      <c r="G66" s="137"/>
      <c r="H66" s="45">
        <f t="shared" si="37"/>
        <v>0</v>
      </c>
      <c r="I66" s="424"/>
      <c r="J66" s="170"/>
      <c r="K66" s="61"/>
      <c r="L66" s="86"/>
      <c r="M66" s="62"/>
      <c r="N66" s="61"/>
      <c r="O66" s="77"/>
      <c r="P66" s="48"/>
      <c r="Q66" s="49"/>
      <c r="R66" s="428"/>
      <c r="S66" s="463"/>
      <c r="T66" s="169"/>
      <c r="U66" s="169"/>
      <c r="V66" s="145"/>
      <c r="W66" s="421">
        <f t="shared" si="42"/>
        <v>0</v>
      </c>
      <c r="X66" s="424"/>
      <c r="Y66" s="424"/>
      <c r="Z66" s="54"/>
      <c r="AA66" s="54"/>
      <c r="AB66" s="451"/>
      <c r="AC66" s="451"/>
      <c r="AD66" s="438"/>
      <c r="AE66" s="438"/>
      <c r="AF66" s="48">
        <f t="shared" si="6"/>
        <v>0</v>
      </c>
      <c r="AG66" s="432" t="e">
        <f t="shared" si="7"/>
        <v>#DIV/0!</v>
      </c>
      <c r="AH66" s="463"/>
    </row>
    <row r="67" spans="1:34" ht="19.149999999999999" customHeight="1">
      <c r="A67" s="449"/>
      <c r="B67" s="97">
        <v>0</v>
      </c>
      <c r="C67" s="434"/>
      <c r="D67" s="42"/>
      <c r="E67" s="43"/>
      <c r="F67" s="359" t="s">
        <v>105</v>
      </c>
      <c r="G67" s="137"/>
      <c r="H67" s="45">
        <f>F67*G67</f>
        <v>0</v>
      </c>
      <c r="I67" s="424"/>
      <c r="J67" s="170"/>
      <c r="K67" s="61"/>
      <c r="L67" s="86"/>
      <c r="M67" s="62"/>
      <c r="N67" s="61"/>
      <c r="O67" s="77"/>
      <c r="P67" s="48"/>
      <c r="Q67" s="49"/>
      <c r="R67" s="428"/>
      <c r="S67" s="463"/>
      <c r="T67" s="169"/>
      <c r="U67" s="169"/>
      <c r="V67" s="145"/>
      <c r="W67" s="421">
        <f t="shared" si="42"/>
        <v>0</v>
      </c>
      <c r="X67" s="424"/>
      <c r="Y67" s="424"/>
      <c r="Z67" s="54"/>
      <c r="AA67" s="54"/>
      <c r="AB67" s="451"/>
      <c r="AC67" s="451"/>
      <c r="AD67" s="438"/>
      <c r="AE67" s="438"/>
      <c r="AF67" s="48">
        <f t="shared" si="6"/>
        <v>0</v>
      </c>
      <c r="AG67" s="428" t="e">
        <f t="shared" si="7"/>
        <v>#DIV/0!</v>
      </c>
      <c r="AH67" s="463"/>
    </row>
    <row r="68" spans="1:34" ht="19.149999999999999" customHeight="1">
      <c r="A68" s="449"/>
      <c r="B68" s="424">
        <v>0</v>
      </c>
      <c r="C68" s="434"/>
      <c r="D68" s="42"/>
      <c r="E68" s="43"/>
      <c r="F68" s="366" t="s">
        <v>105</v>
      </c>
      <c r="G68" s="137"/>
      <c r="H68" s="45">
        <f>F68*G68</f>
        <v>0</v>
      </c>
      <c r="I68" s="424"/>
      <c r="J68" s="170"/>
      <c r="K68" s="61"/>
      <c r="L68" s="86"/>
      <c r="M68" s="62"/>
      <c r="N68" s="61"/>
      <c r="O68" s="77"/>
      <c r="P68" s="48"/>
      <c r="Q68" s="49"/>
      <c r="R68" s="428"/>
      <c r="S68" s="463"/>
      <c r="T68" s="169"/>
      <c r="U68" s="169"/>
      <c r="V68" s="145"/>
      <c r="W68" s="421">
        <f t="shared" si="42"/>
        <v>0</v>
      </c>
      <c r="X68" s="424"/>
      <c r="Y68" s="424"/>
      <c r="Z68" s="54"/>
      <c r="AA68" s="54"/>
      <c r="AB68" s="451"/>
      <c r="AC68" s="451"/>
      <c r="AD68" s="438"/>
      <c r="AE68" s="438"/>
      <c r="AF68" s="48"/>
      <c r="AG68" s="428"/>
      <c r="AH68" s="463"/>
    </row>
    <row r="69" spans="1:34" ht="19.149999999999999" customHeight="1">
      <c r="A69" s="449"/>
      <c r="B69" s="171">
        <v>0</v>
      </c>
      <c r="C69" s="6" t="s">
        <v>227</v>
      </c>
      <c r="D69" s="478" t="s">
        <v>118</v>
      </c>
      <c r="E69" s="478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1470.2796390559583</v>
      </c>
      <c r="O69" s="73">
        <f t="shared" si="43"/>
        <v>223.95657612362766</v>
      </c>
      <c r="P69" s="48">
        <f>M69-J69</f>
        <v>0</v>
      </c>
      <c r="Q69" s="49">
        <f>N69-K69</f>
        <v>-29.720360944041659</v>
      </c>
      <c r="R69" s="175">
        <f t="shared" ref="R69:R75" si="44">O69/L69</f>
        <v>0.97981002054087096</v>
      </c>
      <c r="S69" s="463"/>
      <c r="T69" s="144"/>
      <c r="U69" s="144"/>
      <c r="V69" s="44"/>
      <c r="W69" s="42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51"/>
      <c r="AC69" s="451"/>
      <c r="AD69" s="107">
        <f>SUM(AD57:AD68)</f>
        <v>0</v>
      </c>
      <c r="AE69" s="107">
        <f>SUM(AE57:AE68)</f>
        <v>0</v>
      </c>
      <c r="AF69" s="48">
        <f t="shared" si="6"/>
        <v>-29.720360944041659</v>
      </c>
      <c r="AG69" s="428">
        <f t="shared" si="7"/>
        <v>0.98018642603730555</v>
      </c>
      <c r="AH69" s="463"/>
    </row>
    <row r="70" spans="1:34" ht="19.149999999999999" customHeight="1">
      <c r="A70" s="459" t="s">
        <v>228</v>
      </c>
      <c r="B70" s="424" t="s">
        <v>201</v>
      </c>
      <c r="C70" s="97"/>
      <c r="D70" s="42" t="s">
        <v>229</v>
      </c>
      <c r="E70" s="43"/>
      <c r="F70" s="359">
        <v>62.13</v>
      </c>
      <c r="G70" s="44">
        <v>389</v>
      </c>
      <c r="H70" s="45">
        <f>F70*G70</f>
        <v>24168.57</v>
      </c>
      <c r="I70" s="424"/>
      <c r="J70" s="46">
        <v>14</v>
      </c>
      <c r="K70" s="44">
        <v>1500</v>
      </c>
      <c r="L70" s="47">
        <v>107.14285714285714</v>
      </c>
      <c r="M70" s="422">
        <v>14</v>
      </c>
      <c r="N70" s="44">
        <f t="shared" ref="N70:N75" si="45">G70/W70*60</f>
        <v>1228.421052631578</v>
      </c>
      <c r="O70" s="47">
        <f t="shared" ref="O70:O75" si="46">N70/M70</f>
        <v>87.744360902255579</v>
      </c>
      <c r="P70" s="48">
        <f t="shared" ref="P70:P75" si="47">M70-J70</f>
        <v>0</v>
      </c>
      <c r="Q70" s="49">
        <f t="shared" ref="Q70:Q75" si="48">O70-L70</f>
        <v>-19.39849624060156</v>
      </c>
      <c r="R70" s="428">
        <f t="shared" si="44"/>
        <v>0.81894736842105209</v>
      </c>
      <c r="S70" s="463">
        <f>R82</f>
        <v>0.86758474369783634</v>
      </c>
      <c r="T70" s="50">
        <v>0.29166666666666669</v>
      </c>
      <c r="U70" s="50">
        <v>0.30486111111111114</v>
      </c>
      <c r="V70" s="424">
        <v>5</v>
      </c>
      <c r="W70" s="421">
        <f>(U70-T70)*24*60</f>
        <v>19.000000000000014</v>
      </c>
      <c r="X70" s="424"/>
      <c r="Y70" s="424"/>
      <c r="Z70" s="54"/>
      <c r="AA70" s="54"/>
      <c r="AB70" s="451"/>
      <c r="AC70" s="451"/>
      <c r="AD70" s="438"/>
      <c r="AE70" s="438"/>
      <c r="AF70" s="48">
        <f t="shared" si="6"/>
        <v>-271.57894736842195</v>
      </c>
      <c r="AG70" s="428">
        <f t="shared" si="7"/>
        <v>0.81894736842105198</v>
      </c>
      <c r="AH70" s="463">
        <f>AG82</f>
        <v>0.87880813299539984</v>
      </c>
    </row>
    <row r="71" spans="1:34" ht="19.149999999999999" customHeight="1">
      <c r="A71" s="459"/>
      <c r="B71" s="424" t="s">
        <v>230</v>
      </c>
      <c r="C71" s="41"/>
      <c r="D71" s="176" t="s">
        <v>231</v>
      </c>
      <c r="E71" s="43"/>
      <c r="F71" s="359">
        <v>47.65</v>
      </c>
      <c r="G71" s="44">
        <v>1734</v>
      </c>
      <c r="H71" s="45">
        <f>F71*G71</f>
        <v>82625.099999999991</v>
      </c>
      <c r="I71" s="424"/>
      <c r="J71" s="46">
        <v>18</v>
      </c>
      <c r="K71" s="177">
        <v>1440</v>
      </c>
      <c r="L71" s="47">
        <v>80</v>
      </c>
      <c r="M71" s="427">
        <v>18</v>
      </c>
      <c r="N71" s="44">
        <f t="shared" si="45"/>
        <v>1333.8461538461531</v>
      </c>
      <c r="O71" s="47">
        <f t="shared" si="46"/>
        <v>74.10256410256406</v>
      </c>
      <c r="P71" s="48">
        <f t="shared" si="47"/>
        <v>0</v>
      </c>
      <c r="Q71" s="49">
        <f t="shared" si="48"/>
        <v>-5.8974358974359404</v>
      </c>
      <c r="R71" s="428">
        <f t="shared" si="44"/>
        <v>0.92628205128205077</v>
      </c>
      <c r="S71" s="463"/>
      <c r="T71" s="50">
        <v>0.31041666666666667</v>
      </c>
      <c r="U71" s="50">
        <v>0.36458333333333337</v>
      </c>
      <c r="V71" s="424">
        <v>8</v>
      </c>
      <c r="W71" s="421">
        <f t="shared" ref="W71:W81" si="49">(U71-T71)*24*60</f>
        <v>78.000000000000043</v>
      </c>
      <c r="X71" s="53"/>
      <c r="Y71" s="53"/>
      <c r="Z71" s="54"/>
      <c r="AA71" s="54"/>
      <c r="AB71" s="451"/>
      <c r="AC71" s="451"/>
      <c r="AD71" s="438"/>
      <c r="AE71" s="438"/>
      <c r="AF71" s="48">
        <f>N71-K71</f>
        <v>-106.15384615384687</v>
      </c>
      <c r="AG71" s="428">
        <f>N71/K71</f>
        <v>0.92628205128205077</v>
      </c>
      <c r="AH71" s="463"/>
    </row>
    <row r="72" spans="1:34" ht="19.149999999999999" customHeight="1">
      <c r="A72" s="459"/>
      <c r="B72" s="424" t="s">
        <v>196</v>
      </c>
      <c r="C72" s="66"/>
      <c r="D72" s="176" t="s">
        <v>232</v>
      </c>
      <c r="E72" s="43"/>
      <c r="F72" s="359">
        <v>56.85</v>
      </c>
      <c r="G72" s="57">
        <v>2251</v>
      </c>
      <c r="H72" s="45">
        <f t="shared" ref="H72:H80" si="50">F72*G72</f>
        <v>127969.35</v>
      </c>
      <c r="I72" s="424"/>
      <c r="J72" s="87">
        <v>18</v>
      </c>
      <c r="K72" s="57">
        <v>1636</v>
      </c>
      <c r="L72" s="86">
        <v>90.888888888888886</v>
      </c>
      <c r="M72" s="422">
        <v>18</v>
      </c>
      <c r="N72" s="44">
        <f t="shared" si="45"/>
        <v>1311.2621359223297</v>
      </c>
      <c r="O72" s="47">
        <f t="shared" si="46"/>
        <v>72.847896440129432</v>
      </c>
      <c r="P72" s="48">
        <f t="shared" si="47"/>
        <v>0</v>
      </c>
      <c r="Q72" s="49">
        <f t="shared" si="48"/>
        <v>-18.040992448759454</v>
      </c>
      <c r="R72" s="428">
        <f t="shared" si="44"/>
        <v>0.80150497305765878</v>
      </c>
      <c r="S72" s="463"/>
      <c r="T72" s="50">
        <v>0.3888888888888889</v>
      </c>
      <c r="U72" s="50">
        <v>0.4604166666666667</v>
      </c>
      <c r="V72" s="424">
        <v>25</v>
      </c>
      <c r="W72" s="421">
        <f t="shared" si="49"/>
        <v>103.00000000000003</v>
      </c>
      <c r="X72" s="53">
        <v>0.37013888888888885</v>
      </c>
      <c r="Y72" s="53">
        <v>0.38750000000000001</v>
      </c>
      <c r="Z72" s="54"/>
      <c r="AA72" s="54"/>
      <c r="AB72" s="451"/>
      <c r="AC72" s="451"/>
      <c r="AD72" s="438"/>
      <c r="AE72" s="438">
        <v>1</v>
      </c>
      <c r="AF72" s="48">
        <f>N72-K72</f>
        <v>-324.73786407767034</v>
      </c>
      <c r="AG72" s="428">
        <f>N72/K72</f>
        <v>0.80150497305765867</v>
      </c>
      <c r="AH72" s="463"/>
    </row>
    <row r="73" spans="1:34" ht="19.149999999999999" customHeight="1">
      <c r="A73" s="459"/>
      <c r="B73" s="424" t="s">
        <v>230</v>
      </c>
      <c r="C73" s="178"/>
      <c r="D73" s="179" t="s">
        <v>233</v>
      </c>
      <c r="E73" s="180"/>
      <c r="F73" s="359">
        <v>53.76</v>
      </c>
      <c r="G73" s="57">
        <v>2300</v>
      </c>
      <c r="H73" s="45">
        <f t="shared" si="50"/>
        <v>123648</v>
      </c>
      <c r="I73" s="438"/>
      <c r="J73" s="181">
        <v>16</v>
      </c>
      <c r="K73" s="182">
        <v>1440</v>
      </c>
      <c r="L73" s="86">
        <v>90</v>
      </c>
      <c r="M73" s="427">
        <v>16</v>
      </c>
      <c r="N73" s="44">
        <f t="shared" si="45"/>
        <v>1339.805825242719</v>
      </c>
      <c r="O73" s="47">
        <f t="shared" si="46"/>
        <v>83.73786407766994</v>
      </c>
      <c r="P73" s="48">
        <f t="shared" si="47"/>
        <v>0</v>
      </c>
      <c r="Q73" s="49">
        <f t="shared" si="48"/>
        <v>-6.2621359223300601</v>
      </c>
      <c r="R73" s="428">
        <f t="shared" si="44"/>
        <v>0.93042071197411047</v>
      </c>
      <c r="S73" s="463"/>
      <c r="T73" s="50">
        <v>0.49791666666666667</v>
      </c>
      <c r="U73" s="50">
        <v>0.56944444444444442</v>
      </c>
      <c r="V73" s="424">
        <v>6</v>
      </c>
      <c r="W73" s="421">
        <f t="shared" si="49"/>
        <v>102.99999999999996</v>
      </c>
      <c r="X73" s="183"/>
      <c r="Y73" s="183"/>
      <c r="Z73" s="125"/>
      <c r="AA73" s="125"/>
      <c r="AB73" s="451"/>
      <c r="AC73" s="451"/>
      <c r="AD73" s="438"/>
      <c r="AE73" s="438"/>
      <c r="AF73" s="48">
        <f>N73-K73</f>
        <v>-100.19417475728096</v>
      </c>
      <c r="AG73" s="428">
        <f>N73/K73</f>
        <v>0.93042071197411047</v>
      </c>
      <c r="AH73" s="463"/>
    </row>
    <row r="74" spans="1:34" ht="19.149999999999999" customHeight="1">
      <c r="A74" s="459"/>
      <c r="B74" s="424" t="s">
        <v>230</v>
      </c>
      <c r="C74" s="178"/>
      <c r="D74" s="179" t="s">
        <v>234</v>
      </c>
      <c r="E74" s="180"/>
      <c r="F74" s="359">
        <v>47.51</v>
      </c>
      <c r="G74" s="177">
        <v>2341</v>
      </c>
      <c r="H74" s="45">
        <f t="shared" si="50"/>
        <v>111220.90999999999</v>
      </c>
      <c r="I74" s="424"/>
      <c r="J74" s="46">
        <v>17</v>
      </c>
      <c r="K74" s="177">
        <v>1440</v>
      </c>
      <c r="L74" s="47">
        <v>84.705882352941174</v>
      </c>
      <c r="M74" s="422">
        <v>17</v>
      </c>
      <c r="N74" s="44">
        <f t="shared" si="45"/>
        <v>1350.5769230769238</v>
      </c>
      <c r="O74" s="47">
        <f t="shared" si="46"/>
        <v>79.445701357466106</v>
      </c>
      <c r="P74" s="48">
        <f t="shared" si="47"/>
        <v>0</v>
      </c>
      <c r="Q74" s="49">
        <f t="shared" si="48"/>
        <v>-5.2601809954750678</v>
      </c>
      <c r="R74" s="428">
        <f t="shared" si="44"/>
        <v>0.93790064102564152</v>
      </c>
      <c r="S74" s="463"/>
      <c r="T74" s="50">
        <v>0.58472222222222214</v>
      </c>
      <c r="U74" s="50">
        <v>0.65694444444444433</v>
      </c>
      <c r="V74" s="424">
        <v>22</v>
      </c>
      <c r="W74" s="421">
        <f t="shared" si="49"/>
        <v>103.99999999999994</v>
      </c>
      <c r="X74" s="183">
        <v>0.57291666666666663</v>
      </c>
      <c r="Y74" s="183">
        <v>0.58194444444444449</v>
      </c>
      <c r="Z74" s="125"/>
      <c r="AA74" s="125"/>
      <c r="AB74" s="451"/>
      <c r="AC74" s="451"/>
      <c r="AD74" s="438"/>
      <c r="AE74" s="438"/>
      <c r="AF74" s="48">
        <f t="shared" ref="AF74:AF80" si="51">N74-K74</f>
        <v>-89.423076923076223</v>
      </c>
      <c r="AG74" s="428">
        <f t="shared" ref="AG74:AG80" si="52">N74/K74</f>
        <v>0.93790064102564152</v>
      </c>
      <c r="AH74" s="463"/>
    </row>
    <row r="75" spans="1:34" ht="19.149999999999999" customHeight="1">
      <c r="A75" s="459"/>
      <c r="B75" s="424" t="s">
        <v>201</v>
      </c>
      <c r="C75" s="66"/>
      <c r="D75" s="176" t="s">
        <v>317</v>
      </c>
      <c r="E75" s="43"/>
      <c r="F75" s="359">
        <v>47.6</v>
      </c>
      <c r="G75" s="57">
        <v>1350.25</v>
      </c>
      <c r="H75" s="45">
        <f t="shared" si="50"/>
        <v>64271.9</v>
      </c>
      <c r="I75" s="424">
        <v>1</v>
      </c>
      <c r="J75" s="181">
        <v>15</v>
      </c>
      <c r="K75" s="182">
        <v>1500</v>
      </c>
      <c r="L75" s="86">
        <v>100</v>
      </c>
      <c r="M75" s="422">
        <v>16</v>
      </c>
      <c r="N75" s="44">
        <f t="shared" si="45"/>
        <v>1306.693548387098</v>
      </c>
      <c r="O75" s="47">
        <f t="shared" si="46"/>
        <v>81.668346774193623</v>
      </c>
      <c r="P75" s="48">
        <f t="shared" si="47"/>
        <v>1</v>
      </c>
      <c r="Q75" s="49">
        <f t="shared" si="48"/>
        <v>-18.331653225806377</v>
      </c>
      <c r="R75" s="428">
        <f t="shared" si="44"/>
        <v>0.81668346774193623</v>
      </c>
      <c r="S75" s="463"/>
      <c r="T75" s="50">
        <v>0.66180555555555542</v>
      </c>
      <c r="U75" s="50">
        <v>0.70486111111111094</v>
      </c>
      <c r="V75" s="424">
        <v>7</v>
      </c>
      <c r="W75" s="421">
        <f t="shared" si="49"/>
        <v>61.999999999999943</v>
      </c>
      <c r="X75" s="183"/>
      <c r="Y75" s="183"/>
      <c r="Z75" s="125"/>
      <c r="AA75" s="125"/>
      <c r="AB75" s="451"/>
      <c r="AC75" s="451"/>
      <c r="AD75" s="438"/>
      <c r="AE75" s="438"/>
      <c r="AF75" s="48">
        <f t="shared" si="51"/>
        <v>-193.30645161290204</v>
      </c>
      <c r="AG75" s="428">
        <f t="shared" si="52"/>
        <v>0.87112903225806526</v>
      </c>
      <c r="AH75" s="463"/>
    </row>
    <row r="76" spans="1:34" ht="19.149999999999999" customHeight="1">
      <c r="A76" s="459"/>
      <c r="B76" s="424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4"/>
      <c r="J76" s="181"/>
      <c r="K76" s="182"/>
      <c r="L76" s="86"/>
      <c r="M76" s="427" t="s">
        <v>49</v>
      </c>
      <c r="N76" s="44"/>
      <c r="O76" s="47"/>
      <c r="P76" s="48"/>
      <c r="Q76" s="49"/>
      <c r="R76" s="428"/>
      <c r="S76" s="463"/>
      <c r="T76" s="50"/>
      <c r="U76" s="50"/>
      <c r="V76" s="424"/>
      <c r="W76" s="421"/>
      <c r="X76" s="183"/>
      <c r="Y76" s="183"/>
      <c r="Z76" s="125"/>
      <c r="AA76" s="125"/>
      <c r="AB76" s="451"/>
      <c r="AC76" s="451"/>
      <c r="AD76" s="438"/>
      <c r="AE76" s="438"/>
      <c r="AF76" s="48">
        <f t="shared" si="51"/>
        <v>0</v>
      </c>
      <c r="AG76" s="428" t="e">
        <f t="shared" si="52"/>
        <v>#DIV/0!</v>
      </c>
      <c r="AH76" s="463"/>
    </row>
    <row r="77" spans="1:34" ht="19.149999999999999" customHeight="1">
      <c r="A77" s="459"/>
      <c r="B77" s="424">
        <v>0</v>
      </c>
      <c r="C77" s="434"/>
      <c r="D77" s="179"/>
      <c r="E77" s="43"/>
      <c r="F77" s="359" t="s">
        <v>105</v>
      </c>
      <c r="G77" s="177"/>
      <c r="H77" s="45">
        <f t="shared" si="50"/>
        <v>0</v>
      </c>
      <c r="I77" s="438"/>
      <c r="J77" s="181"/>
      <c r="K77" s="182"/>
      <c r="L77" s="86"/>
      <c r="M77" s="427" t="s">
        <v>49</v>
      </c>
      <c r="N77" s="44"/>
      <c r="O77" s="47"/>
      <c r="P77" s="48"/>
      <c r="Q77" s="49"/>
      <c r="R77" s="428"/>
      <c r="S77" s="463"/>
      <c r="T77" s="50"/>
      <c r="U77" s="50"/>
      <c r="V77" s="424"/>
      <c r="W77" s="421"/>
      <c r="X77" s="183"/>
      <c r="Y77" s="183"/>
      <c r="Z77" s="125"/>
      <c r="AA77" s="125"/>
      <c r="AB77" s="451"/>
      <c r="AC77" s="451"/>
      <c r="AD77" s="438"/>
      <c r="AE77" s="438"/>
      <c r="AF77" s="48">
        <f t="shared" si="51"/>
        <v>0</v>
      </c>
      <c r="AG77" s="428" t="e">
        <f t="shared" si="52"/>
        <v>#DIV/0!</v>
      </c>
      <c r="AH77" s="463"/>
    </row>
    <row r="78" spans="1:34" ht="19.149999999999999" customHeight="1">
      <c r="A78" s="459"/>
      <c r="B78" s="424">
        <v>0</v>
      </c>
      <c r="C78" s="434"/>
      <c r="D78" s="42"/>
      <c r="E78" s="43"/>
      <c r="F78" s="359" t="s">
        <v>105</v>
      </c>
      <c r="G78" s="57"/>
      <c r="H78" s="45">
        <f t="shared" si="50"/>
        <v>0</v>
      </c>
      <c r="I78" s="438"/>
      <c r="J78" s="87"/>
      <c r="K78" s="57"/>
      <c r="L78" s="86"/>
      <c r="M78" s="427"/>
      <c r="N78" s="44"/>
      <c r="O78" s="47"/>
      <c r="P78" s="48"/>
      <c r="Q78" s="49"/>
      <c r="R78" s="428"/>
      <c r="S78" s="463"/>
      <c r="T78" s="50"/>
      <c r="U78" s="50"/>
      <c r="V78" s="424"/>
      <c r="W78" s="421">
        <f t="shared" si="49"/>
        <v>0</v>
      </c>
      <c r="X78" s="183"/>
      <c r="Y78" s="183"/>
      <c r="Z78" s="125"/>
      <c r="AA78" s="125"/>
      <c r="AB78" s="451"/>
      <c r="AC78" s="451"/>
      <c r="AD78" s="438"/>
      <c r="AE78" s="438"/>
      <c r="AF78" s="48">
        <f t="shared" si="51"/>
        <v>0</v>
      </c>
      <c r="AG78" s="428" t="e">
        <f t="shared" si="52"/>
        <v>#DIV/0!</v>
      </c>
      <c r="AH78" s="463"/>
    </row>
    <row r="79" spans="1:34" ht="19.149999999999999" customHeight="1">
      <c r="A79" s="459"/>
      <c r="B79" s="424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38"/>
      <c r="J79" s="87"/>
      <c r="K79" s="57"/>
      <c r="L79" s="86"/>
      <c r="M79" s="427"/>
      <c r="N79" s="57"/>
      <c r="O79" s="184"/>
      <c r="P79" s="108"/>
      <c r="Q79" s="185"/>
      <c r="R79" s="109"/>
      <c r="S79" s="463"/>
      <c r="T79" s="50"/>
      <c r="U79" s="50"/>
      <c r="V79" s="424"/>
      <c r="W79" s="421">
        <f t="shared" si="49"/>
        <v>0</v>
      </c>
      <c r="X79" s="183"/>
      <c r="Y79" s="183"/>
      <c r="Z79" s="125"/>
      <c r="AA79" s="125"/>
      <c r="AB79" s="451"/>
      <c r="AC79" s="451"/>
      <c r="AD79" s="438"/>
      <c r="AE79" s="438"/>
      <c r="AF79" s="48">
        <f t="shared" si="51"/>
        <v>0</v>
      </c>
      <c r="AG79" s="428" t="e">
        <f t="shared" si="52"/>
        <v>#DIV/0!</v>
      </c>
      <c r="AH79" s="463"/>
    </row>
    <row r="80" spans="1:34" ht="19.149999999999999" customHeight="1">
      <c r="A80" s="459"/>
      <c r="B80" s="424">
        <v>0</v>
      </c>
      <c r="C80" s="434"/>
      <c r="D80" s="42"/>
      <c r="E80" s="43"/>
      <c r="F80" s="359"/>
      <c r="G80" s="57"/>
      <c r="H80" s="45">
        <f t="shared" si="50"/>
        <v>0</v>
      </c>
      <c r="I80" s="438"/>
      <c r="J80" s="87"/>
      <c r="K80" s="57"/>
      <c r="L80" s="86"/>
      <c r="M80" s="427"/>
      <c r="N80" s="57"/>
      <c r="O80" s="186"/>
      <c r="P80" s="54"/>
      <c r="Q80" s="88"/>
      <c r="R80" s="437"/>
      <c r="S80" s="463"/>
      <c r="T80" s="50"/>
      <c r="U80" s="50"/>
      <c r="V80" s="424"/>
      <c r="W80" s="421">
        <f t="shared" si="49"/>
        <v>0</v>
      </c>
      <c r="X80" s="183"/>
      <c r="Y80" s="183"/>
      <c r="Z80" s="125"/>
      <c r="AA80" s="125"/>
      <c r="AB80" s="451"/>
      <c r="AC80" s="451"/>
      <c r="AD80" s="438"/>
      <c r="AE80" s="438"/>
      <c r="AF80" s="48">
        <f t="shared" si="51"/>
        <v>0</v>
      </c>
      <c r="AG80" s="428" t="e">
        <f t="shared" si="52"/>
        <v>#DIV/0!</v>
      </c>
      <c r="AH80" s="463"/>
    </row>
    <row r="81" spans="1:34" ht="19.149999999999999" customHeight="1">
      <c r="A81" s="459"/>
      <c r="B81" s="424">
        <v>0</v>
      </c>
      <c r="C81" s="434"/>
      <c r="D81" s="42"/>
      <c r="E81" s="43"/>
      <c r="F81" s="366"/>
      <c r="G81" s="57"/>
      <c r="H81" s="84"/>
      <c r="I81" s="438"/>
      <c r="J81" s="87"/>
      <c r="K81" s="57"/>
      <c r="L81" s="86"/>
      <c r="M81" s="427"/>
      <c r="N81" s="57"/>
      <c r="O81" s="186"/>
      <c r="P81" s="54"/>
      <c r="Q81" s="88"/>
      <c r="R81" s="437"/>
      <c r="S81" s="463"/>
      <c r="T81" s="50"/>
      <c r="U81" s="50"/>
      <c r="V81" s="424"/>
      <c r="W81" s="421">
        <f t="shared" si="49"/>
        <v>0</v>
      </c>
      <c r="X81" s="183"/>
      <c r="Y81" s="183"/>
      <c r="Z81" s="125"/>
      <c r="AA81" s="125"/>
      <c r="AB81" s="451"/>
      <c r="AC81" s="451"/>
      <c r="AD81" s="438"/>
      <c r="AE81" s="438"/>
      <c r="AF81" s="48"/>
      <c r="AG81" s="126"/>
      <c r="AH81" s="463"/>
    </row>
    <row r="82" spans="1:34" ht="19.149999999999999" customHeight="1">
      <c r="A82" s="489"/>
      <c r="B82" s="171">
        <v>0</v>
      </c>
      <c r="C82" s="100" t="s">
        <v>236</v>
      </c>
      <c r="D82" s="478" t="s">
        <v>118</v>
      </c>
      <c r="E82" s="478"/>
      <c r="F82" s="369"/>
      <c r="G82" s="101"/>
      <c r="H82" s="102"/>
      <c r="I82" s="103"/>
      <c r="J82" s="101">
        <v>16.333333333333332</v>
      </c>
      <c r="K82" s="101">
        <v>1492.6666666666667</v>
      </c>
      <c r="L82" s="104">
        <v>92.122938064114535</v>
      </c>
      <c r="M82" s="101">
        <f t="shared" ref="M82:O82" si="53">AVERAGE(M70:M81)</f>
        <v>16.5</v>
      </c>
      <c r="N82" s="101">
        <f t="shared" si="53"/>
        <v>1311.7676065178002</v>
      </c>
      <c r="O82" s="187">
        <f t="shared" si="53"/>
        <v>79.924455609046461</v>
      </c>
      <c r="P82" s="117">
        <f>M82-J82</f>
        <v>0.16666666666666785</v>
      </c>
      <c r="Q82" s="118">
        <f>N82-K82</f>
        <v>-180.89906014886651</v>
      </c>
      <c r="R82" s="175">
        <f>O82/L82</f>
        <v>0.86758474369783634</v>
      </c>
      <c r="S82" s="463"/>
      <c r="T82" s="50"/>
      <c r="U82" s="50"/>
      <c r="V82" s="424"/>
      <c r="W82" s="44"/>
      <c r="X82" s="47"/>
      <c r="Y82" s="47"/>
      <c r="Z82" s="106">
        <f>SUM(Z70:Z81)</f>
        <v>0</v>
      </c>
      <c r="AA82" s="106">
        <f>SUM(AA70:AA81)</f>
        <v>0</v>
      </c>
      <c r="AB82" s="451"/>
      <c r="AC82" s="451"/>
      <c r="AD82" s="107">
        <f>SUM(AD70:AD81)</f>
        <v>0</v>
      </c>
      <c r="AE82" s="107">
        <f>SUM(AE70:AE81)</f>
        <v>1</v>
      </c>
      <c r="AF82" s="48">
        <f>N82-K82</f>
        <v>-180.89906014886651</v>
      </c>
      <c r="AG82" s="428">
        <f>N82/K82</f>
        <v>0.87880813299539984</v>
      </c>
      <c r="AH82" s="463"/>
    </row>
    <row r="83" spans="1:34" ht="19.149999999999999" customHeight="1">
      <c r="A83" s="490" t="s">
        <v>237</v>
      </c>
      <c r="B83" s="110" t="s">
        <v>196</v>
      </c>
      <c r="C83" s="66"/>
      <c r="D83" s="375" t="s">
        <v>212</v>
      </c>
      <c r="E83" s="43"/>
      <c r="F83" s="366">
        <v>54.09</v>
      </c>
      <c r="G83" s="57">
        <v>1650.8700000000001</v>
      </c>
      <c r="H83" s="84">
        <f t="shared" ref="H83:H94" si="54">F83*G83</f>
        <v>89295.558300000019</v>
      </c>
      <c r="I83" s="438"/>
      <c r="J83" s="87">
        <v>18</v>
      </c>
      <c r="K83" s="57">
        <v>1500</v>
      </c>
      <c r="L83" s="86">
        <v>83.333333333333329</v>
      </c>
      <c r="M83" s="427">
        <v>18</v>
      </c>
      <c r="N83" s="57">
        <f t="shared" ref="N83:N87" si="55">G83/W83*60</f>
        <v>1375.7250000000004</v>
      </c>
      <c r="O83" s="186">
        <f t="shared" ref="O83:O87" si="56">N83/M83</f>
        <v>76.429166666666688</v>
      </c>
      <c r="P83" s="54">
        <f t="shared" ref="P83:P87" si="57">M83-J83</f>
        <v>0</v>
      </c>
      <c r="Q83" s="88">
        <f t="shared" ref="Q83:Q87" si="58">O83-L83</f>
        <v>-6.9041666666666401</v>
      </c>
      <c r="R83" s="188">
        <f t="shared" ref="R83:R87" si="59">O83/L83</f>
        <v>0.91715000000000035</v>
      </c>
      <c r="S83" s="463">
        <f>R95</f>
        <v>0.91941606553000543</v>
      </c>
      <c r="T83" s="50">
        <v>0.33333333333333331</v>
      </c>
      <c r="U83" s="50">
        <v>0.3833333333333333</v>
      </c>
      <c r="V83" s="424">
        <v>5</v>
      </c>
      <c r="W83" s="421">
        <f t="shared" ref="W83:W93" si="60">(U83-T83)*24*60</f>
        <v>71.999999999999986</v>
      </c>
      <c r="X83" s="53"/>
      <c r="Y83" s="53"/>
      <c r="Z83" s="54"/>
      <c r="AA83" s="54"/>
      <c r="AB83" s="451"/>
      <c r="AC83" s="451"/>
      <c r="AD83" s="438"/>
      <c r="AE83" s="438"/>
      <c r="AF83" s="48">
        <f t="shared" ref="AF83:AF173" si="61">N83-K83</f>
        <v>-124.27499999999964</v>
      </c>
      <c r="AG83" s="428">
        <f t="shared" ref="AG83:AG173" si="62">N83/K83</f>
        <v>0.91715000000000024</v>
      </c>
      <c r="AH83" s="463">
        <f>AG95</f>
        <v>0.90925215914272062</v>
      </c>
    </row>
    <row r="84" spans="1:34" ht="19.149999999999999" customHeight="1">
      <c r="A84" s="491"/>
      <c r="B84" s="110" t="s">
        <v>230</v>
      </c>
      <c r="C84" s="434"/>
      <c r="D84" s="189" t="s">
        <v>235</v>
      </c>
      <c r="E84" s="43"/>
      <c r="F84" s="366">
        <v>53.36</v>
      </c>
      <c r="G84" s="44">
        <v>4002.1800000000003</v>
      </c>
      <c r="H84" s="84">
        <f t="shared" si="54"/>
        <v>213556.3248</v>
      </c>
      <c r="I84" s="424"/>
      <c r="J84" s="87">
        <v>19</v>
      </c>
      <c r="K84" s="57">
        <v>1440</v>
      </c>
      <c r="L84" s="86">
        <v>75.78947368421052</v>
      </c>
      <c r="M84" s="427">
        <v>19</v>
      </c>
      <c r="N84" s="57">
        <f t="shared" si="55"/>
        <v>1349.0494382022466</v>
      </c>
      <c r="O84" s="186">
        <f t="shared" si="56"/>
        <v>71.002602010644566</v>
      </c>
      <c r="P84" s="54">
        <f t="shared" si="57"/>
        <v>0</v>
      </c>
      <c r="Q84" s="88">
        <f t="shared" si="58"/>
        <v>-4.7868716735659547</v>
      </c>
      <c r="R84" s="188">
        <f t="shared" si="59"/>
        <v>0.93683988764044923</v>
      </c>
      <c r="S84" s="463"/>
      <c r="T84" s="50">
        <v>0.39930555555555552</v>
      </c>
      <c r="U84" s="50">
        <v>0.5229166666666667</v>
      </c>
      <c r="V84" s="424">
        <v>23</v>
      </c>
      <c r="W84" s="421">
        <f t="shared" si="60"/>
        <v>178.00000000000009</v>
      </c>
      <c r="X84" s="53">
        <v>0.38680555555555557</v>
      </c>
      <c r="Y84" s="53">
        <v>0.39652777777777781</v>
      </c>
      <c r="Z84" s="54"/>
      <c r="AA84" s="54"/>
      <c r="AB84" s="451"/>
      <c r="AC84" s="451"/>
      <c r="AD84" s="438"/>
      <c r="AE84" s="438"/>
      <c r="AF84" s="48">
        <f t="shared" si="61"/>
        <v>-90.95056179775338</v>
      </c>
      <c r="AG84" s="428">
        <f t="shared" si="62"/>
        <v>0.93683988764044901</v>
      </c>
      <c r="AH84" s="463"/>
    </row>
    <row r="85" spans="1:34" ht="19.149999999999999" customHeight="1">
      <c r="A85" s="491"/>
      <c r="B85" s="110" t="s">
        <v>230</v>
      </c>
      <c r="C85" s="123"/>
      <c r="D85" s="189" t="s">
        <v>239</v>
      </c>
      <c r="E85" s="43"/>
      <c r="F85" s="366">
        <v>59.54</v>
      </c>
      <c r="G85" s="44">
        <v>1216</v>
      </c>
      <c r="H85" s="84">
        <f t="shared" si="54"/>
        <v>72400.639999999999</v>
      </c>
      <c r="I85" s="424"/>
      <c r="J85" s="87">
        <v>18</v>
      </c>
      <c r="K85" s="57">
        <v>1385</v>
      </c>
      <c r="L85" s="86">
        <v>76.944444444444443</v>
      </c>
      <c r="M85" s="427">
        <v>18</v>
      </c>
      <c r="N85" s="57">
        <f t="shared" si="55"/>
        <v>1280.0000000000009</v>
      </c>
      <c r="O85" s="186">
        <f t="shared" si="56"/>
        <v>71.111111111111157</v>
      </c>
      <c r="P85" s="54">
        <f t="shared" si="57"/>
        <v>0</v>
      </c>
      <c r="Q85" s="88">
        <f t="shared" si="58"/>
        <v>-5.833333333333286</v>
      </c>
      <c r="R85" s="188">
        <f t="shared" si="59"/>
        <v>0.92418772563176954</v>
      </c>
      <c r="S85" s="463"/>
      <c r="T85" s="50">
        <v>0.56388888888888888</v>
      </c>
      <c r="U85" s="50">
        <v>0.60347222222222219</v>
      </c>
      <c r="V85" s="424">
        <v>6</v>
      </c>
      <c r="W85" s="421">
        <f t="shared" si="60"/>
        <v>56.999999999999957</v>
      </c>
      <c r="X85" s="53"/>
      <c r="Y85" s="53"/>
      <c r="Z85" s="54"/>
      <c r="AA85" s="54"/>
      <c r="AB85" s="451"/>
      <c r="AC85" s="451"/>
      <c r="AD85" s="438"/>
      <c r="AE85" s="438"/>
      <c r="AF85" s="48">
        <f t="shared" si="61"/>
        <v>-104.99999999999909</v>
      </c>
      <c r="AG85" s="428">
        <f t="shared" si="62"/>
        <v>0.92418772563176965</v>
      </c>
      <c r="AH85" s="463"/>
    </row>
    <row r="86" spans="1:34" ht="19.149999999999999" customHeight="1">
      <c r="A86" s="491"/>
      <c r="B86" s="110" t="s">
        <v>230</v>
      </c>
      <c r="C86" s="97"/>
      <c r="D86" s="189" t="s">
        <v>241</v>
      </c>
      <c r="E86" s="43"/>
      <c r="F86" s="366">
        <v>73.94</v>
      </c>
      <c r="G86" s="44">
        <v>2082</v>
      </c>
      <c r="H86" s="84">
        <f t="shared" si="54"/>
        <v>153943.07999999999</v>
      </c>
      <c r="I86" s="424"/>
      <c r="J86" s="87">
        <v>19</v>
      </c>
      <c r="K86" s="57">
        <v>1440</v>
      </c>
      <c r="L86" s="86">
        <v>75.78947368421052</v>
      </c>
      <c r="M86" s="427">
        <v>18</v>
      </c>
      <c r="N86" s="57">
        <f t="shared" si="55"/>
        <v>1314.9473684210529</v>
      </c>
      <c r="O86" s="186">
        <f t="shared" si="56"/>
        <v>73.052631578947384</v>
      </c>
      <c r="P86" s="54">
        <f t="shared" si="57"/>
        <v>-1</v>
      </c>
      <c r="Q86" s="88">
        <f t="shared" si="58"/>
        <v>-2.7368421052631362</v>
      </c>
      <c r="R86" s="188">
        <f t="shared" si="59"/>
        <v>0.96388888888888913</v>
      </c>
      <c r="S86" s="463"/>
      <c r="T86" s="50">
        <v>0.60902777777777772</v>
      </c>
      <c r="U86" s="50">
        <v>0.67499999999999993</v>
      </c>
      <c r="V86" s="424">
        <v>8</v>
      </c>
      <c r="W86" s="421">
        <f t="shared" si="60"/>
        <v>94.999999999999986</v>
      </c>
      <c r="X86" s="53"/>
      <c r="Y86" s="53"/>
      <c r="Z86" s="54"/>
      <c r="AA86" s="54"/>
      <c r="AB86" s="451"/>
      <c r="AC86" s="451"/>
      <c r="AD86" s="438"/>
      <c r="AE86" s="438"/>
      <c r="AF86" s="48">
        <f t="shared" si="61"/>
        <v>-125.05263157894706</v>
      </c>
      <c r="AG86" s="428">
        <f t="shared" si="62"/>
        <v>0.91315789473684228</v>
      </c>
      <c r="AH86" s="463"/>
    </row>
    <row r="87" spans="1:34" ht="19.149999999999999" customHeight="1">
      <c r="A87" s="491"/>
      <c r="B87" s="110" t="s">
        <v>230</v>
      </c>
      <c r="C87" s="97"/>
      <c r="D87" s="189" t="s">
        <v>235</v>
      </c>
      <c r="E87" s="43"/>
      <c r="F87" s="366">
        <v>53.36</v>
      </c>
      <c r="G87" s="44">
        <v>1128.82</v>
      </c>
      <c r="H87" s="84">
        <f t="shared" si="54"/>
        <v>60233.835199999994</v>
      </c>
      <c r="I87" s="424">
        <v>1</v>
      </c>
      <c r="J87" s="87">
        <v>19</v>
      </c>
      <c r="K87" s="57">
        <v>1440</v>
      </c>
      <c r="L87" s="86">
        <v>75.78947368421052</v>
      </c>
      <c r="M87" s="427">
        <v>19</v>
      </c>
      <c r="N87" s="57">
        <f t="shared" si="55"/>
        <v>1231.4400000000007</v>
      </c>
      <c r="O87" s="186">
        <f t="shared" si="56"/>
        <v>64.812631578947403</v>
      </c>
      <c r="P87" s="54">
        <f t="shared" si="57"/>
        <v>0</v>
      </c>
      <c r="Q87" s="88">
        <f t="shared" si="58"/>
        <v>-10.976842105263117</v>
      </c>
      <c r="R87" s="188">
        <f t="shared" si="59"/>
        <v>0.85516666666666719</v>
      </c>
      <c r="S87" s="463"/>
      <c r="T87" s="50">
        <v>0.69027777777777766</v>
      </c>
      <c r="U87" s="50">
        <v>0.72847222222222208</v>
      </c>
      <c r="V87" s="424">
        <v>22</v>
      </c>
      <c r="W87" s="421">
        <f t="shared" si="60"/>
        <v>54.999999999999964</v>
      </c>
      <c r="X87" s="53">
        <v>0.67847222222222225</v>
      </c>
      <c r="Y87" s="53">
        <v>0.6875</v>
      </c>
      <c r="Z87" s="54"/>
      <c r="AA87" s="54"/>
      <c r="AB87" s="451"/>
      <c r="AC87" s="451"/>
      <c r="AD87" s="438"/>
      <c r="AE87" s="438"/>
      <c r="AF87" s="48">
        <f t="shared" si="61"/>
        <v>-208.55999999999926</v>
      </c>
      <c r="AG87" s="428">
        <f t="shared" si="62"/>
        <v>0.85516666666666719</v>
      </c>
      <c r="AH87" s="463"/>
    </row>
    <row r="88" spans="1:34" ht="19.149999999999999" customHeight="1">
      <c r="A88" s="491"/>
      <c r="B88" s="110">
        <v>0</v>
      </c>
      <c r="C88" s="434"/>
      <c r="D88" s="189"/>
      <c r="E88" s="43"/>
      <c r="F88" s="366" t="s">
        <v>105</v>
      </c>
      <c r="G88" s="57"/>
      <c r="H88" s="84">
        <f t="shared" si="54"/>
        <v>0</v>
      </c>
      <c r="I88" s="424"/>
      <c r="J88" s="87"/>
      <c r="K88" s="57"/>
      <c r="L88" s="86"/>
      <c r="M88" s="427"/>
      <c r="N88" s="57"/>
      <c r="O88" s="186"/>
      <c r="P88" s="54"/>
      <c r="Q88" s="88"/>
      <c r="R88" s="188"/>
      <c r="S88" s="463"/>
      <c r="T88" s="50"/>
      <c r="U88" s="50"/>
      <c r="V88" s="424"/>
      <c r="W88" s="421"/>
      <c r="X88" s="53"/>
      <c r="Y88" s="53"/>
      <c r="Z88" s="54"/>
      <c r="AA88" s="54"/>
      <c r="AB88" s="451"/>
      <c r="AC88" s="451"/>
      <c r="AD88" s="438"/>
      <c r="AE88" s="438"/>
      <c r="AF88" s="48">
        <f t="shared" si="61"/>
        <v>0</v>
      </c>
      <c r="AG88" s="428" t="e">
        <f t="shared" si="62"/>
        <v>#DIV/0!</v>
      </c>
      <c r="AH88" s="463"/>
    </row>
    <row r="89" spans="1:34" ht="19.149999999999999" customHeight="1">
      <c r="A89" s="491"/>
      <c r="B89" s="110">
        <v>0</v>
      </c>
      <c r="C89" s="434"/>
      <c r="D89" s="42"/>
      <c r="E89" s="43"/>
      <c r="F89" s="366" t="s">
        <v>105</v>
      </c>
      <c r="G89" s="115"/>
      <c r="H89" s="84">
        <f t="shared" si="54"/>
        <v>0</v>
      </c>
      <c r="I89" s="424"/>
      <c r="J89" s="87"/>
      <c r="K89" s="57"/>
      <c r="L89" s="86"/>
      <c r="M89" s="427"/>
      <c r="N89" s="57"/>
      <c r="O89" s="186"/>
      <c r="P89" s="54"/>
      <c r="Q89" s="88"/>
      <c r="R89" s="188"/>
      <c r="S89" s="463"/>
      <c r="T89" s="50"/>
      <c r="U89" s="50"/>
      <c r="V89" s="424"/>
      <c r="W89" s="421"/>
      <c r="X89" s="53"/>
      <c r="Y89" s="53"/>
      <c r="Z89" s="54"/>
      <c r="AA89" s="54"/>
      <c r="AB89" s="451"/>
      <c r="AC89" s="451"/>
      <c r="AD89" s="438"/>
      <c r="AE89" s="438"/>
      <c r="AF89" s="48">
        <f t="shared" si="61"/>
        <v>0</v>
      </c>
      <c r="AG89" s="428" t="e">
        <f t="shared" si="62"/>
        <v>#DIV/0!</v>
      </c>
      <c r="AH89" s="463"/>
    </row>
    <row r="90" spans="1:34" ht="19.149999999999999" customHeight="1">
      <c r="A90" s="491"/>
      <c r="B90" s="110">
        <v>0</v>
      </c>
      <c r="C90" s="434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27"/>
      <c r="N90" s="57"/>
      <c r="O90" s="186"/>
      <c r="P90" s="54"/>
      <c r="Q90" s="88"/>
      <c r="R90" s="188"/>
      <c r="S90" s="463"/>
      <c r="T90" s="50"/>
      <c r="U90" s="50"/>
      <c r="V90" s="424"/>
      <c r="W90" s="421"/>
      <c r="X90" s="191"/>
      <c r="Y90" s="191"/>
      <c r="Z90" s="54"/>
      <c r="AA90" s="54"/>
      <c r="AB90" s="451"/>
      <c r="AC90" s="451"/>
      <c r="AD90" s="438"/>
      <c r="AE90" s="438"/>
      <c r="AF90" s="48">
        <f t="shared" si="61"/>
        <v>0</v>
      </c>
      <c r="AG90" s="428" t="e">
        <f t="shared" si="62"/>
        <v>#DIV/0!</v>
      </c>
      <c r="AH90" s="463"/>
    </row>
    <row r="91" spans="1:34" ht="19.149999999999999" customHeight="1">
      <c r="A91" s="491"/>
      <c r="B91" s="110">
        <v>0</v>
      </c>
      <c r="C91" s="434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27" t="s">
        <v>49</v>
      </c>
      <c r="N91" s="57"/>
      <c r="O91" s="186"/>
      <c r="P91" s="54"/>
      <c r="Q91" s="88"/>
      <c r="R91" s="188"/>
      <c r="S91" s="464"/>
      <c r="T91" s="50"/>
      <c r="U91" s="50"/>
      <c r="V91" s="424"/>
      <c r="W91" s="421">
        <f t="shared" si="60"/>
        <v>0</v>
      </c>
      <c r="X91" s="116"/>
      <c r="Y91" s="116"/>
      <c r="Z91" s="54"/>
      <c r="AA91" s="54"/>
      <c r="AB91" s="451"/>
      <c r="AC91" s="451"/>
      <c r="AD91" s="438"/>
      <c r="AE91" s="438"/>
      <c r="AF91" s="48">
        <f t="shared" si="61"/>
        <v>0</v>
      </c>
      <c r="AG91" s="428" t="e">
        <f t="shared" si="62"/>
        <v>#DIV/0!</v>
      </c>
      <c r="AH91" s="464"/>
    </row>
    <row r="92" spans="1:34" ht="19.149999999999999" customHeight="1">
      <c r="A92" s="491"/>
      <c r="B92" s="110">
        <v>0</v>
      </c>
      <c r="C92" s="434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464"/>
      <c r="T92" s="50"/>
      <c r="U92" s="50"/>
      <c r="V92" s="424"/>
      <c r="W92" s="421"/>
      <c r="X92" s="183"/>
      <c r="Y92" s="183"/>
      <c r="Z92" s="125"/>
      <c r="AA92" s="125"/>
      <c r="AB92" s="451"/>
      <c r="AC92" s="451"/>
      <c r="AD92" s="438"/>
      <c r="AE92" s="438"/>
      <c r="AF92" s="48">
        <f t="shared" si="61"/>
        <v>0</v>
      </c>
      <c r="AG92" s="428" t="e">
        <f t="shared" si="62"/>
        <v>#DIV/0!</v>
      </c>
      <c r="AH92" s="464"/>
    </row>
    <row r="93" spans="1:34" ht="19.149999999999999" customHeight="1">
      <c r="A93" s="491"/>
      <c r="B93" s="425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27"/>
      <c r="N93" s="57"/>
      <c r="O93" s="86"/>
      <c r="P93" s="54"/>
      <c r="Q93" s="88"/>
      <c r="R93" s="431"/>
      <c r="S93" s="492"/>
      <c r="T93" s="63"/>
      <c r="U93" s="63"/>
      <c r="V93" s="425"/>
      <c r="W93" s="421">
        <f t="shared" si="60"/>
        <v>0</v>
      </c>
      <c r="X93" s="200"/>
      <c r="Y93" s="200"/>
      <c r="Z93" s="125"/>
      <c r="AA93" s="125"/>
      <c r="AB93" s="451"/>
      <c r="AC93" s="451"/>
      <c r="AD93" s="438"/>
      <c r="AE93" s="438"/>
      <c r="AF93" s="48">
        <f t="shared" si="61"/>
        <v>0</v>
      </c>
      <c r="AG93" s="428" t="e">
        <f t="shared" si="62"/>
        <v>#DIV/0!</v>
      </c>
      <c r="AH93" s="464"/>
    </row>
    <row r="94" spans="1:34" ht="19.149999999999999" customHeight="1">
      <c r="A94" s="491"/>
      <c r="B94" s="425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1"/>
      <c r="S94" s="492"/>
      <c r="T94" s="63"/>
      <c r="U94" s="63"/>
      <c r="V94" s="425"/>
      <c r="W94" s="421">
        <f>(U94-T94)*24*60</f>
        <v>0</v>
      </c>
      <c r="X94" s="200"/>
      <c r="Y94" s="200"/>
      <c r="Z94" s="125"/>
      <c r="AA94" s="125"/>
      <c r="AB94" s="451"/>
      <c r="AC94" s="451"/>
      <c r="AD94" s="438"/>
      <c r="AE94" s="438"/>
      <c r="AF94" s="48">
        <f t="shared" si="61"/>
        <v>0</v>
      </c>
      <c r="AG94" s="428" t="e">
        <f t="shared" si="62"/>
        <v>#DIV/0!</v>
      </c>
      <c r="AH94" s="464"/>
    </row>
    <row r="95" spans="1:34" ht="19.149999999999999" customHeight="1">
      <c r="A95" s="491"/>
      <c r="B95" s="203">
        <v>0</v>
      </c>
      <c r="C95" s="100" t="s">
        <v>242</v>
      </c>
      <c r="D95" s="478" t="s">
        <v>118</v>
      </c>
      <c r="E95" s="478"/>
      <c r="F95" s="360"/>
      <c r="G95" s="70"/>
      <c r="H95" s="204"/>
      <c r="I95" s="103"/>
      <c r="J95" s="205">
        <v>18.600000000000001</v>
      </c>
      <c r="K95" s="205">
        <v>1441</v>
      </c>
      <c r="L95" s="206">
        <v>77.529239766081872</v>
      </c>
      <c r="M95" s="205">
        <f t="shared" ref="M95:O95" si="63">AVERAGE(M83:M94)</f>
        <v>18.399999999999999</v>
      </c>
      <c r="N95" s="205">
        <f t="shared" si="63"/>
        <v>1310.2323613246604</v>
      </c>
      <c r="O95" s="206">
        <f t="shared" si="63"/>
        <v>71.281628589263434</v>
      </c>
      <c r="P95" s="207">
        <f>M95-J95</f>
        <v>-0.20000000000000284</v>
      </c>
      <c r="Q95" s="208">
        <f t="shared" ref="Q95:Q101" si="64">O95-L95</f>
        <v>-6.2476111768184381</v>
      </c>
      <c r="R95" s="209">
        <f>O95/L95</f>
        <v>0.91941606553000543</v>
      </c>
      <c r="S95" s="46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51"/>
      <c r="AC95" s="451"/>
      <c r="AD95" s="107">
        <f>SUM(AD83:AD94)</f>
        <v>0</v>
      </c>
      <c r="AE95" s="107">
        <f>SUM(AE83:AE94)</f>
        <v>0</v>
      </c>
      <c r="AF95" s="65">
        <f t="shared" si="61"/>
        <v>-130.76763867533964</v>
      </c>
      <c r="AG95" s="429">
        <f t="shared" si="62"/>
        <v>0.90925215914272062</v>
      </c>
      <c r="AH95" s="464"/>
    </row>
    <row r="96" spans="1:34" ht="19.149999999999999" customHeight="1">
      <c r="A96" s="493" t="s">
        <v>243</v>
      </c>
      <c r="B96" s="424" t="s">
        <v>203</v>
      </c>
      <c r="C96" s="97"/>
      <c r="D96" s="42" t="s">
        <v>244</v>
      </c>
      <c r="E96" s="43"/>
      <c r="F96" s="359">
        <v>36.92</v>
      </c>
      <c r="G96" s="44">
        <v>2354</v>
      </c>
      <c r="H96" s="45">
        <f t="shared" ref="H96:H106" si="65">F96*G96</f>
        <v>86909.680000000008</v>
      </c>
      <c r="I96" s="424"/>
      <c r="J96" s="46">
        <v>6</v>
      </c>
      <c r="K96" s="44">
        <v>1636</v>
      </c>
      <c r="L96" s="47">
        <v>272.66666666666669</v>
      </c>
      <c r="M96" s="422">
        <v>6</v>
      </c>
      <c r="N96" s="44">
        <f t="shared" ref="N96:N101" si="66">G96/W96*60</f>
        <v>1518.7096774193551</v>
      </c>
      <c r="O96" s="47">
        <f t="shared" ref="O96:O101" si="67">N96/M96</f>
        <v>253.11827956989251</v>
      </c>
      <c r="P96" s="48">
        <f t="shared" ref="P96:P101" si="68">M96-J96</f>
        <v>0</v>
      </c>
      <c r="Q96" s="49">
        <f t="shared" si="64"/>
        <v>-19.548387096774178</v>
      </c>
      <c r="R96" s="428">
        <f t="shared" ref="R96:R101" si="69">O96/L96</f>
        <v>0.92830664878933677</v>
      </c>
      <c r="S96" s="463">
        <f>R108</f>
        <v>0.9071510718923802</v>
      </c>
      <c r="T96" s="89">
        <v>0.33333333333333331</v>
      </c>
      <c r="U96" s="89">
        <v>0.39791666666666664</v>
      </c>
      <c r="V96" s="438">
        <v>5</v>
      </c>
      <c r="W96" s="90">
        <f t="shared" ref="W96:W122" si="70">(U96-T96)*24*60</f>
        <v>92.999999999999986</v>
      </c>
      <c r="X96" s="96"/>
      <c r="Y96" s="96"/>
      <c r="Z96" s="54"/>
      <c r="AA96" s="54"/>
      <c r="AB96" s="451"/>
      <c r="AC96" s="451"/>
      <c r="AD96" s="438"/>
      <c r="AE96" s="438"/>
      <c r="AF96" s="54">
        <f t="shared" si="61"/>
        <v>-117.2903225806449</v>
      </c>
      <c r="AG96" s="431">
        <f t="shared" si="62"/>
        <v>0.92830664878933689</v>
      </c>
      <c r="AH96" s="472">
        <f>AG108</f>
        <v>0.90011145112201518</v>
      </c>
    </row>
    <row r="97" spans="1:34" s="218" customFormat="1" ht="19.149999999999999" customHeight="1">
      <c r="A97" s="493"/>
      <c r="B97" s="424" t="s">
        <v>203</v>
      </c>
      <c r="C97" s="210"/>
      <c r="D97" s="211" t="s">
        <v>245</v>
      </c>
      <c r="E97" s="56"/>
      <c r="F97" s="370">
        <v>29.113149847094796</v>
      </c>
      <c r="G97" s="212">
        <v>3117</v>
      </c>
      <c r="H97" s="213">
        <f t="shared" si="65"/>
        <v>90745.688073394485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1406.1654135338345</v>
      </c>
      <c r="O97" s="47">
        <f t="shared" si="67"/>
        <v>70.30827067669172</v>
      </c>
      <c r="P97" s="48">
        <f t="shared" si="68"/>
        <v>0</v>
      </c>
      <c r="Q97" s="49">
        <f t="shared" si="64"/>
        <v>-4.6917293233082802</v>
      </c>
      <c r="R97" s="428">
        <f t="shared" si="69"/>
        <v>0.9374436090225563</v>
      </c>
      <c r="S97" s="463"/>
      <c r="T97" s="214">
        <v>0.41388888888888886</v>
      </c>
      <c r="U97" s="214">
        <v>0.50624999999999998</v>
      </c>
      <c r="V97" s="215">
        <v>23</v>
      </c>
      <c r="W97" s="90">
        <f t="shared" si="70"/>
        <v>133</v>
      </c>
      <c r="X97" s="53">
        <v>0.40138888888888885</v>
      </c>
      <c r="Y97" s="53">
        <v>0.41111111111111115</v>
      </c>
      <c r="Z97" s="54"/>
      <c r="AA97" s="54"/>
      <c r="AB97" s="451"/>
      <c r="AC97" s="451"/>
      <c r="AD97" s="215"/>
      <c r="AE97" s="215"/>
      <c r="AF97" s="216">
        <f t="shared" si="61"/>
        <v>-93.834586466165547</v>
      </c>
      <c r="AG97" s="217">
        <f t="shared" si="62"/>
        <v>0.9374436090225563</v>
      </c>
      <c r="AH97" s="472"/>
    </row>
    <row r="98" spans="1:34" s="221" customFormat="1" ht="19.149999999999999" customHeight="1">
      <c r="A98" s="493"/>
      <c r="B98" s="424" t="s">
        <v>230</v>
      </c>
      <c r="C98" s="55"/>
      <c r="D98" s="42" t="s">
        <v>246</v>
      </c>
      <c r="E98" s="83"/>
      <c r="F98" s="370">
        <v>77.34</v>
      </c>
      <c r="G98" s="57">
        <v>655</v>
      </c>
      <c r="H98" s="213">
        <f t="shared" si="65"/>
        <v>50657.700000000004</v>
      </c>
      <c r="I98" s="438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1267.7419354838689</v>
      </c>
      <c r="O98" s="47">
        <f t="shared" si="67"/>
        <v>70.430107526881613</v>
      </c>
      <c r="P98" s="48">
        <f t="shared" si="68"/>
        <v>0</v>
      </c>
      <c r="Q98" s="49">
        <f t="shared" si="64"/>
        <v>-9.5698924731183865</v>
      </c>
      <c r="R98" s="428">
        <f t="shared" si="69"/>
        <v>0.88037634408602017</v>
      </c>
      <c r="S98" s="463"/>
      <c r="T98" s="89">
        <v>0.54722222222222217</v>
      </c>
      <c r="U98" s="89">
        <v>0.56874999999999998</v>
      </c>
      <c r="V98" s="438">
        <v>6</v>
      </c>
      <c r="W98" s="90">
        <f t="shared" si="70"/>
        <v>31.00000000000005</v>
      </c>
      <c r="X98" s="219"/>
      <c r="Y98" s="219"/>
      <c r="Z98" s="220"/>
      <c r="AA98" s="220"/>
      <c r="AB98" s="451"/>
      <c r="AC98" s="451"/>
      <c r="AD98" s="438"/>
      <c r="AE98" s="438"/>
      <c r="AF98" s="54">
        <f t="shared" si="61"/>
        <v>-172.25806451613107</v>
      </c>
      <c r="AG98" s="431">
        <f t="shared" si="62"/>
        <v>0.88037634408602006</v>
      </c>
      <c r="AH98" s="472"/>
    </row>
    <row r="99" spans="1:34" ht="19.149999999999999" customHeight="1">
      <c r="A99" s="493"/>
      <c r="B99" s="424" t="s">
        <v>230</v>
      </c>
      <c r="C99" s="81"/>
      <c r="D99" s="82" t="s">
        <v>247</v>
      </c>
      <c r="E99" s="83"/>
      <c r="F99" s="370">
        <v>59.34</v>
      </c>
      <c r="G99" s="57">
        <v>742</v>
      </c>
      <c r="H99" s="213">
        <f t="shared" si="65"/>
        <v>44030.280000000006</v>
      </c>
      <c r="I99" s="438"/>
      <c r="J99" s="46">
        <v>17</v>
      </c>
      <c r="K99" s="44">
        <v>1440</v>
      </c>
      <c r="L99" s="47">
        <v>84.705882352941174</v>
      </c>
      <c r="M99" s="422">
        <v>17</v>
      </c>
      <c r="N99" s="44">
        <f t="shared" si="66"/>
        <v>1271.9999999999986</v>
      </c>
      <c r="O99" s="47">
        <f t="shared" si="67"/>
        <v>74.823529411764625</v>
      </c>
      <c r="P99" s="48">
        <f t="shared" si="68"/>
        <v>0</v>
      </c>
      <c r="Q99" s="49">
        <f t="shared" si="64"/>
        <v>-9.8823529411765492</v>
      </c>
      <c r="R99" s="428">
        <f t="shared" si="69"/>
        <v>0.88333333333333242</v>
      </c>
      <c r="S99" s="463"/>
      <c r="T99" s="89">
        <v>0.57361111111111107</v>
      </c>
      <c r="U99" s="89">
        <v>0.59791666666666665</v>
      </c>
      <c r="V99" s="438">
        <v>7</v>
      </c>
      <c r="W99" s="90">
        <f t="shared" si="70"/>
        <v>35.000000000000036</v>
      </c>
      <c r="X99" s="183"/>
      <c r="Y99" s="183"/>
      <c r="Z99" s="125"/>
      <c r="AA99" s="125"/>
      <c r="AB99" s="451"/>
      <c r="AC99" s="451"/>
      <c r="AD99" s="438"/>
      <c r="AE99" s="438"/>
      <c r="AF99" s="216">
        <f t="shared" si="61"/>
        <v>-168.00000000000136</v>
      </c>
      <c r="AG99" s="217">
        <f t="shared" si="62"/>
        <v>0.88333333333333242</v>
      </c>
      <c r="AH99" s="472"/>
    </row>
    <row r="100" spans="1:34" s="221" customFormat="1" ht="19.149999999999999" customHeight="1">
      <c r="A100" s="493"/>
      <c r="B100" s="424" t="s">
        <v>230</v>
      </c>
      <c r="C100" s="55"/>
      <c r="D100" s="42" t="s">
        <v>238</v>
      </c>
      <c r="E100" s="83"/>
      <c r="F100" s="370">
        <v>71.55</v>
      </c>
      <c r="G100" s="57">
        <v>817</v>
      </c>
      <c r="H100" s="213">
        <f t="shared" si="65"/>
        <v>58456.35</v>
      </c>
      <c r="I100" s="438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1225.4999999999995</v>
      </c>
      <c r="O100" s="47">
        <f t="shared" si="67"/>
        <v>68.083333333333314</v>
      </c>
      <c r="P100" s="48">
        <f t="shared" si="68"/>
        <v>0</v>
      </c>
      <c r="Q100" s="49">
        <f t="shared" si="64"/>
        <v>-8.8611111111111285</v>
      </c>
      <c r="R100" s="428">
        <f t="shared" si="69"/>
        <v>0.8848375451263536</v>
      </c>
      <c r="S100" s="463"/>
      <c r="T100" s="214">
        <v>0.60347222222222219</v>
      </c>
      <c r="U100" s="214">
        <v>0.63124999999999998</v>
      </c>
      <c r="V100" s="215">
        <v>8</v>
      </c>
      <c r="W100" s="90">
        <f t="shared" si="70"/>
        <v>40.000000000000014</v>
      </c>
      <c r="X100" s="222"/>
      <c r="Y100" s="222"/>
      <c r="Z100" s="220"/>
      <c r="AA100" s="220"/>
      <c r="AB100" s="451"/>
      <c r="AC100" s="451"/>
      <c r="AD100" s="438"/>
      <c r="AE100" s="438"/>
      <c r="AF100" s="54">
        <f t="shared" si="61"/>
        <v>-159.50000000000045</v>
      </c>
      <c r="AG100" s="431">
        <f t="shared" si="62"/>
        <v>0.88483754512635349</v>
      </c>
      <c r="AH100" s="472"/>
    </row>
    <row r="101" spans="1:34" s="221" customFormat="1" ht="19.149999999999999" customHeight="1">
      <c r="A101" s="493"/>
      <c r="B101" s="424" t="s">
        <v>196</v>
      </c>
      <c r="C101" s="55"/>
      <c r="D101" s="82" t="s">
        <v>212</v>
      </c>
      <c r="E101" s="83"/>
      <c r="F101" s="370">
        <v>54.09</v>
      </c>
      <c r="G101" s="57">
        <v>1586.1299999999999</v>
      </c>
      <c r="H101" s="213">
        <f t="shared" si="65"/>
        <v>85793.771699999998</v>
      </c>
      <c r="I101" s="438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66"/>
        <v>1321.7749999999987</v>
      </c>
      <c r="O101" s="47">
        <f t="shared" si="67"/>
        <v>73.431944444444369</v>
      </c>
      <c r="P101" s="48">
        <f t="shared" si="68"/>
        <v>0</v>
      </c>
      <c r="Q101" s="49">
        <f t="shared" si="64"/>
        <v>-9.9013888888889596</v>
      </c>
      <c r="R101" s="428">
        <f t="shared" si="69"/>
        <v>0.88118333333333243</v>
      </c>
      <c r="S101" s="463"/>
      <c r="T101" s="214">
        <v>0.63611111111111107</v>
      </c>
      <c r="U101" s="89">
        <v>0.68611111111111112</v>
      </c>
      <c r="V101" s="215">
        <v>7</v>
      </c>
      <c r="W101" s="90">
        <f t="shared" si="70"/>
        <v>72.000000000000057</v>
      </c>
      <c r="X101" s="223"/>
      <c r="Y101" s="223"/>
      <c r="Z101" s="220"/>
      <c r="AA101" s="220"/>
      <c r="AB101" s="451"/>
      <c r="AC101" s="451"/>
      <c r="AD101" s="438"/>
      <c r="AE101" s="438"/>
      <c r="AF101" s="216">
        <f t="shared" si="61"/>
        <v>-178.22500000000127</v>
      </c>
      <c r="AG101" s="217">
        <f t="shared" si="62"/>
        <v>0.88118333333333243</v>
      </c>
      <c r="AH101" s="472"/>
    </row>
    <row r="102" spans="1:34" s="221" customFormat="1" ht="19.149999999999999" customHeight="1">
      <c r="A102" s="493"/>
      <c r="B102" s="424">
        <v>0</v>
      </c>
      <c r="C102" s="178"/>
      <c r="D102" s="179"/>
      <c r="E102" s="180"/>
      <c r="F102" s="370" t="s">
        <v>105</v>
      </c>
      <c r="G102" s="57"/>
      <c r="H102" s="213">
        <f t="shared" si="65"/>
        <v>0</v>
      </c>
      <c r="I102" s="424"/>
      <c r="J102" s="46"/>
      <c r="K102" s="44"/>
      <c r="L102" s="47"/>
      <c r="M102" s="87"/>
      <c r="N102" s="44"/>
      <c r="O102" s="47"/>
      <c r="P102" s="48"/>
      <c r="Q102" s="49"/>
      <c r="R102" s="428"/>
      <c r="S102" s="463"/>
      <c r="T102" s="214"/>
      <c r="U102" s="214"/>
      <c r="V102" s="215"/>
      <c r="W102" s="90"/>
      <c r="X102" s="223"/>
      <c r="Y102" s="223"/>
      <c r="Z102" s="220"/>
      <c r="AA102" s="220"/>
      <c r="AB102" s="451"/>
      <c r="AC102" s="451"/>
      <c r="AD102" s="438"/>
      <c r="AE102" s="438"/>
      <c r="AF102" s="54">
        <f t="shared" si="61"/>
        <v>0</v>
      </c>
      <c r="AG102" s="431" t="e">
        <f t="shared" si="62"/>
        <v>#DIV/0!</v>
      </c>
      <c r="AH102" s="472"/>
    </row>
    <row r="103" spans="1:34" s="221" customFormat="1" ht="19.149999999999999" customHeight="1">
      <c r="A103" s="493"/>
      <c r="B103" s="424">
        <v>0</v>
      </c>
      <c r="C103" s="224"/>
      <c r="D103" s="82"/>
      <c r="E103" s="83"/>
      <c r="F103" s="370" t="s">
        <v>105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28"/>
      <c r="S103" s="463"/>
      <c r="T103" s="214"/>
      <c r="U103" s="214"/>
      <c r="V103" s="215"/>
      <c r="W103" s="90"/>
      <c r="X103" s="223"/>
      <c r="Y103" s="223"/>
      <c r="Z103" s="220"/>
      <c r="AA103" s="220"/>
      <c r="AB103" s="451"/>
      <c r="AC103" s="451"/>
      <c r="AD103" s="438"/>
      <c r="AE103" s="438"/>
      <c r="AF103" s="216">
        <f t="shared" si="61"/>
        <v>0</v>
      </c>
      <c r="AG103" s="217" t="e">
        <f t="shared" si="62"/>
        <v>#DIV/0!</v>
      </c>
      <c r="AH103" s="472"/>
    </row>
    <row r="104" spans="1:34" s="221" customFormat="1" ht="19.149999999999999" customHeight="1">
      <c r="A104" s="493"/>
      <c r="B104" s="424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8"/>
      <c r="S104" s="46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451"/>
      <c r="AC104" s="451"/>
      <c r="AD104" s="438"/>
      <c r="AE104" s="438"/>
      <c r="AF104" s="54">
        <f t="shared" si="61"/>
        <v>0</v>
      </c>
      <c r="AG104" s="431" t="e">
        <f t="shared" si="62"/>
        <v>#DIV/0!</v>
      </c>
      <c r="AH104" s="472"/>
    </row>
    <row r="105" spans="1:34" s="221" customFormat="1" ht="19.149999999999999" customHeight="1">
      <c r="A105" s="493"/>
      <c r="B105" s="424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8"/>
      <c r="S105" s="46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451"/>
      <c r="AC105" s="451"/>
      <c r="AD105" s="438"/>
      <c r="AE105" s="438"/>
      <c r="AF105" s="216">
        <f t="shared" si="61"/>
        <v>0</v>
      </c>
      <c r="AG105" s="217" t="e">
        <f t="shared" si="62"/>
        <v>#DIV/0!</v>
      </c>
      <c r="AH105" s="472"/>
    </row>
    <row r="106" spans="1:34" s="221" customFormat="1" ht="19.149999999999999" customHeight="1">
      <c r="A106" s="493"/>
      <c r="B106" s="424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1"/>
      <c r="S106" s="492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451"/>
      <c r="AC106" s="451"/>
      <c r="AD106" s="438"/>
      <c r="AE106" s="438"/>
      <c r="AF106" s="220"/>
      <c r="AG106" s="431"/>
      <c r="AH106" s="472"/>
    </row>
    <row r="107" spans="1:34" s="221" customFormat="1" ht="19.149999999999999" customHeight="1">
      <c r="A107" s="493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1"/>
      <c r="S107" s="492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451"/>
      <c r="AC107" s="451"/>
      <c r="AD107" s="438"/>
      <c r="AE107" s="438"/>
      <c r="AF107" s="220"/>
      <c r="AG107" s="431"/>
      <c r="AH107" s="472"/>
    </row>
    <row r="108" spans="1:34" ht="19.149999999999999" customHeight="1">
      <c r="A108" s="493"/>
      <c r="B108" s="110">
        <v>0</v>
      </c>
      <c r="C108" s="100" t="s">
        <v>250</v>
      </c>
      <c r="D108" s="478" t="s">
        <v>118</v>
      </c>
      <c r="E108" s="478"/>
      <c r="F108" s="371"/>
      <c r="G108" s="101"/>
      <c r="H108" s="102"/>
      <c r="I108" s="103"/>
      <c r="J108" s="101">
        <v>16.166666666666668</v>
      </c>
      <c r="K108" s="101">
        <v>1483.5</v>
      </c>
      <c r="L108" s="104">
        <v>112.10838779956428</v>
      </c>
      <c r="M108" s="101">
        <f t="shared" ref="M108:O108" si="71">AVERAGE(M96:M107)</f>
        <v>16.166666666666668</v>
      </c>
      <c r="N108" s="101">
        <f t="shared" si="71"/>
        <v>1335.3153377395095</v>
      </c>
      <c r="O108" s="104">
        <f t="shared" si="71"/>
        <v>101.69924416050138</v>
      </c>
      <c r="P108" s="54">
        <f t="shared" ref="P108:P116" si="72">M108-J108</f>
        <v>0</v>
      </c>
      <c r="Q108" s="88">
        <f t="shared" ref="Q108:Q116" si="73">O108-L108</f>
        <v>-10.409143639062904</v>
      </c>
      <c r="R108" s="105">
        <f t="shared" ref="R108:R116" si="74">O108/L108</f>
        <v>0.9071510718923802</v>
      </c>
      <c r="S108" s="46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51"/>
      <c r="AC108" s="451"/>
      <c r="AD108" s="107">
        <f>SUM(AD96:AD107)</f>
        <v>0</v>
      </c>
      <c r="AE108" s="107">
        <f>SUM(AE96:AE107)</f>
        <v>0</v>
      </c>
      <c r="AF108" s="54">
        <f t="shared" si="61"/>
        <v>-148.18466226049054</v>
      </c>
      <c r="AG108" s="431">
        <f t="shared" si="62"/>
        <v>0.90011145112201518</v>
      </c>
      <c r="AH108" s="472"/>
    </row>
    <row r="109" spans="1:34" ht="19.149999999999999" customHeight="1">
      <c r="A109" s="494" t="s">
        <v>251</v>
      </c>
      <c r="B109" s="424" t="s">
        <v>196</v>
      </c>
      <c r="C109" s="434"/>
      <c r="D109" s="179" t="s">
        <v>253</v>
      </c>
      <c r="E109" s="43"/>
      <c r="F109" s="359">
        <v>51.75</v>
      </c>
      <c r="G109" s="44">
        <v>913</v>
      </c>
      <c r="H109" s="45">
        <f t="shared" ref="H109:H119" si="75">F109*G109</f>
        <v>47247.75</v>
      </c>
      <c r="I109" s="424"/>
      <c r="J109" s="46">
        <v>21</v>
      </c>
      <c r="K109" s="44">
        <v>1500</v>
      </c>
      <c r="L109" s="47">
        <v>71.428571428571431</v>
      </c>
      <c r="M109" s="422">
        <v>21</v>
      </c>
      <c r="N109" s="44">
        <f t="shared" ref="N109:N116" si="76">G109/W109*60</f>
        <v>1336.0975609756094</v>
      </c>
      <c r="O109" s="47">
        <f t="shared" ref="O109:O116" si="77">N109/M109</f>
        <v>63.623693379790929</v>
      </c>
      <c r="P109" s="48">
        <f t="shared" si="72"/>
        <v>0</v>
      </c>
      <c r="Q109" s="49">
        <f t="shared" si="73"/>
        <v>-7.8048780487805018</v>
      </c>
      <c r="R109" s="428">
        <f t="shared" si="74"/>
        <v>0.89073170731707296</v>
      </c>
      <c r="S109" s="497">
        <f>R121</f>
        <v>0.84458853047511262</v>
      </c>
      <c r="T109" s="230">
        <v>0.5</v>
      </c>
      <c r="U109" s="230">
        <v>0.52847222222222223</v>
      </c>
      <c r="V109" s="231">
        <v>5</v>
      </c>
      <c r="W109" s="421">
        <f t="shared" si="70"/>
        <v>41.000000000000014</v>
      </c>
      <c r="X109" s="53"/>
      <c r="Y109" s="53"/>
      <c r="Z109" s="54"/>
      <c r="AA109" s="54"/>
      <c r="AB109" s="451"/>
      <c r="AC109" s="451"/>
      <c r="AD109" s="438"/>
      <c r="AE109" s="438"/>
      <c r="AF109" s="48">
        <f t="shared" si="61"/>
        <v>-163.90243902439056</v>
      </c>
      <c r="AG109" s="126">
        <f t="shared" si="62"/>
        <v>0.89073170731707296</v>
      </c>
      <c r="AH109" s="472">
        <f>AG121</f>
        <v>0.85737710336807971</v>
      </c>
    </row>
    <row r="110" spans="1:34" ht="19.149999999999999" customHeight="1">
      <c r="A110" s="495"/>
      <c r="B110" s="424" t="s">
        <v>196</v>
      </c>
      <c r="C110" s="178"/>
      <c r="D110" s="42" t="s">
        <v>254</v>
      </c>
      <c r="E110" s="180"/>
      <c r="F110" s="359">
        <v>56.43</v>
      </c>
      <c r="G110" s="177">
        <v>820</v>
      </c>
      <c r="H110" s="45">
        <f t="shared" si="75"/>
        <v>46272.6</v>
      </c>
      <c r="I110" s="424"/>
      <c r="J110" s="46">
        <v>18</v>
      </c>
      <c r="K110" s="44">
        <v>1500</v>
      </c>
      <c r="L110" s="47">
        <v>83.333333333333329</v>
      </c>
      <c r="M110" s="422">
        <v>18</v>
      </c>
      <c r="N110" s="44">
        <f t="shared" si="76"/>
        <v>1329.7297297297287</v>
      </c>
      <c r="O110" s="47">
        <f t="shared" si="77"/>
        <v>73.873873873873819</v>
      </c>
      <c r="P110" s="48">
        <f t="shared" si="72"/>
        <v>0</v>
      </c>
      <c r="Q110" s="49">
        <f t="shared" si="73"/>
        <v>-9.4594594594595094</v>
      </c>
      <c r="R110" s="428">
        <f t="shared" si="74"/>
        <v>0.88648648648648587</v>
      </c>
      <c r="S110" s="498"/>
      <c r="T110" s="230">
        <v>0.53263888888888888</v>
      </c>
      <c r="U110" s="230">
        <v>0.55833333333333335</v>
      </c>
      <c r="V110" s="231">
        <v>6</v>
      </c>
      <c r="W110" s="421">
        <f t="shared" si="70"/>
        <v>37.000000000000028</v>
      </c>
      <c r="X110" s="191"/>
      <c r="Y110" s="191"/>
      <c r="Z110" s="54"/>
      <c r="AA110" s="54"/>
      <c r="AB110" s="451"/>
      <c r="AC110" s="451"/>
      <c r="AD110" s="438"/>
      <c r="AE110" s="438"/>
      <c r="AF110" s="48">
        <f t="shared" si="61"/>
        <v>-170.27027027027134</v>
      </c>
      <c r="AG110" s="126">
        <f t="shared" si="62"/>
        <v>0.88648648648648576</v>
      </c>
      <c r="AH110" s="472"/>
    </row>
    <row r="111" spans="1:34" ht="19.149999999999999" customHeight="1">
      <c r="A111" s="495"/>
      <c r="B111" s="424" t="s">
        <v>196</v>
      </c>
      <c r="C111" s="178"/>
      <c r="D111" s="42" t="s">
        <v>213</v>
      </c>
      <c r="E111" s="180"/>
      <c r="F111" s="359">
        <v>50.67</v>
      </c>
      <c r="G111" s="57">
        <v>1926</v>
      </c>
      <c r="H111" s="45">
        <f t="shared" si="75"/>
        <v>97590.42</v>
      </c>
      <c r="I111" s="424"/>
      <c r="J111" s="46">
        <v>18</v>
      </c>
      <c r="K111" s="44">
        <v>1500</v>
      </c>
      <c r="L111" s="47">
        <v>83.333333333333329</v>
      </c>
      <c r="M111" s="232">
        <v>18</v>
      </c>
      <c r="N111" s="44">
        <f t="shared" si="76"/>
        <v>1359.5294117647059</v>
      </c>
      <c r="O111" s="47">
        <f t="shared" si="77"/>
        <v>75.529411764705884</v>
      </c>
      <c r="P111" s="48">
        <f t="shared" si="72"/>
        <v>0</v>
      </c>
      <c r="Q111" s="49">
        <f t="shared" si="73"/>
        <v>-7.8039215686274446</v>
      </c>
      <c r="R111" s="428">
        <f t="shared" si="74"/>
        <v>0.90635294117647069</v>
      </c>
      <c r="S111" s="498"/>
      <c r="T111" s="230">
        <v>0.57430555555555562</v>
      </c>
      <c r="U111" s="230">
        <v>0.63333333333333341</v>
      </c>
      <c r="V111" s="231">
        <v>23</v>
      </c>
      <c r="W111" s="421">
        <f t="shared" si="70"/>
        <v>85.000000000000014</v>
      </c>
      <c r="X111" s="53">
        <v>0.56180555555555556</v>
      </c>
      <c r="Y111" s="53">
        <v>0.57152777777777775</v>
      </c>
      <c r="Z111" s="54"/>
      <c r="AA111" s="54"/>
      <c r="AB111" s="451"/>
      <c r="AC111" s="451"/>
      <c r="AD111" s="438"/>
      <c r="AE111" s="438"/>
      <c r="AF111" s="48">
        <f t="shared" si="61"/>
        <v>-140.47058823529414</v>
      </c>
      <c r="AG111" s="126">
        <f t="shared" si="62"/>
        <v>0.90635294117647058</v>
      </c>
      <c r="AH111" s="472"/>
    </row>
    <row r="112" spans="1:34" ht="19.149999999999999" customHeight="1">
      <c r="A112" s="495"/>
      <c r="B112" s="424" t="s">
        <v>196</v>
      </c>
      <c r="C112" s="178"/>
      <c r="D112" s="179" t="s">
        <v>282</v>
      </c>
      <c r="E112" s="180"/>
      <c r="F112" s="359">
        <v>55.32</v>
      </c>
      <c r="G112" s="57">
        <v>552</v>
      </c>
      <c r="H112" s="45">
        <f t="shared" si="75"/>
        <v>30536.639999999999</v>
      </c>
      <c r="I112" s="438"/>
      <c r="J112" s="46">
        <v>14</v>
      </c>
      <c r="K112" s="44">
        <v>1440</v>
      </c>
      <c r="L112" s="47">
        <v>102.85714285714286</v>
      </c>
      <c r="M112" s="232">
        <v>15</v>
      </c>
      <c r="N112" s="44">
        <f t="shared" si="76"/>
        <v>1103.999999999998</v>
      </c>
      <c r="O112" s="47">
        <f t="shared" si="77"/>
        <v>73.599999999999866</v>
      </c>
      <c r="P112" s="48">
        <f t="shared" si="72"/>
        <v>1</v>
      </c>
      <c r="Q112" s="49">
        <f t="shared" si="73"/>
        <v>-29.257142857142995</v>
      </c>
      <c r="R112" s="428">
        <f t="shared" si="74"/>
        <v>0.71555555555555428</v>
      </c>
      <c r="S112" s="498"/>
      <c r="T112" s="230">
        <v>0.70833333333333337</v>
      </c>
      <c r="U112" s="230">
        <v>0.72916666666666674</v>
      </c>
      <c r="V112" s="231">
        <v>5</v>
      </c>
      <c r="W112" s="421">
        <f t="shared" si="70"/>
        <v>30.000000000000053</v>
      </c>
      <c r="X112" s="53"/>
      <c r="Y112" s="53"/>
      <c r="Z112" s="54"/>
      <c r="AA112" s="54"/>
      <c r="AB112" s="451"/>
      <c r="AC112" s="451"/>
      <c r="AD112" s="438"/>
      <c r="AE112" s="438"/>
      <c r="AF112" s="48">
        <f t="shared" si="61"/>
        <v>-336.00000000000205</v>
      </c>
      <c r="AG112" s="126">
        <f t="shared" si="62"/>
        <v>0.76666666666666528</v>
      </c>
      <c r="AH112" s="472"/>
    </row>
    <row r="113" spans="1:34" s="221" customFormat="1" ht="19.149999999999999" customHeight="1">
      <c r="A113" s="495"/>
      <c r="B113" s="424" t="s">
        <v>196</v>
      </c>
      <c r="C113" s="178"/>
      <c r="D113" s="179" t="s">
        <v>283</v>
      </c>
      <c r="E113" s="180"/>
      <c r="F113" s="359">
        <v>55.56</v>
      </c>
      <c r="G113" s="57">
        <v>845</v>
      </c>
      <c r="H113" s="45">
        <f t="shared" si="75"/>
        <v>46948.200000000004</v>
      </c>
      <c r="I113" s="438"/>
      <c r="J113" s="46">
        <v>16</v>
      </c>
      <c r="K113" s="44">
        <v>1440</v>
      </c>
      <c r="L113" s="47">
        <v>90</v>
      </c>
      <c r="M113" s="232">
        <v>16</v>
      </c>
      <c r="N113" s="44">
        <f t="shared" si="76"/>
        <v>1267.4999999999995</v>
      </c>
      <c r="O113" s="47">
        <f t="shared" si="77"/>
        <v>79.218749999999972</v>
      </c>
      <c r="P113" s="48">
        <f t="shared" si="72"/>
        <v>0</v>
      </c>
      <c r="Q113" s="49">
        <f t="shared" si="73"/>
        <v>-10.781250000000028</v>
      </c>
      <c r="R113" s="428">
        <f t="shared" si="74"/>
        <v>0.88020833333333304</v>
      </c>
      <c r="S113" s="498"/>
      <c r="T113" s="230">
        <v>0.73472222222222228</v>
      </c>
      <c r="U113" s="230">
        <v>0.76250000000000007</v>
      </c>
      <c r="V113" s="231">
        <v>8</v>
      </c>
      <c r="W113" s="421">
        <f t="shared" si="70"/>
        <v>40.000000000000014</v>
      </c>
      <c r="X113" s="219"/>
      <c r="Y113" s="219"/>
      <c r="Z113" s="220"/>
      <c r="AA113" s="220"/>
      <c r="AB113" s="451"/>
      <c r="AC113" s="451"/>
      <c r="AD113" s="224"/>
      <c r="AE113" s="224"/>
      <c r="AF113" s="48">
        <f t="shared" si="61"/>
        <v>-172.50000000000045</v>
      </c>
      <c r="AG113" s="126">
        <f t="shared" si="62"/>
        <v>0.88020833333333304</v>
      </c>
      <c r="AH113" s="472"/>
    </row>
    <row r="114" spans="1:34" s="221" customFormat="1" ht="19.149999999999999" customHeight="1">
      <c r="A114" s="495"/>
      <c r="B114" s="424" t="s">
        <v>196</v>
      </c>
      <c r="C114" s="178"/>
      <c r="D114" s="179" t="s">
        <v>284</v>
      </c>
      <c r="E114" s="180"/>
      <c r="F114" s="359">
        <v>54.29</v>
      </c>
      <c r="G114" s="57">
        <v>738</v>
      </c>
      <c r="H114" s="45">
        <f t="shared" si="75"/>
        <v>40066.019999999997</v>
      </c>
      <c r="I114" s="438"/>
      <c r="J114" s="46">
        <v>15</v>
      </c>
      <c r="K114" s="44">
        <v>1440</v>
      </c>
      <c r="L114" s="47">
        <v>96</v>
      </c>
      <c r="M114" s="232">
        <v>15</v>
      </c>
      <c r="N114" s="44">
        <f t="shared" si="76"/>
        <v>1265.1428571428557</v>
      </c>
      <c r="O114" s="47">
        <f t="shared" si="77"/>
        <v>84.342857142857056</v>
      </c>
      <c r="P114" s="48">
        <f t="shared" si="72"/>
        <v>0</v>
      </c>
      <c r="Q114" s="49">
        <f t="shared" si="73"/>
        <v>-11.657142857142944</v>
      </c>
      <c r="R114" s="428">
        <f t="shared" si="74"/>
        <v>0.87857142857142767</v>
      </c>
      <c r="S114" s="498"/>
      <c r="T114" s="230">
        <v>0.76666666666666672</v>
      </c>
      <c r="U114" s="230">
        <v>0.7909722222222223</v>
      </c>
      <c r="V114" s="231">
        <v>6</v>
      </c>
      <c r="W114" s="421">
        <f t="shared" si="70"/>
        <v>35.000000000000036</v>
      </c>
      <c r="X114" s="219"/>
      <c r="Y114" s="219"/>
      <c r="Z114" s="220"/>
      <c r="AA114" s="220"/>
      <c r="AB114" s="451"/>
      <c r="AC114" s="451"/>
      <c r="AD114" s="224">
        <v>1</v>
      </c>
      <c r="AE114" s="224"/>
      <c r="AF114" s="48">
        <f t="shared" si="61"/>
        <v>-174.85714285714425</v>
      </c>
      <c r="AG114" s="126">
        <f t="shared" si="62"/>
        <v>0.87857142857142756</v>
      </c>
      <c r="AH114" s="472"/>
    </row>
    <row r="115" spans="1:34" s="221" customFormat="1" ht="19.149999999999999" customHeight="1">
      <c r="A115" s="495"/>
      <c r="B115" s="424" t="s">
        <v>115</v>
      </c>
      <c r="C115" s="178"/>
      <c r="D115" s="179" t="s">
        <v>255</v>
      </c>
      <c r="E115" s="180"/>
      <c r="F115" s="359">
        <v>20.170000000000002</v>
      </c>
      <c r="G115" s="177">
        <v>424</v>
      </c>
      <c r="H115" s="45">
        <f t="shared" si="75"/>
        <v>8552.08</v>
      </c>
      <c r="I115" s="438"/>
      <c r="J115" s="46">
        <v>12</v>
      </c>
      <c r="K115" s="44">
        <v>1500</v>
      </c>
      <c r="L115" s="47">
        <v>125</v>
      </c>
      <c r="M115" s="422">
        <v>12</v>
      </c>
      <c r="N115" s="44">
        <f t="shared" si="76"/>
        <v>1211.4285714285757</v>
      </c>
      <c r="O115" s="47">
        <f t="shared" si="77"/>
        <v>100.9523809523813</v>
      </c>
      <c r="P115" s="48">
        <f t="shared" si="72"/>
        <v>0</v>
      </c>
      <c r="Q115" s="49">
        <f t="shared" si="73"/>
        <v>-24.047619047618696</v>
      </c>
      <c r="R115" s="428">
        <f t="shared" si="74"/>
        <v>0.80761904761905046</v>
      </c>
      <c r="S115" s="498"/>
      <c r="T115" s="230">
        <v>0.80625000000000002</v>
      </c>
      <c r="U115" s="230">
        <v>0.8208333333333333</v>
      </c>
      <c r="V115" s="231">
        <v>22</v>
      </c>
      <c r="W115" s="421">
        <f t="shared" si="70"/>
        <v>20.999999999999925</v>
      </c>
      <c r="X115" s="219">
        <v>0.7944444444444444</v>
      </c>
      <c r="Y115" s="219">
        <v>0.80347222222222225</v>
      </c>
      <c r="Z115" s="220"/>
      <c r="AA115" s="220"/>
      <c r="AB115" s="451"/>
      <c r="AC115" s="451"/>
      <c r="AD115" s="224"/>
      <c r="AE115" s="224"/>
      <c r="AF115" s="48">
        <f t="shared" si="61"/>
        <v>-288.57142857142435</v>
      </c>
      <c r="AG115" s="126">
        <f t="shared" si="62"/>
        <v>0.80761904761905046</v>
      </c>
      <c r="AH115" s="472"/>
    </row>
    <row r="116" spans="1:34" s="221" customFormat="1" ht="19.149999999999999" customHeight="1">
      <c r="A116" s="495"/>
      <c r="B116" s="424" t="s">
        <v>115</v>
      </c>
      <c r="C116" s="55"/>
      <c r="D116" s="82" t="s">
        <v>267</v>
      </c>
      <c r="E116" s="83"/>
      <c r="F116" s="359">
        <v>19.41</v>
      </c>
      <c r="G116" s="57">
        <v>1639</v>
      </c>
      <c r="H116" s="45">
        <f t="shared" si="75"/>
        <v>31812.99</v>
      </c>
      <c r="I116" s="438"/>
      <c r="J116" s="46">
        <v>12</v>
      </c>
      <c r="K116" s="44">
        <v>1500</v>
      </c>
      <c r="L116" s="47">
        <v>125</v>
      </c>
      <c r="M116" s="427">
        <v>12</v>
      </c>
      <c r="N116" s="44">
        <f t="shared" si="76"/>
        <v>1260.76923076923</v>
      </c>
      <c r="O116" s="47">
        <f t="shared" si="77"/>
        <v>105.0641025641025</v>
      </c>
      <c r="P116" s="48">
        <f t="shared" si="72"/>
        <v>0</v>
      </c>
      <c r="Q116" s="49">
        <f t="shared" si="73"/>
        <v>-19.935897435897502</v>
      </c>
      <c r="R116" s="428">
        <f t="shared" si="74"/>
        <v>0.84051282051281995</v>
      </c>
      <c r="S116" s="498"/>
      <c r="T116" s="230">
        <v>0.82638888888888884</v>
      </c>
      <c r="U116" s="230">
        <v>0.88055555555555554</v>
      </c>
      <c r="V116" s="231">
        <v>8</v>
      </c>
      <c r="W116" s="421">
        <f t="shared" si="70"/>
        <v>78.000000000000043</v>
      </c>
      <c r="X116" s="219"/>
      <c r="Y116" s="219"/>
      <c r="Z116" s="220"/>
      <c r="AA116" s="220"/>
      <c r="AB116" s="451"/>
      <c r="AC116" s="451"/>
      <c r="AD116" s="224"/>
      <c r="AE116" s="224"/>
      <c r="AF116" s="48">
        <f t="shared" si="61"/>
        <v>-239.23076923076997</v>
      </c>
      <c r="AG116" s="126">
        <f t="shared" si="62"/>
        <v>0.84051282051282006</v>
      </c>
      <c r="AH116" s="472"/>
    </row>
    <row r="117" spans="1:34" s="221" customFormat="1" ht="19.149999999999999" customHeight="1">
      <c r="A117" s="495"/>
      <c r="B117" s="424">
        <v>0</v>
      </c>
      <c r="C117" s="55"/>
      <c r="D117" s="179"/>
      <c r="E117" s="83"/>
      <c r="F117" s="359" t="s">
        <v>105</v>
      </c>
      <c r="G117" s="57"/>
      <c r="H117" s="45">
        <f t="shared" si="75"/>
        <v>0</v>
      </c>
      <c r="I117" s="438"/>
      <c r="J117" s="46"/>
      <c r="K117" s="44"/>
      <c r="L117" s="47"/>
      <c r="M117" s="427"/>
      <c r="N117" s="44"/>
      <c r="O117" s="47"/>
      <c r="P117" s="48"/>
      <c r="Q117" s="49"/>
      <c r="R117" s="428"/>
      <c r="S117" s="498"/>
      <c r="T117" s="230"/>
      <c r="U117" s="230"/>
      <c r="V117" s="231"/>
      <c r="W117" s="421"/>
      <c r="X117" s="219"/>
      <c r="Y117" s="219"/>
      <c r="Z117" s="220"/>
      <c r="AA117" s="220"/>
      <c r="AB117" s="451"/>
      <c r="AC117" s="451"/>
      <c r="AD117" s="224"/>
      <c r="AE117" s="224"/>
      <c r="AF117" s="48">
        <f t="shared" si="61"/>
        <v>0</v>
      </c>
      <c r="AG117" s="126" t="e">
        <f t="shared" si="62"/>
        <v>#DIV/0!</v>
      </c>
      <c r="AH117" s="472"/>
    </row>
    <row r="118" spans="1:34" s="221" customFormat="1" ht="19.149999999999999" customHeight="1">
      <c r="A118" s="495"/>
      <c r="B118" s="424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38"/>
      <c r="J118" s="46"/>
      <c r="K118" s="44"/>
      <c r="L118" s="47"/>
      <c r="M118" s="427"/>
      <c r="N118" s="44"/>
      <c r="O118" s="47"/>
      <c r="P118" s="48"/>
      <c r="Q118" s="49"/>
      <c r="R118" s="428"/>
      <c r="S118" s="498"/>
      <c r="T118" s="230"/>
      <c r="U118" s="230"/>
      <c r="V118" s="231"/>
      <c r="W118" s="421">
        <f t="shared" si="70"/>
        <v>0</v>
      </c>
      <c r="X118" s="219"/>
      <c r="Y118" s="219"/>
      <c r="Z118" s="220"/>
      <c r="AA118" s="220"/>
      <c r="AB118" s="451"/>
      <c r="AC118" s="451"/>
      <c r="AD118" s="224"/>
      <c r="AE118" s="224"/>
      <c r="AF118" s="48">
        <f t="shared" si="61"/>
        <v>0</v>
      </c>
      <c r="AG118" s="126" t="e">
        <f t="shared" si="62"/>
        <v>#DIV/0!</v>
      </c>
      <c r="AH118" s="472"/>
    </row>
    <row r="119" spans="1:34" s="221" customFormat="1" ht="19.149999999999999" customHeight="1">
      <c r="A119" s="495"/>
      <c r="B119" s="224">
        <v>0</v>
      </c>
      <c r="C119" s="226"/>
      <c r="D119" s="82"/>
      <c r="E119" s="83"/>
      <c r="F119" s="366" t="s">
        <v>105</v>
      </c>
      <c r="G119" s="233"/>
      <c r="H119" s="45">
        <f t="shared" si="75"/>
        <v>0</v>
      </c>
      <c r="I119" s="438"/>
      <c r="J119" s="181"/>
      <c r="K119" s="235"/>
      <c r="L119" s="47"/>
      <c r="M119" s="427"/>
      <c r="N119" s="182"/>
      <c r="O119" s="228"/>
      <c r="P119" s="168"/>
      <c r="Q119" s="49"/>
      <c r="R119" s="428"/>
      <c r="S119" s="498"/>
      <c r="T119" s="230"/>
      <c r="U119" s="230"/>
      <c r="V119" s="231"/>
      <c r="W119" s="421">
        <f t="shared" si="70"/>
        <v>0</v>
      </c>
      <c r="X119" s="219"/>
      <c r="Y119" s="219"/>
      <c r="Z119" s="220"/>
      <c r="AA119" s="220"/>
      <c r="AB119" s="451"/>
      <c r="AC119" s="451"/>
      <c r="AD119" s="224"/>
      <c r="AE119" s="224"/>
      <c r="AF119" s="48">
        <f t="shared" si="61"/>
        <v>0</v>
      </c>
      <c r="AG119" s="126" t="e">
        <f t="shared" si="62"/>
        <v>#DIV/0!</v>
      </c>
      <c r="AH119" s="472"/>
    </row>
    <row r="120" spans="1:34" s="221" customFormat="1" ht="19.149999999999999" customHeight="1">
      <c r="A120" s="495"/>
      <c r="B120" s="224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38"/>
      <c r="J120" s="181"/>
      <c r="K120" s="235"/>
      <c r="L120" s="47"/>
      <c r="M120" s="427"/>
      <c r="N120" s="182"/>
      <c r="O120" s="228"/>
      <c r="P120" s="168"/>
      <c r="Q120" s="49"/>
      <c r="R120" s="428"/>
      <c r="S120" s="498"/>
      <c r="T120" s="230"/>
      <c r="U120" s="230"/>
      <c r="V120" s="231"/>
      <c r="W120" s="421">
        <f t="shared" si="70"/>
        <v>0</v>
      </c>
      <c r="X120" s="219"/>
      <c r="Y120" s="219"/>
      <c r="Z120" s="220"/>
      <c r="AA120" s="220"/>
      <c r="AB120" s="451"/>
      <c r="AC120" s="451"/>
      <c r="AD120" s="224"/>
      <c r="AE120" s="224"/>
      <c r="AF120" s="48">
        <f t="shared" si="61"/>
        <v>0</v>
      </c>
      <c r="AG120" s="126" t="e">
        <f t="shared" si="62"/>
        <v>#DIV/0!</v>
      </c>
      <c r="AH120" s="472"/>
    </row>
    <row r="121" spans="1:34" ht="19.149999999999999" customHeight="1">
      <c r="A121" s="496"/>
      <c r="B121" s="122">
        <v>0</v>
      </c>
      <c r="C121" s="100" t="s">
        <v>259</v>
      </c>
      <c r="D121" s="236" t="s">
        <v>118</v>
      </c>
      <c r="E121" s="237"/>
      <c r="F121" s="368"/>
      <c r="G121" s="238"/>
      <c r="H121" s="239"/>
      <c r="I121" s="240"/>
      <c r="J121" s="205">
        <v>15.75</v>
      </c>
      <c r="K121" s="205">
        <v>1477.5</v>
      </c>
      <c r="L121" s="206">
        <v>97.11904761904762</v>
      </c>
      <c r="M121" s="205">
        <f t="shared" ref="M121:O121" si="78">AVERAGE(M109:M120)</f>
        <v>15.875</v>
      </c>
      <c r="N121" s="205">
        <f t="shared" si="78"/>
        <v>1266.7746702263378</v>
      </c>
      <c r="O121" s="206">
        <f t="shared" si="78"/>
        <v>82.025633709713915</v>
      </c>
      <c r="P121" s="48">
        <f t="shared" ref="P121:P129" si="79">M121-J121</f>
        <v>0.125</v>
      </c>
      <c r="Q121" s="49">
        <f t="shared" ref="Q121:Q129" si="80">O121-L121</f>
        <v>-15.093413909333705</v>
      </c>
      <c r="R121" s="175">
        <f t="shared" ref="R121:R129" si="81">O121/L121</f>
        <v>0.84458853047511262</v>
      </c>
      <c r="S121" s="477"/>
      <c r="T121" s="50"/>
      <c r="U121" s="50"/>
      <c r="V121" s="44"/>
      <c r="W121" s="421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51"/>
      <c r="AC121" s="451"/>
      <c r="AD121" s="107">
        <f>SUM(AD109:AD120)</f>
        <v>1</v>
      </c>
      <c r="AE121" s="107">
        <f>SUM(AE109:AE120)</f>
        <v>0</v>
      </c>
      <c r="AF121" s="48">
        <f>N121-K121</f>
        <v>-210.72532977366222</v>
      </c>
      <c r="AG121" s="126">
        <f>N121/K121</f>
        <v>0.85737710336807971</v>
      </c>
      <c r="AH121" s="472"/>
    </row>
    <row r="122" spans="1:34" ht="19.149999999999999" customHeight="1">
      <c r="A122" s="499" t="s">
        <v>260</v>
      </c>
      <c r="B122" s="131" t="s">
        <v>230</v>
      </c>
      <c r="C122" s="166"/>
      <c r="D122" s="179" t="s">
        <v>261</v>
      </c>
      <c r="E122" s="43"/>
      <c r="F122" s="359">
        <v>58.67</v>
      </c>
      <c r="G122" s="44">
        <v>1791</v>
      </c>
      <c r="H122" s="45">
        <f t="shared" ref="H122:H132" si="82">F122*G122</f>
        <v>105077.97</v>
      </c>
      <c r="I122" s="424"/>
      <c r="J122" s="46">
        <v>19</v>
      </c>
      <c r="K122" s="44">
        <v>1440</v>
      </c>
      <c r="L122" s="47">
        <v>75.78947368421052</v>
      </c>
      <c r="M122" s="422">
        <v>19</v>
      </c>
      <c r="N122" s="177">
        <f t="shared" ref="N122:N129" si="83">G122/W122*60</f>
        <v>1360.2531645569613</v>
      </c>
      <c r="O122" s="241">
        <f t="shared" ref="O122:O129" si="84">N122/M122</f>
        <v>71.592271818787438</v>
      </c>
      <c r="P122" s="108">
        <f t="shared" si="79"/>
        <v>0</v>
      </c>
      <c r="Q122" s="185">
        <f t="shared" si="80"/>
        <v>-4.1972018654230823</v>
      </c>
      <c r="R122" s="109">
        <f t="shared" si="81"/>
        <v>0.94462025316455656</v>
      </c>
      <c r="S122" s="463">
        <f>R134</f>
        <v>0.8896409314694862</v>
      </c>
      <c r="T122" s="50">
        <v>0.5</v>
      </c>
      <c r="U122" s="50">
        <v>0.55486111111111114</v>
      </c>
      <c r="V122" s="231">
        <v>5</v>
      </c>
      <c r="W122" s="421">
        <f t="shared" si="70"/>
        <v>79.000000000000043</v>
      </c>
      <c r="X122" s="53"/>
      <c r="Y122" s="53"/>
      <c r="Z122" s="54"/>
      <c r="AA122" s="54"/>
      <c r="AB122" s="451"/>
      <c r="AC122" s="451"/>
      <c r="AD122" s="438"/>
      <c r="AE122" s="438"/>
      <c r="AF122" s="48">
        <f t="shared" si="61"/>
        <v>-79.746835443038663</v>
      </c>
      <c r="AG122" s="428">
        <f t="shared" si="62"/>
        <v>0.94462025316455644</v>
      </c>
      <c r="AH122" s="477">
        <f>AG134</f>
        <v>0.90375642215523577</v>
      </c>
    </row>
    <row r="123" spans="1:34" ht="19.149999999999999" customHeight="1">
      <c r="A123" s="499"/>
      <c r="B123" s="131" t="s">
        <v>230</v>
      </c>
      <c r="C123" s="97"/>
      <c r="D123" s="42" t="s">
        <v>248</v>
      </c>
      <c r="E123" s="180"/>
      <c r="F123" s="359">
        <v>59.52</v>
      </c>
      <c r="G123" s="44">
        <v>2026</v>
      </c>
      <c r="H123" s="45">
        <f t="shared" si="82"/>
        <v>120587.52</v>
      </c>
      <c r="I123" s="438"/>
      <c r="J123" s="87">
        <v>21</v>
      </c>
      <c r="K123" s="57">
        <v>1385</v>
      </c>
      <c r="L123" s="86">
        <v>65.952380952380949</v>
      </c>
      <c r="M123" s="427">
        <v>21</v>
      </c>
      <c r="N123" s="57">
        <f t="shared" si="83"/>
        <v>1307.0967741935485</v>
      </c>
      <c r="O123" s="86">
        <f t="shared" si="84"/>
        <v>62.242703533026123</v>
      </c>
      <c r="P123" s="54">
        <f t="shared" si="79"/>
        <v>0</v>
      </c>
      <c r="Q123" s="88">
        <f t="shared" si="80"/>
        <v>-3.7096774193548256</v>
      </c>
      <c r="R123" s="431">
        <f t="shared" si="81"/>
        <v>0.94375218353324808</v>
      </c>
      <c r="S123" s="463"/>
      <c r="T123" s="50">
        <v>0.5708333333333333</v>
      </c>
      <c r="U123" s="50">
        <v>0.63541666666666663</v>
      </c>
      <c r="V123" s="231">
        <v>23</v>
      </c>
      <c r="W123" s="421">
        <f>(U123-T123)*24*60</f>
        <v>92.999999999999986</v>
      </c>
      <c r="X123" s="53">
        <v>0.55833333333333335</v>
      </c>
      <c r="Y123" s="53">
        <v>0.56805555555555554</v>
      </c>
      <c r="Z123" s="54"/>
      <c r="AA123" s="54"/>
      <c r="AB123" s="451"/>
      <c r="AC123" s="451"/>
      <c r="AD123" s="438">
        <v>1</v>
      </c>
      <c r="AE123" s="438"/>
      <c r="AF123" s="48">
        <f t="shared" si="61"/>
        <v>-77.903225806451474</v>
      </c>
      <c r="AG123" s="428">
        <f t="shared" si="62"/>
        <v>0.94375218353324808</v>
      </c>
      <c r="AH123" s="463"/>
    </row>
    <row r="124" spans="1:34" ht="19.149999999999999" customHeight="1">
      <c r="A124" s="499"/>
      <c r="B124" s="131" t="s">
        <v>196</v>
      </c>
      <c r="C124" s="178"/>
      <c r="D124" s="179" t="s">
        <v>262</v>
      </c>
      <c r="E124" s="180"/>
      <c r="F124" s="359">
        <v>56.79</v>
      </c>
      <c r="G124" s="177">
        <v>1408</v>
      </c>
      <c r="H124" s="45">
        <f t="shared" si="82"/>
        <v>79960.319999999992</v>
      </c>
      <c r="I124" s="242"/>
      <c r="J124" s="87">
        <v>18</v>
      </c>
      <c r="K124" s="57">
        <v>1636</v>
      </c>
      <c r="L124" s="86">
        <v>90.888888888888886</v>
      </c>
      <c r="M124" s="422">
        <v>18</v>
      </c>
      <c r="N124" s="177">
        <f t="shared" si="83"/>
        <v>1508.5714285714298</v>
      </c>
      <c r="O124" s="241">
        <f t="shared" si="84"/>
        <v>83.809523809523881</v>
      </c>
      <c r="P124" s="108">
        <f t="shared" si="79"/>
        <v>0</v>
      </c>
      <c r="Q124" s="185">
        <f t="shared" si="80"/>
        <v>-7.0793650793650045</v>
      </c>
      <c r="R124" s="109">
        <f t="shared" si="81"/>
        <v>0.92210967516591069</v>
      </c>
      <c r="S124" s="500"/>
      <c r="T124" s="50">
        <v>0.70833333333333337</v>
      </c>
      <c r="U124" s="50">
        <v>0.74722222222222223</v>
      </c>
      <c r="V124" s="231">
        <v>5</v>
      </c>
      <c r="W124" s="243">
        <f>(U124-T124)*24*60</f>
        <v>55.999999999999957</v>
      </c>
      <c r="X124" s="191"/>
      <c r="Y124" s="191"/>
      <c r="Z124" s="54"/>
      <c r="AA124" s="54"/>
      <c r="AB124" s="451"/>
      <c r="AC124" s="451"/>
      <c r="AD124" s="438"/>
      <c r="AE124" s="438"/>
      <c r="AF124" s="108">
        <f t="shared" si="61"/>
        <v>-127.42857142857019</v>
      </c>
      <c r="AG124" s="109">
        <f t="shared" si="62"/>
        <v>0.92210967516591069</v>
      </c>
      <c r="AH124" s="463"/>
    </row>
    <row r="125" spans="1:34" ht="19.149999999999999" customHeight="1">
      <c r="A125" s="499"/>
      <c r="B125" s="131" t="s">
        <v>196</v>
      </c>
      <c r="C125" s="97"/>
      <c r="D125" s="42" t="s">
        <v>263</v>
      </c>
      <c r="E125" s="43"/>
      <c r="F125" s="359">
        <v>56.87</v>
      </c>
      <c r="G125" s="44">
        <v>1033</v>
      </c>
      <c r="H125" s="45">
        <f t="shared" si="82"/>
        <v>58746.71</v>
      </c>
      <c r="I125" s="424"/>
      <c r="J125" s="87">
        <v>18</v>
      </c>
      <c r="K125" s="57">
        <v>1636</v>
      </c>
      <c r="L125" s="86">
        <v>90.888888888888886</v>
      </c>
      <c r="M125" s="422">
        <v>18</v>
      </c>
      <c r="N125" s="57">
        <f t="shared" si="83"/>
        <v>1511.7073170731701</v>
      </c>
      <c r="O125" s="86">
        <f t="shared" si="84"/>
        <v>83.983739837398332</v>
      </c>
      <c r="P125" s="54">
        <f t="shared" si="79"/>
        <v>0</v>
      </c>
      <c r="Q125" s="88">
        <f t="shared" si="80"/>
        <v>-6.9051490514905538</v>
      </c>
      <c r="R125" s="431">
        <f t="shared" si="81"/>
        <v>0.92402647742858801</v>
      </c>
      <c r="S125" s="500"/>
      <c r="T125" s="50">
        <v>0.75208333333333333</v>
      </c>
      <c r="U125" s="50">
        <v>0.78055555555555556</v>
      </c>
      <c r="V125" s="231">
        <v>7</v>
      </c>
      <c r="W125" s="243">
        <f t="shared" ref="W125:W133" si="85">(U125-T125)*24*60</f>
        <v>41.000000000000014</v>
      </c>
      <c r="X125" s="64"/>
      <c r="Y125" s="64"/>
      <c r="Z125" s="54"/>
      <c r="AA125" s="54"/>
      <c r="AB125" s="451"/>
      <c r="AC125" s="451"/>
      <c r="AD125" s="438">
        <v>1</v>
      </c>
      <c r="AE125" s="438"/>
      <c r="AF125" s="48">
        <f t="shared" si="61"/>
        <v>-124.29268292682991</v>
      </c>
      <c r="AG125" s="428">
        <f t="shared" si="62"/>
        <v>0.92402647742858812</v>
      </c>
      <c r="AH125" s="464"/>
    </row>
    <row r="126" spans="1:34" ht="19.149999999999999" customHeight="1">
      <c r="A126" s="499"/>
      <c r="B126" s="131" t="s">
        <v>196</v>
      </c>
      <c r="C126" s="438"/>
      <c r="D126" s="42" t="s">
        <v>264</v>
      </c>
      <c r="E126" s="180"/>
      <c r="F126" s="359">
        <v>54.09</v>
      </c>
      <c r="G126" s="57">
        <v>990</v>
      </c>
      <c r="H126" s="45">
        <f t="shared" si="82"/>
        <v>53549.100000000006</v>
      </c>
      <c r="I126" s="438"/>
      <c r="J126" s="87">
        <v>17</v>
      </c>
      <c r="K126" s="57">
        <v>1565</v>
      </c>
      <c r="L126" s="86">
        <v>92.058823529411768</v>
      </c>
      <c r="M126" s="427">
        <v>18</v>
      </c>
      <c r="N126" s="57">
        <f t="shared" si="83"/>
        <v>1381.395348837209</v>
      </c>
      <c r="O126" s="86">
        <f t="shared" si="84"/>
        <v>76.744186046511615</v>
      </c>
      <c r="P126" s="54">
        <f t="shared" si="79"/>
        <v>1</v>
      </c>
      <c r="Q126" s="88">
        <f t="shared" si="80"/>
        <v>-15.314637482900153</v>
      </c>
      <c r="R126" s="431">
        <f t="shared" si="81"/>
        <v>0.83364291552121239</v>
      </c>
      <c r="S126" s="500"/>
      <c r="T126" s="50">
        <v>0.78611111111111109</v>
      </c>
      <c r="U126" s="50">
        <v>0.81597222222222221</v>
      </c>
      <c r="V126" s="231">
        <v>8</v>
      </c>
      <c r="W126" s="243">
        <f t="shared" si="85"/>
        <v>43.000000000000007</v>
      </c>
      <c r="X126" s="64"/>
      <c r="Y126" s="64"/>
      <c r="Z126" s="54"/>
      <c r="AA126" s="54"/>
      <c r="AB126" s="451"/>
      <c r="AC126" s="451"/>
      <c r="AD126" s="438"/>
      <c r="AE126" s="438"/>
      <c r="AF126" s="108">
        <f t="shared" si="61"/>
        <v>-183.60465116279101</v>
      </c>
      <c r="AG126" s="109">
        <f t="shared" si="62"/>
        <v>0.88268073408128367</v>
      </c>
      <c r="AH126" s="464"/>
    </row>
    <row r="127" spans="1:34" ht="19.149999999999999" customHeight="1">
      <c r="A127" s="499"/>
      <c r="B127" s="131" t="s">
        <v>196</v>
      </c>
      <c r="C127" s="226"/>
      <c r="D127" s="82" t="s">
        <v>265</v>
      </c>
      <c r="E127" s="83"/>
      <c r="F127" s="359">
        <v>47.6</v>
      </c>
      <c r="G127" s="212">
        <v>1340</v>
      </c>
      <c r="H127" s="45">
        <f t="shared" si="82"/>
        <v>63784</v>
      </c>
      <c r="I127" s="224"/>
      <c r="J127" s="87">
        <v>19</v>
      </c>
      <c r="K127" s="57">
        <v>1440</v>
      </c>
      <c r="L127" s="86">
        <v>75.78947368421052</v>
      </c>
      <c r="M127" s="422">
        <v>19</v>
      </c>
      <c r="N127" s="177">
        <f t="shared" si="83"/>
        <v>1318.0327868852471</v>
      </c>
      <c r="O127" s="241">
        <f t="shared" si="84"/>
        <v>69.370146678170897</v>
      </c>
      <c r="P127" s="108">
        <f t="shared" si="79"/>
        <v>0</v>
      </c>
      <c r="Q127" s="185">
        <f t="shared" si="80"/>
        <v>-6.419327006039623</v>
      </c>
      <c r="R127" s="109">
        <f t="shared" si="81"/>
        <v>0.91530054644808834</v>
      </c>
      <c r="S127" s="500"/>
      <c r="T127" s="50">
        <v>0.83055555555555549</v>
      </c>
      <c r="U127" s="50">
        <v>0.87291666666666656</v>
      </c>
      <c r="V127" s="424">
        <v>21</v>
      </c>
      <c r="W127" s="243">
        <f t="shared" si="85"/>
        <v>60.999999999999943</v>
      </c>
      <c r="X127" s="64">
        <v>0.81944444444444453</v>
      </c>
      <c r="Y127" s="64">
        <v>0.82777777777777783</v>
      </c>
      <c r="Z127" s="54"/>
      <c r="AA127" s="54"/>
      <c r="AB127" s="451"/>
      <c r="AC127" s="451"/>
      <c r="AD127" s="438"/>
      <c r="AE127" s="438"/>
      <c r="AF127" s="108">
        <f t="shared" si="61"/>
        <v>-121.96721311475289</v>
      </c>
      <c r="AG127" s="109">
        <f t="shared" si="62"/>
        <v>0.91530054644808823</v>
      </c>
      <c r="AH127" s="464"/>
    </row>
    <row r="128" spans="1:34" ht="19.149999999999999" customHeight="1">
      <c r="A128" s="499"/>
      <c r="B128" s="131" t="s">
        <v>196</v>
      </c>
      <c r="C128" s="160"/>
      <c r="D128" s="59" t="s">
        <v>266</v>
      </c>
      <c r="E128" s="83"/>
      <c r="F128" s="359">
        <v>50.67</v>
      </c>
      <c r="G128" s="57">
        <v>320</v>
      </c>
      <c r="H128" s="45">
        <f t="shared" si="82"/>
        <v>16214.400000000001</v>
      </c>
      <c r="I128" s="438"/>
      <c r="J128" s="87">
        <v>21</v>
      </c>
      <c r="K128" s="57">
        <v>1636</v>
      </c>
      <c r="L128" s="86">
        <v>77.904761904761898</v>
      </c>
      <c r="M128" s="87">
        <v>21</v>
      </c>
      <c r="N128" s="57">
        <f t="shared" si="83"/>
        <v>1280.0000000000045</v>
      </c>
      <c r="O128" s="86">
        <f t="shared" si="84"/>
        <v>60.952380952381169</v>
      </c>
      <c r="P128" s="54">
        <f t="shared" si="79"/>
        <v>0</v>
      </c>
      <c r="Q128" s="88">
        <f t="shared" si="80"/>
        <v>-16.952380952380729</v>
      </c>
      <c r="R128" s="431">
        <f t="shared" si="81"/>
        <v>0.78239608801956273</v>
      </c>
      <c r="S128" s="500"/>
      <c r="T128" s="50">
        <v>0.8784722222222221</v>
      </c>
      <c r="U128" s="50">
        <v>0.88888888888888873</v>
      </c>
      <c r="V128" s="424">
        <v>8</v>
      </c>
      <c r="W128" s="243">
        <f t="shared" si="85"/>
        <v>14.999999999999947</v>
      </c>
      <c r="X128" s="64"/>
      <c r="Y128" s="64"/>
      <c r="Z128" s="54"/>
      <c r="AA128" s="54"/>
      <c r="AB128" s="451"/>
      <c r="AC128" s="451"/>
      <c r="AD128" s="438"/>
      <c r="AE128" s="438"/>
      <c r="AF128" s="108">
        <f t="shared" si="61"/>
        <v>-355.99999999999545</v>
      </c>
      <c r="AG128" s="109">
        <f t="shared" si="62"/>
        <v>0.78239608801956273</v>
      </c>
      <c r="AH128" s="464"/>
    </row>
    <row r="129" spans="1:34" ht="19.149999999999999" customHeight="1">
      <c r="A129" s="499"/>
      <c r="B129" s="131" t="s">
        <v>196</v>
      </c>
      <c r="C129" s="160"/>
      <c r="D129" s="59" t="s">
        <v>277</v>
      </c>
      <c r="E129" s="60"/>
      <c r="F129" s="359">
        <v>50.49</v>
      </c>
      <c r="G129" s="57">
        <v>1205</v>
      </c>
      <c r="H129" s="45">
        <f t="shared" si="82"/>
        <v>60840.450000000004</v>
      </c>
      <c r="I129" s="438"/>
      <c r="J129" s="87">
        <v>14</v>
      </c>
      <c r="K129" s="57">
        <v>1440</v>
      </c>
      <c r="L129" s="86">
        <v>102.85714285714286</v>
      </c>
      <c r="M129" s="427">
        <v>15</v>
      </c>
      <c r="N129" s="57">
        <f t="shared" si="83"/>
        <v>1338.8888888888896</v>
      </c>
      <c r="O129" s="86">
        <f t="shared" si="84"/>
        <v>89.259259259259309</v>
      </c>
      <c r="P129" s="54">
        <f t="shared" si="79"/>
        <v>1</v>
      </c>
      <c r="Q129" s="88">
        <f t="shared" si="80"/>
        <v>-13.597883597883552</v>
      </c>
      <c r="R129" s="431">
        <f t="shared" si="81"/>
        <v>0.86779835390946547</v>
      </c>
      <c r="S129" s="500"/>
      <c r="T129" s="50">
        <v>0.89374999999999982</v>
      </c>
      <c r="U129" s="50">
        <v>0.9312499999999998</v>
      </c>
      <c r="V129" s="424">
        <v>7</v>
      </c>
      <c r="W129" s="243">
        <f t="shared" si="85"/>
        <v>53.999999999999972</v>
      </c>
      <c r="X129" s="64"/>
      <c r="Y129" s="64"/>
      <c r="Z129" s="54"/>
      <c r="AA129" s="54"/>
      <c r="AB129" s="451"/>
      <c r="AC129" s="451"/>
      <c r="AD129" s="438"/>
      <c r="AE129" s="438"/>
      <c r="AF129" s="108"/>
      <c r="AG129" s="109"/>
      <c r="AH129" s="464"/>
    </row>
    <row r="130" spans="1:34" ht="19.149999999999999" customHeight="1">
      <c r="A130" s="49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38"/>
      <c r="J130" s="87"/>
      <c r="K130" s="57"/>
      <c r="L130" s="86"/>
      <c r="M130" s="427"/>
      <c r="N130" s="177"/>
      <c r="O130" s="241"/>
      <c r="P130" s="108"/>
      <c r="Q130" s="185"/>
      <c r="R130" s="109"/>
      <c r="S130" s="500"/>
      <c r="T130" s="50"/>
      <c r="U130" s="50"/>
      <c r="V130" s="424"/>
      <c r="W130" s="243"/>
      <c r="X130" s="64"/>
      <c r="Y130" s="64"/>
      <c r="Z130" s="54"/>
      <c r="AA130" s="54"/>
      <c r="AB130" s="451"/>
      <c r="AC130" s="451"/>
      <c r="AD130" s="438"/>
      <c r="AE130" s="438"/>
      <c r="AF130" s="65"/>
      <c r="AG130" s="429"/>
      <c r="AH130" s="464"/>
    </row>
    <row r="131" spans="1:34" ht="19.149999999999999" customHeight="1">
      <c r="A131" s="49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1"/>
      <c r="S131" s="500"/>
      <c r="T131" s="50"/>
      <c r="U131" s="50"/>
      <c r="V131" s="424"/>
      <c r="W131" s="243"/>
      <c r="X131" s="64"/>
      <c r="Y131" s="64"/>
      <c r="Z131" s="54"/>
      <c r="AA131" s="54"/>
      <c r="AB131" s="451"/>
      <c r="AC131" s="451"/>
      <c r="AD131" s="438"/>
      <c r="AE131" s="438"/>
      <c r="AF131" s="65"/>
      <c r="AG131" s="429"/>
      <c r="AH131" s="464"/>
    </row>
    <row r="132" spans="1:34" ht="19.149999999999999" customHeight="1">
      <c r="A132" s="49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38"/>
      <c r="J132" s="87"/>
      <c r="K132" s="57"/>
      <c r="L132" s="86"/>
      <c r="M132" s="427"/>
      <c r="N132" s="57"/>
      <c r="O132" s="86"/>
      <c r="P132" s="54"/>
      <c r="Q132" s="88"/>
      <c r="R132" s="431"/>
      <c r="S132" s="500"/>
      <c r="T132" s="50"/>
      <c r="U132" s="50"/>
      <c r="V132" s="424"/>
      <c r="W132" s="243">
        <f t="shared" si="85"/>
        <v>0</v>
      </c>
      <c r="X132" s="64"/>
      <c r="Y132" s="64"/>
      <c r="Z132" s="54"/>
      <c r="AA132" s="54"/>
      <c r="AB132" s="451"/>
      <c r="AC132" s="451"/>
      <c r="AD132" s="438"/>
      <c r="AE132" s="438"/>
      <c r="AF132" s="65"/>
      <c r="AG132" s="429"/>
      <c r="AH132" s="464"/>
    </row>
    <row r="133" spans="1:34" ht="19.149999999999999" customHeight="1">
      <c r="A133" s="49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38"/>
      <c r="J133" s="87"/>
      <c r="K133" s="57"/>
      <c r="L133" s="86"/>
      <c r="M133" s="427"/>
      <c r="N133" s="57"/>
      <c r="O133" s="86"/>
      <c r="P133" s="54"/>
      <c r="Q133" s="88"/>
      <c r="R133" s="431"/>
      <c r="S133" s="500"/>
      <c r="T133" s="50"/>
      <c r="U133" s="50"/>
      <c r="V133" s="424"/>
      <c r="W133" s="243">
        <f t="shared" si="85"/>
        <v>0</v>
      </c>
      <c r="X133" s="64"/>
      <c r="Y133" s="64"/>
      <c r="Z133" s="54"/>
      <c r="AA133" s="54"/>
      <c r="AB133" s="451"/>
      <c r="AC133" s="451"/>
      <c r="AD133" s="438"/>
      <c r="AE133" s="438"/>
      <c r="AF133" s="65"/>
      <c r="AG133" s="429"/>
      <c r="AH133" s="464"/>
    </row>
    <row r="134" spans="1:34" ht="19.149999999999999" customHeight="1">
      <c r="A134" s="499"/>
      <c r="B134" s="171">
        <v>0</v>
      </c>
      <c r="C134" s="100" t="s">
        <v>268</v>
      </c>
      <c r="D134" s="478" t="s">
        <v>118</v>
      </c>
      <c r="E134" s="478"/>
      <c r="F134" s="369"/>
      <c r="G134" s="101"/>
      <c r="H134" s="102"/>
      <c r="I134" s="245"/>
      <c r="J134" s="246">
        <v>18.375</v>
      </c>
      <c r="K134" s="246">
        <v>1522.25</v>
      </c>
      <c r="L134" s="247">
        <v>84.016229298737045</v>
      </c>
      <c r="M134" s="246">
        <f t="shared" ref="M134:O134" si="86">AVERAGE(M122:M133)</f>
        <v>18.625</v>
      </c>
      <c r="N134" s="246">
        <f t="shared" si="86"/>
        <v>1375.7432136258076</v>
      </c>
      <c r="O134" s="247">
        <f t="shared" si="86"/>
        <v>74.74427649188236</v>
      </c>
      <c r="P134" s="51">
        <f t="shared" ref="P134:P142" si="87">M134-J134</f>
        <v>0.25</v>
      </c>
      <c r="Q134" s="142">
        <f t="shared" ref="Q134:Q142" si="88">O134-L134</f>
        <v>-9.271952806854685</v>
      </c>
      <c r="R134" s="248">
        <f t="shared" ref="R134:R142" si="89">O134/L134</f>
        <v>0.8896409314694862</v>
      </c>
      <c r="S134" s="463"/>
      <c r="T134" s="50"/>
      <c r="U134" s="50"/>
      <c r="V134" s="424"/>
      <c r="W134" s="424"/>
      <c r="X134" s="53"/>
      <c r="Y134" s="53"/>
      <c r="Z134" s="106">
        <f>SUM(Z122:Z133)</f>
        <v>0</v>
      </c>
      <c r="AA134" s="106">
        <f>SUM(AA122:AA133)</f>
        <v>0</v>
      </c>
      <c r="AB134" s="451"/>
      <c r="AC134" s="451"/>
      <c r="AD134" s="107">
        <f>SUM(AD122:AD133)</f>
        <v>2</v>
      </c>
      <c r="AE134" s="107">
        <f>SUM(AE122:AE133)</f>
        <v>0</v>
      </c>
      <c r="AF134" s="48">
        <f t="shared" si="61"/>
        <v>-146.50678637419242</v>
      </c>
      <c r="AG134" s="428">
        <f t="shared" si="62"/>
        <v>0.90375642215523577</v>
      </c>
      <c r="AH134" s="464"/>
    </row>
    <row r="135" spans="1:34" ht="19.149999999999999" customHeight="1">
      <c r="A135" s="501" t="s">
        <v>269</v>
      </c>
      <c r="B135" s="424" t="s">
        <v>196</v>
      </c>
      <c r="C135" s="438"/>
      <c r="D135" s="82" t="s">
        <v>270</v>
      </c>
      <c r="E135" s="83"/>
      <c r="F135" s="359">
        <v>53.68</v>
      </c>
      <c r="G135" s="57">
        <v>797</v>
      </c>
      <c r="H135" s="249">
        <f t="shared" ref="H135:H146" si="90">F135*G135</f>
        <v>42782.96</v>
      </c>
      <c r="I135" s="438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1406.4705882352923</v>
      </c>
      <c r="O135" s="116">
        <f t="shared" ref="O135:O142" si="92">N135/M135</f>
        <v>87.90441176470577</v>
      </c>
      <c r="P135" s="54">
        <f t="shared" si="87"/>
        <v>0</v>
      </c>
      <c r="Q135" s="88">
        <f t="shared" si="88"/>
        <v>-5.8455882352942297</v>
      </c>
      <c r="R135" s="431">
        <f t="shared" si="89"/>
        <v>0.93764705882352817</v>
      </c>
      <c r="S135" s="498">
        <f>R147</f>
        <v>0.92641581968565001</v>
      </c>
      <c r="T135" s="250">
        <v>0.5</v>
      </c>
      <c r="U135" s="50">
        <v>0.52361111111111114</v>
      </c>
      <c r="V135" s="145">
        <v>5</v>
      </c>
      <c r="W135" s="251">
        <f t="shared" ref="W135:W147" si="93">(U135-T135)*24*60</f>
        <v>34.000000000000043</v>
      </c>
      <c r="X135" s="426"/>
      <c r="Y135" s="426"/>
      <c r="Z135" s="54"/>
      <c r="AA135" s="54"/>
      <c r="AB135" s="451"/>
      <c r="AC135" s="451"/>
      <c r="AD135" s="438"/>
      <c r="AE135" s="438"/>
      <c r="AF135" s="117">
        <f t="shared" si="61"/>
        <v>-93.529411764707675</v>
      </c>
      <c r="AG135" s="121">
        <f t="shared" si="62"/>
        <v>0.93764705882352817</v>
      </c>
      <c r="AH135" s="472">
        <f>AG147</f>
        <v>0.92682935552066292</v>
      </c>
    </row>
    <row r="136" spans="1:34" ht="19.149999999999999" customHeight="1">
      <c r="A136" s="502"/>
      <c r="B136" s="424" t="s">
        <v>196</v>
      </c>
      <c r="C136" s="438"/>
      <c r="D136" s="82" t="s">
        <v>271</v>
      </c>
      <c r="E136" s="252"/>
      <c r="F136" s="359">
        <v>57.734999999999999</v>
      </c>
      <c r="G136" s="57">
        <v>1630</v>
      </c>
      <c r="H136" s="84">
        <f t="shared" si="90"/>
        <v>94108.05</v>
      </c>
      <c r="I136" s="438"/>
      <c r="J136" s="46">
        <v>16</v>
      </c>
      <c r="K136" s="57">
        <v>1565</v>
      </c>
      <c r="L136" s="86">
        <v>97.8125</v>
      </c>
      <c r="M136" s="427">
        <v>16</v>
      </c>
      <c r="N136" s="57">
        <f t="shared" si="91"/>
        <v>1377.4647887323929</v>
      </c>
      <c r="O136" s="86">
        <f t="shared" si="92"/>
        <v>86.091549295774556</v>
      </c>
      <c r="P136" s="54">
        <f t="shared" si="87"/>
        <v>0</v>
      </c>
      <c r="Q136" s="88">
        <f t="shared" si="88"/>
        <v>-11.720950704225444</v>
      </c>
      <c r="R136" s="431">
        <f t="shared" si="89"/>
        <v>0.88016919407820637</v>
      </c>
      <c r="S136" s="498"/>
      <c r="T136" s="250">
        <v>0.52777777777777779</v>
      </c>
      <c r="U136" s="50">
        <v>0.57708333333333339</v>
      </c>
      <c r="V136" s="145">
        <v>6</v>
      </c>
      <c r="W136" s="251">
        <f t="shared" si="93"/>
        <v>71.000000000000071</v>
      </c>
      <c r="X136" s="53"/>
      <c r="Y136" s="53"/>
      <c r="Z136" s="54"/>
      <c r="AA136" s="54"/>
      <c r="AB136" s="451"/>
      <c r="AC136" s="451"/>
      <c r="AD136" s="438"/>
      <c r="AE136" s="438"/>
      <c r="AF136" s="48">
        <f t="shared" si="61"/>
        <v>-187.53521126760711</v>
      </c>
      <c r="AG136" s="126">
        <f t="shared" si="62"/>
        <v>0.88016919407820637</v>
      </c>
      <c r="AH136" s="472"/>
    </row>
    <row r="137" spans="1:34" ht="19.149999999999999" customHeight="1">
      <c r="A137" s="502"/>
      <c r="B137" s="424" t="s">
        <v>196</v>
      </c>
      <c r="C137" s="438"/>
      <c r="D137" s="82" t="s">
        <v>272</v>
      </c>
      <c r="E137" s="83"/>
      <c r="F137" s="359">
        <v>50.67</v>
      </c>
      <c r="G137" s="212">
        <v>855</v>
      </c>
      <c r="H137" s="84">
        <f t="shared" si="90"/>
        <v>43322.85</v>
      </c>
      <c r="I137" s="224"/>
      <c r="J137" s="46">
        <v>17</v>
      </c>
      <c r="K137" s="44">
        <v>1500</v>
      </c>
      <c r="L137" s="47">
        <v>88.235294117647058</v>
      </c>
      <c r="M137" s="87">
        <v>17</v>
      </c>
      <c r="N137" s="57">
        <f t="shared" si="91"/>
        <v>1424.9999999999989</v>
      </c>
      <c r="O137" s="86">
        <f t="shared" si="92"/>
        <v>83.823529411764639</v>
      </c>
      <c r="P137" s="54">
        <f t="shared" si="87"/>
        <v>0</v>
      </c>
      <c r="Q137" s="88">
        <f t="shared" si="88"/>
        <v>-4.411764705882419</v>
      </c>
      <c r="R137" s="431">
        <f t="shared" si="89"/>
        <v>0.94999999999999929</v>
      </c>
      <c r="S137" s="498"/>
      <c r="T137" s="50">
        <v>0.70833333333333337</v>
      </c>
      <c r="U137" s="50">
        <v>0.73333333333333339</v>
      </c>
      <c r="V137" s="253">
        <v>5</v>
      </c>
      <c r="W137" s="251">
        <f t="shared" si="93"/>
        <v>36.000000000000028</v>
      </c>
      <c r="X137" s="53"/>
      <c r="Y137" s="53"/>
      <c r="Z137" s="54"/>
      <c r="AA137" s="54"/>
      <c r="AB137" s="451"/>
      <c r="AC137" s="451"/>
      <c r="AD137" s="438">
        <v>1</v>
      </c>
      <c r="AE137" s="438"/>
      <c r="AF137" s="48">
        <f t="shared" si="61"/>
        <v>-75.000000000001137</v>
      </c>
      <c r="AG137" s="126">
        <f t="shared" si="62"/>
        <v>0.94999999999999929</v>
      </c>
      <c r="AH137" s="472"/>
    </row>
    <row r="138" spans="1:34" ht="19.149999999999999" customHeight="1">
      <c r="A138" s="502"/>
      <c r="B138" s="424" t="s">
        <v>196</v>
      </c>
      <c r="C138" s="226"/>
      <c r="D138" s="82" t="s">
        <v>273</v>
      </c>
      <c r="E138" s="83"/>
      <c r="F138" s="359">
        <v>50.98</v>
      </c>
      <c r="G138" s="57">
        <v>1564</v>
      </c>
      <c r="H138" s="84">
        <f t="shared" si="90"/>
        <v>79732.72</v>
      </c>
      <c r="I138" s="438"/>
      <c r="J138" s="87">
        <v>20</v>
      </c>
      <c r="K138" s="57">
        <v>1440</v>
      </c>
      <c r="L138" s="86">
        <v>72</v>
      </c>
      <c r="M138" s="232">
        <v>20</v>
      </c>
      <c r="N138" s="57">
        <f t="shared" si="91"/>
        <v>1321.6901408450692</v>
      </c>
      <c r="O138" s="86">
        <f t="shared" si="92"/>
        <v>66.084507042253463</v>
      </c>
      <c r="P138" s="54">
        <f t="shared" si="87"/>
        <v>0</v>
      </c>
      <c r="Q138" s="88">
        <f t="shared" si="88"/>
        <v>-5.9154929577465367</v>
      </c>
      <c r="R138" s="437">
        <f t="shared" si="89"/>
        <v>0.91784037558685361</v>
      </c>
      <c r="S138" s="498"/>
      <c r="T138" s="50">
        <v>0.73819444444444449</v>
      </c>
      <c r="U138" s="50">
        <v>0.78750000000000009</v>
      </c>
      <c r="V138" s="253">
        <v>7</v>
      </c>
      <c r="W138" s="251">
        <f t="shared" si="93"/>
        <v>71.000000000000071</v>
      </c>
      <c r="X138" s="53"/>
      <c r="Y138" s="53"/>
      <c r="Z138" s="54"/>
      <c r="AA138" s="54"/>
      <c r="AB138" s="451"/>
      <c r="AC138" s="451"/>
      <c r="AD138" s="438"/>
      <c r="AE138" s="438"/>
      <c r="AF138" s="48">
        <f t="shared" si="61"/>
        <v>-118.30985915493079</v>
      </c>
      <c r="AG138" s="126">
        <f t="shared" si="62"/>
        <v>0.91784037558685361</v>
      </c>
      <c r="AH138" s="472"/>
    </row>
    <row r="139" spans="1:34" ht="19.149999999999999" customHeight="1">
      <c r="A139" s="502"/>
      <c r="B139" s="424" t="s">
        <v>196</v>
      </c>
      <c r="C139" s="434"/>
      <c r="D139" s="42" t="s">
        <v>274</v>
      </c>
      <c r="E139" s="43"/>
      <c r="F139" s="359">
        <v>54.09</v>
      </c>
      <c r="G139" s="57">
        <v>867</v>
      </c>
      <c r="H139" s="84">
        <f t="shared" si="90"/>
        <v>46896.030000000006</v>
      </c>
      <c r="I139" s="438"/>
      <c r="J139" s="46">
        <v>19</v>
      </c>
      <c r="K139" s="44">
        <v>1500</v>
      </c>
      <c r="L139" s="47">
        <v>78.94736842105263</v>
      </c>
      <c r="M139" s="232">
        <v>19</v>
      </c>
      <c r="N139" s="57">
        <f t="shared" si="91"/>
        <v>1405.9459459459449</v>
      </c>
      <c r="O139" s="86">
        <f t="shared" si="92"/>
        <v>73.997155049786571</v>
      </c>
      <c r="P139" s="54">
        <f t="shared" si="87"/>
        <v>0</v>
      </c>
      <c r="Q139" s="88">
        <f t="shared" si="88"/>
        <v>-4.9502133712660594</v>
      </c>
      <c r="R139" s="431">
        <f t="shared" si="89"/>
        <v>0.93729729729729661</v>
      </c>
      <c r="S139" s="498"/>
      <c r="T139" s="50">
        <v>0.79305555555555562</v>
      </c>
      <c r="U139" s="50">
        <v>0.81875000000000009</v>
      </c>
      <c r="V139" s="254">
        <v>8</v>
      </c>
      <c r="W139" s="251">
        <f t="shared" si="93"/>
        <v>37.000000000000028</v>
      </c>
      <c r="X139" s="53"/>
      <c r="Y139" s="53"/>
      <c r="Z139" s="54"/>
      <c r="AA139" s="54"/>
      <c r="AB139" s="451"/>
      <c r="AC139" s="451"/>
      <c r="AD139" s="438"/>
      <c r="AE139" s="438"/>
      <c r="AF139" s="48">
        <f t="shared" si="61"/>
        <v>-94.054054054055086</v>
      </c>
      <c r="AG139" s="126">
        <f t="shared" si="62"/>
        <v>0.93729729729729661</v>
      </c>
      <c r="AH139" s="472"/>
    </row>
    <row r="140" spans="1:34" ht="19.149999999999999" customHeight="1">
      <c r="A140" s="503"/>
      <c r="B140" s="424" t="s">
        <v>196</v>
      </c>
      <c r="C140" s="434"/>
      <c r="D140" s="255" t="s">
        <v>275</v>
      </c>
      <c r="E140" s="83"/>
      <c r="F140" s="359">
        <v>50.92</v>
      </c>
      <c r="G140" s="57">
        <v>1871</v>
      </c>
      <c r="H140" s="84">
        <f t="shared" si="90"/>
        <v>95271.32</v>
      </c>
      <c r="I140" s="438"/>
      <c r="J140" s="87">
        <v>19</v>
      </c>
      <c r="K140" s="57">
        <v>1440</v>
      </c>
      <c r="L140" s="86">
        <v>75.78947368421052</v>
      </c>
      <c r="M140" s="232">
        <v>19</v>
      </c>
      <c r="N140" s="57">
        <f t="shared" si="91"/>
        <v>1352.530120481927</v>
      </c>
      <c r="O140" s="86">
        <f t="shared" si="92"/>
        <v>71.185795814838272</v>
      </c>
      <c r="P140" s="54">
        <f t="shared" si="87"/>
        <v>0</v>
      </c>
      <c r="Q140" s="88">
        <f t="shared" si="88"/>
        <v>-4.6036778693722482</v>
      </c>
      <c r="R140" s="431">
        <f t="shared" si="89"/>
        <v>0.93925702811244949</v>
      </c>
      <c r="S140" s="505"/>
      <c r="T140" s="63">
        <v>0.83472222222222237</v>
      </c>
      <c r="U140" s="256">
        <v>0.89236111111111127</v>
      </c>
      <c r="V140" s="257">
        <v>23</v>
      </c>
      <c r="W140" s="251">
        <f t="shared" si="93"/>
        <v>83.000000000000028</v>
      </c>
      <c r="X140" s="53">
        <v>0.8222222222222223</v>
      </c>
      <c r="Y140" s="53">
        <v>0.83194444444444438</v>
      </c>
      <c r="Z140" s="54"/>
      <c r="AA140" s="54"/>
      <c r="AB140" s="451"/>
      <c r="AC140" s="451"/>
      <c r="AD140" s="438"/>
      <c r="AE140" s="438"/>
      <c r="AF140" s="48">
        <f t="shared" si="61"/>
        <v>-87.469879518072958</v>
      </c>
      <c r="AG140" s="126">
        <f t="shared" si="62"/>
        <v>0.93925702811244938</v>
      </c>
      <c r="AH140" s="472"/>
    </row>
    <row r="141" spans="1:34" ht="19.149999999999999" customHeight="1">
      <c r="A141" s="503"/>
      <c r="B141" s="424" t="s">
        <v>196</v>
      </c>
      <c r="C141" s="434"/>
      <c r="D141" s="42" t="s">
        <v>276</v>
      </c>
      <c r="E141" s="258"/>
      <c r="F141" s="359">
        <v>50.67</v>
      </c>
      <c r="G141" s="57">
        <v>1097</v>
      </c>
      <c r="H141" s="84">
        <f t="shared" si="90"/>
        <v>55584.990000000005</v>
      </c>
      <c r="I141" s="438"/>
      <c r="J141" s="46">
        <v>17</v>
      </c>
      <c r="K141" s="44">
        <v>1440</v>
      </c>
      <c r="L141" s="47">
        <v>84.705882352941174</v>
      </c>
      <c r="M141" s="232">
        <v>17</v>
      </c>
      <c r="N141" s="57">
        <f t="shared" si="91"/>
        <v>1343.2653061224494</v>
      </c>
      <c r="O141" s="86">
        <f t="shared" si="92"/>
        <v>79.015606242497029</v>
      </c>
      <c r="P141" s="54">
        <f t="shared" si="87"/>
        <v>0</v>
      </c>
      <c r="Q141" s="88">
        <f t="shared" si="88"/>
        <v>-5.6902761104441453</v>
      </c>
      <c r="R141" s="431">
        <f t="shared" si="89"/>
        <v>0.93282312925170108</v>
      </c>
      <c r="S141" s="505"/>
      <c r="T141" s="63">
        <v>0.89722222222222237</v>
      </c>
      <c r="U141" s="256">
        <v>0.93125000000000013</v>
      </c>
      <c r="V141" s="55">
        <v>7</v>
      </c>
      <c r="W141" s="251">
        <f t="shared" si="93"/>
        <v>48.999999999999986</v>
      </c>
      <c r="X141" s="53"/>
      <c r="Y141" s="53"/>
      <c r="Z141" s="54"/>
      <c r="AA141" s="54"/>
      <c r="AB141" s="451"/>
      <c r="AC141" s="451"/>
      <c r="AD141" s="438"/>
      <c r="AE141" s="438"/>
      <c r="AF141" s="48">
        <f t="shared" si="61"/>
        <v>-96.734693877550626</v>
      </c>
      <c r="AG141" s="126">
        <f t="shared" si="62"/>
        <v>0.93282312925170097</v>
      </c>
      <c r="AH141" s="472"/>
    </row>
    <row r="142" spans="1:34" ht="19.149999999999999" customHeight="1">
      <c r="A142" s="503"/>
      <c r="B142" s="424" t="s">
        <v>196</v>
      </c>
      <c r="C142" s="434"/>
      <c r="D142" s="42" t="s">
        <v>281</v>
      </c>
      <c r="E142" s="258"/>
      <c r="F142" s="359">
        <v>57.3</v>
      </c>
      <c r="G142" s="57">
        <v>1383</v>
      </c>
      <c r="H142" s="84">
        <f t="shared" si="90"/>
        <v>79245.899999999994</v>
      </c>
      <c r="I142" s="438"/>
      <c r="J142" s="87">
        <v>18</v>
      </c>
      <c r="K142" s="57">
        <v>1500</v>
      </c>
      <c r="L142" s="86">
        <v>83.333333333333329</v>
      </c>
      <c r="M142" s="232">
        <v>18</v>
      </c>
      <c r="N142" s="57">
        <f t="shared" si="91"/>
        <v>1383.0000000000014</v>
      </c>
      <c r="O142" s="86">
        <f t="shared" si="92"/>
        <v>76.833333333333414</v>
      </c>
      <c r="P142" s="54">
        <f t="shared" si="87"/>
        <v>0</v>
      </c>
      <c r="Q142" s="88">
        <f t="shared" si="88"/>
        <v>-6.4999999999999147</v>
      </c>
      <c r="R142" s="431">
        <f t="shared" si="89"/>
        <v>0.92200000000000104</v>
      </c>
      <c r="S142" s="505"/>
      <c r="T142" s="63">
        <v>0.93541666666666679</v>
      </c>
      <c r="U142" s="256">
        <v>0.97708333333333341</v>
      </c>
      <c r="V142" s="55">
        <v>6</v>
      </c>
      <c r="W142" s="251">
        <f t="shared" si="93"/>
        <v>59.999999999999943</v>
      </c>
      <c r="X142" s="53"/>
      <c r="Y142" s="53"/>
      <c r="Z142" s="54"/>
      <c r="AA142" s="54"/>
      <c r="AB142" s="451"/>
      <c r="AC142" s="451"/>
      <c r="AD142" s="438"/>
      <c r="AE142" s="438"/>
      <c r="AF142" s="48">
        <f t="shared" si="61"/>
        <v>-116.99999999999864</v>
      </c>
      <c r="AG142" s="126">
        <f t="shared" si="62"/>
        <v>0.92200000000000093</v>
      </c>
      <c r="AH142" s="472"/>
    </row>
    <row r="143" spans="1:34" ht="19.149999999999999" customHeight="1">
      <c r="A143" s="503"/>
      <c r="B143" s="424">
        <v>0</v>
      </c>
      <c r="C143" s="259"/>
      <c r="D143" s="82"/>
      <c r="E143" s="83"/>
      <c r="F143" s="359" t="s">
        <v>105</v>
      </c>
      <c r="G143" s="57"/>
      <c r="H143" s="84">
        <f t="shared" si="90"/>
        <v>0</v>
      </c>
      <c r="I143" s="438"/>
      <c r="J143" s="46"/>
      <c r="K143" s="44"/>
      <c r="L143" s="47"/>
      <c r="M143" s="232"/>
      <c r="N143" s="57"/>
      <c r="O143" s="86"/>
      <c r="P143" s="54"/>
      <c r="Q143" s="88"/>
      <c r="R143" s="431"/>
      <c r="S143" s="505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451"/>
      <c r="AC143" s="451"/>
      <c r="AD143" s="438"/>
      <c r="AE143" s="438"/>
      <c r="AF143" s="48">
        <f t="shared" si="61"/>
        <v>0</v>
      </c>
      <c r="AG143" s="126" t="e">
        <f t="shared" si="62"/>
        <v>#DIV/0!</v>
      </c>
      <c r="AH143" s="472"/>
    </row>
    <row r="144" spans="1:34" ht="19.149999999999999" customHeight="1">
      <c r="A144" s="503"/>
      <c r="B144" s="424">
        <v>0</v>
      </c>
      <c r="C144" s="434"/>
      <c r="D144" s="42"/>
      <c r="E144" s="258"/>
      <c r="F144" s="359" t="s">
        <v>105</v>
      </c>
      <c r="G144" s="57"/>
      <c r="H144" s="84">
        <f t="shared" si="90"/>
        <v>0</v>
      </c>
      <c r="I144" s="438"/>
      <c r="J144" s="46"/>
      <c r="K144" s="57"/>
      <c r="L144" s="86"/>
      <c r="M144" s="427"/>
      <c r="N144" s="57"/>
      <c r="O144" s="86"/>
      <c r="P144" s="54"/>
      <c r="Q144" s="88"/>
      <c r="R144" s="437"/>
      <c r="S144" s="505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451"/>
      <c r="AC144" s="451"/>
      <c r="AD144" s="438"/>
      <c r="AE144" s="438"/>
      <c r="AF144" s="48">
        <f t="shared" si="61"/>
        <v>0</v>
      </c>
      <c r="AG144" s="126" t="e">
        <f t="shared" si="62"/>
        <v>#DIV/0!</v>
      </c>
      <c r="AH144" s="472"/>
    </row>
    <row r="145" spans="1:34" ht="19.149999999999999" customHeight="1">
      <c r="A145" s="503"/>
      <c r="B145" s="424">
        <v>0</v>
      </c>
      <c r="C145" s="434"/>
      <c r="D145" s="42"/>
      <c r="E145" s="258"/>
      <c r="F145" s="359" t="s">
        <v>105</v>
      </c>
      <c r="G145" s="57"/>
      <c r="H145" s="84">
        <f t="shared" si="90"/>
        <v>0</v>
      </c>
      <c r="I145" s="438"/>
      <c r="J145" s="87"/>
      <c r="K145" s="57"/>
      <c r="L145" s="86"/>
      <c r="M145" s="427"/>
      <c r="N145" s="57"/>
      <c r="O145" s="86"/>
      <c r="P145" s="54"/>
      <c r="Q145" s="88"/>
      <c r="R145" s="431"/>
      <c r="S145" s="505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451"/>
      <c r="AC145" s="451"/>
      <c r="AD145" s="438"/>
      <c r="AE145" s="438"/>
      <c r="AF145" s="48">
        <f t="shared" si="61"/>
        <v>0</v>
      </c>
      <c r="AG145" s="126" t="e">
        <f t="shared" si="62"/>
        <v>#DIV/0!</v>
      </c>
      <c r="AH145" s="472"/>
    </row>
    <row r="146" spans="1:34" ht="19.149999999999999" customHeight="1">
      <c r="A146" s="503"/>
      <c r="B146" s="426">
        <v>0</v>
      </c>
      <c r="C146" s="259"/>
      <c r="D146" s="260"/>
      <c r="E146" s="258"/>
      <c r="F146" s="359" t="s">
        <v>105</v>
      </c>
      <c r="G146" s="57"/>
      <c r="H146" s="84">
        <f t="shared" si="90"/>
        <v>0</v>
      </c>
      <c r="I146" s="438"/>
      <c r="J146" s="87"/>
      <c r="K146" s="57"/>
      <c r="L146" s="86"/>
      <c r="M146" s="427"/>
      <c r="N146" s="57"/>
      <c r="O146" s="86"/>
      <c r="P146" s="54"/>
      <c r="Q146" s="88"/>
      <c r="R146" s="431"/>
      <c r="S146" s="505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451"/>
      <c r="AC146" s="451"/>
      <c r="AD146" s="438"/>
      <c r="AE146" s="438"/>
      <c r="AF146" s="54"/>
      <c r="AG146" s="431"/>
      <c r="AH146" s="472"/>
    </row>
    <row r="147" spans="1:34" ht="19.149999999999999" customHeight="1">
      <c r="A147" s="504"/>
      <c r="B147" s="261">
        <v>0</v>
      </c>
      <c r="C147" s="100" t="s">
        <v>278</v>
      </c>
      <c r="D147" s="478" t="s">
        <v>118</v>
      </c>
      <c r="E147" s="478"/>
      <c r="F147" s="373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M147:O147" si="94">AVERAGE(M135:M146)</f>
        <v>17.75</v>
      </c>
      <c r="N147" s="246">
        <f t="shared" si="94"/>
        <v>1376.9208612953848</v>
      </c>
      <c r="O147" s="247">
        <f t="shared" si="94"/>
        <v>78.116985994369216</v>
      </c>
      <c r="P147" s="51">
        <f t="shared" ref="P147:P153" si="95">M147-J147</f>
        <v>0</v>
      </c>
      <c r="Q147" s="142">
        <f t="shared" ref="Q147:Q153" si="96">O147-L147</f>
        <v>-6.2047454942788818</v>
      </c>
      <c r="R147" s="262">
        <f t="shared" ref="R147:R153" si="97">O147/L147</f>
        <v>0.92641581968565001</v>
      </c>
      <c r="S147" s="506"/>
      <c r="T147" s="63"/>
      <c r="U147" s="63"/>
      <c r="V147" s="55"/>
      <c r="W147" s="421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51"/>
      <c r="AC147" s="451"/>
      <c r="AD147" s="107">
        <f>SUM(AD135:AD146)</f>
        <v>1</v>
      </c>
      <c r="AE147" s="107">
        <f>SUM(AE135:AE146)</f>
        <v>0</v>
      </c>
      <c r="AF147" s="207">
        <f t="shared" si="61"/>
        <v>-108.70413870461516</v>
      </c>
      <c r="AG147" s="263">
        <f t="shared" si="62"/>
        <v>0.92682935552066292</v>
      </c>
      <c r="AH147" s="472"/>
    </row>
    <row r="148" spans="1:34" ht="19.149999999999999" customHeight="1">
      <c r="A148" s="508" t="s">
        <v>279</v>
      </c>
      <c r="B148" s="438" t="s">
        <v>196</v>
      </c>
      <c r="C148" s="122"/>
      <c r="D148" s="176" t="s">
        <v>258</v>
      </c>
      <c r="E148" s="43"/>
      <c r="F148" s="366">
        <v>44.98</v>
      </c>
      <c r="G148" s="57">
        <v>1187.8999999999999</v>
      </c>
      <c r="H148" s="84">
        <f t="shared" ref="H148:H172" si="98">F148*G148</f>
        <v>53431.741999999991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9">G148/W148*60</f>
        <v>1187.900000000001</v>
      </c>
      <c r="O148" s="47">
        <f t="shared" ref="O148:O153" si="100">N148/M148</f>
        <v>62.521052631579003</v>
      </c>
      <c r="P148" s="48">
        <f t="shared" si="95"/>
        <v>0</v>
      </c>
      <c r="Q148" s="49">
        <f t="shared" si="96"/>
        <v>-16.426315789473627</v>
      </c>
      <c r="R148" s="428">
        <f t="shared" si="97"/>
        <v>0.79193333333333404</v>
      </c>
      <c r="S148" s="509">
        <f>R160</f>
        <v>0.80295980542530498</v>
      </c>
      <c r="T148" s="250">
        <v>0.70833333333333337</v>
      </c>
      <c r="U148" s="50">
        <v>0.75</v>
      </c>
      <c r="V148" s="424">
        <v>5</v>
      </c>
      <c r="W148" s="421">
        <f>(U148-T148)*24*60</f>
        <v>59.999999999999943</v>
      </c>
      <c r="X148" s="53"/>
      <c r="Y148" s="53"/>
      <c r="Z148" s="54"/>
      <c r="AA148" s="54"/>
      <c r="AB148" s="451"/>
      <c r="AC148" s="451"/>
      <c r="AD148" s="438"/>
      <c r="AE148" s="438">
        <v>1</v>
      </c>
      <c r="AF148" s="48">
        <f t="shared" si="61"/>
        <v>-312.099999999999</v>
      </c>
      <c r="AG148" s="126">
        <f t="shared" si="62"/>
        <v>0.79193333333333404</v>
      </c>
      <c r="AH148" s="472">
        <f>AG160</f>
        <v>0.81158533235801156</v>
      </c>
    </row>
    <row r="149" spans="1:34" ht="19.149999999999999" customHeight="1">
      <c r="A149" s="508"/>
      <c r="B149" s="438" t="s">
        <v>196</v>
      </c>
      <c r="C149" s="224"/>
      <c r="D149" s="255" t="s">
        <v>257</v>
      </c>
      <c r="E149" s="60"/>
      <c r="F149" s="366">
        <v>53.68</v>
      </c>
      <c r="G149" s="57">
        <v>1003</v>
      </c>
      <c r="H149" s="84">
        <f t="shared" si="98"/>
        <v>53841.04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1180.0000000000005</v>
      </c>
      <c r="O149" s="47">
        <f t="shared" si="100"/>
        <v>59.000000000000021</v>
      </c>
      <c r="P149" s="48">
        <f t="shared" si="95"/>
        <v>0</v>
      </c>
      <c r="Q149" s="49">
        <f t="shared" si="96"/>
        <v>-15.999999999999979</v>
      </c>
      <c r="R149" s="428">
        <f t="shared" si="97"/>
        <v>0.78666666666666696</v>
      </c>
      <c r="S149" s="510"/>
      <c r="T149" s="250">
        <v>0.75555555555555554</v>
      </c>
      <c r="U149" s="50">
        <v>0.79097222222222219</v>
      </c>
      <c r="V149" s="424">
        <v>8</v>
      </c>
      <c r="W149" s="421">
        <f t="shared" ref="W149:W159" si="101">(U149-T149)*24*60</f>
        <v>50.999999999999979</v>
      </c>
      <c r="X149" s="53"/>
      <c r="Y149" s="53"/>
      <c r="Z149" s="54"/>
      <c r="AA149" s="54"/>
      <c r="AB149" s="451"/>
      <c r="AC149" s="451"/>
      <c r="AD149" s="438"/>
      <c r="AE149" s="438">
        <v>1</v>
      </c>
      <c r="AF149" s="48">
        <f t="shared" si="61"/>
        <v>-319.99999999999955</v>
      </c>
      <c r="AG149" s="126">
        <f t="shared" si="62"/>
        <v>0.78666666666666696</v>
      </c>
      <c r="AH149" s="511"/>
    </row>
    <row r="150" spans="1:34" ht="19.149999999999999" customHeight="1">
      <c r="A150" s="508"/>
      <c r="B150" s="438" t="s">
        <v>196</v>
      </c>
      <c r="C150" s="224"/>
      <c r="D150" s="179" t="s">
        <v>256</v>
      </c>
      <c r="E150" s="60"/>
      <c r="F150" s="366">
        <v>58.17</v>
      </c>
      <c r="G150" s="57">
        <v>876</v>
      </c>
      <c r="H150" s="84">
        <f t="shared" si="98"/>
        <v>50956.92</v>
      </c>
      <c r="I150" s="264"/>
      <c r="J150" s="87">
        <v>19</v>
      </c>
      <c r="K150" s="57">
        <v>1385</v>
      </c>
      <c r="L150" s="86">
        <v>72.89473684210526</v>
      </c>
      <c r="M150" s="232">
        <v>19</v>
      </c>
      <c r="N150" s="44">
        <f t="shared" si="99"/>
        <v>1168</v>
      </c>
      <c r="O150" s="47">
        <f t="shared" si="100"/>
        <v>61.473684210526315</v>
      </c>
      <c r="P150" s="48">
        <f t="shared" si="95"/>
        <v>0</v>
      </c>
      <c r="Q150" s="49">
        <f t="shared" si="96"/>
        <v>-11.421052631578945</v>
      </c>
      <c r="R150" s="428">
        <f t="shared" si="97"/>
        <v>0.84332129963898916</v>
      </c>
      <c r="S150" s="510"/>
      <c r="T150" s="250">
        <v>0.79583333333333328</v>
      </c>
      <c r="U150" s="50">
        <v>0.82708333333333328</v>
      </c>
      <c r="V150" s="424">
        <v>7</v>
      </c>
      <c r="W150" s="421">
        <f t="shared" si="101"/>
        <v>45</v>
      </c>
      <c r="X150" s="219"/>
      <c r="Y150" s="219"/>
      <c r="Z150" s="220"/>
      <c r="AA150" s="220"/>
      <c r="AB150" s="451"/>
      <c r="AC150" s="451"/>
      <c r="AD150" s="438"/>
      <c r="AE150" s="438"/>
      <c r="AF150" s="48">
        <f t="shared" si="61"/>
        <v>-217</v>
      </c>
      <c r="AG150" s="126">
        <f t="shared" si="62"/>
        <v>0.84332129963898916</v>
      </c>
      <c r="AH150" s="511"/>
    </row>
    <row r="151" spans="1:34" s="221" customFormat="1" ht="19.149999999999999" customHeight="1">
      <c r="A151" s="508"/>
      <c r="B151" s="438" t="s">
        <v>196</v>
      </c>
      <c r="C151" s="224"/>
      <c r="D151" s="59" t="s">
        <v>249</v>
      </c>
      <c r="E151" s="60"/>
      <c r="F151" s="366">
        <v>57.73</v>
      </c>
      <c r="G151" s="57">
        <v>923</v>
      </c>
      <c r="H151" s="84">
        <f t="shared" si="98"/>
        <v>53284.789999999994</v>
      </c>
      <c r="I151" s="264"/>
      <c r="J151" s="87">
        <v>16</v>
      </c>
      <c r="K151" s="57">
        <v>1440</v>
      </c>
      <c r="L151" s="86">
        <v>90</v>
      </c>
      <c r="M151" s="232">
        <v>17</v>
      </c>
      <c r="N151" s="44">
        <f t="shared" si="99"/>
        <v>1130.2040816326535</v>
      </c>
      <c r="O151" s="47">
        <f t="shared" si="100"/>
        <v>66.482593037214912</v>
      </c>
      <c r="P151" s="48">
        <f t="shared" si="95"/>
        <v>1</v>
      </c>
      <c r="Q151" s="49">
        <f t="shared" si="96"/>
        <v>-23.517406962785088</v>
      </c>
      <c r="R151" s="428">
        <f t="shared" si="97"/>
        <v>0.73869547819127679</v>
      </c>
      <c r="S151" s="510"/>
      <c r="T151" s="250">
        <v>0.83124999999999993</v>
      </c>
      <c r="U151" s="50">
        <v>0.8652777777777777</v>
      </c>
      <c r="V151" s="424">
        <v>6</v>
      </c>
      <c r="W151" s="421">
        <f t="shared" si="101"/>
        <v>48.999999999999986</v>
      </c>
      <c r="X151" s="219"/>
      <c r="Y151" s="219"/>
      <c r="Z151" s="220"/>
      <c r="AA151" s="220"/>
      <c r="AB151" s="451"/>
      <c r="AC151" s="451"/>
      <c r="AD151" s="224"/>
      <c r="AE151" s="224"/>
      <c r="AF151" s="48">
        <f t="shared" si="61"/>
        <v>-309.79591836734653</v>
      </c>
      <c r="AG151" s="126">
        <f t="shared" si="62"/>
        <v>0.78486394557823158</v>
      </c>
      <c r="AH151" s="511"/>
    </row>
    <row r="152" spans="1:34" s="221" customFormat="1" ht="19.149999999999999" customHeight="1">
      <c r="A152" s="508"/>
      <c r="B152" s="438" t="s">
        <v>196</v>
      </c>
      <c r="C152" s="224"/>
      <c r="D152" s="255" t="s">
        <v>197</v>
      </c>
      <c r="E152" s="60"/>
      <c r="F152" s="366">
        <v>50.67</v>
      </c>
      <c r="G152" s="57">
        <v>2048</v>
      </c>
      <c r="H152" s="84">
        <f t="shared" si="98"/>
        <v>103772.16</v>
      </c>
      <c r="I152" s="264"/>
      <c r="J152" s="87">
        <v>18</v>
      </c>
      <c r="K152" s="57">
        <v>1500</v>
      </c>
      <c r="L152" s="86">
        <v>83.333333333333329</v>
      </c>
      <c r="M152" s="232">
        <v>18</v>
      </c>
      <c r="N152" s="44">
        <f t="shared" si="99"/>
        <v>1321.2903225806454</v>
      </c>
      <c r="O152" s="47">
        <f t="shared" si="100"/>
        <v>73.405017921146964</v>
      </c>
      <c r="P152" s="48">
        <f t="shared" si="95"/>
        <v>0</v>
      </c>
      <c r="Q152" s="49">
        <f t="shared" si="96"/>
        <v>-9.9283154121863646</v>
      </c>
      <c r="R152" s="428">
        <f t="shared" si="97"/>
        <v>0.88086021505376366</v>
      </c>
      <c r="S152" s="510"/>
      <c r="T152" s="265">
        <v>0.88055555555555542</v>
      </c>
      <c r="U152" s="63">
        <v>0.94513888888888875</v>
      </c>
      <c r="V152" s="425">
        <v>22</v>
      </c>
      <c r="W152" s="421">
        <f t="shared" si="101"/>
        <v>92.999999999999986</v>
      </c>
      <c r="X152" s="222">
        <v>0.86875000000000002</v>
      </c>
      <c r="Y152" s="222">
        <v>0.87777777777777777</v>
      </c>
      <c r="Z152" s="220"/>
      <c r="AA152" s="220"/>
      <c r="AB152" s="451"/>
      <c r="AC152" s="451"/>
      <c r="AD152" s="224"/>
      <c r="AE152" s="224"/>
      <c r="AF152" s="48">
        <f t="shared" si="61"/>
        <v>-178.70967741935465</v>
      </c>
      <c r="AG152" s="126">
        <f t="shared" si="62"/>
        <v>0.88086021505376355</v>
      </c>
      <c r="AH152" s="511"/>
    </row>
    <row r="153" spans="1:34" s="221" customFormat="1" ht="19.149999999999999" customHeight="1">
      <c r="A153" s="508"/>
      <c r="B153" s="438" t="s">
        <v>196</v>
      </c>
      <c r="C153" s="224"/>
      <c r="D153" s="255" t="s">
        <v>258</v>
      </c>
      <c r="E153" s="60"/>
      <c r="F153" s="366">
        <v>44.98</v>
      </c>
      <c r="G153" s="57">
        <v>509.09999999999997</v>
      </c>
      <c r="H153" s="84">
        <f t="shared" si="98"/>
        <v>22899.317999999996</v>
      </c>
      <c r="I153" s="264">
        <v>1</v>
      </c>
      <c r="J153" s="87">
        <v>19</v>
      </c>
      <c r="K153" s="57">
        <v>1500</v>
      </c>
      <c r="L153" s="86">
        <v>78.94736842105263</v>
      </c>
      <c r="M153" s="202">
        <v>19</v>
      </c>
      <c r="N153" s="44">
        <f t="shared" si="99"/>
        <v>1174.8461538461506</v>
      </c>
      <c r="O153" s="47">
        <f t="shared" si="100"/>
        <v>61.834008097165821</v>
      </c>
      <c r="P153" s="48">
        <f t="shared" si="95"/>
        <v>0</v>
      </c>
      <c r="Q153" s="49">
        <f t="shared" si="96"/>
        <v>-17.113360323886809</v>
      </c>
      <c r="R153" s="428">
        <f t="shared" si="97"/>
        <v>0.78323076923076707</v>
      </c>
      <c r="S153" s="510"/>
      <c r="T153" s="265">
        <v>0.9493055555555554</v>
      </c>
      <c r="U153" s="63">
        <v>0.96736111111111101</v>
      </c>
      <c r="V153" s="425">
        <v>6</v>
      </c>
      <c r="W153" s="421">
        <f t="shared" si="101"/>
        <v>26.000000000000068</v>
      </c>
      <c r="X153" s="222"/>
      <c r="Y153" s="222"/>
      <c r="Z153" s="220"/>
      <c r="AA153" s="220"/>
      <c r="AB153" s="451"/>
      <c r="AC153" s="451"/>
      <c r="AD153" s="224"/>
      <c r="AE153" s="224"/>
      <c r="AF153" s="48">
        <f t="shared" si="61"/>
        <v>-325.15384615384937</v>
      </c>
      <c r="AG153" s="126">
        <f t="shared" si="62"/>
        <v>0.78323076923076707</v>
      </c>
      <c r="AH153" s="511"/>
    </row>
    <row r="154" spans="1:34" s="221" customFormat="1" ht="19.149999999999999" customHeight="1">
      <c r="A154" s="508"/>
      <c r="B154" s="438">
        <v>0</v>
      </c>
      <c r="C154" s="224"/>
      <c r="D154" s="255"/>
      <c r="E154" s="60"/>
      <c r="F154" s="366" t="s">
        <v>105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510"/>
      <c r="T154" s="265"/>
      <c r="U154" s="63"/>
      <c r="V154" s="425"/>
      <c r="W154" s="421">
        <f t="shared" si="101"/>
        <v>0</v>
      </c>
      <c r="X154" s="222"/>
      <c r="Y154" s="222"/>
      <c r="Z154" s="220"/>
      <c r="AA154" s="220"/>
      <c r="AB154" s="451"/>
      <c r="AC154" s="451"/>
      <c r="AD154" s="224"/>
      <c r="AE154" s="224"/>
      <c r="AF154" s="48">
        <f t="shared" si="61"/>
        <v>0</v>
      </c>
      <c r="AG154" s="126" t="e">
        <f t="shared" si="62"/>
        <v>#DIV/0!</v>
      </c>
      <c r="AH154" s="511"/>
    </row>
    <row r="155" spans="1:34" s="221" customFormat="1" ht="19.149999999999999" customHeight="1">
      <c r="A155" s="508"/>
      <c r="B155" s="438">
        <v>0</v>
      </c>
      <c r="C155" s="224"/>
      <c r="D155" s="255"/>
      <c r="E155" s="60"/>
      <c r="F155" s="366" t="s">
        <v>105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510"/>
      <c r="T155" s="265"/>
      <c r="U155" s="63"/>
      <c r="V155" s="425"/>
      <c r="W155" s="421">
        <f t="shared" si="101"/>
        <v>0</v>
      </c>
      <c r="X155" s="222"/>
      <c r="Y155" s="222"/>
      <c r="Z155" s="220"/>
      <c r="AA155" s="220"/>
      <c r="AB155" s="451"/>
      <c r="AC155" s="451"/>
      <c r="AD155" s="224"/>
      <c r="AE155" s="224"/>
      <c r="AF155" s="268"/>
      <c r="AG155" s="130"/>
      <c r="AH155" s="511"/>
    </row>
    <row r="156" spans="1:34" s="221" customFormat="1" ht="19.149999999999999" customHeight="1">
      <c r="A156" s="508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510"/>
      <c r="T156" s="265"/>
      <c r="U156" s="63"/>
      <c r="V156" s="425"/>
      <c r="W156" s="269">
        <f t="shared" si="101"/>
        <v>0</v>
      </c>
      <c r="X156" s="222"/>
      <c r="Y156" s="222"/>
      <c r="Z156" s="220"/>
      <c r="AA156" s="220"/>
      <c r="AB156" s="451"/>
      <c r="AC156" s="451"/>
      <c r="AD156" s="224"/>
      <c r="AE156" s="224"/>
      <c r="AF156" s="268"/>
      <c r="AG156" s="130"/>
      <c r="AH156" s="511"/>
    </row>
    <row r="157" spans="1:34" s="221" customFormat="1" ht="19.149999999999999" customHeight="1">
      <c r="A157" s="508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510"/>
      <c r="T157" s="265"/>
      <c r="U157" s="63"/>
      <c r="V157" s="425"/>
      <c r="W157" s="269">
        <f t="shared" si="101"/>
        <v>0</v>
      </c>
      <c r="X157" s="222"/>
      <c r="Y157" s="222"/>
      <c r="Z157" s="220"/>
      <c r="AA157" s="220"/>
      <c r="AB157" s="451"/>
      <c r="AC157" s="451"/>
      <c r="AD157" s="224"/>
      <c r="AE157" s="224"/>
      <c r="AF157" s="268"/>
      <c r="AG157" s="130"/>
      <c r="AH157" s="511"/>
    </row>
    <row r="158" spans="1:34" s="221" customFormat="1" ht="19.149999999999999" customHeight="1">
      <c r="A158" s="508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510"/>
      <c r="T158" s="265"/>
      <c r="U158" s="63"/>
      <c r="V158" s="425"/>
      <c r="W158" s="269">
        <f t="shared" si="101"/>
        <v>0</v>
      </c>
      <c r="X158" s="222"/>
      <c r="Y158" s="222"/>
      <c r="Z158" s="220"/>
      <c r="AA158" s="220"/>
      <c r="AB158" s="451"/>
      <c r="AC158" s="451"/>
      <c r="AD158" s="224"/>
      <c r="AE158" s="224"/>
      <c r="AF158" s="268"/>
      <c r="AG158" s="130"/>
      <c r="AH158" s="511"/>
    </row>
    <row r="159" spans="1:34" s="221" customFormat="1" ht="19.149999999999999" customHeight="1">
      <c r="A159" s="508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8"/>
        <v>0</v>
      </c>
      <c r="I159" s="264"/>
      <c r="J159" s="266"/>
      <c r="K159" s="182"/>
      <c r="L159" s="134"/>
      <c r="M159" s="427"/>
      <c r="N159" s="182"/>
      <c r="O159" s="228"/>
      <c r="P159" s="267"/>
      <c r="Q159" s="74"/>
      <c r="R159" s="130"/>
      <c r="S159" s="510"/>
      <c r="T159" s="265"/>
      <c r="U159" s="63"/>
      <c r="V159" s="425"/>
      <c r="W159" s="270">
        <f t="shared" si="101"/>
        <v>0</v>
      </c>
      <c r="X159" s="222"/>
      <c r="Y159" s="222"/>
      <c r="Z159" s="220"/>
      <c r="AA159" s="220"/>
      <c r="AB159" s="451"/>
      <c r="AC159" s="451"/>
      <c r="AD159" s="224"/>
      <c r="AE159" s="224"/>
      <c r="AF159" s="268"/>
      <c r="AG159" s="130"/>
      <c r="AH159" s="511"/>
    </row>
    <row r="160" spans="1:34" ht="19.149999999999999" customHeight="1">
      <c r="A160" s="508"/>
      <c r="B160" s="271">
        <v>0</v>
      </c>
      <c r="C160" s="272" t="s">
        <v>285</v>
      </c>
      <c r="D160" s="507" t="s">
        <v>118</v>
      </c>
      <c r="E160" s="469"/>
      <c r="F160" s="360"/>
      <c r="G160" s="205"/>
      <c r="H160" s="204"/>
      <c r="I160" s="72"/>
      <c r="J160" s="273">
        <v>18.5</v>
      </c>
      <c r="K160" s="273">
        <v>1470.8333333333333</v>
      </c>
      <c r="L160" s="274">
        <v>79.853801169590653</v>
      </c>
      <c r="M160" s="273">
        <f t="shared" ref="M160:O160" si="102">AVERAGE(M148:M159)</f>
        <v>18.666666666666668</v>
      </c>
      <c r="N160" s="273">
        <f t="shared" si="102"/>
        <v>1193.7067596765753</v>
      </c>
      <c r="O160" s="274">
        <f t="shared" si="102"/>
        <v>64.119392649605501</v>
      </c>
      <c r="P160" s="65">
        <f t="shared" ref="P160:P165" si="103">M160-J160</f>
        <v>0.16666666666666785</v>
      </c>
      <c r="Q160" s="74">
        <f t="shared" ref="Q160:Q165" si="104">O160-L160</f>
        <v>-15.734408519985152</v>
      </c>
      <c r="R160" s="275">
        <f>O160/L160</f>
        <v>0.80295980542530498</v>
      </c>
      <c r="S160" s="510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451"/>
      <c r="AC160" s="451"/>
      <c r="AD160" s="79">
        <f>SUM(AD148:AD159)</f>
        <v>0</v>
      </c>
      <c r="AE160" s="79">
        <f>SUM(AE148:AE159)</f>
        <v>2</v>
      </c>
      <c r="AF160" s="65">
        <f t="shared" si="61"/>
        <v>-277.12657365675796</v>
      </c>
      <c r="AG160" s="130">
        <f t="shared" si="62"/>
        <v>0.81158533235801156</v>
      </c>
      <c r="AH160" s="511"/>
    </row>
    <row r="161" spans="1:36" ht="19.149999999999999" customHeight="1">
      <c r="A161" s="471" t="s">
        <v>286</v>
      </c>
      <c r="B161" s="122" t="s">
        <v>115</v>
      </c>
      <c r="C161" s="122"/>
      <c r="D161" s="82" t="s">
        <v>287</v>
      </c>
      <c r="E161" s="83"/>
      <c r="F161" s="365">
        <v>29.965493443754308</v>
      </c>
      <c r="G161" s="57">
        <v>1810</v>
      </c>
      <c r="H161" s="84">
        <f t="shared" ref="H161:H170" si="105">F161*G161</f>
        <v>54237.5431331953</v>
      </c>
      <c r="I161" s="438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6">G161/W161*60</f>
        <v>1220.2247191011236</v>
      </c>
      <c r="O161" s="86">
        <f t="shared" ref="O161:O165" si="107">N161/M161</f>
        <v>67.790262172284642</v>
      </c>
      <c r="P161" s="54">
        <f t="shared" si="103"/>
        <v>0</v>
      </c>
      <c r="Q161" s="88">
        <f t="shared" si="104"/>
        <v>1.1235955056179705</v>
      </c>
      <c r="R161" s="431">
        <f t="shared" ref="R161:R165" si="108">O161/L161</f>
        <v>1.0168539325842696</v>
      </c>
      <c r="S161" s="472">
        <f>R173</f>
        <v>0.93790093992780732</v>
      </c>
      <c r="T161" s="89">
        <v>0.16666666666666666</v>
      </c>
      <c r="U161" s="89">
        <v>0.22847222222222222</v>
      </c>
      <c r="V161" s="438">
        <v>5</v>
      </c>
      <c r="W161" s="90">
        <f t="shared" ref="W161:W172" si="109">(U161-T161)*24*60</f>
        <v>89</v>
      </c>
      <c r="X161" s="96"/>
      <c r="Y161" s="96"/>
      <c r="Z161" s="54"/>
      <c r="AA161" s="54"/>
      <c r="AB161" s="451"/>
      <c r="AC161" s="451"/>
      <c r="AD161" s="438"/>
      <c r="AE161" s="438"/>
      <c r="AF161" s="54">
        <f t="shared" si="61"/>
        <v>20.224719101123583</v>
      </c>
      <c r="AG161" s="431">
        <f t="shared" si="62"/>
        <v>1.0168539325842696</v>
      </c>
      <c r="AH161" s="472">
        <f>AG173</f>
        <v>0.94464331052412054</v>
      </c>
    </row>
    <row r="162" spans="1:36" ht="19.149999999999999" customHeight="1">
      <c r="A162" s="471"/>
      <c r="B162" s="122" t="s">
        <v>115</v>
      </c>
      <c r="C162" s="122"/>
      <c r="D162" s="82" t="s">
        <v>288</v>
      </c>
      <c r="E162" s="83"/>
      <c r="F162" s="365">
        <v>34.229999999999997</v>
      </c>
      <c r="G162" s="57">
        <v>2845</v>
      </c>
      <c r="H162" s="84">
        <f t="shared" si="105"/>
        <v>97384.349999999991</v>
      </c>
      <c r="I162" s="43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2188.4615384615395</v>
      </c>
      <c r="O162" s="86">
        <f t="shared" si="107"/>
        <v>168.34319526627226</v>
      </c>
      <c r="P162" s="54">
        <f t="shared" si="103"/>
        <v>0</v>
      </c>
      <c r="Q162" s="88">
        <f t="shared" si="104"/>
        <v>-4.7337278106508052</v>
      </c>
      <c r="R162" s="431">
        <f t="shared" si="108"/>
        <v>0.97264957264957308</v>
      </c>
      <c r="S162" s="472"/>
      <c r="T162" s="89">
        <v>0.2326388888888889</v>
      </c>
      <c r="U162" s="89">
        <v>0.28680555555555554</v>
      </c>
      <c r="V162" s="438">
        <v>6</v>
      </c>
      <c r="W162" s="90">
        <f t="shared" si="109"/>
        <v>77.999999999999957</v>
      </c>
      <c r="X162" s="96"/>
      <c r="Y162" s="96"/>
      <c r="Z162" s="54"/>
      <c r="AA162" s="54"/>
      <c r="AB162" s="451"/>
      <c r="AC162" s="451"/>
      <c r="AD162" s="438"/>
      <c r="AE162" s="438"/>
      <c r="AF162" s="54">
        <f t="shared" si="61"/>
        <v>-61.538461538460524</v>
      </c>
      <c r="AG162" s="431">
        <f t="shared" si="62"/>
        <v>0.97264957264957308</v>
      </c>
      <c r="AH162" s="472"/>
    </row>
    <row r="163" spans="1:36" ht="19.149999999999999" customHeight="1">
      <c r="A163" s="471"/>
      <c r="B163" s="122" t="s">
        <v>115</v>
      </c>
      <c r="C163" s="122"/>
      <c r="D163" s="252" t="s">
        <v>289</v>
      </c>
      <c r="E163" s="252"/>
      <c r="F163" s="365">
        <v>34.229999999999997</v>
      </c>
      <c r="G163" s="57">
        <v>3518</v>
      </c>
      <c r="H163" s="84">
        <f t="shared" si="105"/>
        <v>120421.13999999998</v>
      </c>
      <c r="I163" s="438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6"/>
        <v>2132.1212121212111</v>
      </c>
      <c r="O163" s="86">
        <f t="shared" si="107"/>
        <v>164.00932400932393</v>
      </c>
      <c r="P163" s="54">
        <f t="shared" si="103"/>
        <v>0</v>
      </c>
      <c r="Q163" s="88">
        <f t="shared" si="104"/>
        <v>-9.0675990675991329</v>
      </c>
      <c r="R163" s="431">
        <f t="shared" si="108"/>
        <v>0.94760942760942724</v>
      </c>
      <c r="S163" s="472"/>
      <c r="T163" s="89">
        <v>0.30208333333333331</v>
      </c>
      <c r="U163" s="89">
        <v>0.37083333333333335</v>
      </c>
      <c r="V163" s="438">
        <v>22</v>
      </c>
      <c r="W163" s="90">
        <f t="shared" si="109"/>
        <v>99.000000000000043</v>
      </c>
      <c r="X163" s="96">
        <v>0.2902777777777778</v>
      </c>
      <c r="Y163" s="96">
        <v>0.29930555555555555</v>
      </c>
      <c r="Z163" s="54"/>
      <c r="AA163" s="54"/>
      <c r="AB163" s="451"/>
      <c r="AC163" s="451"/>
      <c r="AD163" s="438"/>
      <c r="AE163" s="438"/>
      <c r="AF163" s="54">
        <f t="shared" si="61"/>
        <v>-117.8787878787889</v>
      </c>
      <c r="AG163" s="431">
        <f t="shared" si="62"/>
        <v>0.94760942760942712</v>
      </c>
      <c r="AH163" s="472"/>
    </row>
    <row r="164" spans="1:36" ht="19.149999999999999" customHeight="1">
      <c r="A164" s="471"/>
      <c r="B164" s="122" t="s">
        <v>115</v>
      </c>
      <c r="C164" s="122"/>
      <c r="D164" s="277" t="s">
        <v>290</v>
      </c>
      <c r="E164" s="277"/>
      <c r="F164" s="365">
        <v>35.83</v>
      </c>
      <c r="G164" s="57">
        <v>4741</v>
      </c>
      <c r="H164" s="84">
        <f t="shared" si="105"/>
        <v>169870.03</v>
      </c>
      <c r="I164" s="438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6"/>
        <v>2188.1538461538457</v>
      </c>
      <c r="O164" s="86">
        <f t="shared" si="107"/>
        <v>198.92307692307688</v>
      </c>
      <c r="P164" s="54">
        <f t="shared" si="103"/>
        <v>0</v>
      </c>
      <c r="Q164" s="88">
        <f t="shared" si="104"/>
        <v>-5.6223776223776554</v>
      </c>
      <c r="R164" s="431">
        <f t="shared" si="108"/>
        <v>0.9725128205128204</v>
      </c>
      <c r="S164" s="472"/>
      <c r="T164" s="89">
        <v>0.41180555555555554</v>
      </c>
      <c r="U164" s="89">
        <v>0.50208333333333333</v>
      </c>
      <c r="V164" s="438">
        <v>6</v>
      </c>
      <c r="W164" s="90">
        <f t="shared" si="109"/>
        <v>130.00000000000003</v>
      </c>
      <c r="X164" s="96"/>
      <c r="Y164" s="96"/>
      <c r="Z164" s="54"/>
      <c r="AA164" s="54"/>
      <c r="AB164" s="451"/>
      <c r="AC164" s="451"/>
      <c r="AD164" s="438"/>
      <c r="AE164" s="438"/>
      <c r="AF164" s="54">
        <f t="shared" si="61"/>
        <v>-61.846153846154266</v>
      </c>
      <c r="AG164" s="431">
        <f t="shared" si="62"/>
        <v>0.97251282051282029</v>
      </c>
      <c r="AH164" s="472"/>
    </row>
    <row r="165" spans="1:36" ht="19.149999999999999" customHeight="1">
      <c r="A165" s="471"/>
      <c r="B165" s="122" t="s">
        <v>115</v>
      </c>
      <c r="C165" s="81"/>
      <c r="D165" s="82" t="s">
        <v>211</v>
      </c>
      <c r="E165" s="83"/>
      <c r="F165" s="362">
        <v>36.409999999999997</v>
      </c>
      <c r="G165" s="57">
        <v>3634.9500000000003</v>
      </c>
      <c r="H165" s="84">
        <f t="shared" si="105"/>
        <v>132348.5295</v>
      </c>
      <c r="I165" s="438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6"/>
        <v>2396.6703296703299</v>
      </c>
      <c r="O165" s="86">
        <f t="shared" si="107"/>
        <v>239.66703296703298</v>
      </c>
      <c r="P165" s="54">
        <f t="shared" si="103"/>
        <v>0</v>
      </c>
      <c r="Q165" s="88">
        <f t="shared" si="104"/>
        <v>-37.232967032966997</v>
      </c>
      <c r="R165" s="431">
        <f t="shared" si="108"/>
        <v>0.86553641374876489</v>
      </c>
      <c r="S165" s="472"/>
      <c r="T165" s="89">
        <v>0.51666666666666661</v>
      </c>
      <c r="U165" s="89">
        <v>0.57986111111111105</v>
      </c>
      <c r="V165" s="438">
        <v>21</v>
      </c>
      <c r="W165" s="90">
        <f t="shared" si="109"/>
        <v>91</v>
      </c>
      <c r="X165" s="96">
        <v>0.50555555555555554</v>
      </c>
      <c r="Y165" s="96">
        <v>0.51388888888888895</v>
      </c>
      <c r="Z165" s="54"/>
      <c r="AA165" s="54"/>
      <c r="AB165" s="451"/>
      <c r="AC165" s="451"/>
      <c r="AD165" s="438"/>
      <c r="AE165" s="438"/>
      <c r="AF165" s="54">
        <f t="shared" si="61"/>
        <v>-372.32967032967008</v>
      </c>
      <c r="AG165" s="431">
        <f t="shared" si="62"/>
        <v>0.86553641374876489</v>
      </c>
      <c r="AH165" s="472"/>
    </row>
    <row r="166" spans="1:36" ht="19.149999999999999" customHeight="1">
      <c r="A166" s="471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5"/>
        <v>0</v>
      </c>
      <c r="I166" s="438"/>
      <c r="J166" s="87"/>
      <c r="K166" s="57"/>
      <c r="L166" s="86"/>
      <c r="M166" s="87"/>
      <c r="N166" s="57"/>
      <c r="O166" s="86"/>
      <c r="P166" s="54"/>
      <c r="Q166" s="88"/>
      <c r="R166" s="431"/>
      <c r="S166" s="472"/>
      <c r="T166" s="89"/>
      <c r="U166" s="89"/>
      <c r="V166" s="438"/>
      <c r="W166" s="90">
        <f t="shared" si="109"/>
        <v>0</v>
      </c>
      <c r="X166" s="96"/>
      <c r="Y166" s="96"/>
      <c r="Z166" s="54"/>
      <c r="AA166" s="54"/>
      <c r="AB166" s="451"/>
      <c r="AC166" s="451"/>
      <c r="AD166" s="438"/>
      <c r="AE166" s="438"/>
      <c r="AF166" s="54">
        <f t="shared" si="61"/>
        <v>0</v>
      </c>
      <c r="AG166" s="431" t="e">
        <f t="shared" si="62"/>
        <v>#DIV/0!</v>
      </c>
      <c r="AH166" s="472"/>
    </row>
    <row r="167" spans="1:36" ht="19.149999999999999" customHeight="1">
      <c r="A167" s="471"/>
      <c r="B167" s="122">
        <v>0</v>
      </c>
      <c r="C167" s="122"/>
      <c r="D167" s="255"/>
      <c r="E167" s="60"/>
      <c r="F167" s="365" t="s">
        <v>105</v>
      </c>
      <c r="G167" s="57"/>
      <c r="H167" s="84">
        <f t="shared" si="105"/>
        <v>0</v>
      </c>
      <c r="I167" s="438"/>
      <c r="J167" s="87"/>
      <c r="K167" s="57"/>
      <c r="L167" s="86"/>
      <c r="M167" s="87"/>
      <c r="N167" s="57"/>
      <c r="O167" s="86"/>
      <c r="P167" s="54"/>
      <c r="Q167" s="88"/>
      <c r="R167" s="431"/>
      <c r="S167" s="472"/>
      <c r="T167" s="89"/>
      <c r="U167" s="89"/>
      <c r="V167" s="438"/>
      <c r="W167" s="90">
        <f t="shared" si="109"/>
        <v>0</v>
      </c>
      <c r="X167" s="96"/>
      <c r="Y167" s="96"/>
      <c r="Z167" s="54"/>
      <c r="AA167" s="54"/>
      <c r="AB167" s="451"/>
      <c r="AC167" s="451"/>
      <c r="AD167" s="438"/>
      <c r="AE167" s="438"/>
      <c r="AF167" s="54">
        <f t="shared" si="61"/>
        <v>0</v>
      </c>
      <c r="AG167" s="431" t="e">
        <f t="shared" si="62"/>
        <v>#DIV/0!</v>
      </c>
      <c r="AH167" s="472"/>
    </row>
    <row r="168" spans="1:36" ht="19.149999999999999" customHeight="1">
      <c r="A168" s="471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5"/>
        <v>0</v>
      </c>
      <c r="I168" s="438"/>
      <c r="J168" s="87"/>
      <c r="K168" s="57"/>
      <c r="L168" s="86"/>
      <c r="M168" s="87"/>
      <c r="N168" s="57"/>
      <c r="O168" s="86"/>
      <c r="P168" s="54"/>
      <c r="Q168" s="88"/>
      <c r="R168" s="431"/>
      <c r="S168" s="472"/>
      <c r="T168" s="89"/>
      <c r="U168" s="89"/>
      <c r="V168" s="438"/>
      <c r="W168" s="90">
        <f t="shared" si="109"/>
        <v>0</v>
      </c>
      <c r="X168" s="96"/>
      <c r="Y168" s="96"/>
      <c r="Z168" s="54"/>
      <c r="AA168" s="54"/>
      <c r="AB168" s="451"/>
      <c r="AC168" s="451"/>
      <c r="AD168" s="438"/>
      <c r="AE168" s="438"/>
      <c r="AF168" s="54">
        <f t="shared" si="61"/>
        <v>0</v>
      </c>
      <c r="AG168" s="431" t="e">
        <f t="shared" si="62"/>
        <v>#DIV/0!</v>
      </c>
      <c r="AH168" s="472"/>
    </row>
    <row r="169" spans="1:36" ht="19.149999999999999" customHeight="1">
      <c r="A169" s="471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5"/>
        <v>0</v>
      </c>
      <c r="I169" s="438"/>
      <c r="J169" s="87"/>
      <c r="K169" s="57"/>
      <c r="L169" s="86"/>
      <c r="M169" s="87"/>
      <c r="N169" s="57"/>
      <c r="O169" s="86"/>
      <c r="P169" s="54"/>
      <c r="Q169" s="88"/>
      <c r="R169" s="431"/>
      <c r="S169" s="472"/>
      <c r="T169" s="89"/>
      <c r="U169" s="89"/>
      <c r="V169" s="438" t="s">
        <v>49</v>
      </c>
      <c r="W169" s="90">
        <f t="shared" si="109"/>
        <v>0</v>
      </c>
      <c r="X169" s="96"/>
      <c r="Y169" s="96"/>
      <c r="Z169" s="54"/>
      <c r="AA169" s="54"/>
      <c r="AB169" s="451"/>
      <c r="AC169" s="451"/>
      <c r="AD169" s="438"/>
      <c r="AE169" s="438"/>
      <c r="AF169" s="54">
        <f t="shared" si="61"/>
        <v>0</v>
      </c>
      <c r="AG169" s="431" t="e">
        <f t="shared" si="62"/>
        <v>#DIV/0!</v>
      </c>
      <c r="AH169" s="472"/>
    </row>
    <row r="170" spans="1:36" ht="19.149999999999999" customHeight="1">
      <c r="A170" s="471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5"/>
        <v>0</v>
      </c>
      <c r="I170" s="438"/>
      <c r="J170" s="87"/>
      <c r="K170" s="57"/>
      <c r="L170" s="86"/>
      <c r="M170" s="87"/>
      <c r="N170" s="57"/>
      <c r="O170" s="86"/>
      <c r="P170" s="54"/>
      <c r="Q170" s="88"/>
      <c r="R170" s="431"/>
      <c r="S170" s="472"/>
      <c r="T170" s="89"/>
      <c r="U170" s="89"/>
      <c r="V170" s="438"/>
      <c r="W170" s="90">
        <f t="shared" si="109"/>
        <v>0</v>
      </c>
      <c r="X170" s="96"/>
      <c r="Y170" s="96"/>
      <c r="Z170" s="54"/>
      <c r="AA170" s="54"/>
      <c r="AB170" s="451"/>
      <c r="AC170" s="451"/>
      <c r="AD170" s="438"/>
      <c r="AE170" s="438"/>
      <c r="AF170" s="54">
        <f t="shared" si="61"/>
        <v>0</v>
      </c>
      <c r="AG170" s="431" t="e">
        <f t="shared" si="62"/>
        <v>#DIV/0!</v>
      </c>
      <c r="AH170" s="472"/>
    </row>
    <row r="171" spans="1:36" ht="19.149999999999999" customHeight="1">
      <c r="A171" s="471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8"/>
        <v>0</v>
      </c>
      <c r="I171" s="438"/>
      <c r="J171" s="87"/>
      <c r="K171" s="57"/>
      <c r="L171" s="86"/>
      <c r="M171" s="87"/>
      <c r="N171" s="57"/>
      <c r="O171" s="86"/>
      <c r="P171" s="54"/>
      <c r="Q171" s="88"/>
      <c r="R171" s="431"/>
      <c r="S171" s="472"/>
      <c r="T171" s="89"/>
      <c r="U171" s="89"/>
      <c r="V171" s="438"/>
      <c r="W171" s="90">
        <f t="shared" si="109"/>
        <v>0</v>
      </c>
      <c r="X171" s="96"/>
      <c r="Y171" s="96"/>
      <c r="Z171" s="54"/>
      <c r="AA171" s="54"/>
      <c r="AB171" s="451"/>
      <c r="AC171" s="451"/>
      <c r="AD171" s="438"/>
      <c r="AE171" s="438"/>
      <c r="AF171" s="54"/>
      <c r="AG171" s="431"/>
      <c r="AH171" s="472"/>
    </row>
    <row r="172" spans="1:36" ht="19.149999999999999" customHeight="1">
      <c r="A172" s="471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8"/>
        <v>0</v>
      </c>
      <c r="I172" s="438"/>
      <c r="J172" s="87"/>
      <c r="K172" s="57"/>
      <c r="L172" s="86"/>
      <c r="M172" s="87"/>
      <c r="N172" s="57"/>
      <c r="O172" s="86"/>
      <c r="P172" s="54"/>
      <c r="Q172" s="88"/>
      <c r="R172" s="431"/>
      <c r="S172" s="472"/>
      <c r="T172" s="89"/>
      <c r="U172" s="89"/>
      <c r="V172" s="438"/>
      <c r="W172" s="90">
        <f t="shared" si="109"/>
        <v>0</v>
      </c>
      <c r="X172" s="96"/>
      <c r="Y172" s="96"/>
      <c r="Z172" s="54"/>
      <c r="AA172" s="54"/>
      <c r="AB172" s="451"/>
      <c r="AC172" s="451"/>
      <c r="AD172" s="438"/>
      <c r="AE172" s="438"/>
      <c r="AF172" s="54"/>
      <c r="AG172" s="431"/>
      <c r="AH172" s="472"/>
    </row>
    <row r="173" spans="1:36" ht="19.149999999999999" customHeight="1">
      <c r="A173" s="471"/>
      <c r="B173" s="122">
        <v>0</v>
      </c>
      <c r="C173" s="100" t="s">
        <v>291</v>
      </c>
      <c r="D173" s="478" t="s">
        <v>118</v>
      </c>
      <c r="E173" s="478"/>
      <c r="F173" s="363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0">AVERAGE(M161:M172)</f>
        <v>13</v>
      </c>
      <c r="N173" s="101">
        <f t="shared" si="110"/>
        <v>2025.1263291016098</v>
      </c>
      <c r="O173" s="104">
        <f t="shared" si="110"/>
        <v>167.74657826759812</v>
      </c>
      <c r="P173" s="54">
        <f>M173-J173</f>
        <v>0</v>
      </c>
      <c r="Q173" s="88">
        <f>O173-L173</f>
        <v>-11.106615205595347</v>
      </c>
      <c r="R173" s="105">
        <f>O173/L173</f>
        <v>0.93790093992780732</v>
      </c>
      <c r="S173" s="4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12"/>
      <c r="AC173" s="512"/>
      <c r="AD173" s="107">
        <f>SUM(AD161:AD172)</f>
        <v>0</v>
      </c>
      <c r="AE173" s="107">
        <f>SUM(AE161:AE172)</f>
        <v>0</v>
      </c>
      <c r="AF173" s="54">
        <f t="shared" si="61"/>
        <v>-118.67367089839036</v>
      </c>
      <c r="AG173" s="431">
        <f t="shared" si="62"/>
        <v>0.94464331052412054</v>
      </c>
      <c r="AH173" s="472"/>
    </row>
    <row r="174" spans="1:36" ht="19.149999999999999" customHeight="1">
      <c r="AJ174" s="279" t="s">
        <v>292</v>
      </c>
    </row>
    <row r="175" spans="1:36" ht="19.149999999999999" customHeight="1">
      <c r="AJ175" s="279" t="s">
        <v>293</v>
      </c>
    </row>
    <row r="176" spans="1:36" ht="19.149999999999999" customHeight="1">
      <c r="AJ176" s="279" t="s">
        <v>294</v>
      </c>
    </row>
    <row r="177" spans="23:36" ht="19.149999999999999" customHeight="1">
      <c r="W177" s="33"/>
      <c r="AJ177" s="279" t="s">
        <v>295</v>
      </c>
    </row>
    <row r="178" spans="23:36" ht="19.149999999999999" customHeight="1">
      <c r="W178" s="33"/>
      <c r="AJ178" s="279" t="s">
        <v>296</v>
      </c>
    </row>
    <row r="179" spans="23:36">
      <c r="W179" s="33"/>
      <c r="AJ179" s="279" t="s">
        <v>297</v>
      </c>
    </row>
    <row r="180" spans="23:36">
      <c r="W180" s="33"/>
      <c r="AJ180" s="279" t="s">
        <v>298</v>
      </c>
    </row>
    <row r="181" spans="23:36">
      <c r="W181" s="33"/>
      <c r="AJ181" s="279" t="s">
        <v>299</v>
      </c>
    </row>
    <row r="182" spans="23:36">
      <c r="W182" s="33"/>
      <c r="AJ182" s="279" t="s">
        <v>300</v>
      </c>
    </row>
    <row r="183" spans="23:36">
      <c r="W183" s="33"/>
      <c r="AJ183" s="279" t="s">
        <v>301</v>
      </c>
    </row>
    <row r="184" spans="23:36">
      <c r="W184" s="33"/>
      <c r="AJ184" s="279" t="s">
        <v>302</v>
      </c>
    </row>
    <row r="185" spans="23:36">
      <c r="W185" s="33"/>
      <c r="AJ185" s="279" t="s">
        <v>303</v>
      </c>
    </row>
    <row r="186" spans="23:36">
      <c r="W186" s="33"/>
      <c r="AJ186" s="279" t="s">
        <v>304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4:Q159 AF125 Q17:Q18 AF155:AF159 AF17:AF29 AF5:AF13 AF36 AF40 AF57:AF70 AF74 AF78 Q109:Q117 Q57:Q70">
    <cfRule type="cellIs" dxfId="26167" priority="3256" operator="lessThan">
      <formula>0</formula>
    </cfRule>
  </conditionalFormatting>
  <conditionalFormatting sqref="AH57 AH70 S43 S123 S95 AH95 S5:S9 AH5:AH9 S134 AH17:AH18 S17:S18 S32 S82 AH82 S57:S70">
    <cfRule type="cellIs" dxfId="26166" priority="3255" operator="lessThan">
      <formula>0.8</formula>
    </cfRule>
  </conditionalFormatting>
  <conditionalFormatting sqref="R147 R173 R30 R121 R95 R43 R134 R82 R154:R159 R17:R18 R109:R117 R57:R70">
    <cfRule type="cellIs" dxfId="26165" priority="3253" operator="lessThan">
      <formula>0.8</formula>
    </cfRule>
    <cfRule type="cellIs" dxfId="26164" priority="3254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109:R117 R57:R70">
    <cfRule type="cellIs" dxfId="26163" priority="3251" operator="greaterThan">
      <formula>1</formula>
    </cfRule>
    <cfRule type="cellIs" dxfId="26162" priority="3252" operator="lessThan">
      <formula>0.8</formula>
    </cfRule>
  </conditionalFormatting>
  <conditionalFormatting sqref="P147 P30 P121 P95 P43 P134 P82 P154:P159 P17:P18 P109:P117 P57:P70">
    <cfRule type="cellIs" dxfId="26161" priority="3250" operator="greaterThan">
      <formula>0</formula>
    </cfRule>
  </conditionalFormatting>
  <conditionalFormatting sqref="S161">
    <cfRule type="cellIs" dxfId="26160" priority="3249" operator="lessThan">
      <formula>0.8</formula>
    </cfRule>
  </conditionalFormatting>
  <conditionalFormatting sqref="Q161:Q166">
    <cfRule type="cellIs" dxfId="26159" priority="3248" operator="lessThan">
      <formula>0</formula>
    </cfRule>
  </conditionalFormatting>
  <conditionalFormatting sqref="R161:R166">
    <cfRule type="cellIs" dxfId="26158" priority="3246" operator="lessThan">
      <formula>0.8</formula>
    </cfRule>
    <cfRule type="cellIs" dxfId="26157" priority="3247" operator="greaterThan">
      <formula>1</formula>
    </cfRule>
  </conditionalFormatting>
  <conditionalFormatting sqref="R161:R166">
    <cfRule type="cellIs" dxfId="26156" priority="3244" operator="greaterThan">
      <formula>1</formula>
    </cfRule>
    <cfRule type="cellIs" dxfId="26155" priority="3245" operator="lessThan">
      <formula>0.8</formula>
    </cfRule>
  </conditionalFormatting>
  <conditionalFormatting sqref="P161:P166">
    <cfRule type="cellIs" dxfId="26154" priority="3243" operator="greaterThan">
      <formula>0</formula>
    </cfRule>
  </conditionalFormatting>
  <conditionalFormatting sqref="Q169:Q172 AF161:AF172">
    <cfRule type="cellIs" dxfId="26153" priority="3242" operator="lessThan">
      <formula>0</formula>
    </cfRule>
  </conditionalFormatting>
  <conditionalFormatting sqref="R169:R172">
    <cfRule type="cellIs" dxfId="26152" priority="3240" operator="lessThan">
      <formula>0.8</formula>
    </cfRule>
    <cfRule type="cellIs" dxfId="26151" priority="3241" operator="greaterThan">
      <formula>1</formula>
    </cfRule>
  </conditionalFormatting>
  <conditionalFormatting sqref="R169:R172 AG161:AG172">
    <cfRule type="cellIs" dxfId="26150" priority="3238" operator="greaterThan">
      <formula>1</formula>
    </cfRule>
    <cfRule type="cellIs" dxfId="26149" priority="3239" operator="lessThan">
      <formula>0.8</formula>
    </cfRule>
  </conditionalFormatting>
  <conditionalFormatting sqref="P169:P172">
    <cfRule type="cellIs" dxfId="26148" priority="3237" operator="greaterThan">
      <formula>0</formula>
    </cfRule>
  </conditionalFormatting>
  <conditionalFormatting sqref="AF145">
    <cfRule type="cellIs" dxfId="26147" priority="3236" operator="lessThan">
      <formula>0</formula>
    </cfRule>
  </conditionalFormatting>
  <conditionalFormatting sqref="AG145">
    <cfRule type="cellIs" dxfId="26146" priority="3234" operator="greaterThan">
      <formula>1</formula>
    </cfRule>
    <cfRule type="cellIs" dxfId="26145" priority="3235" operator="lessThan">
      <formula>0.8</formula>
    </cfRule>
  </conditionalFormatting>
  <conditionalFormatting sqref="AF44:AF54">
    <cfRule type="cellIs" dxfId="26144" priority="3233" operator="lessThan">
      <formula>0</formula>
    </cfRule>
  </conditionalFormatting>
  <conditionalFormatting sqref="AG44:AG54">
    <cfRule type="cellIs" dxfId="26143" priority="3231" operator="greaterThan">
      <formula>1</formula>
    </cfRule>
    <cfRule type="cellIs" dxfId="26142" priority="3232" operator="lessThan">
      <formula>0.8</formula>
    </cfRule>
  </conditionalFormatting>
  <conditionalFormatting sqref="AF83:AF94">
    <cfRule type="cellIs" dxfId="26141" priority="3230" operator="lessThan">
      <formula>0</formula>
    </cfRule>
  </conditionalFormatting>
  <conditionalFormatting sqref="AH83">
    <cfRule type="cellIs" dxfId="26140" priority="3229" operator="lessThan">
      <formula>0.8</formula>
    </cfRule>
  </conditionalFormatting>
  <conditionalFormatting sqref="AG83:AG94">
    <cfRule type="cellIs" dxfId="26139" priority="3227" operator="greaterThan">
      <formula>1</formula>
    </cfRule>
    <cfRule type="cellIs" dxfId="26138" priority="3228" operator="lessThan">
      <formula>0.8</formula>
    </cfRule>
  </conditionalFormatting>
  <conditionalFormatting sqref="S83">
    <cfRule type="cellIs" dxfId="26137" priority="3226" operator="lessThan">
      <formula>0.8</formula>
    </cfRule>
  </conditionalFormatting>
  <conditionalFormatting sqref="AH84">
    <cfRule type="cellIs" dxfId="26136" priority="3225" operator="lessThan">
      <formula>0.8</formula>
    </cfRule>
  </conditionalFormatting>
  <conditionalFormatting sqref="S84">
    <cfRule type="cellIs" dxfId="26135" priority="3224" operator="lessThan">
      <formula>0.8</formula>
    </cfRule>
  </conditionalFormatting>
  <conditionalFormatting sqref="S90">
    <cfRule type="cellIs" dxfId="26134" priority="3223" operator="lessThan">
      <formula>0.8</formula>
    </cfRule>
  </conditionalFormatting>
  <conditionalFormatting sqref="AH90">
    <cfRule type="cellIs" dxfId="26133" priority="3222" operator="lessThan">
      <formula>0.8</formula>
    </cfRule>
  </conditionalFormatting>
  <conditionalFormatting sqref="AF122">
    <cfRule type="cellIs" dxfId="26132" priority="3221" operator="lessThan">
      <formula>0</formula>
    </cfRule>
  </conditionalFormatting>
  <conditionalFormatting sqref="S122">
    <cfRule type="cellIs" dxfId="26131" priority="3220" operator="lessThan">
      <formula>0.8</formula>
    </cfRule>
  </conditionalFormatting>
  <conditionalFormatting sqref="AG122">
    <cfRule type="cellIs" dxfId="26130" priority="3218" operator="greaterThan">
      <formula>1</formula>
    </cfRule>
    <cfRule type="cellIs" dxfId="26129" priority="3219" operator="lessThan">
      <formula>0.8</formula>
    </cfRule>
  </conditionalFormatting>
  <conditionalFormatting sqref="P162:P168">
    <cfRule type="cellIs" dxfId="26128" priority="3212" operator="greaterThan">
      <formula>0</formula>
    </cfRule>
  </conditionalFormatting>
  <conditionalFormatting sqref="R162:R168">
    <cfRule type="cellIs" dxfId="26127" priority="3215" operator="lessThan">
      <formula>0.8</formula>
    </cfRule>
    <cfRule type="cellIs" dxfId="26126" priority="3216" operator="greaterThan">
      <formula>1</formula>
    </cfRule>
  </conditionalFormatting>
  <conditionalFormatting sqref="R162:R168">
    <cfRule type="cellIs" dxfId="26125" priority="3213" operator="greaterThan">
      <formula>1</formula>
    </cfRule>
    <cfRule type="cellIs" dxfId="26124" priority="3214" operator="lessThan">
      <formula>0.8</formula>
    </cfRule>
  </conditionalFormatting>
  <conditionalFormatting sqref="Q162:Q168">
    <cfRule type="cellIs" dxfId="26123" priority="3217" operator="lessThan">
      <formula>0</formula>
    </cfRule>
  </conditionalFormatting>
  <conditionalFormatting sqref="P132:P133">
    <cfRule type="cellIs" dxfId="26122" priority="3205" operator="greaterThan">
      <formula>0</formula>
    </cfRule>
  </conditionalFormatting>
  <conditionalFormatting sqref="AF124 Q132:Q133 AF126:AF133">
    <cfRule type="cellIs" dxfId="26121" priority="3211" operator="lessThan">
      <formula>0</formula>
    </cfRule>
  </conditionalFormatting>
  <conditionalFormatting sqref="S124:S133">
    <cfRule type="cellIs" dxfId="26120" priority="3210" operator="lessThan">
      <formula>0.8</formula>
    </cfRule>
  </conditionalFormatting>
  <conditionalFormatting sqref="R132:R133">
    <cfRule type="cellIs" dxfId="26119" priority="3208" operator="lessThan">
      <formula>0.8</formula>
    </cfRule>
    <cfRule type="cellIs" dxfId="26118" priority="3209" operator="greaterThan">
      <formula>1</formula>
    </cfRule>
  </conditionalFormatting>
  <conditionalFormatting sqref="AG124 R132:R133 AG126:AG133">
    <cfRule type="cellIs" dxfId="26117" priority="3206" operator="greaterThan">
      <formula>1</formula>
    </cfRule>
    <cfRule type="cellIs" dxfId="26116" priority="3207" operator="lessThan">
      <formula>0.8</formula>
    </cfRule>
  </conditionalFormatting>
  <conditionalFormatting sqref="AH109">
    <cfRule type="cellIs" dxfId="26115" priority="3204" operator="lessThan">
      <formula>0.8</formula>
    </cfRule>
  </conditionalFormatting>
  <conditionalFormatting sqref="R160 AG160">
    <cfRule type="cellIs" dxfId="26114" priority="3199" operator="greaterThan">
      <formula>1</formula>
    </cfRule>
    <cfRule type="cellIs" dxfId="26113" priority="3200" operator="lessThan">
      <formula>0.8</formula>
    </cfRule>
  </conditionalFormatting>
  <conditionalFormatting sqref="R160">
    <cfRule type="cellIs" dxfId="26112" priority="3201" operator="lessThan">
      <formula>0.8</formula>
    </cfRule>
    <cfRule type="cellIs" dxfId="26111" priority="3202" operator="greaterThan">
      <formula>1</formula>
    </cfRule>
  </conditionalFormatting>
  <conditionalFormatting sqref="P160">
    <cfRule type="cellIs" dxfId="26110" priority="3198" operator="greaterThan">
      <formula>0</formula>
    </cfRule>
  </conditionalFormatting>
  <conditionalFormatting sqref="AH148">
    <cfRule type="cellIs" dxfId="26109" priority="3197" operator="lessThan">
      <formula>0.8</formula>
    </cfRule>
  </conditionalFormatting>
  <conditionalFormatting sqref="Q160 AF160">
    <cfRule type="cellIs" dxfId="26108" priority="3203" operator="lessThan">
      <formula>0</formula>
    </cfRule>
  </conditionalFormatting>
  <conditionalFormatting sqref="AF148:AF154">
    <cfRule type="cellIs" dxfId="26107" priority="3196" operator="lessThan">
      <formula>0</formula>
    </cfRule>
  </conditionalFormatting>
  <conditionalFormatting sqref="S148">
    <cfRule type="cellIs" dxfId="26106" priority="3195" operator="lessThan">
      <formula>0.8</formula>
    </cfRule>
  </conditionalFormatting>
  <conditionalFormatting sqref="AG148:AG154">
    <cfRule type="cellIs" dxfId="26105" priority="3193" operator="greaterThan">
      <formula>1</formula>
    </cfRule>
    <cfRule type="cellIs" dxfId="26104" priority="3194" operator="lessThan">
      <formula>0.8</formula>
    </cfRule>
  </conditionalFormatting>
  <conditionalFormatting sqref="S86">
    <cfRule type="cellIs" dxfId="26103" priority="3192" operator="lessThan">
      <formula>0.8</formula>
    </cfRule>
  </conditionalFormatting>
  <conditionalFormatting sqref="S88 AH88">
    <cfRule type="cellIs" dxfId="26102" priority="3187" operator="lessThan">
      <formula>0.8</formula>
    </cfRule>
  </conditionalFormatting>
  <conditionalFormatting sqref="AH86">
    <cfRule type="cellIs" dxfId="26101" priority="3191" operator="lessThan">
      <formula>0.8</formula>
    </cfRule>
  </conditionalFormatting>
  <conditionalFormatting sqref="S87">
    <cfRule type="cellIs" dxfId="26100" priority="3190" operator="lessThan">
      <formula>0.8</formula>
    </cfRule>
  </conditionalFormatting>
  <conditionalFormatting sqref="AH87">
    <cfRule type="cellIs" dxfId="26099" priority="3189" operator="lessThan">
      <formula>0.8</formula>
    </cfRule>
  </conditionalFormatting>
  <conditionalFormatting sqref="S89 AH89">
    <cfRule type="cellIs" dxfId="26098" priority="3188" operator="lessThan">
      <formula>0.8</formula>
    </cfRule>
  </conditionalFormatting>
  <conditionalFormatting sqref="AF31 AF35 AF39">
    <cfRule type="cellIs" dxfId="26097" priority="3186" operator="lessThan">
      <formula>0</formula>
    </cfRule>
  </conditionalFormatting>
  <conditionalFormatting sqref="AH31 S31">
    <cfRule type="cellIs" dxfId="26096" priority="3185" operator="lessThan">
      <formula>0.8</formula>
    </cfRule>
  </conditionalFormatting>
  <conditionalFormatting sqref="AG31 AG35 AG39">
    <cfRule type="cellIs" dxfId="26095" priority="3183" operator="greaterThan">
      <formula>1</formula>
    </cfRule>
    <cfRule type="cellIs" dxfId="26094" priority="3184" operator="lessThan">
      <formula>0.8</formula>
    </cfRule>
  </conditionalFormatting>
  <conditionalFormatting sqref="AF135">
    <cfRule type="cellIs" dxfId="26093" priority="3182" operator="lessThan">
      <formula>0</formula>
    </cfRule>
  </conditionalFormatting>
  <conditionalFormatting sqref="AH135 S135">
    <cfRule type="cellIs" dxfId="26092" priority="3181" operator="lessThan">
      <formula>0.8</formula>
    </cfRule>
  </conditionalFormatting>
  <conditionalFormatting sqref="AG135">
    <cfRule type="cellIs" dxfId="26091" priority="3179" operator="greaterThan">
      <formula>1</formula>
    </cfRule>
    <cfRule type="cellIs" dxfId="26090" priority="3180" operator="lessThan">
      <formula>0.8</formula>
    </cfRule>
  </conditionalFormatting>
  <conditionalFormatting sqref="AF108 Q108">
    <cfRule type="cellIs" dxfId="26089" priority="3178" operator="lessThan">
      <formula>0</formula>
    </cfRule>
  </conditionalFormatting>
  <conditionalFormatting sqref="R108">
    <cfRule type="cellIs" dxfId="26088" priority="3176" operator="lessThan">
      <formula>0.8</formula>
    </cfRule>
    <cfRule type="cellIs" dxfId="26087" priority="3177" operator="greaterThan">
      <formula>1</formula>
    </cfRule>
  </conditionalFormatting>
  <conditionalFormatting sqref="AG108 R108">
    <cfRule type="cellIs" dxfId="26086" priority="3174" operator="greaterThan">
      <formula>1</formula>
    </cfRule>
    <cfRule type="cellIs" dxfId="26085" priority="3175" operator="lessThan">
      <formula>0.8</formula>
    </cfRule>
  </conditionalFormatting>
  <conditionalFormatting sqref="P108">
    <cfRule type="cellIs" dxfId="26084" priority="3173" operator="greaterThan">
      <formula>0</formula>
    </cfRule>
  </conditionalFormatting>
  <conditionalFormatting sqref="AH97">
    <cfRule type="cellIs" dxfId="26083" priority="3168" operator="lessThan">
      <formula>0.8</formula>
    </cfRule>
  </conditionalFormatting>
  <conditionalFormatting sqref="AG96 AG98 AG100 AG102 AG104">
    <cfRule type="cellIs" dxfId="26082" priority="3170" operator="greaterThan">
      <formula>1</formula>
    </cfRule>
    <cfRule type="cellIs" dxfId="26081" priority="3171" operator="lessThan">
      <formula>0.8</formula>
    </cfRule>
  </conditionalFormatting>
  <conditionalFormatting sqref="AF96 AF98 AF100 AF102 AF104">
    <cfRule type="cellIs" dxfId="26080" priority="3172" operator="lessThan">
      <formula>0</formula>
    </cfRule>
  </conditionalFormatting>
  <conditionalFormatting sqref="AG97 AG99 AG101 AG103 AG105">
    <cfRule type="cellIs" dxfId="26079" priority="3166" operator="greaterThan">
      <formula>1</formula>
    </cfRule>
    <cfRule type="cellIs" dxfId="26078" priority="3167" operator="lessThan">
      <formula>0.8</formula>
    </cfRule>
  </conditionalFormatting>
  <conditionalFormatting sqref="AF97 AF99 AF101 AF103 AF105">
    <cfRule type="cellIs" dxfId="26077" priority="3169" operator="lessThan">
      <formula>0</formula>
    </cfRule>
  </conditionalFormatting>
  <conditionalFormatting sqref="AF71 AF73 AF75 AF79 AF77">
    <cfRule type="cellIs" dxfId="26076" priority="3163" operator="lessThan">
      <formula>0</formula>
    </cfRule>
  </conditionalFormatting>
  <conditionalFormatting sqref="S71 AH71">
    <cfRule type="cellIs" dxfId="26075" priority="3162" operator="lessThan">
      <formula>0.8</formula>
    </cfRule>
  </conditionalFormatting>
  <conditionalFormatting sqref="AG71 AG73 AG75 AG79 AG77">
    <cfRule type="cellIs" dxfId="26074" priority="3160" operator="greaterThan">
      <formula>1</formula>
    </cfRule>
    <cfRule type="cellIs" dxfId="26073" priority="3161" operator="lessThan">
      <formula>0.8</formula>
    </cfRule>
  </conditionalFormatting>
  <conditionalFormatting sqref="AF72 AF76 AF80">
    <cfRule type="cellIs" dxfId="26072" priority="3159" operator="lessThan">
      <formula>0</formula>
    </cfRule>
  </conditionalFormatting>
  <conditionalFormatting sqref="S72 AH72">
    <cfRule type="cellIs" dxfId="26071" priority="3158" operator="lessThan">
      <formula>0.8</formula>
    </cfRule>
  </conditionalFormatting>
  <conditionalFormatting sqref="S11">
    <cfRule type="cellIs" dxfId="26070" priority="3165" operator="lessThan">
      <formula>0.8</formula>
    </cfRule>
  </conditionalFormatting>
  <conditionalFormatting sqref="S10">
    <cfRule type="cellIs" dxfId="26069" priority="3164" operator="lessThan">
      <formula>0.8</formula>
    </cfRule>
  </conditionalFormatting>
  <conditionalFormatting sqref="AG72 AG76 AG80">
    <cfRule type="cellIs" dxfId="26068" priority="3156" operator="greaterThan">
      <formula>1</formula>
    </cfRule>
    <cfRule type="cellIs" dxfId="26067" priority="3157" operator="lessThan">
      <formula>0.8</formula>
    </cfRule>
  </conditionalFormatting>
  <conditionalFormatting sqref="AF14:AF16 Q15:Q16">
    <cfRule type="cellIs" dxfId="26066" priority="3155" operator="lessThan">
      <formula>0</formula>
    </cfRule>
  </conditionalFormatting>
  <conditionalFormatting sqref="R15:R16">
    <cfRule type="cellIs" dxfId="26065" priority="3153" operator="lessThan">
      <formula>0.8</formula>
    </cfRule>
    <cfRule type="cellIs" dxfId="26064" priority="3154" operator="greaterThan">
      <formula>1</formula>
    </cfRule>
  </conditionalFormatting>
  <conditionalFormatting sqref="AG14:AG16 R15:R16">
    <cfRule type="cellIs" dxfId="26063" priority="3151" operator="greaterThan">
      <formula>1</formula>
    </cfRule>
    <cfRule type="cellIs" dxfId="26062" priority="3152" operator="lessThan">
      <formula>0.8</formula>
    </cfRule>
  </conditionalFormatting>
  <conditionalFormatting sqref="P15:P16">
    <cfRule type="cellIs" dxfId="26061" priority="3150" operator="greaterThan">
      <formula>0</formula>
    </cfRule>
  </conditionalFormatting>
  <conditionalFormatting sqref="AH98">
    <cfRule type="cellIs" dxfId="26060" priority="3149" operator="lessThan">
      <formula>0.8</formula>
    </cfRule>
  </conditionalFormatting>
  <conditionalFormatting sqref="AF33 AF37">
    <cfRule type="cellIs" dxfId="26059" priority="3148" operator="lessThan">
      <formula>0</formula>
    </cfRule>
  </conditionalFormatting>
  <conditionalFormatting sqref="AG33 AG37">
    <cfRule type="cellIs" dxfId="26058" priority="3146" operator="greaterThan">
      <formula>1</formula>
    </cfRule>
    <cfRule type="cellIs" dxfId="26057" priority="3147" operator="lessThan">
      <formula>0.8</formula>
    </cfRule>
  </conditionalFormatting>
  <conditionalFormatting sqref="P41:P42">
    <cfRule type="cellIs" dxfId="26056" priority="3140" operator="greaterThan">
      <formula>0</formula>
    </cfRule>
  </conditionalFormatting>
  <conditionalFormatting sqref="Q41:Q42 AF34 AF41:AF42 AF38">
    <cfRule type="cellIs" dxfId="26055" priority="3145" operator="lessThan">
      <formula>0</formula>
    </cfRule>
  </conditionalFormatting>
  <conditionalFormatting sqref="R41:R42">
    <cfRule type="cellIs" dxfId="26054" priority="3143" operator="lessThan">
      <formula>0.8</formula>
    </cfRule>
    <cfRule type="cellIs" dxfId="26053" priority="3144" operator="greaterThan">
      <formula>1</formula>
    </cfRule>
  </conditionalFormatting>
  <conditionalFormatting sqref="R41:R42 AG34 AG41:AG42 AG38">
    <cfRule type="cellIs" dxfId="26052" priority="3141" operator="greaterThan">
      <formula>1</formula>
    </cfRule>
    <cfRule type="cellIs" dxfId="26051" priority="3142" operator="lessThan">
      <formula>0.8</formula>
    </cfRule>
  </conditionalFormatting>
  <conditionalFormatting sqref="AF137:AF144">
    <cfRule type="cellIs" dxfId="26050" priority="3139" operator="lessThan">
      <formula>0</formula>
    </cfRule>
  </conditionalFormatting>
  <conditionalFormatting sqref="AH137 S137">
    <cfRule type="cellIs" dxfId="26049" priority="3138" operator="lessThan">
      <formula>0.8</formula>
    </cfRule>
  </conditionalFormatting>
  <conditionalFormatting sqref="AG137:AG144">
    <cfRule type="cellIs" dxfId="26048" priority="3136" operator="greaterThan">
      <formula>1</formula>
    </cfRule>
    <cfRule type="cellIs" dxfId="26047" priority="3137" operator="lessThan">
      <formula>0.8</formula>
    </cfRule>
  </conditionalFormatting>
  <conditionalFormatting sqref="AF55">
    <cfRule type="cellIs" dxfId="26046" priority="3135" operator="lessThan">
      <formula>0</formula>
    </cfRule>
  </conditionalFormatting>
  <conditionalFormatting sqref="AG55">
    <cfRule type="cellIs" dxfId="26045" priority="3133" operator="greaterThan">
      <formula>1</formula>
    </cfRule>
    <cfRule type="cellIs" dxfId="26044" priority="3134" operator="lessThan">
      <formula>0.8</formula>
    </cfRule>
  </conditionalFormatting>
  <conditionalFormatting sqref="AF56 Q56">
    <cfRule type="cellIs" dxfId="26043" priority="3132" operator="lessThan">
      <formula>0</formula>
    </cfRule>
  </conditionalFormatting>
  <conditionalFormatting sqref="R56">
    <cfRule type="cellIs" dxfId="26042" priority="3130" operator="lessThan">
      <formula>0.8</formula>
    </cfRule>
    <cfRule type="cellIs" dxfId="26041" priority="3131" operator="greaterThan">
      <formula>1</formula>
    </cfRule>
  </conditionalFormatting>
  <conditionalFormatting sqref="AG56 R56">
    <cfRule type="cellIs" dxfId="26040" priority="3128" operator="greaterThan">
      <formula>1</formula>
    </cfRule>
    <cfRule type="cellIs" dxfId="26039" priority="3129" operator="lessThan">
      <formula>0.8</formula>
    </cfRule>
  </conditionalFormatting>
  <conditionalFormatting sqref="P56">
    <cfRule type="cellIs" dxfId="26038" priority="3127" operator="greaterThan">
      <formula>0</formula>
    </cfRule>
  </conditionalFormatting>
  <conditionalFormatting sqref="P52:P55">
    <cfRule type="cellIs" dxfId="26037" priority="3121" operator="greaterThan">
      <formula>0</formula>
    </cfRule>
  </conditionalFormatting>
  <conditionalFormatting sqref="Q52:Q55">
    <cfRule type="cellIs" dxfId="26036" priority="3126" operator="lessThan">
      <formula>0</formula>
    </cfRule>
  </conditionalFormatting>
  <conditionalFormatting sqref="R52:R55">
    <cfRule type="cellIs" dxfId="26035" priority="3124" operator="lessThan">
      <formula>0.8</formula>
    </cfRule>
    <cfRule type="cellIs" dxfId="26034" priority="3125" operator="greaterThan">
      <formula>1</formula>
    </cfRule>
  </conditionalFormatting>
  <conditionalFormatting sqref="R52:R55">
    <cfRule type="cellIs" dxfId="26033" priority="3122" operator="greaterThan">
      <formula>1</formula>
    </cfRule>
    <cfRule type="cellIs" dxfId="26032" priority="3123" operator="lessThan">
      <formula>0.8</formula>
    </cfRule>
  </conditionalFormatting>
  <conditionalFormatting sqref="P80:P81">
    <cfRule type="cellIs" dxfId="26031" priority="3115" operator="greaterThan">
      <formula>0</formula>
    </cfRule>
  </conditionalFormatting>
  <conditionalFormatting sqref="AF81 Q80:Q81">
    <cfRule type="cellIs" dxfId="26030" priority="3120" operator="lessThan">
      <formula>0</formula>
    </cfRule>
  </conditionalFormatting>
  <conditionalFormatting sqref="R80:R81">
    <cfRule type="cellIs" dxfId="26029" priority="3118" operator="lessThan">
      <formula>0.8</formula>
    </cfRule>
    <cfRule type="cellIs" dxfId="26028" priority="3119" operator="greaterThan">
      <formula>1</formula>
    </cfRule>
  </conditionalFormatting>
  <conditionalFormatting sqref="AG81 R80:R81">
    <cfRule type="cellIs" dxfId="26027" priority="3116" operator="greaterThan">
      <formula>1</formula>
    </cfRule>
    <cfRule type="cellIs" dxfId="26026" priority="3117" operator="lessThan">
      <formula>0.8</formula>
    </cfRule>
  </conditionalFormatting>
  <conditionalFormatting sqref="AH85">
    <cfRule type="cellIs" dxfId="26025" priority="3114" operator="lessThan">
      <formula>0.8</formula>
    </cfRule>
  </conditionalFormatting>
  <conditionalFormatting sqref="S85">
    <cfRule type="cellIs" dxfId="26024" priority="3113" operator="lessThan">
      <formula>0.8</formula>
    </cfRule>
  </conditionalFormatting>
  <conditionalFormatting sqref="AF106:AF107">
    <cfRule type="cellIs" dxfId="26023" priority="3112" operator="lessThan">
      <formula>0</formula>
    </cfRule>
  </conditionalFormatting>
  <conditionalFormatting sqref="AH100:AH107">
    <cfRule type="cellIs" dxfId="26022" priority="3111" operator="lessThan">
      <formula>0.8</formula>
    </cfRule>
  </conditionalFormatting>
  <conditionalFormatting sqref="AG106:AG107">
    <cfRule type="cellIs" dxfId="26021" priority="3109" operator="greaterThan">
      <formula>1</formula>
    </cfRule>
    <cfRule type="cellIs" dxfId="26020" priority="3110" operator="lessThan">
      <formula>0.8</formula>
    </cfRule>
  </conditionalFormatting>
  <conditionalFormatting sqref="P106:P107">
    <cfRule type="cellIs" dxfId="26019" priority="3103" operator="greaterThan">
      <formula>0</formula>
    </cfRule>
  </conditionalFormatting>
  <conditionalFormatting sqref="Q106:Q107">
    <cfRule type="cellIs" dxfId="26018" priority="3108" operator="lessThan">
      <formula>0</formula>
    </cfRule>
  </conditionalFormatting>
  <conditionalFormatting sqref="R106:R107">
    <cfRule type="cellIs" dxfId="26017" priority="3106" operator="lessThan">
      <formula>0.8</formula>
    </cfRule>
    <cfRule type="cellIs" dxfId="26016" priority="3107" operator="greaterThan">
      <formula>1</formula>
    </cfRule>
  </conditionalFormatting>
  <conditionalFormatting sqref="R106:R107">
    <cfRule type="cellIs" dxfId="26015" priority="3104" operator="greaterThan">
      <formula>1</formula>
    </cfRule>
    <cfRule type="cellIs" dxfId="26014" priority="3105" operator="lessThan">
      <formula>0.8</formula>
    </cfRule>
  </conditionalFormatting>
  <conditionalFormatting sqref="AF109:AF120">
    <cfRule type="cellIs" dxfId="26013" priority="3102" operator="lessThan">
      <formula>0</formula>
    </cfRule>
  </conditionalFormatting>
  <conditionalFormatting sqref="S109">
    <cfRule type="cellIs" dxfId="26012" priority="3101" operator="lessThan">
      <formula>0.8</formula>
    </cfRule>
  </conditionalFormatting>
  <conditionalFormatting sqref="AG109:AG120">
    <cfRule type="cellIs" dxfId="26011" priority="3099" operator="greaterThan">
      <formula>1</formula>
    </cfRule>
    <cfRule type="cellIs" dxfId="26010" priority="3100" operator="lessThan">
      <formula>0.8</formula>
    </cfRule>
  </conditionalFormatting>
  <conditionalFormatting sqref="S150">
    <cfRule type="cellIs" dxfId="26009" priority="3098" operator="lessThan">
      <formula>0.8</formula>
    </cfRule>
  </conditionalFormatting>
  <conditionalFormatting sqref="AH150">
    <cfRule type="cellIs" dxfId="26008" priority="3097" operator="lessThan">
      <formula>0.8</formula>
    </cfRule>
  </conditionalFormatting>
  <conditionalFormatting sqref="S149">
    <cfRule type="cellIs" dxfId="26007" priority="3096" operator="lessThan">
      <formula>0.8</formula>
    </cfRule>
  </conditionalFormatting>
  <conditionalFormatting sqref="Q26:Q29">
    <cfRule type="cellIs" dxfId="26006" priority="3095" operator="lessThan">
      <formula>0</formula>
    </cfRule>
  </conditionalFormatting>
  <conditionalFormatting sqref="S21:S29 AH21:AH29">
    <cfRule type="cellIs" dxfId="26005" priority="3094" operator="lessThan">
      <formula>0.8</formula>
    </cfRule>
  </conditionalFormatting>
  <conditionalFormatting sqref="R26:R29">
    <cfRule type="cellIs" dxfId="26004" priority="3092" operator="lessThan">
      <formula>0.8</formula>
    </cfRule>
    <cfRule type="cellIs" dxfId="26003" priority="3093" operator="greaterThan">
      <formula>1</formula>
    </cfRule>
  </conditionalFormatting>
  <conditionalFormatting sqref="R26:R29">
    <cfRule type="cellIs" dxfId="26002" priority="3090" operator="greaterThan">
      <formula>1</formula>
    </cfRule>
    <cfRule type="cellIs" dxfId="26001" priority="3091" operator="lessThan">
      <formula>0.8</formula>
    </cfRule>
  </conditionalFormatting>
  <conditionalFormatting sqref="P26:P29">
    <cfRule type="cellIs" dxfId="26000" priority="3089" operator="greaterThan">
      <formula>0</formula>
    </cfRule>
  </conditionalFormatting>
  <conditionalFormatting sqref="AH91 S91">
    <cfRule type="cellIs" dxfId="25999" priority="3088" operator="lessThan">
      <formula>0.8</formula>
    </cfRule>
  </conditionalFormatting>
  <conditionalFormatting sqref="P92:P94">
    <cfRule type="cellIs" dxfId="25998" priority="3082" operator="greaterThan">
      <formula>0</formula>
    </cfRule>
  </conditionalFormatting>
  <conditionalFormatting sqref="Q92:Q94">
    <cfRule type="cellIs" dxfId="25997" priority="3087" operator="lessThan">
      <formula>0</formula>
    </cfRule>
  </conditionalFormatting>
  <conditionalFormatting sqref="R92:R94">
    <cfRule type="cellIs" dxfId="25996" priority="3085" operator="lessThan">
      <formula>0.8</formula>
    </cfRule>
    <cfRule type="cellIs" dxfId="25995" priority="3086" operator="greaterThan">
      <formula>1</formula>
    </cfRule>
  </conditionalFormatting>
  <conditionalFormatting sqref="R92:R94">
    <cfRule type="cellIs" dxfId="25994" priority="3083" operator="greaterThan">
      <formula>1</formula>
    </cfRule>
    <cfRule type="cellIs" dxfId="25993" priority="3084" operator="lessThan">
      <formula>0.8</formula>
    </cfRule>
  </conditionalFormatting>
  <conditionalFormatting sqref="AF146 Q145:Q146">
    <cfRule type="cellIs" dxfId="25992" priority="3081" operator="lessThan">
      <formula>0</formula>
    </cfRule>
  </conditionalFormatting>
  <conditionalFormatting sqref="AH139:AH146 S139:S146">
    <cfRule type="cellIs" dxfId="25991" priority="3080" operator="lessThan">
      <formula>0.8</formula>
    </cfRule>
  </conditionalFormatting>
  <conditionalFormatting sqref="R145:R146">
    <cfRule type="cellIs" dxfId="25990" priority="3078" operator="lessThan">
      <formula>0.8</formula>
    </cfRule>
    <cfRule type="cellIs" dxfId="25989" priority="3079" operator="greaterThan">
      <formula>1</formula>
    </cfRule>
  </conditionalFormatting>
  <conditionalFormatting sqref="AG146 R145:R146">
    <cfRule type="cellIs" dxfId="25988" priority="3076" operator="greaterThan">
      <formula>1</formula>
    </cfRule>
    <cfRule type="cellIs" dxfId="25987" priority="3077" operator="lessThan">
      <formula>0.8</formula>
    </cfRule>
  </conditionalFormatting>
  <conditionalFormatting sqref="P145:P146">
    <cfRule type="cellIs" dxfId="25986" priority="3075" operator="greaterThan">
      <formula>0</formula>
    </cfRule>
  </conditionalFormatting>
  <conditionalFormatting sqref="Q119:Q120">
    <cfRule type="cellIs" dxfId="25985" priority="3074" operator="lessThan">
      <formula>0</formula>
    </cfRule>
  </conditionalFormatting>
  <conditionalFormatting sqref="R119:R120">
    <cfRule type="cellIs" dxfId="25984" priority="3072" operator="lessThan">
      <formula>0.8</formula>
    </cfRule>
    <cfRule type="cellIs" dxfId="25983" priority="3073" operator="greaterThan">
      <formula>1</formula>
    </cfRule>
  </conditionalFormatting>
  <conditionalFormatting sqref="R119:R120">
    <cfRule type="cellIs" dxfId="25982" priority="3070" operator="greaterThan">
      <formula>1</formula>
    </cfRule>
    <cfRule type="cellIs" dxfId="25981" priority="3071" operator="lessThan">
      <formula>0.8</formula>
    </cfRule>
  </conditionalFormatting>
  <conditionalFormatting sqref="P119:P120">
    <cfRule type="cellIs" dxfId="25980" priority="3069" operator="greaterThan">
      <formula>0</formula>
    </cfRule>
  </conditionalFormatting>
  <conditionalFormatting sqref="S44:S56">
    <cfRule type="cellIs" dxfId="25979" priority="3068" operator="lessThan">
      <formula>0.8</formula>
    </cfRule>
  </conditionalFormatting>
  <conditionalFormatting sqref="S108">
    <cfRule type="cellIs" dxfId="25978" priority="3067" operator="lessThan">
      <formula>0.8</formula>
    </cfRule>
  </conditionalFormatting>
  <conditionalFormatting sqref="S96">
    <cfRule type="cellIs" dxfId="25977" priority="3066" operator="lessThan">
      <formula>0.8</formula>
    </cfRule>
  </conditionalFormatting>
  <conditionalFormatting sqref="S97">
    <cfRule type="cellIs" dxfId="25976" priority="3065" operator="lessThan">
      <formula>0.8</formula>
    </cfRule>
  </conditionalFormatting>
  <conditionalFormatting sqref="S103">
    <cfRule type="cellIs" dxfId="25975" priority="3064" operator="lessThan">
      <formula>0.8</formula>
    </cfRule>
  </conditionalFormatting>
  <conditionalFormatting sqref="S99">
    <cfRule type="cellIs" dxfId="25974" priority="3063" operator="lessThan">
      <formula>0.8</formula>
    </cfRule>
  </conditionalFormatting>
  <conditionalFormatting sqref="S101">
    <cfRule type="cellIs" dxfId="25973" priority="3060" operator="lessThan">
      <formula>0.8</formula>
    </cfRule>
  </conditionalFormatting>
  <conditionalFormatting sqref="S100">
    <cfRule type="cellIs" dxfId="25972" priority="3062" operator="lessThan">
      <formula>0.8</formula>
    </cfRule>
  </conditionalFormatting>
  <conditionalFormatting sqref="S102">
    <cfRule type="cellIs" dxfId="25971" priority="3061" operator="lessThan">
      <formula>0.8</formula>
    </cfRule>
  </conditionalFormatting>
  <conditionalFormatting sqref="S98">
    <cfRule type="cellIs" dxfId="25970" priority="3059" operator="lessThan">
      <formula>0.8</formula>
    </cfRule>
  </conditionalFormatting>
  <conditionalFormatting sqref="S104">
    <cfRule type="cellIs" dxfId="25969" priority="3058" operator="lessThan">
      <formula>0.8</formula>
    </cfRule>
  </conditionalFormatting>
  <conditionalFormatting sqref="P118">
    <cfRule type="cellIs" dxfId="25968" priority="3052" operator="greaterThan">
      <formula>0</formula>
    </cfRule>
  </conditionalFormatting>
  <conditionalFormatting sqref="Q118">
    <cfRule type="cellIs" dxfId="25967" priority="3057" operator="lessThan">
      <formula>0</formula>
    </cfRule>
  </conditionalFormatting>
  <conditionalFormatting sqref="R118">
    <cfRule type="cellIs" dxfId="25966" priority="3055" operator="lessThan">
      <formula>0.8</formula>
    </cfRule>
    <cfRule type="cellIs" dxfId="25965" priority="3056" operator="greaterThan">
      <formula>1</formula>
    </cfRule>
  </conditionalFormatting>
  <conditionalFormatting sqref="R118">
    <cfRule type="cellIs" dxfId="25964" priority="3053" operator="greaterThan">
      <formula>1</formula>
    </cfRule>
    <cfRule type="cellIs" dxfId="25963" priority="3054" operator="lessThan">
      <formula>0.8</formula>
    </cfRule>
  </conditionalFormatting>
  <conditionalFormatting sqref="Q162:Q166">
    <cfRule type="cellIs" dxfId="25962" priority="3051" operator="lessThan">
      <formula>0</formula>
    </cfRule>
  </conditionalFormatting>
  <conditionalFormatting sqref="R162:R166">
    <cfRule type="cellIs" dxfId="25961" priority="3049" operator="lessThan">
      <formula>0.8</formula>
    </cfRule>
    <cfRule type="cellIs" dxfId="25960" priority="3050" operator="greaterThan">
      <formula>1</formula>
    </cfRule>
  </conditionalFormatting>
  <conditionalFormatting sqref="R162:R166">
    <cfRule type="cellIs" dxfId="25959" priority="3047" operator="greaterThan">
      <formula>1</formula>
    </cfRule>
    <cfRule type="cellIs" dxfId="25958" priority="3048" operator="lessThan">
      <formula>0.8</formula>
    </cfRule>
  </conditionalFormatting>
  <conditionalFormatting sqref="P162:P166">
    <cfRule type="cellIs" dxfId="25957" priority="3046" operator="greaterThan">
      <formula>0</formula>
    </cfRule>
  </conditionalFormatting>
  <conditionalFormatting sqref="P167:P168">
    <cfRule type="cellIs" dxfId="25956" priority="3040" operator="greaterThan">
      <formula>0</formula>
    </cfRule>
  </conditionalFormatting>
  <conditionalFormatting sqref="R167:R168">
    <cfRule type="cellIs" dxfId="25955" priority="3043" operator="lessThan">
      <formula>0.8</formula>
    </cfRule>
    <cfRule type="cellIs" dxfId="25954" priority="3044" operator="greaterThan">
      <formula>1</formula>
    </cfRule>
  </conditionalFormatting>
  <conditionalFormatting sqref="R167:R168">
    <cfRule type="cellIs" dxfId="25953" priority="3041" operator="greaterThan">
      <formula>1</formula>
    </cfRule>
    <cfRule type="cellIs" dxfId="25952" priority="3042" operator="lessThan">
      <formula>0.8</formula>
    </cfRule>
  </conditionalFormatting>
  <conditionalFormatting sqref="Q167:Q168">
    <cfRule type="cellIs" dxfId="25951" priority="3045" operator="lessThan">
      <formula>0</formula>
    </cfRule>
  </conditionalFormatting>
  <conditionalFormatting sqref="Q83">
    <cfRule type="cellIs" dxfId="25950" priority="3039" operator="lessThan">
      <formula>0</formula>
    </cfRule>
  </conditionalFormatting>
  <conditionalFormatting sqref="R83">
    <cfRule type="cellIs" dxfId="25949" priority="3037" operator="lessThan">
      <formula>0.8</formula>
    </cfRule>
    <cfRule type="cellIs" dxfId="25948" priority="3038" operator="greaterThan">
      <formula>1</formula>
    </cfRule>
  </conditionalFormatting>
  <conditionalFormatting sqref="R83">
    <cfRule type="cellIs" dxfId="25947" priority="3035" operator="greaterThan">
      <formula>1</formula>
    </cfRule>
    <cfRule type="cellIs" dxfId="25946" priority="3036" operator="lessThan">
      <formula>0.8</formula>
    </cfRule>
  </conditionalFormatting>
  <conditionalFormatting sqref="P83">
    <cfRule type="cellIs" dxfId="25945" priority="3034" operator="greaterThan">
      <formula>0</formula>
    </cfRule>
  </conditionalFormatting>
  <conditionalFormatting sqref="Q83">
    <cfRule type="cellIs" dxfId="25944" priority="3033" operator="lessThan">
      <formula>0</formula>
    </cfRule>
  </conditionalFormatting>
  <conditionalFormatting sqref="R83">
    <cfRule type="cellIs" dxfId="25943" priority="3031" operator="lessThan">
      <formula>0.8</formula>
    </cfRule>
    <cfRule type="cellIs" dxfId="25942" priority="3032" operator="greaterThan">
      <formula>1</formula>
    </cfRule>
  </conditionalFormatting>
  <conditionalFormatting sqref="R83">
    <cfRule type="cellIs" dxfId="25941" priority="3029" operator="greaterThan">
      <formula>1</formula>
    </cfRule>
    <cfRule type="cellIs" dxfId="25940" priority="3030" operator="lessThan">
      <formula>0.8</formula>
    </cfRule>
  </conditionalFormatting>
  <conditionalFormatting sqref="P83">
    <cfRule type="cellIs" dxfId="25939" priority="3028" operator="greaterThan">
      <formula>0</formula>
    </cfRule>
  </conditionalFormatting>
  <conditionalFormatting sqref="Q83">
    <cfRule type="cellIs" dxfId="25938" priority="3027" operator="lessThan">
      <formula>0</formula>
    </cfRule>
  </conditionalFormatting>
  <conditionalFormatting sqref="R83">
    <cfRule type="cellIs" dxfId="25937" priority="3025" operator="lessThan">
      <formula>0.8</formula>
    </cfRule>
    <cfRule type="cellIs" dxfId="25936" priority="3026" operator="greaterThan">
      <formula>1</formula>
    </cfRule>
  </conditionalFormatting>
  <conditionalFormatting sqref="R83">
    <cfRule type="cellIs" dxfId="25935" priority="3023" operator="greaterThan">
      <formula>1</formula>
    </cfRule>
    <cfRule type="cellIs" dxfId="25934" priority="3024" operator="lessThan">
      <formula>0.8</formula>
    </cfRule>
  </conditionalFormatting>
  <conditionalFormatting sqref="P83">
    <cfRule type="cellIs" dxfId="25933" priority="3022" operator="greaterThan">
      <formula>0</formula>
    </cfRule>
  </conditionalFormatting>
  <conditionalFormatting sqref="Q83">
    <cfRule type="cellIs" dxfId="25932" priority="3021" operator="lessThan">
      <formula>0</formula>
    </cfRule>
  </conditionalFormatting>
  <conditionalFormatting sqref="R83">
    <cfRule type="cellIs" dxfId="25931" priority="3019" operator="lessThan">
      <formula>0.8</formula>
    </cfRule>
    <cfRule type="cellIs" dxfId="25930" priority="3020" operator="greaterThan">
      <formula>1</formula>
    </cfRule>
  </conditionalFormatting>
  <conditionalFormatting sqref="R83">
    <cfRule type="cellIs" dxfId="25929" priority="3017" operator="greaterThan">
      <formula>1</formula>
    </cfRule>
    <cfRule type="cellIs" dxfId="25928" priority="3018" operator="lessThan">
      <formula>0.8</formula>
    </cfRule>
  </conditionalFormatting>
  <conditionalFormatting sqref="P83">
    <cfRule type="cellIs" dxfId="25927" priority="3016" operator="greaterThan">
      <formula>0</formula>
    </cfRule>
  </conditionalFormatting>
  <conditionalFormatting sqref="P83">
    <cfRule type="cellIs" dxfId="25926" priority="3010" operator="greaterThan">
      <formula>0</formula>
    </cfRule>
  </conditionalFormatting>
  <conditionalFormatting sqref="Q83">
    <cfRule type="cellIs" dxfId="25925" priority="3015" operator="lessThan">
      <formula>0</formula>
    </cfRule>
  </conditionalFormatting>
  <conditionalFormatting sqref="R83">
    <cfRule type="cellIs" dxfId="25924" priority="3013" operator="lessThan">
      <formula>0.8</formula>
    </cfRule>
    <cfRule type="cellIs" dxfId="25923" priority="3014" operator="greaterThan">
      <formula>1</formula>
    </cfRule>
  </conditionalFormatting>
  <conditionalFormatting sqref="R83">
    <cfRule type="cellIs" dxfId="25922" priority="3011" operator="greaterThan">
      <formula>1</formula>
    </cfRule>
    <cfRule type="cellIs" dxfId="25921" priority="3012" operator="lessThan">
      <formula>0.8</formula>
    </cfRule>
  </conditionalFormatting>
  <conditionalFormatting sqref="P83">
    <cfRule type="cellIs" dxfId="25920" priority="3004" operator="greaterThan">
      <formula>0</formula>
    </cfRule>
  </conditionalFormatting>
  <conditionalFormatting sqref="Q83">
    <cfRule type="cellIs" dxfId="25919" priority="3009" operator="lessThan">
      <formula>0</formula>
    </cfRule>
  </conditionalFormatting>
  <conditionalFormatting sqref="R83">
    <cfRule type="cellIs" dxfId="25918" priority="3007" operator="lessThan">
      <formula>0.8</formula>
    </cfRule>
    <cfRule type="cellIs" dxfId="25917" priority="3008" operator="greaterThan">
      <formula>1</formula>
    </cfRule>
  </conditionalFormatting>
  <conditionalFormatting sqref="R83">
    <cfRule type="cellIs" dxfId="25916" priority="3005" operator="greaterThan">
      <formula>1</formula>
    </cfRule>
    <cfRule type="cellIs" dxfId="25915" priority="3006" operator="lessThan">
      <formula>0.8</formula>
    </cfRule>
  </conditionalFormatting>
  <conditionalFormatting sqref="R83">
    <cfRule type="cellIs" dxfId="25914" priority="3001" operator="lessThan">
      <formula>0.8</formula>
    </cfRule>
    <cfRule type="cellIs" dxfId="25913" priority="3002" operator="greaterThan">
      <formula>1</formula>
    </cfRule>
  </conditionalFormatting>
  <conditionalFormatting sqref="R83">
    <cfRule type="cellIs" dxfId="25912" priority="2999" operator="greaterThan">
      <formula>1</formula>
    </cfRule>
    <cfRule type="cellIs" dxfId="25911" priority="3000" operator="lessThan">
      <formula>0.8</formula>
    </cfRule>
  </conditionalFormatting>
  <conditionalFormatting sqref="P83">
    <cfRule type="cellIs" dxfId="25910" priority="2998" operator="greaterThan">
      <formula>0</formula>
    </cfRule>
  </conditionalFormatting>
  <conditionalFormatting sqref="Q83">
    <cfRule type="cellIs" dxfId="25909" priority="3003" operator="lessThan">
      <formula>0</formula>
    </cfRule>
  </conditionalFormatting>
  <conditionalFormatting sqref="Q83">
    <cfRule type="cellIs" dxfId="25908" priority="2997" operator="lessThan">
      <formula>0</formula>
    </cfRule>
  </conditionalFormatting>
  <conditionalFormatting sqref="R83">
    <cfRule type="cellIs" dxfId="25907" priority="2995" operator="lessThan">
      <formula>0.8</formula>
    </cfRule>
    <cfRule type="cellIs" dxfId="25906" priority="2996" operator="greaterThan">
      <formula>1</formula>
    </cfRule>
  </conditionalFormatting>
  <conditionalFormatting sqref="R83">
    <cfRule type="cellIs" dxfId="25905" priority="2993" operator="greaterThan">
      <formula>1</formula>
    </cfRule>
    <cfRule type="cellIs" dxfId="25904" priority="2994" operator="lessThan">
      <formula>0.8</formula>
    </cfRule>
  </conditionalFormatting>
  <conditionalFormatting sqref="P83">
    <cfRule type="cellIs" dxfId="25903" priority="2992" operator="greaterThan">
      <formula>0</formula>
    </cfRule>
  </conditionalFormatting>
  <conditionalFormatting sqref="P83">
    <cfRule type="cellIs" dxfId="25902" priority="2986" operator="greaterThan">
      <formula>0</formula>
    </cfRule>
  </conditionalFormatting>
  <conditionalFormatting sqref="Q83">
    <cfRule type="cellIs" dxfId="25901" priority="2991" operator="lessThan">
      <formula>0</formula>
    </cfRule>
  </conditionalFormatting>
  <conditionalFormatting sqref="R83">
    <cfRule type="cellIs" dxfId="25900" priority="2989" operator="lessThan">
      <formula>0.8</formula>
    </cfRule>
    <cfRule type="cellIs" dxfId="25899" priority="2990" operator="greaterThan">
      <formula>1</formula>
    </cfRule>
  </conditionalFormatting>
  <conditionalFormatting sqref="R83">
    <cfRule type="cellIs" dxfId="25898" priority="2987" operator="greaterThan">
      <formula>1</formula>
    </cfRule>
    <cfRule type="cellIs" dxfId="25897" priority="2988" operator="lessThan">
      <formula>0.8</formula>
    </cfRule>
  </conditionalFormatting>
  <conditionalFormatting sqref="P83">
    <cfRule type="cellIs" dxfId="25896" priority="2980" operator="greaterThan">
      <formula>0</formula>
    </cfRule>
  </conditionalFormatting>
  <conditionalFormatting sqref="Q83">
    <cfRule type="cellIs" dxfId="25895" priority="2985" operator="lessThan">
      <formula>0</formula>
    </cfRule>
  </conditionalFormatting>
  <conditionalFormatting sqref="R83">
    <cfRule type="cellIs" dxfId="25894" priority="2983" operator="lessThan">
      <formula>0.8</formula>
    </cfRule>
    <cfRule type="cellIs" dxfId="25893" priority="2984" operator="greaterThan">
      <formula>1</formula>
    </cfRule>
  </conditionalFormatting>
  <conditionalFormatting sqref="R83">
    <cfRule type="cellIs" dxfId="25892" priority="2981" operator="greaterThan">
      <formula>1</formula>
    </cfRule>
    <cfRule type="cellIs" dxfId="25891" priority="2982" operator="lessThan">
      <formula>0.8</formula>
    </cfRule>
  </conditionalFormatting>
  <conditionalFormatting sqref="R83">
    <cfRule type="cellIs" dxfId="25890" priority="2977" operator="lessThan">
      <formula>0.8</formula>
    </cfRule>
    <cfRule type="cellIs" dxfId="25889" priority="2978" operator="greaterThan">
      <formula>1</formula>
    </cfRule>
  </conditionalFormatting>
  <conditionalFormatting sqref="R83">
    <cfRule type="cellIs" dxfId="25888" priority="2975" operator="greaterThan">
      <formula>1</formula>
    </cfRule>
    <cfRule type="cellIs" dxfId="25887" priority="2976" operator="lessThan">
      <formula>0.8</formula>
    </cfRule>
  </conditionalFormatting>
  <conditionalFormatting sqref="P83">
    <cfRule type="cellIs" dxfId="25886" priority="2974" operator="greaterThan">
      <formula>0</formula>
    </cfRule>
  </conditionalFormatting>
  <conditionalFormatting sqref="Q83">
    <cfRule type="cellIs" dxfId="25885" priority="2979" operator="lessThan">
      <formula>0</formula>
    </cfRule>
  </conditionalFormatting>
  <conditionalFormatting sqref="P83">
    <cfRule type="cellIs" dxfId="25884" priority="2968" operator="greaterThan">
      <formula>0</formula>
    </cfRule>
  </conditionalFormatting>
  <conditionalFormatting sqref="Q83">
    <cfRule type="cellIs" dxfId="25883" priority="2973" operator="lessThan">
      <formula>0</formula>
    </cfRule>
  </conditionalFormatting>
  <conditionalFormatting sqref="R83">
    <cfRule type="cellIs" dxfId="25882" priority="2971" operator="lessThan">
      <formula>0.8</formula>
    </cfRule>
    <cfRule type="cellIs" dxfId="25881" priority="2972" operator="greaterThan">
      <formula>1</formula>
    </cfRule>
  </conditionalFormatting>
  <conditionalFormatting sqref="R83">
    <cfRule type="cellIs" dxfId="25880" priority="2969" operator="greaterThan">
      <formula>1</formula>
    </cfRule>
    <cfRule type="cellIs" dxfId="25879" priority="2970" operator="lessThan">
      <formula>0.8</formula>
    </cfRule>
  </conditionalFormatting>
  <conditionalFormatting sqref="R83">
    <cfRule type="cellIs" dxfId="25878" priority="2965" operator="lessThan">
      <formula>0.8</formula>
    </cfRule>
    <cfRule type="cellIs" dxfId="25877" priority="2966" operator="greaterThan">
      <formula>1</formula>
    </cfRule>
  </conditionalFormatting>
  <conditionalFormatting sqref="R83">
    <cfRule type="cellIs" dxfId="25876" priority="2963" operator="greaterThan">
      <formula>1</formula>
    </cfRule>
    <cfRule type="cellIs" dxfId="25875" priority="2964" operator="lessThan">
      <formula>0.8</formula>
    </cfRule>
  </conditionalFormatting>
  <conditionalFormatting sqref="P83">
    <cfRule type="cellIs" dxfId="25874" priority="2962" operator="greaterThan">
      <formula>0</formula>
    </cfRule>
  </conditionalFormatting>
  <conditionalFormatting sqref="Q83">
    <cfRule type="cellIs" dxfId="25873" priority="2967" operator="lessThan">
      <formula>0</formula>
    </cfRule>
  </conditionalFormatting>
  <conditionalFormatting sqref="R83">
    <cfRule type="cellIs" dxfId="25872" priority="2959" operator="lessThan">
      <formula>0.8</formula>
    </cfRule>
    <cfRule type="cellIs" dxfId="25871" priority="2960" operator="greaterThan">
      <formula>1</formula>
    </cfRule>
  </conditionalFormatting>
  <conditionalFormatting sqref="R83">
    <cfRule type="cellIs" dxfId="25870" priority="2957" operator="greaterThan">
      <formula>1</formula>
    </cfRule>
    <cfRule type="cellIs" dxfId="25869" priority="2958" operator="lessThan">
      <formula>0.8</formula>
    </cfRule>
  </conditionalFormatting>
  <conditionalFormatting sqref="P83">
    <cfRule type="cellIs" dxfId="25868" priority="2956" operator="greaterThan">
      <formula>0</formula>
    </cfRule>
  </conditionalFormatting>
  <conditionalFormatting sqref="Q83">
    <cfRule type="cellIs" dxfId="25867" priority="2961" operator="lessThan">
      <formula>0</formula>
    </cfRule>
  </conditionalFormatting>
  <conditionalFormatting sqref="Q83">
    <cfRule type="cellIs" dxfId="25866" priority="2955" operator="lessThan">
      <formula>0</formula>
    </cfRule>
  </conditionalFormatting>
  <conditionalFormatting sqref="R83">
    <cfRule type="cellIs" dxfId="25865" priority="2953" operator="lessThan">
      <formula>0.8</formula>
    </cfRule>
    <cfRule type="cellIs" dxfId="25864" priority="2954" operator="greaterThan">
      <formula>1</formula>
    </cfRule>
  </conditionalFormatting>
  <conditionalFormatting sqref="R83">
    <cfRule type="cellIs" dxfId="25863" priority="2951" operator="greaterThan">
      <formula>1</formula>
    </cfRule>
    <cfRule type="cellIs" dxfId="25862" priority="2952" operator="lessThan">
      <formula>0.8</formula>
    </cfRule>
  </conditionalFormatting>
  <conditionalFormatting sqref="P83">
    <cfRule type="cellIs" dxfId="25861" priority="2950" operator="greaterThan">
      <formula>0</formula>
    </cfRule>
  </conditionalFormatting>
  <conditionalFormatting sqref="Q83">
    <cfRule type="cellIs" dxfId="25860" priority="2944" operator="lessThan">
      <formula>0</formula>
    </cfRule>
  </conditionalFormatting>
  <conditionalFormatting sqref="R83">
    <cfRule type="cellIs" dxfId="25859" priority="2948" operator="lessThan">
      <formula>0.8</formula>
    </cfRule>
    <cfRule type="cellIs" dxfId="25858" priority="2949" operator="greaterThan">
      <formula>1</formula>
    </cfRule>
  </conditionalFormatting>
  <conditionalFormatting sqref="R83">
    <cfRule type="cellIs" dxfId="25857" priority="2946" operator="greaterThan">
      <formula>1</formula>
    </cfRule>
    <cfRule type="cellIs" dxfId="25856" priority="2947" operator="lessThan">
      <formula>0.8</formula>
    </cfRule>
  </conditionalFormatting>
  <conditionalFormatting sqref="P83">
    <cfRule type="cellIs" dxfId="25855" priority="2945" operator="greaterThan">
      <formula>0</formula>
    </cfRule>
  </conditionalFormatting>
  <conditionalFormatting sqref="Q83">
    <cfRule type="cellIs" dxfId="25854" priority="2943" operator="lessThan">
      <formula>0</formula>
    </cfRule>
  </conditionalFormatting>
  <conditionalFormatting sqref="R83">
    <cfRule type="cellIs" dxfId="25853" priority="2941" operator="lessThan">
      <formula>0.8</formula>
    </cfRule>
    <cfRule type="cellIs" dxfId="25852" priority="2942" operator="greaterThan">
      <formula>1</formula>
    </cfRule>
  </conditionalFormatting>
  <conditionalFormatting sqref="R83">
    <cfRule type="cellIs" dxfId="25851" priority="2939" operator="greaterThan">
      <formula>1</formula>
    </cfRule>
    <cfRule type="cellIs" dxfId="25850" priority="2940" operator="lessThan">
      <formula>0.8</formula>
    </cfRule>
  </conditionalFormatting>
  <conditionalFormatting sqref="P83">
    <cfRule type="cellIs" dxfId="25849" priority="2938" operator="greaterThan">
      <formula>0</formula>
    </cfRule>
  </conditionalFormatting>
  <conditionalFormatting sqref="Q83">
    <cfRule type="cellIs" dxfId="25848" priority="2937" operator="lessThan">
      <formula>0</formula>
    </cfRule>
  </conditionalFormatting>
  <conditionalFormatting sqref="R83">
    <cfRule type="cellIs" dxfId="25847" priority="2935" operator="lessThan">
      <formula>0.8</formula>
    </cfRule>
    <cfRule type="cellIs" dxfId="25846" priority="2936" operator="greaterThan">
      <formula>1</formula>
    </cfRule>
  </conditionalFormatting>
  <conditionalFormatting sqref="R83">
    <cfRule type="cellIs" dxfId="25845" priority="2933" operator="greaterThan">
      <formula>1</formula>
    </cfRule>
    <cfRule type="cellIs" dxfId="25844" priority="2934" operator="lessThan">
      <formula>0.8</formula>
    </cfRule>
  </conditionalFormatting>
  <conditionalFormatting sqref="P83">
    <cfRule type="cellIs" dxfId="25843" priority="2932" operator="greaterThan">
      <formula>0</formula>
    </cfRule>
  </conditionalFormatting>
  <conditionalFormatting sqref="Q83">
    <cfRule type="cellIs" dxfId="25842" priority="2931" operator="lessThan">
      <formula>0</formula>
    </cfRule>
  </conditionalFormatting>
  <conditionalFormatting sqref="R83">
    <cfRule type="cellIs" dxfId="25841" priority="2929" operator="lessThan">
      <formula>0.8</formula>
    </cfRule>
    <cfRule type="cellIs" dxfId="25840" priority="2930" operator="greaterThan">
      <formula>1</formula>
    </cfRule>
  </conditionalFormatting>
  <conditionalFormatting sqref="R83">
    <cfRule type="cellIs" dxfId="25839" priority="2927" operator="greaterThan">
      <formula>1</formula>
    </cfRule>
    <cfRule type="cellIs" dxfId="25838" priority="2928" operator="lessThan">
      <formula>0.8</formula>
    </cfRule>
  </conditionalFormatting>
  <conditionalFormatting sqref="P83">
    <cfRule type="cellIs" dxfId="25837" priority="2926" operator="greaterThan">
      <formula>0</formula>
    </cfRule>
  </conditionalFormatting>
  <conditionalFormatting sqref="Q83">
    <cfRule type="cellIs" dxfId="25836" priority="2925" operator="lessThan">
      <formula>0</formula>
    </cfRule>
  </conditionalFormatting>
  <conditionalFormatting sqref="R83">
    <cfRule type="cellIs" dxfId="25835" priority="2923" operator="lessThan">
      <formula>0.8</formula>
    </cfRule>
    <cfRule type="cellIs" dxfId="25834" priority="2924" operator="greaterThan">
      <formula>1</formula>
    </cfRule>
  </conditionalFormatting>
  <conditionalFormatting sqref="R83">
    <cfRule type="cellIs" dxfId="25833" priority="2921" operator="greaterThan">
      <formula>1</formula>
    </cfRule>
    <cfRule type="cellIs" dxfId="25832" priority="2922" operator="lessThan">
      <formula>0.8</formula>
    </cfRule>
  </conditionalFormatting>
  <conditionalFormatting sqref="P83">
    <cfRule type="cellIs" dxfId="25831" priority="2920" operator="greaterThan">
      <formula>0</formula>
    </cfRule>
  </conditionalFormatting>
  <conditionalFormatting sqref="Q83">
    <cfRule type="cellIs" dxfId="25830" priority="2919" operator="lessThan">
      <formula>0</formula>
    </cfRule>
  </conditionalFormatting>
  <conditionalFormatting sqref="R83">
    <cfRule type="cellIs" dxfId="25829" priority="2917" operator="lessThan">
      <formula>0.8</formula>
    </cfRule>
    <cfRule type="cellIs" dxfId="25828" priority="2918" operator="greaterThan">
      <formula>1</formula>
    </cfRule>
  </conditionalFormatting>
  <conditionalFormatting sqref="R83">
    <cfRule type="cellIs" dxfId="25827" priority="2915" operator="greaterThan">
      <formula>1</formula>
    </cfRule>
    <cfRule type="cellIs" dxfId="25826" priority="2916" operator="lessThan">
      <formula>0.8</formula>
    </cfRule>
  </conditionalFormatting>
  <conditionalFormatting sqref="P83">
    <cfRule type="cellIs" dxfId="25825" priority="2914" operator="greaterThan">
      <formula>0</formula>
    </cfRule>
  </conditionalFormatting>
  <conditionalFormatting sqref="P83">
    <cfRule type="cellIs" dxfId="25824" priority="2908" operator="greaterThan">
      <formula>0</formula>
    </cfRule>
  </conditionalFormatting>
  <conditionalFormatting sqref="Q83">
    <cfRule type="cellIs" dxfId="25823" priority="2913" operator="lessThan">
      <formula>0</formula>
    </cfRule>
  </conditionalFormatting>
  <conditionalFormatting sqref="R83">
    <cfRule type="cellIs" dxfId="25822" priority="2911" operator="lessThan">
      <formula>0.8</formula>
    </cfRule>
    <cfRule type="cellIs" dxfId="25821" priority="2912" operator="greaterThan">
      <formula>1</formula>
    </cfRule>
  </conditionalFormatting>
  <conditionalFormatting sqref="R83">
    <cfRule type="cellIs" dxfId="25820" priority="2909" operator="greaterThan">
      <formula>1</formula>
    </cfRule>
    <cfRule type="cellIs" dxfId="25819" priority="2910" operator="lessThan">
      <formula>0.8</formula>
    </cfRule>
  </conditionalFormatting>
  <conditionalFormatting sqref="P83">
    <cfRule type="cellIs" dxfId="25818" priority="2902" operator="greaterThan">
      <formula>0</formula>
    </cfRule>
  </conditionalFormatting>
  <conditionalFormatting sqref="Q83">
    <cfRule type="cellIs" dxfId="25817" priority="2907" operator="lessThan">
      <formula>0</formula>
    </cfRule>
  </conditionalFormatting>
  <conditionalFormatting sqref="R83">
    <cfRule type="cellIs" dxfId="25816" priority="2905" operator="lessThan">
      <formula>0.8</formula>
    </cfRule>
    <cfRule type="cellIs" dxfId="25815" priority="2906" operator="greaterThan">
      <formula>1</formula>
    </cfRule>
  </conditionalFormatting>
  <conditionalFormatting sqref="R83">
    <cfRule type="cellIs" dxfId="25814" priority="2903" operator="greaterThan">
      <formula>1</formula>
    </cfRule>
    <cfRule type="cellIs" dxfId="25813" priority="2904" operator="lessThan">
      <formula>0.8</formula>
    </cfRule>
  </conditionalFormatting>
  <conditionalFormatting sqref="R83">
    <cfRule type="cellIs" dxfId="25812" priority="2899" operator="lessThan">
      <formula>0.8</formula>
    </cfRule>
    <cfRule type="cellIs" dxfId="25811" priority="2900" operator="greaterThan">
      <formula>1</formula>
    </cfRule>
  </conditionalFormatting>
  <conditionalFormatting sqref="R83">
    <cfRule type="cellIs" dxfId="25810" priority="2897" operator="greaterThan">
      <formula>1</formula>
    </cfRule>
    <cfRule type="cellIs" dxfId="25809" priority="2898" operator="lessThan">
      <formula>0.8</formula>
    </cfRule>
  </conditionalFormatting>
  <conditionalFormatting sqref="P83">
    <cfRule type="cellIs" dxfId="25808" priority="2896" operator="greaterThan">
      <formula>0</formula>
    </cfRule>
  </conditionalFormatting>
  <conditionalFormatting sqref="Q83">
    <cfRule type="cellIs" dxfId="25807" priority="2901" operator="lessThan">
      <formula>0</formula>
    </cfRule>
  </conditionalFormatting>
  <conditionalFormatting sqref="Q83">
    <cfRule type="cellIs" dxfId="25806" priority="2895" operator="lessThan">
      <formula>0</formula>
    </cfRule>
  </conditionalFormatting>
  <conditionalFormatting sqref="R83">
    <cfRule type="cellIs" dxfId="25805" priority="2893" operator="lessThan">
      <formula>0.8</formula>
    </cfRule>
    <cfRule type="cellIs" dxfId="25804" priority="2894" operator="greaterThan">
      <formula>1</formula>
    </cfRule>
  </conditionalFormatting>
  <conditionalFormatting sqref="R83">
    <cfRule type="cellIs" dxfId="25803" priority="2891" operator="greaterThan">
      <formula>1</formula>
    </cfRule>
    <cfRule type="cellIs" dxfId="25802" priority="2892" operator="lessThan">
      <formula>0.8</formula>
    </cfRule>
  </conditionalFormatting>
  <conditionalFormatting sqref="P83">
    <cfRule type="cellIs" dxfId="25801" priority="2890" operator="greaterThan">
      <formula>0</formula>
    </cfRule>
  </conditionalFormatting>
  <conditionalFormatting sqref="Q83">
    <cfRule type="cellIs" dxfId="25800" priority="2889" operator="lessThan">
      <formula>0</formula>
    </cfRule>
  </conditionalFormatting>
  <conditionalFormatting sqref="R83">
    <cfRule type="cellIs" dxfId="25799" priority="2887" operator="lessThan">
      <formula>0.8</formula>
    </cfRule>
    <cfRule type="cellIs" dxfId="25798" priority="2888" operator="greaterThan">
      <formula>1</formula>
    </cfRule>
  </conditionalFormatting>
  <conditionalFormatting sqref="R83">
    <cfRule type="cellIs" dxfId="25797" priority="2885" operator="greaterThan">
      <formula>1</formula>
    </cfRule>
    <cfRule type="cellIs" dxfId="25796" priority="2886" operator="lessThan">
      <formula>0.8</formula>
    </cfRule>
  </conditionalFormatting>
  <conditionalFormatting sqref="P83">
    <cfRule type="cellIs" dxfId="25795" priority="2884" operator="greaterThan">
      <formula>0</formula>
    </cfRule>
  </conditionalFormatting>
  <conditionalFormatting sqref="Q83">
    <cfRule type="cellIs" dxfId="25794" priority="2883" operator="lessThan">
      <formula>0</formula>
    </cfRule>
  </conditionalFormatting>
  <conditionalFormatting sqref="R83">
    <cfRule type="cellIs" dxfId="25793" priority="2881" operator="lessThan">
      <formula>0.8</formula>
    </cfRule>
    <cfRule type="cellIs" dxfId="25792" priority="2882" operator="greaterThan">
      <formula>1</formula>
    </cfRule>
  </conditionalFormatting>
  <conditionalFormatting sqref="R83">
    <cfRule type="cellIs" dxfId="25791" priority="2879" operator="greaterThan">
      <formula>1</formula>
    </cfRule>
    <cfRule type="cellIs" dxfId="25790" priority="2880" operator="lessThan">
      <formula>0.8</formula>
    </cfRule>
  </conditionalFormatting>
  <conditionalFormatting sqref="P83">
    <cfRule type="cellIs" dxfId="25789" priority="2878" operator="greaterThan">
      <formula>0</formula>
    </cfRule>
  </conditionalFormatting>
  <conditionalFormatting sqref="Q83">
    <cfRule type="cellIs" dxfId="25788" priority="2877" operator="lessThan">
      <formula>0</formula>
    </cfRule>
  </conditionalFormatting>
  <conditionalFormatting sqref="R83">
    <cfRule type="cellIs" dxfId="25787" priority="2875" operator="lessThan">
      <formula>0.8</formula>
    </cfRule>
    <cfRule type="cellIs" dxfId="25786" priority="2876" operator="greaterThan">
      <formula>1</formula>
    </cfRule>
  </conditionalFormatting>
  <conditionalFormatting sqref="R83">
    <cfRule type="cellIs" dxfId="25785" priority="2873" operator="greaterThan">
      <formula>1</formula>
    </cfRule>
    <cfRule type="cellIs" dxfId="25784" priority="2874" operator="lessThan">
      <formula>0.8</formula>
    </cfRule>
  </conditionalFormatting>
  <conditionalFormatting sqref="P83">
    <cfRule type="cellIs" dxfId="25783" priority="2872" operator="greaterThan">
      <formula>0</formula>
    </cfRule>
  </conditionalFormatting>
  <conditionalFormatting sqref="P83">
    <cfRule type="cellIs" dxfId="25782" priority="2866" operator="greaterThan">
      <formula>0</formula>
    </cfRule>
  </conditionalFormatting>
  <conditionalFormatting sqref="Q83">
    <cfRule type="cellIs" dxfId="25781" priority="2871" operator="lessThan">
      <formula>0</formula>
    </cfRule>
  </conditionalFormatting>
  <conditionalFormatting sqref="R83">
    <cfRule type="cellIs" dxfId="25780" priority="2869" operator="lessThan">
      <formula>0.8</formula>
    </cfRule>
    <cfRule type="cellIs" dxfId="25779" priority="2870" operator="greaterThan">
      <formula>1</formula>
    </cfRule>
  </conditionalFormatting>
  <conditionalFormatting sqref="R83">
    <cfRule type="cellIs" dxfId="25778" priority="2867" operator="greaterThan">
      <formula>1</formula>
    </cfRule>
    <cfRule type="cellIs" dxfId="25777" priority="2868" operator="lessThan">
      <formula>0.8</formula>
    </cfRule>
  </conditionalFormatting>
  <conditionalFormatting sqref="P83">
    <cfRule type="cellIs" dxfId="25776" priority="2860" operator="greaterThan">
      <formula>0</formula>
    </cfRule>
  </conditionalFormatting>
  <conditionalFormatting sqref="Q83">
    <cfRule type="cellIs" dxfId="25775" priority="2865" operator="lessThan">
      <formula>0</formula>
    </cfRule>
  </conditionalFormatting>
  <conditionalFormatting sqref="R83">
    <cfRule type="cellIs" dxfId="25774" priority="2863" operator="lessThan">
      <formula>0.8</formula>
    </cfRule>
    <cfRule type="cellIs" dxfId="25773" priority="2864" operator="greaterThan">
      <formula>1</formula>
    </cfRule>
  </conditionalFormatting>
  <conditionalFormatting sqref="R83">
    <cfRule type="cellIs" dxfId="25772" priority="2861" operator="greaterThan">
      <formula>1</formula>
    </cfRule>
    <cfRule type="cellIs" dxfId="25771" priority="2862" operator="lessThan">
      <formula>0.8</formula>
    </cfRule>
  </conditionalFormatting>
  <conditionalFormatting sqref="R83">
    <cfRule type="cellIs" dxfId="25770" priority="2857" operator="lessThan">
      <formula>0.8</formula>
    </cfRule>
    <cfRule type="cellIs" dxfId="25769" priority="2858" operator="greaterThan">
      <formula>1</formula>
    </cfRule>
  </conditionalFormatting>
  <conditionalFormatting sqref="R83">
    <cfRule type="cellIs" dxfId="25768" priority="2855" operator="greaterThan">
      <formula>1</formula>
    </cfRule>
    <cfRule type="cellIs" dxfId="25767" priority="2856" operator="lessThan">
      <formula>0.8</formula>
    </cfRule>
  </conditionalFormatting>
  <conditionalFormatting sqref="P83">
    <cfRule type="cellIs" dxfId="25766" priority="2854" operator="greaterThan">
      <formula>0</formula>
    </cfRule>
  </conditionalFormatting>
  <conditionalFormatting sqref="Q83">
    <cfRule type="cellIs" dxfId="25765" priority="2859" operator="lessThan">
      <formula>0</formula>
    </cfRule>
  </conditionalFormatting>
  <conditionalFormatting sqref="Q83">
    <cfRule type="cellIs" dxfId="25764" priority="2853" operator="lessThan">
      <formula>0</formula>
    </cfRule>
  </conditionalFormatting>
  <conditionalFormatting sqref="R83">
    <cfRule type="cellIs" dxfId="25763" priority="2851" operator="lessThan">
      <formula>0.8</formula>
    </cfRule>
    <cfRule type="cellIs" dxfId="25762" priority="2852" operator="greaterThan">
      <formula>1</formula>
    </cfRule>
  </conditionalFormatting>
  <conditionalFormatting sqref="R83">
    <cfRule type="cellIs" dxfId="25761" priority="2849" operator="greaterThan">
      <formula>1</formula>
    </cfRule>
    <cfRule type="cellIs" dxfId="25760" priority="2850" operator="lessThan">
      <formula>0.8</formula>
    </cfRule>
  </conditionalFormatting>
  <conditionalFormatting sqref="P83">
    <cfRule type="cellIs" dxfId="25759" priority="2848" operator="greaterThan">
      <formula>0</formula>
    </cfRule>
  </conditionalFormatting>
  <conditionalFormatting sqref="P83">
    <cfRule type="cellIs" dxfId="25758" priority="2842" operator="greaterThan">
      <formula>0</formula>
    </cfRule>
  </conditionalFormatting>
  <conditionalFormatting sqref="Q83">
    <cfRule type="cellIs" dxfId="25757" priority="2847" operator="lessThan">
      <formula>0</formula>
    </cfRule>
  </conditionalFormatting>
  <conditionalFormatting sqref="R83">
    <cfRule type="cellIs" dxfId="25756" priority="2845" operator="lessThan">
      <formula>0.8</formula>
    </cfRule>
    <cfRule type="cellIs" dxfId="25755" priority="2846" operator="greaterThan">
      <formula>1</formula>
    </cfRule>
  </conditionalFormatting>
  <conditionalFormatting sqref="R83">
    <cfRule type="cellIs" dxfId="25754" priority="2843" operator="greaterThan">
      <formula>1</formula>
    </cfRule>
    <cfRule type="cellIs" dxfId="25753" priority="2844" operator="lessThan">
      <formula>0.8</formula>
    </cfRule>
  </conditionalFormatting>
  <conditionalFormatting sqref="P83">
    <cfRule type="cellIs" dxfId="25752" priority="2836" operator="greaterThan">
      <formula>0</formula>
    </cfRule>
  </conditionalFormatting>
  <conditionalFormatting sqref="Q83">
    <cfRule type="cellIs" dxfId="25751" priority="2841" operator="lessThan">
      <formula>0</formula>
    </cfRule>
  </conditionalFormatting>
  <conditionalFormatting sqref="R83">
    <cfRule type="cellIs" dxfId="25750" priority="2839" operator="lessThan">
      <formula>0.8</formula>
    </cfRule>
    <cfRule type="cellIs" dxfId="25749" priority="2840" operator="greaterThan">
      <formula>1</formula>
    </cfRule>
  </conditionalFormatting>
  <conditionalFormatting sqref="R83">
    <cfRule type="cellIs" dxfId="25748" priority="2837" operator="greaterThan">
      <formula>1</formula>
    </cfRule>
    <cfRule type="cellIs" dxfId="25747" priority="2838" operator="lessThan">
      <formula>0.8</formula>
    </cfRule>
  </conditionalFormatting>
  <conditionalFormatting sqref="R83">
    <cfRule type="cellIs" dxfId="25746" priority="2833" operator="lessThan">
      <formula>0.8</formula>
    </cfRule>
    <cfRule type="cellIs" dxfId="25745" priority="2834" operator="greaterThan">
      <formula>1</formula>
    </cfRule>
  </conditionalFormatting>
  <conditionalFormatting sqref="R83">
    <cfRule type="cellIs" dxfId="25744" priority="2831" operator="greaterThan">
      <formula>1</formula>
    </cfRule>
    <cfRule type="cellIs" dxfId="25743" priority="2832" operator="lessThan">
      <formula>0.8</formula>
    </cfRule>
  </conditionalFormatting>
  <conditionalFormatting sqref="P83">
    <cfRule type="cellIs" dxfId="25742" priority="2830" operator="greaterThan">
      <formula>0</formula>
    </cfRule>
  </conditionalFormatting>
  <conditionalFormatting sqref="Q83">
    <cfRule type="cellIs" dxfId="25741" priority="2835" operator="lessThan">
      <formula>0</formula>
    </cfRule>
  </conditionalFormatting>
  <conditionalFormatting sqref="P83">
    <cfRule type="cellIs" dxfId="25740" priority="2824" operator="greaterThan">
      <formula>0</formula>
    </cfRule>
  </conditionalFormatting>
  <conditionalFormatting sqref="Q83">
    <cfRule type="cellIs" dxfId="25739" priority="2829" operator="lessThan">
      <formula>0</formula>
    </cfRule>
  </conditionalFormatting>
  <conditionalFormatting sqref="R83">
    <cfRule type="cellIs" dxfId="25738" priority="2827" operator="lessThan">
      <formula>0.8</formula>
    </cfRule>
    <cfRule type="cellIs" dxfId="25737" priority="2828" operator="greaterThan">
      <formula>1</formula>
    </cfRule>
  </conditionalFormatting>
  <conditionalFormatting sqref="R83">
    <cfRule type="cellIs" dxfId="25736" priority="2825" operator="greaterThan">
      <formula>1</formula>
    </cfRule>
    <cfRule type="cellIs" dxfId="25735" priority="2826" operator="lessThan">
      <formula>0.8</formula>
    </cfRule>
  </conditionalFormatting>
  <conditionalFormatting sqref="R83">
    <cfRule type="cellIs" dxfId="25734" priority="2821" operator="lessThan">
      <formula>0.8</formula>
    </cfRule>
    <cfRule type="cellIs" dxfId="25733" priority="2822" operator="greaterThan">
      <formula>1</formula>
    </cfRule>
  </conditionalFormatting>
  <conditionalFormatting sqref="R83">
    <cfRule type="cellIs" dxfId="25732" priority="2819" operator="greaterThan">
      <formula>1</formula>
    </cfRule>
    <cfRule type="cellIs" dxfId="25731" priority="2820" operator="lessThan">
      <formula>0.8</formula>
    </cfRule>
  </conditionalFormatting>
  <conditionalFormatting sqref="P83">
    <cfRule type="cellIs" dxfId="25730" priority="2818" operator="greaterThan">
      <formula>0</formula>
    </cfRule>
  </conditionalFormatting>
  <conditionalFormatting sqref="Q83">
    <cfRule type="cellIs" dxfId="25729" priority="2823" operator="lessThan">
      <formula>0</formula>
    </cfRule>
  </conditionalFormatting>
  <conditionalFormatting sqref="R83">
    <cfRule type="cellIs" dxfId="25728" priority="2815" operator="lessThan">
      <formula>0.8</formula>
    </cfRule>
    <cfRule type="cellIs" dxfId="25727" priority="2816" operator="greaterThan">
      <formula>1</formula>
    </cfRule>
  </conditionalFormatting>
  <conditionalFormatting sqref="R83">
    <cfRule type="cellIs" dxfId="25726" priority="2813" operator="greaterThan">
      <formula>1</formula>
    </cfRule>
    <cfRule type="cellIs" dxfId="25725" priority="2814" operator="lessThan">
      <formula>0.8</formula>
    </cfRule>
  </conditionalFormatting>
  <conditionalFormatting sqref="P83">
    <cfRule type="cellIs" dxfId="25724" priority="2812" operator="greaterThan">
      <formula>0</formula>
    </cfRule>
  </conditionalFormatting>
  <conditionalFormatting sqref="Q83">
    <cfRule type="cellIs" dxfId="25723" priority="2817" operator="lessThan">
      <formula>0</formula>
    </cfRule>
  </conditionalFormatting>
  <conditionalFormatting sqref="Q83">
    <cfRule type="cellIs" dxfId="25722" priority="2811" operator="lessThan">
      <formula>0</formula>
    </cfRule>
  </conditionalFormatting>
  <conditionalFormatting sqref="R83">
    <cfRule type="cellIs" dxfId="25721" priority="2809" operator="lessThan">
      <formula>0.8</formula>
    </cfRule>
    <cfRule type="cellIs" dxfId="25720" priority="2810" operator="greaterThan">
      <formula>1</formula>
    </cfRule>
  </conditionalFormatting>
  <conditionalFormatting sqref="R83">
    <cfRule type="cellIs" dxfId="25719" priority="2807" operator="greaterThan">
      <formula>1</formula>
    </cfRule>
    <cfRule type="cellIs" dxfId="25718" priority="2808" operator="lessThan">
      <formula>0.8</formula>
    </cfRule>
  </conditionalFormatting>
  <conditionalFormatting sqref="P83">
    <cfRule type="cellIs" dxfId="25717" priority="2806" operator="greaterThan">
      <formula>0</formula>
    </cfRule>
  </conditionalFormatting>
  <conditionalFormatting sqref="Q83">
    <cfRule type="cellIs" dxfId="25716" priority="2800" operator="lessThan">
      <formula>0</formula>
    </cfRule>
  </conditionalFormatting>
  <conditionalFormatting sqref="R83">
    <cfRule type="cellIs" dxfId="25715" priority="2804" operator="lessThan">
      <formula>0.8</formula>
    </cfRule>
    <cfRule type="cellIs" dxfId="25714" priority="2805" operator="greaterThan">
      <formula>1</formula>
    </cfRule>
  </conditionalFormatting>
  <conditionalFormatting sqref="R83">
    <cfRule type="cellIs" dxfId="25713" priority="2802" operator="greaterThan">
      <formula>1</formula>
    </cfRule>
    <cfRule type="cellIs" dxfId="25712" priority="2803" operator="lessThan">
      <formula>0.8</formula>
    </cfRule>
  </conditionalFormatting>
  <conditionalFormatting sqref="P83">
    <cfRule type="cellIs" dxfId="25711" priority="2801" operator="greaterThan">
      <formula>0</formula>
    </cfRule>
  </conditionalFormatting>
  <conditionalFormatting sqref="Q83">
    <cfRule type="cellIs" dxfId="25710" priority="2799" operator="lessThan">
      <formula>0</formula>
    </cfRule>
  </conditionalFormatting>
  <conditionalFormatting sqref="R83">
    <cfRule type="cellIs" dxfId="25709" priority="2797" operator="lessThan">
      <formula>0.8</formula>
    </cfRule>
    <cfRule type="cellIs" dxfId="25708" priority="2798" operator="greaterThan">
      <formula>1</formula>
    </cfRule>
  </conditionalFormatting>
  <conditionalFormatting sqref="R83">
    <cfRule type="cellIs" dxfId="25707" priority="2795" operator="greaterThan">
      <formula>1</formula>
    </cfRule>
    <cfRule type="cellIs" dxfId="25706" priority="2796" operator="lessThan">
      <formula>0.8</formula>
    </cfRule>
  </conditionalFormatting>
  <conditionalFormatting sqref="P83">
    <cfRule type="cellIs" dxfId="25705" priority="2794" operator="greaterThan">
      <formula>0</formula>
    </cfRule>
  </conditionalFormatting>
  <conditionalFormatting sqref="Q83">
    <cfRule type="cellIs" dxfId="25704" priority="2793" operator="lessThan">
      <formula>0</formula>
    </cfRule>
  </conditionalFormatting>
  <conditionalFormatting sqref="R83">
    <cfRule type="cellIs" dxfId="25703" priority="2791" operator="lessThan">
      <formula>0.8</formula>
    </cfRule>
    <cfRule type="cellIs" dxfId="25702" priority="2792" operator="greaterThan">
      <formula>1</formula>
    </cfRule>
  </conditionalFormatting>
  <conditionalFormatting sqref="R83">
    <cfRule type="cellIs" dxfId="25701" priority="2789" operator="greaterThan">
      <formula>1</formula>
    </cfRule>
    <cfRule type="cellIs" dxfId="25700" priority="2790" operator="lessThan">
      <formula>0.8</formula>
    </cfRule>
  </conditionalFormatting>
  <conditionalFormatting sqref="P83">
    <cfRule type="cellIs" dxfId="25699" priority="2788" operator="greaterThan">
      <formula>0</formula>
    </cfRule>
  </conditionalFormatting>
  <conditionalFormatting sqref="Q83">
    <cfRule type="cellIs" dxfId="25698" priority="2787" operator="lessThan">
      <formula>0</formula>
    </cfRule>
  </conditionalFormatting>
  <conditionalFormatting sqref="R83">
    <cfRule type="cellIs" dxfId="25697" priority="2785" operator="lessThan">
      <formula>0.8</formula>
    </cfRule>
    <cfRule type="cellIs" dxfId="25696" priority="2786" operator="greaterThan">
      <formula>1</formula>
    </cfRule>
  </conditionalFormatting>
  <conditionalFormatting sqref="R83">
    <cfRule type="cellIs" dxfId="25695" priority="2783" operator="greaterThan">
      <formula>1</formula>
    </cfRule>
    <cfRule type="cellIs" dxfId="25694" priority="2784" operator="lessThan">
      <formula>0.8</formula>
    </cfRule>
  </conditionalFormatting>
  <conditionalFormatting sqref="P83">
    <cfRule type="cellIs" dxfId="25693" priority="2782" operator="greaterThan">
      <formula>0</formula>
    </cfRule>
  </conditionalFormatting>
  <conditionalFormatting sqref="Q83">
    <cfRule type="cellIs" dxfId="25692" priority="2781" operator="lessThan">
      <formula>0</formula>
    </cfRule>
  </conditionalFormatting>
  <conditionalFormatting sqref="R83">
    <cfRule type="cellIs" dxfId="25691" priority="2779" operator="lessThan">
      <formula>0.8</formula>
    </cfRule>
    <cfRule type="cellIs" dxfId="25690" priority="2780" operator="greaterThan">
      <formula>1</formula>
    </cfRule>
  </conditionalFormatting>
  <conditionalFormatting sqref="R83">
    <cfRule type="cellIs" dxfId="25689" priority="2777" operator="greaterThan">
      <formula>1</formula>
    </cfRule>
    <cfRule type="cellIs" dxfId="25688" priority="2778" operator="lessThan">
      <formula>0.8</formula>
    </cfRule>
  </conditionalFormatting>
  <conditionalFormatting sqref="P83">
    <cfRule type="cellIs" dxfId="25687" priority="2776" operator="greaterThan">
      <formula>0</formula>
    </cfRule>
  </conditionalFormatting>
  <conditionalFormatting sqref="Q83">
    <cfRule type="cellIs" dxfId="25686" priority="2775" operator="lessThan">
      <formula>0</formula>
    </cfRule>
  </conditionalFormatting>
  <conditionalFormatting sqref="R83">
    <cfRule type="cellIs" dxfId="25685" priority="2773" operator="lessThan">
      <formula>0.8</formula>
    </cfRule>
    <cfRule type="cellIs" dxfId="25684" priority="2774" operator="greaterThan">
      <formula>1</formula>
    </cfRule>
  </conditionalFormatting>
  <conditionalFormatting sqref="R83">
    <cfRule type="cellIs" dxfId="25683" priority="2771" operator="greaterThan">
      <formula>1</formula>
    </cfRule>
    <cfRule type="cellIs" dxfId="25682" priority="2772" operator="lessThan">
      <formula>0.8</formula>
    </cfRule>
  </conditionalFormatting>
  <conditionalFormatting sqref="P83">
    <cfRule type="cellIs" dxfId="25681" priority="2770" operator="greaterThan">
      <formula>0</formula>
    </cfRule>
  </conditionalFormatting>
  <conditionalFormatting sqref="P83">
    <cfRule type="cellIs" dxfId="25680" priority="2764" operator="greaterThan">
      <formula>0</formula>
    </cfRule>
  </conditionalFormatting>
  <conditionalFormatting sqref="Q83">
    <cfRule type="cellIs" dxfId="25679" priority="2769" operator="lessThan">
      <formula>0</formula>
    </cfRule>
  </conditionalFormatting>
  <conditionalFormatting sqref="R83">
    <cfRule type="cellIs" dxfId="25678" priority="2767" operator="lessThan">
      <formula>0.8</formula>
    </cfRule>
    <cfRule type="cellIs" dxfId="25677" priority="2768" operator="greaterThan">
      <formula>1</formula>
    </cfRule>
  </conditionalFormatting>
  <conditionalFormatting sqref="R83">
    <cfRule type="cellIs" dxfId="25676" priority="2765" operator="greaterThan">
      <formula>1</formula>
    </cfRule>
    <cfRule type="cellIs" dxfId="25675" priority="2766" operator="lessThan">
      <formula>0.8</formula>
    </cfRule>
  </conditionalFormatting>
  <conditionalFormatting sqref="P83">
    <cfRule type="cellIs" dxfId="25674" priority="2758" operator="greaterThan">
      <formula>0</formula>
    </cfRule>
  </conditionalFormatting>
  <conditionalFormatting sqref="Q83">
    <cfRule type="cellIs" dxfId="25673" priority="2763" operator="lessThan">
      <formula>0</formula>
    </cfRule>
  </conditionalFormatting>
  <conditionalFormatting sqref="R83">
    <cfRule type="cellIs" dxfId="25672" priority="2761" operator="lessThan">
      <formula>0.8</formula>
    </cfRule>
    <cfRule type="cellIs" dxfId="25671" priority="2762" operator="greaterThan">
      <formula>1</formula>
    </cfRule>
  </conditionalFormatting>
  <conditionalFormatting sqref="R83">
    <cfRule type="cellIs" dxfId="25670" priority="2759" operator="greaterThan">
      <formula>1</formula>
    </cfRule>
    <cfRule type="cellIs" dxfId="25669" priority="2760" operator="lessThan">
      <formula>0.8</formula>
    </cfRule>
  </conditionalFormatting>
  <conditionalFormatting sqref="R83">
    <cfRule type="cellIs" dxfId="25668" priority="2755" operator="lessThan">
      <formula>0.8</formula>
    </cfRule>
    <cfRule type="cellIs" dxfId="25667" priority="2756" operator="greaterThan">
      <formula>1</formula>
    </cfRule>
  </conditionalFormatting>
  <conditionalFormatting sqref="R83">
    <cfRule type="cellIs" dxfId="25666" priority="2753" operator="greaterThan">
      <formula>1</formula>
    </cfRule>
    <cfRule type="cellIs" dxfId="25665" priority="2754" operator="lessThan">
      <formula>0.8</formula>
    </cfRule>
  </conditionalFormatting>
  <conditionalFormatting sqref="P83">
    <cfRule type="cellIs" dxfId="25664" priority="2752" operator="greaterThan">
      <formula>0</formula>
    </cfRule>
  </conditionalFormatting>
  <conditionalFormatting sqref="Q83">
    <cfRule type="cellIs" dxfId="25663" priority="2757" operator="lessThan">
      <formula>0</formula>
    </cfRule>
  </conditionalFormatting>
  <conditionalFormatting sqref="Q83">
    <cfRule type="cellIs" dxfId="25662" priority="2746" operator="lessThan">
      <formula>0</formula>
    </cfRule>
  </conditionalFormatting>
  <conditionalFormatting sqref="P83">
    <cfRule type="cellIs" dxfId="25661" priority="2747" operator="greaterThan">
      <formula>0</formula>
    </cfRule>
  </conditionalFormatting>
  <conditionalFormatting sqref="R83">
    <cfRule type="cellIs" dxfId="25660" priority="2750" operator="lessThan">
      <formula>0.8</formula>
    </cfRule>
    <cfRule type="cellIs" dxfId="25659" priority="2751" operator="greaterThan">
      <formula>1</formula>
    </cfRule>
  </conditionalFormatting>
  <conditionalFormatting sqref="R83">
    <cfRule type="cellIs" dxfId="25658" priority="2748" operator="greaterThan">
      <formula>1</formula>
    </cfRule>
    <cfRule type="cellIs" dxfId="25657" priority="2749" operator="lessThan">
      <formula>0.8</formula>
    </cfRule>
  </conditionalFormatting>
  <conditionalFormatting sqref="Q83">
    <cfRule type="cellIs" dxfId="25656" priority="2740" operator="lessThan">
      <formula>0</formula>
    </cfRule>
  </conditionalFormatting>
  <conditionalFormatting sqref="R83">
    <cfRule type="cellIs" dxfId="25655" priority="2744" operator="lessThan">
      <formula>0.8</formula>
    </cfRule>
    <cfRule type="cellIs" dxfId="25654" priority="2745" operator="greaterThan">
      <formula>1</formula>
    </cfRule>
  </conditionalFormatting>
  <conditionalFormatting sqref="R83">
    <cfRule type="cellIs" dxfId="25653" priority="2742" operator="greaterThan">
      <formula>1</formula>
    </cfRule>
    <cfRule type="cellIs" dxfId="25652" priority="2743" operator="lessThan">
      <formula>0.8</formula>
    </cfRule>
  </conditionalFormatting>
  <conditionalFormatting sqref="P83">
    <cfRule type="cellIs" dxfId="25651" priority="2741" operator="greaterThan">
      <formula>0</formula>
    </cfRule>
  </conditionalFormatting>
  <conditionalFormatting sqref="Q83">
    <cfRule type="cellIs" dxfId="25650" priority="2739" operator="lessThan">
      <formula>0</formula>
    </cfRule>
  </conditionalFormatting>
  <conditionalFormatting sqref="R83">
    <cfRule type="cellIs" dxfId="25649" priority="2737" operator="lessThan">
      <formula>0.8</formula>
    </cfRule>
    <cfRule type="cellIs" dxfId="25648" priority="2738" operator="greaterThan">
      <formula>1</formula>
    </cfRule>
  </conditionalFormatting>
  <conditionalFormatting sqref="R83">
    <cfRule type="cellIs" dxfId="25647" priority="2735" operator="greaterThan">
      <formula>1</formula>
    </cfRule>
    <cfRule type="cellIs" dxfId="25646" priority="2736" operator="lessThan">
      <formula>0.8</formula>
    </cfRule>
  </conditionalFormatting>
  <conditionalFormatting sqref="P83">
    <cfRule type="cellIs" dxfId="25645" priority="2734" operator="greaterThan">
      <formula>0</formula>
    </cfRule>
  </conditionalFormatting>
  <conditionalFormatting sqref="Q83">
    <cfRule type="cellIs" dxfId="25644" priority="2733" operator="lessThan">
      <formula>0</formula>
    </cfRule>
  </conditionalFormatting>
  <conditionalFormatting sqref="R83">
    <cfRule type="cellIs" dxfId="25643" priority="2731" operator="lessThan">
      <formula>0.8</formula>
    </cfRule>
    <cfRule type="cellIs" dxfId="25642" priority="2732" operator="greaterThan">
      <formula>1</formula>
    </cfRule>
  </conditionalFormatting>
  <conditionalFormatting sqref="R83">
    <cfRule type="cellIs" dxfId="25641" priority="2729" operator="greaterThan">
      <formula>1</formula>
    </cfRule>
    <cfRule type="cellIs" dxfId="25640" priority="2730" operator="lessThan">
      <formula>0.8</formula>
    </cfRule>
  </conditionalFormatting>
  <conditionalFormatting sqref="P83">
    <cfRule type="cellIs" dxfId="25639" priority="2728" operator="greaterThan">
      <formula>0</formula>
    </cfRule>
  </conditionalFormatting>
  <conditionalFormatting sqref="Q83">
    <cfRule type="cellIs" dxfId="25638" priority="2727" operator="lessThan">
      <formula>0</formula>
    </cfRule>
  </conditionalFormatting>
  <conditionalFormatting sqref="R83">
    <cfRule type="cellIs" dxfId="25637" priority="2725" operator="lessThan">
      <formula>0.8</formula>
    </cfRule>
    <cfRule type="cellIs" dxfId="25636" priority="2726" operator="greaterThan">
      <formula>1</formula>
    </cfRule>
  </conditionalFormatting>
  <conditionalFormatting sqref="R83">
    <cfRule type="cellIs" dxfId="25635" priority="2723" operator="greaterThan">
      <formula>1</formula>
    </cfRule>
    <cfRule type="cellIs" dxfId="25634" priority="2724" operator="lessThan">
      <formula>0.8</formula>
    </cfRule>
  </conditionalFormatting>
  <conditionalFormatting sqref="P83">
    <cfRule type="cellIs" dxfId="25633" priority="2722" operator="greaterThan">
      <formula>0</formula>
    </cfRule>
  </conditionalFormatting>
  <conditionalFormatting sqref="Q83">
    <cfRule type="cellIs" dxfId="25632" priority="2721" operator="lessThan">
      <formula>0</formula>
    </cfRule>
  </conditionalFormatting>
  <conditionalFormatting sqref="R83">
    <cfRule type="cellIs" dxfId="25631" priority="2719" operator="lessThan">
      <formula>0.8</formula>
    </cfRule>
    <cfRule type="cellIs" dxfId="25630" priority="2720" operator="greaterThan">
      <formula>1</formula>
    </cfRule>
  </conditionalFormatting>
  <conditionalFormatting sqref="R83">
    <cfRule type="cellIs" dxfId="25629" priority="2717" operator="greaterThan">
      <formula>1</formula>
    </cfRule>
    <cfRule type="cellIs" dxfId="25628" priority="2718" operator="lessThan">
      <formula>0.8</formula>
    </cfRule>
  </conditionalFormatting>
  <conditionalFormatting sqref="P83">
    <cfRule type="cellIs" dxfId="25627" priority="2716" operator="greaterThan">
      <formula>0</formula>
    </cfRule>
  </conditionalFormatting>
  <conditionalFormatting sqref="Q83">
    <cfRule type="cellIs" dxfId="25626" priority="2715" operator="lessThan">
      <formula>0</formula>
    </cfRule>
  </conditionalFormatting>
  <conditionalFormatting sqref="R83">
    <cfRule type="cellIs" dxfId="25625" priority="2713" operator="lessThan">
      <formula>0.8</formula>
    </cfRule>
    <cfRule type="cellIs" dxfId="25624" priority="2714" operator="greaterThan">
      <formula>1</formula>
    </cfRule>
  </conditionalFormatting>
  <conditionalFormatting sqref="R83">
    <cfRule type="cellIs" dxfId="25623" priority="2711" operator="greaterThan">
      <formula>1</formula>
    </cfRule>
    <cfRule type="cellIs" dxfId="25622" priority="2712" operator="lessThan">
      <formula>0.8</formula>
    </cfRule>
  </conditionalFormatting>
  <conditionalFormatting sqref="P83">
    <cfRule type="cellIs" dxfId="25621" priority="2710" operator="greaterThan">
      <formula>0</formula>
    </cfRule>
  </conditionalFormatting>
  <conditionalFormatting sqref="Q83">
    <cfRule type="cellIs" dxfId="25620" priority="2709" operator="lessThan">
      <formula>0</formula>
    </cfRule>
  </conditionalFormatting>
  <conditionalFormatting sqref="R83">
    <cfRule type="cellIs" dxfId="25619" priority="2707" operator="lessThan">
      <formula>0.8</formula>
    </cfRule>
    <cfRule type="cellIs" dxfId="25618" priority="2708" operator="greaterThan">
      <formula>1</formula>
    </cfRule>
  </conditionalFormatting>
  <conditionalFormatting sqref="R83">
    <cfRule type="cellIs" dxfId="25617" priority="2705" operator="greaterThan">
      <formula>1</formula>
    </cfRule>
    <cfRule type="cellIs" dxfId="25616" priority="2706" operator="lessThan">
      <formula>0.8</formula>
    </cfRule>
  </conditionalFormatting>
  <conditionalFormatting sqref="P83">
    <cfRule type="cellIs" dxfId="25615" priority="2704" operator="greaterThan">
      <formula>0</formula>
    </cfRule>
  </conditionalFormatting>
  <conditionalFormatting sqref="Q83">
    <cfRule type="cellIs" dxfId="25614" priority="2703" operator="lessThan">
      <formula>0</formula>
    </cfRule>
  </conditionalFormatting>
  <conditionalFormatting sqref="R83">
    <cfRule type="cellIs" dxfId="25613" priority="2701" operator="lessThan">
      <formula>0.8</formula>
    </cfRule>
    <cfRule type="cellIs" dxfId="25612" priority="2702" operator="greaterThan">
      <formula>1</formula>
    </cfRule>
  </conditionalFormatting>
  <conditionalFormatting sqref="R83">
    <cfRule type="cellIs" dxfId="25611" priority="2699" operator="greaterThan">
      <formula>1</formula>
    </cfRule>
    <cfRule type="cellIs" dxfId="25610" priority="2700" operator="lessThan">
      <formula>0.8</formula>
    </cfRule>
  </conditionalFormatting>
  <conditionalFormatting sqref="P83">
    <cfRule type="cellIs" dxfId="25609" priority="2698" operator="greaterThan">
      <formula>0</formula>
    </cfRule>
  </conditionalFormatting>
  <conditionalFormatting sqref="P83">
    <cfRule type="cellIs" dxfId="25608" priority="2692" operator="greaterThan">
      <formula>0</formula>
    </cfRule>
  </conditionalFormatting>
  <conditionalFormatting sqref="Q83">
    <cfRule type="cellIs" dxfId="25607" priority="2697" operator="lessThan">
      <formula>0</formula>
    </cfRule>
  </conditionalFormatting>
  <conditionalFormatting sqref="R83">
    <cfRule type="cellIs" dxfId="25606" priority="2695" operator="lessThan">
      <formula>0.8</formula>
    </cfRule>
    <cfRule type="cellIs" dxfId="25605" priority="2696" operator="greaterThan">
      <formula>1</formula>
    </cfRule>
  </conditionalFormatting>
  <conditionalFormatting sqref="R83">
    <cfRule type="cellIs" dxfId="25604" priority="2693" operator="greaterThan">
      <formula>1</formula>
    </cfRule>
    <cfRule type="cellIs" dxfId="25603" priority="2694" operator="lessThan">
      <formula>0.8</formula>
    </cfRule>
  </conditionalFormatting>
  <conditionalFormatting sqref="P83">
    <cfRule type="cellIs" dxfId="25602" priority="2686" operator="greaterThan">
      <formula>0</formula>
    </cfRule>
  </conditionalFormatting>
  <conditionalFormatting sqref="Q83">
    <cfRule type="cellIs" dxfId="25601" priority="2691" operator="lessThan">
      <formula>0</formula>
    </cfRule>
  </conditionalFormatting>
  <conditionalFormatting sqref="R83">
    <cfRule type="cellIs" dxfId="25600" priority="2689" operator="lessThan">
      <formula>0.8</formula>
    </cfRule>
    <cfRule type="cellIs" dxfId="25599" priority="2690" operator="greaterThan">
      <formula>1</formula>
    </cfRule>
  </conditionalFormatting>
  <conditionalFormatting sqref="R83">
    <cfRule type="cellIs" dxfId="25598" priority="2687" operator="greaterThan">
      <formula>1</formula>
    </cfRule>
    <cfRule type="cellIs" dxfId="25597" priority="2688" operator="lessThan">
      <formula>0.8</formula>
    </cfRule>
  </conditionalFormatting>
  <conditionalFormatting sqref="R83">
    <cfRule type="cellIs" dxfId="25596" priority="2683" operator="lessThan">
      <formula>0.8</formula>
    </cfRule>
    <cfRule type="cellIs" dxfId="25595" priority="2684" operator="greaterThan">
      <formula>1</formula>
    </cfRule>
  </conditionalFormatting>
  <conditionalFormatting sqref="R83">
    <cfRule type="cellIs" dxfId="25594" priority="2681" operator="greaterThan">
      <formula>1</formula>
    </cfRule>
    <cfRule type="cellIs" dxfId="25593" priority="2682" operator="lessThan">
      <formula>0.8</formula>
    </cfRule>
  </conditionalFormatting>
  <conditionalFormatting sqref="P83">
    <cfRule type="cellIs" dxfId="25592" priority="2680" operator="greaterThan">
      <formula>0</formula>
    </cfRule>
  </conditionalFormatting>
  <conditionalFormatting sqref="Q83">
    <cfRule type="cellIs" dxfId="25591" priority="2685" operator="lessThan">
      <formula>0</formula>
    </cfRule>
  </conditionalFormatting>
  <conditionalFormatting sqref="Q83">
    <cfRule type="cellIs" dxfId="25590" priority="2679" operator="lessThan">
      <formula>0</formula>
    </cfRule>
  </conditionalFormatting>
  <conditionalFormatting sqref="R83">
    <cfRule type="cellIs" dxfId="25589" priority="2677" operator="lessThan">
      <formula>0.8</formula>
    </cfRule>
    <cfRule type="cellIs" dxfId="25588" priority="2678" operator="greaterThan">
      <formula>1</formula>
    </cfRule>
  </conditionalFormatting>
  <conditionalFormatting sqref="R83">
    <cfRule type="cellIs" dxfId="25587" priority="2675" operator="greaterThan">
      <formula>1</formula>
    </cfRule>
    <cfRule type="cellIs" dxfId="25586" priority="2676" operator="lessThan">
      <formula>0.8</formula>
    </cfRule>
  </conditionalFormatting>
  <conditionalFormatting sqref="P83">
    <cfRule type="cellIs" dxfId="25585" priority="2674" operator="greaterThan">
      <formula>0</formula>
    </cfRule>
  </conditionalFormatting>
  <conditionalFormatting sqref="P83">
    <cfRule type="cellIs" dxfId="25584" priority="2668" operator="greaterThan">
      <formula>0</formula>
    </cfRule>
  </conditionalFormatting>
  <conditionalFormatting sqref="Q83">
    <cfRule type="cellIs" dxfId="25583" priority="2673" operator="lessThan">
      <formula>0</formula>
    </cfRule>
  </conditionalFormatting>
  <conditionalFormatting sqref="R83">
    <cfRule type="cellIs" dxfId="25582" priority="2671" operator="lessThan">
      <formula>0.8</formula>
    </cfRule>
    <cfRule type="cellIs" dxfId="25581" priority="2672" operator="greaterThan">
      <formula>1</formula>
    </cfRule>
  </conditionalFormatting>
  <conditionalFormatting sqref="R83">
    <cfRule type="cellIs" dxfId="25580" priority="2669" operator="greaterThan">
      <formula>1</formula>
    </cfRule>
    <cfRule type="cellIs" dxfId="25579" priority="2670" operator="lessThan">
      <formula>0.8</formula>
    </cfRule>
  </conditionalFormatting>
  <conditionalFormatting sqref="P83">
    <cfRule type="cellIs" dxfId="25578" priority="2662" operator="greaterThan">
      <formula>0</formula>
    </cfRule>
  </conditionalFormatting>
  <conditionalFormatting sqref="Q83">
    <cfRule type="cellIs" dxfId="25577" priority="2667" operator="lessThan">
      <formula>0</formula>
    </cfRule>
  </conditionalFormatting>
  <conditionalFormatting sqref="R83">
    <cfRule type="cellIs" dxfId="25576" priority="2665" operator="lessThan">
      <formula>0.8</formula>
    </cfRule>
    <cfRule type="cellIs" dxfId="25575" priority="2666" operator="greaterThan">
      <formula>1</formula>
    </cfRule>
  </conditionalFormatting>
  <conditionalFormatting sqref="R83">
    <cfRule type="cellIs" dxfId="25574" priority="2663" operator="greaterThan">
      <formula>1</formula>
    </cfRule>
    <cfRule type="cellIs" dxfId="25573" priority="2664" operator="lessThan">
      <formula>0.8</formula>
    </cfRule>
  </conditionalFormatting>
  <conditionalFormatting sqref="R83">
    <cfRule type="cellIs" dxfId="25572" priority="2659" operator="lessThan">
      <formula>0.8</formula>
    </cfRule>
    <cfRule type="cellIs" dxfId="25571" priority="2660" operator="greaterThan">
      <formula>1</formula>
    </cfRule>
  </conditionalFormatting>
  <conditionalFormatting sqref="R83">
    <cfRule type="cellIs" dxfId="25570" priority="2657" operator="greaterThan">
      <formula>1</formula>
    </cfRule>
    <cfRule type="cellIs" dxfId="25569" priority="2658" operator="lessThan">
      <formula>0.8</formula>
    </cfRule>
  </conditionalFormatting>
  <conditionalFormatting sqref="P83">
    <cfRule type="cellIs" dxfId="25568" priority="2656" operator="greaterThan">
      <formula>0</formula>
    </cfRule>
  </conditionalFormatting>
  <conditionalFormatting sqref="Q83">
    <cfRule type="cellIs" dxfId="25567" priority="2661" operator="lessThan">
      <formula>0</formula>
    </cfRule>
  </conditionalFormatting>
  <conditionalFormatting sqref="P83">
    <cfRule type="cellIs" dxfId="25566" priority="2650" operator="greaterThan">
      <formula>0</formula>
    </cfRule>
  </conditionalFormatting>
  <conditionalFormatting sqref="Q83">
    <cfRule type="cellIs" dxfId="25565" priority="2655" operator="lessThan">
      <formula>0</formula>
    </cfRule>
  </conditionalFormatting>
  <conditionalFormatting sqref="R83">
    <cfRule type="cellIs" dxfId="25564" priority="2653" operator="lessThan">
      <formula>0.8</formula>
    </cfRule>
    <cfRule type="cellIs" dxfId="25563" priority="2654" operator="greaterThan">
      <formula>1</formula>
    </cfRule>
  </conditionalFormatting>
  <conditionalFormatting sqref="R83">
    <cfRule type="cellIs" dxfId="25562" priority="2651" operator="greaterThan">
      <formula>1</formula>
    </cfRule>
    <cfRule type="cellIs" dxfId="25561" priority="2652" operator="lessThan">
      <formula>0.8</formula>
    </cfRule>
  </conditionalFormatting>
  <conditionalFormatting sqref="R83">
    <cfRule type="cellIs" dxfId="25560" priority="2647" operator="lessThan">
      <formula>0.8</formula>
    </cfRule>
    <cfRule type="cellIs" dxfId="25559" priority="2648" operator="greaterThan">
      <formula>1</formula>
    </cfRule>
  </conditionalFormatting>
  <conditionalFormatting sqref="R83">
    <cfRule type="cellIs" dxfId="25558" priority="2645" operator="greaterThan">
      <formula>1</formula>
    </cfRule>
    <cfRule type="cellIs" dxfId="25557" priority="2646" operator="lessThan">
      <formula>0.8</formula>
    </cfRule>
  </conditionalFormatting>
  <conditionalFormatting sqref="P83">
    <cfRule type="cellIs" dxfId="25556" priority="2644" operator="greaterThan">
      <formula>0</formula>
    </cfRule>
  </conditionalFormatting>
  <conditionalFormatting sqref="Q83">
    <cfRule type="cellIs" dxfId="25555" priority="2649" operator="lessThan">
      <formula>0</formula>
    </cfRule>
  </conditionalFormatting>
  <conditionalFormatting sqref="R83">
    <cfRule type="cellIs" dxfId="25554" priority="2641" operator="lessThan">
      <formula>0.8</formula>
    </cfRule>
    <cfRule type="cellIs" dxfId="25553" priority="2642" operator="greaterThan">
      <formula>1</formula>
    </cfRule>
  </conditionalFormatting>
  <conditionalFormatting sqref="R83">
    <cfRule type="cellIs" dxfId="25552" priority="2639" operator="greaterThan">
      <formula>1</formula>
    </cfRule>
    <cfRule type="cellIs" dxfId="25551" priority="2640" operator="lessThan">
      <formula>0.8</formula>
    </cfRule>
  </conditionalFormatting>
  <conditionalFormatting sqref="P83">
    <cfRule type="cellIs" dxfId="25550" priority="2638" operator="greaterThan">
      <formula>0</formula>
    </cfRule>
  </conditionalFormatting>
  <conditionalFormatting sqref="Q83">
    <cfRule type="cellIs" dxfId="25549" priority="2643" operator="lessThan">
      <formula>0</formula>
    </cfRule>
  </conditionalFormatting>
  <conditionalFormatting sqref="Q83">
    <cfRule type="cellIs" dxfId="25548" priority="2637" operator="lessThan">
      <formula>0</formula>
    </cfRule>
  </conditionalFormatting>
  <conditionalFormatting sqref="R83">
    <cfRule type="cellIs" dxfId="25547" priority="2635" operator="lessThan">
      <formula>0.8</formula>
    </cfRule>
    <cfRule type="cellIs" dxfId="25546" priority="2636" operator="greaterThan">
      <formula>1</formula>
    </cfRule>
  </conditionalFormatting>
  <conditionalFormatting sqref="R83">
    <cfRule type="cellIs" dxfId="25545" priority="2633" operator="greaterThan">
      <formula>1</formula>
    </cfRule>
    <cfRule type="cellIs" dxfId="25544" priority="2634" operator="lessThan">
      <formula>0.8</formula>
    </cfRule>
  </conditionalFormatting>
  <conditionalFormatting sqref="P83">
    <cfRule type="cellIs" dxfId="25543" priority="2632" operator="greaterThan">
      <formula>0</formula>
    </cfRule>
  </conditionalFormatting>
  <conditionalFormatting sqref="Q83">
    <cfRule type="cellIs" dxfId="25542" priority="2626" operator="lessThan">
      <formula>0</formula>
    </cfRule>
  </conditionalFormatting>
  <conditionalFormatting sqref="R83">
    <cfRule type="cellIs" dxfId="25541" priority="2630" operator="lessThan">
      <formula>0.8</formula>
    </cfRule>
    <cfRule type="cellIs" dxfId="25540" priority="2631" operator="greaterThan">
      <formula>1</formula>
    </cfRule>
  </conditionalFormatting>
  <conditionalFormatting sqref="R83">
    <cfRule type="cellIs" dxfId="25539" priority="2628" operator="greaterThan">
      <formula>1</formula>
    </cfRule>
    <cfRule type="cellIs" dxfId="25538" priority="2629" operator="lessThan">
      <formula>0.8</formula>
    </cfRule>
  </conditionalFormatting>
  <conditionalFormatting sqref="P83">
    <cfRule type="cellIs" dxfId="25537" priority="2627" operator="greaterThan">
      <formula>0</formula>
    </cfRule>
  </conditionalFormatting>
  <conditionalFormatting sqref="Q83">
    <cfRule type="cellIs" dxfId="25536" priority="2625" operator="lessThan">
      <formula>0</formula>
    </cfRule>
  </conditionalFormatting>
  <conditionalFormatting sqref="R83">
    <cfRule type="cellIs" dxfId="25535" priority="2623" operator="lessThan">
      <formula>0.8</formula>
    </cfRule>
    <cfRule type="cellIs" dxfId="25534" priority="2624" operator="greaterThan">
      <formula>1</formula>
    </cfRule>
  </conditionalFormatting>
  <conditionalFormatting sqref="R83">
    <cfRule type="cellIs" dxfId="25533" priority="2621" operator="greaterThan">
      <formula>1</formula>
    </cfRule>
    <cfRule type="cellIs" dxfId="25532" priority="2622" operator="lessThan">
      <formula>0.8</formula>
    </cfRule>
  </conditionalFormatting>
  <conditionalFormatting sqref="P83">
    <cfRule type="cellIs" dxfId="25531" priority="2620" operator="greaterThan">
      <formula>0</formula>
    </cfRule>
  </conditionalFormatting>
  <conditionalFormatting sqref="Q83">
    <cfRule type="cellIs" dxfId="25530" priority="2619" operator="lessThan">
      <formula>0</formula>
    </cfRule>
  </conditionalFormatting>
  <conditionalFormatting sqref="R83">
    <cfRule type="cellIs" dxfId="25529" priority="2617" operator="lessThan">
      <formula>0.8</formula>
    </cfRule>
    <cfRule type="cellIs" dxfId="25528" priority="2618" operator="greaterThan">
      <formula>1</formula>
    </cfRule>
  </conditionalFormatting>
  <conditionalFormatting sqref="R83">
    <cfRule type="cellIs" dxfId="25527" priority="2615" operator="greaterThan">
      <formula>1</formula>
    </cfRule>
    <cfRule type="cellIs" dxfId="25526" priority="2616" operator="lessThan">
      <formula>0.8</formula>
    </cfRule>
  </conditionalFormatting>
  <conditionalFormatting sqref="P83">
    <cfRule type="cellIs" dxfId="25525" priority="2614" operator="greaterThan">
      <formula>0</formula>
    </cfRule>
  </conditionalFormatting>
  <conditionalFormatting sqref="Q83">
    <cfRule type="cellIs" dxfId="25524" priority="2613" operator="lessThan">
      <formula>0</formula>
    </cfRule>
  </conditionalFormatting>
  <conditionalFormatting sqref="R83">
    <cfRule type="cellIs" dxfId="25523" priority="2611" operator="lessThan">
      <formula>0.8</formula>
    </cfRule>
    <cfRule type="cellIs" dxfId="25522" priority="2612" operator="greaterThan">
      <formula>1</formula>
    </cfRule>
  </conditionalFormatting>
  <conditionalFormatting sqref="R83">
    <cfRule type="cellIs" dxfId="25521" priority="2609" operator="greaterThan">
      <formula>1</formula>
    </cfRule>
    <cfRule type="cellIs" dxfId="25520" priority="2610" operator="lessThan">
      <formula>0.8</formula>
    </cfRule>
  </conditionalFormatting>
  <conditionalFormatting sqref="P83">
    <cfRule type="cellIs" dxfId="25519" priority="2608" operator="greaterThan">
      <formula>0</formula>
    </cfRule>
  </conditionalFormatting>
  <conditionalFormatting sqref="Q83">
    <cfRule type="cellIs" dxfId="25518" priority="2607" operator="lessThan">
      <formula>0</formula>
    </cfRule>
  </conditionalFormatting>
  <conditionalFormatting sqref="R83">
    <cfRule type="cellIs" dxfId="25517" priority="2605" operator="lessThan">
      <formula>0.8</formula>
    </cfRule>
    <cfRule type="cellIs" dxfId="25516" priority="2606" operator="greaterThan">
      <formula>1</formula>
    </cfRule>
  </conditionalFormatting>
  <conditionalFormatting sqref="R83">
    <cfRule type="cellIs" dxfId="25515" priority="2603" operator="greaterThan">
      <formula>1</formula>
    </cfRule>
    <cfRule type="cellIs" dxfId="25514" priority="2604" operator="lessThan">
      <formula>0.8</formula>
    </cfRule>
  </conditionalFormatting>
  <conditionalFormatting sqref="P83">
    <cfRule type="cellIs" dxfId="25513" priority="2602" operator="greaterThan">
      <formula>0</formula>
    </cfRule>
  </conditionalFormatting>
  <conditionalFormatting sqref="Q83">
    <cfRule type="cellIs" dxfId="25512" priority="2601" operator="lessThan">
      <formula>0</formula>
    </cfRule>
  </conditionalFormatting>
  <conditionalFormatting sqref="R83">
    <cfRule type="cellIs" dxfId="25511" priority="2599" operator="lessThan">
      <formula>0.8</formula>
    </cfRule>
    <cfRule type="cellIs" dxfId="25510" priority="2600" operator="greaterThan">
      <formula>1</formula>
    </cfRule>
  </conditionalFormatting>
  <conditionalFormatting sqref="R83">
    <cfRule type="cellIs" dxfId="25509" priority="2597" operator="greaterThan">
      <formula>1</formula>
    </cfRule>
    <cfRule type="cellIs" dxfId="25508" priority="2598" operator="lessThan">
      <formula>0.8</formula>
    </cfRule>
  </conditionalFormatting>
  <conditionalFormatting sqref="P83">
    <cfRule type="cellIs" dxfId="25507" priority="2596" operator="greaterThan">
      <formula>0</formula>
    </cfRule>
  </conditionalFormatting>
  <conditionalFormatting sqref="P83">
    <cfRule type="cellIs" dxfId="25506" priority="2590" operator="greaterThan">
      <formula>0</formula>
    </cfRule>
  </conditionalFormatting>
  <conditionalFormatting sqref="Q83">
    <cfRule type="cellIs" dxfId="25505" priority="2595" operator="lessThan">
      <formula>0</formula>
    </cfRule>
  </conditionalFormatting>
  <conditionalFormatting sqref="R83">
    <cfRule type="cellIs" dxfId="25504" priority="2593" operator="lessThan">
      <formula>0.8</formula>
    </cfRule>
    <cfRule type="cellIs" dxfId="25503" priority="2594" operator="greaterThan">
      <formula>1</formula>
    </cfRule>
  </conditionalFormatting>
  <conditionalFormatting sqref="R83">
    <cfRule type="cellIs" dxfId="25502" priority="2591" operator="greaterThan">
      <formula>1</formula>
    </cfRule>
    <cfRule type="cellIs" dxfId="25501" priority="2592" operator="lessThan">
      <formula>0.8</formula>
    </cfRule>
  </conditionalFormatting>
  <conditionalFormatting sqref="P83">
    <cfRule type="cellIs" dxfId="25500" priority="2584" operator="greaterThan">
      <formula>0</formula>
    </cfRule>
  </conditionalFormatting>
  <conditionalFormatting sqref="Q83">
    <cfRule type="cellIs" dxfId="25499" priority="2589" operator="lessThan">
      <formula>0</formula>
    </cfRule>
  </conditionalFormatting>
  <conditionalFormatting sqref="R83">
    <cfRule type="cellIs" dxfId="25498" priority="2587" operator="lessThan">
      <formula>0.8</formula>
    </cfRule>
    <cfRule type="cellIs" dxfId="25497" priority="2588" operator="greaterThan">
      <formula>1</formula>
    </cfRule>
  </conditionalFormatting>
  <conditionalFormatting sqref="R83">
    <cfRule type="cellIs" dxfId="25496" priority="2585" operator="greaterThan">
      <formula>1</formula>
    </cfRule>
    <cfRule type="cellIs" dxfId="25495" priority="2586" operator="lessThan">
      <formula>0.8</formula>
    </cfRule>
  </conditionalFormatting>
  <conditionalFormatting sqref="R83">
    <cfRule type="cellIs" dxfId="25494" priority="2581" operator="lessThan">
      <formula>0.8</formula>
    </cfRule>
    <cfRule type="cellIs" dxfId="25493" priority="2582" operator="greaterThan">
      <formula>1</formula>
    </cfRule>
  </conditionalFormatting>
  <conditionalFormatting sqref="R83">
    <cfRule type="cellIs" dxfId="25492" priority="2579" operator="greaterThan">
      <formula>1</formula>
    </cfRule>
    <cfRule type="cellIs" dxfId="25491" priority="2580" operator="lessThan">
      <formula>0.8</formula>
    </cfRule>
  </conditionalFormatting>
  <conditionalFormatting sqref="P83">
    <cfRule type="cellIs" dxfId="25490" priority="2578" operator="greaterThan">
      <formula>0</formula>
    </cfRule>
  </conditionalFormatting>
  <conditionalFormatting sqref="Q83">
    <cfRule type="cellIs" dxfId="25489" priority="2583" operator="lessThan">
      <formula>0</formula>
    </cfRule>
  </conditionalFormatting>
  <conditionalFormatting sqref="P123 P125:P126 P131 P128:P129">
    <cfRule type="cellIs" dxfId="25488" priority="2572" operator="greaterThan">
      <formula>0</formula>
    </cfRule>
  </conditionalFormatting>
  <conditionalFormatting sqref="Q123 Q125:Q126 Q131 Q128:Q129">
    <cfRule type="cellIs" dxfId="25487" priority="2577" operator="lessThan">
      <formula>0</formula>
    </cfRule>
  </conditionalFormatting>
  <conditionalFormatting sqref="R123 R125:R126 R131 R128:R129">
    <cfRule type="cellIs" dxfId="25486" priority="2575" operator="lessThan">
      <formula>0.8</formula>
    </cfRule>
    <cfRule type="cellIs" dxfId="25485" priority="2576" operator="greaterThan">
      <formula>1</formula>
    </cfRule>
  </conditionalFormatting>
  <conditionalFormatting sqref="R123 R125:R126 R131 R128:R129">
    <cfRule type="cellIs" dxfId="25484" priority="2573" operator="greaterThan">
      <formula>1</formula>
    </cfRule>
    <cfRule type="cellIs" dxfId="25483" priority="2574" operator="lessThan">
      <formula>0.8</formula>
    </cfRule>
  </conditionalFormatting>
  <conditionalFormatting sqref="Q123 Q125:Q126 Q131 Q128:Q129">
    <cfRule type="cellIs" dxfId="25482" priority="2571" operator="lessThan">
      <formula>0</formula>
    </cfRule>
  </conditionalFormatting>
  <conditionalFormatting sqref="R123 R125:R126 R131 R128:R129">
    <cfRule type="cellIs" dxfId="25481" priority="2569" operator="lessThan">
      <formula>0.8</formula>
    </cfRule>
    <cfRule type="cellIs" dxfId="25480" priority="2570" operator="greaterThan">
      <formula>1</formula>
    </cfRule>
  </conditionalFormatting>
  <conditionalFormatting sqref="R123 R125:R126 R131 R128:R129">
    <cfRule type="cellIs" dxfId="25479" priority="2567" operator="greaterThan">
      <formula>1</formula>
    </cfRule>
    <cfRule type="cellIs" dxfId="25478" priority="2568" operator="lessThan">
      <formula>0.8</formula>
    </cfRule>
  </conditionalFormatting>
  <conditionalFormatting sqref="P123 P125:P126 P131 P128:P129">
    <cfRule type="cellIs" dxfId="25477" priority="2566" operator="greaterThan">
      <formula>0</formula>
    </cfRule>
  </conditionalFormatting>
  <conditionalFormatting sqref="Q31">
    <cfRule type="cellIs" dxfId="25476" priority="2565" operator="lessThan">
      <formula>0</formula>
    </cfRule>
  </conditionalFormatting>
  <conditionalFormatting sqref="R31">
    <cfRule type="cellIs" dxfId="25475" priority="2563" operator="lessThan">
      <formula>0.8</formula>
    </cfRule>
    <cfRule type="cellIs" dxfId="25474" priority="2564" operator="greaterThan">
      <formula>1</formula>
    </cfRule>
  </conditionalFormatting>
  <conditionalFormatting sqref="R31">
    <cfRule type="cellIs" dxfId="25473" priority="2561" operator="greaterThan">
      <formula>1</formula>
    </cfRule>
    <cfRule type="cellIs" dxfId="25472" priority="2562" operator="lessThan">
      <formula>0.8</formula>
    </cfRule>
  </conditionalFormatting>
  <conditionalFormatting sqref="P31">
    <cfRule type="cellIs" dxfId="25471" priority="2560" operator="greaterThan">
      <formula>0</formula>
    </cfRule>
  </conditionalFormatting>
  <conditionalFormatting sqref="Q31">
    <cfRule type="cellIs" dxfId="25470" priority="2559" operator="lessThan">
      <formula>0</formula>
    </cfRule>
  </conditionalFormatting>
  <conditionalFormatting sqref="R31">
    <cfRule type="cellIs" dxfId="25469" priority="2557" operator="lessThan">
      <formula>0.8</formula>
    </cfRule>
    <cfRule type="cellIs" dxfId="25468" priority="2558" operator="greaterThan">
      <formula>1</formula>
    </cfRule>
  </conditionalFormatting>
  <conditionalFormatting sqref="R31">
    <cfRule type="cellIs" dxfId="25467" priority="2555" operator="greaterThan">
      <formula>1</formula>
    </cfRule>
    <cfRule type="cellIs" dxfId="25466" priority="2556" operator="lessThan">
      <formula>0.8</formula>
    </cfRule>
  </conditionalFormatting>
  <conditionalFormatting sqref="P31">
    <cfRule type="cellIs" dxfId="25465" priority="2554" operator="greaterThan">
      <formula>0</formula>
    </cfRule>
  </conditionalFormatting>
  <conditionalFormatting sqref="Q31">
    <cfRule type="cellIs" dxfId="25464" priority="2553" operator="lessThan">
      <formula>0</formula>
    </cfRule>
  </conditionalFormatting>
  <conditionalFormatting sqref="R31">
    <cfRule type="cellIs" dxfId="25463" priority="2551" operator="lessThan">
      <formula>0.8</formula>
    </cfRule>
    <cfRule type="cellIs" dxfId="25462" priority="2552" operator="greaterThan">
      <formula>1</formula>
    </cfRule>
  </conditionalFormatting>
  <conditionalFormatting sqref="R31">
    <cfRule type="cellIs" dxfId="25461" priority="2549" operator="greaterThan">
      <formula>1</formula>
    </cfRule>
    <cfRule type="cellIs" dxfId="25460" priority="2550" operator="lessThan">
      <formula>0.8</formula>
    </cfRule>
  </conditionalFormatting>
  <conditionalFormatting sqref="P31">
    <cfRule type="cellIs" dxfId="25459" priority="2548" operator="greaterThan">
      <formula>0</formula>
    </cfRule>
  </conditionalFormatting>
  <conditionalFormatting sqref="Q31">
    <cfRule type="cellIs" dxfId="25458" priority="2547" operator="lessThan">
      <formula>0</formula>
    </cfRule>
  </conditionalFormatting>
  <conditionalFormatting sqref="R31">
    <cfRule type="cellIs" dxfId="25457" priority="2545" operator="lessThan">
      <formula>0.8</formula>
    </cfRule>
    <cfRule type="cellIs" dxfId="25456" priority="2546" operator="greaterThan">
      <formula>1</formula>
    </cfRule>
  </conditionalFormatting>
  <conditionalFormatting sqref="R31">
    <cfRule type="cellIs" dxfId="25455" priority="2543" operator="greaterThan">
      <formula>1</formula>
    </cfRule>
    <cfRule type="cellIs" dxfId="25454" priority="2544" operator="lessThan">
      <formula>0.8</formula>
    </cfRule>
  </conditionalFormatting>
  <conditionalFormatting sqref="P31">
    <cfRule type="cellIs" dxfId="25453" priority="2542" operator="greaterThan">
      <formula>0</formula>
    </cfRule>
  </conditionalFormatting>
  <conditionalFormatting sqref="P31">
    <cfRule type="cellIs" dxfId="25452" priority="2536" operator="greaterThan">
      <formula>0</formula>
    </cfRule>
  </conditionalFormatting>
  <conditionalFormatting sqref="Q31">
    <cfRule type="cellIs" dxfId="25451" priority="2541" operator="lessThan">
      <formula>0</formula>
    </cfRule>
  </conditionalFormatting>
  <conditionalFormatting sqref="R31">
    <cfRule type="cellIs" dxfId="25450" priority="2539" operator="lessThan">
      <formula>0.8</formula>
    </cfRule>
    <cfRule type="cellIs" dxfId="25449" priority="2540" operator="greaterThan">
      <formula>1</formula>
    </cfRule>
  </conditionalFormatting>
  <conditionalFormatting sqref="R31">
    <cfRule type="cellIs" dxfId="25448" priority="2537" operator="greaterThan">
      <formula>1</formula>
    </cfRule>
    <cfRule type="cellIs" dxfId="25447" priority="2538" operator="lessThan">
      <formula>0.8</formula>
    </cfRule>
  </conditionalFormatting>
  <conditionalFormatting sqref="P31">
    <cfRule type="cellIs" dxfId="25446" priority="2530" operator="greaterThan">
      <formula>0</formula>
    </cfRule>
  </conditionalFormatting>
  <conditionalFormatting sqref="Q31">
    <cfRule type="cellIs" dxfId="25445" priority="2535" operator="lessThan">
      <formula>0</formula>
    </cfRule>
  </conditionalFormatting>
  <conditionalFormatting sqref="R31">
    <cfRule type="cellIs" dxfId="25444" priority="2533" operator="lessThan">
      <formula>0.8</formula>
    </cfRule>
    <cfRule type="cellIs" dxfId="25443" priority="2534" operator="greaterThan">
      <formula>1</formula>
    </cfRule>
  </conditionalFormatting>
  <conditionalFormatting sqref="R31">
    <cfRule type="cellIs" dxfId="25442" priority="2531" operator="greaterThan">
      <formula>1</formula>
    </cfRule>
    <cfRule type="cellIs" dxfId="25441" priority="2532" operator="lessThan">
      <formula>0.8</formula>
    </cfRule>
  </conditionalFormatting>
  <conditionalFormatting sqref="R31">
    <cfRule type="cellIs" dxfId="25440" priority="2527" operator="lessThan">
      <formula>0.8</formula>
    </cfRule>
    <cfRule type="cellIs" dxfId="25439" priority="2528" operator="greaterThan">
      <formula>1</formula>
    </cfRule>
  </conditionalFormatting>
  <conditionalFormatting sqref="R31">
    <cfRule type="cellIs" dxfId="25438" priority="2525" operator="greaterThan">
      <formula>1</formula>
    </cfRule>
    <cfRule type="cellIs" dxfId="25437" priority="2526" operator="lessThan">
      <formula>0.8</formula>
    </cfRule>
  </conditionalFormatting>
  <conditionalFormatting sqref="P31">
    <cfRule type="cellIs" dxfId="25436" priority="2524" operator="greaterThan">
      <formula>0</formula>
    </cfRule>
  </conditionalFormatting>
  <conditionalFormatting sqref="Q31">
    <cfRule type="cellIs" dxfId="25435" priority="2529" operator="lessThan">
      <formula>0</formula>
    </cfRule>
  </conditionalFormatting>
  <conditionalFormatting sqref="Q31">
    <cfRule type="cellIs" dxfId="25434" priority="2523" operator="lessThan">
      <formula>0</formula>
    </cfRule>
  </conditionalFormatting>
  <conditionalFormatting sqref="R31">
    <cfRule type="cellIs" dxfId="25433" priority="2521" operator="lessThan">
      <formula>0.8</formula>
    </cfRule>
    <cfRule type="cellIs" dxfId="25432" priority="2522" operator="greaterThan">
      <formula>1</formula>
    </cfRule>
  </conditionalFormatting>
  <conditionalFormatting sqref="R31">
    <cfRule type="cellIs" dxfId="25431" priority="2519" operator="greaterThan">
      <formula>1</formula>
    </cfRule>
    <cfRule type="cellIs" dxfId="25430" priority="2520" operator="lessThan">
      <formula>0.8</formula>
    </cfRule>
  </conditionalFormatting>
  <conditionalFormatting sqref="P31">
    <cfRule type="cellIs" dxfId="25429" priority="2518" operator="greaterThan">
      <formula>0</formula>
    </cfRule>
  </conditionalFormatting>
  <conditionalFormatting sqref="P31">
    <cfRule type="cellIs" dxfId="25428" priority="2512" operator="greaterThan">
      <formula>0</formula>
    </cfRule>
  </conditionalFormatting>
  <conditionalFormatting sqref="Q31">
    <cfRule type="cellIs" dxfId="25427" priority="2517" operator="lessThan">
      <formula>0</formula>
    </cfRule>
  </conditionalFormatting>
  <conditionalFormatting sqref="R31">
    <cfRule type="cellIs" dxfId="25426" priority="2515" operator="lessThan">
      <formula>0.8</formula>
    </cfRule>
    <cfRule type="cellIs" dxfId="25425" priority="2516" operator="greaterThan">
      <formula>1</formula>
    </cfRule>
  </conditionalFormatting>
  <conditionalFormatting sqref="R31">
    <cfRule type="cellIs" dxfId="25424" priority="2513" operator="greaterThan">
      <formula>1</formula>
    </cfRule>
    <cfRule type="cellIs" dxfId="25423" priority="2514" operator="lessThan">
      <formula>0.8</formula>
    </cfRule>
  </conditionalFormatting>
  <conditionalFormatting sqref="P31">
    <cfRule type="cellIs" dxfId="25422" priority="2506" operator="greaterThan">
      <formula>0</formula>
    </cfRule>
  </conditionalFormatting>
  <conditionalFormatting sqref="Q31">
    <cfRule type="cellIs" dxfId="25421" priority="2511" operator="lessThan">
      <formula>0</formula>
    </cfRule>
  </conditionalFormatting>
  <conditionalFormatting sqref="R31">
    <cfRule type="cellIs" dxfId="25420" priority="2509" operator="lessThan">
      <formula>0.8</formula>
    </cfRule>
    <cfRule type="cellIs" dxfId="25419" priority="2510" operator="greaterThan">
      <formula>1</formula>
    </cfRule>
  </conditionalFormatting>
  <conditionalFormatting sqref="R31">
    <cfRule type="cellIs" dxfId="25418" priority="2507" operator="greaterThan">
      <formula>1</formula>
    </cfRule>
    <cfRule type="cellIs" dxfId="25417" priority="2508" operator="lessThan">
      <formula>0.8</formula>
    </cfRule>
  </conditionalFormatting>
  <conditionalFormatting sqref="R31">
    <cfRule type="cellIs" dxfId="25416" priority="2503" operator="lessThan">
      <formula>0.8</formula>
    </cfRule>
    <cfRule type="cellIs" dxfId="25415" priority="2504" operator="greaterThan">
      <formula>1</formula>
    </cfRule>
  </conditionalFormatting>
  <conditionalFormatting sqref="R31">
    <cfRule type="cellIs" dxfId="25414" priority="2501" operator="greaterThan">
      <formula>1</formula>
    </cfRule>
    <cfRule type="cellIs" dxfId="25413" priority="2502" operator="lessThan">
      <formula>0.8</formula>
    </cfRule>
  </conditionalFormatting>
  <conditionalFormatting sqref="P31">
    <cfRule type="cellIs" dxfId="25412" priority="2500" operator="greaterThan">
      <formula>0</formula>
    </cfRule>
  </conditionalFormatting>
  <conditionalFormatting sqref="Q31">
    <cfRule type="cellIs" dxfId="25411" priority="2505" operator="lessThan">
      <formula>0</formula>
    </cfRule>
  </conditionalFormatting>
  <conditionalFormatting sqref="P31">
    <cfRule type="cellIs" dxfId="25410" priority="2494" operator="greaterThan">
      <formula>0</formula>
    </cfRule>
  </conditionalFormatting>
  <conditionalFormatting sqref="Q31">
    <cfRule type="cellIs" dxfId="25409" priority="2499" operator="lessThan">
      <formula>0</formula>
    </cfRule>
  </conditionalFormatting>
  <conditionalFormatting sqref="R31">
    <cfRule type="cellIs" dxfId="25408" priority="2497" operator="lessThan">
      <formula>0.8</formula>
    </cfRule>
    <cfRule type="cellIs" dxfId="25407" priority="2498" operator="greaterThan">
      <formula>1</formula>
    </cfRule>
  </conditionalFormatting>
  <conditionalFormatting sqref="R31">
    <cfRule type="cellIs" dxfId="25406" priority="2495" operator="greaterThan">
      <formula>1</formula>
    </cfRule>
    <cfRule type="cellIs" dxfId="25405" priority="2496" operator="lessThan">
      <formula>0.8</formula>
    </cfRule>
  </conditionalFormatting>
  <conditionalFormatting sqref="R31">
    <cfRule type="cellIs" dxfId="25404" priority="2491" operator="lessThan">
      <formula>0.8</formula>
    </cfRule>
    <cfRule type="cellIs" dxfId="25403" priority="2492" operator="greaterThan">
      <formula>1</formula>
    </cfRule>
  </conditionalFormatting>
  <conditionalFormatting sqref="R31">
    <cfRule type="cellIs" dxfId="25402" priority="2489" operator="greaterThan">
      <formula>1</formula>
    </cfRule>
    <cfRule type="cellIs" dxfId="25401" priority="2490" operator="lessThan">
      <formula>0.8</formula>
    </cfRule>
  </conditionalFormatting>
  <conditionalFormatting sqref="P31">
    <cfRule type="cellIs" dxfId="25400" priority="2488" operator="greaterThan">
      <formula>0</formula>
    </cfRule>
  </conditionalFormatting>
  <conditionalFormatting sqref="Q31">
    <cfRule type="cellIs" dxfId="25399" priority="2493" operator="lessThan">
      <formula>0</formula>
    </cfRule>
  </conditionalFormatting>
  <conditionalFormatting sqref="R31">
    <cfRule type="cellIs" dxfId="25398" priority="2485" operator="lessThan">
      <formula>0.8</formula>
    </cfRule>
    <cfRule type="cellIs" dxfId="25397" priority="2486" operator="greaterThan">
      <formula>1</formula>
    </cfRule>
  </conditionalFormatting>
  <conditionalFormatting sqref="R31">
    <cfRule type="cellIs" dxfId="25396" priority="2483" operator="greaterThan">
      <formula>1</formula>
    </cfRule>
    <cfRule type="cellIs" dxfId="25395" priority="2484" operator="lessThan">
      <formula>0.8</formula>
    </cfRule>
  </conditionalFormatting>
  <conditionalFormatting sqref="P31">
    <cfRule type="cellIs" dxfId="25394" priority="2482" operator="greaterThan">
      <formula>0</formula>
    </cfRule>
  </conditionalFormatting>
  <conditionalFormatting sqref="Q31">
    <cfRule type="cellIs" dxfId="25393" priority="2487" operator="lessThan">
      <formula>0</formula>
    </cfRule>
  </conditionalFormatting>
  <conditionalFormatting sqref="Q31">
    <cfRule type="cellIs" dxfId="25392" priority="2481" operator="lessThan">
      <formula>0</formula>
    </cfRule>
  </conditionalFormatting>
  <conditionalFormatting sqref="R31">
    <cfRule type="cellIs" dxfId="25391" priority="2479" operator="lessThan">
      <formula>0.8</formula>
    </cfRule>
    <cfRule type="cellIs" dxfId="25390" priority="2480" operator="greaterThan">
      <formula>1</formula>
    </cfRule>
  </conditionalFormatting>
  <conditionalFormatting sqref="R31">
    <cfRule type="cellIs" dxfId="25389" priority="2477" operator="greaterThan">
      <formula>1</formula>
    </cfRule>
    <cfRule type="cellIs" dxfId="25388" priority="2478" operator="lessThan">
      <formula>0.8</formula>
    </cfRule>
  </conditionalFormatting>
  <conditionalFormatting sqref="P31">
    <cfRule type="cellIs" dxfId="25387" priority="2476" operator="greaterThan">
      <formula>0</formula>
    </cfRule>
  </conditionalFormatting>
  <conditionalFormatting sqref="Q31">
    <cfRule type="cellIs" dxfId="25386" priority="2470" operator="lessThan">
      <formula>0</formula>
    </cfRule>
  </conditionalFormatting>
  <conditionalFormatting sqref="R31">
    <cfRule type="cellIs" dxfId="25385" priority="2474" operator="lessThan">
      <formula>0.8</formula>
    </cfRule>
    <cfRule type="cellIs" dxfId="25384" priority="2475" operator="greaterThan">
      <formula>1</formula>
    </cfRule>
  </conditionalFormatting>
  <conditionalFormatting sqref="R31">
    <cfRule type="cellIs" dxfId="25383" priority="2472" operator="greaterThan">
      <formula>1</formula>
    </cfRule>
    <cfRule type="cellIs" dxfId="25382" priority="2473" operator="lessThan">
      <formula>0.8</formula>
    </cfRule>
  </conditionalFormatting>
  <conditionalFormatting sqref="P31">
    <cfRule type="cellIs" dxfId="25381" priority="2471" operator="greaterThan">
      <formula>0</formula>
    </cfRule>
  </conditionalFormatting>
  <conditionalFormatting sqref="Q31">
    <cfRule type="cellIs" dxfId="25380" priority="2469" operator="lessThan">
      <formula>0</formula>
    </cfRule>
  </conditionalFormatting>
  <conditionalFormatting sqref="R31">
    <cfRule type="cellIs" dxfId="25379" priority="2467" operator="lessThan">
      <formula>0.8</formula>
    </cfRule>
    <cfRule type="cellIs" dxfId="25378" priority="2468" operator="greaterThan">
      <formula>1</formula>
    </cfRule>
  </conditionalFormatting>
  <conditionalFormatting sqref="R31">
    <cfRule type="cellIs" dxfId="25377" priority="2465" operator="greaterThan">
      <formula>1</formula>
    </cfRule>
    <cfRule type="cellIs" dxfId="25376" priority="2466" operator="lessThan">
      <formula>0.8</formula>
    </cfRule>
  </conditionalFormatting>
  <conditionalFormatting sqref="P31">
    <cfRule type="cellIs" dxfId="25375" priority="2464" operator="greaterThan">
      <formula>0</formula>
    </cfRule>
  </conditionalFormatting>
  <conditionalFormatting sqref="Q31">
    <cfRule type="cellIs" dxfId="25374" priority="2463" operator="lessThan">
      <formula>0</formula>
    </cfRule>
  </conditionalFormatting>
  <conditionalFormatting sqref="R31">
    <cfRule type="cellIs" dxfId="25373" priority="2461" operator="lessThan">
      <formula>0.8</formula>
    </cfRule>
    <cfRule type="cellIs" dxfId="25372" priority="2462" operator="greaterThan">
      <formula>1</formula>
    </cfRule>
  </conditionalFormatting>
  <conditionalFormatting sqref="R31">
    <cfRule type="cellIs" dxfId="25371" priority="2459" operator="greaterThan">
      <formula>1</formula>
    </cfRule>
    <cfRule type="cellIs" dxfId="25370" priority="2460" operator="lessThan">
      <formula>0.8</formula>
    </cfRule>
  </conditionalFormatting>
  <conditionalFormatting sqref="P31">
    <cfRule type="cellIs" dxfId="25369" priority="2458" operator="greaterThan">
      <formula>0</formula>
    </cfRule>
  </conditionalFormatting>
  <conditionalFormatting sqref="Q31">
    <cfRule type="cellIs" dxfId="25368" priority="2457" operator="lessThan">
      <formula>0</formula>
    </cfRule>
  </conditionalFormatting>
  <conditionalFormatting sqref="R31">
    <cfRule type="cellIs" dxfId="25367" priority="2455" operator="lessThan">
      <formula>0.8</formula>
    </cfRule>
    <cfRule type="cellIs" dxfId="25366" priority="2456" operator="greaterThan">
      <formula>1</formula>
    </cfRule>
  </conditionalFormatting>
  <conditionalFormatting sqref="R31">
    <cfRule type="cellIs" dxfId="25365" priority="2453" operator="greaterThan">
      <formula>1</formula>
    </cfRule>
    <cfRule type="cellIs" dxfId="25364" priority="2454" operator="lessThan">
      <formula>0.8</formula>
    </cfRule>
  </conditionalFormatting>
  <conditionalFormatting sqref="P31">
    <cfRule type="cellIs" dxfId="25363" priority="2452" operator="greaterThan">
      <formula>0</formula>
    </cfRule>
  </conditionalFormatting>
  <conditionalFormatting sqref="Q31">
    <cfRule type="cellIs" dxfId="25362" priority="2451" operator="lessThan">
      <formula>0</formula>
    </cfRule>
  </conditionalFormatting>
  <conditionalFormatting sqref="R31">
    <cfRule type="cellIs" dxfId="25361" priority="2449" operator="lessThan">
      <formula>0.8</formula>
    </cfRule>
    <cfRule type="cellIs" dxfId="25360" priority="2450" operator="greaterThan">
      <formula>1</formula>
    </cfRule>
  </conditionalFormatting>
  <conditionalFormatting sqref="R31">
    <cfRule type="cellIs" dxfId="25359" priority="2447" operator="greaterThan">
      <formula>1</formula>
    </cfRule>
    <cfRule type="cellIs" dxfId="25358" priority="2448" operator="lessThan">
      <formula>0.8</formula>
    </cfRule>
  </conditionalFormatting>
  <conditionalFormatting sqref="P31">
    <cfRule type="cellIs" dxfId="25357" priority="2446" operator="greaterThan">
      <formula>0</formula>
    </cfRule>
  </conditionalFormatting>
  <conditionalFormatting sqref="Q31">
    <cfRule type="cellIs" dxfId="25356" priority="2445" operator="lessThan">
      <formula>0</formula>
    </cfRule>
  </conditionalFormatting>
  <conditionalFormatting sqref="R31">
    <cfRule type="cellIs" dxfId="25355" priority="2443" operator="lessThan">
      <formula>0.8</formula>
    </cfRule>
    <cfRule type="cellIs" dxfId="25354" priority="2444" operator="greaterThan">
      <formula>1</formula>
    </cfRule>
  </conditionalFormatting>
  <conditionalFormatting sqref="R31">
    <cfRule type="cellIs" dxfId="25353" priority="2441" operator="greaterThan">
      <formula>1</formula>
    </cfRule>
    <cfRule type="cellIs" dxfId="25352" priority="2442" operator="lessThan">
      <formula>0.8</formula>
    </cfRule>
  </conditionalFormatting>
  <conditionalFormatting sqref="P31">
    <cfRule type="cellIs" dxfId="25351" priority="2440" operator="greaterThan">
      <formula>0</formula>
    </cfRule>
  </conditionalFormatting>
  <conditionalFormatting sqref="P31">
    <cfRule type="cellIs" dxfId="25350" priority="2434" operator="greaterThan">
      <formula>0</formula>
    </cfRule>
  </conditionalFormatting>
  <conditionalFormatting sqref="Q31">
    <cfRule type="cellIs" dxfId="25349" priority="2439" operator="lessThan">
      <formula>0</formula>
    </cfRule>
  </conditionalFormatting>
  <conditionalFormatting sqref="R31">
    <cfRule type="cellIs" dxfId="25348" priority="2437" operator="lessThan">
      <formula>0.8</formula>
    </cfRule>
    <cfRule type="cellIs" dxfId="25347" priority="2438" operator="greaterThan">
      <formula>1</formula>
    </cfRule>
  </conditionalFormatting>
  <conditionalFormatting sqref="R31">
    <cfRule type="cellIs" dxfId="25346" priority="2435" operator="greaterThan">
      <formula>1</formula>
    </cfRule>
    <cfRule type="cellIs" dxfId="25345" priority="2436" operator="lessThan">
      <formula>0.8</formula>
    </cfRule>
  </conditionalFormatting>
  <conditionalFormatting sqref="P31">
    <cfRule type="cellIs" dxfId="25344" priority="2428" operator="greaterThan">
      <formula>0</formula>
    </cfRule>
  </conditionalFormatting>
  <conditionalFormatting sqref="Q31">
    <cfRule type="cellIs" dxfId="25343" priority="2433" operator="lessThan">
      <formula>0</formula>
    </cfRule>
  </conditionalFormatting>
  <conditionalFormatting sqref="R31">
    <cfRule type="cellIs" dxfId="25342" priority="2431" operator="lessThan">
      <formula>0.8</formula>
    </cfRule>
    <cfRule type="cellIs" dxfId="25341" priority="2432" operator="greaterThan">
      <formula>1</formula>
    </cfRule>
  </conditionalFormatting>
  <conditionalFormatting sqref="R31">
    <cfRule type="cellIs" dxfId="25340" priority="2429" operator="greaterThan">
      <formula>1</formula>
    </cfRule>
    <cfRule type="cellIs" dxfId="25339" priority="2430" operator="lessThan">
      <formula>0.8</formula>
    </cfRule>
  </conditionalFormatting>
  <conditionalFormatting sqref="R31">
    <cfRule type="cellIs" dxfId="25338" priority="2425" operator="lessThan">
      <formula>0.8</formula>
    </cfRule>
    <cfRule type="cellIs" dxfId="25337" priority="2426" operator="greaterThan">
      <formula>1</formula>
    </cfRule>
  </conditionalFormatting>
  <conditionalFormatting sqref="R31">
    <cfRule type="cellIs" dxfId="25336" priority="2423" operator="greaterThan">
      <formula>1</formula>
    </cfRule>
    <cfRule type="cellIs" dxfId="25335" priority="2424" operator="lessThan">
      <formula>0.8</formula>
    </cfRule>
  </conditionalFormatting>
  <conditionalFormatting sqref="P31">
    <cfRule type="cellIs" dxfId="25334" priority="2422" operator="greaterThan">
      <formula>0</formula>
    </cfRule>
  </conditionalFormatting>
  <conditionalFormatting sqref="Q31">
    <cfRule type="cellIs" dxfId="25333" priority="2427" operator="lessThan">
      <formula>0</formula>
    </cfRule>
  </conditionalFormatting>
  <conditionalFormatting sqref="Q31">
    <cfRule type="cellIs" dxfId="25332" priority="2421" operator="lessThan">
      <formula>0</formula>
    </cfRule>
  </conditionalFormatting>
  <conditionalFormatting sqref="R31">
    <cfRule type="cellIs" dxfId="25331" priority="2419" operator="lessThan">
      <formula>0.8</formula>
    </cfRule>
    <cfRule type="cellIs" dxfId="25330" priority="2420" operator="greaterThan">
      <formula>1</formula>
    </cfRule>
  </conditionalFormatting>
  <conditionalFormatting sqref="R31">
    <cfRule type="cellIs" dxfId="25329" priority="2417" operator="greaterThan">
      <formula>1</formula>
    </cfRule>
    <cfRule type="cellIs" dxfId="25328" priority="2418" operator="lessThan">
      <formula>0.8</formula>
    </cfRule>
  </conditionalFormatting>
  <conditionalFormatting sqref="P31">
    <cfRule type="cellIs" dxfId="25327" priority="2416" operator="greaterThan">
      <formula>0</formula>
    </cfRule>
  </conditionalFormatting>
  <conditionalFormatting sqref="Q31">
    <cfRule type="cellIs" dxfId="25326" priority="2415" operator="lessThan">
      <formula>0</formula>
    </cfRule>
  </conditionalFormatting>
  <conditionalFormatting sqref="R31">
    <cfRule type="cellIs" dxfId="25325" priority="2413" operator="lessThan">
      <formula>0.8</formula>
    </cfRule>
    <cfRule type="cellIs" dxfId="25324" priority="2414" operator="greaterThan">
      <formula>1</formula>
    </cfRule>
  </conditionalFormatting>
  <conditionalFormatting sqref="R31">
    <cfRule type="cellIs" dxfId="25323" priority="2411" operator="greaterThan">
      <formula>1</formula>
    </cfRule>
    <cfRule type="cellIs" dxfId="25322" priority="2412" operator="lessThan">
      <formula>0.8</formula>
    </cfRule>
  </conditionalFormatting>
  <conditionalFormatting sqref="P31">
    <cfRule type="cellIs" dxfId="25321" priority="2410" operator="greaterThan">
      <formula>0</formula>
    </cfRule>
  </conditionalFormatting>
  <conditionalFormatting sqref="Q31">
    <cfRule type="cellIs" dxfId="25320" priority="2409" operator="lessThan">
      <formula>0</formula>
    </cfRule>
  </conditionalFormatting>
  <conditionalFormatting sqref="R31">
    <cfRule type="cellIs" dxfId="25319" priority="2407" operator="lessThan">
      <formula>0.8</formula>
    </cfRule>
    <cfRule type="cellIs" dxfId="25318" priority="2408" operator="greaterThan">
      <formula>1</formula>
    </cfRule>
  </conditionalFormatting>
  <conditionalFormatting sqref="R31">
    <cfRule type="cellIs" dxfId="25317" priority="2405" operator="greaterThan">
      <formula>1</formula>
    </cfRule>
    <cfRule type="cellIs" dxfId="25316" priority="2406" operator="lessThan">
      <formula>0.8</formula>
    </cfRule>
  </conditionalFormatting>
  <conditionalFormatting sqref="P31">
    <cfRule type="cellIs" dxfId="25315" priority="2404" operator="greaterThan">
      <formula>0</formula>
    </cfRule>
  </conditionalFormatting>
  <conditionalFormatting sqref="Q31">
    <cfRule type="cellIs" dxfId="25314" priority="2403" operator="lessThan">
      <formula>0</formula>
    </cfRule>
  </conditionalFormatting>
  <conditionalFormatting sqref="R31">
    <cfRule type="cellIs" dxfId="25313" priority="2401" operator="lessThan">
      <formula>0.8</formula>
    </cfRule>
    <cfRule type="cellIs" dxfId="25312" priority="2402" operator="greaterThan">
      <formula>1</formula>
    </cfRule>
  </conditionalFormatting>
  <conditionalFormatting sqref="R31">
    <cfRule type="cellIs" dxfId="25311" priority="2399" operator="greaterThan">
      <formula>1</formula>
    </cfRule>
    <cfRule type="cellIs" dxfId="25310" priority="2400" operator="lessThan">
      <formula>0.8</formula>
    </cfRule>
  </conditionalFormatting>
  <conditionalFormatting sqref="P31">
    <cfRule type="cellIs" dxfId="25309" priority="2398" operator="greaterThan">
      <formula>0</formula>
    </cfRule>
  </conditionalFormatting>
  <conditionalFormatting sqref="P31">
    <cfRule type="cellIs" dxfId="25308" priority="2392" operator="greaterThan">
      <formula>0</formula>
    </cfRule>
  </conditionalFormatting>
  <conditionalFormatting sqref="Q31">
    <cfRule type="cellIs" dxfId="25307" priority="2397" operator="lessThan">
      <formula>0</formula>
    </cfRule>
  </conditionalFormatting>
  <conditionalFormatting sqref="R31">
    <cfRule type="cellIs" dxfId="25306" priority="2395" operator="lessThan">
      <formula>0.8</formula>
    </cfRule>
    <cfRule type="cellIs" dxfId="25305" priority="2396" operator="greaterThan">
      <formula>1</formula>
    </cfRule>
  </conditionalFormatting>
  <conditionalFormatting sqref="R31">
    <cfRule type="cellIs" dxfId="25304" priority="2393" operator="greaterThan">
      <formula>1</formula>
    </cfRule>
    <cfRule type="cellIs" dxfId="25303" priority="2394" operator="lessThan">
      <formula>0.8</formula>
    </cfRule>
  </conditionalFormatting>
  <conditionalFormatting sqref="P31">
    <cfRule type="cellIs" dxfId="25302" priority="2386" operator="greaterThan">
      <formula>0</formula>
    </cfRule>
  </conditionalFormatting>
  <conditionalFormatting sqref="Q31">
    <cfRule type="cellIs" dxfId="25301" priority="2391" operator="lessThan">
      <formula>0</formula>
    </cfRule>
  </conditionalFormatting>
  <conditionalFormatting sqref="R31">
    <cfRule type="cellIs" dxfId="25300" priority="2389" operator="lessThan">
      <formula>0.8</formula>
    </cfRule>
    <cfRule type="cellIs" dxfId="25299" priority="2390" operator="greaterThan">
      <formula>1</formula>
    </cfRule>
  </conditionalFormatting>
  <conditionalFormatting sqref="R31">
    <cfRule type="cellIs" dxfId="25298" priority="2387" operator="greaterThan">
      <formula>1</formula>
    </cfRule>
    <cfRule type="cellIs" dxfId="25297" priority="2388" operator="lessThan">
      <formula>0.8</formula>
    </cfRule>
  </conditionalFormatting>
  <conditionalFormatting sqref="R31">
    <cfRule type="cellIs" dxfId="25296" priority="2383" operator="lessThan">
      <formula>0.8</formula>
    </cfRule>
    <cfRule type="cellIs" dxfId="25295" priority="2384" operator="greaterThan">
      <formula>1</formula>
    </cfRule>
  </conditionalFormatting>
  <conditionalFormatting sqref="R31">
    <cfRule type="cellIs" dxfId="25294" priority="2381" operator="greaterThan">
      <formula>1</formula>
    </cfRule>
    <cfRule type="cellIs" dxfId="25293" priority="2382" operator="lessThan">
      <formula>0.8</formula>
    </cfRule>
  </conditionalFormatting>
  <conditionalFormatting sqref="P31">
    <cfRule type="cellIs" dxfId="25292" priority="2380" operator="greaterThan">
      <formula>0</formula>
    </cfRule>
  </conditionalFormatting>
  <conditionalFormatting sqref="Q31">
    <cfRule type="cellIs" dxfId="25291" priority="2385" operator="lessThan">
      <formula>0</formula>
    </cfRule>
  </conditionalFormatting>
  <conditionalFormatting sqref="Q31">
    <cfRule type="cellIs" dxfId="25290" priority="2379" operator="lessThan">
      <formula>0</formula>
    </cfRule>
  </conditionalFormatting>
  <conditionalFormatting sqref="R31">
    <cfRule type="cellIs" dxfId="25289" priority="2377" operator="lessThan">
      <formula>0.8</formula>
    </cfRule>
    <cfRule type="cellIs" dxfId="25288" priority="2378" operator="greaterThan">
      <formula>1</formula>
    </cfRule>
  </conditionalFormatting>
  <conditionalFormatting sqref="R31">
    <cfRule type="cellIs" dxfId="25287" priority="2375" operator="greaterThan">
      <formula>1</formula>
    </cfRule>
    <cfRule type="cellIs" dxfId="25286" priority="2376" operator="lessThan">
      <formula>0.8</formula>
    </cfRule>
  </conditionalFormatting>
  <conditionalFormatting sqref="P31">
    <cfRule type="cellIs" dxfId="25285" priority="2374" operator="greaterThan">
      <formula>0</formula>
    </cfRule>
  </conditionalFormatting>
  <conditionalFormatting sqref="P31">
    <cfRule type="cellIs" dxfId="25284" priority="2368" operator="greaterThan">
      <formula>0</formula>
    </cfRule>
  </conditionalFormatting>
  <conditionalFormatting sqref="Q31">
    <cfRule type="cellIs" dxfId="25283" priority="2373" operator="lessThan">
      <formula>0</formula>
    </cfRule>
  </conditionalFormatting>
  <conditionalFormatting sqref="R31">
    <cfRule type="cellIs" dxfId="25282" priority="2371" operator="lessThan">
      <formula>0.8</formula>
    </cfRule>
    <cfRule type="cellIs" dxfId="25281" priority="2372" operator="greaterThan">
      <formula>1</formula>
    </cfRule>
  </conditionalFormatting>
  <conditionalFormatting sqref="R31">
    <cfRule type="cellIs" dxfId="25280" priority="2369" operator="greaterThan">
      <formula>1</formula>
    </cfRule>
    <cfRule type="cellIs" dxfId="25279" priority="2370" operator="lessThan">
      <formula>0.8</formula>
    </cfRule>
  </conditionalFormatting>
  <conditionalFormatting sqref="P31">
    <cfRule type="cellIs" dxfId="25278" priority="2362" operator="greaterThan">
      <formula>0</formula>
    </cfRule>
  </conditionalFormatting>
  <conditionalFormatting sqref="Q31">
    <cfRule type="cellIs" dxfId="25277" priority="2367" operator="lessThan">
      <formula>0</formula>
    </cfRule>
  </conditionalFormatting>
  <conditionalFormatting sqref="R31">
    <cfRule type="cellIs" dxfId="25276" priority="2365" operator="lessThan">
      <formula>0.8</formula>
    </cfRule>
    <cfRule type="cellIs" dxfId="25275" priority="2366" operator="greaterThan">
      <formula>1</formula>
    </cfRule>
  </conditionalFormatting>
  <conditionalFormatting sqref="R31">
    <cfRule type="cellIs" dxfId="25274" priority="2363" operator="greaterThan">
      <formula>1</formula>
    </cfRule>
    <cfRule type="cellIs" dxfId="25273" priority="2364" operator="lessThan">
      <formula>0.8</formula>
    </cfRule>
  </conditionalFormatting>
  <conditionalFormatting sqref="R31">
    <cfRule type="cellIs" dxfId="25272" priority="2359" operator="lessThan">
      <formula>0.8</formula>
    </cfRule>
    <cfRule type="cellIs" dxfId="25271" priority="2360" operator="greaterThan">
      <formula>1</formula>
    </cfRule>
  </conditionalFormatting>
  <conditionalFormatting sqref="R31">
    <cfRule type="cellIs" dxfId="25270" priority="2357" operator="greaterThan">
      <formula>1</formula>
    </cfRule>
    <cfRule type="cellIs" dxfId="25269" priority="2358" operator="lessThan">
      <formula>0.8</formula>
    </cfRule>
  </conditionalFormatting>
  <conditionalFormatting sqref="P31">
    <cfRule type="cellIs" dxfId="25268" priority="2356" operator="greaterThan">
      <formula>0</formula>
    </cfRule>
  </conditionalFormatting>
  <conditionalFormatting sqref="Q31">
    <cfRule type="cellIs" dxfId="25267" priority="2361" operator="lessThan">
      <formula>0</formula>
    </cfRule>
  </conditionalFormatting>
  <conditionalFormatting sqref="P31">
    <cfRule type="cellIs" dxfId="25266" priority="2350" operator="greaterThan">
      <formula>0</formula>
    </cfRule>
  </conditionalFormatting>
  <conditionalFormatting sqref="Q31">
    <cfRule type="cellIs" dxfId="25265" priority="2355" operator="lessThan">
      <formula>0</formula>
    </cfRule>
  </conditionalFormatting>
  <conditionalFormatting sqref="R31">
    <cfRule type="cellIs" dxfId="25264" priority="2353" operator="lessThan">
      <formula>0.8</formula>
    </cfRule>
    <cfRule type="cellIs" dxfId="25263" priority="2354" operator="greaterThan">
      <formula>1</formula>
    </cfRule>
  </conditionalFormatting>
  <conditionalFormatting sqref="R31">
    <cfRule type="cellIs" dxfId="25262" priority="2351" operator="greaterThan">
      <formula>1</formula>
    </cfRule>
    <cfRule type="cellIs" dxfId="25261" priority="2352" operator="lessThan">
      <formula>0.8</formula>
    </cfRule>
  </conditionalFormatting>
  <conditionalFormatting sqref="R31">
    <cfRule type="cellIs" dxfId="25260" priority="2347" operator="lessThan">
      <formula>0.8</formula>
    </cfRule>
    <cfRule type="cellIs" dxfId="25259" priority="2348" operator="greaterThan">
      <formula>1</formula>
    </cfRule>
  </conditionalFormatting>
  <conditionalFormatting sqref="R31">
    <cfRule type="cellIs" dxfId="25258" priority="2345" operator="greaterThan">
      <formula>1</formula>
    </cfRule>
    <cfRule type="cellIs" dxfId="25257" priority="2346" operator="lessThan">
      <formula>0.8</formula>
    </cfRule>
  </conditionalFormatting>
  <conditionalFormatting sqref="P31">
    <cfRule type="cellIs" dxfId="25256" priority="2344" operator="greaterThan">
      <formula>0</formula>
    </cfRule>
  </conditionalFormatting>
  <conditionalFormatting sqref="Q31">
    <cfRule type="cellIs" dxfId="25255" priority="2349" operator="lessThan">
      <formula>0</formula>
    </cfRule>
  </conditionalFormatting>
  <conditionalFormatting sqref="R31">
    <cfRule type="cellIs" dxfId="25254" priority="2341" operator="lessThan">
      <formula>0.8</formula>
    </cfRule>
    <cfRule type="cellIs" dxfId="25253" priority="2342" operator="greaterThan">
      <formula>1</formula>
    </cfRule>
  </conditionalFormatting>
  <conditionalFormatting sqref="R31">
    <cfRule type="cellIs" dxfId="25252" priority="2339" operator="greaterThan">
      <formula>1</formula>
    </cfRule>
    <cfRule type="cellIs" dxfId="25251" priority="2340" operator="lessThan">
      <formula>0.8</formula>
    </cfRule>
  </conditionalFormatting>
  <conditionalFormatting sqref="P31">
    <cfRule type="cellIs" dxfId="25250" priority="2338" operator="greaterThan">
      <formula>0</formula>
    </cfRule>
  </conditionalFormatting>
  <conditionalFormatting sqref="Q31">
    <cfRule type="cellIs" dxfId="25249" priority="2343" operator="lessThan">
      <formula>0</formula>
    </cfRule>
  </conditionalFormatting>
  <conditionalFormatting sqref="Q31">
    <cfRule type="cellIs" dxfId="25248" priority="2337" operator="lessThan">
      <formula>0</formula>
    </cfRule>
  </conditionalFormatting>
  <conditionalFormatting sqref="R31">
    <cfRule type="cellIs" dxfId="25247" priority="2335" operator="lessThan">
      <formula>0.8</formula>
    </cfRule>
    <cfRule type="cellIs" dxfId="25246" priority="2336" operator="greaterThan">
      <formula>1</formula>
    </cfRule>
  </conditionalFormatting>
  <conditionalFormatting sqref="R31">
    <cfRule type="cellIs" dxfId="25245" priority="2333" operator="greaterThan">
      <formula>1</formula>
    </cfRule>
    <cfRule type="cellIs" dxfId="25244" priority="2334" operator="lessThan">
      <formula>0.8</formula>
    </cfRule>
  </conditionalFormatting>
  <conditionalFormatting sqref="P31">
    <cfRule type="cellIs" dxfId="25243" priority="2332" operator="greaterThan">
      <formula>0</formula>
    </cfRule>
  </conditionalFormatting>
  <conditionalFormatting sqref="Q31">
    <cfRule type="cellIs" dxfId="25242" priority="2326" operator="lessThan">
      <formula>0</formula>
    </cfRule>
  </conditionalFormatting>
  <conditionalFormatting sqref="R31">
    <cfRule type="cellIs" dxfId="25241" priority="2330" operator="lessThan">
      <formula>0.8</formula>
    </cfRule>
    <cfRule type="cellIs" dxfId="25240" priority="2331" operator="greaterThan">
      <formula>1</formula>
    </cfRule>
  </conditionalFormatting>
  <conditionalFormatting sqref="R31">
    <cfRule type="cellIs" dxfId="25239" priority="2328" operator="greaterThan">
      <formula>1</formula>
    </cfRule>
    <cfRule type="cellIs" dxfId="25238" priority="2329" operator="lessThan">
      <formula>0.8</formula>
    </cfRule>
  </conditionalFormatting>
  <conditionalFormatting sqref="P31">
    <cfRule type="cellIs" dxfId="25237" priority="2327" operator="greaterThan">
      <formula>0</formula>
    </cfRule>
  </conditionalFormatting>
  <conditionalFormatting sqref="Q31">
    <cfRule type="cellIs" dxfId="25236" priority="2325" operator="lessThan">
      <formula>0</formula>
    </cfRule>
  </conditionalFormatting>
  <conditionalFormatting sqref="R31">
    <cfRule type="cellIs" dxfId="25235" priority="2323" operator="lessThan">
      <formula>0.8</formula>
    </cfRule>
    <cfRule type="cellIs" dxfId="25234" priority="2324" operator="greaterThan">
      <formula>1</formula>
    </cfRule>
  </conditionalFormatting>
  <conditionalFormatting sqref="R31">
    <cfRule type="cellIs" dxfId="25233" priority="2321" operator="greaterThan">
      <formula>1</formula>
    </cfRule>
    <cfRule type="cellIs" dxfId="25232" priority="2322" operator="lessThan">
      <formula>0.8</formula>
    </cfRule>
  </conditionalFormatting>
  <conditionalFormatting sqref="P31">
    <cfRule type="cellIs" dxfId="25231" priority="2320" operator="greaterThan">
      <formula>0</formula>
    </cfRule>
  </conditionalFormatting>
  <conditionalFormatting sqref="Q31">
    <cfRule type="cellIs" dxfId="25230" priority="2319" operator="lessThan">
      <formula>0</formula>
    </cfRule>
  </conditionalFormatting>
  <conditionalFormatting sqref="R31">
    <cfRule type="cellIs" dxfId="25229" priority="2317" operator="lessThan">
      <formula>0.8</formula>
    </cfRule>
    <cfRule type="cellIs" dxfId="25228" priority="2318" operator="greaterThan">
      <formula>1</formula>
    </cfRule>
  </conditionalFormatting>
  <conditionalFormatting sqref="R31">
    <cfRule type="cellIs" dxfId="25227" priority="2315" operator="greaterThan">
      <formula>1</formula>
    </cfRule>
    <cfRule type="cellIs" dxfId="25226" priority="2316" operator="lessThan">
      <formula>0.8</formula>
    </cfRule>
  </conditionalFormatting>
  <conditionalFormatting sqref="P31">
    <cfRule type="cellIs" dxfId="25225" priority="2314" operator="greaterThan">
      <formula>0</formula>
    </cfRule>
  </conditionalFormatting>
  <conditionalFormatting sqref="Q31">
    <cfRule type="cellIs" dxfId="25224" priority="2313" operator="lessThan">
      <formula>0</formula>
    </cfRule>
  </conditionalFormatting>
  <conditionalFormatting sqref="R31">
    <cfRule type="cellIs" dxfId="25223" priority="2311" operator="lessThan">
      <formula>0.8</formula>
    </cfRule>
    <cfRule type="cellIs" dxfId="25222" priority="2312" operator="greaterThan">
      <formula>1</formula>
    </cfRule>
  </conditionalFormatting>
  <conditionalFormatting sqref="R31">
    <cfRule type="cellIs" dxfId="25221" priority="2309" operator="greaterThan">
      <formula>1</formula>
    </cfRule>
    <cfRule type="cellIs" dxfId="25220" priority="2310" operator="lessThan">
      <formula>0.8</formula>
    </cfRule>
  </conditionalFormatting>
  <conditionalFormatting sqref="P31">
    <cfRule type="cellIs" dxfId="25219" priority="2308" operator="greaterThan">
      <formula>0</formula>
    </cfRule>
  </conditionalFormatting>
  <conditionalFormatting sqref="Q31">
    <cfRule type="cellIs" dxfId="25218" priority="2307" operator="lessThan">
      <formula>0</formula>
    </cfRule>
  </conditionalFormatting>
  <conditionalFormatting sqref="R31">
    <cfRule type="cellIs" dxfId="25217" priority="2305" operator="lessThan">
      <formula>0.8</formula>
    </cfRule>
    <cfRule type="cellIs" dxfId="25216" priority="2306" operator="greaterThan">
      <formula>1</formula>
    </cfRule>
  </conditionalFormatting>
  <conditionalFormatting sqref="R31">
    <cfRule type="cellIs" dxfId="25215" priority="2303" operator="greaterThan">
      <formula>1</formula>
    </cfRule>
    <cfRule type="cellIs" dxfId="25214" priority="2304" operator="lessThan">
      <formula>0.8</formula>
    </cfRule>
  </conditionalFormatting>
  <conditionalFormatting sqref="P31">
    <cfRule type="cellIs" dxfId="25213" priority="2302" operator="greaterThan">
      <formula>0</formula>
    </cfRule>
  </conditionalFormatting>
  <conditionalFormatting sqref="Q31">
    <cfRule type="cellIs" dxfId="25212" priority="2301" operator="lessThan">
      <formula>0</formula>
    </cfRule>
  </conditionalFormatting>
  <conditionalFormatting sqref="R31">
    <cfRule type="cellIs" dxfId="25211" priority="2299" operator="lessThan">
      <formula>0.8</formula>
    </cfRule>
    <cfRule type="cellIs" dxfId="25210" priority="2300" operator="greaterThan">
      <formula>1</formula>
    </cfRule>
  </conditionalFormatting>
  <conditionalFormatting sqref="R31">
    <cfRule type="cellIs" dxfId="25209" priority="2297" operator="greaterThan">
      <formula>1</formula>
    </cfRule>
    <cfRule type="cellIs" dxfId="25208" priority="2298" operator="lessThan">
      <formula>0.8</formula>
    </cfRule>
  </conditionalFormatting>
  <conditionalFormatting sqref="P31">
    <cfRule type="cellIs" dxfId="25207" priority="2296" operator="greaterThan">
      <formula>0</formula>
    </cfRule>
  </conditionalFormatting>
  <conditionalFormatting sqref="P31">
    <cfRule type="cellIs" dxfId="25206" priority="2290" operator="greaterThan">
      <formula>0</formula>
    </cfRule>
  </conditionalFormatting>
  <conditionalFormatting sqref="Q31">
    <cfRule type="cellIs" dxfId="25205" priority="2295" operator="lessThan">
      <formula>0</formula>
    </cfRule>
  </conditionalFormatting>
  <conditionalFormatting sqref="R31">
    <cfRule type="cellIs" dxfId="25204" priority="2293" operator="lessThan">
      <formula>0.8</formula>
    </cfRule>
    <cfRule type="cellIs" dxfId="25203" priority="2294" operator="greaterThan">
      <formula>1</formula>
    </cfRule>
  </conditionalFormatting>
  <conditionalFormatting sqref="R31">
    <cfRule type="cellIs" dxfId="25202" priority="2291" operator="greaterThan">
      <formula>1</formula>
    </cfRule>
    <cfRule type="cellIs" dxfId="25201" priority="2292" operator="lessThan">
      <formula>0.8</formula>
    </cfRule>
  </conditionalFormatting>
  <conditionalFormatting sqref="P31">
    <cfRule type="cellIs" dxfId="25200" priority="2284" operator="greaterThan">
      <formula>0</formula>
    </cfRule>
  </conditionalFormatting>
  <conditionalFormatting sqref="Q31">
    <cfRule type="cellIs" dxfId="25199" priority="2289" operator="lessThan">
      <formula>0</formula>
    </cfRule>
  </conditionalFormatting>
  <conditionalFormatting sqref="R31">
    <cfRule type="cellIs" dxfId="25198" priority="2287" operator="lessThan">
      <formula>0.8</formula>
    </cfRule>
    <cfRule type="cellIs" dxfId="25197" priority="2288" operator="greaterThan">
      <formula>1</formula>
    </cfRule>
  </conditionalFormatting>
  <conditionalFormatting sqref="R31">
    <cfRule type="cellIs" dxfId="25196" priority="2285" operator="greaterThan">
      <formula>1</formula>
    </cfRule>
    <cfRule type="cellIs" dxfId="25195" priority="2286" operator="lessThan">
      <formula>0.8</formula>
    </cfRule>
  </conditionalFormatting>
  <conditionalFormatting sqref="R31">
    <cfRule type="cellIs" dxfId="25194" priority="2281" operator="lessThan">
      <formula>0.8</formula>
    </cfRule>
    <cfRule type="cellIs" dxfId="25193" priority="2282" operator="greaterThan">
      <formula>1</formula>
    </cfRule>
  </conditionalFormatting>
  <conditionalFormatting sqref="R31">
    <cfRule type="cellIs" dxfId="25192" priority="2279" operator="greaterThan">
      <formula>1</formula>
    </cfRule>
    <cfRule type="cellIs" dxfId="25191" priority="2280" operator="lessThan">
      <formula>0.8</formula>
    </cfRule>
  </conditionalFormatting>
  <conditionalFormatting sqref="P31">
    <cfRule type="cellIs" dxfId="25190" priority="2278" operator="greaterThan">
      <formula>0</formula>
    </cfRule>
  </conditionalFormatting>
  <conditionalFormatting sqref="Q31">
    <cfRule type="cellIs" dxfId="25189" priority="2283" operator="lessThan">
      <formula>0</formula>
    </cfRule>
  </conditionalFormatting>
  <conditionalFormatting sqref="P79">
    <cfRule type="cellIs" dxfId="25188" priority="2272" operator="greaterThan">
      <formula>0</formula>
    </cfRule>
  </conditionalFormatting>
  <conditionalFormatting sqref="Q79">
    <cfRule type="cellIs" dxfId="25187" priority="2277" operator="lessThan">
      <formula>0</formula>
    </cfRule>
  </conditionalFormatting>
  <conditionalFormatting sqref="R79">
    <cfRule type="cellIs" dxfId="25186" priority="2275" operator="lessThan">
      <formula>0.8</formula>
    </cfRule>
    <cfRule type="cellIs" dxfId="25185" priority="2276" operator="greaterThan">
      <formula>1</formula>
    </cfRule>
  </conditionalFormatting>
  <conditionalFormatting sqref="R79">
    <cfRule type="cellIs" dxfId="25184" priority="2273" operator="greaterThan">
      <formula>1</formula>
    </cfRule>
    <cfRule type="cellIs" dxfId="25183" priority="2274" operator="lessThan">
      <formula>0.8</formula>
    </cfRule>
  </conditionalFormatting>
  <conditionalFormatting sqref="Q79">
    <cfRule type="cellIs" dxfId="25182" priority="2271" operator="lessThan">
      <formula>0</formula>
    </cfRule>
  </conditionalFormatting>
  <conditionalFormatting sqref="R79">
    <cfRule type="cellIs" dxfId="25181" priority="2269" operator="lessThan">
      <formula>0.8</formula>
    </cfRule>
    <cfRule type="cellIs" dxfId="25180" priority="2270" operator="greaterThan">
      <formula>1</formula>
    </cfRule>
  </conditionalFormatting>
  <conditionalFormatting sqref="R79">
    <cfRule type="cellIs" dxfId="25179" priority="2267" operator="greaterThan">
      <formula>1</formula>
    </cfRule>
    <cfRule type="cellIs" dxfId="25178" priority="2268" operator="lessThan">
      <formula>0.8</formula>
    </cfRule>
  </conditionalFormatting>
  <conditionalFormatting sqref="P79">
    <cfRule type="cellIs" dxfId="25177" priority="2266" operator="greaterThan">
      <formula>0</formula>
    </cfRule>
  </conditionalFormatting>
  <conditionalFormatting sqref="P79">
    <cfRule type="cellIs" dxfId="25176" priority="2260" operator="greaterThan">
      <formula>0</formula>
    </cfRule>
  </conditionalFormatting>
  <conditionalFormatting sqref="Q79">
    <cfRule type="cellIs" dxfId="25175" priority="2265" operator="lessThan">
      <formula>0</formula>
    </cfRule>
  </conditionalFormatting>
  <conditionalFormatting sqref="R79">
    <cfRule type="cellIs" dxfId="25174" priority="2263" operator="lessThan">
      <formula>0.8</formula>
    </cfRule>
    <cfRule type="cellIs" dxfId="25173" priority="2264" operator="greaterThan">
      <formula>1</formula>
    </cfRule>
  </conditionalFormatting>
  <conditionalFormatting sqref="R79">
    <cfRule type="cellIs" dxfId="25172" priority="2261" operator="greaterThan">
      <formula>1</formula>
    </cfRule>
    <cfRule type="cellIs" dxfId="25171" priority="2262" operator="lessThan">
      <formula>0.8</formula>
    </cfRule>
  </conditionalFormatting>
  <conditionalFormatting sqref="Q79">
    <cfRule type="cellIs" dxfId="25170" priority="2254" operator="lessThan">
      <formula>0</formula>
    </cfRule>
  </conditionalFormatting>
  <conditionalFormatting sqref="P79">
    <cfRule type="cellIs" dxfId="25169" priority="2255" operator="greaterThan">
      <formula>0</formula>
    </cfRule>
  </conditionalFormatting>
  <conditionalFormatting sqref="R79">
    <cfRule type="cellIs" dxfId="25168" priority="2258" operator="lessThan">
      <formula>0.8</formula>
    </cfRule>
    <cfRule type="cellIs" dxfId="25167" priority="2259" operator="greaterThan">
      <formula>1</formula>
    </cfRule>
  </conditionalFormatting>
  <conditionalFormatting sqref="R79">
    <cfRule type="cellIs" dxfId="25166" priority="2256" operator="greaterThan">
      <formula>1</formula>
    </cfRule>
    <cfRule type="cellIs" dxfId="25165" priority="2257" operator="lessThan">
      <formula>0.8</formula>
    </cfRule>
  </conditionalFormatting>
  <conditionalFormatting sqref="Q79">
    <cfRule type="cellIs" dxfId="25164" priority="2248" operator="lessThan">
      <formula>0</formula>
    </cfRule>
  </conditionalFormatting>
  <conditionalFormatting sqref="R79">
    <cfRule type="cellIs" dxfId="25163" priority="2252" operator="lessThan">
      <formula>0.8</formula>
    </cfRule>
    <cfRule type="cellIs" dxfId="25162" priority="2253" operator="greaterThan">
      <formula>1</formula>
    </cfRule>
  </conditionalFormatting>
  <conditionalFormatting sqref="R79">
    <cfRule type="cellIs" dxfId="25161" priority="2250" operator="greaterThan">
      <formula>1</formula>
    </cfRule>
    <cfRule type="cellIs" dxfId="25160" priority="2251" operator="lessThan">
      <formula>0.8</formula>
    </cfRule>
  </conditionalFormatting>
  <conditionalFormatting sqref="P79">
    <cfRule type="cellIs" dxfId="25159" priority="2249" operator="greaterThan">
      <formula>0</formula>
    </cfRule>
  </conditionalFormatting>
  <conditionalFormatting sqref="Q79">
    <cfRule type="cellIs" dxfId="25158" priority="2247" operator="lessThan">
      <formula>0</formula>
    </cfRule>
  </conditionalFormatting>
  <conditionalFormatting sqref="R79">
    <cfRule type="cellIs" dxfId="25157" priority="2245" operator="lessThan">
      <formula>0.8</formula>
    </cfRule>
    <cfRule type="cellIs" dxfId="25156" priority="2246" operator="greaterThan">
      <formula>1</formula>
    </cfRule>
  </conditionalFormatting>
  <conditionalFormatting sqref="R79">
    <cfRule type="cellIs" dxfId="25155" priority="2243" operator="greaterThan">
      <formula>1</formula>
    </cfRule>
    <cfRule type="cellIs" dxfId="25154" priority="2244" operator="lessThan">
      <formula>0.8</formula>
    </cfRule>
  </conditionalFormatting>
  <conditionalFormatting sqref="P79">
    <cfRule type="cellIs" dxfId="25153" priority="2242" operator="greaterThan">
      <formula>0</formula>
    </cfRule>
  </conditionalFormatting>
  <conditionalFormatting sqref="Q79">
    <cfRule type="cellIs" dxfId="25152" priority="2241" operator="lessThan">
      <formula>0</formula>
    </cfRule>
  </conditionalFormatting>
  <conditionalFormatting sqref="R79">
    <cfRule type="cellIs" dxfId="25151" priority="2239" operator="lessThan">
      <formula>0.8</formula>
    </cfRule>
    <cfRule type="cellIs" dxfId="25150" priority="2240" operator="greaterThan">
      <formula>1</formula>
    </cfRule>
  </conditionalFormatting>
  <conditionalFormatting sqref="R79">
    <cfRule type="cellIs" dxfId="25149" priority="2237" operator="greaterThan">
      <formula>1</formula>
    </cfRule>
    <cfRule type="cellIs" dxfId="25148" priority="2238" operator="lessThan">
      <formula>0.8</formula>
    </cfRule>
  </conditionalFormatting>
  <conditionalFormatting sqref="P79">
    <cfRule type="cellIs" dxfId="25147" priority="2236" operator="greaterThan">
      <formula>0</formula>
    </cfRule>
  </conditionalFormatting>
  <conditionalFormatting sqref="P79">
    <cfRule type="cellIs" dxfId="25146" priority="2230" operator="greaterThan">
      <formula>0</formula>
    </cfRule>
  </conditionalFormatting>
  <conditionalFormatting sqref="Q79">
    <cfRule type="cellIs" dxfId="25145" priority="2235" operator="lessThan">
      <formula>0</formula>
    </cfRule>
  </conditionalFormatting>
  <conditionalFormatting sqref="R79">
    <cfRule type="cellIs" dxfId="25144" priority="2233" operator="lessThan">
      <formula>0.8</formula>
    </cfRule>
    <cfRule type="cellIs" dxfId="25143" priority="2234" operator="greaterThan">
      <formula>1</formula>
    </cfRule>
  </conditionalFormatting>
  <conditionalFormatting sqref="R79">
    <cfRule type="cellIs" dxfId="25142" priority="2231" operator="greaterThan">
      <formula>1</formula>
    </cfRule>
    <cfRule type="cellIs" dxfId="25141" priority="2232" operator="lessThan">
      <formula>0.8</formula>
    </cfRule>
  </conditionalFormatting>
  <conditionalFormatting sqref="P71:P78">
    <cfRule type="cellIs" dxfId="25140" priority="2224" operator="greaterThan">
      <formula>0</formula>
    </cfRule>
  </conditionalFormatting>
  <conditionalFormatting sqref="Q71:Q78">
    <cfRule type="cellIs" dxfId="25139" priority="2229" operator="lessThan">
      <formula>0</formula>
    </cfRule>
  </conditionalFormatting>
  <conditionalFormatting sqref="R71:R78">
    <cfRule type="cellIs" dxfId="25138" priority="2227" operator="lessThan">
      <formula>0.8</formula>
    </cfRule>
    <cfRule type="cellIs" dxfId="25137" priority="2228" operator="greaterThan">
      <formula>1</formula>
    </cfRule>
  </conditionalFormatting>
  <conditionalFormatting sqref="R71:R78">
    <cfRule type="cellIs" dxfId="25136" priority="2225" operator="greaterThan">
      <formula>1</formula>
    </cfRule>
    <cfRule type="cellIs" dxfId="25135" priority="2226" operator="lessThan">
      <formula>0.8</formula>
    </cfRule>
  </conditionalFormatting>
  <conditionalFormatting sqref="Q148:Q153">
    <cfRule type="cellIs" dxfId="25134" priority="2223" operator="lessThan">
      <formula>0</formula>
    </cfRule>
  </conditionalFormatting>
  <conditionalFormatting sqref="R148:R153">
    <cfRule type="cellIs" dxfId="25133" priority="2221" operator="lessThan">
      <formula>0.8</formula>
    </cfRule>
    <cfRule type="cellIs" dxfId="25132" priority="2222" operator="greaterThan">
      <formula>1</formula>
    </cfRule>
  </conditionalFormatting>
  <conditionalFormatting sqref="R148:R153">
    <cfRule type="cellIs" dxfId="25131" priority="2219" operator="greaterThan">
      <formula>1</formula>
    </cfRule>
    <cfRule type="cellIs" dxfId="25130" priority="2220" operator="lessThan">
      <formula>0.8</formula>
    </cfRule>
  </conditionalFormatting>
  <conditionalFormatting sqref="P148:P153">
    <cfRule type="cellIs" dxfId="25129" priority="2218" operator="greaterThan">
      <formula>0</formula>
    </cfRule>
  </conditionalFormatting>
  <conditionalFormatting sqref="Q148:Q153">
    <cfRule type="cellIs" dxfId="25128" priority="2217" operator="lessThan">
      <formula>0</formula>
    </cfRule>
  </conditionalFormatting>
  <conditionalFormatting sqref="R148:R153">
    <cfRule type="cellIs" dxfId="25127" priority="2215" operator="lessThan">
      <formula>0.8</formula>
    </cfRule>
    <cfRule type="cellIs" dxfId="25126" priority="2216" operator="greaterThan">
      <formula>1</formula>
    </cfRule>
  </conditionalFormatting>
  <conditionalFormatting sqref="R148:R153">
    <cfRule type="cellIs" dxfId="25125" priority="2213" operator="greaterThan">
      <formula>1</formula>
    </cfRule>
    <cfRule type="cellIs" dxfId="25124" priority="2214" operator="lessThan">
      <formula>0.8</formula>
    </cfRule>
  </conditionalFormatting>
  <conditionalFormatting sqref="P148:P153">
    <cfRule type="cellIs" dxfId="25123" priority="2212" operator="greaterThan">
      <formula>0</formula>
    </cfRule>
  </conditionalFormatting>
  <conditionalFormatting sqref="Q148:Q153">
    <cfRule type="cellIs" dxfId="25122" priority="2211" operator="lessThan">
      <formula>0</formula>
    </cfRule>
  </conditionalFormatting>
  <conditionalFormatting sqref="R148:R153">
    <cfRule type="cellIs" dxfId="25121" priority="2209" operator="lessThan">
      <formula>0.8</formula>
    </cfRule>
    <cfRule type="cellIs" dxfId="25120" priority="2210" operator="greaterThan">
      <formula>1</formula>
    </cfRule>
  </conditionalFormatting>
  <conditionalFormatting sqref="R148:R153">
    <cfRule type="cellIs" dxfId="25119" priority="2207" operator="greaterThan">
      <formula>1</formula>
    </cfRule>
    <cfRule type="cellIs" dxfId="25118" priority="2208" operator="lessThan">
      <formula>0.8</formula>
    </cfRule>
  </conditionalFormatting>
  <conditionalFormatting sqref="P148:P153">
    <cfRule type="cellIs" dxfId="25117" priority="2206" operator="greaterThan">
      <formula>0</formula>
    </cfRule>
  </conditionalFormatting>
  <conditionalFormatting sqref="Q148:Q153">
    <cfRule type="cellIs" dxfId="25116" priority="2205" operator="lessThan">
      <formula>0</formula>
    </cfRule>
  </conditionalFormatting>
  <conditionalFormatting sqref="R148:R153">
    <cfRule type="cellIs" dxfId="25115" priority="2203" operator="lessThan">
      <formula>0.8</formula>
    </cfRule>
    <cfRule type="cellIs" dxfId="25114" priority="2204" operator="greaterThan">
      <formula>1</formula>
    </cfRule>
  </conditionalFormatting>
  <conditionalFormatting sqref="R148:R153">
    <cfRule type="cellIs" dxfId="25113" priority="2201" operator="greaterThan">
      <formula>1</formula>
    </cfRule>
    <cfRule type="cellIs" dxfId="25112" priority="2202" operator="lessThan">
      <formula>0.8</formula>
    </cfRule>
  </conditionalFormatting>
  <conditionalFormatting sqref="P148:P153">
    <cfRule type="cellIs" dxfId="25111" priority="2200" operator="greaterThan">
      <formula>0</formula>
    </cfRule>
  </conditionalFormatting>
  <conditionalFormatting sqref="P148:P153">
    <cfRule type="cellIs" dxfId="25110" priority="2194" operator="greaterThan">
      <formula>0</formula>
    </cfRule>
  </conditionalFormatting>
  <conditionalFormatting sqref="Q148:Q153">
    <cfRule type="cellIs" dxfId="25109" priority="2199" operator="lessThan">
      <formula>0</formula>
    </cfRule>
  </conditionalFormatting>
  <conditionalFormatting sqref="R148:R153">
    <cfRule type="cellIs" dxfId="25108" priority="2197" operator="lessThan">
      <formula>0.8</formula>
    </cfRule>
    <cfRule type="cellIs" dxfId="25107" priority="2198" operator="greaterThan">
      <formula>1</formula>
    </cfRule>
  </conditionalFormatting>
  <conditionalFormatting sqref="R148:R153">
    <cfRule type="cellIs" dxfId="25106" priority="2195" operator="greaterThan">
      <formula>1</formula>
    </cfRule>
    <cfRule type="cellIs" dxfId="25105" priority="2196" operator="lessThan">
      <formula>0.8</formula>
    </cfRule>
  </conditionalFormatting>
  <conditionalFormatting sqref="P148:P153">
    <cfRule type="cellIs" dxfId="25104" priority="2188" operator="greaterThan">
      <formula>0</formula>
    </cfRule>
  </conditionalFormatting>
  <conditionalFormatting sqref="Q148:Q153">
    <cfRule type="cellIs" dxfId="25103" priority="2193" operator="lessThan">
      <formula>0</formula>
    </cfRule>
  </conditionalFormatting>
  <conditionalFormatting sqref="R148:R153">
    <cfRule type="cellIs" dxfId="25102" priority="2191" operator="lessThan">
      <formula>0.8</formula>
    </cfRule>
    <cfRule type="cellIs" dxfId="25101" priority="2192" operator="greaterThan">
      <formula>1</formula>
    </cfRule>
  </conditionalFormatting>
  <conditionalFormatting sqref="R148:R153">
    <cfRule type="cellIs" dxfId="25100" priority="2189" operator="greaterThan">
      <formula>1</formula>
    </cfRule>
    <cfRule type="cellIs" dxfId="25099" priority="2190" operator="lessThan">
      <formula>0.8</formula>
    </cfRule>
  </conditionalFormatting>
  <conditionalFormatting sqref="R148:R153">
    <cfRule type="cellIs" dxfId="25098" priority="2185" operator="lessThan">
      <formula>0.8</formula>
    </cfRule>
    <cfRule type="cellIs" dxfId="25097" priority="2186" operator="greaterThan">
      <formula>1</formula>
    </cfRule>
  </conditionalFormatting>
  <conditionalFormatting sqref="R148:R153">
    <cfRule type="cellIs" dxfId="25096" priority="2183" operator="greaterThan">
      <formula>1</formula>
    </cfRule>
    <cfRule type="cellIs" dxfId="25095" priority="2184" operator="lessThan">
      <formula>0.8</formula>
    </cfRule>
  </conditionalFormatting>
  <conditionalFormatting sqref="P148:P153">
    <cfRule type="cellIs" dxfId="25094" priority="2182" operator="greaterThan">
      <formula>0</formula>
    </cfRule>
  </conditionalFormatting>
  <conditionalFormatting sqref="Q148:Q153">
    <cfRule type="cellIs" dxfId="25093" priority="2187" operator="lessThan">
      <formula>0</formula>
    </cfRule>
  </conditionalFormatting>
  <conditionalFormatting sqref="Q148:Q153">
    <cfRule type="cellIs" dxfId="25092" priority="2181" operator="lessThan">
      <formula>0</formula>
    </cfRule>
  </conditionalFormatting>
  <conditionalFormatting sqref="R148:R153">
    <cfRule type="cellIs" dxfId="25091" priority="2179" operator="lessThan">
      <formula>0.8</formula>
    </cfRule>
    <cfRule type="cellIs" dxfId="25090" priority="2180" operator="greaterThan">
      <formula>1</formula>
    </cfRule>
  </conditionalFormatting>
  <conditionalFormatting sqref="R148:R153">
    <cfRule type="cellIs" dxfId="25089" priority="2177" operator="greaterThan">
      <formula>1</formula>
    </cfRule>
    <cfRule type="cellIs" dxfId="25088" priority="2178" operator="lessThan">
      <formula>0.8</formula>
    </cfRule>
  </conditionalFormatting>
  <conditionalFormatting sqref="P148:P153">
    <cfRule type="cellIs" dxfId="25087" priority="2176" operator="greaterThan">
      <formula>0</formula>
    </cfRule>
  </conditionalFormatting>
  <conditionalFormatting sqref="P148:P153">
    <cfRule type="cellIs" dxfId="25086" priority="2170" operator="greaterThan">
      <formula>0</formula>
    </cfRule>
  </conditionalFormatting>
  <conditionalFormatting sqref="Q148:Q153">
    <cfRule type="cellIs" dxfId="25085" priority="2175" operator="lessThan">
      <formula>0</formula>
    </cfRule>
  </conditionalFormatting>
  <conditionalFormatting sqref="R148:R153">
    <cfRule type="cellIs" dxfId="25084" priority="2173" operator="lessThan">
      <formula>0.8</formula>
    </cfRule>
    <cfRule type="cellIs" dxfId="25083" priority="2174" operator="greaterThan">
      <formula>1</formula>
    </cfRule>
  </conditionalFormatting>
  <conditionalFormatting sqref="R148:R153">
    <cfRule type="cellIs" dxfId="25082" priority="2171" operator="greaterThan">
      <formula>1</formula>
    </cfRule>
    <cfRule type="cellIs" dxfId="25081" priority="2172" operator="lessThan">
      <formula>0.8</formula>
    </cfRule>
  </conditionalFormatting>
  <conditionalFormatting sqref="P148:P153">
    <cfRule type="cellIs" dxfId="25080" priority="2164" operator="greaterThan">
      <formula>0</formula>
    </cfRule>
  </conditionalFormatting>
  <conditionalFormatting sqref="Q148:Q153">
    <cfRule type="cellIs" dxfId="25079" priority="2169" operator="lessThan">
      <formula>0</formula>
    </cfRule>
  </conditionalFormatting>
  <conditionalFormatting sqref="R148:R153">
    <cfRule type="cellIs" dxfId="25078" priority="2167" operator="lessThan">
      <formula>0.8</formula>
    </cfRule>
    <cfRule type="cellIs" dxfId="25077" priority="2168" operator="greaterThan">
      <formula>1</formula>
    </cfRule>
  </conditionalFormatting>
  <conditionalFormatting sqref="R148:R153">
    <cfRule type="cellIs" dxfId="25076" priority="2165" operator="greaterThan">
      <formula>1</formula>
    </cfRule>
    <cfRule type="cellIs" dxfId="25075" priority="2166" operator="lessThan">
      <formula>0.8</formula>
    </cfRule>
  </conditionalFormatting>
  <conditionalFormatting sqref="R148:R153">
    <cfRule type="cellIs" dxfId="25074" priority="2161" operator="lessThan">
      <formula>0.8</formula>
    </cfRule>
    <cfRule type="cellIs" dxfId="25073" priority="2162" operator="greaterThan">
      <formula>1</formula>
    </cfRule>
  </conditionalFormatting>
  <conditionalFormatting sqref="R148:R153">
    <cfRule type="cellIs" dxfId="25072" priority="2159" operator="greaterThan">
      <formula>1</formula>
    </cfRule>
    <cfRule type="cellIs" dxfId="25071" priority="2160" operator="lessThan">
      <formula>0.8</formula>
    </cfRule>
  </conditionalFormatting>
  <conditionalFormatting sqref="P148:P153">
    <cfRule type="cellIs" dxfId="25070" priority="2158" operator="greaterThan">
      <formula>0</formula>
    </cfRule>
  </conditionalFormatting>
  <conditionalFormatting sqref="Q148:Q153">
    <cfRule type="cellIs" dxfId="25069" priority="2163" operator="lessThan">
      <formula>0</formula>
    </cfRule>
  </conditionalFormatting>
  <conditionalFormatting sqref="P148:P153">
    <cfRule type="cellIs" dxfId="25068" priority="2152" operator="greaterThan">
      <formula>0</formula>
    </cfRule>
  </conditionalFormatting>
  <conditionalFormatting sqref="Q148:Q153">
    <cfRule type="cellIs" dxfId="25067" priority="2157" operator="lessThan">
      <formula>0</formula>
    </cfRule>
  </conditionalFormatting>
  <conditionalFormatting sqref="R148:R153">
    <cfRule type="cellIs" dxfId="25066" priority="2155" operator="lessThan">
      <formula>0.8</formula>
    </cfRule>
    <cfRule type="cellIs" dxfId="25065" priority="2156" operator="greaterThan">
      <formula>1</formula>
    </cfRule>
  </conditionalFormatting>
  <conditionalFormatting sqref="R148:R153">
    <cfRule type="cellIs" dxfId="25064" priority="2153" operator="greaterThan">
      <formula>1</formula>
    </cfRule>
    <cfRule type="cellIs" dxfId="25063" priority="2154" operator="lessThan">
      <formula>0.8</formula>
    </cfRule>
  </conditionalFormatting>
  <conditionalFormatting sqref="R148:R153">
    <cfRule type="cellIs" dxfId="25062" priority="2149" operator="lessThan">
      <formula>0.8</formula>
    </cfRule>
    <cfRule type="cellIs" dxfId="25061" priority="2150" operator="greaterThan">
      <formula>1</formula>
    </cfRule>
  </conditionalFormatting>
  <conditionalFormatting sqref="R148:R153">
    <cfRule type="cellIs" dxfId="25060" priority="2147" operator="greaterThan">
      <formula>1</formula>
    </cfRule>
    <cfRule type="cellIs" dxfId="25059" priority="2148" operator="lessThan">
      <formula>0.8</formula>
    </cfRule>
  </conditionalFormatting>
  <conditionalFormatting sqref="P148:P153">
    <cfRule type="cellIs" dxfId="25058" priority="2146" operator="greaterThan">
      <formula>0</formula>
    </cfRule>
  </conditionalFormatting>
  <conditionalFormatting sqref="Q148:Q153">
    <cfRule type="cellIs" dxfId="25057" priority="2151" operator="lessThan">
      <formula>0</formula>
    </cfRule>
  </conditionalFormatting>
  <conditionalFormatting sqref="R148:R153">
    <cfRule type="cellIs" dxfId="25056" priority="2143" operator="lessThan">
      <formula>0.8</formula>
    </cfRule>
    <cfRule type="cellIs" dxfId="25055" priority="2144" operator="greaterThan">
      <formula>1</formula>
    </cfRule>
  </conditionalFormatting>
  <conditionalFormatting sqref="R148:R153">
    <cfRule type="cellIs" dxfId="25054" priority="2141" operator="greaterThan">
      <formula>1</formula>
    </cfRule>
    <cfRule type="cellIs" dxfId="25053" priority="2142" operator="lessThan">
      <formula>0.8</formula>
    </cfRule>
  </conditionalFormatting>
  <conditionalFormatting sqref="P148:P153">
    <cfRule type="cellIs" dxfId="25052" priority="2140" operator="greaterThan">
      <formula>0</formula>
    </cfRule>
  </conditionalFormatting>
  <conditionalFormatting sqref="Q148:Q153">
    <cfRule type="cellIs" dxfId="25051" priority="2145" operator="lessThan">
      <formula>0</formula>
    </cfRule>
  </conditionalFormatting>
  <conditionalFormatting sqref="Q148:Q153">
    <cfRule type="cellIs" dxfId="25050" priority="2139" operator="lessThan">
      <formula>0</formula>
    </cfRule>
  </conditionalFormatting>
  <conditionalFormatting sqref="R148:R153">
    <cfRule type="cellIs" dxfId="25049" priority="2137" operator="lessThan">
      <formula>0.8</formula>
    </cfRule>
    <cfRule type="cellIs" dxfId="25048" priority="2138" operator="greaterThan">
      <formula>1</formula>
    </cfRule>
  </conditionalFormatting>
  <conditionalFormatting sqref="R148:R153">
    <cfRule type="cellIs" dxfId="25047" priority="2135" operator="greaterThan">
      <formula>1</formula>
    </cfRule>
    <cfRule type="cellIs" dxfId="25046" priority="2136" operator="lessThan">
      <formula>0.8</formula>
    </cfRule>
  </conditionalFormatting>
  <conditionalFormatting sqref="P148:P153">
    <cfRule type="cellIs" dxfId="25045" priority="2134" operator="greaterThan">
      <formula>0</formula>
    </cfRule>
  </conditionalFormatting>
  <conditionalFormatting sqref="Q148:Q153">
    <cfRule type="cellIs" dxfId="25044" priority="2128" operator="lessThan">
      <formula>0</formula>
    </cfRule>
  </conditionalFormatting>
  <conditionalFormatting sqref="R148:R153">
    <cfRule type="cellIs" dxfId="25043" priority="2132" operator="lessThan">
      <formula>0.8</formula>
    </cfRule>
    <cfRule type="cellIs" dxfId="25042" priority="2133" operator="greaterThan">
      <formula>1</formula>
    </cfRule>
  </conditionalFormatting>
  <conditionalFormatting sqref="R148:R153">
    <cfRule type="cellIs" dxfId="25041" priority="2130" operator="greaterThan">
      <formula>1</formula>
    </cfRule>
    <cfRule type="cellIs" dxfId="25040" priority="2131" operator="lessThan">
      <formula>0.8</formula>
    </cfRule>
  </conditionalFormatting>
  <conditionalFormatting sqref="P148:P153">
    <cfRule type="cellIs" dxfId="25039" priority="2129" operator="greaterThan">
      <formula>0</formula>
    </cfRule>
  </conditionalFormatting>
  <conditionalFormatting sqref="Q148:Q153">
    <cfRule type="cellIs" dxfId="25038" priority="2127" operator="lessThan">
      <formula>0</formula>
    </cfRule>
  </conditionalFormatting>
  <conditionalFormatting sqref="R148:R153">
    <cfRule type="cellIs" dxfId="25037" priority="2125" operator="lessThan">
      <formula>0.8</formula>
    </cfRule>
    <cfRule type="cellIs" dxfId="25036" priority="2126" operator="greaterThan">
      <formula>1</formula>
    </cfRule>
  </conditionalFormatting>
  <conditionalFormatting sqref="R148:R153">
    <cfRule type="cellIs" dxfId="25035" priority="2123" operator="greaterThan">
      <formula>1</formula>
    </cfRule>
    <cfRule type="cellIs" dxfId="25034" priority="2124" operator="lessThan">
      <formula>0.8</formula>
    </cfRule>
  </conditionalFormatting>
  <conditionalFormatting sqref="P148:P153">
    <cfRule type="cellIs" dxfId="25033" priority="2122" operator="greaterThan">
      <formula>0</formula>
    </cfRule>
  </conditionalFormatting>
  <conditionalFormatting sqref="Q148:Q153">
    <cfRule type="cellIs" dxfId="25032" priority="2121" operator="lessThan">
      <formula>0</formula>
    </cfRule>
  </conditionalFormatting>
  <conditionalFormatting sqref="R148:R153">
    <cfRule type="cellIs" dxfId="25031" priority="2119" operator="lessThan">
      <formula>0.8</formula>
    </cfRule>
    <cfRule type="cellIs" dxfId="25030" priority="2120" operator="greaterThan">
      <formula>1</formula>
    </cfRule>
  </conditionalFormatting>
  <conditionalFormatting sqref="R148:R153">
    <cfRule type="cellIs" dxfId="25029" priority="2117" operator="greaterThan">
      <formula>1</formula>
    </cfRule>
    <cfRule type="cellIs" dxfId="25028" priority="2118" operator="lessThan">
      <formula>0.8</formula>
    </cfRule>
  </conditionalFormatting>
  <conditionalFormatting sqref="P148:P153">
    <cfRule type="cellIs" dxfId="25027" priority="2116" operator="greaterThan">
      <formula>0</formula>
    </cfRule>
  </conditionalFormatting>
  <conditionalFormatting sqref="Q148:Q153">
    <cfRule type="cellIs" dxfId="25026" priority="2115" operator="lessThan">
      <formula>0</formula>
    </cfRule>
  </conditionalFormatting>
  <conditionalFormatting sqref="R148:R153">
    <cfRule type="cellIs" dxfId="25025" priority="2113" operator="lessThan">
      <formula>0.8</formula>
    </cfRule>
    <cfRule type="cellIs" dxfId="25024" priority="2114" operator="greaterThan">
      <formula>1</formula>
    </cfRule>
  </conditionalFormatting>
  <conditionalFormatting sqref="R148:R153">
    <cfRule type="cellIs" dxfId="25023" priority="2111" operator="greaterThan">
      <formula>1</formula>
    </cfRule>
    <cfRule type="cellIs" dxfId="25022" priority="2112" operator="lessThan">
      <formula>0.8</formula>
    </cfRule>
  </conditionalFormatting>
  <conditionalFormatting sqref="P148:P153">
    <cfRule type="cellIs" dxfId="25021" priority="2110" operator="greaterThan">
      <formula>0</formula>
    </cfRule>
  </conditionalFormatting>
  <conditionalFormatting sqref="Q148:Q153">
    <cfRule type="cellIs" dxfId="25020" priority="2109" operator="lessThan">
      <formula>0</formula>
    </cfRule>
  </conditionalFormatting>
  <conditionalFormatting sqref="R148:R153">
    <cfRule type="cellIs" dxfId="25019" priority="2107" operator="lessThan">
      <formula>0.8</formula>
    </cfRule>
    <cfRule type="cellIs" dxfId="25018" priority="2108" operator="greaterThan">
      <formula>1</formula>
    </cfRule>
  </conditionalFormatting>
  <conditionalFormatting sqref="R148:R153">
    <cfRule type="cellIs" dxfId="25017" priority="2105" operator="greaterThan">
      <formula>1</formula>
    </cfRule>
    <cfRule type="cellIs" dxfId="25016" priority="2106" operator="lessThan">
      <formula>0.8</formula>
    </cfRule>
  </conditionalFormatting>
  <conditionalFormatting sqref="P148:P153">
    <cfRule type="cellIs" dxfId="25015" priority="2104" operator="greaterThan">
      <formula>0</formula>
    </cfRule>
  </conditionalFormatting>
  <conditionalFormatting sqref="Q148:Q153">
    <cfRule type="cellIs" dxfId="25014" priority="2103" operator="lessThan">
      <formula>0</formula>
    </cfRule>
  </conditionalFormatting>
  <conditionalFormatting sqref="R148:R153">
    <cfRule type="cellIs" dxfId="25013" priority="2101" operator="lessThan">
      <formula>0.8</formula>
    </cfRule>
    <cfRule type="cellIs" dxfId="25012" priority="2102" operator="greaterThan">
      <formula>1</formula>
    </cfRule>
  </conditionalFormatting>
  <conditionalFormatting sqref="R148:R153">
    <cfRule type="cellIs" dxfId="25011" priority="2099" operator="greaterThan">
      <formula>1</formula>
    </cfRule>
    <cfRule type="cellIs" dxfId="25010" priority="2100" operator="lessThan">
      <formula>0.8</formula>
    </cfRule>
  </conditionalFormatting>
  <conditionalFormatting sqref="P148:P153">
    <cfRule type="cellIs" dxfId="25009" priority="2098" operator="greaterThan">
      <formula>0</formula>
    </cfRule>
  </conditionalFormatting>
  <conditionalFormatting sqref="P148:P153">
    <cfRule type="cellIs" dxfId="25008" priority="2092" operator="greaterThan">
      <formula>0</formula>
    </cfRule>
  </conditionalFormatting>
  <conditionalFormatting sqref="Q148:Q153">
    <cfRule type="cellIs" dxfId="25007" priority="2097" operator="lessThan">
      <formula>0</formula>
    </cfRule>
  </conditionalFormatting>
  <conditionalFormatting sqref="R148:R153">
    <cfRule type="cellIs" dxfId="25006" priority="2095" operator="lessThan">
      <formula>0.8</formula>
    </cfRule>
    <cfRule type="cellIs" dxfId="25005" priority="2096" operator="greaterThan">
      <formula>1</formula>
    </cfRule>
  </conditionalFormatting>
  <conditionalFormatting sqref="R148:R153">
    <cfRule type="cellIs" dxfId="25004" priority="2093" operator="greaterThan">
      <formula>1</formula>
    </cfRule>
    <cfRule type="cellIs" dxfId="25003" priority="2094" operator="lessThan">
      <formula>0.8</formula>
    </cfRule>
  </conditionalFormatting>
  <conditionalFormatting sqref="P148:P153">
    <cfRule type="cellIs" dxfId="25002" priority="2086" operator="greaterThan">
      <formula>0</formula>
    </cfRule>
  </conditionalFormatting>
  <conditionalFormatting sqref="Q148:Q153">
    <cfRule type="cellIs" dxfId="25001" priority="2091" operator="lessThan">
      <formula>0</formula>
    </cfRule>
  </conditionalFormatting>
  <conditionalFormatting sqref="R148:R153">
    <cfRule type="cellIs" dxfId="25000" priority="2089" operator="lessThan">
      <formula>0.8</formula>
    </cfRule>
    <cfRule type="cellIs" dxfId="24999" priority="2090" operator="greaterThan">
      <formula>1</formula>
    </cfRule>
  </conditionalFormatting>
  <conditionalFormatting sqref="R148:R153">
    <cfRule type="cellIs" dxfId="24998" priority="2087" operator="greaterThan">
      <formula>1</formula>
    </cfRule>
    <cfRule type="cellIs" dxfId="24997" priority="2088" operator="lessThan">
      <formula>0.8</formula>
    </cfRule>
  </conditionalFormatting>
  <conditionalFormatting sqref="R148:R153">
    <cfRule type="cellIs" dxfId="24996" priority="2083" operator="lessThan">
      <formula>0.8</formula>
    </cfRule>
    <cfRule type="cellIs" dxfId="24995" priority="2084" operator="greaterThan">
      <formula>1</formula>
    </cfRule>
  </conditionalFormatting>
  <conditionalFormatting sqref="R148:R153">
    <cfRule type="cellIs" dxfId="24994" priority="2081" operator="greaterThan">
      <formula>1</formula>
    </cfRule>
    <cfRule type="cellIs" dxfId="24993" priority="2082" operator="lessThan">
      <formula>0.8</formula>
    </cfRule>
  </conditionalFormatting>
  <conditionalFormatting sqref="P148:P153">
    <cfRule type="cellIs" dxfId="24992" priority="2080" operator="greaterThan">
      <formula>0</formula>
    </cfRule>
  </conditionalFormatting>
  <conditionalFormatting sqref="Q148:Q153">
    <cfRule type="cellIs" dxfId="24991" priority="2085" operator="lessThan">
      <formula>0</formula>
    </cfRule>
  </conditionalFormatting>
  <conditionalFormatting sqref="Q148:Q153">
    <cfRule type="cellIs" dxfId="24990" priority="2074" operator="lessThan">
      <formula>0</formula>
    </cfRule>
  </conditionalFormatting>
  <conditionalFormatting sqref="P148:P153">
    <cfRule type="cellIs" dxfId="24989" priority="2075" operator="greaterThan">
      <formula>0</formula>
    </cfRule>
  </conditionalFormatting>
  <conditionalFormatting sqref="R148:R153">
    <cfRule type="cellIs" dxfId="24988" priority="2078" operator="lessThan">
      <formula>0.8</formula>
    </cfRule>
    <cfRule type="cellIs" dxfId="24987" priority="2079" operator="greaterThan">
      <formula>1</formula>
    </cfRule>
  </conditionalFormatting>
  <conditionalFormatting sqref="R148:R153">
    <cfRule type="cellIs" dxfId="24986" priority="2076" operator="greaterThan">
      <formula>1</formula>
    </cfRule>
    <cfRule type="cellIs" dxfId="24985" priority="2077" operator="lessThan">
      <formula>0.8</formula>
    </cfRule>
  </conditionalFormatting>
  <conditionalFormatting sqref="Q148:Q153">
    <cfRule type="cellIs" dxfId="24984" priority="2068" operator="lessThan">
      <formula>0</formula>
    </cfRule>
  </conditionalFormatting>
  <conditionalFormatting sqref="R148:R153">
    <cfRule type="cellIs" dxfId="24983" priority="2072" operator="lessThan">
      <formula>0.8</formula>
    </cfRule>
    <cfRule type="cellIs" dxfId="24982" priority="2073" operator="greaterThan">
      <formula>1</formula>
    </cfRule>
  </conditionalFormatting>
  <conditionalFormatting sqref="R148:R153">
    <cfRule type="cellIs" dxfId="24981" priority="2070" operator="greaterThan">
      <formula>1</formula>
    </cfRule>
    <cfRule type="cellIs" dxfId="24980" priority="2071" operator="lessThan">
      <formula>0.8</formula>
    </cfRule>
  </conditionalFormatting>
  <conditionalFormatting sqref="P148:P153">
    <cfRule type="cellIs" dxfId="24979" priority="2069" operator="greaterThan">
      <formula>0</formula>
    </cfRule>
  </conditionalFormatting>
  <conditionalFormatting sqref="Q148:Q153">
    <cfRule type="cellIs" dxfId="24978" priority="2067" operator="lessThan">
      <formula>0</formula>
    </cfRule>
  </conditionalFormatting>
  <conditionalFormatting sqref="R148:R153">
    <cfRule type="cellIs" dxfId="24977" priority="2065" operator="lessThan">
      <formula>0.8</formula>
    </cfRule>
    <cfRule type="cellIs" dxfId="24976" priority="2066" operator="greaterThan">
      <formula>1</formula>
    </cfRule>
  </conditionalFormatting>
  <conditionalFormatting sqref="R148:R153">
    <cfRule type="cellIs" dxfId="24975" priority="2063" operator="greaterThan">
      <formula>1</formula>
    </cfRule>
    <cfRule type="cellIs" dxfId="24974" priority="2064" operator="lessThan">
      <formula>0.8</formula>
    </cfRule>
  </conditionalFormatting>
  <conditionalFormatting sqref="P148:P153">
    <cfRule type="cellIs" dxfId="24973" priority="2062" operator="greaterThan">
      <formula>0</formula>
    </cfRule>
  </conditionalFormatting>
  <conditionalFormatting sqref="Q148:Q153">
    <cfRule type="cellIs" dxfId="24972" priority="2061" operator="lessThan">
      <formula>0</formula>
    </cfRule>
  </conditionalFormatting>
  <conditionalFormatting sqref="R148:R153">
    <cfRule type="cellIs" dxfId="24971" priority="2059" operator="lessThan">
      <formula>0.8</formula>
    </cfRule>
    <cfRule type="cellIs" dxfId="24970" priority="2060" operator="greaterThan">
      <formula>1</formula>
    </cfRule>
  </conditionalFormatting>
  <conditionalFormatting sqref="R148:R153">
    <cfRule type="cellIs" dxfId="24969" priority="2057" operator="greaterThan">
      <formula>1</formula>
    </cfRule>
    <cfRule type="cellIs" dxfId="24968" priority="2058" operator="lessThan">
      <formula>0.8</formula>
    </cfRule>
  </conditionalFormatting>
  <conditionalFormatting sqref="P148:P153">
    <cfRule type="cellIs" dxfId="24967" priority="2056" operator="greaterThan">
      <formula>0</formula>
    </cfRule>
  </conditionalFormatting>
  <conditionalFormatting sqref="Q148:Q153">
    <cfRule type="cellIs" dxfId="24966" priority="2055" operator="lessThan">
      <formula>0</formula>
    </cfRule>
  </conditionalFormatting>
  <conditionalFormatting sqref="R148:R153">
    <cfRule type="cellIs" dxfId="24965" priority="2053" operator="lessThan">
      <formula>0.8</formula>
    </cfRule>
    <cfRule type="cellIs" dxfId="24964" priority="2054" operator="greaterThan">
      <formula>1</formula>
    </cfRule>
  </conditionalFormatting>
  <conditionalFormatting sqref="R148:R153">
    <cfRule type="cellIs" dxfId="24963" priority="2051" operator="greaterThan">
      <formula>1</formula>
    </cfRule>
    <cfRule type="cellIs" dxfId="24962" priority="2052" operator="lessThan">
      <formula>0.8</formula>
    </cfRule>
  </conditionalFormatting>
  <conditionalFormatting sqref="P148:P153">
    <cfRule type="cellIs" dxfId="24961" priority="2050" operator="greaterThan">
      <formula>0</formula>
    </cfRule>
  </conditionalFormatting>
  <conditionalFormatting sqref="Q148:Q153">
    <cfRule type="cellIs" dxfId="24960" priority="2049" operator="lessThan">
      <formula>0</formula>
    </cfRule>
  </conditionalFormatting>
  <conditionalFormatting sqref="R148:R153">
    <cfRule type="cellIs" dxfId="24959" priority="2047" operator="lessThan">
      <formula>0.8</formula>
    </cfRule>
    <cfRule type="cellIs" dxfId="24958" priority="2048" operator="greaterThan">
      <formula>1</formula>
    </cfRule>
  </conditionalFormatting>
  <conditionalFormatting sqref="R148:R153">
    <cfRule type="cellIs" dxfId="24957" priority="2045" operator="greaterThan">
      <formula>1</formula>
    </cfRule>
    <cfRule type="cellIs" dxfId="24956" priority="2046" operator="lessThan">
      <formula>0.8</formula>
    </cfRule>
  </conditionalFormatting>
  <conditionalFormatting sqref="P148:P153">
    <cfRule type="cellIs" dxfId="24955" priority="2044" operator="greaterThan">
      <formula>0</formula>
    </cfRule>
  </conditionalFormatting>
  <conditionalFormatting sqref="Q124 Q127 Q130">
    <cfRule type="cellIs" dxfId="24954" priority="2038" operator="lessThan">
      <formula>0</formula>
    </cfRule>
  </conditionalFormatting>
  <conditionalFormatting sqref="P124 P127 P130">
    <cfRule type="cellIs" dxfId="24953" priority="2039" operator="greaterThan">
      <formula>0</formula>
    </cfRule>
  </conditionalFormatting>
  <conditionalFormatting sqref="R124 R127 R130">
    <cfRule type="cellIs" dxfId="24952" priority="2042" operator="lessThan">
      <formula>0.8</formula>
    </cfRule>
    <cfRule type="cellIs" dxfId="24951" priority="2043" operator="greaterThan">
      <formula>1</formula>
    </cfRule>
  </conditionalFormatting>
  <conditionalFormatting sqref="R124 R127 R130">
    <cfRule type="cellIs" dxfId="24950" priority="2040" operator="greaterThan">
      <formula>1</formula>
    </cfRule>
    <cfRule type="cellIs" dxfId="24949" priority="2041" operator="lessThan">
      <formula>0.8</formula>
    </cfRule>
  </conditionalFormatting>
  <conditionalFormatting sqref="Q124 Q127 Q130">
    <cfRule type="cellIs" dxfId="24948" priority="2032" operator="lessThan">
      <formula>0</formula>
    </cfRule>
  </conditionalFormatting>
  <conditionalFormatting sqref="R124 R127 R130">
    <cfRule type="cellIs" dxfId="24947" priority="2036" operator="lessThan">
      <formula>0.8</formula>
    </cfRule>
    <cfRule type="cellIs" dxfId="24946" priority="2037" operator="greaterThan">
      <formula>1</formula>
    </cfRule>
  </conditionalFormatting>
  <conditionalFormatting sqref="R124 R127 R130">
    <cfRule type="cellIs" dxfId="24945" priority="2034" operator="greaterThan">
      <formula>1</formula>
    </cfRule>
    <cfRule type="cellIs" dxfId="24944" priority="2035" operator="lessThan">
      <formula>0.8</formula>
    </cfRule>
  </conditionalFormatting>
  <conditionalFormatting sqref="P124 P127 P130">
    <cfRule type="cellIs" dxfId="24943" priority="2033" operator="greaterThan">
      <formula>0</formula>
    </cfRule>
  </conditionalFormatting>
  <conditionalFormatting sqref="Q124 Q127 Q130">
    <cfRule type="cellIs" dxfId="24942" priority="2031" operator="lessThan">
      <formula>0</formula>
    </cfRule>
  </conditionalFormatting>
  <conditionalFormatting sqref="R124 R127 R130">
    <cfRule type="cellIs" dxfId="24941" priority="2029" operator="lessThan">
      <formula>0.8</formula>
    </cfRule>
    <cfRule type="cellIs" dxfId="24940" priority="2030" operator="greaterThan">
      <formula>1</formula>
    </cfRule>
  </conditionalFormatting>
  <conditionalFormatting sqref="R124 R127 R130">
    <cfRule type="cellIs" dxfId="24939" priority="2027" operator="greaterThan">
      <formula>1</formula>
    </cfRule>
    <cfRule type="cellIs" dxfId="24938" priority="2028" operator="lessThan">
      <formula>0.8</formula>
    </cfRule>
  </conditionalFormatting>
  <conditionalFormatting sqref="P124 P127 P130">
    <cfRule type="cellIs" dxfId="24937" priority="2026" operator="greaterThan">
      <formula>0</formula>
    </cfRule>
  </conditionalFormatting>
  <conditionalFormatting sqref="Q124 Q127 Q130">
    <cfRule type="cellIs" dxfId="24936" priority="2025" operator="lessThan">
      <formula>0</formula>
    </cfRule>
  </conditionalFormatting>
  <conditionalFormatting sqref="R124 R127 R130">
    <cfRule type="cellIs" dxfId="24935" priority="2023" operator="lessThan">
      <formula>0.8</formula>
    </cfRule>
    <cfRule type="cellIs" dxfId="24934" priority="2024" operator="greaterThan">
      <formula>1</formula>
    </cfRule>
  </conditionalFormatting>
  <conditionalFormatting sqref="R124 R127 R130">
    <cfRule type="cellIs" dxfId="24933" priority="2021" operator="greaterThan">
      <formula>1</formula>
    </cfRule>
    <cfRule type="cellIs" dxfId="24932" priority="2022" operator="lessThan">
      <formula>0.8</formula>
    </cfRule>
  </conditionalFormatting>
  <conditionalFormatting sqref="P124 P127 P130">
    <cfRule type="cellIs" dxfId="24931" priority="2020" operator="greaterThan">
      <formula>0</formula>
    </cfRule>
  </conditionalFormatting>
  <conditionalFormatting sqref="Q124 Q127 Q130">
    <cfRule type="cellIs" dxfId="24930" priority="2019" operator="lessThan">
      <formula>0</formula>
    </cfRule>
  </conditionalFormatting>
  <conditionalFormatting sqref="R124 R127 R130">
    <cfRule type="cellIs" dxfId="24929" priority="2017" operator="lessThan">
      <formula>0.8</formula>
    </cfRule>
    <cfRule type="cellIs" dxfId="24928" priority="2018" operator="greaterThan">
      <formula>1</formula>
    </cfRule>
  </conditionalFormatting>
  <conditionalFormatting sqref="R124 R127 R130">
    <cfRule type="cellIs" dxfId="24927" priority="2015" operator="greaterThan">
      <formula>1</formula>
    </cfRule>
    <cfRule type="cellIs" dxfId="24926" priority="2016" operator="lessThan">
      <formula>0.8</formula>
    </cfRule>
  </conditionalFormatting>
  <conditionalFormatting sqref="P124 P127 P130">
    <cfRule type="cellIs" dxfId="24925" priority="2014" operator="greaterThan">
      <formula>0</formula>
    </cfRule>
  </conditionalFormatting>
  <conditionalFormatting sqref="Q124 Q127 Q130">
    <cfRule type="cellIs" dxfId="24924" priority="2013" operator="lessThan">
      <formula>0</formula>
    </cfRule>
  </conditionalFormatting>
  <conditionalFormatting sqref="R124 R127 R130">
    <cfRule type="cellIs" dxfId="24923" priority="2011" operator="lessThan">
      <formula>0.8</formula>
    </cfRule>
    <cfRule type="cellIs" dxfId="24922" priority="2012" operator="greaterThan">
      <formula>1</formula>
    </cfRule>
  </conditionalFormatting>
  <conditionalFormatting sqref="R124 R127 R130">
    <cfRule type="cellIs" dxfId="24921" priority="2009" operator="greaterThan">
      <formula>1</formula>
    </cfRule>
    <cfRule type="cellIs" dxfId="24920" priority="2010" operator="lessThan">
      <formula>0.8</formula>
    </cfRule>
  </conditionalFormatting>
  <conditionalFormatting sqref="P124 P127 P130">
    <cfRule type="cellIs" dxfId="24919" priority="2008" operator="greaterThan">
      <formula>0</formula>
    </cfRule>
  </conditionalFormatting>
  <conditionalFormatting sqref="Q124 Q127 Q130">
    <cfRule type="cellIs" dxfId="24918" priority="2007" operator="lessThan">
      <formula>0</formula>
    </cfRule>
  </conditionalFormatting>
  <conditionalFormatting sqref="R124 R127 R130">
    <cfRule type="cellIs" dxfId="24917" priority="2005" operator="lessThan">
      <formula>0.8</formula>
    </cfRule>
    <cfRule type="cellIs" dxfId="24916" priority="2006" operator="greaterThan">
      <formula>1</formula>
    </cfRule>
  </conditionalFormatting>
  <conditionalFormatting sqref="R124 R127 R130">
    <cfRule type="cellIs" dxfId="24915" priority="2003" operator="greaterThan">
      <formula>1</formula>
    </cfRule>
    <cfRule type="cellIs" dxfId="24914" priority="2004" operator="lessThan">
      <formula>0.8</formula>
    </cfRule>
  </conditionalFormatting>
  <conditionalFormatting sqref="P124 P127 P130">
    <cfRule type="cellIs" dxfId="24913" priority="2002" operator="greaterThan">
      <formula>0</formula>
    </cfRule>
  </conditionalFormatting>
  <conditionalFormatting sqref="Q124 Q127 Q130">
    <cfRule type="cellIs" dxfId="24912" priority="2001" operator="lessThan">
      <formula>0</formula>
    </cfRule>
  </conditionalFormatting>
  <conditionalFormatting sqref="R124 R127 R130">
    <cfRule type="cellIs" dxfId="24911" priority="1999" operator="lessThan">
      <formula>0.8</formula>
    </cfRule>
    <cfRule type="cellIs" dxfId="24910" priority="2000" operator="greaterThan">
      <formula>1</formula>
    </cfRule>
  </conditionalFormatting>
  <conditionalFormatting sqref="R124 R127 R130">
    <cfRule type="cellIs" dxfId="24909" priority="1997" operator="greaterThan">
      <formula>1</formula>
    </cfRule>
    <cfRule type="cellIs" dxfId="24908" priority="1998" operator="lessThan">
      <formula>0.8</formula>
    </cfRule>
  </conditionalFormatting>
  <conditionalFormatting sqref="P124 P127 P130">
    <cfRule type="cellIs" dxfId="24907" priority="1996" operator="greaterThan">
      <formula>0</formula>
    </cfRule>
  </conditionalFormatting>
  <conditionalFormatting sqref="Q124 Q127 Q130">
    <cfRule type="cellIs" dxfId="24906" priority="1995" operator="lessThan">
      <formula>0</formula>
    </cfRule>
  </conditionalFormatting>
  <conditionalFormatting sqref="R124 R127 R130">
    <cfRule type="cellIs" dxfId="24905" priority="1993" operator="lessThan">
      <formula>0.8</formula>
    </cfRule>
    <cfRule type="cellIs" dxfId="24904" priority="1994" operator="greaterThan">
      <formula>1</formula>
    </cfRule>
  </conditionalFormatting>
  <conditionalFormatting sqref="R124 R127 R130">
    <cfRule type="cellIs" dxfId="24903" priority="1991" operator="greaterThan">
      <formula>1</formula>
    </cfRule>
    <cfRule type="cellIs" dxfId="24902" priority="1992" operator="lessThan">
      <formula>0.8</formula>
    </cfRule>
  </conditionalFormatting>
  <conditionalFormatting sqref="P124 P127 P130">
    <cfRule type="cellIs" dxfId="24901" priority="1990" operator="greaterThan">
      <formula>0</formula>
    </cfRule>
  </conditionalFormatting>
  <conditionalFormatting sqref="P124 P127 P130">
    <cfRule type="cellIs" dxfId="24900" priority="1984" operator="greaterThan">
      <formula>0</formula>
    </cfRule>
  </conditionalFormatting>
  <conditionalFormatting sqref="Q124 Q127 Q130">
    <cfRule type="cellIs" dxfId="24899" priority="1989" operator="lessThan">
      <formula>0</formula>
    </cfRule>
  </conditionalFormatting>
  <conditionalFormatting sqref="R124 R127 R130">
    <cfRule type="cellIs" dxfId="24898" priority="1987" operator="lessThan">
      <formula>0.8</formula>
    </cfRule>
    <cfRule type="cellIs" dxfId="24897" priority="1988" operator="greaterThan">
      <formula>1</formula>
    </cfRule>
  </conditionalFormatting>
  <conditionalFormatting sqref="R124 R127 R130">
    <cfRule type="cellIs" dxfId="24896" priority="1985" operator="greaterThan">
      <formula>1</formula>
    </cfRule>
    <cfRule type="cellIs" dxfId="24895" priority="1986" operator="lessThan">
      <formula>0.8</formula>
    </cfRule>
  </conditionalFormatting>
  <conditionalFormatting sqref="P124 P127 P130">
    <cfRule type="cellIs" dxfId="24894" priority="1978" operator="greaterThan">
      <formula>0</formula>
    </cfRule>
  </conditionalFormatting>
  <conditionalFormatting sqref="Q124 Q127 Q130">
    <cfRule type="cellIs" dxfId="24893" priority="1983" operator="lessThan">
      <formula>0</formula>
    </cfRule>
  </conditionalFormatting>
  <conditionalFormatting sqref="R124 R127 R130">
    <cfRule type="cellIs" dxfId="24892" priority="1981" operator="lessThan">
      <formula>0.8</formula>
    </cfRule>
    <cfRule type="cellIs" dxfId="24891" priority="1982" operator="greaterThan">
      <formula>1</formula>
    </cfRule>
  </conditionalFormatting>
  <conditionalFormatting sqref="R124 R127 R130">
    <cfRule type="cellIs" dxfId="24890" priority="1979" operator="greaterThan">
      <formula>1</formula>
    </cfRule>
    <cfRule type="cellIs" dxfId="24889" priority="1980" operator="lessThan">
      <formula>0.8</formula>
    </cfRule>
  </conditionalFormatting>
  <conditionalFormatting sqref="R124 R127 R130">
    <cfRule type="cellIs" dxfId="24888" priority="1975" operator="lessThan">
      <formula>0.8</formula>
    </cfRule>
    <cfRule type="cellIs" dxfId="24887" priority="1976" operator="greaterThan">
      <formula>1</formula>
    </cfRule>
  </conditionalFormatting>
  <conditionalFormatting sqref="R124 R127 R130">
    <cfRule type="cellIs" dxfId="24886" priority="1973" operator="greaterThan">
      <formula>1</formula>
    </cfRule>
    <cfRule type="cellIs" dxfId="24885" priority="1974" operator="lessThan">
      <formula>0.8</formula>
    </cfRule>
  </conditionalFormatting>
  <conditionalFormatting sqref="P124 P127 P130">
    <cfRule type="cellIs" dxfId="24884" priority="1972" operator="greaterThan">
      <formula>0</formula>
    </cfRule>
  </conditionalFormatting>
  <conditionalFormatting sqref="Q124 Q127 Q130">
    <cfRule type="cellIs" dxfId="24883" priority="1977" operator="lessThan">
      <formula>0</formula>
    </cfRule>
  </conditionalFormatting>
  <conditionalFormatting sqref="Q124 Q127 Q130">
    <cfRule type="cellIs" dxfId="24882" priority="1971" operator="lessThan">
      <formula>0</formula>
    </cfRule>
  </conditionalFormatting>
  <conditionalFormatting sqref="R124 R127 R130">
    <cfRule type="cellIs" dxfId="24881" priority="1969" operator="lessThan">
      <formula>0.8</formula>
    </cfRule>
    <cfRule type="cellIs" dxfId="24880" priority="1970" operator="greaterThan">
      <formula>1</formula>
    </cfRule>
  </conditionalFormatting>
  <conditionalFormatting sqref="R124 R127 R130">
    <cfRule type="cellIs" dxfId="24879" priority="1967" operator="greaterThan">
      <formula>1</formula>
    </cfRule>
    <cfRule type="cellIs" dxfId="24878" priority="1968" operator="lessThan">
      <formula>0.8</formula>
    </cfRule>
  </conditionalFormatting>
  <conditionalFormatting sqref="P124 P127 P130">
    <cfRule type="cellIs" dxfId="24877" priority="1966" operator="greaterThan">
      <formula>0</formula>
    </cfRule>
  </conditionalFormatting>
  <conditionalFormatting sqref="P124 P127 P130">
    <cfRule type="cellIs" dxfId="24876" priority="1960" operator="greaterThan">
      <formula>0</formula>
    </cfRule>
  </conditionalFormatting>
  <conditionalFormatting sqref="Q124 Q127 Q130">
    <cfRule type="cellIs" dxfId="24875" priority="1965" operator="lessThan">
      <formula>0</formula>
    </cfRule>
  </conditionalFormatting>
  <conditionalFormatting sqref="R124 R127 R130">
    <cfRule type="cellIs" dxfId="24874" priority="1963" operator="lessThan">
      <formula>0.8</formula>
    </cfRule>
    <cfRule type="cellIs" dxfId="24873" priority="1964" operator="greaterThan">
      <formula>1</formula>
    </cfRule>
  </conditionalFormatting>
  <conditionalFormatting sqref="R124 R127 R130">
    <cfRule type="cellIs" dxfId="24872" priority="1961" operator="greaterThan">
      <formula>1</formula>
    </cfRule>
    <cfRule type="cellIs" dxfId="24871" priority="1962" operator="lessThan">
      <formula>0.8</formula>
    </cfRule>
  </conditionalFormatting>
  <conditionalFormatting sqref="P124 P127 P130">
    <cfRule type="cellIs" dxfId="24870" priority="1954" operator="greaterThan">
      <formula>0</formula>
    </cfRule>
  </conditionalFormatting>
  <conditionalFormatting sqref="Q124 Q127 Q130">
    <cfRule type="cellIs" dxfId="24869" priority="1959" operator="lessThan">
      <formula>0</formula>
    </cfRule>
  </conditionalFormatting>
  <conditionalFormatting sqref="R124 R127 R130">
    <cfRule type="cellIs" dxfId="24868" priority="1957" operator="lessThan">
      <formula>0.8</formula>
    </cfRule>
    <cfRule type="cellIs" dxfId="24867" priority="1958" operator="greaterThan">
      <formula>1</formula>
    </cfRule>
  </conditionalFormatting>
  <conditionalFormatting sqref="R124 R127 R130">
    <cfRule type="cellIs" dxfId="24866" priority="1955" operator="greaterThan">
      <formula>1</formula>
    </cfRule>
    <cfRule type="cellIs" dxfId="24865" priority="1956" operator="lessThan">
      <formula>0.8</formula>
    </cfRule>
  </conditionalFormatting>
  <conditionalFormatting sqref="R124 R127 R130">
    <cfRule type="cellIs" dxfId="24864" priority="1951" operator="lessThan">
      <formula>0.8</formula>
    </cfRule>
    <cfRule type="cellIs" dxfId="24863" priority="1952" operator="greaterThan">
      <formula>1</formula>
    </cfRule>
  </conditionalFormatting>
  <conditionalFormatting sqref="R124 R127 R130">
    <cfRule type="cellIs" dxfId="24862" priority="1949" operator="greaterThan">
      <formula>1</formula>
    </cfRule>
    <cfRule type="cellIs" dxfId="24861" priority="1950" operator="lessThan">
      <formula>0.8</formula>
    </cfRule>
  </conditionalFormatting>
  <conditionalFormatting sqref="P124 P127 P130">
    <cfRule type="cellIs" dxfId="24860" priority="1948" operator="greaterThan">
      <formula>0</formula>
    </cfRule>
  </conditionalFormatting>
  <conditionalFormatting sqref="Q124 Q127 Q130">
    <cfRule type="cellIs" dxfId="24859" priority="1953" operator="lessThan">
      <formula>0</formula>
    </cfRule>
  </conditionalFormatting>
  <conditionalFormatting sqref="P124 P127 P130">
    <cfRule type="cellIs" dxfId="24858" priority="1942" operator="greaterThan">
      <formula>0</formula>
    </cfRule>
  </conditionalFormatting>
  <conditionalFormatting sqref="Q124 Q127 Q130">
    <cfRule type="cellIs" dxfId="24857" priority="1947" operator="lessThan">
      <formula>0</formula>
    </cfRule>
  </conditionalFormatting>
  <conditionalFormatting sqref="R124 R127 R130">
    <cfRule type="cellIs" dxfId="24856" priority="1945" operator="lessThan">
      <formula>0.8</formula>
    </cfRule>
    <cfRule type="cellIs" dxfId="24855" priority="1946" operator="greaterThan">
      <formula>1</formula>
    </cfRule>
  </conditionalFormatting>
  <conditionalFormatting sqref="R124 R127 R130">
    <cfRule type="cellIs" dxfId="24854" priority="1943" operator="greaterThan">
      <formula>1</formula>
    </cfRule>
    <cfRule type="cellIs" dxfId="24853" priority="1944" operator="lessThan">
      <formula>0.8</formula>
    </cfRule>
  </conditionalFormatting>
  <conditionalFormatting sqref="R124 R127 R130">
    <cfRule type="cellIs" dxfId="24852" priority="1939" operator="lessThan">
      <formula>0.8</formula>
    </cfRule>
    <cfRule type="cellIs" dxfId="24851" priority="1940" operator="greaterThan">
      <formula>1</formula>
    </cfRule>
  </conditionalFormatting>
  <conditionalFormatting sqref="R124 R127 R130">
    <cfRule type="cellIs" dxfId="24850" priority="1937" operator="greaterThan">
      <formula>1</formula>
    </cfRule>
    <cfRule type="cellIs" dxfId="24849" priority="1938" operator="lessThan">
      <formula>0.8</formula>
    </cfRule>
  </conditionalFormatting>
  <conditionalFormatting sqref="P124 P127 P130">
    <cfRule type="cellIs" dxfId="24848" priority="1936" operator="greaterThan">
      <formula>0</formula>
    </cfRule>
  </conditionalFormatting>
  <conditionalFormatting sqref="Q124 Q127 Q130">
    <cfRule type="cellIs" dxfId="24847" priority="1941" operator="lessThan">
      <formula>0</formula>
    </cfRule>
  </conditionalFormatting>
  <conditionalFormatting sqref="R124 R127 R130">
    <cfRule type="cellIs" dxfId="24846" priority="1933" operator="lessThan">
      <formula>0.8</formula>
    </cfRule>
    <cfRule type="cellIs" dxfId="24845" priority="1934" operator="greaterThan">
      <formula>1</formula>
    </cfRule>
  </conditionalFormatting>
  <conditionalFormatting sqref="R124 R127 R130">
    <cfRule type="cellIs" dxfId="24844" priority="1931" operator="greaterThan">
      <formula>1</formula>
    </cfRule>
    <cfRule type="cellIs" dxfId="24843" priority="1932" operator="lessThan">
      <formula>0.8</formula>
    </cfRule>
  </conditionalFormatting>
  <conditionalFormatting sqref="P124 P127 P130">
    <cfRule type="cellIs" dxfId="24842" priority="1930" operator="greaterThan">
      <formula>0</formula>
    </cfRule>
  </conditionalFormatting>
  <conditionalFormatting sqref="Q124 Q127 Q130">
    <cfRule type="cellIs" dxfId="24841" priority="1935" operator="lessThan">
      <formula>0</formula>
    </cfRule>
  </conditionalFormatting>
  <conditionalFormatting sqref="Q124 Q127 Q130">
    <cfRule type="cellIs" dxfId="24840" priority="1929" operator="lessThan">
      <formula>0</formula>
    </cfRule>
  </conditionalFormatting>
  <conditionalFormatting sqref="R124 R127 R130">
    <cfRule type="cellIs" dxfId="24839" priority="1927" operator="lessThan">
      <formula>0.8</formula>
    </cfRule>
    <cfRule type="cellIs" dxfId="24838" priority="1928" operator="greaterThan">
      <formula>1</formula>
    </cfRule>
  </conditionalFormatting>
  <conditionalFormatting sqref="R124 R127 R130">
    <cfRule type="cellIs" dxfId="24837" priority="1925" operator="greaterThan">
      <formula>1</formula>
    </cfRule>
    <cfRule type="cellIs" dxfId="24836" priority="1926" operator="lessThan">
      <formula>0.8</formula>
    </cfRule>
  </conditionalFormatting>
  <conditionalFormatting sqref="P124 P127 P130">
    <cfRule type="cellIs" dxfId="24835" priority="1924" operator="greaterThan">
      <formula>0</formula>
    </cfRule>
  </conditionalFormatting>
  <conditionalFormatting sqref="Q124 Q127 Q130">
    <cfRule type="cellIs" dxfId="24834" priority="1918" operator="lessThan">
      <formula>0</formula>
    </cfRule>
  </conditionalFormatting>
  <conditionalFormatting sqref="R124 R127 R130">
    <cfRule type="cellIs" dxfId="24833" priority="1922" operator="lessThan">
      <formula>0.8</formula>
    </cfRule>
    <cfRule type="cellIs" dxfId="24832" priority="1923" operator="greaterThan">
      <formula>1</formula>
    </cfRule>
  </conditionalFormatting>
  <conditionalFormatting sqref="R124 R127 R130">
    <cfRule type="cellIs" dxfId="24831" priority="1920" operator="greaterThan">
      <formula>1</formula>
    </cfRule>
    <cfRule type="cellIs" dxfId="24830" priority="1921" operator="lessThan">
      <formula>0.8</formula>
    </cfRule>
  </conditionalFormatting>
  <conditionalFormatting sqref="P124 P127 P130">
    <cfRule type="cellIs" dxfId="24829" priority="1919" operator="greaterThan">
      <formula>0</formula>
    </cfRule>
  </conditionalFormatting>
  <conditionalFormatting sqref="Q124 Q127 Q130">
    <cfRule type="cellIs" dxfId="24828" priority="1917" operator="lessThan">
      <formula>0</formula>
    </cfRule>
  </conditionalFormatting>
  <conditionalFormatting sqref="R124 R127 R130">
    <cfRule type="cellIs" dxfId="24827" priority="1915" operator="lessThan">
      <formula>0.8</formula>
    </cfRule>
    <cfRule type="cellIs" dxfId="24826" priority="1916" operator="greaterThan">
      <formula>1</formula>
    </cfRule>
  </conditionalFormatting>
  <conditionalFormatting sqref="R124 R127 R130">
    <cfRule type="cellIs" dxfId="24825" priority="1913" operator="greaterThan">
      <formula>1</formula>
    </cfRule>
    <cfRule type="cellIs" dxfId="24824" priority="1914" operator="lessThan">
      <formula>0.8</formula>
    </cfRule>
  </conditionalFormatting>
  <conditionalFormatting sqref="P124 P127 P130">
    <cfRule type="cellIs" dxfId="24823" priority="1912" operator="greaterThan">
      <formula>0</formula>
    </cfRule>
  </conditionalFormatting>
  <conditionalFormatting sqref="Q124 Q127 Q130">
    <cfRule type="cellIs" dxfId="24822" priority="1911" operator="lessThan">
      <formula>0</formula>
    </cfRule>
  </conditionalFormatting>
  <conditionalFormatting sqref="R124 R127 R130">
    <cfRule type="cellIs" dxfId="24821" priority="1909" operator="lessThan">
      <formula>0.8</formula>
    </cfRule>
    <cfRule type="cellIs" dxfId="24820" priority="1910" operator="greaterThan">
      <formula>1</formula>
    </cfRule>
  </conditionalFormatting>
  <conditionalFormatting sqref="R124 R127 R130">
    <cfRule type="cellIs" dxfId="24819" priority="1907" operator="greaterThan">
      <formula>1</formula>
    </cfRule>
    <cfRule type="cellIs" dxfId="24818" priority="1908" operator="lessThan">
      <formula>0.8</formula>
    </cfRule>
  </conditionalFormatting>
  <conditionalFormatting sqref="P124 P127 P130">
    <cfRule type="cellIs" dxfId="24817" priority="1906" operator="greaterThan">
      <formula>0</formula>
    </cfRule>
  </conditionalFormatting>
  <conditionalFormatting sqref="Q124 Q127 Q130">
    <cfRule type="cellIs" dxfId="24816" priority="1905" operator="lessThan">
      <formula>0</formula>
    </cfRule>
  </conditionalFormatting>
  <conditionalFormatting sqref="R124 R127 R130">
    <cfRule type="cellIs" dxfId="24815" priority="1903" operator="lessThan">
      <formula>0.8</formula>
    </cfRule>
    <cfRule type="cellIs" dxfId="24814" priority="1904" operator="greaterThan">
      <formula>1</formula>
    </cfRule>
  </conditionalFormatting>
  <conditionalFormatting sqref="R124 R127 R130">
    <cfRule type="cellIs" dxfId="24813" priority="1901" operator="greaterThan">
      <formula>1</formula>
    </cfRule>
    <cfRule type="cellIs" dxfId="24812" priority="1902" operator="lessThan">
      <formula>0.8</formula>
    </cfRule>
  </conditionalFormatting>
  <conditionalFormatting sqref="P124 P127 P130">
    <cfRule type="cellIs" dxfId="24811" priority="1900" operator="greaterThan">
      <formula>0</formula>
    </cfRule>
  </conditionalFormatting>
  <conditionalFormatting sqref="Q124 Q127 Q130">
    <cfRule type="cellIs" dxfId="24810" priority="1899" operator="lessThan">
      <formula>0</formula>
    </cfRule>
  </conditionalFormatting>
  <conditionalFormatting sqref="R124 R127 R130">
    <cfRule type="cellIs" dxfId="24809" priority="1897" operator="lessThan">
      <formula>0.8</formula>
    </cfRule>
    <cfRule type="cellIs" dxfId="24808" priority="1898" operator="greaterThan">
      <formula>1</formula>
    </cfRule>
  </conditionalFormatting>
  <conditionalFormatting sqref="R124 R127 R130">
    <cfRule type="cellIs" dxfId="24807" priority="1895" operator="greaterThan">
      <formula>1</formula>
    </cfRule>
    <cfRule type="cellIs" dxfId="24806" priority="1896" operator="lessThan">
      <formula>0.8</formula>
    </cfRule>
  </conditionalFormatting>
  <conditionalFormatting sqref="P124 P127 P130">
    <cfRule type="cellIs" dxfId="24805" priority="1894" operator="greaterThan">
      <formula>0</formula>
    </cfRule>
  </conditionalFormatting>
  <conditionalFormatting sqref="Q124 Q127 Q130">
    <cfRule type="cellIs" dxfId="24804" priority="1893" operator="lessThan">
      <formula>0</formula>
    </cfRule>
  </conditionalFormatting>
  <conditionalFormatting sqref="R124 R127 R130">
    <cfRule type="cellIs" dxfId="24803" priority="1891" operator="lessThan">
      <formula>0.8</formula>
    </cfRule>
    <cfRule type="cellIs" dxfId="24802" priority="1892" operator="greaterThan">
      <formula>1</formula>
    </cfRule>
  </conditionalFormatting>
  <conditionalFormatting sqref="R124 R127 R130">
    <cfRule type="cellIs" dxfId="24801" priority="1889" operator="greaterThan">
      <formula>1</formula>
    </cfRule>
    <cfRule type="cellIs" dxfId="24800" priority="1890" operator="lessThan">
      <formula>0.8</formula>
    </cfRule>
  </conditionalFormatting>
  <conditionalFormatting sqref="P124 P127 P130">
    <cfRule type="cellIs" dxfId="24799" priority="1888" operator="greaterThan">
      <formula>0</formula>
    </cfRule>
  </conditionalFormatting>
  <conditionalFormatting sqref="P124 P127 P130">
    <cfRule type="cellIs" dxfId="24798" priority="1882" operator="greaterThan">
      <formula>0</formula>
    </cfRule>
  </conditionalFormatting>
  <conditionalFormatting sqref="Q124 Q127 Q130">
    <cfRule type="cellIs" dxfId="24797" priority="1887" operator="lessThan">
      <formula>0</formula>
    </cfRule>
  </conditionalFormatting>
  <conditionalFormatting sqref="R124 R127 R130">
    <cfRule type="cellIs" dxfId="24796" priority="1885" operator="lessThan">
      <formula>0.8</formula>
    </cfRule>
    <cfRule type="cellIs" dxfId="24795" priority="1886" operator="greaterThan">
      <formula>1</formula>
    </cfRule>
  </conditionalFormatting>
  <conditionalFormatting sqref="R124 R127 R130">
    <cfRule type="cellIs" dxfId="24794" priority="1883" operator="greaterThan">
      <formula>1</formula>
    </cfRule>
    <cfRule type="cellIs" dxfId="24793" priority="1884" operator="lessThan">
      <formula>0.8</formula>
    </cfRule>
  </conditionalFormatting>
  <conditionalFormatting sqref="P124 P127 P130">
    <cfRule type="cellIs" dxfId="24792" priority="1876" operator="greaterThan">
      <formula>0</formula>
    </cfRule>
  </conditionalFormatting>
  <conditionalFormatting sqref="Q124 Q127 Q130">
    <cfRule type="cellIs" dxfId="24791" priority="1881" operator="lessThan">
      <formula>0</formula>
    </cfRule>
  </conditionalFormatting>
  <conditionalFormatting sqref="R124 R127 R130">
    <cfRule type="cellIs" dxfId="24790" priority="1879" operator="lessThan">
      <formula>0.8</formula>
    </cfRule>
    <cfRule type="cellIs" dxfId="24789" priority="1880" operator="greaterThan">
      <formula>1</formula>
    </cfRule>
  </conditionalFormatting>
  <conditionalFormatting sqref="R124 R127 R130">
    <cfRule type="cellIs" dxfId="24788" priority="1877" operator="greaterThan">
      <formula>1</formula>
    </cfRule>
    <cfRule type="cellIs" dxfId="24787" priority="1878" operator="lessThan">
      <formula>0.8</formula>
    </cfRule>
  </conditionalFormatting>
  <conditionalFormatting sqref="R124 R127 R130">
    <cfRule type="cellIs" dxfId="24786" priority="1873" operator="lessThan">
      <formula>0.8</formula>
    </cfRule>
    <cfRule type="cellIs" dxfId="24785" priority="1874" operator="greaterThan">
      <formula>1</formula>
    </cfRule>
  </conditionalFormatting>
  <conditionalFormatting sqref="R124 R127 R130">
    <cfRule type="cellIs" dxfId="24784" priority="1871" operator="greaterThan">
      <formula>1</formula>
    </cfRule>
    <cfRule type="cellIs" dxfId="24783" priority="1872" operator="lessThan">
      <formula>0.8</formula>
    </cfRule>
  </conditionalFormatting>
  <conditionalFormatting sqref="P124 P127 P130">
    <cfRule type="cellIs" dxfId="24782" priority="1870" operator="greaterThan">
      <formula>0</formula>
    </cfRule>
  </conditionalFormatting>
  <conditionalFormatting sqref="Q124 Q127 Q130">
    <cfRule type="cellIs" dxfId="24781" priority="1875" operator="lessThan">
      <formula>0</formula>
    </cfRule>
  </conditionalFormatting>
  <conditionalFormatting sqref="Q5:Q14">
    <cfRule type="cellIs" dxfId="24780" priority="1869" operator="lessThan">
      <formula>0</formula>
    </cfRule>
  </conditionalFormatting>
  <conditionalFormatting sqref="R5:R14">
    <cfRule type="cellIs" dxfId="24779" priority="1867" operator="lessThan">
      <formula>0.8</formula>
    </cfRule>
    <cfRule type="cellIs" dxfId="24778" priority="1868" operator="greaterThan">
      <formula>1</formula>
    </cfRule>
  </conditionalFormatting>
  <conditionalFormatting sqref="R5:R14">
    <cfRule type="cellIs" dxfId="24777" priority="1865" operator="greaterThan">
      <formula>1</formula>
    </cfRule>
    <cfRule type="cellIs" dxfId="24776" priority="1866" operator="lessThan">
      <formula>0.8</formula>
    </cfRule>
  </conditionalFormatting>
  <conditionalFormatting sqref="P5:P14">
    <cfRule type="cellIs" dxfId="24775" priority="1864" operator="greaterThan">
      <formula>0</formula>
    </cfRule>
  </conditionalFormatting>
  <conditionalFormatting sqref="Q83">
    <cfRule type="cellIs" dxfId="24774" priority="1863" operator="lessThan">
      <formula>0</formula>
    </cfRule>
  </conditionalFormatting>
  <conditionalFormatting sqref="R83">
    <cfRule type="cellIs" dxfId="24773" priority="1861" operator="lessThan">
      <formula>0.8</formula>
    </cfRule>
    <cfRule type="cellIs" dxfId="24772" priority="1862" operator="greaterThan">
      <formula>1</formula>
    </cfRule>
  </conditionalFormatting>
  <conditionalFormatting sqref="R83">
    <cfRule type="cellIs" dxfId="24771" priority="1859" operator="greaterThan">
      <formula>1</formula>
    </cfRule>
    <cfRule type="cellIs" dxfId="24770" priority="1860" operator="lessThan">
      <formula>0.8</formula>
    </cfRule>
  </conditionalFormatting>
  <conditionalFormatting sqref="P83">
    <cfRule type="cellIs" dxfId="24769" priority="1858" operator="greaterThan">
      <formula>0</formula>
    </cfRule>
  </conditionalFormatting>
  <conditionalFormatting sqref="Q83">
    <cfRule type="cellIs" dxfId="24768" priority="1857" operator="lessThan">
      <formula>0</formula>
    </cfRule>
  </conditionalFormatting>
  <conditionalFormatting sqref="R83">
    <cfRule type="cellIs" dxfId="24767" priority="1855" operator="lessThan">
      <formula>0.8</formula>
    </cfRule>
    <cfRule type="cellIs" dxfId="24766" priority="1856" operator="greaterThan">
      <formula>1</formula>
    </cfRule>
  </conditionalFormatting>
  <conditionalFormatting sqref="R83">
    <cfRule type="cellIs" dxfId="24765" priority="1853" operator="greaterThan">
      <formula>1</formula>
    </cfRule>
    <cfRule type="cellIs" dxfId="24764" priority="1854" operator="lessThan">
      <formula>0.8</formula>
    </cfRule>
  </conditionalFormatting>
  <conditionalFormatting sqref="P83">
    <cfRule type="cellIs" dxfId="24763" priority="1852" operator="greaterThan">
      <formula>0</formula>
    </cfRule>
  </conditionalFormatting>
  <conditionalFormatting sqref="Q83">
    <cfRule type="cellIs" dxfId="24762" priority="1851" operator="lessThan">
      <formula>0</formula>
    </cfRule>
  </conditionalFormatting>
  <conditionalFormatting sqref="R83">
    <cfRule type="cellIs" dxfId="24761" priority="1849" operator="lessThan">
      <formula>0.8</formula>
    </cfRule>
    <cfRule type="cellIs" dxfId="24760" priority="1850" operator="greaterThan">
      <formula>1</formula>
    </cfRule>
  </conditionalFormatting>
  <conditionalFormatting sqref="R83">
    <cfRule type="cellIs" dxfId="24759" priority="1847" operator="greaterThan">
      <formula>1</formula>
    </cfRule>
    <cfRule type="cellIs" dxfId="24758" priority="1848" operator="lessThan">
      <formula>0.8</formula>
    </cfRule>
  </conditionalFormatting>
  <conditionalFormatting sqref="P83">
    <cfRule type="cellIs" dxfId="24757" priority="1846" operator="greaterThan">
      <formula>0</formula>
    </cfRule>
  </conditionalFormatting>
  <conditionalFormatting sqref="Q83">
    <cfRule type="cellIs" dxfId="24756" priority="1845" operator="lessThan">
      <formula>0</formula>
    </cfRule>
  </conditionalFormatting>
  <conditionalFormatting sqref="R83">
    <cfRule type="cellIs" dxfId="24755" priority="1843" operator="lessThan">
      <formula>0.8</formula>
    </cfRule>
    <cfRule type="cellIs" dxfId="24754" priority="1844" operator="greaterThan">
      <formula>1</formula>
    </cfRule>
  </conditionalFormatting>
  <conditionalFormatting sqref="R83">
    <cfRule type="cellIs" dxfId="24753" priority="1841" operator="greaterThan">
      <formula>1</formula>
    </cfRule>
    <cfRule type="cellIs" dxfId="24752" priority="1842" operator="lessThan">
      <formula>0.8</formula>
    </cfRule>
  </conditionalFormatting>
  <conditionalFormatting sqref="P83">
    <cfRule type="cellIs" dxfId="24751" priority="1840" operator="greaterThan">
      <formula>0</formula>
    </cfRule>
  </conditionalFormatting>
  <conditionalFormatting sqref="P83">
    <cfRule type="cellIs" dxfId="24750" priority="1834" operator="greaterThan">
      <formula>0</formula>
    </cfRule>
  </conditionalFormatting>
  <conditionalFormatting sqref="Q83">
    <cfRule type="cellIs" dxfId="24749" priority="1839" operator="lessThan">
      <formula>0</formula>
    </cfRule>
  </conditionalFormatting>
  <conditionalFormatting sqref="R83">
    <cfRule type="cellIs" dxfId="24748" priority="1837" operator="lessThan">
      <formula>0.8</formula>
    </cfRule>
    <cfRule type="cellIs" dxfId="24747" priority="1838" operator="greaterThan">
      <formula>1</formula>
    </cfRule>
  </conditionalFormatting>
  <conditionalFormatting sqref="R83">
    <cfRule type="cellIs" dxfId="24746" priority="1835" operator="greaterThan">
      <formula>1</formula>
    </cfRule>
    <cfRule type="cellIs" dxfId="24745" priority="1836" operator="lessThan">
      <formula>0.8</formula>
    </cfRule>
  </conditionalFormatting>
  <conditionalFormatting sqref="P83">
    <cfRule type="cellIs" dxfId="24744" priority="1828" operator="greaterThan">
      <formula>0</formula>
    </cfRule>
  </conditionalFormatting>
  <conditionalFormatting sqref="Q83">
    <cfRule type="cellIs" dxfId="24743" priority="1833" operator="lessThan">
      <formula>0</formula>
    </cfRule>
  </conditionalFormatting>
  <conditionalFormatting sqref="R83">
    <cfRule type="cellIs" dxfId="24742" priority="1831" operator="lessThan">
      <formula>0.8</formula>
    </cfRule>
    <cfRule type="cellIs" dxfId="24741" priority="1832" operator="greaterThan">
      <formula>1</formula>
    </cfRule>
  </conditionalFormatting>
  <conditionalFormatting sqref="R83">
    <cfRule type="cellIs" dxfId="24740" priority="1829" operator="greaterThan">
      <formula>1</formula>
    </cfRule>
    <cfRule type="cellIs" dxfId="24739" priority="1830" operator="lessThan">
      <formula>0.8</formula>
    </cfRule>
  </conditionalFormatting>
  <conditionalFormatting sqref="R83">
    <cfRule type="cellIs" dxfId="24738" priority="1825" operator="lessThan">
      <formula>0.8</formula>
    </cfRule>
    <cfRule type="cellIs" dxfId="24737" priority="1826" operator="greaterThan">
      <formula>1</formula>
    </cfRule>
  </conditionalFormatting>
  <conditionalFormatting sqref="R83">
    <cfRule type="cellIs" dxfId="24736" priority="1823" operator="greaterThan">
      <formula>1</formula>
    </cfRule>
    <cfRule type="cellIs" dxfId="24735" priority="1824" operator="lessThan">
      <formula>0.8</formula>
    </cfRule>
  </conditionalFormatting>
  <conditionalFormatting sqref="P83">
    <cfRule type="cellIs" dxfId="24734" priority="1822" operator="greaterThan">
      <formula>0</formula>
    </cfRule>
  </conditionalFormatting>
  <conditionalFormatting sqref="Q83">
    <cfRule type="cellIs" dxfId="24733" priority="1827" operator="lessThan">
      <formula>0</formula>
    </cfRule>
  </conditionalFormatting>
  <conditionalFormatting sqref="Q83">
    <cfRule type="cellIs" dxfId="24732" priority="1821" operator="lessThan">
      <formula>0</formula>
    </cfRule>
  </conditionalFormatting>
  <conditionalFormatting sqref="R83">
    <cfRule type="cellIs" dxfId="24731" priority="1819" operator="lessThan">
      <formula>0.8</formula>
    </cfRule>
    <cfRule type="cellIs" dxfId="24730" priority="1820" operator="greaterThan">
      <formula>1</formula>
    </cfRule>
  </conditionalFormatting>
  <conditionalFormatting sqref="R83">
    <cfRule type="cellIs" dxfId="24729" priority="1817" operator="greaterThan">
      <formula>1</formula>
    </cfRule>
    <cfRule type="cellIs" dxfId="24728" priority="1818" operator="lessThan">
      <formula>0.8</formula>
    </cfRule>
  </conditionalFormatting>
  <conditionalFormatting sqref="P83">
    <cfRule type="cellIs" dxfId="24727" priority="1816" operator="greaterThan">
      <formula>0</formula>
    </cfRule>
  </conditionalFormatting>
  <conditionalFormatting sqref="P83">
    <cfRule type="cellIs" dxfId="24726" priority="1810" operator="greaterThan">
      <formula>0</formula>
    </cfRule>
  </conditionalFormatting>
  <conditionalFormatting sqref="Q83">
    <cfRule type="cellIs" dxfId="24725" priority="1815" operator="lessThan">
      <formula>0</formula>
    </cfRule>
  </conditionalFormatting>
  <conditionalFormatting sqref="R83">
    <cfRule type="cellIs" dxfId="24724" priority="1813" operator="lessThan">
      <formula>0.8</formula>
    </cfRule>
    <cfRule type="cellIs" dxfId="24723" priority="1814" operator="greaterThan">
      <formula>1</formula>
    </cfRule>
  </conditionalFormatting>
  <conditionalFormatting sqref="R83">
    <cfRule type="cellIs" dxfId="24722" priority="1811" operator="greaterThan">
      <formula>1</formula>
    </cfRule>
    <cfRule type="cellIs" dxfId="24721" priority="1812" operator="lessThan">
      <formula>0.8</formula>
    </cfRule>
  </conditionalFormatting>
  <conditionalFormatting sqref="P83">
    <cfRule type="cellIs" dxfId="24720" priority="1804" operator="greaterThan">
      <formula>0</formula>
    </cfRule>
  </conditionalFormatting>
  <conditionalFormatting sqref="Q83">
    <cfRule type="cellIs" dxfId="24719" priority="1809" operator="lessThan">
      <formula>0</formula>
    </cfRule>
  </conditionalFormatting>
  <conditionalFormatting sqref="R83">
    <cfRule type="cellIs" dxfId="24718" priority="1807" operator="lessThan">
      <formula>0.8</formula>
    </cfRule>
    <cfRule type="cellIs" dxfId="24717" priority="1808" operator="greaterThan">
      <formula>1</formula>
    </cfRule>
  </conditionalFormatting>
  <conditionalFormatting sqref="R83">
    <cfRule type="cellIs" dxfId="24716" priority="1805" operator="greaterThan">
      <formula>1</formula>
    </cfRule>
    <cfRule type="cellIs" dxfId="24715" priority="1806" operator="lessThan">
      <formula>0.8</formula>
    </cfRule>
  </conditionalFormatting>
  <conditionalFormatting sqref="R83">
    <cfRule type="cellIs" dxfId="24714" priority="1801" operator="lessThan">
      <formula>0.8</formula>
    </cfRule>
    <cfRule type="cellIs" dxfId="24713" priority="1802" operator="greaterThan">
      <formula>1</formula>
    </cfRule>
  </conditionalFormatting>
  <conditionalFormatting sqref="R83">
    <cfRule type="cellIs" dxfId="24712" priority="1799" operator="greaterThan">
      <formula>1</formula>
    </cfRule>
    <cfRule type="cellIs" dxfId="24711" priority="1800" operator="lessThan">
      <formula>0.8</formula>
    </cfRule>
  </conditionalFormatting>
  <conditionalFormatting sqref="P83">
    <cfRule type="cellIs" dxfId="24710" priority="1798" operator="greaterThan">
      <formula>0</formula>
    </cfRule>
  </conditionalFormatting>
  <conditionalFormatting sqref="Q83">
    <cfRule type="cellIs" dxfId="24709" priority="1803" operator="lessThan">
      <formula>0</formula>
    </cfRule>
  </conditionalFormatting>
  <conditionalFormatting sqref="P83">
    <cfRule type="cellIs" dxfId="24708" priority="1792" operator="greaterThan">
      <formula>0</formula>
    </cfRule>
  </conditionalFormatting>
  <conditionalFormatting sqref="Q83">
    <cfRule type="cellIs" dxfId="24707" priority="1797" operator="lessThan">
      <formula>0</formula>
    </cfRule>
  </conditionalFormatting>
  <conditionalFormatting sqref="R83">
    <cfRule type="cellIs" dxfId="24706" priority="1795" operator="lessThan">
      <formula>0.8</formula>
    </cfRule>
    <cfRule type="cellIs" dxfId="24705" priority="1796" operator="greaterThan">
      <formula>1</formula>
    </cfRule>
  </conditionalFormatting>
  <conditionalFormatting sqref="R83">
    <cfRule type="cellIs" dxfId="24704" priority="1793" operator="greaterThan">
      <formula>1</formula>
    </cfRule>
    <cfRule type="cellIs" dxfId="24703" priority="1794" operator="lessThan">
      <formula>0.8</formula>
    </cfRule>
  </conditionalFormatting>
  <conditionalFormatting sqref="R83">
    <cfRule type="cellIs" dxfId="24702" priority="1789" operator="lessThan">
      <formula>0.8</formula>
    </cfRule>
    <cfRule type="cellIs" dxfId="24701" priority="1790" operator="greaterThan">
      <formula>1</formula>
    </cfRule>
  </conditionalFormatting>
  <conditionalFormatting sqref="R83">
    <cfRule type="cellIs" dxfId="24700" priority="1787" operator="greaterThan">
      <formula>1</formula>
    </cfRule>
    <cfRule type="cellIs" dxfId="24699" priority="1788" operator="lessThan">
      <formula>0.8</formula>
    </cfRule>
  </conditionalFormatting>
  <conditionalFormatting sqref="P83">
    <cfRule type="cellIs" dxfId="24698" priority="1786" operator="greaterThan">
      <formula>0</formula>
    </cfRule>
  </conditionalFormatting>
  <conditionalFormatting sqref="Q83">
    <cfRule type="cellIs" dxfId="24697" priority="1791" operator="lessThan">
      <formula>0</formula>
    </cfRule>
  </conditionalFormatting>
  <conditionalFormatting sqref="R83">
    <cfRule type="cellIs" dxfId="24696" priority="1783" operator="lessThan">
      <formula>0.8</formula>
    </cfRule>
    <cfRule type="cellIs" dxfId="24695" priority="1784" operator="greaterThan">
      <formula>1</formula>
    </cfRule>
  </conditionalFormatting>
  <conditionalFormatting sqref="R83">
    <cfRule type="cellIs" dxfId="24694" priority="1781" operator="greaterThan">
      <formula>1</formula>
    </cfRule>
    <cfRule type="cellIs" dxfId="24693" priority="1782" operator="lessThan">
      <formula>0.8</formula>
    </cfRule>
  </conditionalFormatting>
  <conditionalFormatting sqref="P83">
    <cfRule type="cellIs" dxfId="24692" priority="1780" operator="greaterThan">
      <formula>0</formula>
    </cfRule>
  </conditionalFormatting>
  <conditionalFormatting sqref="Q83">
    <cfRule type="cellIs" dxfId="24691" priority="1785" operator="lessThan">
      <formula>0</formula>
    </cfRule>
  </conditionalFormatting>
  <conditionalFormatting sqref="Q83">
    <cfRule type="cellIs" dxfId="24690" priority="1779" operator="lessThan">
      <formula>0</formula>
    </cfRule>
  </conditionalFormatting>
  <conditionalFormatting sqref="R83">
    <cfRule type="cellIs" dxfId="24689" priority="1777" operator="lessThan">
      <formula>0.8</formula>
    </cfRule>
    <cfRule type="cellIs" dxfId="24688" priority="1778" operator="greaterThan">
      <formula>1</formula>
    </cfRule>
  </conditionalFormatting>
  <conditionalFormatting sqref="R83">
    <cfRule type="cellIs" dxfId="24687" priority="1775" operator="greaterThan">
      <formula>1</formula>
    </cfRule>
    <cfRule type="cellIs" dxfId="24686" priority="1776" operator="lessThan">
      <formula>0.8</formula>
    </cfRule>
  </conditionalFormatting>
  <conditionalFormatting sqref="P83">
    <cfRule type="cellIs" dxfId="24685" priority="1774" operator="greaterThan">
      <formula>0</formula>
    </cfRule>
  </conditionalFormatting>
  <conditionalFormatting sqref="Q83">
    <cfRule type="cellIs" dxfId="24684" priority="1768" operator="lessThan">
      <formula>0</formula>
    </cfRule>
  </conditionalFormatting>
  <conditionalFormatting sqref="R83">
    <cfRule type="cellIs" dxfId="24683" priority="1772" operator="lessThan">
      <formula>0.8</formula>
    </cfRule>
    <cfRule type="cellIs" dxfId="24682" priority="1773" operator="greaterThan">
      <formula>1</formula>
    </cfRule>
  </conditionalFormatting>
  <conditionalFormatting sqref="R83">
    <cfRule type="cellIs" dxfId="24681" priority="1770" operator="greaterThan">
      <formula>1</formula>
    </cfRule>
    <cfRule type="cellIs" dxfId="24680" priority="1771" operator="lessThan">
      <formula>0.8</formula>
    </cfRule>
  </conditionalFormatting>
  <conditionalFormatting sqref="P83">
    <cfRule type="cellIs" dxfId="24679" priority="1769" operator="greaterThan">
      <formula>0</formula>
    </cfRule>
  </conditionalFormatting>
  <conditionalFormatting sqref="Q83">
    <cfRule type="cellIs" dxfId="24678" priority="1767" operator="lessThan">
      <formula>0</formula>
    </cfRule>
  </conditionalFormatting>
  <conditionalFormatting sqref="R83">
    <cfRule type="cellIs" dxfId="24677" priority="1765" operator="lessThan">
      <formula>0.8</formula>
    </cfRule>
    <cfRule type="cellIs" dxfId="24676" priority="1766" operator="greaterThan">
      <formula>1</formula>
    </cfRule>
  </conditionalFormatting>
  <conditionalFormatting sqref="R83">
    <cfRule type="cellIs" dxfId="24675" priority="1763" operator="greaterThan">
      <formula>1</formula>
    </cfRule>
    <cfRule type="cellIs" dxfId="24674" priority="1764" operator="lessThan">
      <formula>0.8</formula>
    </cfRule>
  </conditionalFormatting>
  <conditionalFormatting sqref="P83">
    <cfRule type="cellIs" dxfId="24673" priority="1762" operator="greaterThan">
      <formula>0</formula>
    </cfRule>
  </conditionalFormatting>
  <conditionalFormatting sqref="Q83">
    <cfRule type="cellIs" dxfId="24672" priority="1761" operator="lessThan">
      <formula>0</formula>
    </cfRule>
  </conditionalFormatting>
  <conditionalFormatting sqref="R83">
    <cfRule type="cellIs" dxfId="24671" priority="1759" operator="lessThan">
      <formula>0.8</formula>
    </cfRule>
    <cfRule type="cellIs" dxfId="24670" priority="1760" operator="greaterThan">
      <formula>1</formula>
    </cfRule>
  </conditionalFormatting>
  <conditionalFormatting sqref="R83">
    <cfRule type="cellIs" dxfId="24669" priority="1757" operator="greaterThan">
      <formula>1</formula>
    </cfRule>
    <cfRule type="cellIs" dxfId="24668" priority="1758" operator="lessThan">
      <formula>0.8</formula>
    </cfRule>
  </conditionalFormatting>
  <conditionalFormatting sqref="P83">
    <cfRule type="cellIs" dxfId="24667" priority="1756" operator="greaterThan">
      <formula>0</formula>
    </cfRule>
  </conditionalFormatting>
  <conditionalFormatting sqref="Q83">
    <cfRule type="cellIs" dxfId="24666" priority="1755" operator="lessThan">
      <formula>0</formula>
    </cfRule>
  </conditionalFormatting>
  <conditionalFormatting sqref="R83">
    <cfRule type="cellIs" dxfId="24665" priority="1753" operator="lessThan">
      <formula>0.8</formula>
    </cfRule>
    <cfRule type="cellIs" dxfId="24664" priority="1754" operator="greaterThan">
      <formula>1</formula>
    </cfRule>
  </conditionalFormatting>
  <conditionalFormatting sqref="R83">
    <cfRule type="cellIs" dxfId="24663" priority="1751" operator="greaterThan">
      <formula>1</formula>
    </cfRule>
    <cfRule type="cellIs" dxfId="24662" priority="1752" operator="lessThan">
      <formula>0.8</formula>
    </cfRule>
  </conditionalFormatting>
  <conditionalFormatting sqref="P83">
    <cfRule type="cellIs" dxfId="24661" priority="1750" operator="greaterThan">
      <formula>0</formula>
    </cfRule>
  </conditionalFormatting>
  <conditionalFormatting sqref="Q83">
    <cfRule type="cellIs" dxfId="24660" priority="1749" operator="lessThan">
      <formula>0</formula>
    </cfRule>
  </conditionalFormatting>
  <conditionalFormatting sqref="R83">
    <cfRule type="cellIs" dxfId="24659" priority="1747" operator="lessThan">
      <formula>0.8</formula>
    </cfRule>
    <cfRule type="cellIs" dxfId="24658" priority="1748" operator="greaterThan">
      <formula>1</formula>
    </cfRule>
  </conditionalFormatting>
  <conditionalFormatting sqref="R83">
    <cfRule type="cellIs" dxfId="24657" priority="1745" operator="greaterThan">
      <formula>1</formula>
    </cfRule>
    <cfRule type="cellIs" dxfId="24656" priority="1746" operator="lessThan">
      <formula>0.8</formula>
    </cfRule>
  </conditionalFormatting>
  <conditionalFormatting sqref="P83">
    <cfRule type="cellIs" dxfId="24655" priority="1744" operator="greaterThan">
      <formula>0</formula>
    </cfRule>
  </conditionalFormatting>
  <conditionalFormatting sqref="Q83">
    <cfRule type="cellIs" dxfId="24654" priority="1743" operator="lessThan">
      <formula>0</formula>
    </cfRule>
  </conditionalFormatting>
  <conditionalFormatting sqref="R83">
    <cfRule type="cellIs" dxfId="24653" priority="1741" operator="lessThan">
      <formula>0.8</formula>
    </cfRule>
    <cfRule type="cellIs" dxfId="24652" priority="1742" operator="greaterThan">
      <formula>1</formula>
    </cfRule>
  </conditionalFormatting>
  <conditionalFormatting sqref="R83">
    <cfRule type="cellIs" dxfId="24651" priority="1739" operator="greaterThan">
      <formula>1</formula>
    </cfRule>
    <cfRule type="cellIs" dxfId="24650" priority="1740" operator="lessThan">
      <formula>0.8</formula>
    </cfRule>
  </conditionalFormatting>
  <conditionalFormatting sqref="P83">
    <cfRule type="cellIs" dxfId="24649" priority="1738" operator="greaterThan">
      <formula>0</formula>
    </cfRule>
  </conditionalFormatting>
  <conditionalFormatting sqref="P83">
    <cfRule type="cellIs" dxfId="24648" priority="1732" operator="greaterThan">
      <formula>0</formula>
    </cfRule>
  </conditionalFormatting>
  <conditionalFormatting sqref="Q83">
    <cfRule type="cellIs" dxfId="24647" priority="1737" operator="lessThan">
      <formula>0</formula>
    </cfRule>
  </conditionalFormatting>
  <conditionalFormatting sqref="R83">
    <cfRule type="cellIs" dxfId="24646" priority="1735" operator="lessThan">
      <formula>0.8</formula>
    </cfRule>
    <cfRule type="cellIs" dxfId="24645" priority="1736" operator="greaterThan">
      <formula>1</formula>
    </cfRule>
  </conditionalFormatting>
  <conditionalFormatting sqref="R83">
    <cfRule type="cellIs" dxfId="24644" priority="1733" operator="greaterThan">
      <formula>1</formula>
    </cfRule>
    <cfRule type="cellIs" dxfId="24643" priority="1734" operator="lessThan">
      <formula>0.8</formula>
    </cfRule>
  </conditionalFormatting>
  <conditionalFormatting sqref="P83">
    <cfRule type="cellIs" dxfId="24642" priority="1726" operator="greaterThan">
      <formula>0</formula>
    </cfRule>
  </conditionalFormatting>
  <conditionalFormatting sqref="Q83">
    <cfRule type="cellIs" dxfId="24641" priority="1731" operator="lessThan">
      <formula>0</formula>
    </cfRule>
  </conditionalFormatting>
  <conditionalFormatting sqref="R83">
    <cfRule type="cellIs" dxfId="24640" priority="1729" operator="lessThan">
      <formula>0.8</formula>
    </cfRule>
    <cfRule type="cellIs" dxfId="24639" priority="1730" operator="greaterThan">
      <formula>1</formula>
    </cfRule>
  </conditionalFormatting>
  <conditionalFormatting sqref="R83">
    <cfRule type="cellIs" dxfId="24638" priority="1727" operator="greaterThan">
      <formula>1</formula>
    </cfRule>
    <cfRule type="cellIs" dxfId="24637" priority="1728" operator="lessThan">
      <formula>0.8</formula>
    </cfRule>
  </conditionalFormatting>
  <conditionalFormatting sqref="R83">
    <cfRule type="cellIs" dxfId="24636" priority="1723" operator="lessThan">
      <formula>0.8</formula>
    </cfRule>
    <cfRule type="cellIs" dxfId="24635" priority="1724" operator="greaterThan">
      <formula>1</formula>
    </cfRule>
  </conditionalFormatting>
  <conditionalFormatting sqref="R83">
    <cfRule type="cellIs" dxfId="24634" priority="1721" operator="greaterThan">
      <formula>1</formula>
    </cfRule>
    <cfRule type="cellIs" dxfId="24633" priority="1722" operator="lessThan">
      <formula>0.8</formula>
    </cfRule>
  </conditionalFormatting>
  <conditionalFormatting sqref="P83">
    <cfRule type="cellIs" dxfId="24632" priority="1720" operator="greaterThan">
      <formula>0</formula>
    </cfRule>
  </conditionalFormatting>
  <conditionalFormatting sqref="Q83">
    <cfRule type="cellIs" dxfId="24631" priority="1725" operator="lessThan">
      <formula>0</formula>
    </cfRule>
  </conditionalFormatting>
  <conditionalFormatting sqref="Q83">
    <cfRule type="cellIs" dxfId="24630" priority="1714" operator="lessThan">
      <formula>0</formula>
    </cfRule>
  </conditionalFormatting>
  <conditionalFormatting sqref="P83">
    <cfRule type="cellIs" dxfId="24629" priority="1715" operator="greaterThan">
      <formula>0</formula>
    </cfRule>
  </conditionalFormatting>
  <conditionalFormatting sqref="R83">
    <cfRule type="cellIs" dxfId="24628" priority="1718" operator="lessThan">
      <formula>0.8</formula>
    </cfRule>
    <cfRule type="cellIs" dxfId="24627" priority="1719" operator="greaterThan">
      <formula>1</formula>
    </cfRule>
  </conditionalFormatting>
  <conditionalFormatting sqref="R83">
    <cfRule type="cellIs" dxfId="24626" priority="1716" operator="greaterThan">
      <formula>1</formula>
    </cfRule>
    <cfRule type="cellIs" dxfId="24625" priority="1717" operator="lessThan">
      <formula>0.8</formula>
    </cfRule>
  </conditionalFormatting>
  <conditionalFormatting sqref="Q83">
    <cfRule type="cellIs" dxfId="24624" priority="1708" operator="lessThan">
      <formula>0</formula>
    </cfRule>
  </conditionalFormatting>
  <conditionalFormatting sqref="R83">
    <cfRule type="cellIs" dxfId="24623" priority="1712" operator="lessThan">
      <formula>0.8</formula>
    </cfRule>
    <cfRule type="cellIs" dxfId="24622" priority="1713" operator="greaterThan">
      <formula>1</formula>
    </cfRule>
  </conditionalFormatting>
  <conditionalFormatting sqref="R83">
    <cfRule type="cellIs" dxfId="24621" priority="1710" operator="greaterThan">
      <formula>1</formula>
    </cfRule>
    <cfRule type="cellIs" dxfId="24620" priority="1711" operator="lessThan">
      <formula>0.8</formula>
    </cfRule>
  </conditionalFormatting>
  <conditionalFormatting sqref="P83">
    <cfRule type="cellIs" dxfId="24619" priority="1709" operator="greaterThan">
      <formula>0</formula>
    </cfRule>
  </conditionalFormatting>
  <conditionalFormatting sqref="Q83">
    <cfRule type="cellIs" dxfId="24618" priority="1707" operator="lessThan">
      <formula>0</formula>
    </cfRule>
  </conditionalFormatting>
  <conditionalFormatting sqref="R83">
    <cfRule type="cellIs" dxfId="24617" priority="1705" operator="lessThan">
      <formula>0.8</formula>
    </cfRule>
    <cfRule type="cellIs" dxfId="24616" priority="1706" operator="greaterThan">
      <formula>1</formula>
    </cfRule>
  </conditionalFormatting>
  <conditionalFormatting sqref="R83">
    <cfRule type="cellIs" dxfId="24615" priority="1703" operator="greaterThan">
      <formula>1</formula>
    </cfRule>
    <cfRule type="cellIs" dxfId="24614" priority="1704" operator="lessThan">
      <formula>0.8</formula>
    </cfRule>
  </conditionalFormatting>
  <conditionalFormatting sqref="P83">
    <cfRule type="cellIs" dxfId="24613" priority="1702" operator="greaterThan">
      <formula>0</formula>
    </cfRule>
  </conditionalFormatting>
  <conditionalFormatting sqref="Q83">
    <cfRule type="cellIs" dxfId="24612" priority="1701" operator="lessThan">
      <formula>0</formula>
    </cfRule>
  </conditionalFormatting>
  <conditionalFormatting sqref="R83">
    <cfRule type="cellIs" dxfId="24611" priority="1699" operator="lessThan">
      <formula>0.8</formula>
    </cfRule>
    <cfRule type="cellIs" dxfId="24610" priority="1700" operator="greaterThan">
      <formula>1</formula>
    </cfRule>
  </conditionalFormatting>
  <conditionalFormatting sqref="R83">
    <cfRule type="cellIs" dxfId="24609" priority="1697" operator="greaterThan">
      <formula>1</formula>
    </cfRule>
    <cfRule type="cellIs" dxfId="24608" priority="1698" operator="lessThan">
      <formula>0.8</formula>
    </cfRule>
  </conditionalFormatting>
  <conditionalFormatting sqref="P83">
    <cfRule type="cellIs" dxfId="24607" priority="1696" operator="greaterThan">
      <formula>0</formula>
    </cfRule>
  </conditionalFormatting>
  <conditionalFormatting sqref="Q83">
    <cfRule type="cellIs" dxfId="24606" priority="1695" operator="lessThan">
      <formula>0</formula>
    </cfRule>
  </conditionalFormatting>
  <conditionalFormatting sqref="R83">
    <cfRule type="cellIs" dxfId="24605" priority="1693" operator="lessThan">
      <formula>0.8</formula>
    </cfRule>
    <cfRule type="cellIs" dxfId="24604" priority="1694" operator="greaterThan">
      <formula>1</formula>
    </cfRule>
  </conditionalFormatting>
  <conditionalFormatting sqref="R83">
    <cfRule type="cellIs" dxfId="24603" priority="1691" operator="greaterThan">
      <formula>1</formula>
    </cfRule>
    <cfRule type="cellIs" dxfId="24602" priority="1692" operator="lessThan">
      <formula>0.8</formula>
    </cfRule>
  </conditionalFormatting>
  <conditionalFormatting sqref="P83">
    <cfRule type="cellIs" dxfId="24601" priority="1690" operator="greaterThan">
      <formula>0</formula>
    </cfRule>
  </conditionalFormatting>
  <conditionalFormatting sqref="Q32:Q39">
    <cfRule type="cellIs" dxfId="24600" priority="1684" operator="lessThan">
      <formula>0</formula>
    </cfRule>
  </conditionalFormatting>
  <conditionalFormatting sqref="P32:P39">
    <cfRule type="cellIs" dxfId="24599" priority="1685" operator="greaterThan">
      <formula>0</formula>
    </cfRule>
  </conditionalFormatting>
  <conditionalFormatting sqref="R32:R39">
    <cfRule type="cellIs" dxfId="24598" priority="1688" operator="lessThan">
      <formula>0.8</formula>
    </cfRule>
    <cfRule type="cellIs" dxfId="24597" priority="1689" operator="greaterThan">
      <formula>1</formula>
    </cfRule>
  </conditionalFormatting>
  <conditionalFormatting sqref="R32:R39">
    <cfRule type="cellIs" dxfId="24596" priority="1686" operator="greaterThan">
      <formula>1</formula>
    </cfRule>
    <cfRule type="cellIs" dxfId="24595" priority="1687" operator="lessThan">
      <formula>0.8</formula>
    </cfRule>
  </conditionalFormatting>
  <conditionalFormatting sqref="Q32:Q39">
    <cfRule type="cellIs" dxfId="24594" priority="1678" operator="lessThan">
      <formula>0</formula>
    </cfRule>
  </conditionalFormatting>
  <conditionalFormatting sqref="R32:R39">
    <cfRule type="cellIs" dxfId="24593" priority="1682" operator="lessThan">
      <formula>0.8</formula>
    </cfRule>
    <cfRule type="cellIs" dxfId="24592" priority="1683" operator="greaterThan">
      <formula>1</formula>
    </cfRule>
  </conditionalFormatting>
  <conditionalFormatting sqref="R32:R39">
    <cfRule type="cellIs" dxfId="24591" priority="1680" operator="greaterThan">
      <formula>1</formula>
    </cfRule>
    <cfRule type="cellIs" dxfId="24590" priority="1681" operator="lessThan">
      <formula>0.8</formula>
    </cfRule>
  </conditionalFormatting>
  <conditionalFormatting sqref="P32:P39">
    <cfRule type="cellIs" dxfId="24589" priority="1679" operator="greaterThan">
      <formula>0</formula>
    </cfRule>
  </conditionalFormatting>
  <conditionalFormatting sqref="Q32:Q39">
    <cfRule type="cellIs" dxfId="24588" priority="1677" operator="lessThan">
      <formula>0</formula>
    </cfRule>
  </conditionalFormatting>
  <conditionalFormatting sqref="R32:R39">
    <cfRule type="cellIs" dxfId="24587" priority="1675" operator="lessThan">
      <formula>0.8</formula>
    </cfRule>
    <cfRule type="cellIs" dxfId="24586" priority="1676" operator="greaterThan">
      <formula>1</formula>
    </cfRule>
  </conditionalFormatting>
  <conditionalFormatting sqref="R32:R39">
    <cfRule type="cellIs" dxfId="24585" priority="1673" operator="greaterThan">
      <formula>1</formula>
    </cfRule>
    <cfRule type="cellIs" dxfId="24584" priority="1674" operator="lessThan">
      <formula>0.8</formula>
    </cfRule>
  </conditionalFormatting>
  <conditionalFormatting sqref="P32:P39">
    <cfRule type="cellIs" dxfId="24583" priority="1672" operator="greaterThan">
      <formula>0</formula>
    </cfRule>
  </conditionalFormatting>
  <conditionalFormatting sqref="Q32:Q39">
    <cfRule type="cellIs" dxfId="24582" priority="1671" operator="lessThan">
      <formula>0</formula>
    </cfRule>
  </conditionalFormatting>
  <conditionalFormatting sqref="R32:R39">
    <cfRule type="cellIs" dxfId="24581" priority="1669" operator="lessThan">
      <formula>0.8</formula>
    </cfRule>
    <cfRule type="cellIs" dxfId="24580" priority="1670" operator="greaterThan">
      <formula>1</formula>
    </cfRule>
  </conditionalFormatting>
  <conditionalFormatting sqref="R32:R39">
    <cfRule type="cellIs" dxfId="24579" priority="1667" operator="greaterThan">
      <formula>1</formula>
    </cfRule>
    <cfRule type="cellIs" dxfId="24578" priority="1668" operator="lessThan">
      <formula>0.8</formula>
    </cfRule>
  </conditionalFormatting>
  <conditionalFormatting sqref="P32:P39">
    <cfRule type="cellIs" dxfId="24577" priority="1666" operator="greaterThan">
      <formula>0</formula>
    </cfRule>
  </conditionalFormatting>
  <conditionalFormatting sqref="Q32:Q39">
    <cfRule type="cellIs" dxfId="24576" priority="1660" operator="lessThan">
      <formula>0</formula>
    </cfRule>
  </conditionalFormatting>
  <conditionalFormatting sqref="R32:R39">
    <cfRule type="cellIs" dxfId="24575" priority="1664" operator="lessThan">
      <formula>0.8</formula>
    </cfRule>
    <cfRule type="cellIs" dxfId="24574" priority="1665" operator="greaterThan">
      <formula>1</formula>
    </cfRule>
  </conditionalFormatting>
  <conditionalFormatting sqref="R32:R39">
    <cfRule type="cellIs" dxfId="24573" priority="1662" operator="greaterThan">
      <formula>1</formula>
    </cfRule>
    <cfRule type="cellIs" dxfId="24572" priority="1663" operator="lessThan">
      <formula>0.8</formula>
    </cfRule>
  </conditionalFormatting>
  <conditionalFormatting sqref="P32:P39">
    <cfRule type="cellIs" dxfId="24571" priority="1661" operator="greaterThan">
      <formula>0</formula>
    </cfRule>
  </conditionalFormatting>
  <conditionalFormatting sqref="Q32:Q39">
    <cfRule type="cellIs" dxfId="24570" priority="1659" operator="lessThan">
      <formula>0</formula>
    </cfRule>
  </conditionalFormatting>
  <conditionalFormatting sqref="R32:R39">
    <cfRule type="cellIs" dxfId="24569" priority="1657" operator="lessThan">
      <formula>0.8</formula>
    </cfRule>
    <cfRule type="cellIs" dxfId="24568" priority="1658" operator="greaterThan">
      <formula>1</formula>
    </cfRule>
  </conditionalFormatting>
  <conditionalFormatting sqref="R32:R39">
    <cfRule type="cellIs" dxfId="24567" priority="1655" operator="greaterThan">
      <formula>1</formula>
    </cfRule>
    <cfRule type="cellIs" dxfId="24566" priority="1656" operator="lessThan">
      <formula>0.8</formula>
    </cfRule>
  </conditionalFormatting>
  <conditionalFormatting sqref="P32:P39">
    <cfRule type="cellIs" dxfId="24565" priority="1654" operator="greaterThan">
      <formula>0</formula>
    </cfRule>
  </conditionalFormatting>
  <conditionalFormatting sqref="Q32:Q39">
    <cfRule type="cellIs" dxfId="24564" priority="1653" operator="lessThan">
      <formula>0</formula>
    </cfRule>
  </conditionalFormatting>
  <conditionalFormatting sqref="R32:R39">
    <cfRule type="cellIs" dxfId="24563" priority="1651" operator="lessThan">
      <formula>0.8</formula>
    </cfRule>
    <cfRule type="cellIs" dxfId="24562" priority="1652" operator="greaterThan">
      <formula>1</formula>
    </cfRule>
  </conditionalFormatting>
  <conditionalFormatting sqref="R32:R39">
    <cfRule type="cellIs" dxfId="24561" priority="1649" operator="greaterThan">
      <formula>1</formula>
    </cfRule>
    <cfRule type="cellIs" dxfId="24560" priority="1650" operator="lessThan">
      <formula>0.8</formula>
    </cfRule>
  </conditionalFormatting>
  <conditionalFormatting sqref="P32:P39">
    <cfRule type="cellIs" dxfId="24559" priority="1648" operator="greaterThan">
      <formula>0</formula>
    </cfRule>
  </conditionalFormatting>
  <conditionalFormatting sqref="Q32:Q39">
    <cfRule type="cellIs" dxfId="24558" priority="1647" operator="lessThan">
      <formula>0</formula>
    </cfRule>
  </conditionalFormatting>
  <conditionalFormatting sqref="R32:R39">
    <cfRule type="cellIs" dxfId="24557" priority="1645" operator="lessThan">
      <formula>0.8</formula>
    </cfRule>
    <cfRule type="cellIs" dxfId="24556" priority="1646" operator="greaterThan">
      <formula>1</formula>
    </cfRule>
  </conditionalFormatting>
  <conditionalFormatting sqref="R32:R39">
    <cfRule type="cellIs" dxfId="24555" priority="1643" operator="greaterThan">
      <formula>1</formula>
    </cfRule>
    <cfRule type="cellIs" dxfId="24554" priority="1644" operator="lessThan">
      <formula>0.8</formula>
    </cfRule>
  </conditionalFormatting>
  <conditionalFormatting sqref="P32:P39">
    <cfRule type="cellIs" dxfId="24553" priority="1642" operator="greaterThan">
      <formula>0</formula>
    </cfRule>
  </conditionalFormatting>
  <conditionalFormatting sqref="Q32:Q39">
    <cfRule type="cellIs" dxfId="24552" priority="1641" operator="lessThan">
      <formula>0</formula>
    </cfRule>
  </conditionalFormatting>
  <conditionalFormatting sqref="R32:R39">
    <cfRule type="cellIs" dxfId="24551" priority="1639" operator="lessThan">
      <formula>0.8</formula>
    </cfRule>
    <cfRule type="cellIs" dxfId="24550" priority="1640" operator="greaterThan">
      <formula>1</formula>
    </cfRule>
  </conditionalFormatting>
  <conditionalFormatting sqref="R32:R39">
    <cfRule type="cellIs" dxfId="24549" priority="1637" operator="greaterThan">
      <formula>1</formula>
    </cfRule>
    <cfRule type="cellIs" dxfId="24548" priority="1638" operator="lessThan">
      <formula>0.8</formula>
    </cfRule>
  </conditionalFormatting>
  <conditionalFormatting sqref="P32:P39">
    <cfRule type="cellIs" dxfId="24547" priority="1636" operator="greaterThan">
      <formula>0</formula>
    </cfRule>
  </conditionalFormatting>
  <conditionalFormatting sqref="Q32:Q39">
    <cfRule type="cellIs" dxfId="24546" priority="1635" operator="lessThan">
      <formula>0</formula>
    </cfRule>
  </conditionalFormatting>
  <conditionalFormatting sqref="R32:R39">
    <cfRule type="cellIs" dxfId="24545" priority="1633" operator="lessThan">
      <formula>0.8</formula>
    </cfRule>
    <cfRule type="cellIs" dxfId="24544" priority="1634" operator="greaterThan">
      <formula>1</formula>
    </cfRule>
  </conditionalFormatting>
  <conditionalFormatting sqref="R32:R39">
    <cfRule type="cellIs" dxfId="24543" priority="1631" operator="greaterThan">
      <formula>1</formula>
    </cfRule>
    <cfRule type="cellIs" dxfId="24542" priority="1632" operator="lessThan">
      <formula>0.8</formula>
    </cfRule>
  </conditionalFormatting>
  <conditionalFormatting sqref="P32:P39">
    <cfRule type="cellIs" dxfId="24541" priority="1630" operator="greaterThan">
      <formula>0</formula>
    </cfRule>
  </conditionalFormatting>
  <conditionalFormatting sqref="P32:P39">
    <cfRule type="cellIs" dxfId="24540" priority="1624" operator="greaterThan">
      <formula>0</formula>
    </cfRule>
  </conditionalFormatting>
  <conditionalFormatting sqref="Q32:Q39">
    <cfRule type="cellIs" dxfId="24539" priority="1629" operator="lessThan">
      <formula>0</formula>
    </cfRule>
  </conditionalFormatting>
  <conditionalFormatting sqref="R32:R39">
    <cfRule type="cellIs" dxfId="24538" priority="1627" operator="lessThan">
      <formula>0.8</formula>
    </cfRule>
    <cfRule type="cellIs" dxfId="24537" priority="1628" operator="greaterThan">
      <formula>1</formula>
    </cfRule>
  </conditionalFormatting>
  <conditionalFormatting sqref="R32:R39">
    <cfRule type="cellIs" dxfId="24536" priority="1625" operator="greaterThan">
      <formula>1</formula>
    </cfRule>
    <cfRule type="cellIs" dxfId="24535" priority="1626" operator="lessThan">
      <formula>0.8</formula>
    </cfRule>
  </conditionalFormatting>
  <conditionalFormatting sqref="P32:P39">
    <cfRule type="cellIs" dxfId="24534" priority="1618" operator="greaterThan">
      <formula>0</formula>
    </cfRule>
  </conditionalFormatting>
  <conditionalFormatting sqref="Q32:Q39">
    <cfRule type="cellIs" dxfId="24533" priority="1623" operator="lessThan">
      <formula>0</formula>
    </cfRule>
  </conditionalFormatting>
  <conditionalFormatting sqref="R32:R39">
    <cfRule type="cellIs" dxfId="24532" priority="1621" operator="lessThan">
      <formula>0.8</formula>
    </cfRule>
    <cfRule type="cellIs" dxfId="24531" priority="1622" operator="greaterThan">
      <formula>1</formula>
    </cfRule>
  </conditionalFormatting>
  <conditionalFormatting sqref="R32:R39">
    <cfRule type="cellIs" dxfId="24530" priority="1619" operator="greaterThan">
      <formula>1</formula>
    </cfRule>
    <cfRule type="cellIs" dxfId="24529" priority="1620" operator="lessThan">
      <formula>0.8</formula>
    </cfRule>
  </conditionalFormatting>
  <conditionalFormatting sqref="R32:R39">
    <cfRule type="cellIs" dxfId="24528" priority="1615" operator="lessThan">
      <formula>0.8</formula>
    </cfRule>
    <cfRule type="cellIs" dxfId="24527" priority="1616" operator="greaterThan">
      <formula>1</formula>
    </cfRule>
  </conditionalFormatting>
  <conditionalFormatting sqref="R32:R39">
    <cfRule type="cellIs" dxfId="24526" priority="1613" operator="greaterThan">
      <formula>1</formula>
    </cfRule>
    <cfRule type="cellIs" dxfId="24525" priority="1614" operator="lessThan">
      <formula>0.8</formula>
    </cfRule>
  </conditionalFormatting>
  <conditionalFormatting sqref="P32:P39">
    <cfRule type="cellIs" dxfId="24524" priority="1612" operator="greaterThan">
      <formula>0</formula>
    </cfRule>
  </conditionalFormatting>
  <conditionalFormatting sqref="Q32:Q39">
    <cfRule type="cellIs" dxfId="24523" priority="1617" operator="lessThan">
      <formula>0</formula>
    </cfRule>
  </conditionalFormatting>
  <conditionalFormatting sqref="Q32:Q39">
    <cfRule type="cellIs" dxfId="24522" priority="1606" operator="lessThan">
      <formula>0</formula>
    </cfRule>
  </conditionalFormatting>
  <conditionalFormatting sqref="P32:P39">
    <cfRule type="cellIs" dxfId="24521" priority="1607" operator="greaterThan">
      <formula>0</formula>
    </cfRule>
  </conditionalFormatting>
  <conditionalFormatting sqref="R32:R39">
    <cfRule type="cellIs" dxfId="24520" priority="1610" operator="lessThan">
      <formula>0.8</formula>
    </cfRule>
    <cfRule type="cellIs" dxfId="24519" priority="1611" operator="greaterThan">
      <formula>1</formula>
    </cfRule>
  </conditionalFormatting>
  <conditionalFormatting sqref="R32:R39">
    <cfRule type="cellIs" dxfId="24518" priority="1608" operator="greaterThan">
      <formula>1</formula>
    </cfRule>
    <cfRule type="cellIs" dxfId="24517" priority="1609" operator="lessThan">
      <formula>0.8</formula>
    </cfRule>
  </conditionalFormatting>
  <conditionalFormatting sqref="Q32:Q39">
    <cfRule type="cellIs" dxfId="24516" priority="1600" operator="lessThan">
      <formula>0</formula>
    </cfRule>
  </conditionalFormatting>
  <conditionalFormatting sqref="R32:R39">
    <cfRule type="cellIs" dxfId="24515" priority="1604" operator="lessThan">
      <formula>0.8</formula>
    </cfRule>
    <cfRule type="cellIs" dxfId="24514" priority="1605" operator="greaterThan">
      <formula>1</formula>
    </cfRule>
  </conditionalFormatting>
  <conditionalFormatting sqref="R32:R39">
    <cfRule type="cellIs" dxfId="24513" priority="1602" operator="greaterThan">
      <formula>1</formula>
    </cfRule>
    <cfRule type="cellIs" dxfId="24512" priority="1603" operator="lessThan">
      <formula>0.8</formula>
    </cfRule>
  </conditionalFormatting>
  <conditionalFormatting sqref="P32:P39">
    <cfRule type="cellIs" dxfId="24511" priority="1601" operator="greaterThan">
      <formula>0</formula>
    </cfRule>
  </conditionalFormatting>
  <conditionalFormatting sqref="Q32:Q39">
    <cfRule type="cellIs" dxfId="24510" priority="1599" operator="lessThan">
      <formula>0</formula>
    </cfRule>
  </conditionalFormatting>
  <conditionalFormatting sqref="R32:R39">
    <cfRule type="cellIs" dxfId="24509" priority="1597" operator="lessThan">
      <formula>0.8</formula>
    </cfRule>
    <cfRule type="cellIs" dxfId="24508" priority="1598" operator="greaterThan">
      <formula>1</formula>
    </cfRule>
  </conditionalFormatting>
  <conditionalFormatting sqref="R32:R39">
    <cfRule type="cellIs" dxfId="24507" priority="1595" operator="greaterThan">
      <formula>1</formula>
    </cfRule>
    <cfRule type="cellIs" dxfId="24506" priority="1596" operator="lessThan">
      <formula>0.8</formula>
    </cfRule>
  </conditionalFormatting>
  <conditionalFormatting sqref="P32:P39">
    <cfRule type="cellIs" dxfId="24505" priority="1594" operator="greaterThan">
      <formula>0</formula>
    </cfRule>
  </conditionalFormatting>
  <conditionalFormatting sqref="Q32:Q39">
    <cfRule type="cellIs" dxfId="24504" priority="1593" operator="lessThan">
      <formula>0</formula>
    </cfRule>
  </conditionalFormatting>
  <conditionalFormatting sqref="R32:R39">
    <cfRule type="cellIs" dxfId="24503" priority="1591" operator="lessThan">
      <formula>0.8</formula>
    </cfRule>
    <cfRule type="cellIs" dxfId="24502" priority="1592" operator="greaterThan">
      <formula>1</formula>
    </cfRule>
  </conditionalFormatting>
  <conditionalFormatting sqref="R32:R39">
    <cfRule type="cellIs" dxfId="24501" priority="1589" operator="greaterThan">
      <formula>1</formula>
    </cfRule>
    <cfRule type="cellIs" dxfId="24500" priority="1590" operator="lessThan">
      <formula>0.8</formula>
    </cfRule>
  </conditionalFormatting>
  <conditionalFormatting sqref="P32:P39">
    <cfRule type="cellIs" dxfId="24499" priority="1588" operator="greaterThan">
      <formula>0</formula>
    </cfRule>
  </conditionalFormatting>
  <conditionalFormatting sqref="Q32:Q39">
    <cfRule type="cellIs" dxfId="24498" priority="1582" operator="lessThan">
      <formula>0</formula>
    </cfRule>
  </conditionalFormatting>
  <conditionalFormatting sqref="P32:P39">
    <cfRule type="cellIs" dxfId="24497" priority="1583" operator="greaterThan">
      <formula>0</formula>
    </cfRule>
  </conditionalFormatting>
  <conditionalFormatting sqref="R32:R39">
    <cfRule type="cellIs" dxfId="24496" priority="1586" operator="lessThan">
      <formula>0.8</formula>
    </cfRule>
    <cfRule type="cellIs" dxfId="24495" priority="1587" operator="greaterThan">
      <formula>1</formula>
    </cfRule>
  </conditionalFormatting>
  <conditionalFormatting sqref="R32:R39">
    <cfRule type="cellIs" dxfId="24494" priority="1584" operator="greaterThan">
      <formula>1</formula>
    </cfRule>
    <cfRule type="cellIs" dxfId="24493" priority="1585" operator="lessThan">
      <formula>0.8</formula>
    </cfRule>
  </conditionalFormatting>
  <conditionalFormatting sqref="Q32:Q39">
    <cfRule type="cellIs" dxfId="24492" priority="1576" operator="lessThan">
      <formula>0</formula>
    </cfRule>
  </conditionalFormatting>
  <conditionalFormatting sqref="R32:R39">
    <cfRule type="cellIs" dxfId="24491" priority="1580" operator="lessThan">
      <formula>0.8</formula>
    </cfRule>
    <cfRule type="cellIs" dxfId="24490" priority="1581" operator="greaterThan">
      <formula>1</formula>
    </cfRule>
  </conditionalFormatting>
  <conditionalFormatting sqref="R32:R39">
    <cfRule type="cellIs" dxfId="24489" priority="1578" operator="greaterThan">
      <formula>1</formula>
    </cfRule>
    <cfRule type="cellIs" dxfId="24488" priority="1579" operator="lessThan">
      <formula>0.8</formula>
    </cfRule>
  </conditionalFormatting>
  <conditionalFormatting sqref="P32:P39">
    <cfRule type="cellIs" dxfId="24487" priority="1577" operator="greaterThan">
      <formula>0</formula>
    </cfRule>
  </conditionalFormatting>
  <conditionalFormatting sqref="Q32:Q39">
    <cfRule type="cellIs" dxfId="24486" priority="1575" operator="lessThan">
      <formula>0</formula>
    </cfRule>
  </conditionalFormatting>
  <conditionalFormatting sqref="R32:R39">
    <cfRule type="cellIs" dxfId="24485" priority="1573" operator="lessThan">
      <formula>0.8</formula>
    </cfRule>
    <cfRule type="cellIs" dxfId="24484" priority="1574" operator="greaterThan">
      <formula>1</formula>
    </cfRule>
  </conditionalFormatting>
  <conditionalFormatting sqref="R32:R39">
    <cfRule type="cellIs" dxfId="24483" priority="1571" operator="greaterThan">
      <formula>1</formula>
    </cfRule>
    <cfRule type="cellIs" dxfId="24482" priority="1572" operator="lessThan">
      <formula>0.8</formula>
    </cfRule>
  </conditionalFormatting>
  <conditionalFormatting sqref="P32:P39">
    <cfRule type="cellIs" dxfId="24481" priority="1570" operator="greaterThan">
      <formula>0</formula>
    </cfRule>
  </conditionalFormatting>
  <conditionalFormatting sqref="Q32:Q39">
    <cfRule type="cellIs" dxfId="24480" priority="1569" operator="lessThan">
      <formula>0</formula>
    </cfRule>
  </conditionalFormatting>
  <conditionalFormatting sqref="R32:R39">
    <cfRule type="cellIs" dxfId="24479" priority="1567" operator="lessThan">
      <formula>0.8</formula>
    </cfRule>
    <cfRule type="cellIs" dxfId="24478" priority="1568" operator="greaterThan">
      <formula>1</formula>
    </cfRule>
  </conditionalFormatting>
  <conditionalFormatting sqref="R32:R39">
    <cfRule type="cellIs" dxfId="24477" priority="1565" operator="greaterThan">
      <formula>1</formula>
    </cfRule>
    <cfRule type="cellIs" dxfId="24476" priority="1566" operator="lessThan">
      <formula>0.8</formula>
    </cfRule>
  </conditionalFormatting>
  <conditionalFormatting sqref="P32:P39">
    <cfRule type="cellIs" dxfId="24475" priority="1564" operator="greaterThan">
      <formula>0</formula>
    </cfRule>
  </conditionalFormatting>
  <conditionalFormatting sqref="Q19:Q25">
    <cfRule type="cellIs" dxfId="24474" priority="1563" operator="lessThan">
      <formula>0</formula>
    </cfRule>
  </conditionalFormatting>
  <conditionalFormatting sqref="R19:R25">
    <cfRule type="cellIs" dxfId="24473" priority="1561" operator="lessThan">
      <formula>0.8</formula>
    </cfRule>
    <cfRule type="cellIs" dxfId="24472" priority="1562" operator="greaterThan">
      <formula>1</formula>
    </cfRule>
  </conditionalFormatting>
  <conditionalFormatting sqref="R19:R25">
    <cfRule type="cellIs" dxfId="24471" priority="1559" operator="greaterThan">
      <formula>1</formula>
    </cfRule>
    <cfRule type="cellIs" dxfId="24470" priority="1560" operator="lessThan">
      <formula>0.8</formula>
    </cfRule>
  </conditionalFormatting>
  <conditionalFormatting sqref="P19:P25">
    <cfRule type="cellIs" dxfId="24469" priority="1558" operator="greaterThan">
      <formula>0</formula>
    </cfRule>
  </conditionalFormatting>
  <conditionalFormatting sqref="R19:R25">
    <cfRule type="cellIs" dxfId="24468" priority="1555" operator="lessThan">
      <formula>0.8</formula>
    </cfRule>
    <cfRule type="cellIs" dxfId="24467" priority="1556" operator="greaterThan">
      <formula>1</formula>
    </cfRule>
  </conditionalFormatting>
  <conditionalFormatting sqref="R19:R25">
    <cfRule type="cellIs" dxfId="24466" priority="1553" operator="greaterThan">
      <formula>1</formula>
    </cfRule>
    <cfRule type="cellIs" dxfId="24465" priority="1554" operator="lessThan">
      <formula>0.8</formula>
    </cfRule>
  </conditionalFormatting>
  <conditionalFormatting sqref="P19:P25">
    <cfRule type="cellIs" dxfId="24464" priority="1552" operator="greaterThan">
      <formula>0</formula>
    </cfRule>
  </conditionalFormatting>
  <conditionalFormatting sqref="Q19:Q25">
    <cfRule type="cellIs" dxfId="24463" priority="1557" operator="lessThan">
      <formula>0</formula>
    </cfRule>
  </conditionalFormatting>
  <conditionalFormatting sqref="R19:R25">
    <cfRule type="cellIs" dxfId="24462" priority="1549" operator="lessThan">
      <formula>0.8</formula>
    </cfRule>
    <cfRule type="cellIs" dxfId="24461" priority="1550" operator="greaterThan">
      <formula>1</formula>
    </cfRule>
  </conditionalFormatting>
  <conditionalFormatting sqref="R19:R25">
    <cfRule type="cellIs" dxfId="24460" priority="1547" operator="greaterThan">
      <formula>1</formula>
    </cfRule>
    <cfRule type="cellIs" dxfId="24459" priority="1548" operator="lessThan">
      <formula>0.8</formula>
    </cfRule>
  </conditionalFormatting>
  <conditionalFormatting sqref="P19:P25">
    <cfRule type="cellIs" dxfId="24458" priority="1546" operator="greaterThan">
      <formula>0</formula>
    </cfRule>
  </conditionalFormatting>
  <conditionalFormatting sqref="Q19:Q25">
    <cfRule type="cellIs" dxfId="24457" priority="1551" operator="lessThan">
      <formula>0</formula>
    </cfRule>
  </conditionalFormatting>
  <conditionalFormatting sqref="Q19:Q25">
    <cfRule type="cellIs" dxfId="24456" priority="1545" operator="lessThan">
      <formula>0</formula>
    </cfRule>
  </conditionalFormatting>
  <conditionalFormatting sqref="R19:R25">
    <cfRule type="cellIs" dxfId="24455" priority="1543" operator="lessThan">
      <formula>0.8</formula>
    </cfRule>
    <cfRule type="cellIs" dxfId="24454" priority="1544" operator="greaterThan">
      <formula>1</formula>
    </cfRule>
  </conditionalFormatting>
  <conditionalFormatting sqref="R19:R25">
    <cfRule type="cellIs" dxfId="24453" priority="1541" operator="greaterThan">
      <formula>1</formula>
    </cfRule>
    <cfRule type="cellIs" dxfId="24452" priority="1542" operator="lessThan">
      <formula>0.8</formula>
    </cfRule>
  </conditionalFormatting>
  <conditionalFormatting sqref="P19:P25">
    <cfRule type="cellIs" dxfId="24451" priority="1540" operator="greaterThan">
      <formula>0</formula>
    </cfRule>
  </conditionalFormatting>
  <conditionalFormatting sqref="Q135:Q136">
    <cfRule type="cellIs" dxfId="24450" priority="1539" operator="lessThan">
      <formula>0</formula>
    </cfRule>
  </conditionalFormatting>
  <conditionalFormatting sqref="R135:R136 R139:R142">
    <cfRule type="cellIs" dxfId="24449" priority="1537" operator="lessThan">
      <formula>0.8</formula>
    </cfRule>
    <cfRule type="cellIs" dxfId="24448" priority="1538" operator="greaterThan">
      <formula>1</formula>
    </cfRule>
  </conditionalFormatting>
  <conditionalFormatting sqref="R135:R136 R139:R142">
    <cfRule type="cellIs" dxfId="24447" priority="1535" operator="greaterThan">
      <formula>1</formula>
    </cfRule>
    <cfRule type="cellIs" dxfId="24446" priority="1536" operator="lessThan">
      <formula>0.8</formula>
    </cfRule>
  </conditionalFormatting>
  <conditionalFormatting sqref="P135:P136 P139 P142">
    <cfRule type="cellIs" dxfId="24445" priority="1534" operator="greaterThan">
      <formula>0</formula>
    </cfRule>
  </conditionalFormatting>
  <conditionalFormatting sqref="P135:P136 P139 P142">
    <cfRule type="cellIs" dxfId="24444" priority="1528" operator="greaterThan">
      <formula>0</formula>
    </cfRule>
  </conditionalFormatting>
  <conditionalFormatting sqref="Q135:Q136">
    <cfRule type="cellIs" dxfId="24443" priority="1533" operator="lessThan">
      <formula>0</formula>
    </cfRule>
  </conditionalFormatting>
  <conditionalFormatting sqref="R135:R136 R139:R142">
    <cfRule type="cellIs" dxfId="24442" priority="1531" operator="lessThan">
      <formula>0.8</formula>
    </cfRule>
    <cfRule type="cellIs" dxfId="24441" priority="1532" operator="greaterThan">
      <formula>1</formula>
    </cfRule>
  </conditionalFormatting>
  <conditionalFormatting sqref="R135:R136 R139:R142">
    <cfRule type="cellIs" dxfId="24440" priority="1529" operator="greaterThan">
      <formula>1</formula>
    </cfRule>
    <cfRule type="cellIs" dxfId="24439" priority="1530" operator="lessThan">
      <formula>0.8</formula>
    </cfRule>
  </conditionalFormatting>
  <conditionalFormatting sqref="P19:P25">
    <cfRule type="cellIs" dxfId="24438" priority="1522" operator="greaterThan">
      <formula>0</formula>
    </cfRule>
  </conditionalFormatting>
  <conditionalFormatting sqref="Q19:Q25">
    <cfRule type="cellIs" dxfId="24437" priority="1527" operator="lessThan">
      <formula>0</formula>
    </cfRule>
  </conditionalFormatting>
  <conditionalFormatting sqref="R19:R25">
    <cfRule type="cellIs" dxfId="24436" priority="1525" operator="lessThan">
      <formula>0.8</formula>
    </cfRule>
    <cfRule type="cellIs" dxfId="24435" priority="1526" operator="greaterThan">
      <formula>1</formula>
    </cfRule>
  </conditionalFormatting>
  <conditionalFormatting sqref="R19:R25">
    <cfRule type="cellIs" dxfId="24434" priority="1523" operator="greaterThan">
      <formula>1</formula>
    </cfRule>
    <cfRule type="cellIs" dxfId="24433" priority="1524" operator="lessThan">
      <formula>0.8</formula>
    </cfRule>
  </conditionalFormatting>
  <conditionalFormatting sqref="Q19:Q25">
    <cfRule type="cellIs" dxfId="24432" priority="1521" operator="lessThan">
      <formula>0</formula>
    </cfRule>
  </conditionalFormatting>
  <conditionalFormatting sqref="R19:R25">
    <cfRule type="cellIs" dxfId="24431" priority="1519" operator="lessThan">
      <formula>0.8</formula>
    </cfRule>
    <cfRule type="cellIs" dxfId="24430" priority="1520" operator="greaterThan">
      <formula>1</formula>
    </cfRule>
  </conditionalFormatting>
  <conditionalFormatting sqref="R19:R25">
    <cfRule type="cellIs" dxfId="24429" priority="1517" operator="greaterThan">
      <formula>1</formula>
    </cfRule>
    <cfRule type="cellIs" dxfId="24428" priority="1518" operator="lessThan">
      <formula>0.8</formula>
    </cfRule>
  </conditionalFormatting>
  <conditionalFormatting sqref="P19:P25">
    <cfRule type="cellIs" dxfId="24427" priority="1516" operator="greaterThan">
      <formula>0</formula>
    </cfRule>
  </conditionalFormatting>
  <conditionalFormatting sqref="Q19:Q25">
    <cfRule type="cellIs" dxfId="24426" priority="1515" operator="lessThan">
      <formula>0</formula>
    </cfRule>
  </conditionalFormatting>
  <conditionalFormatting sqref="R19:R25">
    <cfRule type="cellIs" dxfId="24425" priority="1513" operator="lessThan">
      <formula>0.8</formula>
    </cfRule>
    <cfRule type="cellIs" dxfId="24424" priority="1514" operator="greaterThan">
      <formula>1</formula>
    </cfRule>
  </conditionalFormatting>
  <conditionalFormatting sqref="R19:R25">
    <cfRule type="cellIs" dxfId="24423" priority="1511" operator="greaterThan">
      <formula>1</formula>
    </cfRule>
    <cfRule type="cellIs" dxfId="24422" priority="1512" operator="lessThan">
      <formula>0.8</formula>
    </cfRule>
  </conditionalFormatting>
  <conditionalFormatting sqref="P19:P25">
    <cfRule type="cellIs" dxfId="24421" priority="1510" operator="greaterThan">
      <formula>0</formula>
    </cfRule>
  </conditionalFormatting>
  <conditionalFormatting sqref="Q19:Q25">
    <cfRule type="cellIs" dxfId="24420" priority="1509" operator="lessThan">
      <formula>0</formula>
    </cfRule>
  </conditionalFormatting>
  <conditionalFormatting sqref="R19:R25">
    <cfRule type="cellIs" dxfId="24419" priority="1507" operator="lessThan">
      <formula>0.8</formula>
    </cfRule>
    <cfRule type="cellIs" dxfId="24418" priority="1508" operator="greaterThan">
      <formula>1</formula>
    </cfRule>
  </conditionalFormatting>
  <conditionalFormatting sqref="R19:R25">
    <cfRule type="cellIs" dxfId="24417" priority="1505" operator="greaterThan">
      <formula>1</formula>
    </cfRule>
    <cfRule type="cellIs" dxfId="24416" priority="1506" operator="lessThan">
      <formula>0.8</formula>
    </cfRule>
  </conditionalFormatting>
  <conditionalFormatting sqref="P19:P25">
    <cfRule type="cellIs" dxfId="24415" priority="1504" operator="greaterThan">
      <formula>0</formula>
    </cfRule>
  </conditionalFormatting>
  <conditionalFormatting sqref="R19:R25">
    <cfRule type="cellIs" dxfId="24414" priority="1501" operator="lessThan">
      <formula>0.8</formula>
    </cfRule>
    <cfRule type="cellIs" dxfId="24413" priority="1502" operator="greaterThan">
      <formula>1</formula>
    </cfRule>
  </conditionalFormatting>
  <conditionalFormatting sqref="R19:R25">
    <cfRule type="cellIs" dxfId="24412" priority="1499" operator="greaterThan">
      <formula>1</formula>
    </cfRule>
    <cfRule type="cellIs" dxfId="24411" priority="1500" operator="lessThan">
      <formula>0.8</formula>
    </cfRule>
  </conditionalFormatting>
  <conditionalFormatting sqref="P19:P25">
    <cfRule type="cellIs" dxfId="24410" priority="1498" operator="greaterThan">
      <formula>0</formula>
    </cfRule>
  </conditionalFormatting>
  <conditionalFormatting sqref="Q19:Q25">
    <cfRule type="cellIs" dxfId="24409" priority="1503" operator="lessThan">
      <formula>0</formula>
    </cfRule>
  </conditionalFormatting>
  <conditionalFormatting sqref="Q19:Q25">
    <cfRule type="cellIs" dxfId="24408" priority="1497" operator="lessThan">
      <formula>0</formula>
    </cfRule>
  </conditionalFormatting>
  <conditionalFormatting sqref="R19:R25">
    <cfRule type="cellIs" dxfId="24407" priority="1495" operator="lessThan">
      <formula>0.8</formula>
    </cfRule>
    <cfRule type="cellIs" dxfId="24406" priority="1496" operator="greaterThan">
      <formula>1</formula>
    </cfRule>
  </conditionalFormatting>
  <conditionalFormatting sqref="R19:R25">
    <cfRule type="cellIs" dxfId="24405" priority="1493" operator="greaterThan">
      <formula>1</formula>
    </cfRule>
    <cfRule type="cellIs" dxfId="24404" priority="1494" operator="lessThan">
      <formula>0.8</formula>
    </cfRule>
  </conditionalFormatting>
  <conditionalFormatting sqref="P19:P25">
    <cfRule type="cellIs" dxfId="24403" priority="1492" operator="greaterThan">
      <formula>0</formula>
    </cfRule>
  </conditionalFormatting>
  <conditionalFormatting sqref="P19:P25">
    <cfRule type="cellIs" dxfId="24402" priority="1486" operator="greaterThan">
      <formula>0</formula>
    </cfRule>
  </conditionalFormatting>
  <conditionalFormatting sqref="Q19:Q25">
    <cfRule type="cellIs" dxfId="24401" priority="1491" operator="lessThan">
      <formula>0</formula>
    </cfRule>
  </conditionalFormatting>
  <conditionalFormatting sqref="R19:R25">
    <cfRule type="cellIs" dxfId="24400" priority="1489" operator="lessThan">
      <formula>0.8</formula>
    </cfRule>
    <cfRule type="cellIs" dxfId="24399" priority="1490" operator="greaterThan">
      <formula>1</formula>
    </cfRule>
  </conditionalFormatting>
  <conditionalFormatting sqref="R19:R25">
    <cfRule type="cellIs" dxfId="24398" priority="1487" operator="greaterThan">
      <formula>1</formula>
    </cfRule>
    <cfRule type="cellIs" dxfId="24397" priority="1488" operator="lessThan">
      <formula>0.8</formula>
    </cfRule>
  </conditionalFormatting>
  <conditionalFormatting sqref="P19:P25">
    <cfRule type="cellIs" dxfId="24396" priority="1480" operator="greaterThan">
      <formula>0</formula>
    </cfRule>
  </conditionalFormatting>
  <conditionalFormatting sqref="Q19:Q25">
    <cfRule type="cellIs" dxfId="24395" priority="1485" operator="lessThan">
      <formula>0</formula>
    </cfRule>
  </conditionalFormatting>
  <conditionalFormatting sqref="R19:R25">
    <cfRule type="cellIs" dxfId="24394" priority="1483" operator="lessThan">
      <formula>0.8</formula>
    </cfRule>
    <cfRule type="cellIs" dxfId="24393" priority="1484" operator="greaterThan">
      <formula>1</formula>
    </cfRule>
  </conditionalFormatting>
  <conditionalFormatting sqref="R19:R25">
    <cfRule type="cellIs" dxfId="24392" priority="1481" operator="greaterThan">
      <formula>1</formula>
    </cfRule>
    <cfRule type="cellIs" dxfId="24391" priority="1482" operator="lessThan">
      <formula>0.8</formula>
    </cfRule>
  </conditionalFormatting>
  <conditionalFormatting sqref="Q19:Q25">
    <cfRule type="cellIs" dxfId="24390" priority="1479" operator="lessThan">
      <formula>0</formula>
    </cfRule>
  </conditionalFormatting>
  <conditionalFormatting sqref="R19:R25">
    <cfRule type="cellIs" dxfId="24389" priority="1477" operator="lessThan">
      <formula>0.8</formula>
    </cfRule>
    <cfRule type="cellIs" dxfId="24388" priority="1478" operator="greaterThan">
      <formula>1</formula>
    </cfRule>
  </conditionalFormatting>
  <conditionalFormatting sqref="R19:R25">
    <cfRule type="cellIs" dxfId="24387" priority="1475" operator="greaterThan">
      <formula>1</formula>
    </cfRule>
    <cfRule type="cellIs" dxfId="24386" priority="1476" operator="lessThan">
      <formula>0.8</formula>
    </cfRule>
  </conditionalFormatting>
  <conditionalFormatting sqref="P19:P25">
    <cfRule type="cellIs" dxfId="24385" priority="1474" operator="greaterThan">
      <formula>0</formula>
    </cfRule>
  </conditionalFormatting>
  <conditionalFormatting sqref="Q19:Q25">
    <cfRule type="cellIs" dxfId="24384" priority="1473" operator="lessThan">
      <formula>0</formula>
    </cfRule>
  </conditionalFormatting>
  <conditionalFormatting sqref="R19:R25">
    <cfRule type="cellIs" dxfId="24383" priority="1471" operator="lessThan">
      <formula>0.8</formula>
    </cfRule>
    <cfRule type="cellIs" dxfId="24382" priority="1472" operator="greaterThan">
      <formula>1</formula>
    </cfRule>
  </conditionalFormatting>
  <conditionalFormatting sqref="R19:R25">
    <cfRule type="cellIs" dxfId="24381" priority="1469" operator="greaterThan">
      <formula>1</formula>
    </cfRule>
    <cfRule type="cellIs" dxfId="24380" priority="1470" operator="lessThan">
      <formula>0.8</formula>
    </cfRule>
  </conditionalFormatting>
  <conditionalFormatting sqref="P19:P25">
    <cfRule type="cellIs" dxfId="24379" priority="1468" operator="greaterThan">
      <formula>0</formula>
    </cfRule>
  </conditionalFormatting>
  <conditionalFormatting sqref="P19:P25">
    <cfRule type="cellIs" dxfId="24378" priority="1462" operator="greaterThan">
      <formula>0</formula>
    </cfRule>
  </conditionalFormatting>
  <conditionalFormatting sqref="Q19:Q25">
    <cfRule type="cellIs" dxfId="24377" priority="1467" operator="lessThan">
      <formula>0</formula>
    </cfRule>
  </conditionalFormatting>
  <conditionalFormatting sqref="R19:R25">
    <cfRule type="cellIs" dxfId="24376" priority="1465" operator="lessThan">
      <formula>0.8</formula>
    </cfRule>
    <cfRule type="cellIs" dxfId="24375" priority="1466" operator="greaterThan">
      <formula>1</formula>
    </cfRule>
  </conditionalFormatting>
  <conditionalFormatting sqref="R19:R25">
    <cfRule type="cellIs" dxfId="24374" priority="1463" operator="greaterThan">
      <formula>1</formula>
    </cfRule>
    <cfRule type="cellIs" dxfId="24373" priority="1464" operator="lessThan">
      <formula>0.8</formula>
    </cfRule>
  </conditionalFormatting>
  <conditionalFormatting sqref="Q19:Q25">
    <cfRule type="cellIs" dxfId="24372" priority="1461" operator="lessThan">
      <formula>0</formula>
    </cfRule>
  </conditionalFormatting>
  <conditionalFormatting sqref="R19:R25">
    <cfRule type="cellIs" dxfId="24371" priority="1459" operator="lessThan">
      <formula>0.8</formula>
    </cfRule>
    <cfRule type="cellIs" dxfId="24370" priority="1460" operator="greaterThan">
      <formula>1</formula>
    </cfRule>
  </conditionalFormatting>
  <conditionalFormatting sqref="R19:R25">
    <cfRule type="cellIs" dxfId="24369" priority="1457" operator="greaterThan">
      <formula>1</formula>
    </cfRule>
    <cfRule type="cellIs" dxfId="24368" priority="1458" operator="lessThan">
      <formula>0.8</formula>
    </cfRule>
  </conditionalFormatting>
  <conditionalFormatting sqref="P19:P25">
    <cfRule type="cellIs" dxfId="24367" priority="1456" operator="greaterThan">
      <formula>0</formula>
    </cfRule>
  </conditionalFormatting>
  <conditionalFormatting sqref="Q19:Q25">
    <cfRule type="cellIs" dxfId="24366" priority="1455" operator="lessThan">
      <formula>0</formula>
    </cfRule>
  </conditionalFormatting>
  <conditionalFormatting sqref="R19:R25">
    <cfRule type="cellIs" dxfId="24365" priority="1453" operator="lessThan">
      <formula>0.8</formula>
    </cfRule>
    <cfRule type="cellIs" dxfId="24364" priority="1454" operator="greaterThan">
      <formula>1</formula>
    </cfRule>
  </conditionalFormatting>
  <conditionalFormatting sqref="R19:R25">
    <cfRule type="cellIs" dxfId="24363" priority="1451" operator="greaterThan">
      <formula>1</formula>
    </cfRule>
    <cfRule type="cellIs" dxfId="24362" priority="1452" operator="lessThan">
      <formula>0.8</formula>
    </cfRule>
  </conditionalFormatting>
  <conditionalFormatting sqref="P19:P25">
    <cfRule type="cellIs" dxfId="24361" priority="1450" operator="greaterThan">
      <formula>0</formula>
    </cfRule>
  </conditionalFormatting>
  <conditionalFormatting sqref="Q19:Q25">
    <cfRule type="cellIs" dxfId="24360" priority="1449" operator="lessThan">
      <formula>0</formula>
    </cfRule>
  </conditionalFormatting>
  <conditionalFormatting sqref="R19:R25">
    <cfRule type="cellIs" dxfId="24359" priority="1447" operator="lessThan">
      <formula>0.8</formula>
    </cfRule>
    <cfRule type="cellIs" dxfId="24358" priority="1448" operator="greaterThan">
      <formula>1</formula>
    </cfRule>
  </conditionalFormatting>
  <conditionalFormatting sqref="R19:R25">
    <cfRule type="cellIs" dxfId="24357" priority="1445" operator="greaterThan">
      <formula>1</formula>
    </cfRule>
    <cfRule type="cellIs" dxfId="24356" priority="1446" operator="lessThan">
      <formula>0.8</formula>
    </cfRule>
  </conditionalFormatting>
  <conditionalFormatting sqref="P19:P25">
    <cfRule type="cellIs" dxfId="24355" priority="1444" operator="greaterThan">
      <formula>0</formula>
    </cfRule>
  </conditionalFormatting>
  <conditionalFormatting sqref="R19:R25">
    <cfRule type="cellIs" dxfId="24354" priority="1441" operator="lessThan">
      <formula>0.8</formula>
    </cfRule>
    <cfRule type="cellIs" dxfId="24353" priority="1442" operator="greaterThan">
      <formula>1</formula>
    </cfRule>
  </conditionalFormatting>
  <conditionalFormatting sqref="R19:R25">
    <cfRule type="cellIs" dxfId="24352" priority="1439" operator="greaterThan">
      <formula>1</formula>
    </cfRule>
    <cfRule type="cellIs" dxfId="24351" priority="1440" operator="lessThan">
      <formula>0.8</formula>
    </cfRule>
  </conditionalFormatting>
  <conditionalFormatting sqref="P19:P25">
    <cfRule type="cellIs" dxfId="24350" priority="1438" operator="greaterThan">
      <formula>0</formula>
    </cfRule>
  </conditionalFormatting>
  <conditionalFormatting sqref="Q19:Q25">
    <cfRule type="cellIs" dxfId="24349" priority="1443" operator="lessThan">
      <formula>0</formula>
    </cfRule>
  </conditionalFormatting>
  <conditionalFormatting sqref="Q40">
    <cfRule type="cellIs" dxfId="24348" priority="1437" operator="lessThan">
      <formula>0</formula>
    </cfRule>
  </conditionalFormatting>
  <conditionalFormatting sqref="R40">
    <cfRule type="cellIs" dxfId="24347" priority="1435" operator="lessThan">
      <formula>0.8</formula>
    </cfRule>
    <cfRule type="cellIs" dxfId="24346" priority="1436" operator="greaterThan">
      <formula>1</formula>
    </cfRule>
  </conditionalFormatting>
  <conditionalFormatting sqref="R40">
    <cfRule type="cellIs" dxfId="24345" priority="1433" operator="greaterThan">
      <formula>1</formula>
    </cfRule>
    <cfRule type="cellIs" dxfId="24344" priority="1434" operator="lessThan">
      <formula>0.8</formula>
    </cfRule>
  </conditionalFormatting>
  <conditionalFormatting sqref="P40">
    <cfRule type="cellIs" dxfId="24343" priority="1432" operator="greaterThan">
      <formula>0</formula>
    </cfRule>
  </conditionalFormatting>
  <conditionalFormatting sqref="P40">
    <cfRule type="cellIs" dxfId="24342" priority="1426" operator="greaterThan">
      <formula>0</formula>
    </cfRule>
  </conditionalFormatting>
  <conditionalFormatting sqref="Q40">
    <cfRule type="cellIs" dxfId="24341" priority="1431" operator="lessThan">
      <formula>0</formula>
    </cfRule>
  </conditionalFormatting>
  <conditionalFormatting sqref="R40">
    <cfRule type="cellIs" dxfId="24340" priority="1429" operator="lessThan">
      <formula>0.8</formula>
    </cfRule>
    <cfRule type="cellIs" dxfId="24339" priority="1430" operator="greaterThan">
      <formula>1</formula>
    </cfRule>
  </conditionalFormatting>
  <conditionalFormatting sqref="R40">
    <cfRule type="cellIs" dxfId="24338" priority="1427" operator="greaterThan">
      <formula>1</formula>
    </cfRule>
    <cfRule type="cellIs" dxfId="24337" priority="1428" operator="lessThan">
      <formula>0.8</formula>
    </cfRule>
  </conditionalFormatting>
  <conditionalFormatting sqref="P40">
    <cfRule type="cellIs" dxfId="24336" priority="1420" operator="greaterThan">
      <formula>0</formula>
    </cfRule>
  </conditionalFormatting>
  <conditionalFormatting sqref="Q40">
    <cfRule type="cellIs" dxfId="24335" priority="1425" operator="lessThan">
      <formula>0</formula>
    </cfRule>
  </conditionalFormatting>
  <conditionalFormatting sqref="R40">
    <cfRule type="cellIs" dxfId="24334" priority="1423" operator="lessThan">
      <formula>0.8</formula>
    </cfRule>
    <cfRule type="cellIs" dxfId="24333" priority="1424" operator="greaterThan">
      <formula>1</formula>
    </cfRule>
  </conditionalFormatting>
  <conditionalFormatting sqref="R40">
    <cfRule type="cellIs" dxfId="24332" priority="1421" operator="greaterThan">
      <formula>1</formula>
    </cfRule>
    <cfRule type="cellIs" dxfId="24331" priority="1422" operator="lessThan">
      <formula>0.8</formula>
    </cfRule>
  </conditionalFormatting>
  <conditionalFormatting sqref="Q40">
    <cfRule type="cellIs" dxfId="24330" priority="1419" operator="lessThan">
      <formula>0</formula>
    </cfRule>
  </conditionalFormatting>
  <conditionalFormatting sqref="R40">
    <cfRule type="cellIs" dxfId="24329" priority="1417" operator="lessThan">
      <formula>0.8</formula>
    </cfRule>
    <cfRule type="cellIs" dxfId="24328" priority="1418" operator="greaterThan">
      <formula>1</formula>
    </cfRule>
  </conditionalFormatting>
  <conditionalFormatting sqref="R40">
    <cfRule type="cellIs" dxfId="24327" priority="1415" operator="greaterThan">
      <formula>1</formula>
    </cfRule>
    <cfRule type="cellIs" dxfId="24326" priority="1416" operator="lessThan">
      <formula>0.8</formula>
    </cfRule>
  </conditionalFormatting>
  <conditionalFormatting sqref="P40">
    <cfRule type="cellIs" dxfId="24325" priority="1414" operator="greaterThan">
      <formula>0</formula>
    </cfRule>
  </conditionalFormatting>
  <conditionalFormatting sqref="P40">
    <cfRule type="cellIs" dxfId="24324" priority="1408" operator="greaterThan">
      <formula>0</formula>
    </cfRule>
  </conditionalFormatting>
  <conditionalFormatting sqref="Q40">
    <cfRule type="cellIs" dxfId="24323" priority="1413" operator="lessThan">
      <formula>0</formula>
    </cfRule>
  </conditionalFormatting>
  <conditionalFormatting sqref="R40">
    <cfRule type="cellIs" dxfId="24322" priority="1411" operator="lessThan">
      <formula>0.8</formula>
    </cfRule>
    <cfRule type="cellIs" dxfId="24321" priority="1412" operator="greaterThan">
      <formula>1</formula>
    </cfRule>
  </conditionalFormatting>
  <conditionalFormatting sqref="R40">
    <cfRule type="cellIs" dxfId="24320" priority="1409" operator="greaterThan">
      <formula>1</formula>
    </cfRule>
    <cfRule type="cellIs" dxfId="24319" priority="1410" operator="lessThan">
      <formula>0.8</formula>
    </cfRule>
  </conditionalFormatting>
  <conditionalFormatting sqref="P40">
    <cfRule type="cellIs" dxfId="24318" priority="1402" operator="greaterThan">
      <formula>0</formula>
    </cfRule>
  </conditionalFormatting>
  <conditionalFormatting sqref="Q40">
    <cfRule type="cellIs" dxfId="24317" priority="1407" operator="lessThan">
      <formula>0</formula>
    </cfRule>
  </conditionalFormatting>
  <conditionalFormatting sqref="R40">
    <cfRule type="cellIs" dxfId="24316" priority="1405" operator="lessThan">
      <formula>0.8</formula>
    </cfRule>
    <cfRule type="cellIs" dxfId="24315" priority="1406" operator="greaterThan">
      <formula>1</formula>
    </cfRule>
  </conditionalFormatting>
  <conditionalFormatting sqref="R40">
    <cfRule type="cellIs" dxfId="24314" priority="1403" operator="greaterThan">
      <formula>1</formula>
    </cfRule>
    <cfRule type="cellIs" dxfId="24313" priority="1404" operator="lessThan">
      <formula>0.8</formula>
    </cfRule>
  </conditionalFormatting>
  <conditionalFormatting sqref="P40">
    <cfRule type="cellIs" dxfId="24312" priority="1396" operator="greaterThan">
      <formula>0</formula>
    </cfRule>
  </conditionalFormatting>
  <conditionalFormatting sqref="Q40">
    <cfRule type="cellIs" dxfId="24311" priority="1401" operator="lessThan">
      <formula>0</formula>
    </cfRule>
  </conditionalFormatting>
  <conditionalFormatting sqref="R40">
    <cfRule type="cellIs" dxfId="24310" priority="1399" operator="lessThan">
      <formula>0.8</formula>
    </cfRule>
    <cfRule type="cellIs" dxfId="24309" priority="1400" operator="greaterThan">
      <formula>1</formula>
    </cfRule>
  </conditionalFormatting>
  <conditionalFormatting sqref="R40">
    <cfRule type="cellIs" dxfId="24308" priority="1397" operator="greaterThan">
      <formula>1</formula>
    </cfRule>
    <cfRule type="cellIs" dxfId="24307" priority="1398" operator="lessThan">
      <formula>0.8</formula>
    </cfRule>
  </conditionalFormatting>
  <conditionalFormatting sqref="Q40">
    <cfRule type="cellIs" dxfId="24306" priority="1390" operator="lessThan">
      <formula>0</formula>
    </cfRule>
  </conditionalFormatting>
  <conditionalFormatting sqref="P40">
    <cfRule type="cellIs" dxfId="24305" priority="1391" operator="greaterThan">
      <formula>0</formula>
    </cfRule>
  </conditionalFormatting>
  <conditionalFormatting sqref="R40">
    <cfRule type="cellIs" dxfId="24304" priority="1394" operator="lessThan">
      <formula>0.8</formula>
    </cfRule>
    <cfRule type="cellIs" dxfId="24303" priority="1395" operator="greaterThan">
      <formula>1</formula>
    </cfRule>
  </conditionalFormatting>
  <conditionalFormatting sqref="R40">
    <cfRule type="cellIs" dxfId="24302" priority="1392" operator="greaterThan">
      <formula>1</formula>
    </cfRule>
    <cfRule type="cellIs" dxfId="24301" priority="1393" operator="lessThan">
      <formula>0.8</formula>
    </cfRule>
  </conditionalFormatting>
  <conditionalFormatting sqref="Q40">
    <cfRule type="cellIs" dxfId="24300" priority="1384" operator="lessThan">
      <formula>0</formula>
    </cfRule>
  </conditionalFormatting>
  <conditionalFormatting sqref="R40">
    <cfRule type="cellIs" dxfId="24299" priority="1388" operator="lessThan">
      <formula>0.8</formula>
    </cfRule>
    <cfRule type="cellIs" dxfId="24298" priority="1389" operator="greaterThan">
      <formula>1</formula>
    </cfRule>
  </conditionalFormatting>
  <conditionalFormatting sqref="R40">
    <cfRule type="cellIs" dxfId="24297" priority="1386" operator="greaterThan">
      <formula>1</formula>
    </cfRule>
    <cfRule type="cellIs" dxfId="24296" priority="1387" operator="lessThan">
      <formula>0.8</formula>
    </cfRule>
  </conditionalFormatting>
  <conditionalFormatting sqref="P40">
    <cfRule type="cellIs" dxfId="24295" priority="1385" operator="greaterThan">
      <formula>0</formula>
    </cfRule>
  </conditionalFormatting>
  <conditionalFormatting sqref="Q40">
    <cfRule type="cellIs" dxfId="24294" priority="1383" operator="lessThan">
      <formula>0</formula>
    </cfRule>
  </conditionalFormatting>
  <conditionalFormatting sqref="R40">
    <cfRule type="cellIs" dxfId="24293" priority="1381" operator="lessThan">
      <formula>0.8</formula>
    </cfRule>
    <cfRule type="cellIs" dxfId="24292" priority="1382" operator="greaterThan">
      <formula>1</formula>
    </cfRule>
  </conditionalFormatting>
  <conditionalFormatting sqref="R40">
    <cfRule type="cellIs" dxfId="24291" priority="1379" operator="greaterThan">
      <formula>1</formula>
    </cfRule>
    <cfRule type="cellIs" dxfId="24290" priority="1380" operator="lessThan">
      <formula>0.8</formula>
    </cfRule>
  </conditionalFormatting>
  <conditionalFormatting sqref="P40">
    <cfRule type="cellIs" dxfId="24289" priority="1378" operator="greaterThan">
      <formula>0</formula>
    </cfRule>
  </conditionalFormatting>
  <conditionalFormatting sqref="Q40">
    <cfRule type="cellIs" dxfId="24288" priority="1377" operator="lessThan">
      <formula>0</formula>
    </cfRule>
  </conditionalFormatting>
  <conditionalFormatting sqref="R40">
    <cfRule type="cellIs" dxfId="24287" priority="1375" operator="lessThan">
      <formula>0.8</formula>
    </cfRule>
    <cfRule type="cellIs" dxfId="24286" priority="1376" operator="greaterThan">
      <formula>1</formula>
    </cfRule>
  </conditionalFormatting>
  <conditionalFormatting sqref="R40">
    <cfRule type="cellIs" dxfId="24285" priority="1373" operator="greaterThan">
      <formula>1</formula>
    </cfRule>
    <cfRule type="cellIs" dxfId="24284" priority="1374" operator="lessThan">
      <formula>0.8</formula>
    </cfRule>
  </conditionalFormatting>
  <conditionalFormatting sqref="P40">
    <cfRule type="cellIs" dxfId="24283" priority="1372" operator="greaterThan">
      <formula>0</formula>
    </cfRule>
  </conditionalFormatting>
  <conditionalFormatting sqref="Q32:Q39">
    <cfRule type="cellIs" dxfId="24282" priority="1371" operator="lessThan">
      <formula>0</formula>
    </cfRule>
  </conditionalFormatting>
  <conditionalFormatting sqref="R32:R39">
    <cfRule type="cellIs" dxfId="24281" priority="1369" operator="lessThan">
      <formula>0.8</formula>
    </cfRule>
    <cfRule type="cellIs" dxfId="24280" priority="1370" operator="greaterThan">
      <formula>1</formula>
    </cfRule>
  </conditionalFormatting>
  <conditionalFormatting sqref="R32:R39">
    <cfRule type="cellIs" dxfId="24279" priority="1367" operator="greaterThan">
      <formula>1</formula>
    </cfRule>
    <cfRule type="cellIs" dxfId="24278" priority="1368" operator="lessThan">
      <formula>0.8</formula>
    </cfRule>
  </conditionalFormatting>
  <conditionalFormatting sqref="P32:P39">
    <cfRule type="cellIs" dxfId="24277" priority="1366" operator="greaterThan">
      <formula>0</formula>
    </cfRule>
  </conditionalFormatting>
  <conditionalFormatting sqref="Q32:Q39">
    <cfRule type="cellIs" dxfId="24276" priority="1365" operator="lessThan">
      <formula>0</formula>
    </cfRule>
  </conditionalFormatting>
  <conditionalFormatting sqref="R32:R39">
    <cfRule type="cellIs" dxfId="24275" priority="1363" operator="lessThan">
      <formula>0.8</formula>
    </cfRule>
    <cfRule type="cellIs" dxfId="24274" priority="1364" operator="greaterThan">
      <formula>1</formula>
    </cfRule>
  </conditionalFormatting>
  <conditionalFormatting sqref="R32:R39">
    <cfRule type="cellIs" dxfId="24273" priority="1361" operator="greaterThan">
      <formula>1</formula>
    </cfRule>
    <cfRule type="cellIs" dxfId="24272" priority="1362" operator="lessThan">
      <formula>0.8</formula>
    </cfRule>
  </conditionalFormatting>
  <conditionalFormatting sqref="P32:P39">
    <cfRule type="cellIs" dxfId="24271" priority="1360" operator="greaterThan">
      <formula>0</formula>
    </cfRule>
  </conditionalFormatting>
  <conditionalFormatting sqref="Q32:Q39">
    <cfRule type="cellIs" dxfId="24270" priority="1359" operator="lessThan">
      <formula>0</formula>
    </cfRule>
  </conditionalFormatting>
  <conditionalFormatting sqref="R32:R39">
    <cfRule type="cellIs" dxfId="24269" priority="1357" operator="lessThan">
      <formula>0.8</formula>
    </cfRule>
    <cfRule type="cellIs" dxfId="24268" priority="1358" operator="greaterThan">
      <formula>1</formula>
    </cfRule>
  </conditionalFormatting>
  <conditionalFormatting sqref="R32:R39">
    <cfRule type="cellIs" dxfId="24267" priority="1355" operator="greaterThan">
      <formula>1</formula>
    </cfRule>
    <cfRule type="cellIs" dxfId="24266" priority="1356" operator="lessThan">
      <formula>0.8</formula>
    </cfRule>
  </conditionalFormatting>
  <conditionalFormatting sqref="P32:P39">
    <cfRule type="cellIs" dxfId="24265" priority="1354" operator="greaterThan">
      <formula>0</formula>
    </cfRule>
  </conditionalFormatting>
  <conditionalFormatting sqref="Q32:Q39">
    <cfRule type="cellIs" dxfId="24264" priority="1353" operator="lessThan">
      <formula>0</formula>
    </cfRule>
  </conditionalFormatting>
  <conditionalFormatting sqref="R32:R39">
    <cfRule type="cellIs" dxfId="24263" priority="1351" operator="lessThan">
      <formula>0.8</formula>
    </cfRule>
    <cfRule type="cellIs" dxfId="24262" priority="1352" operator="greaterThan">
      <formula>1</formula>
    </cfRule>
  </conditionalFormatting>
  <conditionalFormatting sqref="R32:R39">
    <cfRule type="cellIs" dxfId="24261" priority="1349" operator="greaterThan">
      <formula>1</formula>
    </cfRule>
    <cfRule type="cellIs" dxfId="24260" priority="1350" operator="lessThan">
      <formula>0.8</formula>
    </cfRule>
  </conditionalFormatting>
  <conditionalFormatting sqref="P32:P39">
    <cfRule type="cellIs" dxfId="24259" priority="1348" operator="greaterThan">
      <formula>0</formula>
    </cfRule>
  </conditionalFormatting>
  <conditionalFormatting sqref="P32:P39">
    <cfRule type="cellIs" dxfId="24258" priority="1342" operator="greaterThan">
      <formula>0</formula>
    </cfRule>
  </conditionalFormatting>
  <conditionalFormatting sqref="Q32:Q39">
    <cfRule type="cellIs" dxfId="24257" priority="1347" operator="lessThan">
      <formula>0</formula>
    </cfRule>
  </conditionalFormatting>
  <conditionalFormatting sqref="R32:R39">
    <cfRule type="cellIs" dxfId="24256" priority="1345" operator="lessThan">
      <formula>0.8</formula>
    </cfRule>
    <cfRule type="cellIs" dxfId="24255" priority="1346" operator="greaterThan">
      <formula>1</formula>
    </cfRule>
  </conditionalFormatting>
  <conditionalFormatting sqref="R32:R39">
    <cfRule type="cellIs" dxfId="24254" priority="1343" operator="greaterThan">
      <formula>1</formula>
    </cfRule>
    <cfRule type="cellIs" dxfId="24253" priority="1344" operator="lessThan">
      <formula>0.8</formula>
    </cfRule>
  </conditionalFormatting>
  <conditionalFormatting sqref="P32:P39">
    <cfRule type="cellIs" dxfId="24252" priority="1336" operator="greaterThan">
      <formula>0</formula>
    </cfRule>
  </conditionalFormatting>
  <conditionalFormatting sqref="Q32:Q39">
    <cfRule type="cellIs" dxfId="24251" priority="1341" operator="lessThan">
      <formula>0</formula>
    </cfRule>
  </conditionalFormatting>
  <conditionalFormatting sqref="R32:R39">
    <cfRule type="cellIs" dxfId="24250" priority="1339" operator="lessThan">
      <formula>0.8</formula>
    </cfRule>
    <cfRule type="cellIs" dxfId="24249" priority="1340" operator="greaterThan">
      <formula>1</formula>
    </cfRule>
  </conditionalFormatting>
  <conditionalFormatting sqref="R32:R39">
    <cfRule type="cellIs" dxfId="24248" priority="1337" operator="greaterThan">
      <formula>1</formula>
    </cfRule>
    <cfRule type="cellIs" dxfId="24247" priority="1338" operator="lessThan">
      <formula>0.8</formula>
    </cfRule>
  </conditionalFormatting>
  <conditionalFormatting sqref="R32:R39">
    <cfRule type="cellIs" dxfId="24246" priority="1333" operator="lessThan">
      <formula>0.8</formula>
    </cfRule>
    <cfRule type="cellIs" dxfId="24245" priority="1334" operator="greaterThan">
      <formula>1</formula>
    </cfRule>
  </conditionalFormatting>
  <conditionalFormatting sqref="R32:R39">
    <cfRule type="cellIs" dxfId="24244" priority="1331" operator="greaterThan">
      <formula>1</formula>
    </cfRule>
    <cfRule type="cellIs" dxfId="24243" priority="1332" operator="lessThan">
      <formula>0.8</formula>
    </cfRule>
  </conditionalFormatting>
  <conditionalFormatting sqref="P32:P39">
    <cfRule type="cellIs" dxfId="24242" priority="1330" operator="greaterThan">
      <formula>0</formula>
    </cfRule>
  </conditionalFormatting>
  <conditionalFormatting sqref="Q32:Q39">
    <cfRule type="cellIs" dxfId="24241" priority="1335" operator="lessThan">
      <formula>0</formula>
    </cfRule>
  </conditionalFormatting>
  <conditionalFormatting sqref="Q32:Q39">
    <cfRule type="cellIs" dxfId="24240" priority="1329" operator="lessThan">
      <formula>0</formula>
    </cfRule>
  </conditionalFormatting>
  <conditionalFormatting sqref="R32:R39">
    <cfRule type="cellIs" dxfId="24239" priority="1327" operator="lessThan">
      <formula>0.8</formula>
    </cfRule>
    <cfRule type="cellIs" dxfId="24238" priority="1328" operator="greaterThan">
      <formula>1</formula>
    </cfRule>
  </conditionalFormatting>
  <conditionalFormatting sqref="R32:R39">
    <cfRule type="cellIs" dxfId="24237" priority="1325" operator="greaterThan">
      <formula>1</formula>
    </cfRule>
    <cfRule type="cellIs" dxfId="24236" priority="1326" operator="lessThan">
      <formula>0.8</formula>
    </cfRule>
  </conditionalFormatting>
  <conditionalFormatting sqref="P32:P39">
    <cfRule type="cellIs" dxfId="24235" priority="1324" operator="greaterThan">
      <formula>0</formula>
    </cfRule>
  </conditionalFormatting>
  <conditionalFormatting sqref="P32:P39">
    <cfRule type="cellIs" dxfId="24234" priority="1318" operator="greaterThan">
      <formula>0</formula>
    </cfRule>
  </conditionalFormatting>
  <conditionalFormatting sqref="Q32:Q39">
    <cfRule type="cellIs" dxfId="24233" priority="1323" operator="lessThan">
      <formula>0</formula>
    </cfRule>
  </conditionalFormatting>
  <conditionalFormatting sqref="R32:R39">
    <cfRule type="cellIs" dxfId="24232" priority="1321" operator="lessThan">
      <formula>0.8</formula>
    </cfRule>
    <cfRule type="cellIs" dxfId="24231" priority="1322" operator="greaterThan">
      <formula>1</formula>
    </cfRule>
  </conditionalFormatting>
  <conditionalFormatting sqref="R32:R39">
    <cfRule type="cellIs" dxfId="24230" priority="1319" operator="greaterThan">
      <formula>1</formula>
    </cfRule>
    <cfRule type="cellIs" dxfId="24229" priority="1320" operator="lessThan">
      <formula>0.8</formula>
    </cfRule>
  </conditionalFormatting>
  <conditionalFormatting sqref="P32:P39">
    <cfRule type="cellIs" dxfId="24228" priority="1312" operator="greaterThan">
      <formula>0</formula>
    </cfRule>
  </conditionalFormatting>
  <conditionalFormatting sqref="Q32:Q39">
    <cfRule type="cellIs" dxfId="24227" priority="1317" operator="lessThan">
      <formula>0</formula>
    </cfRule>
  </conditionalFormatting>
  <conditionalFormatting sqref="R32:R39">
    <cfRule type="cellIs" dxfId="24226" priority="1315" operator="lessThan">
      <formula>0.8</formula>
    </cfRule>
    <cfRule type="cellIs" dxfId="24225" priority="1316" operator="greaterThan">
      <formula>1</formula>
    </cfRule>
  </conditionalFormatting>
  <conditionalFormatting sqref="R32:R39">
    <cfRule type="cellIs" dxfId="24224" priority="1313" operator="greaterThan">
      <formula>1</formula>
    </cfRule>
    <cfRule type="cellIs" dxfId="24223" priority="1314" operator="lessThan">
      <formula>0.8</formula>
    </cfRule>
  </conditionalFormatting>
  <conditionalFormatting sqref="R32:R39">
    <cfRule type="cellIs" dxfId="24222" priority="1309" operator="lessThan">
      <formula>0.8</formula>
    </cfRule>
    <cfRule type="cellIs" dxfId="24221" priority="1310" operator="greaterThan">
      <formula>1</formula>
    </cfRule>
  </conditionalFormatting>
  <conditionalFormatting sqref="R32:R39">
    <cfRule type="cellIs" dxfId="24220" priority="1307" operator="greaterThan">
      <formula>1</formula>
    </cfRule>
    <cfRule type="cellIs" dxfId="24219" priority="1308" operator="lessThan">
      <formula>0.8</formula>
    </cfRule>
  </conditionalFormatting>
  <conditionalFormatting sqref="P32:P39">
    <cfRule type="cellIs" dxfId="24218" priority="1306" operator="greaterThan">
      <formula>0</formula>
    </cfRule>
  </conditionalFormatting>
  <conditionalFormatting sqref="Q32:Q39">
    <cfRule type="cellIs" dxfId="24217" priority="1311" operator="lessThan">
      <formula>0</formula>
    </cfRule>
  </conditionalFormatting>
  <conditionalFormatting sqref="P32:P39">
    <cfRule type="cellIs" dxfId="24216" priority="1300" operator="greaterThan">
      <formula>0</formula>
    </cfRule>
  </conditionalFormatting>
  <conditionalFormatting sqref="Q32:Q39">
    <cfRule type="cellIs" dxfId="24215" priority="1305" operator="lessThan">
      <formula>0</formula>
    </cfRule>
  </conditionalFormatting>
  <conditionalFormatting sqref="R32:R39">
    <cfRule type="cellIs" dxfId="24214" priority="1303" operator="lessThan">
      <formula>0.8</formula>
    </cfRule>
    <cfRule type="cellIs" dxfId="24213" priority="1304" operator="greaterThan">
      <formula>1</formula>
    </cfRule>
  </conditionalFormatting>
  <conditionalFormatting sqref="R32:R39">
    <cfRule type="cellIs" dxfId="24212" priority="1301" operator="greaterThan">
      <formula>1</formula>
    </cfRule>
    <cfRule type="cellIs" dxfId="24211" priority="1302" operator="lessThan">
      <formula>0.8</formula>
    </cfRule>
  </conditionalFormatting>
  <conditionalFormatting sqref="R32:R39">
    <cfRule type="cellIs" dxfId="24210" priority="1297" operator="lessThan">
      <formula>0.8</formula>
    </cfRule>
    <cfRule type="cellIs" dxfId="24209" priority="1298" operator="greaterThan">
      <formula>1</formula>
    </cfRule>
  </conditionalFormatting>
  <conditionalFormatting sqref="R32:R39">
    <cfRule type="cellIs" dxfId="24208" priority="1295" operator="greaterThan">
      <formula>1</formula>
    </cfRule>
    <cfRule type="cellIs" dxfId="24207" priority="1296" operator="lessThan">
      <formula>0.8</formula>
    </cfRule>
  </conditionalFormatting>
  <conditionalFormatting sqref="P32:P39">
    <cfRule type="cellIs" dxfId="24206" priority="1294" operator="greaterThan">
      <formula>0</formula>
    </cfRule>
  </conditionalFormatting>
  <conditionalFormatting sqref="Q32:Q39">
    <cfRule type="cellIs" dxfId="24205" priority="1299" operator="lessThan">
      <formula>0</formula>
    </cfRule>
  </conditionalFormatting>
  <conditionalFormatting sqref="R32:R39">
    <cfRule type="cellIs" dxfId="24204" priority="1291" operator="lessThan">
      <formula>0.8</formula>
    </cfRule>
    <cfRule type="cellIs" dxfId="24203" priority="1292" operator="greaterThan">
      <formula>1</formula>
    </cfRule>
  </conditionalFormatting>
  <conditionalFormatting sqref="R32:R39">
    <cfRule type="cellIs" dxfId="24202" priority="1289" operator="greaterThan">
      <formula>1</formula>
    </cfRule>
    <cfRule type="cellIs" dxfId="24201" priority="1290" operator="lessThan">
      <formula>0.8</formula>
    </cfRule>
  </conditionalFormatting>
  <conditionalFormatting sqref="P32:P39">
    <cfRule type="cellIs" dxfId="24200" priority="1288" operator="greaterThan">
      <formula>0</formula>
    </cfRule>
  </conditionalFormatting>
  <conditionalFormatting sqref="Q32:Q39">
    <cfRule type="cellIs" dxfId="24199" priority="1293" operator="lessThan">
      <formula>0</formula>
    </cfRule>
  </conditionalFormatting>
  <conditionalFormatting sqref="Q32:Q39">
    <cfRule type="cellIs" dxfId="24198" priority="1287" operator="lessThan">
      <formula>0</formula>
    </cfRule>
  </conditionalFormatting>
  <conditionalFormatting sqref="R32:R39">
    <cfRule type="cellIs" dxfId="24197" priority="1285" operator="lessThan">
      <formula>0.8</formula>
    </cfRule>
    <cfRule type="cellIs" dxfId="24196" priority="1286" operator="greaterThan">
      <formula>1</formula>
    </cfRule>
  </conditionalFormatting>
  <conditionalFormatting sqref="R32:R39">
    <cfRule type="cellIs" dxfId="24195" priority="1283" operator="greaterThan">
      <formula>1</formula>
    </cfRule>
    <cfRule type="cellIs" dxfId="24194" priority="1284" operator="lessThan">
      <formula>0.8</formula>
    </cfRule>
  </conditionalFormatting>
  <conditionalFormatting sqref="P32:P39">
    <cfRule type="cellIs" dxfId="24193" priority="1282" operator="greaterThan">
      <formula>0</formula>
    </cfRule>
  </conditionalFormatting>
  <conditionalFormatting sqref="Q32:Q39">
    <cfRule type="cellIs" dxfId="24192" priority="1276" operator="lessThan">
      <formula>0</formula>
    </cfRule>
  </conditionalFormatting>
  <conditionalFormatting sqref="R32:R39">
    <cfRule type="cellIs" dxfId="24191" priority="1280" operator="lessThan">
      <formula>0.8</formula>
    </cfRule>
    <cfRule type="cellIs" dxfId="24190" priority="1281" operator="greaterThan">
      <formula>1</formula>
    </cfRule>
  </conditionalFormatting>
  <conditionalFormatting sqref="R32:R39">
    <cfRule type="cellIs" dxfId="24189" priority="1278" operator="greaterThan">
      <formula>1</formula>
    </cfRule>
    <cfRule type="cellIs" dxfId="24188" priority="1279" operator="lessThan">
      <formula>0.8</formula>
    </cfRule>
  </conditionalFormatting>
  <conditionalFormatting sqref="P32:P39">
    <cfRule type="cellIs" dxfId="24187" priority="1277" operator="greaterThan">
      <formula>0</formula>
    </cfRule>
  </conditionalFormatting>
  <conditionalFormatting sqref="Q32:Q39">
    <cfRule type="cellIs" dxfId="24186" priority="1275" operator="lessThan">
      <formula>0</formula>
    </cfRule>
  </conditionalFormatting>
  <conditionalFormatting sqref="R32:R39">
    <cfRule type="cellIs" dxfId="24185" priority="1273" operator="lessThan">
      <formula>0.8</formula>
    </cfRule>
    <cfRule type="cellIs" dxfId="24184" priority="1274" operator="greaterThan">
      <formula>1</formula>
    </cfRule>
  </conditionalFormatting>
  <conditionalFormatting sqref="R32:R39">
    <cfRule type="cellIs" dxfId="24183" priority="1271" operator="greaterThan">
      <formula>1</formula>
    </cfRule>
    <cfRule type="cellIs" dxfId="24182" priority="1272" operator="lessThan">
      <formula>0.8</formula>
    </cfRule>
  </conditionalFormatting>
  <conditionalFormatting sqref="P32:P39">
    <cfRule type="cellIs" dxfId="24181" priority="1270" operator="greaterThan">
      <formula>0</formula>
    </cfRule>
  </conditionalFormatting>
  <conditionalFormatting sqref="Q32:Q39">
    <cfRule type="cellIs" dxfId="24180" priority="1269" operator="lessThan">
      <formula>0</formula>
    </cfRule>
  </conditionalFormatting>
  <conditionalFormatting sqref="R32:R39">
    <cfRule type="cellIs" dxfId="24179" priority="1267" operator="lessThan">
      <formula>0.8</formula>
    </cfRule>
    <cfRule type="cellIs" dxfId="24178" priority="1268" operator="greaterThan">
      <formula>1</formula>
    </cfRule>
  </conditionalFormatting>
  <conditionalFormatting sqref="R32:R39">
    <cfRule type="cellIs" dxfId="24177" priority="1265" operator="greaterThan">
      <formula>1</formula>
    </cfRule>
    <cfRule type="cellIs" dxfId="24176" priority="1266" operator="lessThan">
      <formula>0.8</formula>
    </cfRule>
  </conditionalFormatting>
  <conditionalFormatting sqref="P32:P39">
    <cfRule type="cellIs" dxfId="24175" priority="1264" operator="greaterThan">
      <formula>0</formula>
    </cfRule>
  </conditionalFormatting>
  <conditionalFormatting sqref="Q32:Q39">
    <cfRule type="cellIs" dxfId="24174" priority="1263" operator="lessThan">
      <formula>0</formula>
    </cfRule>
  </conditionalFormatting>
  <conditionalFormatting sqref="R32:R39">
    <cfRule type="cellIs" dxfId="24173" priority="1261" operator="lessThan">
      <formula>0.8</formula>
    </cfRule>
    <cfRule type="cellIs" dxfId="24172" priority="1262" operator="greaterThan">
      <formula>1</formula>
    </cfRule>
  </conditionalFormatting>
  <conditionalFormatting sqref="R32:R39">
    <cfRule type="cellIs" dxfId="24171" priority="1259" operator="greaterThan">
      <formula>1</formula>
    </cfRule>
    <cfRule type="cellIs" dxfId="24170" priority="1260" operator="lessThan">
      <formula>0.8</formula>
    </cfRule>
  </conditionalFormatting>
  <conditionalFormatting sqref="P32:P39">
    <cfRule type="cellIs" dxfId="24169" priority="1258" operator="greaterThan">
      <formula>0</formula>
    </cfRule>
  </conditionalFormatting>
  <conditionalFormatting sqref="Q32:Q39">
    <cfRule type="cellIs" dxfId="24168" priority="1257" operator="lessThan">
      <formula>0</formula>
    </cfRule>
  </conditionalFormatting>
  <conditionalFormatting sqref="R32:R39">
    <cfRule type="cellIs" dxfId="24167" priority="1255" operator="lessThan">
      <formula>0.8</formula>
    </cfRule>
    <cfRule type="cellIs" dxfId="24166" priority="1256" operator="greaterThan">
      <formula>1</formula>
    </cfRule>
  </conditionalFormatting>
  <conditionalFormatting sqref="R32:R39">
    <cfRule type="cellIs" dxfId="24165" priority="1253" operator="greaterThan">
      <formula>1</formula>
    </cfRule>
    <cfRule type="cellIs" dxfId="24164" priority="1254" operator="lessThan">
      <formula>0.8</formula>
    </cfRule>
  </conditionalFormatting>
  <conditionalFormatting sqref="P32:P39">
    <cfRule type="cellIs" dxfId="24163" priority="1252" operator="greaterThan">
      <formula>0</formula>
    </cfRule>
  </conditionalFormatting>
  <conditionalFormatting sqref="Q32:Q39">
    <cfRule type="cellIs" dxfId="24162" priority="1251" operator="lessThan">
      <formula>0</formula>
    </cfRule>
  </conditionalFormatting>
  <conditionalFormatting sqref="R32:R39">
    <cfRule type="cellIs" dxfId="24161" priority="1249" operator="lessThan">
      <formula>0.8</formula>
    </cfRule>
    <cfRule type="cellIs" dxfId="24160" priority="1250" operator="greaterThan">
      <formula>1</formula>
    </cfRule>
  </conditionalFormatting>
  <conditionalFormatting sqref="R32:R39">
    <cfRule type="cellIs" dxfId="24159" priority="1247" operator="greaterThan">
      <formula>1</formula>
    </cfRule>
    <cfRule type="cellIs" dxfId="24158" priority="1248" operator="lessThan">
      <formula>0.8</formula>
    </cfRule>
  </conditionalFormatting>
  <conditionalFormatting sqref="P32:P39">
    <cfRule type="cellIs" dxfId="24157" priority="1246" operator="greaterThan">
      <formula>0</formula>
    </cfRule>
  </conditionalFormatting>
  <conditionalFormatting sqref="P32:P39">
    <cfRule type="cellIs" dxfId="24156" priority="1240" operator="greaterThan">
      <formula>0</formula>
    </cfRule>
  </conditionalFormatting>
  <conditionalFormatting sqref="Q32:Q39">
    <cfRule type="cellIs" dxfId="24155" priority="1245" operator="lessThan">
      <formula>0</formula>
    </cfRule>
  </conditionalFormatting>
  <conditionalFormatting sqref="R32:R39">
    <cfRule type="cellIs" dxfId="24154" priority="1243" operator="lessThan">
      <formula>0.8</formula>
    </cfRule>
    <cfRule type="cellIs" dxfId="24153" priority="1244" operator="greaterThan">
      <formula>1</formula>
    </cfRule>
  </conditionalFormatting>
  <conditionalFormatting sqref="R32:R39">
    <cfRule type="cellIs" dxfId="24152" priority="1241" operator="greaterThan">
      <formula>1</formula>
    </cfRule>
    <cfRule type="cellIs" dxfId="24151" priority="1242" operator="lessThan">
      <formula>0.8</formula>
    </cfRule>
  </conditionalFormatting>
  <conditionalFormatting sqref="P32:P39">
    <cfRule type="cellIs" dxfId="24150" priority="1234" operator="greaterThan">
      <formula>0</formula>
    </cfRule>
  </conditionalFormatting>
  <conditionalFormatting sqref="Q32:Q39">
    <cfRule type="cellIs" dxfId="24149" priority="1239" operator="lessThan">
      <formula>0</formula>
    </cfRule>
  </conditionalFormatting>
  <conditionalFormatting sqref="R32:R39">
    <cfRule type="cellIs" dxfId="24148" priority="1237" operator="lessThan">
      <formula>0.8</formula>
    </cfRule>
    <cfRule type="cellIs" dxfId="24147" priority="1238" operator="greaterThan">
      <formula>1</formula>
    </cfRule>
  </conditionalFormatting>
  <conditionalFormatting sqref="R32:R39">
    <cfRule type="cellIs" dxfId="24146" priority="1235" operator="greaterThan">
      <formula>1</formula>
    </cfRule>
    <cfRule type="cellIs" dxfId="24145" priority="1236" operator="lessThan">
      <formula>0.8</formula>
    </cfRule>
  </conditionalFormatting>
  <conditionalFormatting sqref="R32:R39">
    <cfRule type="cellIs" dxfId="24144" priority="1231" operator="lessThan">
      <formula>0.8</formula>
    </cfRule>
    <cfRule type="cellIs" dxfId="24143" priority="1232" operator="greaterThan">
      <formula>1</formula>
    </cfRule>
  </conditionalFormatting>
  <conditionalFormatting sqref="R32:R39">
    <cfRule type="cellIs" dxfId="24142" priority="1229" operator="greaterThan">
      <formula>1</formula>
    </cfRule>
    <cfRule type="cellIs" dxfId="24141" priority="1230" operator="lessThan">
      <formula>0.8</formula>
    </cfRule>
  </conditionalFormatting>
  <conditionalFormatting sqref="P32:P39">
    <cfRule type="cellIs" dxfId="24140" priority="1228" operator="greaterThan">
      <formula>0</formula>
    </cfRule>
  </conditionalFormatting>
  <conditionalFormatting sqref="Q32:Q39">
    <cfRule type="cellIs" dxfId="24139" priority="1233" operator="lessThan">
      <formula>0</formula>
    </cfRule>
  </conditionalFormatting>
  <conditionalFormatting sqref="Q32:Q39">
    <cfRule type="cellIs" dxfId="24138" priority="1222" operator="lessThan">
      <formula>0</formula>
    </cfRule>
  </conditionalFormatting>
  <conditionalFormatting sqref="P32:P39">
    <cfRule type="cellIs" dxfId="24137" priority="1223" operator="greaterThan">
      <formula>0</formula>
    </cfRule>
  </conditionalFormatting>
  <conditionalFormatting sqref="R32:R39">
    <cfRule type="cellIs" dxfId="24136" priority="1226" operator="lessThan">
      <formula>0.8</formula>
    </cfRule>
    <cfRule type="cellIs" dxfId="24135" priority="1227" operator="greaterThan">
      <formula>1</formula>
    </cfRule>
  </conditionalFormatting>
  <conditionalFormatting sqref="R32:R39">
    <cfRule type="cellIs" dxfId="24134" priority="1224" operator="greaterThan">
      <formula>1</formula>
    </cfRule>
    <cfRule type="cellIs" dxfId="24133" priority="1225" operator="lessThan">
      <formula>0.8</formula>
    </cfRule>
  </conditionalFormatting>
  <conditionalFormatting sqref="Q32:Q39">
    <cfRule type="cellIs" dxfId="24132" priority="1216" operator="lessThan">
      <formula>0</formula>
    </cfRule>
  </conditionalFormatting>
  <conditionalFormatting sqref="R32:R39">
    <cfRule type="cellIs" dxfId="24131" priority="1220" operator="lessThan">
      <formula>0.8</formula>
    </cfRule>
    <cfRule type="cellIs" dxfId="24130" priority="1221" operator="greaterThan">
      <formula>1</formula>
    </cfRule>
  </conditionalFormatting>
  <conditionalFormatting sqref="R32:R39">
    <cfRule type="cellIs" dxfId="24129" priority="1218" operator="greaterThan">
      <formula>1</formula>
    </cfRule>
    <cfRule type="cellIs" dxfId="24128" priority="1219" operator="lessThan">
      <formula>0.8</formula>
    </cfRule>
  </conditionalFormatting>
  <conditionalFormatting sqref="P32:P39">
    <cfRule type="cellIs" dxfId="24127" priority="1217" operator="greaterThan">
      <formula>0</formula>
    </cfRule>
  </conditionalFormatting>
  <conditionalFormatting sqref="Q32:Q39">
    <cfRule type="cellIs" dxfId="24126" priority="1215" operator="lessThan">
      <formula>0</formula>
    </cfRule>
  </conditionalFormatting>
  <conditionalFormatting sqref="R32:R39">
    <cfRule type="cellIs" dxfId="24125" priority="1213" operator="lessThan">
      <formula>0.8</formula>
    </cfRule>
    <cfRule type="cellIs" dxfId="24124" priority="1214" operator="greaterThan">
      <formula>1</formula>
    </cfRule>
  </conditionalFormatting>
  <conditionalFormatting sqref="R32:R39">
    <cfRule type="cellIs" dxfId="24123" priority="1211" operator="greaterThan">
      <formula>1</formula>
    </cfRule>
    <cfRule type="cellIs" dxfId="24122" priority="1212" operator="lessThan">
      <formula>0.8</formula>
    </cfRule>
  </conditionalFormatting>
  <conditionalFormatting sqref="P32:P39">
    <cfRule type="cellIs" dxfId="24121" priority="1210" operator="greaterThan">
      <formula>0</formula>
    </cfRule>
  </conditionalFormatting>
  <conditionalFormatting sqref="Q32:Q39">
    <cfRule type="cellIs" dxfId="24120" priority="1209" operator="lessThan">
      <formula>0</formula>
    </cfRule>
  </conditionalFormatting>
  <conditionalFormatting sqref="R32:R39">
    <cfRule type="cellIs" dxfId="24119" priority="1207" operator="lessThan">
      <formula>0.8</formula>
    </cfRule>
    <cfRule type="cellIs" dxfId="24118" priority="1208" operator="greaterThan">
      <formula>1</formula>
    </cfRule>
  </conditionalFormatting>
  <conditionalFormatting sqref="R32:R39">
    <cfRule type="cellIs" dxfId="24117" priority="1205" operator="greaterThan">
      <formula>1</formula>
    </cfRule>
    <cfRule type="cellIs" dxfId="24116" priority="1206" operator="lessThan">
      <formula>0.8</formula>
    </cfRule>
  </conditionalFormatting>
  <conditionalFormatting sqref="P32:P39">
    <cfRule type="cellIs" dxfId="24115" priority="1204" operator="greaterThan">
      <formula>0</formula>
    </cfRule>
  </conditionalFormatting>
  <conditionalFormatting sqref="Q32:Q39">
    <cfRule type="cellIs" dxfId="24114" priority="1203" operator="lessThan">
      <formula>0</formula>
    </cfRule>
  </conditionalFormatting>
  <conditionalFormatting sqref="R32:R39">
    <cfRule type="cellIs" dxfId="24113" priority="1201" operator="lessThan">
      <formula>0.8</formula>
    </cfRule>
    <cfRule type="cellIs" dxfId="24112" priority="1202" operator="greaterThan">
      <formula>1</formula>
    </cfRule>
  </conditionalFormatting>
  <conditionalFormatting sqref="R32:R39">
    <cfRule type="cellIs" dxfId="24111" priority="1199" operator="greaterThan">
      <formula>1</formula>
    </cfRule>
    <cfRule type="cellIs" dxfId="24110" priority="1200" operator="lessThan">
      <formula>0.8</formula>
    </cfRule>
  </conditionalFormatting>
  <conditionalFormatting sqref="P32:P39">
    <cfRule type="cellIs" dxfId="24109" priority="1198" operator="greaterThan">
      <formula>0</formula>
    </cfRule>
  </conditionalFormatting>
  <conditionalFormatting sqref="Q32:Q39">
    <cfRule type="cellIs" dxfId="24108" priority="1197" operator="lessThan">
      <formula>0</formula>
    </cfRule>
  </conditionalFormatting>
  <conditionalFormatting sqref="R32:R39">
    <cfRule type="cellIs" dxfId="24107" priority="1195" operator="lessThan">
      <formula>0.8</formula>
    </cfRule>
    <cfRule type="cellIs" dxfId="24106" priority="1196" operator="greaterThan">
      <formula>1</formula>
    </cfRule>
  </conditionalFormatting>
  <conditionalFormatting sqref="R32:R39">
    <cfRule type="cellIs" dxfId="24105" priority="1193" operator="greaterThan">
      <formula>1</formula>
    </cfRule>
    <cfRule type="cellIs" dxfId="24104" priority="1194" operator="lessThan">
      <formula>0.8</formula>
    </cfRule>
  </conditionalFormatting>
  <conditionalFormatting sqref="P32:P39">
    <cfRule type="cellIs" dxfId="24103" priority="1192" operator="greaterThan">
      <formula>0</formula>
    </cfRule>
  </conditionalFormatting>
  <conditionalFormatting sqref="Q96:Q105">
    <cfRule type="cellIs" dxfId="24102" priority="1186" operator="lessThan">
      <formula>0</formula>
    </cfRule>
  </conditionalFormatting>
  <conditionalFormatting sqref="P96:P105">
    <cfRule type="cellIs" dxfId="24101" priority="1187" operator="greaterThan">
      <formula>0</formula>
    </cfRule>
  </conditionalFormatting>
  <conditionalFormatting sqref="R96:R105">
    <cfRule type="cellIs" dxfId="24100" priority="1190" operator="lessThan">
      <formula>0.8</formula>
    </cfRule>
    <cfRule type="cellIs" dxfId="24099" priority="1191" operator="greaterThan">
      <formula>1</formula>
    </cfRule>
  </conditionalFormatting>
  <conditionalFormatting sqref="R96:R105">
    <cfRule type="cellIs" dxfId="24098" priority="1188" operator="greaterThan">
      <formula>1</formula>
    </cfRule>
    <cfRule type="cellIs" dxfId="24097" priority="1189" operator="lessThan">
      <formula>0.8</formula>
    </cfRule>
  </conditionalFormatting>
  <conditionalFormatting sqref="Q96:Q105">
    <cfRule type="cellIs" dxfId="24096" priority="1180" operator="lessThan">
      <formula>0</formula>
    </cfRule>
  </conditionalFormatting>
  <conditionalFormatting sqref="R96:R105">
    <cfRule type="cellIs" dxfId="24095" priority="1184" operator="lessThan">
      <formula>0.8</formula>
    </cfRule>
    <cfRule type="cellIs" dxfId="24094" priority="1185" operator="greaterThan">
      <formula>1</formula>
    </cfRule>
  </conditionalFormatting>
  <conditionalFormatting sqref="R96:R105">
    <cfRule type="cellIs" dxfId="24093" priority="1182" operator="greaterThan">
      <formula>1</formula>
    </cfRule>
    <cfRule type="cellIs" dxfId="24092" priority="1183" operator="lessThan">
      <formula>0.8</formula>
    </cfRule>
  </conditionalFormatting>
  <conditionalFormatting sqref="P96:P105">
    <cfRule type="cellIs" dxfId="24091" priority="1181" operator="greaterThan">
      <formula>0</formula>
    </cfRule>
  </conditionalFormatting>
  <conditionalFormatting sqref="Q96:Q105">
    <cfRule type="cellIs" dxfId="24090" priority="1179" operator="lessThan">
      <formula>0</formula>
    </cfRule>
  </conditionalFormatting>
  <conditionalFormatting sqref="R96:R105">
    <cfRule type="cellIs" dxfId="24089" priority="1177" operator="lessThan">
      <formula>0.8</formula>
    </cfRule>
    <cfRule type="cellIs" dxfId="24088" priority="1178" operator="greaterThan">
      <formula>1</formula>
    </cfRule>
  </conditionalFormatting>
  <conditionalFormatting sqref="R96:R105">
    <cfRule type="cellIs" dxfId="24087" priority="1175" operator="greaterThan">
      <formula>1</formula>
    </cfRule>
    <cfRule type="cellIs" dxfId="24086" priority="1176" operator="lessThan">
      <formula>0.8</formula>
    </cfRule>
  </conditionalFormatting>
  <conditionalFormatting sqref="P96:P105">
    <cfRule type="cellIs" dxfId="24085" priority="1174" operator="greaterThan">
      <formula>0</formula>
    </cfRule>
  </conditionalFormatting>
  <conditionalFormatting sqref="Q96:Q105">
    <cfRule type="cellIs" dxfId="24084" priority="1173" operator="lessThan">
      <formula>0</formula>
    </cfRule>
  </conditionalFormatting>
  <conditionalFormatting sqref="R96:R105">
    <cfRule type="cellIs" dxfId="24083" priority="1171" operator="lessThan">
      <formula>0.8</formula>
    </cfRule>
    <cfRule type="cellIs" dxfId="24082" priority="1172" operator="greaterThan">
      <formula>1</formula>
    </cfRule>
  </conditionalFormatting>
  <conditionalFormatting sqref="R96:R105">
    <cfRule type="cellIs" dxfId="24081" priority="1169" operator="greaterThan">
      <formula>1</formula>
    </cfRule>
    <cfRule type="cellIs" dxfId="24080" priority="1170" operator="lessThan">
      <formula>0.8</formula>
    </cfRule>
  </conditionalFormatting>
  <conditionalFormatting sqref="P96:P105">
    <cfRule type="cellIs" dxfId="24079" priority="1168" operator="greaterThan">
      <formula>0</formula>
    </cfRule>
  </conditionalFormatting>
  <conditionalFormatting sqref="Q96:Q105">
    <cfRule type="cellIs" dxfId="24078" priority="1162" operator="lessThan">
      <formula>0</formula>
    </cfRule>
  </conditionalFormatting>
  <conditionalFormatting sqref="R96:R105">
    <cfRule type="cellIs" dxfId="24077" priority="1166" operator="lessThan">
      <formula>0.8</formula>
    </cfRule>
    <cfRule type="cellIs" dxfId="24076" priority="1167" operator="greaterThan">
      <formula>1</formula>
    </cfRule>
  </conditionalFormatting>
  <conditionalFormatting sqref="R96:R105">
    <cfRule type="cellIs" dxfId="24075" priority="1164" operator="greaterThan">
      <formula>1</formula>
    </cfRule>
    <cfRule type="cellIs" dxfId="24074" priority="1165" operator="lessThan">
      <formula>0.8</formula>
    </cfRule>
  </conditionalFormatting>
  <conditionalFormatting sqref="P96:P105">
    <cfRule type="cellIs" dxfId="24073" priority="1163" operator="greaterThan">
      <formula>0</formula>
    </cfRule>
  </conditionalFormatting>
  <conditionalFormatting sqref="Q96:Q105">
    <cfRule type="cellIs" dxfId="24072" priority="1161" operator="lessThan">
      <formula>0</formula>
    </cfRule>
  </conditionalFormatting>
  <conditionalFormatting sqref="R96:R105">
    <cfRule type="cellIs" dxfId="24071" priority="1159" operator="lessThan">
      <formula>0.8</formula>
    </cfRule>
    <cfRule type="cellIs" dxfId="24070" priority="1160" operator="greaterThan">
      <formula>1</formula>
    </cfRule>
  </conditionalFormatting>
  <conditionalFormatting sqref="R96:R105">
    <cfRule type="cellIs" dxfId="24069" priority="1157" operator="greaterThan">
      <formula>1</formula>
    </cfRule>
    <cfRule type="cellIs" dxfId="24068" priority="1158" operator="lessThan">
      <formula>0.8</formula>
    </cfRule>
  </conditionalFormatting>
  <conditionalFormatting sqref="P96:P105">
    <cfRule type="cellIs" dxfId="24067" priority="1156" operator="greaterThan">
      <formula>0</formula>
    </cfRule>
  </conditionalFormatting>
  <conditionalFormatting sqref="Q96:Q105">
    <cfRule type="cellIs" dxfId="24066" priority="1155" operator="lessThan">
      <formula>0</formula>
    </cfRule>
  </conditionalFormatting>
  <conditionalFormatting sqref="R96:R105">
    <cfRule type="cellIs" dxfId="24065" priority="1153" operator="lessThan">
      <formula>0.8</formula>
    </cfRule>
    <cfRule type="cellIs" dxfId="24064" priority="1154" operator="greaterThan">
      <formula>1</formula>
    </cfRule>
  </conditionalFormatting>
  <conditionalFormatting sqref="R96:R105">
    <cfRule type="cellIs" dxfId="24063" priority="1151" operator="greaterThan">
      <formula>1</formula>
    </cfRule>
    <cfRule type="cellIs" dxfId="24062" priority="1152" operator="lessThan">
      <formula>0.8</formula>
    </cfRule>
  </conditionalFormatting>
  <conditionalFormatting sqref="P96:P105">
    <cfRule type="cellIs" dxfId="24061" priority="1150" operator="greaterThan">
      <formula>0</formula>
    </cfRule>
  </conditionalFormatting>
  <conditionalFormatting sqref="Q96:Q105">
    <cfRule type="cellIs" dxfId="24060" priority="1149" operator="lessThan">
      <formula>0</formula>
    </cfRule>
  </conditionalFormatting>
  <conditionalFormatting sqref="R96:R105">
    <cfRule type="cellIs" dxfId="24059" priority="1147" operator="lessThan">
      <formula>0.8</formula>
    </cfRule>
    <cfRule type="cellIs" dxfId="24058" priority="1148" operator="greaterThan">
      <formula>1</formula>
    </cfRule>
  </conditionalFormatting>
  <conditionalFormatting sqref="R96:R105">
    <cfRule type="cellIs" dxfId="24057" priority="1145" operator="greaterThan">
      <formula>1</formula>
    </cfRule>
    <cfRule type="cellIs" dxfId="24056" priority="1146" operator="lessThan">
      <formula>0.8</formula>
    </cfRule>
  </conditionalFormatting>
  <conditionalFormatting sqref="P96:P105">
    <cfRule type="cellIs" dxfId="24055" priority="1144" operator="greaterThan">
      <formula>0</formula>
    </cfRule>
  </conditionalFormatting>
  <conditionalFormatting sqref="Q96:Q105">
    <cfRule type="cellIs" dxfId="24054" priority="1143" operator="lessThan">
      <formula>0</formula>
    </cfRule>
  </conditionalFormatting>
  <conditionalFormatting sqref="R96:R105">
    <cfRule type="cellIs" dxfId="24053" priority="1141" operator="lessThan">
      <formula>0.8</formula>
    </cfRule>
    <cfRule type="cellIs" dxfId="24052" priority="1142" operator="greaterThan">
      <formula>1</formula>
    </cfRule>
  </conditionalFormatting>
  <conditionalFormatting sqref="R96:R105">
    <cfRule type="cellIs" dxfId="24051" priority="1139" operator="greaterThan">
      <formula>1</formula>
    </cfRule>
    <cfRule type="cellIs" dxfId="24050" priority="1140" operator="lessThan">
      <formula>0.8</formula>
    </cfRule>
  </conditionalFormatting>
  <conditionalFormatting sqref="P96:P105">
    <cfRule type="cellIs" dxfId="24049" priority="1138" operator="greaterThan">
      <formula>0</formula>
    </cfRule>
  </conditionalFormatting>
  <conditionalFormatting sqref="Q96:Q105">
    <cfRule type="cellIs" dxfId="24048" priority="1137" operator="lessThan">
      <formula>0</formula>
    </cfRule>
  </conditionalFormatting>
  <conditionalFormatting sqref="R96:R105">
    <cfRule type="cellIs" dxfId="24047" priority="1135" operator="lessThan">
      <formula>0.8</formula>
    </cfRule>
    <cfRule type="cellIs" dxfId="24046" priority="1136" operator="greaterThan">
      <formula>1</formula>
    </cfRule>
  </conditionalFormatting>
  <conditionalFormatting sqref="R96:R105">
    <cfRule type="cellIs" dxfId="24045" priority="1133" operator="greaterThan">
      <formula>1</formula>
    </cfRule>
    <cfRule type="cellIs" dxfId="24044" priority="1134" operator="lessThan">
      <formula>0.8</formula>
    </cfRule>
  </conditionalFormatting>
  <conditionalFormatting sqref="P96:P105">
    <cfRule type="cellIs" dxfId="24043" priority="1132" operator="greaterThan">
      <formula>0</formula>
    </cfRule>
  </conditionalFormatting>
  <conditionalFormatting sqref="P96:P105">
    <cfRule type="cellIs" dxfId="24042" priority="1126" operator="greaterThan">
      <formula>0</formula>
    </cfRule>
  </conditionalFormatting>
  <conditionalFormatting sqref="Q96:Q105">
    <cfRule type="cellIs" dxfId="24041" priority="1131" operator="lessThan">
      <formula>0</formula>
    </cfRule>
  </conditionalFormatting>
  <conditionalFormatting sqref="R96:R105">
    <cfRule type="cellIs" dxfId="24040" priority="1129" operator="lessThan">
      <formula>0.8</formula>
    </cfRule>
    <cfRule type="cellIs" dxfId="24039" priority="1130" operator="greaterThan">
      <formula>1</formula>
    </cfRule>
  </conditionalFormatting>
  <conditionalFormatting sqref="R96:R105">
    <cfRule type="cellIs" dxfId="24038" priority="1127" operator="greaterThan">
      <formula>1</formula>
    </cfRule>
    <cfRule type="cellIs" dxfId="24037" priority="1128" operator="lessThan">
      <formula>0.8</formula>
    </cfRule>
  </conditionalFormatting>
  <conditionalFormatting sqref="P96:P105">
    <cfRule type="cellIs" dxfId="24036" priority="1120" operator="greaterThan">
      <formula>0</formula>
    </cfRule>
  </conditionalFormatting>
  <conditionalFormatting sqref="Q96:Q105">
    <cfRule type="cellIs" dxfId="24035" priority="1125" operator="lessThan">
      <formula>0</formula>
    </cfRule>
  </conditionalFormatting>
  <conditionalFormatting sqref="R96:R105">
    <cfRule type="cellIs" dxfId="24034" priority="1123" operator="lessThan">
      <formula>0.8</formula>
    </cfRule>
    <cfRule type="cellIs" dxfId="24033" priority="1124" operator="greaterThan">
      <formula>1</formula>
    </cfRule>
  </conditionalFormatting>
  <conditionalFormatting sqref="R96:R105">
    <cfRule type="cellIs" dxfId="24032" priority="1121" operator="greaterThan">
      <formula>1</formula>
    </cfRule>
    <cfRule type="cellIs" dxfId="24031" priority="1122" operator="lessThan">
      <formula>0.8</formula>
    </cfRule>
  </conditionalFormatting>
  <conditionalFormatting sqref="R96:R105">
    <cfRule type="cellIs" dxfId="24030" priority="1117" operator="lessThan">
      <formula>0.8</formula>
    </cfRule>
    <cfRule type="cellIs" dxfId="24029" priority="1118" operator="greaterThan">
      <formula>1</formula>
    </cfRule>
  </conditionalFormatting>
  <conditionalFormatting sqref="R96:R105">
    <cfRule type="cellIs" dxfId="24028" priority="1115" operator="greaterThan">
      <formula>1</formula>
    </cfRule>
    <cfRule type="cellIs" dxfId="24027" priority="1116" operator="lessThan">
      <formula>0.8</formula>
    </cfRule>
  </conditionalFormatting>
  <conditionalFormatting sqref="P96:P105">
    <cfRule type="cellIs" dxfId="24026" priority="1114" operator="greaterThan">
      <formula>0</formula>
    </cfRule>
  </conditionalFormatting>
  <conditionalFormatting sqref="Q96:Q105">
    <cfRule type="cellIs" dxfId="24025" priority="1119" operator="lessThan">
      <formula>0</formula>
    </cfRule>
  </conditionalFormatting>
  <conditionalFormatting sqref="Q96:Q105">
    <cfRule type="cellIs" dxfId="24024" priority="1108" operator="lessThan">
      <formula>0</formula>
    </cfRule>
  </conditionalFormatting>
  <conditionalFormatting sqref="P96:P105">
    <cfRule type="cellIs" dxfId="24023" priority="1109" operator="greaterThan">
      <formula>0</formula>
    </cfRule>
  </conditionalFormatting>
  <conditionalFormatting sqref="R96:R105">
    <cfRule type="cellIs" dxfId="24022" priority="1112" operator="lessThan">
      <formula>0.8</formula>
    </cfRule>
    <cfRule type="cellIs" dxfId="24021" priority="1113" operator="greaterThan">
      <formula>1</formula>
    </cfRule>
  </conditionalFormatting>
  <conditionalFormatting sqref="R96:R105">
    <cfRule type="cellIs" dxfId="24020" priority="1110" operator="greaterThan">
      <formula>1</formula>
    </cfRule>
    <cfRule type="cellIs" dxfId="24019" priority="1111" operator="lessThan">
      <formula>0.8</formula>
    </cfRule>
  </conditionalFormatting>
  <conditionalFormatting sqref="Q96:Q105">
    <cfRule type="cellIs" dxfId="24018" priority="1102" operator="lessThan">
      <formula>0</formula>
    </cfRule>
  </conditionalFormatting>
  <conditionalFormatting sqref="R96:R105">
    <cfRule type="cellIs" dxfId="24017" priority="1106" operator="lessThan">
      <formula>0.8</formula>
    </cfRule>
    <cfRule type="cellIs" dxfId="24016" priority="1107" operator="greaterThan">
      <formula>1</formula>
    </cfRule>
  </conditionalFormatting>
  <conditionalFormatting sqref="R96:R105">
    <cfRule type="cellIs" dxfId="24015" priority="1104" operator="greaterThan">
      <formula>1</formula>
    </cfRule>
    <cfRule type="cellIs" dxfId="24014" priority="1105" operator="lessThan">
      <formula>0.8</formula>
    </cfRule>
  </conditionalFormatting>
  <conditionalFormatting sqref="P96:P105">
    <cfRule type="cellIs" dxfId="24013" priority="1103" operator="greaterThan">
      <formula>0</formula>
    </cfRule>
  </conditionalFormatting>
  <conditionalFormatting sqref="Q96:Q105">
    <cfRule type="cellIs" dxfId="24012" priority="1101" operator="lessThan">
      <formula>0</formula>
    </cfRule>
  </conditionalFormatting>
  <conditionalFormatting sqref="R96:R105">
    <cfRule type="cellIs" dxfId="24011" priority="1099" operator="lessThan">
      <formula>0.8</formula>
    </cfRule>
    <cfRule type="cellIs" dxfId="24010" priority="1100" operator="greaterThan">
      <formula>1</formula>
    </cfRule>
  </conditionalFormatting>
  <conditionalFormatting sqref="R96:R105">
    <cfRule type="cellIs" dxfId="24009" priority="1097" operator="greaterThan">
      <formula>1</formula>
    </cfRule>
    <cfRule type="cellIs" dxfId="24008" priority="1098" operator="lessThan">
      <formula>0.8</formula>
    </cfRule>
  </conditionalFormatting>
  <conditionalFormatting sqref="P96:P105">
    <cfRule type="cellIs" dxfId="24007" priority="1096" operator="greaterThan">
      <formula>0</formula>
    </cfRule>
  </conditionalFormatting>
  <conditionalFormatting sqref="Q96:Q105">
    <cfRule type="cellIs" dxfId="24006" priority="1095" operator="lessThan">
      <formula>0</formula>
    </cfRule>
  </conditionalFormatting>
  <conditionalFormatting sqref="R96:R105">
    <cfRule type="cellIs" dxfId="24005" priority="1093" operator="lessThan">
      <formula>0.8</formula>
    </cfRule>
    <cfRule type="cellIs" dxfId="24004" priority="1094" operator="greaterThan">
      <formula>1</formula>
    </cfRule>
  </conditionalFormatting>
  <conditionalFormatting sqref="R96:R105">
    <cfRule type="cellIs" dxfId="24003" priority="1091" operator="greaterThan">
      <formula>1</formula>
    </cfRule>
    <cfRule type="cellIs" dxfId="24002" priority="1092" operator="lessThan">
      <formula>0.8</formula>
    </cfRule>
  </conditionalFormatting>
  <conditionalFormatting sqref="P96:P105">
    <cfRule type="cellIs" dxfId="24001" priority="1090" operator="greaterThan">
      <formula>0</formula>
    </cfRule>
  </conditionalFormatting>
  <conditionalFormatting sqref="Q96:Q105">
    <cfRule type="cellIs" dxfId="24000" priority="1084" operator="lessThan">
      <formula>0</formula>
    </cfRule>
  </conditionalFormatting>
  <conditionalFormatting sqref="P96:P105">
    <cfRule type="cellIs" dxfId="23999" priority="1085" operator="greaterThan">
      <formula>0</formula>
    </cfRule>
  </conditionalFormatting>
  <conditionalFormatting sqref="R96:R105">
    <cfRule type="cellIs" dxfId="23998" priority="1088" operator="lessThan">
      <formula>0.8</formula>
    </cfRule>
    <cfRule type="cellIs" dxfId="23997" priority="1089" operator="greaterThan">
      <formula>1</formula>
    </cfRule>
  </conditionalFormatting>
  <conditionalFormatting sqref="R96:R105">
    <cfRule type="cellIs" dxfId="23996" priority="1086" operator="greaterThan">
      <formula>1</formula>
    </cfRule>
    <cfRule type="cellIs" dxfId="23995" priority="1087" operator="lessThan">
      <formula>0.8</formula>
    </cfRule>
  </conditionalFormatting>
  <conditionalFormatting sqref="Q96:Q105">
    <cfRule type="cellIs" dxfId="23994" priority="1078" operator="lessThan">
      <formula>0</formula>
    </cfRule>
  </conditionalFormatting>
  <conditionalFormatting sqref="R96:R105">
    <cfRule type="cellIs" dxfId="23993" priority="1082" operator="lessThan">
      <formula>0.8</formula>
    </cfRule>
    <cfRule type="cellIs" dxfId="23992" priority="1083" operator="greaterThan">
      <formula>1</formula>
    </cfRule>
  </conditionalFormatting>
  <conditionalFormatting sqref="R96:R105">
    <cfRule type="cellIs" dxfId="23991" priority="1080" operator="greaterThan">
      <formula>1</formula>
    </cfRule>
    <cfRule type="cellIs" dxfId="23990" priority="1081" operator="lessThan">
      <formula>0.8</formula>
    </cfRule>
  </conditionalFormatting>
  <conditionalFormatting sqref="P96:P105">
    <cfRule type="cellIs" dxfId="23989" priority="1079" operator="greaterThan">
      <formula>0</formula>
    </cfRule>
  </conditionalFormatting>
  <conditionalFormatting sqref="Q96:Q105">
    <cfRule type="cellIs" dxfId="23988" priority="1077" operator="lessThan">
      <formula>0</formula>
    </cfRule>
  </conditionalFormatting>
  <conditionalFormatting sqref="R96:R105">
    <cfRule type="cellIs" dxfId="23987" priority="1075" operator="lessThan">
      <formula>0.8</formula>
    </cfRule>
    <cfRule type="cellIs" dxfId="23986" priority="1076" operator="greaterThan">
      <formula>1</formula>
    </cfRule>
  </conditionalFormatting>
  <conditionalFormatting sqref="R96:R105">
    <cfRule type="cellIs" dxfId="23985" priority="1073" operator="greaterThan">
      <formula>1</formula>
    </cfRule>
    <cfRule type="cellIs" dxfId="23984" priority="1074" operator="lessThan">
      <formula>0.8</formula>
    </cfRule>
  </conditionalFormatting>
  <conditionalFormatting sqref="P96:P105">
    <cfRule type="cellIs" dxfId="23983" priority="1072" operator="greaterThan">
      <formula>0</formula>
    </cfRule>
  </conditionalFormatting>
  <conditionalFormatting sqref="Q96:Q105">
    <cfRule type="cellIs" dxfId="23982" priority="1071" operator="lessThan">
      <formula>0</formula>
    </cfRule>
  </conditionalFormatting>
  <conditionalFormatting sqref="R96:R105">
    <cfRule type="cellIs" dxfId="23981" priority="1069" operator="lessThan">
      <formula>0.8</formula>
    </cfRule>
    <cfRule type="cellIs" dxfId="23980" priority="1070" operator="greaterThan">
      <formula>1</formula>
    </cfRule>
  </conditionalFormatting>
  <conditionalFormatting sqref="R96:R105">
    <cfRule type="cellIs" dxfId="23979" priority="1067" operator="greaterThan">
      <formula>1</formula>
    </cfRule>
    <cfRule type="cellIs" dxfId="23978" priority="1068" operator="lessThan">
      <formula>0.8</formula>
    </cfRule>
  </conditionalFormatting>
  <conditionalFormatting sqref="P96:P105">
    <cfRule type="cellIs" dxfId="23977" priority="1066" operator="greaterThan">
      <formula>0</formula>
    </cfRule>
  </conditionalFormatting>
  <conditionalFormatting sqref="P124 P127 P130">
    <cfRule type="cellIs" dxfId="23976" priority="1060" operator="greaterThan">
      <formula>0</formula>
    </cfRule>
  </conditionalFormatting>
  <conditionalFormatting sqref="Q124 Q127 Q130">
    <cfRule type="cellIs" dxfId="23975" priority="1065" operator="lessThan">
      <formula>0</formula>
    </cfRule>
  </conditionalFormatting>
  <conditionalFormatting sqref="R124 R127 R130">
    <cfRule type="cellIs" dxfId="23974" priority="1063" operator="lessThan">
      <formula>0.8</formula>
    </cfRule>
    <cfRule type="cellIs" dxfId="23973" priority="1064" operator="greaterThan">
      <formula>1</formula>
    </cfRule>
  </conditionalFormatting>
  <conditionalFormatting sqref="R124 R127 R130">
    <cfRule type="cellIs" dxfId="23972" priority="1061" operator="greaterThan">
      <formula>1</formula>
    </cfRule>
    <cfRule type="cellIs" dxfId="23971" priority="1062" operator="lessThan">
      <formula>0.8</formula>
    </cfRule>
  </conditionalFormatting>
  <conditionalFormatting sqref="Q124 Q127 Q130">
    <cfRule type="cellIs" dxfId="23970" priority="1059" operator="lessThan">
      <formula>0</formula>
    </cfRule>
  </conditionalFormatting>
  <conditionalFormatting sqref="R124 R127 R130">
    <cfRule type="cellIs" dxfId="23969" priority="1057" operator="lessThan">
      <formula>0.8</formula>
    </cfRule>
    <cfRule type="cellIs" dxfId="23968" priority="1058" operator="greaterThan">
      <formula>1</formula>
    </cfRule>
  </conditionalFormatting>
  <conditionalFormatting sqref="R124 R127 R130">
    <cfRule type="cellIs" dxfId="23967" priority="1055" operator="greaterThan">
      <formula>1</formula>
    </cfRule>
    <cfRule type="cellIs" dxfId="23966" priority="1056" operator="lessThan">
      <formula>0.8</formula>
    </cfRule>
  </conditionalFormatting>
  <conditionalFormatting sqref="P124 P127 P130">
    <cfRule type="cellIs" dxfId="23965" priority="1054" operator="greaterThan">
      <formula>0</formula>
    </cfRule>
  </conditionalFormatting>
  <conditionalFormatting sqref="Q123 Q125:Q126 Q131 Q128:Q129">
    <cfRule type="cellIs" dxfId="23964" priority="1053" operator="lessThan">
      <formula>0</formula>
    </cfRule>
  </conditionalFormatting>
  <conditionalFormatting sqref="R123 R125:R126 R131 R128:R129">
    <cfRule type="cellIs" dxfId="23963" priority="1051" operator="lessThan">
      <formula>0.8</formula>
    </cfRule>
    <cfRule type="cellIs" dxfId="23962" priority="1052" operator="greaterThan">
      <formula>1</formula>
    </cfRule>
  </conditionalFormatting>
  <conditionalFormatting sqref="R123 R125:R126 R131 R128:R129">
    <cfRule type="cellIs" dxfId="23961" priority="1049" operator="greaterThan">
      <formula>1</formula>
    </cfRule>
    <cfRule type="cellIs" dxfId="23960" priority="1050" operator="lessThan">
      <formula>0.8</formula>
    </cfRule>
  </conditionalFormatting>
  <conditionalFormatting sqref="P123 P125:P126 P131 P128:P129">
    <cfRule type="cellIs" dxfId="23959" priority="1048" operator="greaterThan">
      <formula>0</formula>
    </cfRule>
  </conditionalFormatting>
  <conditionalFormatting sqref="P123 P125:P126 P131 P128:P129">
    <cfRule type="cellIs" dxfId="23958" priority="1042" operator="greaterThan">
      <formula>0</formula>
    </cfRule>
  </conditionalFormatting>
  <conditionalFormatting sqref="Q123 Q125:Q126 Q131 Q128:Q129">
    <cfRule type="cellIs" dxfId="23957" priority="1047" operator="lessThan">
      <formula>0</formula>
    </cfRule>
  </conditionalFormatting>
  <conditionalFormatting sqref="R123 R125:R126 R131 R128:R129">
    <cfRule type="cellIs" dxfId="23956" priority="1045" operator="lessThan">
      <formula>0.8</formula>
    </cfRule>
    <cfRule type="cellIs" dxfId="23955" priority="1046" operator="greaterThan">
      <formula>1</formula>
    </cfRule>
  </conditionalFormatting>
  <conditionalFormatting sqref="R123 R125:R126 R131 R128:R129">
    <cfRule type="cellIs" dxfId="23954" priority="1043" operator="greaterThan">
      <formula>1</formula>
    </cfRule>
    <cfRule type="cellIs" dxfId="23953" priority="1044" operator="lessThan">
      <formula>0.8</formula>
    </cfRule>
  </conditionalFormatting>
  <conditionalFormatting sqref="P122">
    <cfRule type="cellIs" dxfId="23952" priority="1036" operator="greaterThan">
      <formula>0</formula>
    </cfRule>
  </conditionalFormatting>
  <conditionalFormatting sqref="Q122">
    <cfRule type="cellIs" dxfId="23951" priority="1041" operator="lessThan">
      <formula>0</formula>
    </cfRule>
  </conditionalFormatting>
  <conditionalFormatting sqref="R122">
    <cfRule type="cellIs" dxfId="23950" priority="1039" operator="lessThan">
      <formula>0.8</formula>
    </cfRule>
    <cfRule type="cellIs" dxfId="23949" priority="1040" operator="greaterThan">
      <formula>1</formula>
    </cfRule>
  </conditionalFormatting>
  <conditionalFormatting sqref="R122">
    <cfRule type="cellIs" dxfId="23948" priority="1037" operator="greaterThan">
      <formula>1</formula>
    </cfRule>
    <cfRule type="cellIs" dxfId="23947" priority="1038" operator="lessThan">
      <formula>0.8</formula>
    </cfRule>
  </conditionalFormatting>
  <conditionalFormatting sqref="P137 P143 P140">
    <cfRule type="cellIs" dxfId="23946" priority="1035" operator="greaterThan">
      <formula>0</formula>
    </cfRule>
  </conditionalFormatting>
  <conditionalFormatting sqref="Q137:Q143">
    <cfRule type="cellIs" dxfId="23945" priority="1034" operator="lessThan">
      <formula>0</formula>
    </cfRule>
  </conditionalFormatting>
  <conditionalFormatting sqref="R137 R143">
    <cfRule type="cellIs" dxfId="23944" priority="1032" operator="lessThan">
      <formula>0.8</formula>
    </cfRule>
    <cfRule type="cellIs" dxfId="23943" priority="1033" operator="greaterThan">
      <formula>1</formula>
    </cfRule>
  </conditionalFormatting>
  <conditionalFormatting sqref="R137 R143">
    <cfRule type="cellIs" dxfId="23942" priority="1030" operator="greaterThan">
      <formula>1</formula>
    </cfRule>
    <cfRule type="cellIs" dxfId="23941" priority="1031" operator="lessThan">
      <formula>0.8</formula>
    </cfRule>
  </conditionalFormatting>
  <conditionalFormatting sqref="P137 P143 P140">
    <cfRule type="cellIs" dxfId="23940" priority="1029" operator="greaterThan">
      <formula>0</formula>
    </cfRule>
  </conditionalFormatting>
  <conditionalFormatting sqref="Q137:Q143">
    <cfRule type="cellIs" dxfId="23939" priority="1028" operator="lessThan">
      <formula>0</formula>
    </cfRule>
  </conditionalFormatting>
  <conditionalFormatting sqref="R137 R143">
    <cfRule type="cellIs" dxfId="23938" priority="1026" operator="lessThan">
      <formula>0.8</formula>
    </cfRule>
    <cfRule type="cellIs" dxfId="23937" priority="1027" operator="greaterThan">
      <formula>1</formula>
    </cfRule>
  </conditionalFormatting>
  <conditionalFormatting sqref="R137 R143">
    <cfRule type="cellIs" dxfId="23936" priority="1024" operator="greaterThan">
      <formula>1</formula>
    </cfRule>
    <cfRule type="cellIs" dxfId="23935" priority="1025" operator="lessThan">
      <formula>0.8</formula>
    </cfRule>
  </conditionalFormatting>
  <conditionalFormatting sqref="P137 P143 P140">
    <cfRule type="cellIs" dxfId="23934" priority="1023" operator="greaterThan">
      <formula>0</formula>
    </cfRule>
  </conditionalFormatting>
  <conditionalFormatting sqref="P137 P143 P140">
    <cfRule type="cellIs" dxfId="23933" priority="1017" operator="greaterThan">
      <formula>0</formula>
    </cfRule>
  </conditionalFormatting>
  <conditionalFormatting sqref="Q137:Q143">
    <cfRule type="cellIs" dxfId="23932" priority="1022" operator="lessThan">
      <formula>0</formula>
    </cfRule>
  </conditionalFormatting>
  <conditionalFormatting sqref="R137 R143">
    <cfRule type="cellIs" dxfId="23931" priority="1020" operator="lessThan">
      <formula>0.8</formula>
    </cfRule>
    <cfRule type="cellIs" dxfId="23930" priority="1021" operator="greaterThan">
      <formula>1</formula>
    </cfRule>
  </conditionalFormatting>
  <conditionalFormatting sqref="R137 R143">
    <cfRule type="cellIs" dxfId="23929" priority="1018" operator="greaterThan">
      <formula>1</formula>
    </cfRule>
    <cfRule type="cellIs" dxfId="23928" priority="1019" operator="lessThan">
      <formula>0.8</formula>
    </cfRule>
  </conditionalFormatting>
  <conditionalFormatting sqref="Q137:Q143">
    <cfRule type="cellIs" dxfId="23927" priority="1016" operator="lessThan">
      <formula>0</formula>
    </cfRule>
  </conditionalFormatting>
  <conditionalFormatting sqref="R137 R143">
    <cfRule type="cellIs" dxfId="23926" priority="1014" operator="lessThan">
      <formula>0.8</formula>
    </cfRule>
    <cfRule type="cellIs" dxfId="23925" priority="1015" operator="greaterThan">
      <formula>1</formula>
    </cfRule>
  </conditionalFormatting>
  <conditionalFormatting sqref="R137 R143">
    <cfRule type="cellIs" dxfId="23924" priority="1012" operator="greaterThan">
      <formula>1</formula>
    </cfRule>
    <cfRule type="cellIs" dxfId="23923" priority="1013" operator="lessThan">
      <formula>0.8</formula>
    </cfRule>
  </conditionalFormatting>
  <conditionalFormatting sqref="P137 P143 P140">
    <cfRule type="cellIs" dxfId="23922" priority="1011" operator="greaterThan">
      <formula>0</formula>
    </cfRule>
  </conditionalFormatting>
  <conditionalFormatting sqref="Q137:Q143">
    <cfRule type="cellIs" dxfId="23921" priority="1010" operator="lessThan">
      <formula>0</formula>
    </cfRule>
  </conditionalFormatting>
  <conditionalFormatting sqref="R137 R143">
    <cfRule type="cellIs" dxfId="23920" priority="1008" operator="lessThan">
      <formula>0.8</formula>
    </cfRule>
    <cfRule type="cellIs" dxfId="23919" priority="1009" operator="greaterThan">
      <formula>1</formula>
    </cfRule>
  </conditionalFormatting>
  <conditionalFormatting sqref="R137 R143">
    <cfRule type="cellIs" dxfId="23918" priority="1006" operator="greaterThan">
      <formula>1</formula>
    </cfRule>
    <cfRule type="cellIs" dxfId="23917" priority="1007" operator="lessThan">
      <formula>0.8</formula>
    </cfRule>
  </conditionalFormatting>
  <conditionalFormatting sqref="P137 P143 P140">
    <cfRule type="cellIs" dxfId="23916" priority="1005" operator="greaterThan">
      <formula>0</formula>
    </cfRule>
  </conditionalFormatting>
  <conditionalFormatting sqref="P137 P143 P140">
    <cfRule type="cellIs" dxfId="23915" priority="999" operator="greaterThan">
      <formula>0</formula>
    </cfRule>
  </conditionalFormatting>
  <conditionalFormatting sqref="Q137:Q143">
    <cfRule type="cellIs" dxfId="23914" priority="1004" operator="lessThan">
      <formula>0</formula>
    </cfRule>
  </conditionalFormatting>
  <conditionalFormatting sqref="R137 R143">
    <cfRule type="cellIs" dxfId="23913" priority="1002" operator="lessThan">
      <formula>0.8</formula>
    </cfRule>
    <cfRule type="cellIs" dxfId="23912" priority="1003" operator="greaterThan">
      <formula>1</formula>
    </cfRule>
  </conditionalFormatting>
  <conditionalFormatting sqref="R137 R143">
    <cfRule type="cellIs" dxfId="23911" priority="1000" operator="greaterThan">
      <formula>1</formula>
    </cfRule>
    <cfRule type="cellIs" dxfId="23910" priority="1001" operator="lessThan">
      <formula>0.8</formula>
    </cfRule>
  </conditionalFormatting>
  <conditionalFormatting sqref="Q137:Q143">
    <cfRule type="cellIs" dxfId="23909" priority="998" operator="lessThan">
      <formula>0</formula>
    </cfRule>
  </conditionalFormatting>
  <conditionalFormatting sqref="R137 R143">
    <cfRule type="cellIs" dxfId="23908" priority="996" operator="lessThan">
      <formula>0.8</formula>
    </cfRule>
    <cfRule type="cellIs" dxfId="23907" priority="997" operator="greaterThan">
      <formula>1</formula>
    </cfRule>
  </conditionalFormatting>
  <conditionalFormatting sqref="R137 R143">
    <cfRule type="cellIs" dxfId="23906" priority="994" operator="greaterThan">
      <formula>1</formula>
    </cfRule>
    <cfRule type="cellIs" dxfId="23905" priority="995" operator="lessThan">
      <formula>0.8</formula>
    </cfRule>
  </conditionalFormatting>
  <conditionalFormatting sqref="P137 P143 P140">
    <cfRule type="cellIs" dxfId="23904" priority="993" operator="greaterThan">
      <formula>0</formula>
    </cfRule>
  </conditionalFormatting>
  <conditionalFormatting sqref="Q137:Q143">
    <cfRule type="cellIs" dxfId="23903" priority="992" operator="lessThan">
      <formula>0</formula>
    </cfRule>
  </conditionalFormatting>
  <conditionalFormatting sqref="R137 R143">
    <cfRule type="cellIs" dxfId="23902" priority="990" operator="lessThan">
      <formula>0.8</formula>
    </cfRule>
    <cfRule type="cellIs" dxfId="23901" priority="991" operator="greaterThan">
      <formula>1</formula>
    </cfRule>
  </conditionalFormatting>
  <conditionalFormatting sqref="R137 R143">
    <cfRule type="cellIs" dxfId="23900" priority="988" operator="greaterThan">
      <formula>1</formula>
    </cfRule>
    <cfRule type="cellIs" dxfId="23899" priority="989" operator="lessThan">
      <formula>0.8</formula>
    </cfRule>
  </conditionalFormatting>
  <conditionalFormatting sqref="P137 P143 P140">
    <cfRule type="cellIs" dxfId="23898" priority="987" operator="greaterThan">
      <formula>0</formula>
    </cfRule>
  </conditionalFormatting>
  <conditionalFormatting sqref="P137 P143 P140">
    <cfRule type="cellIs" dxfId="23897" priority="981" operator="greaterThan">
      <formula>0</formula>
    </cfRule>
  </conditionalFormatting>
  <conditionalFormatting sqref="Q137:Q143">
    <cfRule type="cellIs" dxfId="23896" priority="986" operator="lessThan">
      <formula>0</formula>
    </cfRule>
  </conditionalFormatting>
  <conditionalFormatting sqref="R137 R143">
    <cfRule type="cellIs" dxfId="23895" priority="984" operator="lessThan">
      <formula>0.8</formula>
    </cfRule>
    <cfRule type="cellIs" dxfId="23894" priority="985" operator="greaterThan">
      <formula>1</formula>
    </cfRule>
  </conditionalFormatting>
  <conditionalFormatting sqref="R137 R143">
    <cfRule type="cellIs" dxfId="23893" priority="982" operator="greaterThan">
      <formula>1</formula>
    </cfRule>
    <cfRule type="cellIs" dxfId="23892" priority="983" operator="lessThan">
      <formula>0.8</formula>
    </cfRule>
  </conditionalFormatting>
  <conditionalFormatting sqref="Q137:Q143">
    <cfRule type="cellIs" dxfId="23891" priority="980" operator="lessThan">
      <formula>0</formula>
    </cfRule>
  </conditionalFormatting>
  <conditionalFormatting sqref="R137 R143">
    <cfRule type="cellIs" dxfId="23890" priority="978" operator="lessThan">
      <formula>0.8</formula>
    </cfRule>
    <cfRule type="cellIs" dxfId="23889" priority="979" operator="greaterThan">
      <formula>1</formula>
    </cfRule>
  </conditionalFormatting>
  <conditionalFormatting sqref="R137 R143">
    <cfRule type="cellIs" dxfId="23888" priority="976" operator="greaterThan">
      <formula>1</formula>
    </cfRule>
    <cfRule type="cellIs" dxfId="23887" priority="977" operator="lessThan">
      <formula>0.8</formula>
    </cfRule>
  </conditionalFormatting>
  <conditionalFormatting sqref="P137 P143 P140">
    <cfRule type="cellIs" dxfId="23886" priority="975" operator="greaterThan">
      <formula>0</formula>
    </cfRule>
  </conditionalFormatting>
  <conditionalFormatting sqref="P138 P144 P141">
    <cfRule type="cellIs" dxfId="23885" priority="969" operator="greaterThan">
      <formula>0</formula>
    </cfRule>
  </conditionalFormatting>
  <conditionalFormatting sqref="Q144">
    <cfRule type="cellIs" dxfId="23884" priority="974" operator="lessThan">
      <formula>0</formula>
    </cfRule>
  </conditionalFormatting>
  <conditionalFormatting sqref="R138 R144">
    <cfRule type="cellIs" dxfId="23883" priority="972" operator="lessThan">
      <formula>0.8</formula>
    </cfRule>
    <cfRule type="cellIs" dxfId="23882" priority="973" operator="greaterThan">
      <formula>1</formula>
    </cfRule>
  </conditionalFormatting>
  <conditionalFormatting sqref="R138 R144">
    <cfRule type="cellIs" dxfId="23881" priority="970" operator="greaterThan">
      <formula>1</formula>
    </cfRule>
    <cfRule type="cellIs" dxfId="23880" priority="971" operator="lessThan">
      <formula>0.8</formula>
    </cfRule>
  </conditionalFormatting>
  <conditionalFormatting sqref="Q144">
    <cfRule type="cellIs" dxfId="23879" priority="968" operator="lessThan">
      <formula>0</formula>
    </cfRule>
  </conditionalFormatting>
  <conditionalFormatting sqref="R138 R144">
    <cfRule type="cellIs" dxfId="23878" priority="966" operator="lessThan">
      <formula>0.8</formula>
    </cfRule>
    <cfRule type="cellIs" dxfId="23877" priority="967" operator="greaterThan">
      <formula>1</formula>
    </cfRule>
  </conditionalFormatting>
  <conditionalFormatting sqref="R138 R144">
    <cfRule type="cellIs" dxfId="23876" priority="964" operator="greaterThan">
      <formula>1</formula>
    </cfRule>
    <cfRule type="cellIs" dxfId="23875" priority="965" operator="lessThan">
      <formula>0.8</formula>
    </cfRule>
  </conditionalFormatting>
  <conditionalFormatting sqref="P138 P144 P141">
    <cfRule type="cellIs" dxfId="23874" priority="963" operator="greaterThan">
      <formula>0</formula>
    </cfRule>
  </conditionalFormatting>
  <conditionalFormatting sqref="Q144">
    <cfRule type="cellIs" dxfId="23873" priority="962" operator="lessThan">
      <formula>0</formula>
    </cfRule>
  </conditionalFormatting>
  <conditionalFormatting sqref="R138 R144">
    <cfRule type="cellIs" dxfId="23872" priority="960" operator="lessThan">
      <formula>0.8</formula>
    </cfRule>
    <cfRule type="cellIs" dxfId="23871" priority="961" operator="greaterThan">
      <formula>1</formula>
    </cfRule>
  </conditionalFormatting>
  <conditionalFormatting sqref="R138 R144">
    <cfRule type="cellIs" dxfId="23870" priority="958" operator="greaterThan">
      <formula>1</formula>
    </cfRule>
    <cfRule type="cellIs" dxfId="23869" priority="959" operator="lessThan">
      <formula>0.8</formula>
    </cfRule>
  </conditionalFormatting>
  <conditionalFormatting sqref="P138 P144 P141">
    <cfRule type="cellIs" dxfId="23868" priority="957" operator="greaterThan">
      <formula>0</formula>
    </cfRule>
  </conditionalFormatting>
  <conditionalFormatting sqref="Q144">
    <cfRule type="cellIs" dxfId="23867" priority="956" operator="lessThan">
      <formula>0</formula>
    </cfRule>
  </conditionalFormatting>
  <conditionalFormatting sqref="R138 R144">
    <cfRule type="cellIs" dxfId="23866" priority="954" operator="lessThan">
      <formula>0.8</formula>
    </cfRule>
    <cfRule type="cellIs" dxfId="23865" priority="955" operator="greaterThan">
      <formula>1</formula>
    </cfRule>
  </conditionalFormatting>
  <conditionalFormatting sqref="R138 R144">
    <cfRule type="cellIs" dxfId="23864" priority="952" operator="greaterThan">
      <formula>1</formula>
    </cfRule>
    <cfRule type="cellIs" dxfId="23863" priority="953" operator="lessThan">
      <formula>0.8</formula>
    </cfRule>
  </conditionalFormatting>
  <conditionalFormatting sqref="P138 P144 P141">
    <cfRule type="cellIs" dxfId="23862" priority="951" operator="greaterThan">
      <formula>0</formula>
    </cfRule>
  </conditionalFormatting>
  <conditionalFormatting sqref="Q144">
    <cfRule type="cellIs" dxfId="23861" priority="950" operator="lessThan">
      <formula>0</formula>
    </cfRule>
  </conditionalFormatting>
  <conditionalFormatting sqref="R138 R144">
    <cfRule type="cellIs" dxfId="23860" priority="948" operator="lessThan">
      <formula>0.8</formula>
    </cfRule>
    <cfRule type="cellIs" dxfId="23859" priority="949" operator="greaterThan">
      <formula>1</formula>
    </cfRule>
  </conditionalFormatting>
  <conditionalFormatting sqref="R138 R144">
    <cfRule type="cellIs" dxfId="23858" priority="946" operator="greaterThan">
      <formula>1</formula>
    </cfRule>
    <cfRule type="cellIs" dxfId="23857" priority="947" operator="lessThan">
      <formula>0.8</formula>
    </cfRule>
  </conditionalFormatting>
  <conditionalFormatting sqref="Q144">
    <cfRule type="cellIs" dxfId="23856" priority="945" operator="lessThan">
      <formula>0</formula>
    </cfRule>
  </conditionalFormatting>
  <conditionalFormatting sqref="R138 R144">
    <cfRule type="cellIs" dxfId="23855" priority="943" operator="lessThan">
      <formula>0.8</formula>
    </cfRule>
    <cfRule type="cellIs" dxfId="23854" priority="944" operator="greaterThan">
      <formula>1</formula>
    </cfRule>
  </conditionalFormatting>
  <conditionalFormatting sqref="R138 R144">
    <cfRule type="cellIs" dxfId="23853" priority="941" operator="greaterThan">
      <formula>1</formula>
    </cfRule>
    <cfRule type="cellIs" dxfId="23852" priority="942" operator="lessThan">
      <formula>0.8</formula>
    </cfRule>
  </conditionalFormatting>
  <conditionalFormatting sqref="P138 P144 P141">
    <cfRule type="cellIs" dxfId="23851" priority="940" operator="greaterThan">
      <formula>0</formula>
    </cfRule>
  </conditionalFormatting>
  <conditionalFormatting sqref="P138 P144 P141">
    <cfRule type="cellIs" dxfId="23850" priority="934" operator="greaterThan">
      <formula>0</formula>
    </cfRule>
  </conditionalFormatting>
  <conditionalFormatting sqref="Q144">
    <cfRule type="cellIs" dxfId="23849" priority="939" operator="lessThan">
      <formula>0</formula>
    </cfRule>
  </conditionalFormatting>
  <conditionalFormatting sqref="R138 R144">
    <cfRule type="cellIs" dxfId="23848" priority="937" operator="lessThan">
      <formula>0.8</formula>
    </cfRule>
    <cfRule type="cellIs" dxfId="23847" priority="938" operator="greaterThan">
      <formula>1</formula>
    </cfRule>
  </conditionalFormatting>
  <conditionalFormatting sqref="R138 R144">
    <cfRule type="cellIs" dxfId="23846" priority="935" operator="greaterThan">
      <formula>1</formula>
    </cfRule>
    <cfRule type="cellIs" dxfId="23845" priority="936" operator="lessThan">
      <formula>0.8</formula>
    </cfRule>
  </conditionalFormatting>
  <conditionalFormatting sqref="Q144">
    <cfRule type="cellIs" dxfId="23844" priority="933" operator="lessThan">
      <formula>0</formula>
    </cfRule>
  </conditionalFormatting>
  <conditionalFormatting sqref="R138 R144">
    <cfRule type="cellIs" dxfId="23843" priority="931" operator="lessThan">
      <formula>0.8</formula>
    </cfRule>
    <cfRule type="cellIs" dxfId="23842" priority="932" operator="greaterThan">
      <formula>1</formula>
    </cfRule>
  </conditionalFormatting>
  <conditionalFormatting sqref="R138 R144">
    <cfRule type="cellIs" dxfId="23841" priority="929" operator="greaterThan">
      <formula>1</formula>
    </cfRule>
    <cfRule type="cellIs" dxfId="23840" priority="930" operator="lessThan">
      <formula>0.8</formula>
    </cfRule>
  </conditionalFormatting>
  <conditionalFormatting sqref="P138 P144 P141">
    <cfRule type="cellIs" dxfId="23839" priority="928" operator="greaterThan">
      <formula>0</formula>
    </cfRule>
  </conditionalFormatting>
  <conditionalFormatting sqref="Q148:Q153">
    <cfRule type="cellIs" dxfId="23838" priority="927" operator="lessThan">
      <formula>0</formula>
    </cfRule>
  </conditionalFormatting>
  <conditionalFormatting sqref="R148:R153">
    <cfRule type="cellIs" dxfId="23837" priority="925" operator="lessThan">
      <formula>0.8</formula>
    </cfRule>
    <cfRule type="cellIs" dxfId="23836" priority="926" operator="greaterThan">
      <formula>1</formula>
    </cfRule>
  </conditionalFormatting>
  <conditionalFormatting sqref="R148:R153">
    <cfRule type="cellIs" dxfId="23835" priority="923" operator="greaterThan">
      <formula>1</formula>
    </cfRule>
    <cfRule type="cellIs" dxfId="23834" priority="924" operator="lessThan">
      <formula>0.8</formula>
    </cfRule>
  </conditionalFormatting>
  <conditionalFormatting sqref="P148:P153">
    <cfRule type="cellIs" dxfId="23833" priority="922" operator="greaterThan">
      <formula>0</formula>
    </cfRule>
  </conditionalFormatting>
  <conditionalFormatting sqref="P148:P153">
    <cfRule type="cellIs" dxfId="23832" priority="916" operator="greaterThan">
      <formula>0</formula>
    </cfRule>
  </conditionalFormatting>
  <conditionalFormatting sqref="Q148:Q153">
    <cfRule type="cellIs" dxfId="23831" priority="921" operator="lessThan">
      <formula>0</formula>
    </cfRule>
  </conditionalFormatting>
  <conditionalFormatting sqref="R148:R153">
    <cfRule type="cellIs" dxfId="23830" priority="919" operator="lessThan">
      <formula>0.8</formula>
    </cfRule>
    <cfRule type="cellIs" dxfId="23829" priority="920" operator="greaterThan">
      <formula>1</formula>
    </cfRule>
  </conditionalFormatting>
  <conditionalFormatting sqref="R148:R153">
    <cfRule type="cellIs" dxfId="23828" priority="917" operator="greaterThan">
      <formula>1</formula>
    </cfRule>
    <cfRule type="cellIs" dxfId="23827" priority="918" operator="lessThan">
      <formula>0.8</formula>
    </cfRule>
  </conditionalFormatting>
  <conditionalFormatting sqref="Q148:Q153">
    <cfRule type="cellIs" dxfId="23826" priority="915" operator="lessThan">
      <formula>0</formula>
    </cfRule>
  </conditionalFormatting>
  <conditionalFormatting sqref="R148:R153">
    <cfRule type="cellIs" dxfId="23825" priority="913" operator="lessThan">
      <formula>0.8</formula>
    </cfRule>
    <cfRule type="cellIs" dxfId="23824" priority="914" operator="greaterThan">
      <formula>1</formula>
    </cfRule>
  </conditionalFormatting>
  <conditionalFormatting sqref="R148:R153">
    <cfRule type="cellIs" dxfId="23823" priority="911" operator="greaterThan">
      <formula>1</formula>
    </cfRule>
    <cfRule type="cellIs" dxfId="23822" priority="912" operator="lessThan">
      <formula>0.8</formula>
    </cfRule>
  </conditionalFormatting>
  <conditionalFormatting sqref="P148:P153">
    <cfRule type="cellIs" dxfId="23821" priority="910" operator="greaterThan">
      <formula>0</formula>
    </cfRule>
  </conditionalFormatting>
  <conditionalFormatting sqref="Q148:Q153">
    <cfRule type="cellIs" dxfId="23820" priority="909" operator="lessThan">
      <formula>0</formula>
    </cfRule>
  </conditionalFormatting>
  <conditionalFormatting sqref="R148:R153">
    <cfRule type="cellIs" dxfId="23819" priority="907" operator="lessThan">
      <formula>0.8</formula>
    </cfRule>
    <cfRule type="cellIs" dxfId="23818" priority="908" operator="greaterThan">
      <formula>1</formula>
    </cfRule>
  </conditionalFormatting>
  <conditionalFormatting sqref="R148:R153">
    <cfRule type="cellIs" dxfId="23817" priority="905" operator="greaterThan">
      <formula>1</formula>
    </cfRule>
    <cfRule type="cellIs" dxfId="23816" priority="906" operator="lessThan">
      <formula>0.8</formula>
    </cfRule>
  </conditionalFormatting>
  <conditionalFormatting sqref="P148:P153">
    <cfRule type="cellIs" dxfId="23815" priority="904" operator="greaterThan">
      <formula>0</formula>
    </cfRule>
  </conditionalFormatting>
  <conditionalFormatting sqref="P148:P153">
    <cfRule type="cellIs" dxfId="23814" priority="898" operator="greaterThan">
      <formula>0</formula>
    </cfRule>
  </conditionalFormatting>
  <conditionalFormatting sqref="Q148:Q153">
    <cfRule type="cellIs" dxfId="23813" priority="903" operator="lessThan">
      <formula>0</formula>
    </cfRule>
  </conditionalFormatting>
  <conditionalFormatting sqref="R148:R153">
    <cfRule type="cellIs" dxfId="23812" priority="901" operator="lessThan">
      <formula>0.8</formula>
    </cfRule>
    <cfRule type="cellIs" dxfId="23811" priority="902" operator="greaterThan">
      <formula>1</formula>
    </cfRule>
  </conditionalFormatting>
  <conditionalFormatting sqref="R148:R153">
    <cfRule type="cellIs" dxfId="23810" priority="899" operator="greaterThan">
      <formula>1</formula>
    </cfRule>
    <cfRule type="cellIs" dxfId="23809" priority="900" operator="lessThan">
      <formula>0.8</formula>
    </cfRule>
  </conditionalFormatting>
  <conditionalFormatting sqref="Q148:Q153">
    <cfRule type="cellIs" dxfId="23808" priority="897" operator="lessThan">
      <formula>0</formula>
    </cfRule>
  </conditionalFormatting>
  <conditionalFormatting sqref="R148:R153">
    <cfRule type="cellIs" dxfId="23807" priority="895" operator="lessThan">
      <formula>0.8</formula>
    </cfRule>
    <cfRule type="cellIs" dxfId="23806" priority="896" operator="greaterThan">
      <formula>1</formula>
    </cfRule>
  </conditionalFormatting>
  <conditionalFormatting sqref="R148:R153">
    <cfRule type="cellIs" dxfId="23805" priority="893" operator="greaterThan">
      <formula>1</formula>
    </cfRule>
    <cfRule type="cellIs" dxfId="23804" priority="894" operator="lessThan">
      <formula>0.8</formula>
    </cfRule>
  </conditionalFormatting>
  <conditionalFormatting sqref="P148:P153">
    <cfRule type="cellIs" dxfId="23803" priority="892" operator="greaterThan">
      <formula>0</formula>
    </cfRule>
  </conditionalFormatting>
  <conditionalFormatting sqref="Q148:Q153">
    <cfRule type="cellIs" dxfId="23802" priority="886" operator="lessThan">
      <formula>0</formula>
    </cfRule>
  </conditionalFormatting>
  <conditionalFormatting sqref="P148:P153">
    <cfRule type="cellIs" dxfId="23801" priority="887" operator="greaterThan">
      <formula>0</formula>
    </cfRule>
  </conditionalFormatting>
  <conditionalFormatting sqref="R148:R153">
    <cfRule type="cellIs" dxfId="23800" priority="890" operator="lessThan">
      <formula>0.8</formula>
    </cfRule>
    <cfRule type="cellIs" dxfId="23799" priority="891" operator="greaterThan">
      <formula>1</formula>
    </cfRule>
  </conditionalFormatting>
  <conditionalFormatting sqref="R148:R153">
    <cfRule type="cellIs" dxfId="23798" priority="888" operator="greaterThan">
      <formula>1</formula>
    </cfRule>
    <cfRule type="cellIs" dxfId="23797" priority="889" operator="lessThan">
      <formula>0.8</formula>
    </cfRule>
  </conditionalFormatting>
  <conditionalFormatting sqref="Q148:Q153">
    <cfRule type="cellIs" dxfId="23796" priority="880" operator="lessThan">
      <formula>0</formula>
    </cfRule>
  </conditionalFormatting>
  <conditionalFormatting sqref="R148:R153">
    <cfRule type="cellIs" dxfId="23795" priority="884" operator="lessThan">
      <formula>0.8</formula>
    </cfRule>
    <cfRule type="cellIs" dxfId="23794" priority="885" operator="greaterThan">
      <formula>1</formula>
    </cfRule>
  </conditionalFormatting>
  <conditionalFormatting sqref="R148:R153">
    <cfRule type="cellIs" dxfId="23793" priority="882" operator="greaterThan">
      <formula>1</formula>
    </cfRule>
    <cfRule type="cellIs" dxfId="23792" priority="883" operator="lessThan">
      <formula>0.8</formula>
    </cfRule>
  </conditionalFormatting>
  <conditionalFormatting sqref="P148:P153">
    <cfRule type="cellIs" dxfId="23791" priority="881" operator="greaterThan">
      <formula>0</formula>
    </cfRule>
  </conditionalFormatting>
  <conditionalFormatting sqref="Q148:Q153">
    <cfRule type="cellIs" dxfId="23790" priority="879" operator="lessThan">
      <formula>0</formula>
    </cfRule>
  </conditionalFormatting>
  <conditionalFormatting sqref="R148:R153">
    <cfRule type="cellIs" dxfId="23789" priority="877" operator="lessThan">
      <formula>0.8</formula>
    </cfRule>
    <cfRule type="cellIs" dxfId="23788" priority="878" operator="greaterThan">
      <formula>1</formula>
    </cfRule>
  </conditionalFormatting>
  <conditionalFormatting sqref="R148:R153">
    <cfRule type="cellIs" dxfId="23787" priority="875" operator="greaterThan">
      <formula>1</formula>
    </cfRule>
    <cfRule type="cellIs" dxfId="23786" priority="876" operator="lessThan">
      <formula>0.8</formula>
    </cfRule>
  </conditionalFormatting>
  <conditionalFormatting sqref="P148:P153">
    <cfRule type="cellIs" dxfId="23785" priority="874" operator="greaterThan">
      <formula>0</formula>
    </cfRule>
  </conditionalFormatting>
  <conditionalFormatting sqref="Q148:Q153">
    <cfRule type="cellIs" dxfId="23784" priority="873" operator="lessThan">
      <formula>0</formula>
    </cfRule>
  </conditionalFormatting>
  <conditionalFormatting sqref="R148:R153">
    <cfRule type="cellIs" dxfId="23783" priority="871" operator="lessThan">
      <formula>0.8</formula>
    </cfRule>
    <cfRule type="cellIs" dxfId="23782" priority="872" operator="greaterThan">
      <formula>1</formula>
    </cfRule>
  </conditionalFormatting>
  <conditionalFormatting sqref="R148:R153">
    <cfRule type="cellIs" dxfId="23781" priority="869" operator="greaterThan">
      <formula>1</formula>
    </cfRule>
    <cfRule type="cellIs" dxfId="23780" priority="870" operator="lessThan">
      <formula>0.8</formula>
    </cfRule>
  </conditionalFormatting>
  <conditionalFormatting sqref="P148:P153">
    <cfRule type="cellIs" dxfId="23779" priority="868" operator="greaterThan">
      <formula>0</formula>
    </cfRule>
  </conditionalFormatting>
  <conditionalFormatting sqref="Q148:Q153">
    <cfRule type="cellIs" dxfId="23778" priority="867" operator="lessThan">
      <formula>0</formula>
    </cfRule>
  </conditionalFormatting>
  <conditionalFormatting sqref="R148:R153">
    <cfRule type="cellIs" dxfId="23777" priority="865" operator="lessThan">
      <formula>0.8</formula>
    </cfRule>
    <cfRule type="cellIs" dxfId="23776" priority="866" operator="greaterThan">
      <formula>1</formula>
    </cfRule>
  </conditionalFormatting>
  <conditionalFormatting sqref="R148:R153">
    <cfRule type="cellIs" dxfId="23775" priority="863" operator="greaterThan">
      <formula>1</formula>
    </cfRule>
    <cfRule type="cellIs" dxfId="23774" priority="864" operator="lessThan">
      <formula>0.8</formula>
    </cfRule>
  </conditionalFormatting>
  <conditionalFormatting sqref="P148:P153">
    <cfRule type="cellIs" dxfId="23773" priority="862" operator="greaterThan">
      <formula>0</formula>
    </cfRule>
  </conditionalFormatting>
  <conditionalFormatting sqref="Q148:Q153">
    <cfRule type="cellIs" dxfId="23772" priority="861" operator="lessThan">
      <formula>0</formula>
    </cfRule>
  </conditionalFormatting>
  <conditionalFormatting sqref="R148:R153">
    <cfRule type="cellIs" dxfId="23771" priority="859" operator="lessThan">
      <formula>0.8</formula>
    </cfRule>
    <cfRule type="cellIs" dxfId="23770" priority="860" operator="greaterThan">
      <formula>1</formula>
    </cfRule>
  </conditionalFormatting>
  <conditionalFormatting sqref="R148:R153">
    <cfRule type="cellIs" dxfId="23769" priority="857" operator="greaterThan">
      <formula>1</formula>
    </cfRule>
    <cfRule type="cellIs" dxfId="23768" priority="858" operator="lessThan">
      <formula>0.8</formula>
    </cfRule>
  </conditionalFormatting>
  <conditionalFormatting sqref="P148:P153">
    <cfRule type="cellIs" dxfId="23767" priority="856" operator="greaterThan">
      <formula>0</formula>
    </cfRule>
  </conditionalFormatting>
  <conditionalFormatting sqref="Q148:Q153">
    <cfRule type="cellIs" dxfId="23766" priority="855" operator="lessThan">
      <formula>0</formula>
    </cfRule>
  </conditionalFormatting>
  <conditionalFormatting sqref="R148:R153">
    <cfRule type="cellIs" dxfId="23765" priority="853" operator="lessThan">
      <formula>0.8</formula>
    </cfRule>
    <cfRule type="cellIs" dxfId="23764" priority="854" operator="greaterThan">
      <formula>1</formula>
    </cfRule>
  </conditionalFormatting>
  <conditionalFormatting sqref="R148:R153">
    <cfRule type="cellIs" dxfId="23763" priority="851" operator="greaterThan">
      <formula>1</formula>
    </cfRule>
    <cfRule type="cellIs" dxfId="23762" priority="852" operator="lessThan">
      <formula>0.8</formula>
    </cfRule>
  </conditionalFormatting>
  <conditionalFormatting sqref="P148:P153">
    <cfRule type="cellIs" dxfId="23761" priority="850" operator="greaterThan">
      <formula>0</formula>
    </cfRule>
  </conditionalFormatting>
  <conditionalFormatting sqref="Q148:Q153">
    <cfRule type="cellIs" dxfId="23760" priority="849" operator="lessThan">
      <formula>0</formula>
    </cfRule>
  </conditionalFormatting>
  <conditionalFormatting sqref="R148:R153">
    <cfRule type="cellIs" dxfId="23759" priority="847" operator="lessThan">
      <formula>0.8</formula>
    </cfRule>
    <cfRule type="cellIs" dxfId="23758" priority="848" operator="greaterThan">
      <formula>1</formula>
    </cfRule>
  </conditionalFormatting>
  <conditionalFormatting sqref="R148:R153">
    <cfRule type="cellIs" dxfId="23757" priority="845" operator="greaterThan">
      <formula>1</formula>
    </cfRule>
    <cfRule type="cellIs" dxfId="23756" priority="846" operator="lessThan">
      <formula>0.8</formula>
    </cfRule>
  </conditionalFormatting>
  <conditionalFormatting sqref="P148:P153">
    <cfRule type="cellIs" dxfId="23755" priority="844" operator="greaterThan">
      <formula>0</formula>
    </cfRule>
  </conditionalFormatting>
  <conditionalFormatting sqref="Q148:Q153">
    <cfRule type="cellIs" dxfId="23754" priority="843" operator="lessThan">
      <formula>0</formula>
    </cfRule>
  </conditionalFormatting>
  <conditionalFormatting sqref="R148:R153">
    <cfRule type="cellIs" dxfId="23753" priority="841" operator="lessThan">
      <formula>0.8</formula>
    </cfRule>
    <cfRule type="cellIs" dxfId="23752" priority="842" operator="greaterThan">
      <formula>1</formula>
    </cfRule>
  </conditionalFormatting>
  <conditionalFormatting sqref="R148:R153">
    <cfRule type="cellIs" dxfId="23751" priority="839" operator="greaterThan">
      <formula>1</formula>
    </cfRule>
    <cfRule type="cellIs" dxfId="23750" priority="840" operator="lessThan">
      <formula>0.8</formula>
    </cfRule>
  </conditionalFormatting>
  <conditionalFormatting sqref="P148:P153">
    <cfRule type="cellIs" dxfId="23749" priority="838" operator="greaterThan">
      <formula>0</formula>
    </cfRule>
  </conditionalFormatting>
  <conditionalFormatting sqref="P148:P153">
    <cfRule type="cellIs" dxfId="23748" priority="832" operator="greaterThan">
      <formula>0</formula>
    </cfRule>
  </conditionalFormatting>
  <conditionalFormatting sqref="Q148:Q153">
    <cfRule type="cellIs" dxfId="23747" priority="837" operator="lessThan">
      <formula>0</formula>
    </cfRule>
  </conditionalFormatting>
  <conditionalFormatting sqref="R148:R153">
    <cfRule type="cellIs" dxfId="23746" priority="835" operator="lessThan">
      <formula>0.8</formula>
    </cfRule>
    <cfRule type="cellIs" dxfId="23745" priority="836" operator="greaterThan">
      <formula>1</formula>
    </cfRule>
  </conditionalFormatting>
  <conditionalFormatting sqref="R148:R153">
    <cfRule type="cellIs" dxfId="23744" priority="833" operator="greaterThan">
      <formula>1</formula>
    </cfRule>
    <cfRule type="cellIs" dxfId="23743" priority="834" operator="lessThan">
      <formula>0.8</formula>
    </cfRule>
  </conditionalFormatting>
  <conditionalFormatting sqref="P148:P153">
    <cfRule type="cellIs" dxfId="23742" priority="826" operator="greaterThan">
      <formula>0</formula>
    </cfRule>
  </conditionalFormatting>
  <conditionalFormatting sqref="Q148:Q153">
    <cfRule type="cellIs" dxfId="23741" priority="831" operator="lessThan">
      <formula>0</formula>
    </cfRule>
  </conditionalFormatting>
  <conditionalFormatting sqref="R148:R153">
    <cfRule type="cellIs" dxfId="23740" priority="829" operator="lessThan">
      <formula>0.8</formula>
    </cfRule>
    <cfRule type="cellIs" dxfId="23739" priority="830" operator="greaterThan">
      <formula>1</formula>
    </cfRule>
  </conditionalFormatting>
  <conditionalFormatting sqref="R148:R153">
    <cfRule type="cellIs" dxfId="23738" priority="827" operator="greaterThan">
      <formula>1</formula>
    </cfRule>
    <cfRule type="cellIs" dxfId="23737" priority="828" operator="lessThan">
      <formula>0.8</formula>
    </cfRule>
  </conditionalFormatting>
  <conditionalFormatting sqref="R148:R153">
    <cfRule type="cellIs" dxfId="23736" priority="823" operator="lessThan">
      <formula>0.8</formula>
    </cfRule>
    <cfRule type="cellIs" dxfId="23735" priority="824" operator="greaterThan">
      <formula>1</formula>
    </cfRule>
  </conditionalFormatting>
  <conditionalFormatting sqref="R148:R153">
    <cfRule type="cellIs" dxfId="23734" priority="821" operator="greaterThan">
      <formula>1</formula>
    </cfRule>
    <cfRule type="cellIs" dxfId="23733" priority="822" operator="lessThan">
      <formula>0.8</formula>
    </cfRule>
  </conditionalFormatting>
  <conditionalFormatting sqref="P148:P153">
    <cfRule type="cellIs" dxfId="23732" priority="820" operator="greaterThan">
      <formula>0</formula>
    </cfRule>
  </conditionalFormatting>
  <conditionalFormatting sqref="Q148:Q153">
    <cfRule type="cellIs" dxfId="23731" priority="825" operator="lessThan">
      <formula>0</formula>
    </cfRule>
  </conditionalFormatting>
  <conditionalFormatting sqref="Q148:Q153">
    <cfRule type="cellIs" dxfId="23730" priority="819" operator="lessThan">
      <formula>0</formula>
    </cfRule>
  </conditionalFormatting>
  <conditionalFormatting sqref="R148:R153">
    <cfRule type="cellIs" dxfId="23729" priority="817" operator="lessThan">
      <formula>0.8</formula>
    </cfRule>
    <cfRule type="cellIs" dxfId="23728" priority="818" operator="greaterThan">
      <formula>1</formula>
    </cfRule>
  </conditionalFormatting>
  <conditionalFormatting sqref="R148:R153">
    <cfRule type="cellIs" dxfId="23727" priority="815" operator="greaterThan">
      <formula>1</formula>
    </cfRule>
    <cfRule type="cellIs" dxfId="23726" priority="816" operator="lessThan">
      <formula>0.8</formula>
    </cfRule>
  </conditionalFormatting>
  <conditionalFormatting sqref="P148:P153">
    <cfRule type="cellIs" dxfId="23725" priority="814" operator="greaterThan">
      <formula>0</formula>
    </cfRule>
  </conditionalFormatting>
  <conditionalFormatting sqref="P148:P153">
    <cfRule type="cellIs" dxfId="23724" priority="808" operator="greaterThan">
      <formula>0</formula>
    </cfRule>
  </conditionalFormatting>
  <conditionalFormatting sqref="Q148:Q153">
    <cfRule type="cellIs" dxfId="23723" priority="813" operator="lessThan">
      <formula>0</formula>
    </cfRule>
  </conditionalFormatting>
  <conditionalFormatting sqref="R148:R153">
    <cfRule type="cellIs" dxfId="23722" priority="811" operator="lessThan">
      <formula>0.8</formula>
    </cfRule>
    <cfRule type="cellIs" dxfId="23721" priority="812" operator="greaterThan">
      <formula>1</formula>
    </cfRule>
  </conditionalFormatting>
  <conditionalFormatting sqref="R148:R153">
    <cfRule type="cellIs" dxfId="23720" priority="809" operator="greaterThan">
      <formula>1</formula>
    </cfRule>
    <cfRule type="cellIs" dxfId="23719" priority="810" operator="lessThan">
      <formula>0.8</formula>
    </cfRule>
  </conditionalFormatting>
  <conditionalFormatting sqref="P148:P153">
    <cfRule type="cellIs" dxfId="23718" priority="802" operator="greaterThan">
      <formula>0</formula>
    </cfRule>
  </conditionalFormatting>
  <conditionalFormatting sqref="Q148:Q153">
    <cfRule type="cellIs" dxfId="23717" priority="807" operator="lessThan">
      <formula>0</formula>
    </cfRule>
  </conditionalFormatting>
  <conditionalFormatting sqref="R148:R153">
    <cfRule type="cellIs" dxfId="23716" priority="805" operator="lessThan">
      <formula>0.8</formula>
    </cfRule>
    <cfRule type="cellIs" dxfId="23715" priority="806" operator="greaterThan">
      <formula>1</formula>
    </cfRule>
  </conditionalFormatting>
  <conditionalFormatting sqref="R148:R153">
    <cfRule type="cellIs" dxfId="23714" priority="803" operator="greaterThan">
      <formula>1</formula>
    </cfRule>
    <cfRule type="cellIs" dxfId="23713" priority="804" operator="lessThan">
      <formula>0.8</formula>
    </cfRule>
  </conditionalFormatting>
  <conditionalFormatting sqref="R148:R153">
    <cfRule type="cellIs" dxfId="23712" priority="799" operator="lessThan">
      <formula>0.8</formula>
    </cfRule>
    <cfRule type="cellIs" dxfId="23711" priority="800" operator="greaterThan">
      <formula>1</formula>
    </cfRule>
  </conditionalFormatting>
  <conditionalFormatting sqref="R148:R153">
    <cfRule type="cellIs" dxfId="23710" priority="797" operator="greaterThan">
      <formula>1</formula>
    </cfRule>
    <cfRule type="cellIs" dxfId="23709" priority="798" operator="lessThan">
      <formula>0.8</formula>
    </cfRule>
  </conditionalFormatting>
  <conditionalFormatting sqref="P148:P153">
    <cfRule type="cellIs" dxfId="23708" priority="796" operator="greaterThan">
      <formula>0</formula>
    </cfRule>
  </conditionalFormatting>
  <conditionalFormatting sqref="Q148:Q153">
    <cfRule type="cellIs" dxfId="23707" priority="801" operator="lessThan">
      <formula>0</formula>
    </cfRule>
  </conditionalFormatting>
  <conditionalFormatting sqref="P148:P153">
    <cfRule type="cellIs" dxfId="23706" priority="790" operator="greaterThan">
      <formula>0</formula>
    </cfRule>
  </conditionalFormatting>
  <conditionalFormatting sqref="Q148:Q153">
    <cfRule type="cellIs" dxfId="23705" priority="795" operator="lessThan">
      <formula>0</formula>
    </cfRule>
  </conditionalFormatting>
  <conditionalFormatting sqref="R148:R153">
    <cfRule type="cellIs" dxfId="23704" priority="793" operator="lessThan">
      <formula>0.8</formula>
    </cfRule>
    <cfRule type="cellIs" dxfId="23703" priority="794" operator="greaterThan">
      <formula>1</formula>
    </cfRule>
  </conditionalFormatting>
  <conditionalFormatting sqref="R148:R153">
    <cfRule type="cellIs" dxfId="23702" priority="791" operator="greaterThan">
      <formula>1</formula>
    </cfRule>
    <cfRule type="cellIs" dxfId="23701" priority="792" operator="lessThan">
      <formula>0.8</formula>
    </cfRule>
  </conditionalFormatting>
  <conditionalFormatting sqref="R148:R153">
    <cfRule type="cellIs" dxfId="23700" priority="787" operator="lessThan">
      <formula>0.8</formula>
    </cfRule>
    <cfRule type="cellIs" dxfId="23699" priority="788" operator="greaterThan">
      <formula>1</formula>
    </cfRule>
  </conditionalFormatting>
  <conditionalFormatting sqref="R148:R153">
    <cfRule type="cellIs" dxfId="23698" priority="785" operator="greaterThan">
      <formula>1</formula>
    </cfRule>
    <cfRule type="cellIs" dxfId="23697" priority="786" operator="lessThan">
      <formula>0.8</formula>
    </cfRule>
  </conditionalFormatting>
  <conditionalFormatting sqref="P148:P153">
    <cfRule type="cellIs" dxfId="23696" priority="784" operator="greaterThan">
      <formula>0</formula>
    </cfRule>
  </conditionalFormatting>
  <conditionalFormatting sqref="Q148:Q153">
    <cfRule type="cellIs" dxfId="23695" priority="789" operator="lessThan">
      <formula>0</formula>
    </cfRule>
  </conditionalFormatting>
  <conditionalFormatting sqref="R148:R153">
    <cfRule type="cellIs" dxfId="23694" priority="781" operator="lessThan">
      <formula>0.8</formula>
    </cfRule>
    <cfRule type="cellIs" dxfId="23693" priority="782" operator="greaterThan">
      <formula>1</formula>
    </cfRule>
  </conditionalFormatting>
  <conditionalFormatting sqref="R148:R153">
    <cfRule type="cellIs" dxfId="23692" priority="779" operator="greaterThan">
      <formula>1</formula>
    </cfRule>
    <cfRule type="cellIs" dxfId="23691" priority="780" operator="lessThan">
      <formula>0.8</formula>
    </cfRule>
  </conditionalFormatting>
  <conditionalFormatting sqref="P148:P153">
    <cfRule type="cellIs" dxfId="23690" priority="778" operator="greaterThan">
      <formula>0</formula>
    </cfRule>
  </conditionalFormatting>
  <conditionalFormatting sqref="Q148:Q153">
    <cfRule type="cellIs" dxfId="23689" priority="783" operator="lessThan">
      <formula>0</formula>
    </cfRule>
  </conditionalFormatting>
  <conditionalFormatting sqref="Q148:Q153">
    <cfRule type="cellIs" dxfId="23688" priority="777" operator="lessThan">
      <formula>0</formula>
    </cfRule>
  </conditionalFormatting>
  <conditionalFormatting sqref="R148:R153">
    <cfRule type="cellIs" dxfId="23687" priority="775" operator="lessThan">
      <formula>0.8</formula>
    </cfRule>
    <cfRule type="cellIs" dxfId="23686" priority="776" operator="greaterThan">
      <formula>1</formula>
    </cfRule>
  </conditionalFormatting>
  <conditionalFormatting sqref="R148:R153">
    <cfRule type="cellIs" dxfId="23685" priority="773" operator="greaterThan">
      <formula>1</formula>
    </cfRule>
    <cfRule type="cellIs" dxfId="23684" priority="774" operator="lessThan">
      <formula>0.8</formula>
    </cfRule>
  </conditionalFormatting>
  <conditionalFormatting sqref="P148:P153">
    <cfRule type="cellIs" dxfId="23683" priority="772" operator="greaterThan">
      <formula>0</formula>
    </cfRule>
  </conditionalFormatting>
  <conditionalFormatting sqref="Q148:Q153">
    <cfRule type="cellIs" dxfId="23682" priority="766" operator="lessThan">
      <formula>0</formula>
    </cfRule>
  </conditionalFormatting>
  <conditionalFormatting sqref="R148:R153">
    <cfRule type="cellIs" dxfId="23681" priority="770" operator="lessThan">
      <formula>0.8</formula>
    </cfRule>
    <cfRule type="cellIs" dxfId="23680" priority="771" operator="greaterThan">
      <formula>1</formula>
    </cfRule>
  </conditionalFormatting>
  <conditionalFormatting sqref="R148:R153">
    <cfRule type="cellIs" dxfId="23679" priority="768" operator="greaterThan">
      <formula>1</formula>
    </cfRule>
    <cfRule type="cellIs" dxfId="23678" priority="769" operator="lessThan">
      <formula>0.8</formula>
    </cfRule>
  </conditionalFormatting>
  <conditionalFormatting sqref="P148:P153">
    <cfRule type="cellIs" dxfId="23677" priority="767" operator="greaterThan">
      <formula>0</formula>
    </cfRule>
  </conditionalFormatting>
  <conditionalFormatting sqref="Q148:Q153">
    <cfRule type="cellIs" dxfId="23676" priority="765" operator="lessThan">
      <formula>0</formula>
    </cfRule>
  </conditionalFormatting>
  <conditionalFormatting sqref="R148:R153">
    <cfRule type="cellIs" dxfId="23675" priority="763" operator="lessThan">
      <formula>0.8</formula>
    </cfRule>
    <cfRule type="cellIs" dxfId="23674" priority="764" operator="greaterThan">
      <formula>1</formula>
    </cfRule>
  </conditionalFormatting>
  <conditionalFormatting sqref="R148:R153">
    <cfRule type="cellIs" dxfId="23673" priority="761" operator="greaterThan">
      <formula>1</formula>
    </cfRule>
    <cfRule type="cellIs" dxfId="23672" priority="762" operator="lessThan">
      <formula>0.8</formula>
    </cfRule>
  </conditionalFormatting>
  <conditionalFormatting sqref="P148:P153">
    <cfRule type="cellIs" dxfId="23671" priority="760" operator="greaterThan">
      <formula>0</formula>
    </cfRule>
  </conditionalFormatting>
  <conditionalFormatting sqref="Q148:Q153">
    <cfRule type="cellIs" dxfId="23670" priority="759" operator="lessThan">
      <formula>0</formula>
    </cfRule>
  </conditionalFormatting>
  <conditionalFormatting sqref="R148:R153">
    <cfRule type="cellIs" dxfId="23669" priority="757" operator="lessThan">
      <formula>0.8</formula>
    </cfRule>
    <cfRule type="cellIs" dxfId="23668" priority="758" operator="greaterThan">
      <formula>1</formula>
    </cfRule>
  </conditionalFormatting>
  <conditionalFormatting sqref="R148:R153">
    <cfRule type="cellIs" dxfId="23667" priority="755" operator="greaterThan">
      <formula>1</formula>
    </cfRule>
    <cfRule type="cellIs" dxfId="23666" priority="756" operator="lessThan">
      <formula>0.8</formula>
    </cfRule>
  </conditionalFormatting>
  <conditionalFormatting sqref="P148:P153">
    <cfRule type="cellIs" dxfId="23665" priority="754" operator="greaterThan">
      <formula>0</formula>
    </cfRule>
  </conditionalFormatting>
  <conditionalFormatting sqref="Q148:Q153">
    <cfRule type="cellIs" dxfId="23664" priority="753" operator="lessThan">
      <formula>0</formula>
    </cfRule>
  </conditionalFormatting>
  <conditionalFormatting sqref="R148:R153">
    <cfRule type="cellIs" dxfId="23663" priority="751" operator="lessThan">
      <formula>0.8</formula>
    </cfRule>
    <cfRule type="cellIs" dxfId="23662" priority="752" operator="greaterThan">
      <formula>1</formula>
    </cfRule>
  </conditionalFormatting>
  <conditionalFormatting sqref="R148:R153">
    <cfRule type="cellIs" dxfId="23661" priority="749" operator="greaterThan">
      <formula>1</formula>
    </cfRule>
    <cfRule type="cellIs" dxfId="23660" priority="750" operator="lessThan">
      <formula>0.8</formula>
    </cfRule>
  </conditionalFormatting>
  <conditionalFormatting sqref="P148:P153">
    <cfRule type="cellIs" dxfId="23659" priority="748" operator="greaterThan">
      <formula>0</formula>
    </cfRule>
  </conditionalFormatting>
  <conditionalFormatting sqref="Q148:Q153">
    <cfRule type="cellIs" dxfId="23658" priority="747" operator="lessThan">
      <formula>0</formula>
    </cfRule>
  </conditionalFormatting>
  <conditionalFormatting sqref="R148:R153">
    <cfRule type="cellIs" dxfId="23657" priority="745" operator="lessThan">
      <formula>0.8</formula>
    </cfRule>
    <cfRule type="cellIs" dxfId="23656" priority="746" operator="greaterThan">
      <formula>1</formula>
    </cfRule>
  </conditionalFormatting>
  <conditionalFormatting sqref="R148:R153">
    <cfRule type="cellIs" dxfId="23655" priority="743" operator="greaterThan">
      <formula>1</formula>
    </cfRule>
    <cfRule type="cellIs" dxfId="23654" priority="744" operator="lessThan">
      <formula>0.8</formula>
    </cfRule>
  </conditionalFormatting>
  <conditionalFormatting sqref="P148:P153">
    <cfRule type="cellIs" dxfId="23653" priority="742" operator="greaterThan">
      <formula>0</formula>
    </cfRule>
  </conditionalFormatting>
  <conditionalFormatting sqref="Q148:Q153">
    <cfRule type="cellIs" dxfId="23652" priority="741" operator="lessThan">
      <formula>0</formula>
    </cfRule>
  </conditionalFormatting>
  <conditionalFormatting sqref="R148:R153">
    <cfRule type="cellIs" dxfId="23651" priority="739" operator="lessThan">
      <formula>0.8</formula>
    </cfRule>
    <cfRule type="cellIs" dxfId="23650" priority="740" operator="greaterThan">
      <formula>1</formula>
    </cfRule>
  </conditionalFormatting>
  <conditionalFormatting sqref="R148:R153">
    <cfRule type="cellIs" dxfId="23649" priority="737" operator="greaterThan">
      <formula>1</formula>
    </cfRule>
    <cfRule type="cellIs" dxfId="23648" priority="738" operator="lessThan">
      <formula>0.8</formula>
    </cfRule>
  </conditionalFormatting>
  <conditionalFormatting sqref="P148:P153">
    <cfRule type="cellIs" dxfId="23647" priority="736" operator="greaterThan">
      <formula>0</formula>
    </cfRule>
  </conditionalFormatting>
  <conditionalFormatting sqref="P148:P153">
    <cfRule type="cellIs" dxfId="23646" priority="730" operator="greaterThan">
      <formula>0</formula>
    </cfRule>
  </conditionalFormatting>
  <conditionalFormatting sqref="Q148:Q153">
    <cfRule type="cellIs" dxfId="23645" priority="735" operator="lessThan">
      <formula>0</formula>
    </cfRule>
  </conditionalFormatting>
  <conditionalFormatting sqref="R148:R153">
    <cfRule type="cellIs" dxfId="23644" priority="733" operator="lessThan">
      <formula>0.8</formula>
    </cfRule>
    <cfRule type="cellIs" dxfId="23643" priority="734" operator="greaterThan">
      <formula>1</formula>
    </cfRule>
  </conditionalFormatting>
  <conditionalFormatting sqref="R148:R153">
    <cfRule type="cellIs" dxfId="23642" priority="731" operator="greaterThan">
      <formula>1</formula>
    </cfRule>
    <cfRule type="cellIs" dxfId="23641" priority="732" operator="lessThan">
      <formula>0.8</formula>
    </cfRule>
  </conditionalFormatting>
  <conditionalFormatting sqref="P148:P153">
    <cfRule type="cellIs" dxfId="23640" priority="724" operator="greaterThan">
      <formula>0</formula>
    </cfRule>
  </conditionalFormatting>
  <conditionalFormatting sqref="Q148:Q153">
    <cfRule type="cellIs" dxfId="23639" priority="729" operator="lessThan">
      <formula>0</formula>
    </cfRule>
  </conditionalFormatting>
  <conditionalFormatting sqref="R148:R153">
    <cfRule type="cellIs" dxfId="23638" priority="727" operator="lessThan">
      <formula>0.8</formula>
    </cfRule>
    <cfRule type="cellIs" dxfId="23637" priority="728" operator="greaterThan">
      <formula>1</formula>
    </cfRule>
  </conditionalFormatting>
  <conditionalFormatting sqref="R148:R153">
    <cfRule type="cellIs" dxfId="23636" priority="725" operator="greaterThan">
      <formula>1</formula>
    </cfRule>
    <cfRule type="cellIs" dxfId="23635" priority="726" operator="lessThan">
      <formula>0.8</formula>
    </cfRule>
  </conditionalFormatting>
  <conditionalFormatting sqref="R148:R153">
    <cfRule type="cellIs" dxfId="23634" priority="721" operator="lessThan">
      <formula>0.8</formula>
    </cfRule>
    <cfRule type="cellIs" dxfId="23633" priority="722" operator="greaterThan">
      <formula>1</formula>
    </cfRule>
  </conditionalFormatting>
  <conditionalFormatting sqref="R148:R153">
    <cfRule type="cellIs" dxfId="23632" priority="719" operator="greaterThan">
      <formula>1</formula>
    </cfRule>
    <cfRule type="cellIs" dxfId="23631" priority="720" operator="lessThan">
      <formula>0.8</formula>
    </cfRule>
  </conditionalFormatting>
  <conditionalFormatting sqref="P148:P153">
    <cfRule type="cellIs" dxfId="23630" priority="718" operator="greaterThan">
      <formula>0</formula>
    </cfRule>
  </conditionalFormatting>
  <conditionalFormatting sqref="Q148:Q153">
    <cfRule type="cellIs" dxfId="23629" priority="723" operator="lessThan">
      <formula>0</formula>
    </cfRule>
  </conditionalFormatting>
  <conditionalFormatting sqref="P44:P51">
    <cfRule type="cellIs" dxfId="23628" priority="712" operator="greaterThan">
      <formula>0</formula>
    </cfRule>
  </conditionalFormatting>
  <conditionalFormatting sqref="Q44:Q51">
    <cfRule type="cellIs" dxfId="23627" priority="717" operator="lessThan">
      <formula>0</formula>
    </cfRule>
  </conditionalFormatting>
  <conditionalFormatting sqref="R44:R51">
    <cfRule type="cellIs" dxfId="23626" priority="715" operator="lessThan">
      <formula>0.8</formula>
    </cfRule>
    <cfRule type="cellIs" dxfId="23625" priority="716" operator="greaterThan">
      <formula>1</formula>
    </cfRule>
  </conditionalFormatting>
  <conditionalFormatting sqref="R44:R51">
    <cfRule type="cellIs" dxfId="23624" priority="713" operator="greaterThan">
      <formula>1</formula>
    </cfRule>
    <cfRule type="cellIs" dxfId="23623" priority="714" operator="lessThan">
      <formula>0.8</formula>
    </cfRule>
  </conditionalFormatting>
  <conditionalFormatting sqref="Q84:Q91">
    <cfRule type="cellIs" dxfId="23622" priority="711" operator="lessThan">
      <formula>0</formula>
    </cfRule>
  </conditionalFormatting>
  <conditionalFormatting sqref="R84:R91">
    <cfRule type="cellIs" dxfId="23621" priority="709" operator="lessThan">
      <formula>0.8</formula>
    </cfRule>
    <cfRule type="cellIs" dxfId="23620" priority="710" operator="greaterThan">
      <formula>1</formula>
    </cfRule>
  </conditionalFormatting>
  <conditionalFormatting sqref="R84:R91">
    <cfRule type="cellIs" dxfId="23619" priority="707" operator="greaterThan">
      <formula>1</formula>
    </cfRule>
    <cfRule type="cellIs" dxfId="23618" priority="708" operator="lessThan">
      <formula>0.8</formula>
    </cfRule>
  </conditionalFormatting>
  <conditionalFormatting sqref="P84:P91">
    <cfRule type="cellIs" dxfId="23617" priority="706" operator="greaterThan">
      <formula>0</formula>
    </cfRule>
  </conditionalFormatting>
  <conditionalFormatting sqref="Q84:Q91">
    <cfRule type="cellIs" dxfId="23616" priority="705" operator="lessThan">
      <formula>0</formula>
    </cfRule>
  </conditionalFormatting>
  <conditionalFormatting sqref="R84:R91">
    <cfRule type="cellIs" dxfId="23615" priority="703" operator="lessThan">
      <formula>0.8</formula>
    </cfRule>
    <cfRule type="cellIs" dxfId="23614" priority="704" operator="greaterThan">
      <formula>1</formula>
    </cfRule>
  </conditionalFormatting>
  <conditionalFormatting sqref="R84:R91">
    <cfRule type="cellIs" dxfId="23613" priority="701" operator="greaterThan">
      <formula>1</formula>
    </cfRule>
    <cfRule type="cellIs" dxfId="23612" priority="702" operator="lessThan">
      <formula>0.8</formula>
    </cfRule>
  </conditionalFormatting>
  <conditionalFormatting sqref="P84:P91">
    <cfRule type="cellIs" dxfId="23611" priority="700" operator="greaterThan">
      <formula>0</formula>
    </cfRule>
  </conditionalFormatting>
  <conditionalFormatting sqref="Q84:Q91">
    <cfRule type="cellIs" dxfId="23610" priority="699" operator="lessThan">
      <formula>0</formula>
    </cfRule>
  </conditionalFormatting>
  <conditionalFormatting sqref="R84:R91">
    <cfRule type="cellIs" dxfId="23609" priority="697" operator="lessThan">
      <formula>0.8</formula>
    </cfRule>
    <cfRule type="cellIs" dxfId="23608" priority="698" operator="greaterThan">
      <formula>1</formula>
    </cfRule>
  </conditionalFormatting>
  <conditionalFormatting sqref="R84:R91">
    <cfRule type="cellIs" dxfId="23607" priority="695" operator="greaterThan">
      <formula>1</formula>
    </cfRule>
    <cfRule type="cellIs" dxfId="23606" priority="696" operator="lessThan">
      <formula>0.8</formula>
    </cfRule>
  </conditionalFormatting>
  <conditionalFormatting sqref="P84:P91">
    <cfRule type="cellIs" dxfId="23605" priority="694" operator="greaterThan">
      <formula>0</formula>
    </cfRule>
  </conditionalFormatting>
  <conditionalFormatting sqref="Q84:Q91">
    <cfRule type="cellIs" dxfId="23604" priority="693" operator="lessThan">
      <formula>0</formula>
    </cfRule>
  </conditionalFormatting>
  <conditionalFormatting sqref="R84:R91">
    <cfRule type="cellIs" dxfId="23603" priority="691" operator="lessThan">
      <formula>0.8</formula>
    </cfRule>
    <cfRule type="cellIs" dxfId="23602" priority="692" operator="greaterThan">
      <formula>1</formula>
    </cfRule>
  </conditionalFormatting>
  <conditionalFormatting sqref="R84:R91">
    <cfRule type="cellIs" dxfId="23601" priority="689" operator="greaterThan">
      <formula>1</formula>
    </cfRule>
    <cfRule type="cellIs" dxfId="23600" priority="690" operator="lessThan">
      <formula>0.8</formula>
    </cfRule>
  </conditionalFormatting>
  <conditionalFormatting sqref="P84:P91">
    <cfRule type="cellIs" dxfId="23599" priority="688" operator="greaterThan">
      <formula>0</formula>
    </cfRule>
  </conditionalFormatting>
  <conditionalFormatting sqref="P84:P91">
    <cfRule type="cellIs" dxfId="23598" priority="682" operator="greaterThan">
      <formula>0</formula>
    </cfRule>
  </conditionalFormatting>
  <conditionalFormatting sqref="Q84:Q91">
    <cfRule type="cellIs" dxfId="23597" priority="687" operator="lessThan">
      <formula>0</formula>
    </cfRule>
  </conditionalFormatting>
  <conditionalFormatting sqref="R84:R91">
    <cfRule type="cellIs" dxfId="23596" priority="685" operator="lessThan">
      <formula>0.8</formula>
    </cfRule>
    <cfRule type="cellIs" dxfId="23595" priority="686" operator="greaterThan">
      <formula>1</formula>
    </cfRule>
  </conditionalFormatting>
  <conditionalFormatting sqref="R84:R91">
    <cfRule type="cellIs" dxfId="23594" priority="683" operator="greaterThan">
      <formula>1</formula>
    </cfRule>
    <cfRule type="cellIs" dxfId="23593" priority="684" operator="lessThan">
      <formula>0.8</formula>
    </cfRule>
  </conditionalFormatting>
  <conditionalFormatting sqref="P84:P91">
    <cfRule type="cellIs" dxfId="23592" priority="676" operator="greaterThan">
      <formula>0</formula>
    </cfRule>
  </conditionalFormatting>
  <conditionalFormatting sqref="Q84:Q91">
    <cfRule type="cellIs" dxfId="23591" priority="681" operator="lessThan">
      <formula>0</formula>
    </cfRule>
  </conditionalFormatting>
  <conditionalFormatting sqref="R84:R91">
    <cfRule type="cellIs" dxfId="23590" priority="679" operator="lessThan">
      <formula>0.8</formula>
    </cfRule>
    <cfRule type="cellIs" dxfId="23589" priority="680" operator="greaterThan">
      <formula>1</formula>
    </cfRule>
  </conditionalFormatting>
  <conditionalFormatting sqref="R84:R91">
    <cfRule type="cellIs" dxfId="23588" priority="677" operator="greaterThan">
      <formula>1</formula>
    </cfRule>
    <cfRule type="cellIs" dxfId="23587" priority="678" operator="lessThan">
      <formula>0.8</formula>
    </cfRule>
  </conditionalFormatting>
  <conditionalFormatting sqref="R84:R91">
    <cfRule type="cellIs" dxfId="23586" priority="673" operator="lessThan">
      <formula>0.8</formula>
    </cfRule>
    <cfRule type="cellIs" dxfId="23585" priority="674" operator="greaterThan">
      <formula>1</formula>
    </cfRule>
  </conditionalFormatting>
  <conditionalFormatting sqref="R84:R91">
    <cfRule type="cellIs" dxfId="23584" priority="671" operator="greaterThan">
      <formula>1</formula>
    </cfRule>
    <cfRule type="cellIs" dxfId="23583" priority="672" operator="lessThan">
      <formula>0.8</formula>
    </cfRule>
  </conditionalFormatting>
  <conditionalFormatting sqref="P84:P91">
    <cfRule type="cellIs" dxfId="23582" priority="670" operator="greaterThan">
      <formula>0</formula>
    </cfRule>
  </conditionalFormatting>
  <conditionalFormatting sqref="Q84:Q91">
    <cfRule type="cellIs" dxfId="23581" priority="675" operator="lessThan">
      <formula>0</formula>
    </cfRule>
  </conditionalFormatting>
  <conditionalFormatting sqref="Q84:Q91">
    <cfRule type="cellIs" dxfId="23580" priority="669" operator="lessThan">
      <formula>0</formula>
    </cfRule>
  </conditionalFormatting>
  <conditionalFormatting sqref="R84:R91">
    <cfRule type="cellIs" dxfId="23579" priority="667" operator="lessThan">
      <formula>0.8</formula>
    </cfRule>
    <cfRule type="cellIs" dxfId="23578" priority="668" operator="greaterThan">
      <formula>1</formula>
    </cfRule>
  </conditionalFormatting>
  <conditionalFormatting sqref="R84:R91">
    <cfRule type="cellIs" dxfId="23577" priority="665" operator="greaterThan">
      <formula>1</formula>
    </cfRule>
    <cfRule type="cellIs" dxfId="23576" priority="666" operator="lessThan">
      <formula>0.8</formula>
    </cfRule>
  </conditionalFormatting>
  <conditionalFormatting sqref="P84:P91">
    <cfRule type="cellIs" dxfId="23575" priority="664" operator="greaterThan">
      <formula>0</formula>
    </cfRule>
  </conditionalFormatting>
  <conditionalFormatting sqref="P84:P91">
    <cfRule type="cellIs" dxfId="23574" priority="658" operator="greaterThan">
      <formula>0</formula>
    </cfRule>
  </conditionalFormatting>
  <conditionalFormatting sqref="Q84:Q91">
    <cfRule type="cellIs" dxfId="23573" priority="663" operator="lessThan">
      <formula>0</formula>
    </cfRule>
  </conditionalFormatting>
  <conditionalFormatting sqref="R84:R91">
    <cfRule type="cellIs" dxfId="23572" priority="661" operator="lessThan">
      <formula>0.8</formula>
    </cfRule>
    <cfRule type="cellIs" dxfId="23571" priority="662" operator="greaterThan">
      <formula>1</formula>
    </cfRule>
  </conditionalFormatting>
  <conditionalFormatting sqref="R84:R91">
    <cfRule type="cellIs" dxfId="23570" priority="659" operator="greaterThan">
      <formula>1</formula>
    </cfRule>
    <cfRule type="cellIs" dxfId="23569" priority="660" operator="lessThan">
      <formula>0.8</formula>
    </cfRule>
  </conditionalFormatting>
  <conditionalFormatting sqref="P84:P91">
    <cfRule type="cellIs" dxfId="23568" priority="652" operator="greaterThan">
      <formula>0</formula>
    </cfRule>
  </conditionalFormatting>
  <conditionalFormatting sqref="Q84:Q91">
    <cfRule type="cellIs" dxfId="23567" priority="657" operator="lessThan">
      <formula>0</formula>
    </cfRule>
  </conditionalFormatting>
  <conditionalFormatting sqref="R84:R91">
    <cfRule type="cellIs" dxfId="23566" priority="655" operator="lessThan">
      <formula>0.8</formula>
    </cfRule>
    <cfRule type="cellIs" dxfId="23565" priority="656" operator="greaterThan">
      <formula>1</formula>
    </cfRule>
  </conditionalFormatting>
  <conditionalFormatting sqref="R84:R91">
    <cfRule type="cellIs" dxfId="23564" priority="653" operator="greaterThan">
      <formula>1</formula>
    </cfRule>
    <cfRule type="cellIs" dxfId="23563" priority="654" operator="lessThan">
      <formula>0.8</formula>
    </cfRule>
  </conditionalFormatting>
  <conditionalFormatting sqref="R84:R91">
    <cfRule type="cellIs" dxfId="23562" priority="649" operator="lessThan">
      <formula>0.8</formula>
    </cfRule>
    <cfRule type="cellIs" dxfId="23561" priority="650" operator="greaterThan">
      <formula>1</formula>
    </cfRule>
  </conditionalFormatting>
  <conditionalFormatting sqref="R84:R91">
    <cfRule type="cellIs" dxfId="23560" priority="647" operator="greaterThan">
      <formula>1</formula>
    </cfRule>
    <cfRule type="cellIs" dxfId="23559" priority="648" operator="lessThan">
      <formula>0.8</formula>
    </cfRule>
  </conditionalFormatting>
  <conditionalFormatting sqref="P84:P91">
    <cfRule type="cellIs" dxfId="23558" priority="646" operator="greaterThan">
      <formula>0</formula>
    </cfRule>
  </conditionalFormatting>
  <conditionalFormatting sqref="Q84:Q91">
    <cfRule type="cellIs" dxfId="23557" priority="651" operator="lessThan">
      <formula>0</formula>
    </cfRule>
  </conditionalFormatting>
  <conditionalFormatting sqref="P84:P91">
    <cfRule type="cellIs" dxfId="23556" priority="640" operator="greaterThan">
      <formula>0</formula>
    </cfRule>
  </conditionalFormatting>
  <conditionalFormatting sqref="Q84:Q91">
    <cfRule type="cellIs" dxfId="23555" priority="645" operator="lessThan">
      <formula>0</formula>
    </cfRule>
  </conditionalFormatting>
  <conditionalFormatting sqref="R84:R91">
    <cfRule type="cellIs" dxfId="23554" priority="643" operator="lessThan">
      <formula>0.8</formula>
    </cfRule>
    <cfRule type="cellIs" dxfId="23553" priority="644" operator="greaterThan">
      <formula>1</formula>
    </cfRule>
  </conditionalFormatting>
  <conditionalFormatting sqref="R84:R91">
    <cfRule type="cellIs" dxfId="23552" priority="641" operator="greaterThan">
      <formula>1</formula>
    </cfRule>
    <cfRule type="cellIs" dxfId="23551" priority="642" operator="lessThan">
      <formula>0.8</formula>
    </cfRule>
  </conditionalFormatting>
  <conditionalFormatting sqref="R84:R91">
    <cfRule type="cellIs" dxfId="23550" priority="637" operator="lessThan">
      <formula>0.8</formula>
    </cfRule>
    <cfRule type="cellIs" dxfId="23549" priority="638" operator="greaterThan">
      <formula>1</formula>
    </cfRule>
  </conditionalFormatting>
  <conditionalFormatting sqref="R84:R91">
    <cfRule type="cellIs" dxfId="23548" priority="635" operator="greaterThan">
      <formula>1</formula>
    </cfRule>
    <cfRule type="cellIs" dxfId="23547" priority="636" operator="lessThan">
      <formula>0.8</formula>
    </cfRule>
  </conditionalFormatting>
  <conditionalFormatting sqref="P84:P91">
    <cfRule type="cellIs" dxfId="23546" priority="634" operator="greaterThan">
      <formula>0</formula>
    </cfRule>
  </conditionalFormatting>
  <conditionalFormatting sqref="Q84:Q91">
    <cfRule type="cellIs" dxfId="23545" priority="639" operator="lessThan">
      <formula>0</formula>
    </cfRule>
  </conditionalFormatting>
  <conditionalFormatting sqref="R84:R91">
    <cfRule type="cellIs" dxfId="23544" priority="631" operator="lessThan">
      <formula>0.8</formula>
    </cfRule>
    <cfRule type="cellIs" dxfId="23543" priority="632" operator="greaterThan">
      <formula>1</formula>
    </cfRule>
  </conditionalFormatting>
  <conditionalFormatting sqref="R84:R91">
    <cfRule type="cellIs" dxfId="23542" priority="629" operator="greaterThan">
      <formula>1</formula>
    </cfRule>
    <cfRule type="cellIs" dxfId="23541" priority="630" operator="lessThan">
      <formula>0.8</formula>
    </cfRule>
  </conditionalFormatting>
  <conditionalFormatting sqref="P84:P91">
    <cfRule type="cellIs" dxfId="23540" priority="628" operator="greaterThan">
      <formula>0</formula>
    </cfRule>
  </conditionalFormatting>
  <conditionalFormatting sqref="Q84:Q91">
    <cfRule type="cellIs" dxfId="23539" priority="633" operator="lessThan">
      <formula>0</formula>
    </cfRule>
  </conditionalFormatting>
  <conditionalFormatting sqref="Q84:Q91">
    <cfRule type="cellIs" dxfId="23538" priority="627" operator="lessThan">
      <formula>0</formula>
    </cfRule>
  </conditionalFormatting>
  <conditionalFormatting sqref="R84:R91">
    <cfRule type="cellIs" dxfId="23537" priority="625" operator="lessThan">
      <formula>0.8</formula>
    </cfRule>
    <cfRule type="cellIs" dxfId="23536" priority="626" operator="greaterThan">
      <formula>1</formula>
    </cfRule>
  </conditionalFormatting>
  <conditionalFormatting sqref="R84:R91">
    <cfRule type="cellIs" dxfId="23535" priority="623" operator="greaterThan">
      <formula>1</formula>
    </cfRule>
    <cfRule type="cellIs" dxfId="23534" priority="624" operator="lessThan">
      <formula>0.8</formula>
    </cfRule>
  </conditionalFormatting>
  <conditionalFormatting sqref="P84:P91">
    <cfRule type="cellIs" dxfId="23533" priority="622" operator="greaterThan">
      <formula>0</formula>
    </cfRule>
  </conditionalFormatting>
  <conditionalFormatting sqref="Q84:Q91">
    <cfRule type="cellIs" dxfId="23532" priority="616" operator="lessThan">
      <formula>0</formula>
    </cfRule>
  </conditionalFormatting>
  <conditionalFormatting sqref="R84:R91">
    <cfRule type="cellIs" dxfId="23531" priority="620" operator="lessThan">
      <formula>0.8</formula>
    </cfRule>
    <cfRule type="cellIs" dxfId="23530" priority="621" operator="greaterThan">
      <formula>1</formula>
    </cfRule>
  </conditionalFormatting>
  <conditionalFormatting sqref="R84:R91">
    <cfRule type="cellIs" dxfId="23529" priority="618" operator="greaterThan">
      <formula>1</formula>
    </cfRule>
    <cfRule type="cellIs" dxfId="23528" priority="619" operator="lessThan">
      <formula>0.8</formula>
    </cfRule>
  </conditionalFormatting>
  <conditionalFormatting sqref="P84:P91">
    <cfRule type="cellIs" dxfId="23527" priority="617" operator="greaterThan">
      <formula>0</formula>
    </cfRule>
  </conditionalFormatting>
  <conditionalFormatting sqref="Q84:Q91">
    <cfRule type="cellIs" dxfId="23526" priority="615" operator="lessThan">
      <formula>0</formula>
    </cfRule>
  </conditionalFormatting>
  <conditionalFormatting sqref="R84:R91">
    <cfRule type="cellIs" dxfId="23525" priority="613" operator="lessThan">
      <formula>0.8</formula>
    </cfRule>
    <cfRule type="cellIs" dxfId="23524" priority="614" operator="greaterThan">
      <formula>1</formula>
    </cfRule>
  </conditionalFormatting>
  <conditionalFormatting sqref="R84:R91">
    <cfRule type="cellIs" dxfId="23523" priority="611" operator="greaterThan">
      <formula>1</formula>
    </cfRule>
    <cfRule type="cellIs" dxfId="23522" priority="612" operator="lessThan">
      <formula>0.8</formula>
    </cfRule>
  </conditionalFormatting>
  <conditionalFormatting sqref="P84:P91">
    <cfRule type="cellIs" dxfId="23521" priority="610" operator="greaterThan">
      <formula>0</formula>
    </cfRule>
  </conditionalFormatting>
  <conditionalFormatting sqref="Q84:Q91">
    <cfRule type="cellIs" dxfId="23520" priority="609" operator="lessThan">
      <formula>0</formula>
    </cfRule>
  </conditionalFormatting>
  <conditionalFormatting sqref="R84:R91">
    <cfRule type="cellIs" dxfId="23519" priority="607" operator="lessThan">
      <formula>0.8</formula>
    </cfRule>
    <cfRule type="cellIs" dxfId="23518" priority="608" operator="greaterThan">
      <formula>1</formula>
    </cfRule>
  </conditionalFormatting>
  <conditionalFormatting sqref="R84:R91">
    <cfRule type="cellIs" dxfId="23517" priority="605" operator="greaterThan">
      <formula>1</formula>
    </cfRule>
    <cfRule type="cellIs" dxfId="23516" priority="606" operator="lessThan">
      <formula>0.8</formula>
    </cfRule>
  </conditionalFormatting>
  <conditionalFormatting sqref="P84:P91">
    <cfRule type="cellIs" dxfId="23515" priority="604" operator="greaterThan">
      <formula>0</formula>
    </cfRule>
  </conditionalFormatting>
  <conditionalFormatting sqref="Q84:Q91">
    <cfRule type="cellIs" dxfId="23514" priority="603" operator="lessThan">
      <formula>0</formula>
    </cfRule>
  </conditionalFormatting>
  <conditionalFormatting sqref="R84:R91">
    <cfRule type="cellIs" dxfId="23513" priority="601" operator="lessThan">
      <formula>0.8</formula>
    </cfRule>
    <cfRule type="cellIs" dxfId="23512" priority="602" operator="greaterThan">
      <formula>1</formula>
    </cfRule>
  </conditionalFormatting>
  <conditionalFormatting sqref="R84:R91">
    <cfRule type="cellIs" dxfId="23511" priority="599" operator="greaterThan">
      <formula>1</formula>
    </cfRule>
    <cfRule type="cellIs" dxfId="23510" priority="600" operator="lessThan">
      <formula>0.8</formula>
    </cfRule>
  </conditionalFormatting>
  <conditionalFormatting sqref="P84:P91">
    <cfRule type="cellIs" dxfId="23509" priority="598" operator="greaterThan">
      <formula>0</formula>
    </cfRule>
  </conditionalFormatting>
  <conditionalFormatting sqref="Q84:Q91">
    <cfRule type="cellIs" dxfId="23508" priority="597" operator="lessThan">
      <formula>0</formula>
    </cfRule>
  </conditionalFormatting>
  <conditionalFormatting sqref="R84:R91">
    <cfRule type="cellIs" dxfId="23507" priority="595" operator="lessThan">
      <formula>0.8</formula>
    </cfRule>
    <cfRule type="cellIs" dxfId="23506" priority="596" operator="greaterThan">
      <formula>1</formula>
    </cfRule>
  </conditionalFormatting>
  <conditionalFormatting sqref="R84:R91">
    <cfRule type="cellIs" dxfId="23505" priority="593" operator="greaterThan">
      <formula>1</formula>
    </cfRule>
    <cfRule type="cellIs" dxfId="23504" priority="594" operator="lessThan">
      <formula>0.8</formula>
    </cfRule>
  </conditionalFormatting>
  <conditionalFormatting sqref="P84:P91">
    <cfRule type="cellIs" dxfId="23503" priority="592" operator="greaterThan">
      <formula>0</formula>
    </cfRule>
  </conditionalFormatting>
  <conditionalFormatting sqref="Q84:Q91">
    <cfRule type="cellIs" dxfId="23502" priority="591" operator="lessThan">
      <formula>0</formula>
    </cfRule>
  </conditionalFormatting>
  <conditionalFormatting sqref="R84:R91">
    <cfRule type="cellIs" dxfId="23501" priority="589" operator="lessThan">
      <formula>0.8</formula>
    </cfRule>
    <cfRule type="cellIs" dxfId="23500" priority="590" operator="greaterThan">
      <formula>1</formula>
    </cfRule>
  </conditionalFormatting>
  <conditionalFormatting sqref="R84:R91">
    <cfRule type="cellIs" dxfId="23499" priority="587" operator="greaterThan">
      <formula>1</formula>
    </cfRule>
    <cfRule type="cellIs" dxfId="23498" priority="588" operator="lessThan">
      <formula>0.8</formula>
    </cfRule>
  </conditionalFormatting>
  <conditionalFormatting sqref="P84:P91">
    <cfRule type="cellIs" dxfId="23497" priority="586" operator="greaterThan">
      <formula>0</formula>
    </cfRule>
  </conditionalFormatting>
  <conditionalFormatting sqref="P84:P91">
    <cfRule type="cellIs" dxfId="23496" priority="580" operator="greaterThan">
      <formula>0</formula>
    </cfRule>
  </conditionalFormatting>
  <conditionalFormatting sqref="Q84:Q91">
    <cfRule type="cellIs" dxfId="23495" priority="585" operator="lessThan">
      <formula>0</formula>
    </cfRule>
  </conditionalFormatting>
  <conditionalFormatting sqref="R84:R91">
    <cfRule type="cellIs" dxfId="23494" priority="583" operator="lessThan">
      <formula>0.8</formula>
    </cfRule>
    <cfRule type="cellIs" dxfId="23493" priority="584" operator="greaterThan">
      <formula>1</formula>
    </cfRule>
  </conditionalFormatting>
  <conditionalFormatting sqref="R84:R91">
    <cfRule type="cellIs" dxfId="23492" priority="581" operator="greaterThan">
      <formula>1</formula>
    </cfRule>
    <cfRule type="cellIs" dxfId="23491" priority="582" operator="lessThan">
      <formula>0.8</formula>
    </cfRule>
  </conditionalFormatting>
  <conditionalFormatting sqref="P84:P91">
    <cfRule type="cellIs" dxfId="23490" priority="574" operator="greaterThan">
      <formula>0</formula>
    </cfRule>
  </conditionalFormatting>
  <conditionalFormatting sqref="Q84:Q91">
    <cfRule type="cellIs" dxfId="23489" priority="579" operator="lessThan">
      <formula>0</formula>
    </cfRule>
  </conditionalFormatting>
  <conditionalFormatting sqref="R84:R91">
    <cfRule type="cellIs" dxfId="23488" priority="577" operator="lessThan">
      <formula>0.8</formula>
    </cfRule>
    <cfRule type="cellIs" dxfId="23487" priority="578" operator="greaterThan">
      <formula>1</formula>
    </cfRule>
  </conditionalFormatting>
  <conditionalFormatting sqref="R84:R91">
    <cfRule type="cellIs" dxfId="23486" priority="575" operator="greaterThan">
      <formula>1</formula>
    </cfRule>
    <cfRule type="cellIs" dxfId="23485" priority="576" operator="lessThan">
      <formula>0.8</formula>
    </cfRule>
  </conditionalFormatting>
  <conditionalFormatting sqref="R84:R91">
    <cfRule type="cellIs" dxfId="23484" priority="571" operator="lessThan">
      <formula>0.8</formula>
    </cfRule>
    <cfRule type="cellIs" dxfId="23483" priority="572" operator="greaterThan">
      <formula>1</formula>
    </cfRule>
  </conditionalFormatting>
  <conditionalFormatting sqref="R84:R91">
    <cfRule type="cellIs" dxfId="23482" priority="569" operator="greaterThan">
      <formula>1</formula>
    </cfRule>
    <cfRule type="cellIs" dxfId="23481" priority="570" operator="lessThan">
      <formula>0.8</formula>
    </cfRule>
  </conditionalFormatting>
  <conditionalFormatting sqref="P84:P91">
    <cfRule type="cellIs" dxfId="23480" priority="568" operator="greaterThan">
      <formula>0</formula>
    </cfRule>
  </conditionalFormatting>
  <conditionalFormatting sqref="Q84:Q91">
    <cfRule type="cellIs" dxfId="23479" priority="573" operator="lessThan">
      <formula>0</formula>
    </cfRule>
  </conditionalFormatting>
  <conditionalFormatting sqref="Q84:Q91">
    <cfRule type="cellIs" dxfId="23478" priority="567" operator="lessThan">
      <formula>0</formula>
    </cfRule>
  </conditionalFormatting>
  <conditionalFormatting sqref="R84:R91">
    <cfRule type="cellIs" dxfId="23477" priority="565" operator="lessThan">
      <formula>0.8</formula>
    </cfRule>
    <cfRule type="cellIs" dxfId="23476" priority="566" operator="greaterThan">
      <formula>1</formula>
    </cfRule>
  </conditionalFormatting>
  <conditionalFormatting sqref="R84:R91">
    <cfRule type="cellIs" dxfId="23475" priority="563" operator="greaterThan">
      <formula>1</formula>
    </cfRule>
    <cfRule type="cellIs" dxfId="23474" priority="564" operator="lessThan">
      <formula>0.8</formula>
    </cfRule>
  </conditionalFormatting>
  <conditionalFormatting sqref="P84:P91">
    <cfRule type="cellIs" dxfId="23473" priority="562" operator="greaterThan">
      <formula>0</formula>
    </cfRule>
  </conditionalFormatting>
  <conditionalFormatting sqref="Q84:Q91">
    <cfRule type="cellIs" dxfId="23472" priority="561" operator="lessThan">
      <formula>0</formula>
    </cfRule>
  </conditionalFormatting>
  <conditionalFormatting sqref="R84:R91">
    <cfRule type="cellIs" dxfId="23471" priority="559" operator="lessThan">
      <formula>0.8</formula>
    </cfRule>
    <cfRule type="cellIs" dxfId="23470" priority="560" operator="greaterThan">
      <formula>1</formula>
    </cfRule>
  </conditionalFormatting>
  <conditionalFormatting sqref="R84:R91">
    <cfRule type="cellIs" dxfId="23469" priority="557" operator="greaterThan">
      <formula>1</formula>
    </cfRule>
    <cfRule type="cellIs" dxfId="23468" priority="558" operator="lessThan">
      <formula>0.8</formula>
    </cfRule>
  </conditionalFormatting>
  <conditionalFormatting sqref="P84:P91">
    <cfRule type="cellIs" dxfId="23467" priority="556" operator="greaterThan">
      <formula>0</formula>
    </cfRule>
  </conditionalFormatting>
  <conditionalFormatting sqref="Q84:Q91">
    <cfRule type="cellIs" dxfId="23466" priority="555" operator="lessThan">
      <formula>0</formula>
    </cfRule>
  </conditionalFormatting>
  <conditionalFormatting sqref="R84:R91">
    <cfRule type="cellIs" dxfId="23465" priority="553" operator="lessThan">
      <formula>0.8</formula>
    </cfRule>
    <cfRule type="cellIs" dxfId="23464" priority="554" operator="greaterThan">
      <formula>1</formula>
    </cfRule>
  </conditionalFormatting>
  <conditionalFormatting sqref="R84:R91">
    <cfRule type="cellIs" dxfId="23463" priority="551" operator="greaterThan">
      <formula>1</formula>
    </cfRule>
    <cfRule type="cellIs" dxfId="23462" priority="552" operator="lessThan">
      <formula>0.8</formula>
    </cfRule>
  </conditionalFormatting>
  <conditionalFormatting sqref="P84:P91">
    <cfRule type="cellIs" dxfId="23461" priority="550" operator="greaterThan">
      <formula>0</formula>
    </cfRule>
  </conditionalFormatting>
  <conditionalFormatting sqref="Q84:Q91">
    <cfRule type="cellIs" dxfId="23460" priority="549" operator="lessThan">
      <formula>0</formula>
    </cfRule>
  </conditionalFormatting>
  <conditionalFormatting sqref="R84:R91">
    <cfRule type="cellIs" dxfId="23459" priority="547" operator="lessThan">
      <formula>0.8</formula>
    </cfRule>
    <cfRule type="cellIs" dxfId="23458" priority="548" operator="greaterThan">
      <formula>1</formula>
    </cfRule>
  </conditionalFormatting>
  <conditionalFormatting sqref="R84:R91">
    <cfRule type="cellIs" dxfId="23457" priority="545" operator="greaterThan">
      <formula>1</formula>
    </cfRule>
    <cfRule type="cellIs" dxfId="23456" priority="546" operator="lessThan">
      <formula>0.8</formula>
    </cfRule>
  </conditionalFormatting>
  <conditionalFormatting sqref="P84:P91">
    <cfRule type="cellIs" dxfId="23455" priority="544" operator="greaterThan">
      <formula>0</formula>
    </cfRule>
  </conditionalFormatting>
  <conditionalFormatting sqref="P84:P91">
    <cfRule type="cellIs" dxfId="23454" priority="538" operator="greaterThan">
      <formula>0</formula>
    </cfRule>
  </conditionalFormatting>
  <conditionalFormatting sqref="Q84:Q91">
    <cfRule type="cellIs" dxfId="23453" priority="543" operator="lessThan">
      <formula>0</formula>
    </cfRule>
  </conditionalFormatting>
  <conditionalFormatting sqref="R84:R91">
    <cfRule type="cellIs" dxfId="23452" priority="541" operator="lessThan">
      <formula>0.8</formula>
    </cfRule>
    <cfRule type="cellIs" dxfId="23451" priority="542" operator="greaterThan">
      <formula>1</formula>
    </cfRule>
  </conditionalFormatting>
  <conditionalFormatting sqref="R84:R91">
    <cfRule type="cellIs" dxfId="23450" priority="539" operator="greaterThan">
      <formula>1</formula>
    </cfRule>
    <cfRule type="cellIs" dxfId="23449" priority="540" operator="lessThan">
      <formula>0.8</formula>
    </cfRule>
  </conditionalFormatting>
  <conditionalFormatting sqref="P84:P91">
    <cfRule type="cellIs" dxfId="23448" priority="532" operator="greaterThan">
      <formula>0</formula>
    </cfRule>
  </conditionalFormatting>
  <conditionalFormatting sqref="Q84:Q91">
    <cfRule type="cellIs" dxfId="23447" priority="537" operator="lessThan">
      <formula>0</formula>
    </cfRule>
  </conditionalFormatting>
  <conditionalFormatting sqref="R84:R91">
    <cfRule type="cellIs" dxfId="23446" priority="535" operator="lessThan">
      <formula>0.8</formula>
    </cfRule>
    <cfRule type="cellIs" dxfId="23445" priority="536" operator="greaterThan">
      <formula>1</formula>
    </cfRule>
  </conditionalFormatting>
  <conditionalFormatting sqref="R84:R91">
    <cfRule type="cellIs" dxfId="23444" priority="533" operator="greaterThan">
      <formula>1</formula>
    </cfRule>
    <cfRule type="cellIs" dxfId="23443" priority="534" operator="lessThan">
      <formula>0.8</formula>
    </cfRule>
  </conditionalFormatting>
  <conditionalFormatting sqref="R84:R91">
    <cfRule type="cellIs" dxfId="23442" priority="529" operator="lessThan">
      <formula>0.8</formula>
    </cfRule>
    <cfRule type="cellIs" dxfId="23441" priority="530" operator="greaterThan">
      <formula>1</formula>
    </cfRule>
  </conditionalFormatting>
  <conditionalFormatting sqref="R84:R91">
    <cfRule type="cellIs" dxfId="23440" priority="527" operator="greaterThan">
      <formula>1</formula>
    </cfRule>
    <cfRule type="cellIs" dxfId="23439" priority="528" operator="lessThan">
      <formula>0.8</formula>
    </cfRule>
  </conditionalFormatting>
  <conditionalFormatting sqref="P84:P91">
    <cfRule type="cellIs" dxfId="23438" priority="526" operator="greaterThan">
      <formula>0</formula>
    </cfRule>
  </conditionalFormatting>
  <conditionalFormatting sqref="Q84:Q91">
    <cfRule type="cellIs" dxfId="23437" priority="531" operator="lessThan">
      <formula>0</formula>
    </cfRule>
  </conditionalFormatting>
  <conditionalFormatting sqref="Q84:Q91">
    <cfRule type="cellIs" dxfId="23436" priority="525" operator="lessThan">
      <formula>0</formula>
    </cfRule>
  </conditionalFormatting>
  <conditionalFormatting sqref="R84:R91">
    <cfRule type="cellIs" dxfId="23435" priority="523" operator="lessThan">
      <formula>0.8</formula>
    </cfRule>
    <cfRule type="cellIs" dxfId="23434" priority="524" operator="greaterThan">
      <formula>1</formula>
    </cfRule>
  </conditionalFormatting>
  <conditionalFormatting sqref="R84:R91">
    <cfRule type="cellIs" dxfId="23433" priority="521" operator="greaterThan">
      <formula>1</formula>
    </cfRule>
    <cfRule type="cellIs" dxfId="23432" priority="522" operator="lessThan">
      <formula>0.8</formula>
    </cfRule>
  </conditionalFormatting>
  <conditionalFormatting sqref="P84:P91">
    <cfRule type="cellIs" dxfId="23431" priority="520" operator="greaterThan">
      <formula>0</formula>
    </cfRule>
  </conditionalFormatting>
  <conditionalFormatting sqref="P84:P91">
    <cfRule type="cellIs" dxfId="23430" priority="514" operator="greaterThan">
      <formula>0</formula>
    </cfRule>
  </conditionalFormatting>
  <conditionalFormatting sqref="Q84:Q91">
    <cfRule type="cellIs" dxfId="23429" priority="519" operator="lessThan">
      <formula>0</formula>
    </cfRule>
  </conditionalFormatting>
  <conditionalFormatting sqref="R84:R91">
    <cfRule type="cellIs" dxfId="23428" priority="517" operator="lessThan">
      <formula>0.8</formula>
    </cfRule>
    <cfRule type="cellIs" dxfId="23427" priority="518" operator="greaterThan">
      <formula>1</formula>
    </cfRule>
  </conditionalFormatting>
  <conditionalFormatting sqref="R84:R91">
    <cfRule type="cellIs" dxfId="23426" priority="515" operator="greaterThan">
      <formula>1</formula>
    </cfRule>
    <cfRule type="cellIs" dxfId="23425" priority="516" operator="lessThan">
      <formula>0.8</formula>
    </cfRule>
  </conditionalFormatting>
  <conditionalFormatting sqref="P84:P91">
    <cfRule type="cellIs" dxfId="23424" priority="508" operator="greaterThan">
      <formula>0</formula>
    </cfRule>
  </conditionalFormatting>
  <conditionalFormatting sqref="Q84:Q91">
    <cfRule type="cellIs" dxfId="23423" priority="513" operator="lessThan">
      <formula>0</formula>
    </cfRule>
  </conditionalFormatting>
  <conditionalFormatting sqref="R84:R91">
    <cfRule type="cellIs" dxfId="23422" priority="511" operator="lessThan">
      <formula>0.8</formula>
    </cfRule>
    <cfRule type="cellIs" dxfId="23421" priority="512" operator="greaterThan">
      <formula>1</formula>
    </cfRule>
  </conditionalFormatting>
  <conditionalFormatting sqref="R84:R91">
    <cfRule type="cellIs" dxfId="23420" priority="509" operator="greaterThan">
      <formula>1</formula>
    </cfRule>
    <cfRule type="cellIs" dxfId="23419" priority="510" operator="lessThan">
      <formula>0.8</formula>
    </cfRule>
  </conditionalFormatting>
  <conditionalFormatting sqref="R84:R91">
    <cfRule type="cellIs" dxfId="23418" priority="505" operator="lessThan">
      <formula>0.8</formula>
    </cfRule>
    <cfRule type="cellIs" dxfId="23417" priority="506" operator="greaterThan">
      <formula>1</formula>
    </cfRule>
  </conditionalFormatting>
  <conditionalFormatting sqref="R84:R91">
    <cfRule type="cellIs" dxfId="23416" priority="503" operator="greaterThan">
      <formula>1</formula>
    </cfRule>
    <cfRule type="cellIs" dxfId="23415" priority="504" operator="lessThan">
      <formula>0.8</formula>
    </cfRule>
  </conditionalFormatting>
  <conditionalFormatting sqref="P84:P91">
    <cfRule type="cellIs" dxfId="23414" priority="502" operator="greaterThan">
      <formula>0</formula>
    </cfRule>
  </conditionalFormatting>
  <conditionalFormatting sqref="Q84:Q91">
    <cfRule type="cellIs" dxfId="23413" priority="507" operator="lessThan">
      <formula>0</formula>
    </cfRule>
  </conditionalFormatting>
  <conditionalFormatting sqref="P84:P91">
    <cfRule type="cellIs" dxfId="23412" priority="496" operator="greaterThan">
      <formula>0</formula>
    </cfRule>
  </conditionalFormatting>
  <conditionalFormatting sqref="Q84:Q91">
    <cfRule type="cellIs" dxfId="23411" priority="501" operator="lessThan">
      <formula>0</formula>
    </cfRule>
  </conditionalFormatting>
  <conditionalFormatting sqref="R84:R91">
    <cfRule type="cellIs" dxfId="23410" priority="499" operator="lessThan">
      <formula>0.8</formula>
    </cfRule>
    <cfRule type="cellIs" dxfId="23409" priority="500" operator="greaterThan">
      <formula>1</formula>
    </cfRule>
  </conditionalFormatting>
  <conditionalFormatting sqref="R84:R91">
    <cfRule type="cellIs" dxfId="23408" priority="497" operator="greaterThan">
      <formula>1</formula>
    </cfRule>
    <cfRule type="cellIs" dxfId="23407" priority="498" operator="lessThan">
      <formula>0.8</formula>
    </cfRule>
  </conditionalFormatting>
  <conditionalFormatting sqref="R84:R91">
    <cfRule type="cellIs" dxfId="23406" priority="493" operator="lessThan">
      <formula>0.8</formula>
    </cfRule>
    <cfRule type="cellIs" dxfId="23405" priority="494" operator="greaterThan">
      <formula>1</formula>
    </cfRule>
  </conditionalFormatting>
  <conditionalFormatting sqref="R84:R91">
    <cfRule type="cellIs" dxfId="23404" priority="491" operator="greaterThan">
      <formula>1</formula>
    </cfRule>
    <cfRule type="cellIs" dxfId="23403" priority="492" operator="lessThan">
      <formula>0.8</formula>
    </cfRule>
  </conditionalFormatting>
  <conditionalFormatting sqref="P84:P91">
    <cfRule type="cellIs" dxfId="23402" priority="490" operator="greaterThan">
      <formula>0</formula>
    </cfRule>
  </conditionalFormatting>
  <conditionalFormatting sqref="Q84:Q91">
    <cfRule type="cellIs" dxfId="23401" priority="495" operator="lessThan">
      <formula>0</formula>
    </cfRule>
  </conditionalFormatting>
  <conditionalFormatting sqref="R84:R91">
    <cfRule type="cellIs" dxfId="23400" priority="487" operator="lessThan">
      <formula>0.8</formula>
    </cfRule>
    <cfRule type="cellIs" dxfId="23399" priority="488" operator="greaterThan">
      <formula>1</formula>
    </cfRule>
  </conditionalFormatting>
  <conditionalFormatting sqref="R84:R91">
    <cfRule type="cellIs" dxfId="23398" priority="485" operator="greaterThan">
      <formula>1</formula>
    </cfRule>
    <cfRule type="cellIs" dxfId="23397" priority="486" operator="lessThan">
      <formula>0.8</formula>
    </cfRule>
  </conditionalFormatting>
  <conditionalFormatting sqref="P84:P91">
    <cfRule type="cellIs" dxfId="23396" priority="484" operator="greaterThan">
      <formula>0</formula>
    </cfRule>
  </conditionalFormatting>
  <conditionalFormatting sqref="Q84:Q91">
    <cfRule type="cellIs" dxfId="23395" priority="489" operator="lessThan">
      <formula>0</formula>
    </cfRule>
  </conditionalFormatting>
  <conditionalFormatting sqref="Q84:Q91">
    <cfRule type="cellIs" dxfId="23394" priority="483" operator="lessThan">
      <formula>0</formula>
    </cfRule>
  </conditionalFormatting>
  <conditionalFormatting sqref="R84:R91">
    <cfRule type="cellIs" dxfId="23393" priority="481" operator="lessThan">
      <formula>0.8</formula>
    </cfRule>
    <cfRule type="cellIs" dxfId="23392" priority="482" operator="greaterThan">
      <formula>1</formula>
    </cfRule>
  </conditionalFormatting>
  <conditionalFormatting sqref="R84:R91">
    <cfRule type="cellIs" dxfId="23391" priority="479" operator="greaterThan">
      <formula>1</formula>
    </cfRule>
    <cfRule type="cellIs" dxfId="23390" priority="480" operator="lessThan">
      <formula>0.8</formula>
    </cfRule>
  </conditionalFormatting>
  <conditionalFormatting sqref="P84:P91">
    <cfRule type="cellIs" dxfId="23389" priority="478" operator="greaterThan">
      <formula>0</formula>
    </cfRule>
  </conditionalFormatting>
  <conditionalFormatting sqref="Q84:Q91">
    <cfRule type="cellIs" dxfId="23388" priority="472" operator="lessThan">
      <formula>0</formula>
    </cfRule>
  </conditionalFormatting>
  <conditionalFormatting sqref="R84:R91">
    <cfRule type="cellIs" dxfId="23387" priority="476" operator="lessThan">
      <formula>0.8</formula>
    </cfRule>
    <cfRule type="cellIs" dxfId="23386" priority="477" operator="greaterThan">
      <formula>1</formula>
    </cfRule>
  </conditionalFormatting>
  <conditionalFormatting sqref="R84:R91">
    <cfRule type="cellIs" dxfId="23385" priority="474" operator="greaterThan">
      <formula>1</formula>
    </cfRule>
    <cfRule type="cellIs" dxfId="23384" priority="475" operator="lessThan">
      <formula>0.8</formula>
    </cfRule>
  </conditionalFormatting>
  <conditionalFormatting sqref="P84:P91">
    <cfRule type="cellIs" dxfId="23383" priority="473" operator="greaterThan">
      <formula>0</formula>
    </cfRule>
  </conditionalFormatting>
  <conditionalFormatting sqref="Q84:Q91">
    <cfRule type="cellIs" dxfId="23382" priority="471" operator="lessThan">
      <formula>0</formula>
    </cfRule>
  </conditionalFormatting>
  <conditionalFormatting sqref="R84:R91">
    <cfRule type="cellIs" dxfId="23381" priority="469" operator="lessThan">
      <formula>0.8</formula>
    </cfRule>
    <cfRule type="cellIs" dxfId="23380" priority="470" operator="greaterThan">
      <formula>1</formula>
    </cfRule>
  </conditionalFormatting>
  <conditionalFormatting sqref="R84:R91">
    <cfRule type="cellIs" dxfId="23379" priority="467" operator="greaterThan">
      <formula>1</formula>
    </cfRule>
    <cfRule type="cellIs" dxfId="23378" priority="468" operator="lessThan">
      <formula>0.8</formula>
    </cfRule>
  </conditionalFormatting>
  <conditionalFormatting sqref="P84:P91">
    <cfRule type="cellIs" dxfId="23377" priority="466" operator="greaterThan">
      <formula>0</formula>
    </cfRule>
  </conditionalFormatting>
  <conditionalFormatting sqref="Q84:Q91">
    <cfRule type="cellIs" dxfId="23376" priority="465" operator="lessThan">
      <formula>0</formula>
    </cfRule>
  </conditionalFormatting>
  <conditionalFormatting sqref="R84:R91">
    <cfRule type="cellIs" dxfId="23375" priority="463" operator="lessThan">
      <formula>0.8</formula>
    </cfRule>
    <cfRule type="cellIs" dxfId="23374" priority="464" operator="greaterThan">
      <formula>1</formula>
    </cfRule>
  </conditionalFormatting>
  <conditionalFormatting sqref="R84:R91">
    <cfRule type="cellIs" dxfId="23373" priority="461" operator="greaterThan">
      <formula>1</formula>
    </cfRule>
    <cfRule type="cellIs" dxfId="23372" priority="462" operator="lessThan">
      <formula>0.8</formula>
    </cfRule>
  </conditionalFormatting>
  <conditionalFormatting sqref="P84:P91">
    <cfRule type="cellIs" dxfId="23371" priority="460" operator="greaterThan">
      <formula>0</formula>
    </cfRule>
  </conditionalFormatting>
  <conditionalFormatting sqref="Q84:Q91">
    <cfRule type="cellIs" dxfId="23370" priority="459" operator="lessThan">
      <formula>0</formula>
    </cfRule>
  </conditionalFormatting>
  <conditionalFormatting sqref="R84:R91">
    <cfRule type="cellIs" dxfId="23369" priority="457" operator="lessThan">
      <formula>0.8</formula>
    </cfRule>
    <cfRule type="cellIs" dxfId="23368" priority="458" operator="greaterThan">
      <formula>1</formula>
    </cfRule>
  </conditionalFormatting>
  <conditionalFormatting sqref="R84:R91">
    <cfRule type="cellIs" dxfId="23367" priority="455" operator="greaterThan">
      <formula>1</formula>
    </cfRule>
    <cfRule type="cellIs" dxfId="23366" priority="456" operator="lessThan">
      <formula>0.8</formula>
    </cfRule>
  </conditionalFormatting>
  <conditionalFormatting sqref="P84:P91">
    <cfRule type="cellIs" dxfId="23365" priority="454" operator="greaterThan">
      <formula>0</formula>
    </cfRule>
  </conditionalFormatting>
  <conditionalFormatting sqref="Q84:Q91">
    <cfRule type="cellIs" dxfId="23364" priority="453" operator="lessThan">
      <formula>0</formula>
    </cfRule>
  </conditionalFormatting>
  <conditionalFormatting sqref="R84:R91">
    <cfRule type="cellIs" dxfId="23363" priority="451" operator="lessThan">
      <formula>0.8</formula>
    </cfRule>
    <cfRule type="cellIs" dxfId="23362" priority="452" operator="greaterThan">
      <formula>1</formula>
    </cfRule>
  </conditionalFormatting>
  <conditionalFormatting sqref="R84:R91">
    <cfRule type="cellIs" dxfId="23361" priority="449" operator="greaterThan">
      <formula>1</formula>
    </cfRule>
    <cfRule type="cellIs" dxfId="23360" priority="450" operator="lessThan">
      <formula>0.8</formula>
    </cfRule>
  </conditionalFormatting>
  <conditionalFormatting sqref="P84:P91">
    <cfRule type="cellIs" dxfId="23359" priority="448" operator="greaterThan">
      <formula>0</formula>
    </cfRule>
  </conditionalFormatting>
  <conditionalFormatting sqref="Q84:Q91">
    <cfRule type="cellIs" dxfId="23358" priority="447" operator="lessThan">
      <formula>0</formula>
    </cfRule>
  </conditionalFormatting>
  <conditionalFormatting sqref="R84:R91">
    <cfRule type="cellIs" dxfId="23357" priority="445" operator="lessThan">
      <formula>0.8</formula>
    </cfRule>
    <cfRule type="cellIs" dxfId="23356" priority="446" operator="greaterThan">
      <formula>1</formula>
    </cfRule>
  </conditionalFormatting>
  <conditionalFormatting sqref="R84:R91">
    <cfRule type="cellIs" dxfId="23355" priority="443" operator="greaterThan">
      <formula>1</formula>
    </cfRule>
    <cfRule type="cellIs" dxfId="23354" priority="444" operator="lessThan">
      <formula>0.8</formula>
    </cfRule>
  </conditionalFormatting>
  <conditionalFormatting sqref="P84:P91">
    <cfRule type="cellIs" dxfId="23353" priority="442" operator="greaterThan">
      <formula>0</formula>
    </cfRule>
  </conditionalFormatting>
  <conditionalFormatting sqref="P84:P91">
    <cfRule type="cellIs" dxfId="23352" priority="436" operator="greaterThan">
      <formula>0</formula>
    </cfRule>
  </conditionalFormatting>
  <conditionalFormatting sqref="Q84:Q91">
    <cfRule type="cellIs" dxfId="23351" priority="441" operator="lessThan">
      <formula>0</formula>
    </cfRule>
  </conditionalFormatting>
  <conditionalFormatting sqref="R84:R91">
    <cfRule type="cellIs" dxfId="23350" priority="439" operator="lessThan">
      <formula>0.8</formula>
    </cfRule>
    <cfRule type="cellIs" dxfId="23349" priority="440" operator="greaterThan">
      <formula>1</formula>
    </cfRule>
  </conditionalFormatting>
  <conditionalFormatting sqref="R84:R91">
    <cfRule type="cellIs" dxfId="23348" priority="437" operator="greaterThan">
      <formula>1</formula>
    </cfRule>
    <cfRule type="cellIs" dxfId="23347" priority="438" operator="lessThan">
      <formula>0.8</formula>
    </cfRule>
  </conditionalFormatting>
  <conditionalFormatting sqref="P84:P91">
    <cfRule type="cellIs" dxfId="23346" priority="430" operator="greaterThan">
      <formula>0</formula>
    </cfRule>
  </conditionalFormatting>
  <conditionalFormatting sqref="Q84:Q91">
    <cfRule type="cellIs" dxfId="23345" priority="435" operator="lessThan">
      <formula>0</formula>
    </cfRule>
  </conditionalFormatting>
  <conditionalFormatting sqref="R84:R91">
    <cfRule type="cellIs" dxfId="23344" priority="433" operator="lessThan">
      <formula>0.8</formula>
    </cfRule>
    <cfRule type="cellIs" dxfId="23343" priority="434" operator="greaterThan">
      <formula>1</formula>
    </cfRule>
  </conditionalFormatting>
  <conditionalFormatting sqref="R84:R91">
    <cfRule type="cellIs" dxfId="23342" priority="431" operator="greaterThan">
      <formula>1</formula>
    </cfRule>
    <cfRule type="cellIs" dxfId="23341" priority="432" operator="lessThan">
      <formula>0.8</formula>
    </cfRule>
  </conditionalFormatting>
  <conditionalFormatting sqref="R84:R91">
    <cfRule type="cellIs" dxfId="23340" priority="427" operator="lessThan">
      <formula>0.8</formula>
    </cfRule>
    <cfRule type="cellIs" dxfId="23339" priority="428" operator="greaterThan">
      <formula>1</formula>
    </cfRule>
  </conditionalFormatting>
  <conditionalFormatting sqref="R84:R91">
    <cfRule type="cellIs" dxfId="23338" priority="425" operator="greaterThan">
      <formula>1</formula>
    </cfRule>
    <cfRule type="cellIs" dxfId="23337" priority="426" operator="lessThan">
      <formula>0.8</formula>
    </cfRule>
  </conditionalFormatting>
  <conditionalFormatting sqref="P84:P91">
    <cfRule type="cellIs" dxfId="23336" priority="424" operator="greaterThan">
      <formula>0</formula>
    </cfRule>
  </conditionalFormatting>
  <conditionalFormatting sqref="Q84:Q91">
    <cfRule type="cellIs" dxfId="23335" priority="429" operator="lessThan">
      <formula>0</formula>
    </cfRule>
  </conditionalFormatting>
  <conditionalFormatting sqref="Q84:Q91">
    <cfRule type="cellIs" dxfId="23334" priority="418" operator="lessThan">
      <formula>0</formula>
    </cfRule>
  </conditionalFormatting>
  <conditionalFormatting sqref="P84:P91">
    <cfRule type="cellIs" dxfId="23333" priority="419" operator="greaterThan">
      <formula>0</formula>
    </cfRule>
  </conditionalFormatting>
  <conditionalFormatting sqref="R84:R91">
    <cfRule type="cellIs" dxfId="23332" priority="422" operator="lessThan">
      <formula>0.8</formula>
    </cfRule>
    <cfRule type="cellIs" dxfId="23331" priority="423" operator="greaterThan">
      <formula>1</formula>
    </cfRule>
  </conditionalFormatting>
  <conditionalFormatting sqref="R84:R91">
    <cfRule type="cellIs" dxfId="23330" priority="420" operator="greaterThan">
      <formula>1</formula>
    </cfRule>
    <cfRule type="cellIs" dxfId="23329" priority="421" operator="lessThan">
      <formula>0.8</formula>
    </cfRule>
  </conditionalFormatting>
  <conditionalFormatting sqref="Q84:Q91">
    <cfRule type="cellIs" dxfId="23328" priority="412" operator="lessThan">
      <formula>0</formula>
    </cfRule>
  </conditionalFormatting>
  <conditionalFormatting sqref="R84:R91">
    <cfRule type="cellIs" dxfId="23327" priority="416" operator="lessThan">
      <formula>0.8</formula>
    </cfRule>
    <cfRule type="cellIs" dxfId="23326" priority="417" operator="greaterThan">
      <formula>1</formula>
    </cfRule>
  </conditionalFormatting>
  <conditionalFormatting sqref="R84:R91">
    <cfRule type="cellIs" dxfId="23325" priority="414" operator="greaterThan">
      <formula>1</formula>
    </cfRule>
    <cfRule type="cellIs" dxfId="23324" priority="415" operator="lessThan">
      <formula>0.8</formula>
    </cfRule>
  </conditionalFormatting>
  <conditionalFormatting sqref="P84:P91">
    <cfRule type="cellIs" dxfId="23323" priority="413" operator="greaterThan">
      <formula>0</formula>
    </cfRule>
  </conditionalFormatting>
  <conditionalFormatting sqref="Q84:Q91">
    <cfRule type="cellIs" dxfId="23322" priority="411" operator="lessThan">
      <formula>0</formula>
    </cfRule>
  </conditionalFormatting>
  <conditionalFormatting sqref="R84:R91">
    <cfRule type="cellIs" dxfId="23321" priority="409" operator="lessThan">
      <formula>0.8</formula>
    </cfRule>
    <cfRule type="cellIs" dxfId="23320" priority="410" operator="greaterThan">
      <formula>1</formula>
    </cfRule>
  </conditionalFormatting>
  <conditionalFormatting sqref="R84:R91">
    <cfRule type="cellIs" dxfId="23319" priority="407" operator="greaterThan">
      <formula>1</formula>
    </cfRule>
    <cfRule type="cellIs" dxfId="23318" priority="408" operator="lessThan">
      <formula>0.8</formula>
    </cfRule>
  </conditionalFormatting>
  <conditionalFormatting sqref="P84:P91">
    <cfRule type="cellIs" dxfId="23317" priority="406" operator="greaterThan">
      <formula>0</formula>
    </cfRule>
  </conditionalFormatting>
  <conditionalFormatting sqref="Q84:Q91">
    <cfRule type="cellIs" dxfId="23316" priority="405" operator="lessThan">
      <formula>0</formula>
    </cfRule>
  </conditionalFormatting>
  <conditionalFormatting sqref="R84:R91">
    <cfRule type="cellIs" dxfId="23315" priority="403" operator="lessThan">
      <formula>0.8</formula>
    </cfRule>
    <cfRule type="cellIs" dxfId="23314" priority="404" operator="greaterThan">
      <formula>1</formula>
    </cfRule>
  </conditionalFormatting>
  <conditionalFormatting sqref="R84:R91">
    <cfRule type="cellIs" dxfId="23313" priority="401" operator="greaterThan">
      <formula>1</formula>
    </cfRule>
    <cfRule type="cellIs" dxfId="23312" priority="402" operator="lessThan">
      <formula>0.8</formula>
    </cfRule>
  </conditionalFormatting>
  <conditionalFormatting sqref="P84:P91">
    <cfRule type="cellIs" dxfId="23311" priority="400" operator="greaterThan">
      <formula>0</formula>
    </cfRule>
  </conditionalFormatting>
  <conditionalFormatting sqref="Q84:Q91">
    <cfRule type="cellIs" dxfId="23310" priority="399" operator="lessThan">
      <formula>0</formula>
    </cfRule>
  </conditionalFormatting>
  <conditionalFormatting sqref="R84:R91">
    <cfRule type="cellIs" dxfId="23309" priority="397" operator="lessThan">
      <formula>0.8</formula>
    </cfRule>
    <cfRule type="cellIs" dxfId="23308" priority="398" operator="greaterThan">
      <formula>1</formula>
    </cfRule>
  </conditionalFormatting>
  <conditionalFormatting sqref="R84:R91">
    <cfRule type="cellIs" dxfId="23307" priority="395" operator="greaterThan">
      <formula>1</formula>
    </cfRule>
    <cfRule type="cellIs" dxfId="23306" priority="396" operator="lessThan">
      <formula>0.8</formula>
    </cfRule>
  </conditionalFormatting>
  <conditionalFormatting sqref="P84:P91">
    <cfRule type="cellIs" dxfId="23305" priority="394" operator="greaterThan">
      <formula>0</formula>
    </cfRule>
  </conditionalFormatting>
  <conditionalFormatting sqref="Q84:Q91">
    <cfRule type="cellIs" dxfId="23304" priority="393" operator="lessThan">
      <formula>0</formula>
    </cfRule>
  </conditionalFormatting>
  <conditionalFormatting sqref="R84:R91">
    <cfRule type="cellIs" dxfId="23303" priority="391" operator="lessThan">
      <formula>0.8</formula>
    </cfRule>
    <cfRule type="cellIs" dxfId="23302" priority="392" operator="greaterThan">
      <formula>1</formula>
    </cfRule>
  </conditionalFormatting>
  <conditionalFormatting sqref="R84:R91">
    <cfRule type="cellIs" dxfId="23301" priority="389" operator="greaterThan">
      <formula>1</formula>
    </cfRule>
    <cfRule type="cellIs" dxfId="23300" priority="390" operator="lessThan">
      <formula>0.8</formula>
    </cfRule>
  </conditionalFormatting>
  <conditionalFormatting sqref="P84:P91">
    <cfRule type="cellIs" dxfId="23299" priority="388" operator="greaterThan">
      <formula>0</formula>
    </cfRule>
  </conditionalFormatting>
  <conditionalFormatting sqref="Q84:Q91">
    <cfRule type="cellIs" dxfId="23298" priority="387" operator="lessThan">
      <formula>0</formula>
    </cfRule>
  </conditionalFormatting>
  <conditionalFormatting sqref="R84:R91">
    <cfRule type="cellIs" dxfId="23297" priority="385" operator="lessThan">
      <formula>0.8</formula>
    </cfRule>
    <cfRule type="cellIs" dxfId="23296" priority="386" operator="greaterThan">
      <formula>1</formula>
    </cfRule>
  </conditionalFormatting>
  <conditionalFormatting sqref="R84:R91">
    <cfRule type="cellIs" dxfId="23295" priority="383" operator="greaterThan">
      <formula>1</formula>
    </cfRule>
    <cfRule type="cellIs" dxfId="23294" priority="384" operator="lessThan">
      <formula>0.8</formula>
    </cfRule>
  </conditionalFormatting>
  <conditionalFormatting sqref="P84:P91">
    <cfRule type="cellIs" dxfId="23293" priority="382" operator="greaterThan">
      <formula>0</formula>
    </cfRule>
  </conditionalFormatting>
  <conditionalFormatting sqref="Q84:Q91">
    <cfRule type="cellIs" dxfId="23292" priority="381" operator="lessThan">
      <formula>0</formula>
    </cfRule>
  </conditionalFormatting>
  <conditionalFormatting sqref="R84:R91">
    <cfRule type="cellIs" dxfId="23291" priority="379" operator="lessThan">
      <formula>0.8</formula>
    </cfRule>
    <cfRule type="cellIs" dxfId="23290" priority="380" operator="greaterThan">
      <formula>1</formula>
    </cfRule>
  </conditionalFormatting>
  <conditionalFormatting sqref="R84:R91">
    <cfRule type="cellIs" dxfId="23289" priority="377" operator="greaterThan">
      <formula>1</formula>
    </cfRule>
    <cfRule type="cellIs" dxfId="23288" priority="378" operator="lessThan">
      <formula>0.8</formula>
    </cfRule>
  </conditionalFormatting>
  <conditionalFormatting sqref="P84:P91">
    <cfRule type="cellIs" dxfId="23287" priority="376" operator="greaterThan">
      <formula>0</formula>
    </cfRule>
  </conditionalFormatting>
  <conditionalFormatting sqref="Q84:Q91">
    <cfRule type="cellIs" dxfId="23286" priority="375" operator="lessThan">
      <formula>0</formula>
    </cfRule>
  </conditionalFormatting>
  <conditionalFormatting sqref="R84:R91">
    <cfRule type="cellIs" dxfId="23285" priority="373" operator="lessThan">
      <formula>0.8</formula>
    </cfRule>
    <cfRule type="cellIs" dxfId="23284" priority="374" operator="greaterThan">
      <formula>1</formula>
    </cfRule>
  </conditionalFormatting>
  <conditionalFormatting sqref="R84:R91">
    <cfRule type="cellIs" dxfId="23283" priority="371" operator="greaterThan">
      <formula>1</formula>
    </cfRule>
    <cfRule type="cellIs" dxfId="23282" priority="372" operator="lessThan">
      <formula>0.8</formula>
    </cfRule>
  </conditionalFormatting>
  <conditionalFormatting sqref="P84:P91">
    <cfRule type="cellIs" dxfId="23281" priority="370" operator="greaterThan">
      <formula>0</formula>
    </cfRule>
  </conditionalFormatting>
  <conditionalFormatting sqref="P84:P91">
    <cfRule type="cellIs" dxfId="23280" priority="364" operator="greaterThan">
      <formula>0</formula>
    </cfRule>
  </conditionalFormatting>
  <conditionalFormatting sqref="Q84:Q91">
    <cfRule type="cellIs" dxfId="23279" priority="369" operator="lessThan">
      <formula>0</formula>
    </cfRule>
  </conditionalFormatting>
  <conditionalFormatting sqref="R84:R91">
    <cfRule type="cellIs" dxfId="23278" priority="367" operator="lessThan">
      <formula>0.8</formula>
    </cfRule>
    <cfRule type="cellIs" dxfId="23277" priority="368" operator="greaterThan">
      <formula>1</formula>
    </cfRule>
  </conditionalFormatting>
  <conditionalFormatting sqref="R84:R91">
    <cfRule type="cellIs" dxfId="23276" priority="365" operator="greaterThan">
      <formula>1</formula>
    </cfRule>
    <cfRule type="cellIs" dxfId="23275" priority="366" operator="lessThan">
      <formula>0.8</formula>
    </cfRule>
  </conditionalFormatting>
  <conditionalFormatting sqref="P84:P91">
    <cfRule type="cellIs" dxfId="23274" priority="358" operator="greaterThan">
      <formula>0</formula>
    </cfRule>
  </conditionalFormatting>
  <conditionalFormatting sqref="Q84:Q91">
    <cfRule type="cellIs" dxfId="23273" priority="363" operator="lessThan">
      <formula>0</formula>
    </cfRule>
  </conditionalFormatting>
  <conditionalFormatting sqref="R84:R91">
    <cfRule type="cellIs" dxfId="23272" priority="361" operator="lessThan">
      <formula>0.8</formula>
    </cfRule>
    <cfRule type="cellIs" dxfId="23271" priority="362" operator="greaterThan">
      <formula>1</formula>
    </cfRule>
  </conditionalFormatting>
  <conditionalFormatting sqref="R84:R91">
    <cfRule type="cellIs" dxfId="23270" priority="359" operator="greaterThan">
      <formula>1</formula>
    </cfRule>
    <cfRule type="cellIs" dxfId="23269" priority="360" operator="lessThan">
      <formula>0.8</formula>
    </cfRule>
  </conditionalFormatting>
  <conditionalFormatting sqref="R84:R91">
    <cfRule type="cellIs" dxfId="23268" priority="355" operator="lessThan">
      <formula>0.8</formula>
    </cfRule>
    <cfRule type="cellIs" dxfId="23267" priority="356" operator="greaterThan">
      <formula>1</formula>
    </cfRule>
  </conditionalFormatting>
  <conditionalFormatting sqref="R84:R91">
    <cfRule type="cellIs" dxfId="23266" priority="353" operator="greaterThan">
      <formula>1</formula>
    </cfRule>
    <cfRule type="cellIs" dxfId="23265" priority="354" operator="lessThan">
      <formula>0.8</formula>
    </cfRule>
  </conditionalFormatting>
  <conditionalFormatting sqref="P84:P91">
    <cfRule type="cellIs" dxfId="23264" priority="352" operator="greaterThan">
      <formula>0</formula>
    </cfRule>
  </conditionalFormatting>
  <conditionalFormatting sqref="Q84:Q91">
    <cfRule type="cellIs" dxfId="23263" priority="357" operator="lessThan">
      <formula>0</formula>
    </cfRule>
  </conditionalFormatting>
  <conditionalFormatting sqref="Q84:Q91">
    <cfRule type="cellIs" dxfId="23262" priority="351" operator="lessThan">
      <formula>0</formula>
    </cfRule>
  </conditionalFormatting>
  <conditionalFormatting sqref="R84:R91">
    <cfRule type="cellIs" dxfId="23261" priority="349" operator="lessThan">
      <formula>0.8</formula>
    </cfRule>
    <cfRule type="cellIs" dxfId="23260" priority="350" operator="greaterThan">
      <formula>1</formula>
    </cfRule>
  </conditionalFormatting>
  <conditionalFormatting sqref="R84:R91">
    <cfRule type="cellIs" dxfId="23259" priority="347" operator="greaterThan">
      <formula>1</formula>
    </cfRule>
    <cfRule type="cellIs" dxfId="23258" priority="348" operator="lessThan">
      <formula>0.8</formula>
    </cfRule>
  </conditionalFormatting>
  <conditionalFormatting sqref="P84:P91">
    <cfRule type="cellIs" dxfId="23257" priority="346" operator="greaterThan">
      <formula>0</formula>
    </cfRule>
  </conditionalFormatting>
  <conditionalFormatting sqref="P84:P91">
    <cfRule type="cellIs" dxfId="23256" priority="340" operator="greaterThan">
      <formula>0</formula>
    </cfRule>
  </conditionalFormatting>
  <conditionalFormatting sqref="Q84:Q91">
    <cfRule type="cellIs" dxfId="23255" priority="345" operator="lessThan">
      <formula>0</formula>
    </cfRule>
  </conditionalFormatting>
  <conditionalFormatting sqref="R84:R91">
    <cfRule type="cellIs" dxfId="23254" priority="343" operator="lessThan">
      <formula>0.8</formula>
    </cfRule>
    <cfRule type="cellIs" dxfId="23253" priority="344" operator="greaterThan">
      <formula>1</formula>
    </cfRule>
  </conditionalFormatting>
  <conditionalFormatting sqref="R84:R91">
    <cfRule type="cellIs" dxfId="23252" priority="341" operator="greaterThan">
      <formula>1</formula>
    </cfRule>
    <cfRule type="cellIs" dxfId="23251" priority="342" operator="lessThan">
      <formula>0.8</formula>
    </cfRule>
  </conditionalFormatting>
  <conditionalFormatting sqref="P84:P91">
    <cfRule type="cellIs" dxfId="23250" priority="334" operator="greaterThan">
      <formula>0</formula>
    </cfRule>
  </conditionalFormatting>
  <conditionalFormatting sqref="Q84:Q91">
    <cfRule type="cellIs" dxfId="23249" priority="339" operator="lessThan">
      <formula>0</formula>
    </cfRule>
  </conditionalFormatting>
  <conditionalFormatting sqref="R84:R91">
    <cfRule type="cellIs" dxfId="23248" priority="337" operator="lessThan">
      <formula>0.8</formula>
    </cfRule>
    <cfRule type="cellIs" dxfId="23247" priority="338" operator="greaterThan">
      <formula>1</formula>
    </cfRule>
  </conditionalFormatting>
  <conditionalFormatting sqref="R84:R91">
    <cfRule type="cellIs" dxfId="23246" priority="335" operator="greaterThan">
      <formula>1</formula>
    </cfRule>
    <cfRule type="cellIs" dxfId="23245" priority="336" operator="lessThan">
      <formula>0.8</formula>
    </cfRule>
  </conditionalFormatting>
  <conditionalFormatting sqref="R84:R91">
    <cfRule type="cellIs" dxfId="23244" priority="331" operator="lessThan">
      <formula>0.8</formula>
    </cfRule>
    <cfRule type="cellIs" dxfId="23243" priority="332" operator="greaterThan">
      <formula>1</formula>
    </cfRule>
  </conditionalFormatting>
  <conditionalFormatting sqref="R84:R91">
    <cfRule type="cellIs" dxfId="23242" priority="329" operator="greaterThan">
      <formula>1</formula>
    </cfRule>
    <cfRule type="cellIs" dxfId="23241" priority="330" operator="lessThan">
      <formula>0.8</formula>
    </cfRule>
  </conditionalFormatting>
  <conditionalFormatting sqref="P84:P91">
    <cfRule type="cellIs" dxfId="23240" priority="328" operator="greaterThan">
      <formula>0</formula>
    </cfRule>
  </conditionalFormatting>
  <conditionalFormatting sqref="Q84:Q91">
    <cfRule type="cellIs" dxfId="23239" priority="333" operator="lessThan">
      <formula>0</formula>
    </cfRule>
  </conditionalFormatting>
  <conditionalFormatting sqref="P84:P91">
    <cfRule type="cellIs" dxfId="23238" priority="322" operator="greaterThan">
      <formula>0</formula>
    </cfRule>
  </conditionalFormatting>
  <conditionalFormatting sqref="Q84:Q91">
    <cfRule type="cellIs" dxfId="23237" priority="327" operator="lessThan">
      <formula>0</formula>
    </cfRule>
  </conditionalFormatting>
  <conditionalFormatting sqref="R84:R91">
    <cfRule type="cellIs" dxfId="23236" priority="325" operator="lessThan">
      <formula>0.8</formula>
    </cfRule>
    <cfRule type="cellIs" dxfId="23235" priority="326" operator="greaterThan">
      <formula>1</formula>
    </cfRule>
  </conditionalFormatting>
  <conditionalFormatting sqref="R84:R91">
    <cfRule type="cellIs" dxfId="23234" priority="323" operator="greaterThan">
      <formula>1</formula>
    </cfRule>
    <cfRule type="cellIs" dxfId="23233" priority="324" operator="lessThan">
      <formula>0.8</formula>
    </cfRule>
  </conditionalFormatting>
  <conditionalFormatting sqref="R84:R91">
    <cfRule type="cellIs" dxfId="23232" priority="319" operator="lessThan">
      <formula>0.8</formula>
    </cfRule>
    <cfRule type="cellIs" dxfId="23231" priority="320" operator="greaterThan">
      <formula>1</formula>
    </cfRule>
  </conditionalFormatting>
  <conditionalFormatting sqref="R84:R91">
    <cfRule type="cellIs" dxfId="23230" priority="317" operator="greaterThan">
      <formula>1</formula>
    </cfRule>
    <cfRule type="cellIs" dxfId="23229" priority="318" operator="lessThan">
      <formula>0.8</formula>
    </cfRule>
  </conditionalFormatting>
  <conditionalFormatting sqref="P84:P91">
    <cfRule type="cellIs" dxfId="23228" priority="316" operator="greaterThan">
      <formula>0</formula>
    </cfRule>
  </conditionalFormatting>
  <conditionalFormatting sqref="Q84:Q91">
    <cfRule type="cellIs" dxfId="23227" priority="321" operator="lessThan">
      <formula>0</formula>
    </cfRule>
  </conditionalFormatting>
  <conditionalFormatting sqref="R84:R91">
    <cfRule type="cellIs" dxfId="23226" priority="313" operator="lessThan">
      <formula>0.8</formula>
    </cfRule>
    <cfRule type="cellIs" dxfId="23225" priority="314" operator="greaterThan">
      <formula>1</formula>
    </cfRule>
  </conditionalFormatting>
  <conditionalFormatting sqref="R84:R91">
    <cfRule type="cellIs" dxfId="23224" priority="311" operator="greaterThan">
      <formula>1</formula>
    </cfRule>
    <cfRule type="cellIs" dxfId="23223" priority="312" operator="lessThan">
      <formula>0.8</formula>
    </cfRule>
  </conditionalFormatting>
  <conditionalFormatting sqref="P84:P91">
    <cfRule type="cellIs" dxfId="23222" priority="310" operator="greaterThan">
      <formula>0</formula>
    </cfRule>
  </conditionalFormatting>
  <conditionalFormatting sqref="Q84:Q91">
    <cfRule type="cellIs" dxfId="23221" priority="315" operator="lessThan">
      <formula>0</formula>
    </cfRule>
  </conditionalFormatting>
  <conditionalFormatting sqref="Q84:Q91">
    <cfRule type="cellIs" dxfId="23220" priority="309" operator="lessThan">
      <formula>0</formula>
    </cfRule>
  </conditionalFormatting>
  <conditionalFormatting sqref="R84:R91">
    <cfRule type="cellIs" dxfId="23219" priority="307" operator="lessThan">
      <formula>0.8</formula>
    </cfRule>
    <cfRule type="cellIs" dxfId="23218" priority="308" operator="greaterThan">
      <formula>1</formula>
    </cfRule>
  </conditionalFormatting>
  <conditionalFormatting sqref="R84:R91">
    <cfRule type="cellIs" dxfId="23217" priority="305" operator="greaterThan">
      <formula>1</formula>
    </cfRule>
    <cfRule type="cellIs" dxfId="23216" priority="306" operator="lessThan">
      <formula>0.8</formula>
    </cfRule>
  </conditionalFormatting>
  <conditionalFormatting sqref="P84:P91">
    <cfRule type="cellIs" dxfId="23215" priority="304" operator="greaterThan">
      <formula>0</formula>
    </cfRule>
  </conditionalFormatting>
  <conditionalFormatting sqref="Q84:Q91">
    <cfRule type="cellIs" dxfId="23214" priority="298" operator="lessThan">
      <formula>0</formula>
    </cfRule>
  </conditionalFormatting>
  <conditionalFormatting sqref="R84:R91">
    <cfRule type="cellIs" dxfId="23213" priority="302" operator="lessThan">
      <formula>0.8</formula>
    </cfRule>
    <cfRule type="cellIs" dxfId="23212" priority="303" operator="greaterThan">
      <formula>1</formula>
    </cfRule>
  </conditionalFormatting>
  <conditionalFormatting sqref="R84:R91">
    <cfRule type="cellIs" dxfId="23211" priority="300" operator="greaterThan">
      <formula>1</formula>
    </cfRule>
    <cfRule type="cellIs" dxfId="23210" priority="301" operator="lessThan">
      <formula>0.8</formula>
    </cfRule>
  </conditionalFormatting>
  <conditionalFormatting sqref="P84:P91">
    <cfRule type="cellIs" dxfId="23209" priority="299" operator="greaterThan">
      <formula>0</formula>
    </cfRule>
  </conditionalFormatting>
  <conditionalFormatting sqref="Q84:Q91">
    <cfRule type="cellIs" dxfId="23208" priority="297" operator="lessThan">
      <formula>0</formula>
    </cfRule>
  </conditionalFormatting>
  <conditionalFormatting sqref="R84:R91">
    <cfRule type="cellIs" dxfId="23207" priority="295" operator="lessThan">
      <formula>0.8</formula>
    </cfRule>
    <cfRule type="cellIs" dxfId="23206" priority="296" operator="greaterThan">
      <formula>1</formula>
    </cfRule>
  </conditionalFormatting>
  <conditionalFormatting sqref="R84:R91">
    <cfRule type="cellIs" dxfId="23205" priority="293" operator="greaterThan">
      <formula>1</formula>
    </cfRule>
    <cfRule type="cellIs" dxfId="23204" priority="294" operator="lessThan">
      <formula>0.8</formula>
    </cfRule>
  </conditionalFormatting>
  <conditionalFormatting sqref="P84:P91">
    <cfRule type="cellIs" dxfId="23203" priority="292" operator="greaterThan">
      <formula>0</formula>
    </cfRule>
  </conditionalFormatting>
  <conditionalFormatting sqref="Q84:Q91">
    <cfRule type="cellIs" dxfId="23202" priority="291" operator="lessThan">
      <formula>0</formula>
    </cfRule>
  </conditionalFormatting>
  <conditionalFormatting sqref="R84:R91">
    <cfRule type="cellIs" dxfId="23201" priority="289" operator="lessThan">
      <formula>0.8</formula>
    </cfRule>
    <cfRule type="cellIs" dxfId="23200" priority="290" operator="greaterThan">
      <formula>1</formula>
    </cfRule>
  </conditionalFormatting>
  <conditionalFormatting sqref="R84:R91">
    <cfRule type="cellIs" dxfId="23199" priority="287" operator="greaterThan">
      <formula>1</formula>
    </cfRule>
    <cfRule type="cellIs" dxfId="23198" priority="288" operator="lessThan">
      <formula>0.8</formula>
    </cfRule>
  </conditionalFormatting>
  <conditionalFormatting sqref="P84:P91">
    <cfRule type="cellIs" dxfId="23197" priority="286" operator="greaterThan">
      <formula>0</formula>
    </cfRule>
  </conditionalFormatting>
  <conditionalFormatting sqref="Q84:Q91">
    <cfRule type="cellIs" dxfId="23196" priority="285" operator="lessThan">
      <formula>0</formula>
    </cfRule>
  </conditionalFormatting>
  <conditionalFormatting sqref="R84:R91">
    <cfRule type="cellIs" dxfId="23195" priority="283" operator="lessThan">
      <formula>0.8</formula>
    </cfRule>
    <cfRule type="cellIs" dxfId="23194" priority="284" operator="greaterThan">
      <formula>1</formula>
    </cfRule>
  </conditionalFormatting>
  <conditionalFormatting sqref="R84:R91">
    <cfRule type="cellIs" dxfId="23193" priority="281" operator="greaterThan">
      <formula>1</formula>
    </cfRule>
    <cfRule type="cellIs" dxfId="23192" priority="282" operator="lessThan">
      <formula>0.8</formula>
    </cfRule>
  </conditionalFormatting>
  <conditionalFormatting sqref="P84:P91">
    <cfRule type="cellIs" dxfId="23191" priority="280" operator="greaterThan">
      <formula>0</formula>
    </cfRule>
  </conditionalFormatting>
  <conditionalFormatting sqref="Q84:Q91">
    <cfRule type="cellIs" dxfId="23190" priority="279" operator="lessThan">
      <formula>0</formula>
    </cfRule>
  </conditionalFormatting>
  <conditionalFormatting sqref="R84:R91">
    <cfRule type="cellIs" dxfId="23189" priority="277" operator="lessThan">
      <formula>0.8</formula>
    </cfRule>
    <cfRule type="cellIs" dxfId="23188" priority="278" operator="greaterThan">
      <formula>1</formula>
    </cfRule>
  </conditionalFormatting>
  <conditionalFormatting sqref="R84:R91">
    <cfRule type="cellIs" dxfId="23187" priority="275" operator="greaterThan">
      <formula>1</formula>
    </cfRule>
    <cfRule type="cellIs" dxfId="23186" priority="276" operator="lessThan">
      <formula>0.8</formula>
    </cfRule>
  </conditionalFormatting>
  <conditionalFormatting sqref="P84:P91">
    <cfRule type="cellIs" dxfId="23185" priority="274" operator="greaterThan">
      <formula>0</formula>
    </cfRule>
  </conditionalFormatting>
  <conditionalFormatting sqref="Q84:Q91">
    <cfRule type="cellIs" dxfId="23184" priority="273" operator="lessThan">
      <formula>0</formula>
    </cfRule>
  </conditionalFormatting>
  <conditionalFormatting sqref="R84:R91">
    <cfRule type="cellIs" dxfId="23183" priority="271" operator="lessThan">
      <formula>0.8</formula>
    </cfRule>
    <cfRule type="cellIs" dxfId="23182" priority="272" operator="greaterThan">
      <formula>1</formula>
    </cfRule>
  </conditionalFormatting>
  <conditionalFormatting sqref="R84:R91">
    <cfRule type="cellIs" dxfId="23181" priority="269" operator="greaterThan">
      <formula>1</formula>
    </cfRule>
    <cfRule type="cellIs" dxfId="23180" priority="270" operator="lessThan">
      <formula>0.8</formula>
    </cfRule>
  </conditionalFormatting>
  <conditionalFormatting sqref="P84:P91">
    <cfRule type="cellIs" dxfId="23179" priority="268" operator="greaterThan">
      <formula>0</formula>
    </cfRule>
  </conditionalFormatting>
  <conditionalFormatting sqref="P84:P91">
    <cfRule type="cellIs" dxfId="23178" priority="262" operator="greaterThan">
      <formula>0</formula>
    </cfRule>
  </conditionalFormatting>
  <conditionalFormatting sqref="Q84:Q91">
    <cfRule type="cellIs" dxfId="23177" priority="267" operator="lessThan">
      <formula>0</formula>
    </cfRule>
  </conditionalFormatting>
  <conditionalFormatting sqref="R84:R91">
    <cfRule type="cellIs" dxfId="23176" priority="265" operator="lessThan">
      <formula>0.8</formula>
    </cfRule>
    <cfRule type="cellIs" dxfId="23175" priority="266" operator="greaterThan">
      <formula>1</formula>
    </cfRule>
  </conditionalFormatting>
  <conditionalFormatting sqref="R84:R91">
    <cfRule type="cellIs" dxfId="23174" priority="263" operator="greaterThan">
      <formula>1</formula>
    </cfRule>
    <cfRule type="cellIs" dxfId="23173" priority="264" operator="lessThan">
      <formula>0.8</formula>
    </cfRule>
  </conditionalFormatting>
  <conditionalFormatting sqref="P84:P91">
    <cfRule type="cellIs" dxfId="23172" priority="256" operator="greaterThan">
      <formula>0</formula>
    </cfRule>
  </conditionalFormatting>
  <conditionalFormatting sqref="Q84:Q91">
    <cfRule type="cellIs" dxfId="23171" priority="261" operator="lessThan">
      <formula>0</formula>
    </cfRule>
  </conditionalFormatting>
  <conditionalFormatting sqref="R84:R91">
    <cfRule type="cellIs" dxfId="23170" priority="259" operator="lessThan">
      <formula>0.8</formula>
    </cfRule>
    <cfRule type="cellIs" dxfId="23169" priority="260" operator="greaterThan">
      <formula>1</formula>
    </cfRule>
  </conditionalFormatting>
  <conditionalFormatting sqref="R84:R91">
    <cfRule type="cellIs" dxfId="23168" priority="257" operator="greaterThan">
      <formula>1</formula>
    </cfRule>
    <cfRule type="cellIs" dxfId="23167" priority="258" operator="lessThan">
      <formula>0.8</formula>
    </cfRule>
  </conditionalFormatting>
  <conditionalFormatting sqref="R84:R91">
    <cfRule type="cellIs" dxfId="23166" priority="253" operator="lessThan">
      <formula>0.8</formula>
    </cfRule>
    <cfRule type="cellIs" dxfId="23165" priority="254" operator="greaterThan">
      <formula>1</formula>
    </cfRule>
  </conditionalFormatting>
  <conditionalFormatting sqref="R84:R91">
    <cfRule type="cellIs" dxfId="23164" priority="251" operator="greaterThan">
      <formula>1</formula>
    </cfRule>
    <cfRule type="cellIs" dxfId="23163" priority="252" operator="lessThan">
      <formula>0.8</formula>
    </cfRule>
  </conditionalFormatting>
  <conditionalFormatting sqref="P84:P91">
    <cfRule type="cellIs" dxfId="23162" priority="250" operator="greaterThan">
      <formula>0</formula>
    </cfRule>
  </conditionalFormatting>
  <conditionalFormatting sqref="Q84:Q91">
    <cfRule type="cellIs" dxfId="23161" priority="255" operator="lessThan">
      <formula>0</formula>
    </cfRule>
  </conditionalFormatting>
  <conditionalFormatting sqref="Q84:Q91">
    <cfRule type="cellIs" dxfId="23160" priority="249" operator="lessThan">
      <formula>0</formula>
    </cfRule>
  </conditionalFormatting>
  <conditionalFormatting sqref="R84:R91">
    <cfRule type="cellIs" dxfId="23159" priority="247" operator="lessThan">
      <formula>0.8</formula>
    </cfRule>
    <cfRule type="cellIs" dxfId="23158" priority="248" operator="greaterThan">
      <formula>1</formula>
    </cfRule>
  </conditionalFormatting>
  <conditionalFormatting sqref="R84:R91">
    <cfRule type="cellIs" dxfId="23157" priority="245" operator="greaterThan">
      <formula>1</formula>
    </cfRule>
    <cfRule type="cellIs" dxfId="23156" priority="246" operator="lessThan">
      <formula>0.8</formula>
    </cfRule>
  </conditionalFormatting>
  <conditionalFormatting sqref="P84:P91">
    <cfRule type="cellIs" dxfId="23155" priority="244" operator="greaterThan">
      <formula>0</formula>
    </cfRule>
  </conditionalFormatting>
  <conditionalFormatting sqref="Q84:Q91">
    <cfRule type="cellIs" dxfId="23154" priority="243" operator="lessThan">
      <formula>0</formula>
    </cfRule>
  </conditionalFormatting>
  <conditionalFormatting sqref="R84:R91">
    <cfRule type="cellIs" dxfId="23153" priority="241" operator="lessThan">
      <formula>0.8</formula>
    </cfRule>
    <cfRule type="cellIs" dxfId="23152" priority="242" operator="greaterThan">
      <formula>1</formula>
    </cfRule>
  </conditionalFormatting>
  <conditionalFormatting sqref="R84:R91">
    <cfRule type="cellIs" dxfId="23151" priority="239" operator="greaterThan">
      <formula>1</formula>
    </cfRule>
    <cfRule type="cellIs" dxfId="23150" priority="240" operator="lessThan">
      <formula>0.8</formula>
    </cfRule>
  </conditionalFormatting>
  <conditionalFormatting sqref="P84:P91">
    <cfRule type="cellIs" dxfId="23149" priority="238" operator="greaterThan">
      <formula>0</formula>
    </cfRule>
  </conditionalFormatting>
  <conditionalFormatting sqref="Q84:Q91">
    <cfRule type="cellIs" dxfId="23148" priority="237" operator="lessThan">
      <formula>0</formula>
    </cfRule>
  </conditionalFormatting>
  <conditionalFormatting sqref="R84:R91">
    <cfRule type="cellIs" dxfId="23147" priority="235" operator="lessThan">
      <formula>0.8</formula>
    </cfRule>
    <cfRule type="cellIs" dxfId="23146" priority="236" operator="greaterThan">
      <formula>1</formula>
    </cfRule>
  </conditionalFormatting>
  <conditionalFormatting sqref="R84:R91">
    <cfRule type="cellIs" dxfId="23145" priority="233" operator="greaterThan">
      <formula>1</formula>
    </cfRule>
    <cfRule type="cellIs" dxfId="23144" priority="234" operator="lessThan">
      <formula>0.8</formula>
    </cfRule>
  </conditionalFormatting>
  <conditionalFormatting sqref="P84:P91">
    <cfRule type="cellIs" dxfId="23143" priority="232" operator="greaterThan">
      <formula>0</formula>
    </cfRule>
  </conditionalFormatting>
  <conditionalFormatting sqref="Q84:Q91">
    <cfRule type="cellIs" dxfId="23142" priority="231" operator="lessThan">
      <formula>0</formula>
    </cfRule>
  </conditionalFormatting>
  <conditionalFormatting sqref="R84:R91">
    <cfRule type="cellIs" dxfId="23141" priority="229" operator="lessThan">
      <formula>0.8</formula>
    </cfRule>
    <cfRule type="cellIs" dxfId="23140" priority="230" operator="greaterThan">
      <formula>1</formula>
    </cfRule>
  </conditionalFormatting>
  <conditionalFormatting sqref="R84:R91">
    <cfRule type="cellIs" dxfId="23139" priority="227" operator="greaterThan">
      <formula>1</formula>
    </cfRule>
    <cfRule type="cellIs" dxfId="23138" priority="228" operator="lessThan">
      <formula>0.8</formula>
    </cfRule>
  </conditionalFormatting>
  <conditionalFormatting sqref="P84:P91">
    <cfRule type="cellIs" dxfId="23137" priority="226" operator="greaterThan">
      <formula>0</formula>
    </cfRule>
  </conditionalFormatting>
  <conditionalFormatting sqref="P84:P91">
    <cfRule type="cellIs" dxfId="23136" priority="220" operator="greaterThan">
      <formula>0</formula>
    </cfRule>
  </conditionalFormatting>
  <conditionalFormatting sqref="Q84:Q91">
    <cfRule type="cellIs" dxfId="23135" priority="225" operator="lessThan">
      <formula>0</formula>
    </cfRule>
  </conditionalFormatting>
  <conditionalFormatting sqref="R84:R91">
    <cfRule type="cellIs" dxfId="23134" priority="223" operator="lessThan">
      <formula>0.8</formula>
    </cfRule>
    <cfRule type="cellIs" dxfId="23133" priority="224" operator="greaterThan">
      <formula>1</formula>
    </cfRule>
  </conditionalFormatting>
  <conditionalFormatting sqref="R84:R91">
    <cfRule type="cellIs" dxfId="23132" priority="221" operator="greaterThan">
      <formula>1</formula>
    </cfRule>
    <cfRule type="cellIs" dxfId="23131" priority="222" operator="lessThan">
      <formula>0.8</formula>
    </cfRule>
  </conditionalFormatting>
  <conditionalFormatting sqref="P84:P91">
    <cfRule type="cellIs" dxfId="23130" priority="214" operator="greaterThan">
      <formula>0</formula>
    </cfRule>
  </conditionalFormatting>
  <conditionalFormatting sqref="Q84:Q91">
    <cfRule type="cellIs" dxfId="23129" priority="219" operator="lessThan">
      <formula>0</formula>
    </cfRule>
  </conditionalFormatting>
  <conditionalFormatting sqref="R84:R91">
    <cfRule type="cellIs" dxfId="23128" priority="217" operator="lessThan">
      <formula>0.8</formula>
    </cfRule>
    <cfRule type="cellIs" dxfId="23127" priority="218" operator="greaterThan">
      <formula>1</formula>
    </cfRule>
  </conditionalFormatting>
  <conditionalFormatting sqref="R84:R91">
    <cfRule type="cellIs" dxfId="23126" priority="215" operator="greaterThan">
      <formula>1</formula>
    </cfRule>
    <cfRule type="cellIs" dxfId="23125" priority="216" operator="lessThan">
      <formula>0.8</formula>
    </cfRule>
  </conditionalFormatting>
  <conditionalFormatting sqref="R84:R91">
    <cfRule type="cellIs" dxfId="23124" priority="211" operator="lessThan">
      <formula>0.8</formula>
    </cfRule>
    <cfRule type="cellIs" dxfId="23123" priority="212" operator="greaterThan">
      <formula>1</formula>
    </cfRule>
  </conditionalFormatting>
  <conditionalFormatting sqref="R84:R91">
    <cfRule type="cellIs" dxfId="23122" priority="209" operator="greaterThan">
      <formula>1</formula>
    </cfRule>
    <cfRule type="cellIs" dxfId="23121" priority="210" operator="lessThan">
      <formula>0.8</formula>
    </cfRule>
  </conditionalFormatting>
  <conditionalFormatting sqref="P84:P91">
    <cfRule type="cellIs" dxfId="23120" priority="208" operator="greaterThan">
      <formula>0</formula>
    </cfRule>
  </conditionalFormatting>
  <conditionalFormatting sqref="Q84:Q91">
    <cfRule type="cellIs" dxfId="23119" priority="213" operator="lessThan">
      <formula>0</formula>
    </cfRule>
  </conditionalFormatting>
  <conditionalFormatting sqref="Q84:Q91">
    <cfRule type="cellIs" dxfId="23118" priority="207" operator="lessThan">
      <formula>0</formula>
    </cfRule>
  </conditionalFormatting>
  <conditionalFormatting sqref="R84:R91">
    <cfRule type="cellIs" dxfId="23117" priority="205" operator="lessThan">
      <formula>0.8</formula>
    </cfRule>
    <cfRule type="cellIs" dxfId="23116" priority="206" operator="greaterThan">
      <formula>1</formula>
    </cfRule>
  </conditionalFormatting>
  <conditionalFormatting sqref="R84:R91">
    <cfRule type="cellIs" dxfId="23115" priority="203" operator="greaterThan">
      <formula>1</formula>
    </cfRule>
    <cfRule type="cellIs" dxfId="23114" priority="204" operator="lessThan">
      <formula>0.8</formula>
    </cfRule>
  </conditionalFormatting>
  <conditionalFormatting sqref="P84:P91">
    <cfRule type="cellIs" dxfId="23113" priority="202" operator="greaterThan">
      <formula>0</formula>
    </cfRule>
  </conditionalFormatting>
  <conditionalFormatting sqref="P84:P91">
    <cfRule type="cellIs" dxfId="23112" priority="196" operator="greaterThan">
      <formula>0</formula>
    </cfRule>
  </conditionalFormatting>
  <conditionalFormatting sqref="Q84:Q91">
    <cfRule type="cellIs" dxfId="23111" priority="201" operator="lessThan">
      <formula>0</formula>
    </cfRule>
  </conditionalFormatting>
  <conditionalFormatting sqref="R84:R91">
    <cfRule type="cellIs" dxfId="23110" priority="199" operator="lessThan">
      <formula>0.8</formula>
    </cfRule>
    <cfRule type="cellIs" dxfId="23109" priority="200" operator="greaterThan">
      <formula>1</formula>
    </cfRule>
  </conditionalFormatting>
  <conditionalFormatting sqref="R84:R91">
    <cfRule type="cellIs" dxfId="23108" priority="197" operator="greaterThan">
      <formula>1</formula>
    </cfRule>
    <cfRule type="cellIs" dxfId="23107" priority="198" operator="lessThan">
      <formula>0.8</formula>
    </cfRule>
  </conditionalFormatting>
  <conditionalFormatting sqref="P84:P91">
    <cfRule type="cellIs" dxfId="23106" priority="190" operator="greaterThan">
      <formula>0</formula>
    </cfRule>
  </conditionalFormatting>
  <conditionalFormatting sqref="Q84:Q91">
    <cfRule type="cellIs" dxfId="23105" priority="195" operator="lessThan">
      <formula>0</formula>
    </cfRule>
  </conditionalFormatting>
  <conditionalFormatting sqref="R84:R91">
    <cfRule type="cellIs" dxfId="23104" priority="193" operator="lessThan">
      <formula>0.8</formula>
    </cfRule>
    <cfRule type="cellIs" dxfId="23103" priority="194" operator="greaterThan">
      <formula>1</formula>
    </cfRule>
  </conditionalFormatting>
  <conditionalFormatting sqref="R84:R91">
    <cfRule type="cellIs" dxfId="23102" priority="191" operator="greaterThan">
      <formula>1</formula>
    </cfRule>
    <cfRule type="cellIs" dxfId="23101" priority="192" operator="lessThan">
      <formula>0.8</formula>
    </cfRule>
  </conditionalFormatting>
  <conditionalFormatting sqref="R84:R91">
    <cfRule type="cellIs" dxfId="23100" priority="187" operator="lessThan">
      <formula>0.8</formula>
    </cfRule>
    <cfRule type="cellIs" dxfId="23099" priority="188" operator="greaterThan">
      <formula>1</formula>
    </cfRule>
  </conditionalFormatting>
  <conditionalFormatting sqref="R84:R91">
    <cfRule type="cellIs" dxfId="23098" priority="185" operator="greaterThan">
      <formula>1</formula>
    </cfRule>
    <cfRule type="cellIs" dxfId="23097" priority="186" operator="lessThan">
      <formula>0.8</formula>
    </cfRule>
  </conditionalFormatting>
  <conditionalFormatting sqref="P84:P91">
    <cfRule type="cellIs" dxfId="23096" priority="184" operator="greaterThan">
      <formula>0</formula>
    </cfRule>
  </conditionalFormatting>
  <conditionalFormatting sqref="Q84:Q91">
    <cfRule type="cellIs" dxfId="23095" priority="189" operator="lessThan">
      <formula>0</formula>
    </cfRule>
  </conditionalFormatting>
  <conditionalFormatting sqref="P84:P91">
    <cfRule type="cellIs" dxfId="23094" priority="178" operator="greaterThan">
      <formula>0</formula>
    </cfRule>
  </conditionalFormatting>
  <conditionalFormatting sqref="Q84:Q91">
    <cfRule type="cellIs" dxfId="23093" priority="183" operator="lessThan">
      <formula>0</formula>
    </cfRule>
  </conditionalFormatting>
  <conditionalFormatting sqref="R84:R91">
    <cfRule type="cellIs" dxfId="23092" priority="181" operator="lessThan">
      <formula>0.8</formula>
    </cfRule>
    <cfRule type="cellIs" dxfId="23091" priority="182" operator="greaterThan">
      <formula>1</formula>
    </cfRule>
  </conditionalFormatting>
  <conditionalFormatting sqref="R84:R91">
    <cfRule type="cellIs" dxfId="23090" priority="179" operator="greaterThan">
      <formula>1</formula>
    </cfRule>
    <cfRule type="cellIs" dxfId="23089" priority="180" operator="lessThan">
      <formula>0.8</formula>
    </cfRule>
  </conditionalFormatting>
  <conditionalFormatting sqref="R84:R91">
    <cfRule type="cellIs" dxfId="23088" priority="175" operator="lessThan">
      <formula>0.8</formula>
    </cfRule>
    <cfRule type="cellIs" dxfId="23087" priority="176" operator="greaterThan">
      <formula>1</formula>
    </cfRule>
  </conditionalFormatting>
  <conditionalFormatting sqref="R84:R91">
    <cfRule type="cellIs" dxfId="23086" priority="173" operator="greaterThan">
      <formula>1</formula>
    </cfRule>
    <cfRule type="cellIs" dxfId="23085" priority="174" operator="lessThan">
      <formula>0.8</formula>
    </cfRule>
  </conditionalFormatting>
  <conditionalFormatting sqref="P84:P91">
    <cfRule type="cellIs" dxfId="23084" priority="172" operator="greaterThan">
      <formula>0</formula>
    </cfRule>
  </conditionalFormatting>
  <conditionalFormatting sqref="Q84:Q91">
    <cfRule type="cellIs" dxfId="23083" priority="177" operator="lessThan">
      <formula>0</formula>
    </cfRule>
  </conditionalFormatting>
  <conditionalFormatting sqref="R84:R91">
    <cfRule type="cellIs" dxfId="23082" priority="169" operator="lessThan">
      <formula>0.8</formula>
    </cfRule>
    <cfRule type="cellIs" dxfId="23081" priority="170" operator="greaterThan">
      <formula>1</formula>
    </cfRule>
  </conditionalFormatting>
  <conditionalFormatting sqref="R84:R91">
    <cfRule type="cellIs" dxfId="23080" priority="167" operator="greaterThan">
      <formula>1</formula>
    </cfRule>
    <cfRule type="cellIs" dxfId="23079" priority="168" operator="lessThan">
      <formula>0.8</formula>
    </cfRule>
  </conditionalFormatting>
  <conditionalFormatting sqref="P84:P91">
    <cfRule type="cellIs" dxfId="23078" priority="166" operator="greaterThan">
      <formula>0</formula>
    </cfRule>
  </conditionalFormatting>
  <conditionalFormatting sqref="Q84:Q91">
    <cfRule type="cellIs" dxfId="23077" priority="171" operator="lessThan">
      <formula>0</formula>
    </cfRule>
  </conditionalFormatting>
  <conditionalFormatting sqref="Q84:Q91">
    <cfRule type="cellIs" dxfId="23076" priority="165" operator="lessThan">
      <formula>0</formula>
    </cfRule>
  </conditionalFormatting>
  <conditionalFormatting sqref="R84:R91">
    <cfRule type="cellIs" dxfId="23075" priority="163" operator="lessThan">
      <formula>0.8</formula>
    </cfRule>
    <cfRule type="cellIs" dxfId="23074" priority="164" operator="greaterThan">
      <formula>1</formula>
    </cfRule>
  </conditionalFormatting>
  <conditionalFormatting sqref="R84:R91">
    <cfRule type="cellIs" dxfId="23073" priority="161" operator="greaterThan">
      <formula>1</formula>
    </cfRule>
    <cfRule type="cellIs" dxfId="23072" priority="162" operator="lessThan">
      <formula>0.8</formula>
    </cfRule>
  </conditionalFormatting>
  <conditionalFormatting sqref="P84:P91">
    <cfRule type="cellIs" dxfId="23071" priority="160" operator="greaterThan">
      <formula>0</formula>
    </cfRule>
  </conditionalFormatting>
  <conditionalFormatting sqref="Q84:Q91">
    <cfRule type="cellIs" dxfId="23070" priority="154" operator="lessThan">
      <formula>0</formula>
    </cfRule>
  </conditionalFormatting>
  <conditionalFormatting sqref="R84:R91">
    <cfRule type="cellIs" dxfId="23069" priority="158" operator="lessThan">
      <formula>0.8</formula>
    </cfRule>
    <cfRule type="cellIs" dxfId="23068" priority="159" operator="greaterThan">
      <formula>1</formula>
    </cfRule>
  </conditionalFormatting>
  <conditionalFormatting sqref="R84:R91">
    <cfRule type="cellIs" dxfId="23067" priority="156" operator="greaterThan">
      <formula>1</formula>
    </cfRule>
    <cfRule type="cellIs" dxfId="23066" priority="157" operator="lessThan">
      <formula>0.8</formula>
    </cfRule>
  </conditionalFormatting>
  <conditionalFormatting sqref="P84:P91">
    <cfRule type="cellIs" dxfId="23065" priority="155" operator="greaterThan">
      <formula>0</formula>
    </cfRule>
  </conditionalFormatting>
  <conditionalFormatting sqref="Q84:Q91">
    <cfRule type="cellIs" dxfId="23064" priority="153" operator="lessThan">
      <formula>0</formula>
    </cfRule>
  </conditionalFormatting>
  <conditionalFormatting sqref="R84:R91">
    <cfRule type="cellIs" dxfId="23063" priority="151" operator="lessThan">
      <formula>0.8</formula>
    </cfRule>
    <cfRule type="cellIs" dxfId="23062" priority="152" operator="greaterThan">
      <formula>1</formula>
    </cfRule>
  </conditionalFormatting>
  <conditionalFormatting sqref="R84:R91">
    <cfRule type="cellIs" dxfId="23061" priority="149" operator="greaterThan">
      <formula>1</formula>
    </cfRule>
    <cfRule type="cellIs" dxfId="23060" priority="150" operator="lessThan">
      <formula>0.8</formula>
    </cfRule>
  </conditionalFormatting>
  <conditionalFormatting sqref="P84:P91">
    <cfRule type="cellIs" dxfId="23059" priority="148" operator="greaterThan">
      <formula>0</formula>
    </cfRule>
  </conditionalFormatting>
  <conditionalFormatting sqref="Q84:Q91">
    <cfRule type="cellIs" dxfId="23058" priority="147" operator="lessThan">
      <formula>0</formula>
    </cfRule>
  </conditionalFormatting>
  <conditionalFormatting sqref="R84:R91">
    <cfRule type="cellIs" dxfId="23057" priority="145" operator="lessThan">
      <formula>0.8</formula>
    </cfRule>
    <cfRule type="cellIs" dxfId="23056" priority="146" operator="greaterThan">
      <formula>1</formula>
    </cfRule>
  </conditionalFormatting>
  <conditionalFormatting sqref="R84:R91">
    <cfRule type="cellIs" dxfId="23055" priority="143" operator="greaterThan">
      <formula>1</formula>
    </cfRule>
    <cfRule type="cellIs" dxfId="23054" priority="144" operator="lessThan">
      <formula>0.8</formula>
    </cfRule>
  </conditionalFormatting>
  <conditionalFormatting sqref="P84:P91">
    <cfRule type="cellIs" dxfId="23053" priority="142" operator="greaterThan">
      <formula>0</formula>
    </cfRule>
  </conditionalFormatting>
  <conditionalFormatting sqref="Q84:Q91">
    <cfRule type="cellIs" dxfId="23052" priority="141" operator="lessThan">
      <formula>0</formula>
    </cfRule>
  </conditionalFormatting>
  <conditionalFormatting sqref="R84:R91">
    <cfRule type="cellIs" dxfId="23051" priority="139" operator="lessThan">
      <formula>0.8</formula>
    </cfRule>
    <cfRule type="cellIs" dxfId="23050" priority="140" operator="greaterThan">
      <formula>1</formula>
    </cfRule>
  </conditionalFormatting>
  <conditionalFormatting sqref="R84:R91">
    <cfRule type="cellIs" dxfId="23049" priority="137" operator="greaterThan">
      <formula>1</formula>
    </cfRule>
    <cfRule type="cellIs" dxfId="23048" priority="138" operator="lessThan">
      <formula>0.8</formula>
    </cfRule>
  </conditionalFormatting>
  <conditionalFormatting sqref="P84:P91">
    <cfRule type="cellIs" dxfId="23047" priority="136" operator="greaterThan">
      <formula>0</formula>
    </cfRule>
  </conditionalFormatting>
  <conditionalFormatting sqref="Q84:Q91">
    <cfRule type="cellIs" dxfId="23046" priority="135" operator="lessThan">
      <formula>0</formula>
    </cfRule>
  </conditionalFormatting>
  <conditionalFormatting sqref="R84:R91">
    <cfRule type="cellIs" dxfId="23045" priority="133" operator="lessThan">
      <formula>0.8</formula>
    </cfRule>
    <cfRule type="cellIs" dxfId="23044" priority="134" operator="greaterThan">
      <formula>1</formula>
    </cfRule>
  </conditionalFormatting>
  <conditionalFormatting sqref="R84:R91">
    <cfRule type="cellIs" dxfId="23043" priority="131" operator="greaterThan">
      <formula>1</formula>
    </cfRule>
    <cfRule type="cellIs" dxfId="23042" priority="132" operator="lessThan">
      <formula>0.8</formula>
    </cfRule>
  </conditionalFormatting>
  <conditionalFormatting sqref="P84:P91">
    <cfRule type="cellIs" dxfId="23041" priority="130" operator="greaterThan">
      <formula>0</formula>
    </cfRule>
  </conditionalFormatting>
  <conditionalFormatting sqref="Q84:Q91">
    <cfRule type="cellIs" dxfId="23040" priority="129" operator="lessThan">
      <formula>0</formula>
    </cfRule>
  </conditionalFormatting>
  <conditionalFormatting sqref="R84:R91">
    <cfRule type="cellIs" dxfId="23039" priority="127" operator="lessThan">
      <formula>0.8</formula>
    </cfRule>
    <cfRule type="cellIs" dxfId="23038" priority="128" operator="greaterThan">
      <formula>1</formula>
    </cfRule>
  </conditionalFormatting>
  <conditionalFormatting sqref="R84:R91">
    <cfRule type="cellIs" dxfId="23037" priority="125" operator="greaterThan">
      <formula>1</formula>
    </cfRule>
    <cfRule type="cellIs" dxfId="23036" priority="126" operator="lessThan">
      <formula>0.8</formula>
    </cfRule>
  </conditionalFormatting>
  <conditionalFormatting sqref="P84:P91">
    <cfRule type="cellIs" dxfId="23035" priority="124" operator="greaterThan">
      <formula>0</formula>
    </cfRule>
  </conditionalFormatting>
  <conditionalFormatting sqref="P84:P91">
    <cfRule type="cellIs" dxfId="23034" priority="118" operator="greaterThan">
      <formula>0</formula>
    </cfRule>
  </conditionalFormatting>
  <conditionalFormatting sqref="Q84:Q91">
    <cfRule type="cellIs" dxfId="23033" priority="123" operator="lessThan">
      <formula>0</formula>
    </cfRule>
  </conditionalFormatting>
  <conditionalFormatting sqref="R84:R91">
    <cfRule type="cellIs" dxfId="23032" priority="121" operator="lessThan">
      <formula>0.8</formula>
    </cfRule>
    <cfRule type="cellIs" dxfId="23031" priority="122" operator="greaterThan">
      <formula>1</formula>
    </cfRule>
  </conditionalFormatting>
  <conditionalFormatting sqref="R84:R91">
    <cfRule type="cellIs" dxfId="23030" priority="119" operator="greaterThan">
      <formula>1</formula>
    </cfRule>
    <cfRule type="cellIs" dxfId="23029" priority="120" operator="lessThan">
      <formula>0.8</formula>
    </cfRule>
  </conditionalFormatting>
  <conditionalFormatting sqref="P84:P91">
    <cfRule type="cellIs" dxfId="23028" priority="112" operator="greaterThan">
      <formula>0</formula>
    </cfRule>
  </conditionalFormatting>
  <conditionalFormatting sqref="Q84:Q91">
    <cfRule type="cellIs" dxfId="23027" priority="117" operator="lessThan">
      <formula>0</formula>
    </cfRule>
  </conditionalFormatting>
  <conditionalFormatting sqref="R84:R91">
    <cfRule type="cellIs" dxfId="23026" priority="115" operator="lessThan">
      <formula>0.8</formula>
    </cfRule>
    <cfRule type="cellIs" dxfId="23025" priority="116" operator="greaterThan">
      <formula>1</formula>
    </cfRule>
  </conditionalFormatting>
  <conditionalFormatting sqref="R84:R91">
    <cfRule type="cellIs" dxfId="23024" priority="113" operator="greaterThan">
      <formula>1</formula>
    </cfRule>
    <cfRule type="cellIs" dxfId="23023" priority="114" operator="lessThan">
      <formula>0.8</formula>
    </cfRule>
  </conditionalFormatting>
  <conditionalFormatting sqref="R84:R91">
    <cfRule type="cellIs" dxfId="23022" priority="109" operator="lessThan">
      <formula>0.8</formula>
    </cfRule>
    <cfRule type="cellIs" dxfId="23021" priority="110" operator="greaterThan">
      <formula>1</formula>
    </cfRule>
  </conditionalFormatting>
  <conditionalFormatting sqref="R84:R91">
    <cfRule type="cellIs" dxfId="23020" priority="107" operator="greaterThan">
      <formula>1</formula>
    </cfRule>
    <cfRule type="cellIs" dxfId="23019" priority="108" operator="lessThan">
      <formula>0.8</formula>
    </cfRule>
  </conditionalFormatting>
  <conditionalFormatting sqref="P84:P91">
    <cfRule type="cellIs" dxfId="23018" priority="106" operator="greaterThan">
      <formula>0</formula>
    </cfRule>
  </conditionalFormatting>
  <conditionalFormatting sqref="Q84:Q91">
    <cfRule type="cellIs" dxfId="23017" priority="111" operator="lessThan">
      <formula>0</formula>
    </cfRule>
  </conditionalFormatting>
  <conditionalFormatting sqref="Q84:Q91">
    <cfRule type="cellIs" dxfId="23016" priority="100" operator="lessThan">
      <formula>0</formula>
    </cfRule>
  </conditionalFormatting>
  <conditionalFormatting sqref="P84:P91">
    <cfRule type="cellIs" dxfId="23015" priority="101" operator="greaterThan">
      <formula>0</formula>
    </cfRule>
  </conditionalFormatting>
  <conditionalFormatting sqref="R84:R91">
    <cfRule type="cellIs" dxfId="23014" priority="104" operator="lessThan">
      <formula>0.8</formula>
    </cfRule>
    <cfRule type="cellIs" dxfId="23013" priority="105" operator="greaterThan">
      <formula>1</formula>
    </cfRule>
  </conditionalFormatting>
  <conditionalFormatting sqref="R84:R91">
    <cfRule type="cellIs" dxfId="23012" priority="102" operator="greaterThan">
      <formula>1</formula>
    </cfRule>
    <cfRule type="cellIs" dxfId="23011" priority="103" operator="lessThan">
      <formula>0.8</formula>
    </cfRule>
  </conditionalFormatting>
  <conditionalFormatting sqref="Q84:Q91">
    <cfRule type="cellIs" dxfId="23010" priority="94" operator="lessThan">
      <formula>0</formula>
    </cfRule>
  </conditionalFormatting>
  <conditionalFormatting sqref="R84:R91">
    <cfRule type="cellIs" dxfId="23009" priority="98" operator="lessThan">
      <formula>0.8</formula>
    </cfRule>
    <cfRule type="cellIs" dxfId="23008" priority="99" operator="greaterThan">
      <formula>1</formula>
    </cfRule>
  </conditionalFormatting>
  <conditionalFormatting sqref="R84:R91">
    <cfRule type="cellIs" dxfId="23007" priority="96" operator="greaterThan">
      <formula>1</formula>
    </cfRule>
    <cfRule type="cellIs" dxfId="23006" priority="97" operator="lessThan">
      <formula>0.8</formula>
    </cfRule>
  </conditionalFormatting>
  <conditionalFormatting sqref="P84:P91">
    <cfRule type="cellIs" dxfId="23005" priority="95" operator="greaterThan">
      <formula>0</formula>
    </cfRule>
  </conditionalFormatting>
  <conditionalFormatting sqref="Q84:Q91">
    <cfRule type="cellIs" dxfId="23004" priority="93" operator="lessThan">
      <formula>0</formula>
    </cfRule>
  </conditionalFormatting>
  <conditionalFormatting sqref="R84:R91">
    <cfRule type="cellIs" dxfId="23003" priority="91" operator="lessThan">
      <formula>0.8</formula>
    </cfRule>
    <cfRule type="cellIs" dxfId="23002" priority="92" operator="greaterThan">
      <formula>1</formula>
    </cfRule>
  </conditionalFormatting>
  <conditionalFormatting sqref="R84:R91">
    <cfRule type="cellIs" dxfId="23001" priority="89" operator="greaterThan">
      <formula>1</formula>
    </cfRule>
    <cfRule type="cellIs" dxfId="23000" priority="90" operator="lessThan">
      <formula>0.8</formula>
    </cfRule>
  </conditionalFormatting>
  <conditionalFormatting sqref="P84:P91">
    <cfRule type="cellIs" dxfId="22999" priority="88" operator="greaterThan">
      <formula>0</formula>
    </cfRule>
  </conditionalFormatting>
  <conditionalFormatting sqref="Q84:Q91">
    <cfRule type="cellIs" dxfId="22998" priority="87" operator="lessThan">
      <formula>0</formula>
    </cfRule>
  </conditionalFormatting>
  <conditionalFormatting sqref="R84:R91">
    <cfRule type="cellIs" dxfId="22997" priority="85" operator="lessThan">
      <formula>0.8</formula>
    </cfRule>
    <cfRule type="cellIs" dxfId="22996" priority="86" operator="greaterThan">
      <formula>1</formula>
    </cfRule>
  </conditionalFormatting>
  <conditionalFormatting sqref="R84:R91">
    <cfRule type="cellIs" dxfId="22995" priority="83" operator="greaterThan">
      <formula>1</formula>
    </cfRule>
    <cfRule type="cellIs" dxfId="22994" priority="84" operator="lessThan">
      <formula>0.8</formula>
    </cfRule>
  </conditionalFormatting>
  <conditionalFormatting sqref="P84:P91">
    <cfRule type="cellIs" dxfId="22993" priority="82" operator="greaterThan">
      <formula>0</formula>
    </cfRule>
  </conditionalFormatting>
  <conditionalFormatting sqref="Q84:Q91">
    <cfRule type="cellIs" dxfId="22992" priority="81" operator="lessThan">
      <formula>0</formula>
    </cfRule>
  </conditionalFormatting>
  <conditionalFormatting sqref="R84:R91">
    <cfRule type="cellIs" dxfId="22991" priority="79" operator="lessThan">
      <formula>0.8</formula>
    </cfRule>
    <cfRule type="cellIs" dxfId="22990" priority="80" operator="greaterThan">
      <formula>1</formula>
    </cfRule>
  </conditionalFormatting>
  <conditionalFormatting sqref="R84:R91">
    <cfRule type="cellIs" dxfId="22989" priority="77" operator="greaterThan">
      <formula>1</formula>
    </cfRule>
    <cfRule type="cellIs" dxfId="22988" priority="78" operator="lessThan">
      <formula>0.8</formula>
    </cfRule>
  </conditionalFormatting>
  <conditionalFormatting sqref="P84:P91">
    <cfRule type="cellIs" dxfId="22987" priority="76" operator="greaterThan">
      <formula>0</formula>
    </cfRule>
  </conditionalFormatting>
  <conditionalFormatting sqref="Q162:Q166">
    <cfRule type="cellIs" dxfId="22986" priority="75" operator="lessThan">
      <formula>0</formula>
    </cfRule>
  </conditionalFormatting>
  <conditionalFormatting sqref="R162:R166">
    <cfRule type="cellIs" dxfId="22985" priority="73" operator="lessThan">
      <formula>0.8</formula>
    </cfRule>
    <cfRule type="cellIs" dxfId="22984" priority="74" operator="greaterThan">
      <formula>1</formula>
    </cfRule>
  </conditionalFormatting>
  <conditionalFormatting sqref="R162:R166">
    <cfRule type="cellIs" dxfId="22983" priority="71" operator="greaterThan">
      <formula>1</formula>
    </cfRule>
    <cfRule type="cellIs" dxfId="22982" priority="72" operator="lessThan">
      <formula>0.8</formula>
    </cfRule>
  </conditionalFormatting>
  <conditionalFormatting sqref="P162:P166">
    <cfRule type="cellIs" dxfId="22981" priority="70" operator="greaterThan">
      <formula>0</formula>
    </cfRule>
  </conditionalFormatting>
  <conditionalFormatting sqref="P167:P168">
    <cfRule type="cellIs" dxfId="22980" priority="64" operator="greaterThan">
      <formula>0</formula>
    </cfRule>
  </conditionalFormatting>
  <conditionalFormatting sqref="R167:R168">
    <cfRule type="cellIs" dxfId="22979" priority="67" operator="lessThan">
      <formula>0.8</formula>
    </cfRule>
    <cfRule type="cellIs" dxfId="22978" priority="68" operator="greaterThan">
      <formula>1</formula>
    </cfRule>
  </conditionalFormatting>
  <conditionalFormatting sqref="R167:R168">
    <cfRule type="cellIs" dxfId="22977" priority="65" operator="greaterThan">
      <formula>1</formula>
    </cfRule>
    <cfRule type="cellIs" dxfId="22976" priority="66" operator="lessThan">
      <formula>0.8</formula>
    </cfRule>
  </conditionalFormatting>
  <conditionalFormatting sqref="Q167:Q168">
    <cfRule type="cellIs" dxfId="22975" priority="69" operator="lessThan">
      <formula>0</formula>
    </cfRule>
  </conditionalFormatting>
  <conditionalFormatting sqref="Q161">
    <cfRule type="cellIs" dxfId="22974" priority="63" operator="lessThan">
      <formula>0</formula>
    </cfRule>
  </conditionalFormatting>
  <conditionalFormatting sqref="R161">
    <cfRule type="cellIs" dxfId="22973" priority="61" operator="lessThan">
      <formula>0.8</formula>
    </cfRule>
    <cfRule type="cellIs" dxfId="22972" priority="62" operator="greaterThan">
      <formula>1</formula>
    </cfRule>
  </conditionalFormatting>
  <conditionalFormatting sqref="R161">
    <cfRule type="cellIs" dxfId="22971" priority="59" operator="greaterThan">
      <formula>1</formula>
    </cfRule>
    <cfRule type="cellIs" dxfId="22970" priority="60" operator="lessThan">
      <formula>0.8</formula>
    </cfRule>
  </conditionalFormatting>
  <conditionalFormatting sqref="P161">
    <cfRule type="cellIs" dxfId="22969" priority="58" operator="greaterThan">
      <formula>0</formula>
    </cfRule>
  </conditionalFormatting>
  <conditionalFormatting sqref="Q162:Q166">
    <cfRule type="cellIs" dxfId="22968" priority="57" operator="lessThan">
      <formula>0</formula>
    </cfRule>
  </conditionalFormatting>
  <conditionalFormatting sqref="R162:R166">
    <cfRule type="cellIs" dxfId="22967" priority="55" operator="lessThan">
      <formula>0.8</formula>
    </cfRule>
    <cfRule type="cellIs" dxfId="22966" priority="56" operator="greaterThan">
      <formula>1</formula>
    </cfRule>
  </conditionalFormatting>
  <conditionalFormatting sqref="R162:R166">
    <cfRule type="cellIs" dxfId="22965" priority="53" operator="greaterThan">
      <formula>1</formula>
    </cfRule>
    <cfRule type="cellIs" dxfId="22964" priority="54" operator="lessThan">
      <formula>0.8</formula>
    </cfRule>
  </conditionalFormatting>
  <conditionalFormatting sqref="P162:P166">
    <cfRule type="cellIs" dxfId="22963" priority="52" operator="greaterThan">
      <formula>0</formula>
    </cfRule>
  </conditionalFormatting>
  <conditionalFormatting sqref="Q162:Q166">
    <cfRule type="cellIs" dxfId="22962" priority="51" operator="lessThan">
      <formula>0</formula>
    </cfRule>
  </conditionalFormatting>
  <conditionalFormatting sqref="R162:R166">
    <cfRule type="cellIs" dxfId="22961" priority="49" operator="lessThan">
      <formula>0.8</formula>
    </cfRule>
    <cfRule type="cellIs" dxfId="22960" priority="50" operator="greaterThan">
      <formula>1</formula>
    </cfRule>
  </conditionalFormatting>
  <conditionalFormatting sqref="R162:R166">
    <cfRule type="cellIs" dxfId="22959" priority="47" operator="greaterThan">
      <formula>1</formula>
    </cfRule>
    <cfRule type="cellIs" dxfId="22958" priority="48" operator="lessThan">
      <formula>0.8</formula>
    </cfRule>
  </conditionalFormatting>
  <conditionalFormatting sqref="P162:P166">
    <cfRule type="cellIs" dxfId="22957" priority="46" operator="greaterThan">
      <formula>0</formula>
    </cfRule>
  </conditionalFormatting>
  <conditionalFormatting sqref="Q167:Q168">
    <cfRule type="cellIs" dxfId="22956" priority="45" operator="lessThan">
      <formula>0</formula>
    </cfRule>
  </conditionalFormatting>
  <conditionalFormatting sqref="R167:R168">
    <cfRule type="cellIs" dxfId="22955" priority="43" operator="lessThan">
      <formula>0.8</formula>
    </cfRule>
    <cfRule type="cellIs" dxfId="22954" priority="44" operator="greaterThan">
      <formula>1</formula>
    </cfRule>
  </conditionalFormatting>
  <conditionalFormatting sqref="R167:R168">
    <cfRule type="cellIs" dxfId="22953" priority="41" operator="greaterThan">
      <formula>1</formula>
    </cfRule>
    <cfRule type="cellIs" dxfId="22952" priority="42" operator="lessThan">
      <formula>0.8</formula>
    </cfRule>
  </conditionalFormatting>
  <conditionalFormatting sqref="P167:P168">
    <cfRule type="cellIs" dxfId="22951" priority="40" operator="greaterThan">
      <formula>0</formula>
    </cfRule>
  </conditionalFormatting>
  <conditionalFormatting sqref="Q161">
    <cfRule type="cellIs" dxfId="22950" priority="39" operator="lessThan">
      <formula>0</formula>
    </cfRule>
  </conditionalFormatting>
  <conditionalFormatting sqref="R161">
    <cfRule type="cellIs" dxfId="22949" priority="37" operator="lessThan">
      <formula>0.8</formula>
    </cfRule>
    <cfRule type="cellIs" dxfId="22948" priority="38" operator="greaterThan">
      <formula>1</formula>
    </cfRule>
  </conditionalFormatting>
  <conditionalFormatting sqref="R161">
    <cfRule type="cellIs" dxfId="22947" priority="35" operator="greaterThan">
      <formula>1</formula>
    </cfRule>
    <cfRule type="cellIs" dxfId="22946" priority="36" operator="lessThan">
      <formula>0.8</formula>
    </cfRule>
  </conditionalFormatting>
  <conditionalFormatting sqref="P161">
    <cfRule type="cellIs" dxfId="22945" priority="34" operator="greaterThan">
      <formula>0</formula>
    </cfRule>
  </conditionalFormatting>
  <conditionalFormatting sqref="Q162:Q166">
    <cfRule type="cellIs" dxfId="22944" priority="33" operator="lessThan">
      <formula>0</formula>
    </cfRule>
  </conditionalFormatting>
  <conditionalFormatting sqref="R162:R166">
    <cfRule type="cellIs" dxfId="22943" priority="31" operator="lessThan">
      <formula>0.8</formula>
    </cfRule>
    <cfRule type="cellIs" dxfId="22942" priority="32" operator="greaterThan">
      <formula>1</formula>
    </cfRule>
  </conditionalFormatting>
  <conditionalFormatting sqref="R162:R166">
    <cfRule type="cellIs" dxfId="22941" priority="29" operator="greaterThan">
      <formula>1</formula>
    </cfRule>
    <cfRule type="cellIs" dxfId="22940" priority="30" operator="lessThan">
      <formula>0.8</formula>
    </cfRule>
  </conditionalFormatting>
  <conditionalFormatting sqref="P162:P166">
    <cfRule type="cellIs" dxfId="22939" priority="28" operator="greaterThan">
      <formula>0</formula>
    </cfRule>
  </conditionalFormatting>
  <conditionalFormatting sqref="Q161">
    <cfRule type="cellIs" dxfId="22938" priority="27" operator="lessThan">
      <formula>0</formula>
    </cfRule>
  </conditionalFormatting>
  <conditionalFormatting sqref="R161">
    <cfRule type="cellIs" dxfId="22937" priority="25" operator="lessThan">
      <formula>0.8</formula>
    </cfRule>
    <cfRule type="cellIs" dxfId="22936" priority="26" operator="greaterThan">
      <formula>1</formula>
    </cfRule>
  </conditionalFormatting>
  <conditionalFormatting sqref="R161">
    <cfRule type="cellIs" dxfId="22935" priority="23" operator="greaterThan">
      <formula>1</formula>
    </cfRule>
    <cfRule type="cellIs" dxfId="22934" priority="24" operator="lessThan">
      <formula>0.8</formula>
    </cfRule>
  </conditionalFormatting>
  <conditionalFormatting sqref="P161">
    <cfRule type="cellIs" dxfId="22933" priority="22" operator="greaterThan">
      <formula>0</formula>
    </cfRule>
  </conditionalFormatting>
  <conditionalFormatting sqref="Q162:Q166">
    <cfRule type="cellIs" dxfId="22932" priority="21" operator="lessThan">
      <formula>0</formula>
    </cfRule>
  </conditionalFormatting>
  <conditionalFormatting sqref="R162:R166">
    <cfRule type="cellIs" dxfId="22931" priority="19" operator="lessThan">
      <formula>0.8</formula>
    </cfRule>
    <cfRule type="cellIs" dxfId="22930" priority="20" operator="greaterThan">
      <formula>1</formula>
    </cfRule>
  </conditionalFormatting>
  <conditionalFormatting sqref="R162:R166">
    <cfRule type="cellIs" dxfId="22929" priority="17" operator="greaterThan">
      <formula>1</formula>
    </cfRule>
    <cfRule type="cellIs" dxfId="22928" priority="18" operator="lessThan">
      <formula>0.8</formula>
    </cfRule>
  </conditionalFormatting>
  <conditionalFormatting sqref="P162:P166">
    <cfRule type="cellIs" dxfId="22927" priority="16" operator="greaterThan">
      <formula>0</formula>
    </cfRule>
  </conditionalFormatting>
  <conditionalFormatting sqref="Q161">
    <cfRule type="cellIs" dxfId="22926" priority="15" operator="lessThan">
      <formula>0</formula>
    </cfRule>
  </conditionalFormatting>
  <conditionalFormatting sqref="R161">
    <cfRule type="cellIs" dxfId="22925" priority="13" operator="lessThan">
      <formula>0.8</formula>
    </cfRule>
    <cfRule type="cellIs" dxfId="22924" priority="14" operator="greaterThan">
      <formula>1</formula>
    </cfRule>
  </conditionalFormatting>
  <conditionalFormatting sqref="R161">
    <cfRule type="cellIs" dxfId="22923" priority="11" operator="greaterThan">
      <formula>1</formula>
    </cfRule>
    <cfRule type="cellIs" dxfId="22922" priority="12" operator="lessThan">
      <formula>0.8</formula>
    </cfRule>
  </conditionalFormatting>
  <conditionalFormatting sqref="P161">
    <cfRule type="cellIs" dxfId="22921" priority="10" operator="greaterThan">
      <formula>0</formula>
    </cfRule>
  </conditionalFormatting>
  <conditionalFormatting sqref="P167:P168">
    <cfRule type="cellIs" dxfId="22920" priority="4" operator="greaterThan">
      <formula>0</formula>
    </cfRule>
  </conditionalFormatting>
  <conditionalFormatting sqref="R167:R168">
    <cfRule type="cellIs" dxfId="22919" priority="7" operator="lessThan">
      <formula>0.8</formula>
    </cfRule>
    <cfRule type="cellIs" dxfId="22918" priority="8" operator="greaterThan">
      <formula>1</formula>
    </cfRule>
  </conditionalFormatting>
  <conditionalFormatting sqref="R167:R168">
    <cfRule type="cellIs" dxfId="22917" priority="5" operator="greaterThan">
      <formula>1</formula>
    </cfRule>
    <cfRule type="cellIs" dxfId="22916" priority="6" operator="lessThan">
      <formula>0.8</formula>
    </cfRule>
  </conditionalFormatting>
  <conditionalFormatting sqref="Q167:Q168">
    <cfRule type="cellIs" dxfId="22915" priority="9" operator="lessThan">
      <formula>0</formula>
    </cfRule>
  </conditionalFormatting>
  <conditionalFormatting sqref="AF30">
    <cfRule type="cellIs" dxfId="22914" priority="3" operator="lessThan">
      <formula>0</formula>
    </cfRule>
  </conditionalFormatting>
  <conditionalFormatting sqref="AG30">
    <cfRule type="cellIs" dxfId="22913" priority="1" operator="greaterThan">
      <formula>1</formula>
    </cfRule>
    <cfRule type="cellIs" dxfId="22912" priority="2" operator="lessThan">
      <formula>0.8</formula>
    </cfRule>
  </conditionalFormatting>
  <dataValidations count="1">
    <dataValidation type="list" allowBlank="1" showInputMessage="1" showErrorMessage="1" sqref="AB5:AC173" xr:uid="{00000000-0002-0000-11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Q38"/>
  <sheetViews>
    <sheetView zoomScale="40" zoomScaleNormal="40" workbookViewId="0">
      <selection activeCell="F6" sqref="F6:G8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27" customWidth="1"/>
    <col min="4" max="17" width="14.26953125" style="2" customWidth="1"/>
    <col min="18" max="21" width="9.6328125" style="2" customWidth="1"/>
    <col min="22" max="22" width="11.26953125" style="2" customWidth="1"/>
    <col min="23" max="23" width="11.453125" style="2" customWidth="1"/>
    <col min="24" max="16384" width="8.08984375" style="2"/>
  </cols>
  <sheetData>
    <row r="1" spans="2:17" ht="27.75" customHeight="1">
      <c r="B1" s="582" t="s">
        <v>0</v>
      </c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4"/>
      <c r="N1" s="1"/>
      <c r="O1" s="1"/>
    </row>
    <row r="2" spans="2:17" ht="27.75" customHeight="1">
      <c r="B2" s="582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4"/>
      <c r="N2" s="1"/>
      <c r="O2" s="1"/>
    </row>
    <row r="3" spans="2:17" ht="46.5" customHeight="1">
      <c r="B3" s="575" t="s">
        <v>1</v>
      </c>
      <c r="C3" s="536"/>
      <c r="D3" s="585" t="s">
        <v>324</v>
      </c>
      <c r="E3" s="586"/>
      <c r="F3" s="575" t="s">
        <v>3</v>
      </c>
      <c r="G3" s="536"/>
      <c r="H3" s="587">
        <v>259881</v>
      </c>
      <c r="I3" s="588"/>
      <c r="J3" s="575" t="s">
        <v>4</v>
      </c>
      <c r="K3" s="536"/>
      <c r="L3" s="580">
        <v>8549290.5630523376</v>
      </c>
      <c r="M3" s="581"/>
      <c r="N3" s="376"/>
      <c r="O3" s="376"/>
      <c r="P3" s="376"/>
      <c r="Q3" s="376"/>
    </row>
    <row r="4" spans="2:17" ht="24" customHeight="1">
      <c r="B4" s="575" t="s">
        <v>5</v>
      </c>
      <c r="C4" s="536"/>
      <c r="D4" s="567" t="s">
        <v>5</v>
      </c>
      <c r="E4" s="568"/>
      <c r="F4" s="578" t="s">
        <v>6</v>
      </c>
      <c r="G4" s="579"/>
      <c r="H4" s="578" t="s">
        <v>7</v>
      </c>
      <c r="I4" s="579"/>
      <c r="J4" s="578" t="s">
        <v>8</v>
      </c>
      <c r="K4" s="579"/>
      <c r="L4" s="580" t="s">
        <v>9</v>
      </c>
      <c r="M4" s="581"/>
      <c r="N4" s="561" t="s">
        <v>10</v>
      </c>
      <c r="O4" s="562"/>
      <c r="P4" s="562" t="s">
        <v>11</v>
      </c>
      <c r="Q4" s="562"/>
    </row>
    <row r="5" spans="2:17" ht="24" customHeight="1">
      <c r="B5" s="563" t="s">
        <v>12</v>
      </c>
      <c r="C5" s="542"/>
      <c r="D5" s="567" t="s">
        <v>13</v>
      </c>
      <c r="E5" s="568"/>
      <c r="F5" s="567" t="s">
        <v>14</v>
      </c>
      <c r="G5" s="568"/>
      <c r="H5" s="569" t="s">
        <v>15</v>
      </c>
      <c r="I5" s="570"/>
      <c r="J5" s="571" t="s">
        <v>16</v>
      </c>
      <c r="K5" s="572"/>
      <c r="L5" s="573" t="s">
        <v>17</v>
      </c>
      <c r="M5" s="574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5" customHeight="1">
      <c r="B6" s="564"/>
      <c r="C6" s="565"/>
      <c r="D6" s="575" t="s">
        <v>21</v>
      </c>
      <c r="E6" s="536"/>
      <c r="F6" s="576">
        <f>AVERAGE(D13:O13,P13:Q13,D30:E30,G30:H30,K30:M30)</f>
        <v>363.38107251540941</v>
      </c>
      <c r="G6" s="577"/>
      <c r="H6" s="555">
        <f>AVERAGE(D13:P13,Q13)</f>
        <v>141.85732305882846</v>
      </c>
      <c r="I6" s="556"/>
      <c r="J6" s="555">
        <f>AVERAGE(D30:E30,G30:H30)</f>
        <v>736.25</v>
      </c>
      <c r="K6" s="556"/>
      <c r="L6" s="557">
        <f>AVERAGE(J30:M30)</f>
        <v>881.25</v>
      </c>
      <c r="M6" s="558"/>
      <c r="N6" s="559">
        <v>0</v>
      </c>
      <c r="O6" s="544">
        <v>0</v>
      </c>
      <c r="P6" s="560">
        <v>6</v>
      </c>
      <c r="Q6" s="544">
        <v>6</v>
      </c>
    </row>
    <row r="7" spans="2:17" s="5" customFormat="1" ht="39.65" customHeight="1">
      <c r="B7" s="564"/>
      <c r="C7" s="565"/>
      <c r="D7" s="545" t="s">
        <v>22</v>
      </c>
      <c r="E7" s="546"/>
      <c r="F7" s="547">
        <f>AVERAGE(D14:O14,P14:Q14,D31:E31,K31:M31,G31:H31)</f>
        <v>334.41822628891919</v>
      </c>
      <c r="G7" s="548"/>
      <c r="H7" s="549">
        <f>AVERAGE(D14:P14,Q14)</f>
        <v>127.83541699420024</v>
      </c>
      <c r="I7" s="550"/>
      <c r="J7" s="549">
        <f>AVERAGE(D31:E31,G31:H31)</f>
        <v>720.26416726166553</v>
      </c>
      <c r="K7" s="550"/>
      <c r="L7" s="551">
        <f>AVERAGE(J31:M31)</f>
        <v>588.00756127545947</v>
      </c>
      <c r="M7" s="552"/>
      <c r="N7" s="559"/>
      <c r="O7" s="544"/>
      <c r="P7" s="560"/>
      <c r="Q7" s="544"/>
    </row>
    <row r="8" spans="2:17" s="5" customFormat="1" ht="39.65" customHeight="1">
      <c r="B8" s="566"/>
      <c r="C8" s="543"/>
      <c r="D8" s="545" t="s">
        <v>23</v>
      </c>
      <c r="E8" s="546"/>
      <c r="F8" s="553">
        <f>AVERAGE(D15:O15,P15:Q15,D32:E32,G32:H32,K32:M32)</f>
        <v>0.90440666744095144</v>
      </c>
      <c r="G8" s="554"/>
      <c r="H8" s="553">
        <f>AVERAGE(D15:O15,P15:Q15)</f>
        <v>0.89657810025429596</v>
      </c>
      <c r="I8" s="554"/>
      <c r="J8" s="553">
        <f>AVERAGE(D32:E32,G32:H32)</f>
        <v>0.95676991842444958</v>
      </c>
      <c r="K8" s="554"/>
      <c r="L8" s="553">
        <f>AVERAGE(J32:M32)</f>
        <v>0.65334173475051049</v>
      </c>
      <c r="M8" s="554"/>
      <c r="N8" s="559"/>
      <c r="O8" s="544"/>
      <c r="P8" s="560"/>
      <c r="Q8" s="544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532" t="s">
        <v>24</v>
      </c>
      <c r="C10" s="538"/>
      <c r="D10" s="539" t="s">
        <v>25</v>
      </c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1"/>
    </row>
    <row r="11" spans="2:17" ht="17.25" customHeight="1">
      <c r="B11" s="523" t="s">
        <v>26</v>
      </c>
      <c r="C11" s="542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4" customHeight="1">
      <c r="B12" s="525"/>
      <c r="C12" s="543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40" customHeight="1">
      <c r="B13" s="527" t="s">
        <v>12</v>
      </c>
      <c r="C13" s="14" t="s">
        <v>41</v>
      </c>
      <c r="D13" s="19">
        <v>133.76218323586747</v>
      </c>
      <c r="E13" s="19">
        <v>116.95452069716777</v>
      </c>
      <c r="F13" s="19">
        <v>182.47499999999999</v>
      </c>
      <c r="G13" s="19">
        <v>369.04761904761904</v>
      </c>
      <c r="H13" s="19">
        <v>228.57142857142858</v>
      </c>
      <c r="I13" s="19">
        <v>92.122938064114535</v>
      </c>
      <c r="J13" s="19">
        <v>77.529239766081872</v>
      </c>
      <c r="K13" s="19">
        <v>112.10838779956428</v>
      </c>
      <c r="L13" s="19">
        <v>97.11904761904762</v>
      </c>
      <c r="M13" s="19">
        <v>83.102145341567436</v>
      </c>
      <c r="N13" s="19">
        <v>84.321731488648098</v>
      </c>
      <c r="O13" s="19">
        <v>80.035087719298247</v>
      </c>
      <c r="P13" s="19">
        <v>178.85319347319347</v>
      </c>
      <c r="Q13" s="21">
        <v>150</v>
      </c>
    </row>
    <row r="14" spans="2:17" ht="40" customHeight="1">
      <c r="B14" s="528"/>
      <c r="C14" s="14" t="s">
        <v>42</v>
      </c>
      <c r="D14" s="19">
        <v>124.26319338171494</v>
      </c>
      <c r="E14" s="19">
        <v>102.22232691606901</v>
      </c>
      <c r="F14" s="19">
        <v>155.97843610499086</v>
      </c>
      <c r="G14" s="19">
        <v>327.64318581906133</v>
      </c>
      <c r="H14" s="19">
        <v>222.82971544091387</v>
      </c>
      <c r="I14" s="19">
        <v>80.688009491519821</v>
      </c>
      <c r="J14" s="19">
        <v>71.163631442062325</v>
      </c>
      <c r="K14" s="19">
        <v>103.31376064852202</v>
      </c>
      <c r="L14" s="19">
        <v>83.362428825596041</v>
      </c>
      <c r="M14" s="19">
        <v>74.682831875718307</v>
      </c>
      <c r="N14" s="19">
        <v>77.786783103288982</v>
      </c>
      <c r="O14" s="19">
        <v>64.946447789986323</v>
      </c>
      <c r="P14" s="19">
        <v>167.52994178021453</v>
      </c>
      <c r="Q14" s="9">
        <v>133.2851452991452</v>
      </c>
    </row>
    <row r="15" spans="2:17" ht="40" customHeight="1">
      <c r="B15" s="529"/>
      <c r="C15" s="377" t="s">
        <v>43</v>
      </c>
      <c r="D15" s="10">
        <f t="shared" ref="D15:Q15" si="0">D14/D13</f>
        <v>0.9289859837484663</v>
      </c>
      <c r="E15" s="10">
        <f t="shared" si="0"/>
        <v>0.87403484967250589</v>
      </c>
      <c r="F15" s="10">
        <f t="shared" si="0"/>
        <v>0.85479345721326683</v>
      </c>
      <c r="G15" s="10">
        <f t="shared" si="0"/>
        <v>0.88780734221939206</v>
      </c>
      <c r="H15" s="10">
        <f t="shared" si="0"/>
        <v>0.97488000505399819</v>
      </c>
      <c r="I15" s="10">
        <f t="shared" si="0"/>
        <v>0.87587316673903326</v>
      </c>
      <c r="J15" s="10">
        <f t="shared" si="0"/>
        <v>0.91789409591496562</v>
      </c>
      <c r="K15" s="10">
        <f t="shared" si="0"/>
        <v>0.92155246075997499</v>
      </c>
      <c r="L15" s="10">
        <f t="shared" si="0"/>
        <v>0.85835303031993959</v>
      </c>
      <c r="M15" s="10">
        <f t="shared" si="0"/>
        <v>0.8986871706952454</v>
      </c>
      <c r="N15" s="10">
        <f t="shared" si="0"/>
        <v>0.92249983165681448</v>
      </c>
      <c r="O15" s="10">
        <f t="shared" si="0"/>
        <v>0.81147468742420437</v>
      </c>
      <c r="P15" s="379">
        <f t="shared" si="0"/>
        <v>0.9366896868147</v>
      </c>
      <c r="Q15" s="11">
        <f t="shared" si="0"/>
        <v>0.88856763532763461</v>
      </c>
    </row>
    <row r="16" spans="2:17" ht="22.9" customHeight="1">
      <c r="B16" s="530" t="s">
        <v>44</v>
      </c>
      <c r="C16" s="377" t="s">
        <v>45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531"/>
      <c r="C17" s="377" t="s">
        <v>46</v>
      </c>
      <c r="D17" s="12">
        <v>0.73124999999999996</v>
      </c>
      <c r="E17" s="12">
        <v>0.63541666666666663</v>
      </c>
      <c r="F17" s="12">
        <v>0.5</v>
      </c>
      <c r="G17" s="12">
        <v>0.59861111111111098</v>
      </c>
      <c r="H17" s="12">
        <v>0.7597222222222223</v>
      </c>
      <c r="I17" s="12">
        <v>0.79861111111111094</v>
      </c>
      <c r="J17" s="12">
        <v>0.80902777777777779</v>
      </c>
      <c r="K17" s="12">
        <v>0.7715277777777777</v>
      </c>
      <c r="L17" s="12">
        <v>0.88888888888888884</v>
      </c>
      <c r="M17" s="12">
        <v>0.96666666666666645</v>
      </c>
      <c r="N17" s="12">
        <v>0.99652777777777779</v>
      </c>
      <c r="O17" s="22">
        <v>0.97777777777777763</v>
      </c>
      <c r="P17" s="12">
        <v>0.65763888888888888</v>
      </c>
      <c r="Q17" s="380">
        <v>0.54513888888888895</v>
      </c>
    </row>
    <row r="18" spans="2:17" ht="22.9" customHeight="1">
      <c r="B18" s="534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535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534" t="s">
        <v>51</v>
      </c>
      <c r="C20" s="381" t="s">
        <v>48</v>
      </c>
      <c r="D20" s="382">
        <v>1</v>
      </c>
      <c r="E20" s="382" t="s">
        <v>49</v>
      </c>
      <c r="F20" s="382">
        <v>2</v>
      </c>
      <c r="G20" s="382">
        <v>1</v>
      </c>
      <c r="H20" s="382" t="s">
        <v>49</v>
      </c>
      <c r="I20" s="382">
        <v>1</v>
      </c>
      <c r="J20" s="382" t="s">
        <v>49</v>
      </c>
      <c r="K20" s="382">
        <v>1</v>
      </c>
      <c r="L20" s="382" t="s">
        <v>49</v>
      </c>
      <c r="M20" s="382" t="s">
        <v>49</v>
      </c>
      <c r="N20" s="382" t="s">
        <v>49</v>
      </c>
      <c r="O20" s="382" t="s">
        <v>49</v>
      </c>
      <c r="P20" s="382" t="s">
        <v>49</v>
      </c>
      <c r="Q20" s="383"/>
    </row>
    <row r="21" spans="2:17" ht="22.9" customHeight="1">
      <c r="B21" s="535"/>
      <c r="C21" s="381" t="s">
        <v>52</v>
      </c>
      <c r="D21" s="382">
        <v>1</v>
      </c>
      <c r="E21" s="382">
        <v>1</v>
      </c>
      <c r="F21" s="382" t="s">
        <v>49</v>
      </c>
      <c r="G21" s="382">
        <v>1</v>
      </c>
      <c r="H21" s="382" t="s">
        <v>49</v>
      </c>
      <c r="I21" s="382">
        <v>1</v>
      </c>
      <c r="J21" s="382" t="s">
        <v>49</v>
      </c>
      <c r="K21" s="382" t="s">
        <v>49</v>
      </c>
      <c r="L21" s="382">
        <v>2</v>
      </c>
      <c r="M21" s="382" t="s">
        <v>49</v>
      </c>
      <c r="N21" s="382" t="s">
        <v>49</v>
      </c>
      <c r="O21" s="382" t="s">
        <v>49</v>
      </c>
      <c r="P21" s="382" t="s">
        <v>49</v>
      </c>
      <c r="Q21" s="383"/>
    </row>
    <row r="22" spans="2:17" ht="22.9" customHeight="1">
      <c r="B22" s="513" t="s">
        <v>53</v>
      </c>
      <c r="C22" s="536"/>
      <c r="D22" s="384">
        <v>19.666666666666668</v>
      </c>
      <c r="E22" s="384">
        <v>17.666666666666668</v>
      </c>
      <c r="F22" s="384">
        <v>12.5</v>
      </c>
      <c r="G22" s="384">
        <v>5.666666666666667</v>
      </c>
      <c r="H22" s="384">
        <v>6.6</v>
      </c>
      <c r="I22" s="384">
        <v>16.5</v>
      </c>
      <c r="J22" s="384">
        <v>18.399999999999999</v>
      </c>
      <c r="K22" s="384">
        <v>16.166666666666668</v>
      </c>
      <c r="L22" s="384">
        <v>15.875</v>
      </c>
      <c r="M22" s="384">
        <v>18.666666666666668</v>
      </c>
      <c r="N22" s="384">
        <v>17.75</v>
      </c>
      <c r="O22" s="384">
        <v>18.600000000000001</v>
      </c>
      <c r="P22" s="384">
        <v>13.2</v>
      </c>
      <c r="Q22" s="385">
        <v>11.4</v>
      </c>
    </row>
    <row r="23" spans="2:17" ht="22.9" customHeight="1">
      <c r="B23" s="513" t="s">
        <v>54</v>
      </c>
      <c r="C23" s="536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513" t="s">
        <v>60</v>
      </c>
      <c r="C24" s="5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515" t="s">
        <v>61</v>
      </c>
      <c r="C25" s="537"/>
      <c r="D25" s="16"/>
      <c r="E25" s="17" t="s">
        <v>62</v>
      </c>
      <c r="F25" s="17"/>
      <c r="G25" s="17" t="s">
        <v>306</v>
      </c>
      <c r="H25" s="17" t="s">
        <v>306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5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532"/>
      <c r="C27" s="533"/>
      <c r="D27" s="517" t="s">
        <v>66</v>
      </c>
      <c r="E27" s="518"/>
      <c r="F27" s="518"/>
      <c r="G27" s="518"/>
      <c r="H27" s="519"/>
      <c r="I27" s="520" t="s">
        <v>67</v>
      </c>
      <c r="J27" s="521"/>
      <c r="K27" s="521"/>
      <c r="L27" s="521"/>
      <c r="M27" s="522"/>
      <c r="N27" s="376"/>
      <c r="O27" s="376"/>
      <c r="P27" s="376"/>
      <c r="Q27" s="376"/>
    </row>
    <row r="28" spans="2:17" ht="17.25" customHeight="1">
      <c r="B28" s="523" t="s">
        <v>26</v>
      </c>
      <c r="C28" s="524"/>
      <c r="D28" s="386">
        <v>1</v>
      </c>
      <c r="E28" s="387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525"/>
      <c r="C29" s="526"/>
      <c r="D29" s="388" t="s">
        <v>68</v>
      </c>
      <c r="E29" s="389" t="s">
        <v>69</v>
      </c>
      <c r="F29" s="14" t="s">
        <v>70</v>
      </c>
      <c r="G29" s="14" t="s">
        <v>71</v>
      </c>
      <c r="H29" s="390" t="s">
        <v>72</v>
      </c>
      <c r="I29" s="388" t="s">
        <v>73</v>
      </c>
      <c r="J29" s="14" t="s">
        <v>69</v>
      </c>
      <c r="K29" s="14" t="s">
        <v>70</v>
      </c>
      <c r="L29" s="14" t="s">
        <v>71</v>
      </c>
      <c r="M29" s="390" t="s">
        <v>72</v>
      </c>
      <c r="N29" s="376"/>
      <c r="O29" s="376"/>
      <c r="P29" s="376"/>
      <c r="Q29" s="376"/>
    </row>
    <row r="30" spans="2:17" ht="40" customHeight="1">
      <c r="B30" s="527" t="s">
        <v>12</v>
      </c>
      <c r="C30" s="391" t="s">
        <v>41</v>
      </c>
      <c r="D30" s="20">
        <v>320</v>
      </c>
      <c r="E30" s="392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40" customHeight="1">
      <c r="B31" s="528"/>
      <c r="C31" s="391" t="s">
        <v>42</v>
      </c>
      <c r="D31" s="394">
        <v>272.11111111111131</v>
      </c>
      <c r="E31" s="8">
        <v>771.25013231713785</v>
      </c>
      <c r="F31" s="8">
        <v>0</v>
      </c>
      <c r="G31" s="8">
        <v>897.408597250703</v>
      </c>
      <c r="H31" s="395">
        <v>940.28682836771009</v>
      </c>
      <c r="I31" s="394">
        <v>0</v>
      </c>
      <c r="J31" s="8">
        <v>0</v>
      </c>
      <c r="K31" s="8">
        <v>606.91666666666652</v>
      </c>
      <c r="L31" s="8">
        <v>907.04274509942957</v>
      </c>
      <c r="M31" s="395">
        <v>838.07083333574167</v>
      </c>
      <c r="N31" s="376"/>
      <c r="O31" s="376"/>
      <c r="P31" s="376"/>
      <c r="Q31" s="376"/>
    </row>
    <row r="32" spans="2:17" ht="40" customHeight="1">
      <c r="B32" s="529"/>
      <c r="C32" s="396" t="s">
        <v>43</v>
      </c>
      <c r="D32" s="397">
        <f t="shared" ref="D32:M32" si="1">D31/D30</f>
        <v>0.85034722222222281</v>
      </c>
      <c r="E32" s="10">
        <f t="shared" si="1"/>
        <v>0.93484864523289435</v>
      </c>
      <c r="F32" s="10">
        <f t="shared" si="1"/>
        <v>0</v>
      </c>
      <c r="G32" s="10">
        <f t="shared" si="1"/>
        <v>0.99712066361189222</v>
      </c>
      <c r="H32" s="10">
        <f t="shared" si="1"/>
        <v>1.0447631426307891</v>
      </c>
      <c r="I32" s="394">
        <f t="shared" si="1"/>
        <v>0</v>
      </c>
      <c r="J32" s="10">
        <f t="shared" si="1"/>
        <v>0</v>
      </c>
      <c r="K32" s="10">
        <f t="shared" si="1"/>
        <v>0.67435185185185165</v>
      </c>
      <c r="L32" s="10">
        <f t="shared" si="1"/>
        <v>1.0078252723326995</v>
      </c>
      <c r="M32" s="11">
        <f t="shared" si="1"/>
        <v>0.93118981481749075</v>
      </c>
      <c r="N32" s="376"/>
      <c r="O32" s="376"/>
      <c r="P32" s="376"/>
      <c r="Q32" s="376"/>
    </row>
    <row r="33" spans="2:17" ht="25.9" customHeight="1">
      <c r="B33" s="530" t="s">
        <v>44</v>
      </c>
      <c r="C33" s="396" t="s">
        <v>45</v>
      </c>
      <c r="D33" s="398">
        <v>0.18055555555555555</v>
      </c>
      <c r="E33" s="12">
        <v>0.18055555555555555</v>
      </c>
      <c r="F33" s="12">
        <v>0</v>
      </c>
      <c r="G33" s="12">
        <v>3113.6842105263136</v>
      </c>
      <c r="H33" s="380">
        <v>0.18055555555555555</v>
      </c>
      <c r="I33" s="39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76"/>
      <c r="O33" s="376"/>
      <c r="P33" s="376"/>
      <c r="Q33" s="376"/>
    </row>
    <row r="34" spans="2:17" ht="25.9" customHeight="1">
      <c r="B34" s="531"/>
      <c r="C34" s="396" t="s">
        <v>46</v>
      </c>
      <c r="D34" s="398">
        <v>0.22430555555555556</v>
      </c>
      <c r="E34" s="12">
        <v>0.32013888888888892</v>
      </c>
      <c r="F34" s="12">
        <v>0</v>
      </c>
      <c r="G34" s="12">
        <v>1056.6666666666677</v>
      </c>
      <c r="H34" s="380">
        <v>0.43055555555555558</v>
      </c>
      <c r="I34" s="23">
        <v>0</v>
      </c>
      <c r="J34" s="12">
        <v>0</v>
      </c>
      <c r="K34" s="12">
        <v>0.90625</v>
      </c>
      <c r="L34" s="12">
        <v>46119.104166666664</v>
      </c>
      <c r="M34" s="13">
        <v>46119.038194444445</v>
      </c>
      <c r="N34" s="376"/>
      <c r="O34" s="376"/>
      <c r="P34" s="376"/>
      <c r="Q34" s="376"/>
    </row>
    <row r="35" spans="2:17" ht="25.9" customHeight="1">
      <c r="B35" s="513" t="s">
        <v>53</v>
      </c>
      <c r="C35" s="514"/>
      <c r="D35" s="399">
        <v>5.5</v>
      </c>
      <c r="E35" s="400">
        <v>3.6666666666666665</v>
      </c>
      <c r="F35" s="400">
        <v>0</v>
      </c>
      <c r="G35" s="400">
        <v>3.6</v>
      </c>
      <c r="H35" s="401">
        <v>3.4</v>
      </c>
      <c r="I35" s="402">
        <v>0</v>
      </c>
      <c r="J35" s="400">
        <v>0</v>
      </c>
      <c r="K35" s="400">
        <v>3.75</v>
      </c>
      <c r="L35" s="400">
        <v>3.4</v>
      </c>
      <c r="M35" s="385">
        <v>3.5</v>
      </c>
      <c r="N35" s="376"/>
      <c r="O35" s="376"/>
      <c r="P35" s="376"/>
      <c r="Q35" s="376"/>
    </row>
    <row r="36" spans="2:17" ht="25.9" customHeight="1">
      <c r="B36" s="513" t="s">
        <v>54</v>
      </c>
      <c r="C36" s="514"/>
      <c r="D36" s="403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4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513" t="s">
        <v>60</v>
      </c>
      <c r="C37" s="514"/>
      <c r="D37" s="405"/>
      <c r="E37" s="406"/>
      <c r="F37" s="407"/>
      <c r="G37" s="407"/>
      <c r="H37" s="408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515" t="s">
        <v>61</v>
      </c>
      <c r="C38" s="516"/>
      <c r="D38" s="26"/>
      <c r="E38" s="409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12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2911" priority="4" operator="lessThan">
      <formula>0.8</formula>
    </cfRule>
  </conditionalFormatting>
  <conditionalFormatting sqref="J32:L32">
    <cfRule type="cellIs" dxfId="22910" priority="3" operator="lessThan">
      <formula>0.8</formula>
    </cfRule>
  </conditionalFormatting>
  <conditionalFormatting sqref="M32">
    <cfRule type="cellIs" dxfId="22909" priority="2" operator="lessThan">
      <formula>0.8</formula>
    </cfRule>
  </conditionalFormatting>
  <conditionalFormatting sqref="H32">
    <cfRule type="cellIs" dxfId="2290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8" tint="0.79998168889431442"/>
    <pageSetUpPr fitToPage="1"/>
  </sheetPr>
  <dimension ref="A1:R126"/>
  <sheetViews>
    <sheetView zoomScale="70" zoomScaleNormal="70" workbookViewId="0">
      <selection activeCell="G11" sqref="G11"/>
    </sheetView>
  </sheetViews>
  <sheetFormatPr defaultColWidth="7.90625" defaultRowHeight="15.5"/>
  <cols>
    <col min="1" max="1" width="13.6328125" style="289" customWidth="1"/>
    <col min="2" max="2" width="12.7265625" style="289" customWidth="1"/>
    <col min="3" max="3" width="12.7265625" style="358" hidden="1" customWidth="1"/>
    <col min="4" max="5" width="18.36328125" style="289" customWidth="1"/>
    <col min="6" max="6" width="9.7265625" style="356" customWidth="1"/>
    <col min="7" max="7" width="21.08984375" style="289" bestFit="1" customWidth="1"/>
    <col min="8" max="8" width="15.6328125" style="289" customWidth="1"/>
    <col min="9" max="9" width="12.26953125" style="289" bestFit="1" customWidth="1"/>
    <col min="10" max="15" width="9.7265625" style="289" customWidth="1"/>
    <col min="16" max="16" width="9.7265625" style="357" customWidth="1"/>
    <col min="17" max="18" width="9.7265625" style="289" customWidth="1"/>
    <col min="19" max="16384" width="7.9062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80768</v>
      </c>
      <c r="F1" s="285" t="s">
        <v>4</v>
      </c>
      <c r="G1" s="286">
        <f>SUM(H5:H124)</f>
        <v>1427564.2473506494</v>
      </c>
      <c r="H1" s="287" t="s">
        <v>79</v>
      </c>
      <c r="I1" s="288">
        <f>+J16+J64+J24+J38+J51+J81+J100+J91+J57+J124+J111</f>
        <v>34.81666666666667</v>
      </c>
      <c r="J1" s="589" t="s">
        <v>80</v>
      </c>
      <c r="K1" s="590"/>
      <c r="L1" s="591"/>
      <c r="M1" s="589" t="s">
        <v>81</v>
      </c>
      <c r="N1" s="590"/>
      <c r="O1" s="590"/>
      <c r="P1" s="590"/>
      <c r="Q1" s="590"/>
      <c r="R1" s="591"/>
    </row>
    <row r="2" spans="1:18" ht="26.25" customHeight="1" thickBot="1">
      <c r="A2" s="595" t="s">
        <v>325</v>
      </c>
      <c r="B2" s="596"/>
      <c r="C2" s="290"/>
      <c r="D2" s="410" t="s">
        <v>83</v>
      </c>
      <c r="E2" s="291">
        <f>AVERAGE(L16,L24,L38,L51,L100,L111,L91)</f>
        <v>538.12116009869806</v>
      </c>
      <c r="F2" s="292" t="s">
        <v>84</v>
      </c>
      <c r="G2" s="293">
        <f>G1/E1</f>
        <v>17.674874298616402</v>
      </c>
      <c r="H2" s="294" t="s">
        <v>85</v>
      </c>
      <c r="I2" s="295">
        <f>COUNT(I5:I124)</f>
        <v>0</v>
      </c>
      <c r="J2" s="592"/>
      <c r="K2" s="593"/>
      <c r="L2" s="594"/>
      <c r="M2" s="592"/>
      <c r="N2" s="593"/>
      <c r="O2" s="593"/>
      <c r="P2" s="593"/>
      <c r="Q2" s="593"/>
      <c r="R2" s="594"/>
    </row>
    <row r="3" spans="1:18" ht="23.25" customHeight="1">
      <c r="A3" s="597" t="s">
        <v>86</v>
      </c>
      <c r="B3" s="599" t="s">
        <v>87</v>
      </c>
      <c r="C3" s="412"/>
      <c r="D3" s="600" t="s">
        <v>88</v>
      </c>
      <c r="E3" s="600"/>
      <c r="F3" s="601" t="s">
        <v>89</v>
      </c>
      <c r="G3" s="602" t="s">
        <v>90</v>
      </c>
      <c r="H3" s="600" t="s">
        <v>91</v>
      </c>
      <c r="I3" s="603" t="s">
        <v>92</v>
      </c>
      <c r="J3" s="605" t="s">
        <v>93</v>
      </c>
      <c r="K3" s="607" t="s">
        <v>94</v>
      </c>
      <c r="L3" s="609" t="s">
        <v>83</v>
      </c>
      <c r="M3" s="611" t="s">
        <v>95</v>
      </c>
      <c r="N3" s="611"/>
      <c r="O3" s="605" t="s">
        <v>96</v>
      </c>
      <c r="P3" s="612" t="s">
        <v>97</v>
      </c>
      <c r="Q3" s="605" t="s">
        <v>98</v>
      </c>
      <c r="R3" s="605"/>
    </row>
    <row r="4" spans="1:18" ht="15.75" customHeight="1">
      <c r="A4" s="598"/>
      <c r="B4" s="599"/>
      <c r="C4" s="412"/>
      <c r="D4" s="600"/>
      <c r="E4" s="600"/>
      <c r="F4" s="601"/>
      <c r="G4" s="602"/>
      <c r="H4" s="600"/>
      <c r="I4" s="604"/>
      <c r="J4" s="606"/>
      <c r="K4" s="608"/>
      <c r="L4" s="610"/>
      <c r="M4" s="415" t="s">
        <v>99</v>
      </c>
      <c r="N4" s="415" t="s">
        <v>100</v>
      </c>
      <c r="O4" s="606"/>
      <c r="P4" s="613"/>
      <c r="Q4" s="296" t="s">
        <v>101</v>
      </c>
      <c r="R4" s="296" t="s">
        <v>102</v>
      </c>
    </row>
    <row r="5" spans="1:18">
      <c r="A5" s="614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2">
        <v>1291</v>
      </c>
      <c r="H5" s="300">
        <f>F5*G5</f>
        <v>0</v>
      </c>
      <c r="I5" s="413"/>
      <c r="J5" s="301">
        <v>9</v>
      </c>
      <c r="K5" s="302">
        <f t="shared" ref="K5:K12" si="0">G5/P5*60</f>
        <v>1549.2000000000005</v>
      </c>
      <c r="L5" s="303">
        <f t="shared" ref="L5:L12" si="1">K5/J5</f>
        <v>172.13333333333338</v>
      </c>
      <c r="M5" s="304">
        <v>0.17361111111111113</v>
      </c>
      <c r="N5" s="304">
        <v>0.20833333333333334</v>
      </c>
      <c r="O5" s="296">
        <v>10</v>
      </c>
      <c r="P5" s="416">
        <f t="shared" ref="P5:P14" si="2">(N5-M5)*24*60</f>
        <v>49.999999999999986</v>
      </c>
      <c r="Q5" s="305"/>
      <c r="R5" s="305"/>
    </row>
    <row r="6" spans="1:18">
      <c r="A6" s="614"/>
      <c r="B6" s="297">
        <v>0</v>
      </c>
      <c r="C6" s="297"/>
      <c r="D6" s="298" t="s">
        <v>106</v>
      </c>
      <c r="E6" s="298"/>
      <c r="F6" s="299" t="s">
        <v>105</v>
      </c>
      <c r="G6" s="412">
        <v>1324</v>
      </c>
      <c r="H6" s="300">
        <f t="shared" ref="H6:H113" si="3">F6*G6</f>
        <v>0</v>
      </c>
      <c r="I6" s="413"/>
      <c r="J6" s="301">
        <v>9</v>
      </c>
      <c r="K6" s="302">
        <f t="shared" si="0"/>
        <v>1588.7999999999993</v>
      </c>
      <c r="L6" s="303">
        <f t="shared" si="1"/>
        <v>176.53333333333325</v>
      </c>
      <c r="M6" s="304">
        <v>0.21180555555555555</v>
      </c>
      <c r="N6" s="304">
        <v>0.24652777777777779</v>
      </c>
      <c r="O6" s="296">
        <v>5</v>
      </c>
      <c r="P6" s="416">
        <f t="shared" si="2"/>
        <v>50.000000000000021</v>
      </c>
      <c r="Q6" s="296"/>
      <c r="R6" s="296"/>
    </row>
    <row r="7" spans="1:18">
      <c r="A7" s="614"/>
      <c r="B7" s="297" t="s">
        <v>107</v>
      </c>
      <c r="C7" s="297"/>
      <c r="D7" s="298" t="s">
        <v>108</v>
      </c>
      <c r="E7" s="298"/>
      <c r="F7" s="299">
        <v>36.450000000000003</v>
      </c>
      <c r="G7" s="412">
        <v>1468</v>
      </c>
      <c r="H7" s="300">
        <f t="shared" si="3"/>
        <v>53508.600000000006</v>
      </c>
      <c r="I7" s="413"/>
      <c r="J7" s="301">
        <v>13</v>
      </c>
      <c r="K7" s="302">
        <f t="shared" si="0"/>
        <v>1467.9999999999993</v>
      </c>
      <c r="L7" s="303">
        <f t="shared" si="1"/>
        <v>112.92307692307688</v>
      </c>
      <c r="M7" s="304">
        <v>0.25</v>
      </c>
      <c r="N7" s="304">
        <v>0.29166666666666669</v>
      </c>
      <c r="O7" s="296">
        <v>5</v>
      </c>
      <c r="P7" s="416">
        <f t="shared" si="2"/>
        <v>60.000000000000028</v>
      </c>
      <c r="Q7" s="305"/>
      <c r="R7" s="305"/>
    </row>
    <row r="8" spans="1:18">
      <c r="A8" s="614"/>
      <c r="B8" s="297" t="s">
        <v>107</v>
      </c>
      <c r="C8" s="297"/>
      <c r="D8" s="298" t="s">
        <v>109</v>
      </c>
      <c r="E8" s="298"/>
      <c r="F8" s="299">
        <v>27.05</v>
      </c>
      <c r="G8" s="412">
        <v>437</v>
      </c>
      <c r="H8" s="300">
        <f t="shared" si="3"/>
        <v>11820.85</v>
      </c>
      <c r="I8" s="413"/>
      <c r="J8" s="301">
        <v>13</v>
      </c>
      <c r="K8" s="302">
        <f t="shared" si="0"/>
        <v>1310.9999999999995</v>
      </c>
      <c r="L8" s="303">
        <f t="shared" si="1"/>
        <v>100.84615384615381</v>
      </c>
      <c r="M8" s="304">
        <v>0.2951388888888889</v>
      </c>
      <c r="N8" s="304">
        <v>0.30902777777777779</v>
      </c>
      <c r="O8" s="296">
        <v>5</v>
      </c>
      <c r="P8" s="416">
        <f t="shared" si="2"/>
        <v>20.000000000000007</v>
      </c>
      <c r="Q8" s="305">
        <v>0.31597222222222221</v>
      </c>
      <c r="R8" s="305">
        <v>0.34722222222222227</v>
      </c>
    </row>
    <row r="9" spans="1:18">
      <c r="A9" s="614"/>
      <c r="B9" s="297" t="s">
        <v>107</v>
      </c>
      <c r="C9" s="297"/>
      <c r="D9" s="298" t="s">
        <v>110</v>
      </c>
      <c r="E9" s="298"/>
      <c r="F9" s="299">
        <v>19.7</v>
      </c>
      <c r="G9" s="306">
        <v>1054</v>
      </c>
      <c r="H9" s="300">
        <f t="shared" si="3"/>
        <v>20763.8</v>
      </c>
      <c r="I9" s="413"/>
      <c r="J9" s="301">
        <v>13</v>
      </c>
      <c r="K9" s="302">
        <f t="shared" si="0"/>
        <v>1264.7999999999984</v>
      </c>
      <c r="L9" s="303">
        <f t="shared" si="1"/>
        <v>97.29230769230756</v>
      </c>
      <c r="M9" s="304">
        <v>0.35069444444444442</v>
      </c>
      <c r="N9" s="304">
        <v>0.38541666666666669</v>
      </c>
      <c r="O9" s="296">
        <v>5</v>
      </c>
      <c r="P9" s="416">
        <f t="shared" si="2"/>
        <v>50.000000000000064</v>
      </c>
      <c r="Q9" s="305"/>
      <c r="R9" s="305"/>
    </row>
    <row r="10" spans="1:18">
      <c r="A10" s="614"/>
      <c r="B10" s="297" t="s">
        <v>107</v>
      </c>
      <c r="C10" s="297"/>
      <c r="D10" s="298" t="s">
        <v>111</v>
      </c>
      <c r="E10" s="298"/>
      <c r="F10" s="299">
        <v>17.87</v>
      </c>
      <c r="G10" s="306">
        <v>548</v>
      </c>
      <c r="H10" s="300">
        <f t="shared" si="3"/>
        <v>9792.76</v>
      </c>
      <c r="I10" s="413"/>
      <c r="J10" s="301">
        <v>13</v>
      </c>
      <c r="K10" s="302">
        <f t="shared" si="0"/>
        <v>1095.999999999998</v>
      </c>
      <c r="L10" s="303">
        <f t="shared" si="1"/>
        <v>84.30769230769215</v>
      </c>
      <c r="M10" s="304">
        <v>0.3888888888888889</v>
      </c>
      <c r="N10" s="304">
        <v>0.40972222222222227</v>
      </c>
      <c r="O10" s="296">
        <v>5</v>
      </c>
      <c r="P10" s="416">
        <f t="shared" si="2"/>
        <v>30.000000000000053</v>
      </c>
      <c r="Q10" s="305"/>
      <c r="R10" s="305"/>
    </row>
    <row r="11" spans="1:18">
      <c r="A11" s="614"/>
      <c r="B11" s="297" t="s">
        <v>107</v>
      </c>
      <c r="C11" s="297"/>
      <c r="D11" s="298" t="s">
        <v>112</v>
      </c>
      <c r="E11" s="298"/>
      <c r="F11" s="299">
        <v>25.64</v>
      </c>
      <c r="G11" s="306">
        <v>634</v>
      </c>
      <c r="H11" s="300">
        <f t="shared" si="3"/>
        <v>16255.76</v>
      </c>
      <c r="I11" s="413"/>
      <c r="J11" s="301">
        <v>10</v>
      </c>
      <c r="K11" s="302">
        <f t="shared" si="0"/>
        <v>1521.5999999999958</v>
      </c>
      <c r="L11" s="303">
        <f t="shared" si="1"/>
        <v>152.15999999999957</v>
      </c>
      <c r="M11" s="304">
        <v>0.41319444444444442</v>
      </c>
      <c r="N11" s="304">
        <v>0.43055555555555558</v>
      </c>
      <c r="O11" s="296">
        <v>5</v>
      </c>
      <c r="P11" s="416">
        <f t="shared" si="2"/>
        <v>25.000000000000071</v>
      </c>
      <c r="Q11" s="305"/>
      <c r="R11" s="305"/>
    </row>
    <row r="12" spans="1:18">
      <c r="A12" s="615"/>
      <c r="B12" s="297" t="s">
        <v>107</v>
      </c>
      <c r="C12" s="297"/>
      <c r="D12" s="298" t="s">
        <v>113</v>
      </c>
      <c r="E12" s="298"/>
      <c r="F12" s="299">
        <v>29.52</v>
      </c>
      <c r="G12" s="306">
        <v>1291</v>
      </c>
      <c r="H12" s="300">
        <f t="shared" si="3"/>
        <v>38110.32</v>
      </c>
      <c r="I12" s="413"/>
      <c r="J12" s="301">
        <v>12</v>
      </c>
      <c r="K12" s="302">
        <f t="shared" si="0"/>
        <v>1721.3333333333335</v>
      </c>
      <c r="L12" s="303">
        <f t="shared" si="1"/>
        <v>143.44444444444446</v>
      </c>
      <c r="M12" s="304">
        <v>0.43402777777777773</v>
      </c>
      <c r="N12" s="304">
        <v>0.46527777777777773</v>
      </c>
      <c r="O12" s="296">
        <v>5</v>
      </c>
      <c r="P12" s="416">
        <f t="shared" si="2"/>
        <v>45</v>
      </c>
      <c r="Q12" s="305"/>
      <c r="R12" s="305"/>
    </row>
    <row r="13" spans="1:18">
      <c r="A13" s="615"/>
      <c r="B13" s="297" t="s">
        <v>107</v>
      </c>
      <c r="C13" s="412"/>
      <c r="D13" s="298" t="s">
        <v>114</v>
      </c>
      <c r="E13" s="298"/>
      <c r="F13" s="299">
        <v>29.856999999999999</v>
      </c>
      <c r="G13" s="411">
        <v>1324</v>
      </c>
      <c r="H13" s="300">
        <f t="shared" si="3"/>
        <v>39530.667999999998</v>
      </c>
      <c r="I13" s="413"/>
      <c r="J13" s="301">
        <v>12</v>
      </c>
      <c r="K13" s="302">
        <f>G13/P13*60</f>
        <v>1765.3333333333333</v>
      </c>
      <c r="L13" s="303">
        <f>K13/J13</f>
        <v>147.11111111111111</v>
      </c>
      <c r="M13" s="304">
        <v>0.46875</v>
      </c>
      <c r="N13" s="304">
        <v>0.5</v>
      </c>
      <c r="O13" s="296">
        <v>5</v>
      </c>
      <c r="P13" s="416">
        <f t="shared" si="2"/>
        <v>45</v>
      </c>
      <c r="Q13" s="305"/>
      <c r="R13" s="296"/>
    </row>
    <row r="14" spans="1:18">
      <c r="A14" s="615"/>
      <c r="B14" s="297" t="s">
        <v>115</v>
      </c>
      <c r="C14" s="297"/>
      <c r="D14" s="417" t="s">
        <v>116</v>
      </c>
      <c r="E14" s="418"/>
      <c r="F14" s="299">
        <v>28.57</v>
      </c>
      <c r="G14" s="306">
        <v>1461</v>
      </c>
      <c r="H14" s="300">
        <f t="shared" si="3"/>
        <v>41740.769999999997</v>
      </c>
      <c r="I14" s="413"/>
      <c r="J14" s="301">
        <v>10</v>
      </c>
      <c r="K14" s="302">
        <f>G14/P14*60</f>
        <v>1460.9999999999973</v>
      </c>
      <c r="L14" s="303">
        <f>K14/J14</f>
        <v>146.09999999999974</v>
      </c>
      <c r="M14" s="304">
        <v>0.50347222222222221</v>
      </c>
      <c r="N14" s="304">
        <v>0.54513888888888895</v>
      </c>
      <c r="O14" s="296">
        <v>5</v>
      </c>
      <c r="P14" s="416">
        <f t="shared" si="2"/>
        <v>60.000000000000107</v>
      </c>
      <c r="Q14" s="296"/>
      <c r="R14" s="296"/>
    </row>
    <row r="15" spans="1:18">
      <c r="A15" s="615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13"/>
      <c r="J15" s="301"/>
      <c r="K15" s="302"/>
      <c r="L15" s="303"/>
      <c r="M15" s="304"/>
      <c r="N15" s="304"/>
      <c r="O15" s="296"/>
      <c r="P15" s="416"/>
      <c r="Q15" s="296"/>
      <c r="R15" s="296"/>
    </row>
    <row r="16" spans="1:18" ht="15.75" customHeight="1">
      <c r="A16" s="616"/>
      <c r="B16" s="297">
        <v>0</v>
      </c>
      <c r="C16" s="297" t="s">
        <v>117</v>
      </c>
      <c r="D16" s="617" t="s">
        <v>118</v>
      </c>
      <c r="E16" s="617"/>
      <c r="F16" s="308"/>
      <c r="G16" s="309"/>
      <c r="H16" s="310"/>
      <c r="I16" s="311"/>
      <c r="J16" s="312">
        <f>AVERAGE(J5:J15)</f>
        <v>11.4</v>
      </c>
      <c r="K16" s="312">
        <f>AVERAGE(K5:K15)</f>
        <v>1474.7066666666656</v>
      </c>
      <c r="L16" s="313">
        <f>AVERAGE(L5:L15)</f>
        <v>133.2851452991452</v>
      </c>
      <c r="M16" s="304"/>
      <c r="N16" s="304"/>
      <c r="O16" s="302"/>
      <c r="P16" s="302"/>
      <c r="Q16" s="303"/>
      <c r="R16" s="303"/>
    </row>
    <row r="17" spans="1:18" ht="15.75" customHeight="1">
      <c r="A17" s="618" t="s">
        <v>119</v>
      </c>
      <c r="B17" s="297" t="s">
        <v>107</v>
      </c>
      <c r="C17" s="412"/>
      <c r="D17" s="621" t="s">
        <v>120</v>
      </c>
      <c r="E17" s="622"/>
      <c r="F17" s="299">
        <v>14.03</v>
      </c>
      <c r="G17" s="412">
        <v>400</v>
      </c>
      <c r="H17" s="314">
        <f t="shared" ref="H17:H23" si="4">F17*G17</f>
        <v>5612</v>
      </c>
      <c r="I17" s="315"/>
      <c r="J17" s="301">
        <v>6</v>
      </c>
      <c r="K17" s="302">
        <f>G17/P17*60</f>
        <v>1500.0000000000018</v>
      </c>
      <c r="L17" s="303">
        <f>K17/J17</f>
        <v>250.00000000000031</v>
      </c>
      <c r="M17" s="304">
        <v>0.18055555555555555</v>
      </c>
      <c r="N17" s="304">
        <v>0.19166666666666665</v>
      </c>
      <c r="O17" s="296">
        <v>20</v>
      </c>
      <c r="P17" s="416">
        <f>(N17-M17)*24*60</f>
        <v>15.999999999999982</v>
      </c>
      <c r="Q17" s="296"/>
      <c r="R17" s="296"/>
    </row>
    <row r="18" spans="1:18" ht="15.75" customHeight="1">
      <c r="A18" s="618"/>
      <c r="B18" s="297" t="s">
        <v>115</v>
      </c>
      <c r="C18" s="412"/>
      <c r="D18" s="623" t="s">
        <v>121</v>
      </c>
      <c r="E18" s="624"/>
      <c r="F18" s="299">
        <v>14.49</v>
      </c>
      <c r="G18" s="411">
        <v>662</v>
      </c>
      <c r="H18" s="300">
        <f t="shared" si="4"/>
        <v>9592.380000000001</v>
      </c>
      <c r="I18" s="413"/>
      <c r="J18" s="301">
        <v>5</v>
      </c>
      <c r="K18" s="302">
        <f>G18/P18*60</f>
        <v>1471.1111111111118</v>
      </c>
      <c r="L18" s="303">
        <f>K18/J18</f>
        <v>294.22222222222234</v>
      </c>
      <c r="M18" s="304">
        <v>0.20555555555555557</v>
      </c>
      <c r="N18" s="304">
        <v>0.22430555555555556</v>
      </c>
      <c r="O18" s="296">
        <v>20</v>
      </c>
      <c r="P18" s="416">
        <f t="shared" ref="P18" si="5">(N18-M18)*24*60</f>
        <v>26.999999999999986</v>
      </c>
      <c r="Q18" s="305"/>
      <c r="R18" s="305"/>
    </row>
    <row r="19" spans="1:18" ht="15.75" customHeight="1">
      <c r="A19" s="618"/>
      <c r="B19" s="297">
        <v>0</v>
      </c>
      <c r="C19" s="412"/>
      <c r="D19" s="623"/>
      <c r="E19" s="624"/>
      <c r="F19" s="299" t="s">
        <v>105</v>
      </c>
      <c r="G19" s="411"/>
      <c r="H19" s="300">
        <f t="shared" si="4"/>
        <v>0</v>
      </c>
      <c r="I19" s="413"/>
      <c r="J19" s="301"/>
      <c r="K19" s="302"/>
      <c r="L19" s="303"/>
      <c r="M19" s="304"/>
      <c r="N19" s="304"/>
      <c r="O19" s="296"/>
      <c r="P19" s="416"/>
      <c r="Q19" s="305"/>
      <c r="R19" s="305"/>
    </row>
    <row r="20" spans="1:18" ht="15.75" customHeight="1">
      <c r="A20" s="619"/>
      <c r="B20" s="297">
        <v>0</v>
      </c>
      <c r="C20" s="412"/>
      <c r="D20" s="316"/>
      <c r="E20" s="418"/>
      <c r="F20" s="299" t="s">
        <v>105</v>
      </c>
      <c r="G20" s="411"/>
      <c r="H20" s="300">
        <f t="shared" si="4"/>
        <v>0</v>
      </c>
      <c r="I20" s="413"/>
      <c r="J20" s="301"/>
      <c r="K20" s="302"/>
      <c r="L20" s="303"/>
      <c r="M20" s="304"/>
      <c r="N20" s="304"/>
      <c r="O20" s="296"/>
      <c r="P20" s="416"/>
      <c r="Q20" s="296"/>
      <c r="R20" s="296"/>
    </row>
    <row r="21" spans="1:18" ht="15.75" customHeight="1">
      <c r="A21" s="619"/>
      <c r="B21" s="297">
        <v>0</v>
      </c>
      <c r="C21" s="412"/>
      <c r="D21" s="316"/>
      <c r="E21" s="418"/>
      <c r="F21" s="299" t="s">
        <v>105</v>
      </c>
      <c r="G21" s="411"/>
      <c r="H21" s="300">
        <f t="shared" si="4"/>
        <v>0</v>
      </c>
      <c r="I21" s="413"/>
      <c r="J21" s="301"/>
      <c r="K21" s="302"/>
      <c r="L21" s="303"/>
      <c r="M21" s="304"/>
      <c r="N21" s="304"/>
      <c r="O21" s="296"/>
      <c r="P21" s="416"/>
      <c r="Q21" s="296"/>
      <c r="R21" s="296"/>
    </row>
    <row r="22" spans="1:18" ht="15.75" customHeight="1">
      <c r="A22" s="619"/>
      <c r="B22" s="297">
        <v>0</v>
      </c>
      <c r="C22" s="412"/>
      <c r="D22" s="316"/>
      <c r="E22" s="418"/>
      <c r="F22" s="299" t="s">
        <v>105</v>
      </c>
      <c r="G22" s="411"/>
      <c r="H22" s="300">
        <f t="shared" si="4"/>
        <v>0</v>
      </c>
      <c r="I22" s="413"/>
      <c r="J22" s="301"/>
      <c r="K22" s="302"/>
      <c r="L22" s="303"/>
      <c r="M22" s="304"/>
      <c r="N22" s="304"/>
      <c r="O22" s="296"/>
      <c r="P22" s="416"/>
      <c r="Q22" s="296"/>
      <c r="R22" s="296"/>
    </row>
    <row r="23" spans="1:18" ht="15.75" customHeight="1">
      <c r="A23" s="619"/>
      <c r="B23" s="297">
        <v>0</v>
      </c>
      <c r="C23" s="412"/>
      <c r="D23" s="316"/>
      <c r="E23" s="418"/>
      <c r="F23" s="299" t="s">
        <v>105</v>
      </c>
      <c r="G23" s="411"/>
      <c r="H23" s="300">
        <f t="shared" si="4"/>
        <v>0</v>
      </c>
      <c r="I23" s="413"/>
      <c r="J23" s="301"/>
      <c r="K23" s="302"/>
      <c r="L23" s="303"/>
      <c r="M23" s="304"/>
      <c r="N23" s="304"/>
      <c r="O23" s="296"/>
      <c r="P23" s="416"/>
      <c r="Q23" s="296"/>
      <c r="R23" s="296"/>
    </row>
    <row r="24" spans="1:18" ht="17.5" customHeight="1">
      <c r="A24" s="620"/>
      <c r="B24" s="297">
        <v>0</v>
      </c>
      <c r="C24" s="6" t="s">
        <v>122</v>
      </c>
      <c r="D24" s="617" t="s">
        <v>118</v>
      </c>
      <c r="E24" s="617"/>
      <c r="F24" s="308"/>
      <c r="G24" s="317"/>
      <c r="H24" s="310"/>
      <c r="I24" s="311"/>
      <c r="J24" s="312">
        <f>AVERAGE(J17:J23)</f>
        <v>5.5</v>
      </c>
      <c r="K24" s="312">
        <f>AVERAGE(K17:K23)</f>
        <v>1485.5555555555568</v>
      </c>
      <c r="L24" s="313">
        <f>AVERAGE(L17:L23)</f>
        <v>272.11111111111131</v>
      </c>
      <c r="M24" s="304"/>
      <c r="N24" s="304"/>
      <c r="O24" s="296"/>
      <c r="P24" s="296"/>
      <c r="Q24" s="296"/>
      <c r="R24" s="296"/>
    </row>
    <row r="25" spans="1:18">
      <c r="A25" s="629" t="s">
        <v>123</v>
      </c>
      <c r="B25" s="297" t="s">
        <v>115</v>
      </c>
      <c r="C25" s="318"/>
      <c r="D25" s="320" t="s">
        <v>124</v>
      </c>
      <c r="E25" s="319"/>
      <c r="F25" s="299">
        <v>15.03</v>
      </c>
      <c r="G25" s="412">
        <v>2186</v>
      </c>
      <c r="H25" s="300">
        <f t="shared" ref="H25:H27" si="6">F25*G25</f>
        <v>32855.58</v>
      </c>
      <c r="I25" s="413"/>
      <c r="J25" s="301">
        <v>4</v>
      </c>
      <c r="K25" s="302">
        <f t="shared" ref="K25:K27" si="7">G25/P25*60</f>
        <v>2790.6382978723409</v>
      </c>
      <c r="L25" s="303">
        <f t="shared" ref="L25:L27" si="8">K25/J25</f>
        <v>697.65957446808522</v>
      </c>
      <c r="M25" s="304">
        <v>0.18055555555555555</v>
      </c>
      <c r="N25" s="304">
        <v>0.21319444444444444</v>
      </c>
      <c r="O25" s="296">
        <v>20</v>
      </c>
      <c r="P25" s="416">
        <f t="shared" ref="P25:P27" si="9">(N25-M25)*24*60</f>
        <v>46.999999999999993</v>
      </c>
      <c r="Q25" s="305"/>
      <c r="R25" s="305"/>
    </row>
    <row r="26" spans="1:18">
      <c r="A26" s="629"/>
      <c r="B26" s="297" t="s">
        <v>115</v>
      </c>
      <c r="C26" s="318"/>
      <c r="D26" s="316" t="s">
        <v>125</v>
      </c>
      <c r="E26" s="321"/>
      <c r="F26" s="299">
        <v>18.18</v>
      </c>
      <c r="G26" s="412">
        <v>3094</v>
      </c>
      <c r="H26" s="300">
        <f t="shared" si="6"/>
        <v>56248.92</v>
      </c>
      <c r="I26" s="413"/>
      <c r="J26" s="301">
        <v>4</v>
      </c>
      <c r="K26" s="302">
        <f t="shared" si="7"/>
        <v>2770.7462686567183</v>
      </c>
      <c r="L26" s="303">
        <f t="shared" si="8"/>
        <v>692.68656716417956</v>
      </c>
      <c r="M26" s="304">
        <v>0.22708333333333333</v>
      </c>
      <c r="N26" s="304">
        <v>0.27361111111111108</v>
      </c>
      <c r="O26" s="296">
        <v>20</v>
      </c>
      <c r="P26" s="416">
        <f t="shared" si="9"/>
        <v>66.999999999999957</v>
      </c>
      <c r="Q26" s="305"/>
      <c r="R26" s="305"/>
    </row>
    <row r="27" spans="1:18">
      <c r="A27" s="629"/>
      <c r="B27" s="297" t="s">
        <v>115</v>
      </c>
      <c r="C27" s="318"/>
      <c r="D27" s="320" t="s">
        <v>126</v>
      </c>
      <c r="E27" s="321"/>
      <c r="F27" s="299">
        <v>18.53</v>
      </c>
      <c r="G27" s="412">
        <v>2170</v>
      </c>
      <c r="H27" s="300">
        <f t="shared" si="6"/>
        <v>40210.100000000006</v>
      </c>
      <c r="I27" s="413"/>
      <c r="J27" s="301">
        <v>3</v>
      </c>
      <c r="K27" s="302">
        <f t="shared" si="7"/>
        <v>2770.2127659574471</v>
      </c>
      <c r="L27" s="303">
        <f t="shared" si="8"/>
        <v>923.404255319149</v>
      </c>
      <c r="M27" s="304">
        <v>0.28750000000000003</v>
      </c>
      <c r="N27" s="304">
        <v>0.32013888888888892</v>
      </c>
      <c r="O27" s="296">
        <v>20</v>
      </c>
      <c r="P27" s="416">
        <f t="shared" si="9"/>
        <v>46.999999999999993</v>
      </c>
      <c r="Q27" s="305"/>
      <c r="R27" s="305"/>
    </row>
    <row r="28" spans="1:18">
      <c r="A28" s="629"/>
      <c r="B28" s="297">
        <v>0</v>
      </c>
      <c r="C28" s="412"/>
      <c r="D28" s="316"/>
      <c r="E28" s="321"/>
      <c r="F28" s="299"/>
      <c r="G28" s="412"/>
      <c r="H28" s="300"/>
      <c r="I28" s="413"/>
      <c r="J28" s="301"/>
      <c r="K28" s="302"/>
      <c r="L28" s="303"/>
      <c r="M28" s="304"/>
      <c r="N28" s="304"/>
      <c r="O28" s="296"/>
      <c r="P28" s="416"/>
      <c r="Q28" s="305"/>
      <c r="R28" s="305"/>
    </row>
    <row r="29" spans="1:18">
      <c r="A29" s="629"/>
      <c r="B29" s="297">
        <v>0</v>
      </c>
      <c r="C29" s="412"/>
      <c r="D29" s="320"/>
      <c r="E29" s="321"/>
      <c r="F29" s="299"/>
      <c r="G29" s="412"/>
      <c r="H29" s="300"/>
      <c r="I29" s="413"/>
      <c r="J29" s="301"/>
      <c r="K29" s="302"/>
      <c r="L29" s="303"/>
      <c r="M29" s="304"/>
      <c r="N29" s="304"/>
      <c r="O29" s="296"/>
      <c r="P29" s="416"/>
      <c r="Q29" s="305"/>
      <c r="R29" s="305"/>
    </row>
    <row r="30" spans="1:18">
      <c r="A30" s="629"/>
      <c r="B30" s="297">
        <v>0</v>
      </c>
      <c r="C30" s="412"/>
      <c r="D30" s="322"/>
      <c r="E30" s="321"/>
      <c r="F30" s="299"/>
      <c r="G30" s="412"/>
      <c r="H30" s="300"/>
      <c r="I30" s="413"/>
      <c r="J30" s="301"/>
      <c r="K30" s="302"/>
      <c r="L30" s="303"/>
      <c r="M30" s="304"/>
      <c r="N30" s="304"/>
      <c r="O30" s="296"/>
      <c r="P30" s="416"/>
      <c r="Q30" s="305"/>
      <c r="R30" s="305"/>
    </row>
    <row r="31" spans="1:18" ht="15.75" customHeight="1">
      <c r="A31" s="629"/>
      <c r="B31" s="297">
        <v>0</v>
      </c>
      <c r="C31" s="412"/>
      <c r="D31" s="316"/>
      <c r="E31" s="321"/>
      <c r="F31" s="299"/>
      <c r="G31" s="412"/>
      <c r="H31" s="300"/>
      <c r="I31" s="413"/>
      <c r="J31" s="301"/>
      <c r="K31" s="302"/>
      <c r="L31" s="303"/>
      <c r="M31" s="304"/>
      <c r="N31" s="304"/>
      <c r="O31" s="296"/>
      <c r="P31" s="416"/>
      <c r="Q31" s="305"/>
      <c r="R31" s="305"/>
    </row>
    <row r="32" spans="1:18">
      <c r="A32" s="629"/>
      <c r="B32" s="297">
        <v>0</v>
      </c>
      <c r="C32" s="412"/>
      <c r="D32" s="316"/>
      <c r="E32" s="418"/>
      <c r="F32" s="299" t="s">
        <v>105</v>
      </c>
      <c r="G32" s="412"/>
      <c r="H32" s="300">
        <f t="shared" ref="H32:H37" si="10">F32*G32</f>
        <v>0</v>
      </c>
      <c r="I32" s="413"/>
      <c r="J32" s="301"/>
      <c r="K32" s="302"/>
      <c r="L32" s="303"/>
      <c r="M32" s="304"/>
      <c r="N32" s="304"/>
      <c r="O32" s="296"/>
      <c r="P32" s="416"/>
      <c r="Q32" s="305"/>
      <c r="R32" s="305"/>
    </row>
    <row r="33" spans="1:18">
      <c r="A33" s="629"/>
      <c r="B33" s="297">
        <v>0</v>
      </c>
      <c r="C33" s="412"/>
      <c r="D33" s="320"/>
      <c r="E33" s="321"/>
      <c r="F33" s="299" t="s">
        <v>105</v>
      </c>
      <c r="G33" s="412"/>
      <c r="H33" s="300">
        <f t="shared" si="10"/>
        <v>0</v>
      </c>
      <c r="I33" s="413"/>
      <c r="J33" s="301"/>
      <c r="K33" s="302"/>
      <c r="L33" s="303"/>
      <c r="M33" s="304"/>
      <c r="N33" s="304"/>
      <c r="O33" s="296"/>
      <c r="P33" s="416"/>
      <c r="Q33" s="305"/>
      <c r="R33" s="305"/>
    </row>
    <row r="34" spans="1:18">
      <c r="A34" s="629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10"/>
        <v>0</v>
      </c>
      <c r="I34" s="413"/>
      <c r="J34" s="301"/>
      <c r="K34" s="302"/>
      <c r="L34" s="303"/>
      <c r="M34" s="304"/>
      <c r="N34" s="304"/>
      <c r="O34" s="296"/>
      <c r="P34" s="416"/>
      <c r="Q34" s="305"/>
      <c r="R34" s="305"/>
    </row>
    <row r="35" spans="1:18">
      <c r="A35" s="629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10"/>
        <v>0</v>
      </c>
      <c r="I35" s="413"/>
      <c r="J35" s="301"/>
      <c r="K35" s="302"/>
      <c r="L35" s="303"/>
      <c r="M35" s="304"/>
      <c r="N35" s="304"/>
      <c r="O35" s="296"/>
      <c r="P35" s="416"/>
      <c r="Q35" s="305"/>
      <c r="R35" s="305"/>
    </row>
    <row r="36" spans="1:18">
      <c r="A36" s="629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10"/>
        <v>0</v>
      </c>
      <c r="I36" s="413"/>
      <c r="J36" s="301"/>
      <c r="K36" s="302"/>
      <c r="L36" s="303"/>
      <c r="M36" s="304"/>
      <c r="N36" s="304"/>
      <c r="O36" s="296"/>
      <c r="P36" s="416"/>
      <c r="Q36" s="305"/>
      <c r="R36" s="305"/>
    </row>
    <row r="37" spans="1:18">
      <c r="A37" s="629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10"/>
        <v>0</v>
      </c>
      <c r="I37" s="413"/>
      <c r="J37" s="301"/>
      <c r="K37" s="302"/>
      <c r="L37" s="303"/>
      <c r="M37" s="304"/>
      <c r="N37" s="304"/>
      <c r="O37" s="296"/>
      <c r="P37" s="416"/>
      <c r="Q37" s="305"/>
      <c r="R37" s="305"/>
    </row>
    <row r="38" spans="1:18" ht="17.5" customHeight="1">
      <c r="A38" s="630"/>
      <c r="B38" s="297">
        <v>0</v>
      </c>
      <c r="C38" s="6" t="s">
        <v>69</v>
      </c>
      <c r="D38" s="628" t="s">
        <v>127</v>
      </c>
      <c r="E38" s="628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2777.1991108288353</v>
      </c>
      <c r="L38" s="313">
        <f>AVERAGE(L25:L37)</f>
        <v>771.25013231713785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631" t="s">
        <v>128</v>
      </c>
      <c r="B39" s="297">
        <v>0</v>
      </c>
      <c r="C39" s="412"/>
      <c r="D39" s="316"/>
      <c r="E39" s="418"/>
      <c r="F39" s="299" t="s">
        <v>105</v>
      </c>
      <c r="G39" s="412"/>
      <c r="H39" s="300">
        <f t="shared" ref="H39:H47" si="11">F39*G39</f>
        <v>0</v>
      </c>
      <c r="I39" s="413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632"/>
      <c r="B40" s="297">
        <v>0</v>
      </c>
      <c r="C40" s="412"/>
      <c r="D40" s="316"/>
      <c r="E40" s="418"/>
      <c r="F40" s="299" t="s">
        <v>105</v>
      </c>
      <c r="G40" s="412"/>
      <c r="H40" s="300">
        <f t="shared" si="11"/>
        <v>0</v>
      </c>
      <c r="I40" s="413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632"/>
      <c r="B41" s="297">
        <v>0</v>
      </c>
      <c r="C41" s="412"/>
      <c r="D41" s="320"/>
      <c r="E41" s="418"/>
      <c r="F41" s="299" t="s">
        <v>105</v>
      </c>
      <c r="G41" s="412"/>
      <c r="H41" s="300">
        <f t="shared" si="11"/>
        <v>0</v>
      </c>
      <c r="I41" s="413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632"/>
      <c r="B42" s="297">
        <v>0</v>
      </c>
      <c r="C42" s="412"/>
      <c r="D42" s="320"/>
      <c r="E42" s="418"/>
      <c r="F42" s="299" t="s">
        <v>105</v>
      </c>
      <c r="G42" s="412"/>
      <c r="H42" s="300">
        <f t="shared" si="11"/>
        <v>0</v>
      </c>
      <c r="I42" s="413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632"/>
      <c r="B43" s="297">
        <v>0</v>
      </c>
      <c r="C43" s="412"/>
      <c r="D43" s="319"/>
      <c r="E43" s="418"/>
      <c r="F43" s="299" t="s">
        <v>105</v>
      </c>
      <c r="G43" s="412"/>
      <c r="H43" s="300">
        <f t="shared" si="11"/>
        <v>0</v>
      </c>
      <c r="I43" s="413"/>
      <c r="J43" s="301"/>
      <c r="K43" s="302"/>
      <c r="L43" s="303"/>
      <c r="M43" s="304"/>
      <c r="N43" s="304"/>
      <c r="O43" s="296"/>
      <c r="P43" s="416"/>
      <c r="Q43" s="305"/>
      <c r="R43" s="305"/>
    </row>
    <row r="44" spans="1:18">
      <c r="A44" s="632"/>
      <c r="B44" s="297">
        <v>0</v>
      </c>
      <c r="C44" s="412"/>
      <c r="D44" s="320"/>
      <c r="E44" s="326"/>
      <c r="F44" s="299" t="s">
        <v>105</v>
      </c>
      <c r="G44" s="327"/>
      <c r="H44" s="328">
        <f t="shared" si="11"/>
        <v>0</v>
      </c>
      <c r="I44" s="414"/>
      <c r="J44" s="301"/>
      <c r="K44" s="302"/>
      <c r="L44" s="303"/>
      <c r="M44" s="304"/>
      <c r="N44" s="304"/>
      <c r="O44" s="296"/>
      <c r="P44" s="416"/>
      <c r="Q44" s="305"/>
      <c r="R44" s="305"/>
    </row>
    <row r="45" spans="1:18">
      <c r="A45" s="632"/>
      <c r="B45" s="297">
        <v>0</v>
      </c>
      <c r="C45" s="412"/>
      <c r="D45" s="336"/>
      <c r="E45" s="321"/>
      <c r="F45" s="299" t="s">
        <v>105</v>
      </c>
      <c r="G45" s="412"/>
      <c r="H45" s="300">
        <f t="shared" si="11"/>
        <v>0</v>
      </c>
      <c r="I45" s="413"/>
      <c r="J45" s="301"/>
      <c r="K45" s="302"/>
      <c r="L45" s="303"/>
      <c r="M45" s="304"/>
      <c r="N45" s="304"/>
      <c r="O45" s="296"/>
      <c r="P45" s="416"/>
      <c r="Q45" s="305"/>
      <c r="R45" s="305"/>
    </row>
    <row r="46" spans="1:18">
      <c r="A46" s="632"/>
      <c r="B46" s="297">
        <v>0</v>
      </c>
      <c r="C46" s="412"/>
      <c r="D46" s="320"/>
      <c r="E46" s="326"/>
      <c r="F46" s="299" t="s">
        <v>105</v>
      </c>
      <c r="G46" s="327"/>
      <c r="H46" s="328">
        <f t="shared" si="11"/>
        <v>0</v>
      </c>
      <c r="I46" s="414"/>
      <c r="J46" s="301"/>
      <c r="K46" s="302"/>
      <c r="L46" s="303"/>
      <c r="M46" s="304"/>
      <c r="N46" s="304"/>
      <c r="O46" s="296"/>
      <c r="P46" s="416"/>
      <c r="Q46" s="305"/>
      <c r="R46" s="305"/>
    </row>
    <row r="47" spans="1:18">
      <c r="A47" s="632"/>
      <c r="B47" s="297">
        <v>0</v>
      </c>
      <c r="C47" s="412"/>
      <c r="D47" s="336"/>
      <c r="E47" s="321"/>
      <c r="F47" s="299" t="s">
        <v>105</v>
      </c>
      <c r="G47" s="412"/>
      <c r="H47" s="300">
        <f t="shared" si="11"/>
        <v>0</v>
      </c>
      <c r="I47" s="413"/>
      <c r="J47" s="301"/>
      <c r="K47" s="302"/>
      <c r="L47" s="303"/>
      <c r="M47" s="304"/>
      <c r="N47" s="304"/>
      <c r="O47" s="296"/>
      <c r="P47" s="416"/>
      <c r="Q47" s="305"/>
      <c r="R47" s="305"/>
    </row>
    <row r="48" spans="1:18">
      <c r="A48" s="633"/>
      <c r="B48" s="297">
        <v>0</v>
      </c>
      <c r="C48" s="412"/>
      <c r="D48" s="320"/>
      <c r="E48" s="374"/>
      <c r="F48" s="299" t="s">
        <v>105</v>
      </c>
      <c r="G48" s="412"/>
      <c r="H48" s="300"/>
      <c r="I48" s="413"/>
      <c r="J48" s="301"/>
      <c r="K48" s="302"/>
      <c r="L48" s="303"/>
      <c r="M48" s="304"/>
      <c r="N48" s="304"/>
      <c r="O48" s="296"/>
      <c r="P48" s="416"/>
      <c r="Q48" s="305"/>
      <c r="R48" s="305"/>
    </row>
    <row r="49" spans="1:18">
      <c r="A49" s="633"/>
      <c r="B49" s="297">
        <v>0</v>
      </c>
      <c r="C49" s="412"/>
      <c r="D49" s="329"/>
      <c r="E49" s="330"/>
      <c r="F49" s="299" t="s">
        <v>105</v>
      </c>
      <c r="G49" s="296"/>
      <c r="H49" s="328">
        <f>F49*G49</f>
        <v>0</v>
      </c>
      <c r="I49" s="416"/>
      <c r="J49" s="301"/>
      <c r="K49" s="302"/>
      <c r="L49" s="303"/>
      <c r="M49" s="304"/>
      <c r="N49" s="304"/>
      <c r="O49" s="296"/>
      <c r="P49" s="416"/>
      <c r="Q49" s="305"/>
      <c r="R49" s="305"/>
    </row>
    <row r="50" spans="1:18">
      <c r="A50" s="633"/>
      <c r="B50" s="297">
        <v>0</v>
      </c>
      <c r="C50" s="412"/>
      <c r="D50" s="329"/>
      <c r="E50" s="330"/>
      <c r="F50" s="299" t="s">
        <v>105</v>
      </c>
      <c r="G50" s="296"/>
      <c r="H50" s="328">
        <f>F50*G50</f>
        <v>0</v>
      </c>
      <c r="I50" s="416"/>
      <c r="J50" s="301"/>
      <c r="K50" s="302"/>
      <c r="L50" s="303"/>
      <c r="M50" s="304"/>
      <c r="N50" s="304"/>
      <c r="O50" s="296"/>
      <c r="P50" s="416"/>
      <c r="Q50" s="305"/>
      <c r="R50" s="305"/>
    </row>
    <row r="51" spans="1:18" ht="15.75" customHeight="1">
      <c r="A51" s="634"/>
      <c r="B51" s="297">
        <v>0</v>
      </c>
      <c r="C51" s="6" t="s">
        <v>70</v>
      </c>
      <c r="D51" s="617" t="s">
        <v>118</v>
      </c>
      <c r="E51" s="617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5" customHeight="1">
      <c r="A52" s="635" t="s">
        <v>129</v>
      </c>
      <c r="B52" s="297" t="s">
        <v>115</v>
      </c>
      <c r="C52" s="412"/>
      <c r="D52" s="319" t="s">
        <v>130</v>
      </c>
      <c r="E52" s="334"/>
      <c r="F52" s="299">
        <v>25.03</v>
      </c>
      <c r="G52" s="412">
        <v>750</v>
      </c>
      <c r="H52" s="300">
        <f>F52*G52</f>
        <v>18772.5</v>
      </c>
      <c r="I52" s="413"/>
      <c r="J52" s="301">
        <v>4</v>
      </c>
      <c r="K52" s="302">
        <f>G52/P52*60</f>
        <v>3214.2857142857074</v>
      </c>
      <c r="L52" s="303">
        <f>K52/J52</f>
        <v>803.57142857142685</v>
      </c>
      <c r="M52" s="304">
        <v>0.30555555555555552</v>
      </c>
      <c r="N52" s="304">
        <v>0.31527777777777777</v>
      </c>
      <c r="O52" s="302">
        <v>20</v>
      </c>
      <c r="P52" s="416">
        <f>(N52-M52)*24*60</f>
        <v>14.00000000000003</v>
      </c>
      <c r="Q52" s="305"/>
      <c r="R52" s="305"/>
    </row>
    <row r="53" spans="1:18" ht="15.65" customHeight="1">
      <c r="A53" s="636"/>
      <c r="B53" s="297" t="s">
        <v>115</v>
      </c>
      <c r="C53" s="412"/>
      <c r="D53" s="319" t="s">
        <v>131</v>
      </c>
      <c r="E53" s="335"/>
      <c r="F53" s="299">
        <v>24.82</v>
      </c>
      <c r="G53" s="306">
        <v>986</v>
      </c>
      <c r="H53" s="300">
        <f t="shared" ref="H53:H62" si="12">F53*G53</f>
        <v>24472.52</v>
      </c>
      <c r="I53" s="413"/>
      <c r="J53" s="301">
        <v>4</v>
      </c>
      <c r="K53" s="302">
        <f t="shared" ref="K53:K56" si="13">G53/P53*60</f>
        <v>3113.6842105263136</v>
      </c>
      <c r="L53" s="303">
        <f t="shared" ref="L53:L56" si="14">K53/J53</f>
        <v>778.42105263157839</v>
      </c>
      <c r="M53" s="304">
        <v>0.32916666666666666</v>
      </c>
      <c r="N53" s="304">
        <v>0.34236111111111112</v>
      </c>
      <c r="O53" s="302">
        <v>20</v>
      </c>
      <c r="P53" s="416">
        <f t="shared" ref="P53:P56" si="15">(N53-M53)*24*60</f>
        <v>19.000000000000014</v>
      </c>
      <c r="Q53" s="305"/>
      <c r="R53" s="305"/>
    </row>
    <row r="54" spans="1:18" ht="15.65" customHeight="1">
      <c r="A54" s="636"/>
      <c r="B54" s="297" t="s">
        <v>115</v>
      </c>
      <c r="C54" s="412"/>
      <c r="D54" s="319" t="s">
        <v>132</v>
      </c>
      <c r="E54" s="418"/>
      <c r="F54" s="299">
        <v>30</v>
      </c>
      <c r="G54" s="306">
        <v>1754</v>
      </c>
      <c r="H54" s="300">
        <f t="shared" si="12"/>
        <v>52620</v>
      </c>
      <c r="I54" s="413"/>
      <c r="J54" s="301">
        <v>4</v>
      </c>
      <c r="K54" s="302">
        <f t="shared" si="13"/>
        <v>3189.0909090909122</v>
      </c>
      <c r="L54" s="303">
        <f t="shared" si="14"/>
        <v>797.27272727272805</v>
      </c>
      <c r="M54" s="304">
        <v>0.35625000000000001</v>
      </c>
      <c r="N54" s="304">
        <v>0.37916666666666665</v>
      </c>
      <c r="O54" s="302">
        <v>20</v>
      </c>
      <c r="P54" s="416">
        <f t="shared" si="15"/>
        <v>32.999999999999964</v>
      </c>
      <c r="Q54" s="305">
        <v>0.37916666666666665</v>
      </c>
      <c r="R54" s="305">
        <v>0.42083333333333334</v>
      </c>
    </row>
    <row r="55" spans="1:18" ht="15.65" customHeight="1">
      <c r="A55" s="636"/>
      <c r="B55" s="297" t="s">
        <v>115</v>
      </c>
      <c r="C55" s="412"/>
      <c r="D55" s="337" t="s">
        <v>133</v>
      </c>
      <c r="E55" s="321"/>
      <c r="F55" s="299">
        <v>14.03</v>
      </c>
      <c r="G55" s="306">
        <v>2838</v>
      </c>
      <c r="H55" s="300">
        <f t="shared" si="12"/>
        <v>39817.14</v>
      </c>
      <c r="I55" s="413"/>
      <c r="J55" s="301">
        <v>3</v>
      </c>
      <c r="K55" s="302">
        <f t="shared" si="13"/>
        <v>3153.3333333333399</v>
      </c>
      <c r="L55" s="303">
        <f t="shared" si="14"/>
        <v>1051.1111111111134</v>
      </c>
      <c r="M55" s="304">
        <v>0.4381944444444445</v>
      </c>
      <c r="N55" s="304">
        <v>0.47569444444444442</v>
      </c>
      <c r="O55" s="302">
        <v>25</v>
      </c>
      <c r="P55" s="416">
        <f t="shared" si="15"/>
        <v>53.999999999999886</v>
      </c>
      <c r="Q55" s="305"/>
      <c r="R55" s="305"/>
    </row>
    <row r="56" spans="1:18" ht="15.65" customHeight="1">
      <c r="A56" s="636"/>
      <c r="B56" s="297" t="s">
        <v>115</v>
      </c>
      <c r="C56" s="412"/>
      <c r="D56" s="320" t="s">
        <v>134</v>
      </c>
      <c r="E56" s="321"/>
      <c r="F56" s="299">
        <v>18.18</v>
      </c>
      <c r="G56" s="306">
        <v>1585</v>
      </c>
      <c r="H56" s="300">
        <f t="shared" si="12"/>
        <v>28815.3</v>
      </c>
      <c r="I56" s="413"/>
      <c r="J56" s="301">
        <v>3</v>
      </c>
      <c r="K56" s="302">
        <f t="shared" si="13"/>
        <v>3170.0000000000032</v>
      </c>
      <c r="L56" s="303">
        <f t="shared" si="14"/>
        <v>1056.6666666666677</v>
      </c>
      <c r="M56" s="304">
        <v>0.48958333333333331</v>
      </c>
      <c r="N56" s="304">
        <v>0.51041666666666663</v>
      </c>
      <c r="O56" s="302">
        <v>20</v>
      </c>
      <c r="P56" s="416">
        <f t="shared" si="15"/>
        <v>29.999999999999972</v>
      </c>
      <c r="Q56" s="305"/>
      <c r="R56" s="305"/>
    </row>
    <row r="57" spans="1:18" ht="15.75" customHeight="1">
      <c r="A57" s="636"/>
      <c r="B57" s="297">
        <v>0</v>
      </c>
      <c r="C57" s="6" t="s">
        <v>73</v>
      </c>
      <c r="D57" s="337"/>
      <c r="E57" s="321"/>
      <c r="F57" s="299" t="s">
        <v>105</v>
      </c>
      <c r="G57" s="306"/>
      <c r="H57" s="300">
        <f t="shared" si="12"/>
        <v>0</v>
      </c>
      <c r="I57" s="413"/>
      <c r="J57" s="301"/>
      <c r="K57" s="302"/>
      <c r="L57" s="303"/>
      <c r="M57" s="304"/>
      <c r="N57" s="304"/>
      <c r="O57" s="302"/>
      <c r="P57" s="416"/>
      <c r="Q57" s="305"/>
      <c r="R57" s="305"/>
    </row>
    <row r="58" spans="1:18" ht="15.65" customHeight="1">
      <c r="A58" s="636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2"/>
        <v>0</v>
      </c>
      <c r="I58" s="413"/>
      <c r="J58" s="301"/>
      <c r="K58" s="302"/>
      <c r="L58" s="303"/>
      <c r="M58" s="304"/>
      <c r="N58" s="304"/>
      <c r="O58" s="302"/>
      <c r="P58" s="416"/>
      <c r="Q58" s="305"/>
      <c r="R58" s="305"/>
    </row>
    <row r="59" spans="1:18" ht="15.65" customHeight="1">
      <c r="A59" s="636"/>
      <c r="B59" s="297">
        <v>0</v>
      </c>
      <c r="C59" s="412"/>
      <c r="D59" s="336"/>
      <c r="E59" s="321"/>
      <c r="F59" s="299" t="s">
        <v>105</v>
      </c>
      <c r="G59" s="306"/>
      <c r="H59" s="300">
        <f t="shared" si="12"/>
        <v>0</v>
      </c>
      <c r="I59" s="413"/>
      <c r="J59" s="301"/>
      <c r="K59" s="302"/>
      <c r="L59" s="303"/>
      <c r="M59" s="304"/>
      <c r="N59" s="304"/>
      <c r="O59" s="302"/>
      <c r="P59" s="416"/>
      <c r="Q59" s="305"/>
      <c r="R59" s="305"/>
    </row>
    <row r="60" spans="1:18" ht="15.65" customHeight="1">
      <c r="A60" s="636"/>
      <c r="B60" s="297">
        <v>0</v>
      </c>
      <c r="C60" s="412"/>
      <c r="D60" s="337"/>
      <c r="E60" s="339"/>
      <c r="F60" s="299" t="s">
        <v>105</v>
      </c>
      <c r="G60" s="306"/>
      <c r="H60" s="300">
        <f t="shared" si="12"/>
        <v>0</v>
      </c>
      <c r="I60" s="413"/>
      <c r="J60" s="301"/>
      <c r="K60" s="302"/>
      <c r="L60" s="303"/>
      <c r="M60" s="304"/>
      <c r="N60" s="304"/>
      <c r="O60" s="302"/>
      <c r="P60" s="416"/>
      <c r="Q60" s="305"/>
      <c r="R60" s="305"/>
    </row>
    <row r="61" spans="1:18" ht="15.65" customHeight="1">
      <c r="A61" s="636"/>
      <c r="B61" s="297">
        <v>0</v>
      </c>
      <c r="C61" s="412"/>
      <c r="D61" s="319"/>
      <c r="E61" s="321"/>
      <c r="F61" s="299" t="s">
        <v>105</v>
      </c>
      <c r="G61" s="306"/>
      <c r="H61" s="300">
        <f t="shared" si="12"/>
        <v>0</v>
      </c>
      <c r="I61" s="413"/>
      <c r="J61" s="301"/>
      <c r="K61" s="302"/>
      <c r="L61" s="303"/>
      <c r="M61" s="304"/>
      <c r="N61" s="304"/>
      <c r="O61" s="302"/>
      <c r="P61" s="416"/>
      <c r="Q61" s="305"/>
      <c r="R61" s="305"/>
    </row>
    <row r="62" spans="1:18" ht="15.65" customHeight="1">
      <c r="A62" s="636"/>
      <c r="B62" s="297">
        <v>0</v>
      </c>
      <c r="C62" s="412"/>
      <c r="D62" s="336"/>
      <c r="E62" s="340"/>
      <c r="F62" s="299" t="s">
        <v>105</v>
      </c>
      <c r="G62" s="306"/>
      <c r="H62" s="300">
        <f t="shared" si="12"/>
        <v>0</v>
      </c>
      <c r="I62" s="413"/>
      <c r="J62" s="301"/>
      <c r="K62" s="302"/>
      <c r="L62" s="303"/>
      <c r="M62" s="304"/>
      <c r="N62" s="304"/>
      <c r="O62" s="302"/>
      <c r="P62" s="416"/>
      <c r="Q62" s="305"/>
      <c r="R62" s="305"/>
    </row>
    <row r="63" spans="1:18" ht="15.65" customHeight="1">
      <c r="A63" s="636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3"/>
        <v>0</v>
      </c>
      <c r="I63" s="414"/>
      <c r="J63" s="301"/>
      <c r="K63" s="302"/>
      <c r="L63" s="303"/>
      <c r="M63" s="304"/>
      <c r="N63" s="304"/>
      <c r="O63" s="296"/>
      <c r="P63" s="416"/>
      <c r="Q63" s="305"/>
      <c r="R63" s="305"/>
    </row>
    <row r="64" spans="1:18" ht="15.75" customHeight="1">
      <c r="A64" s="637"/>
      <c r="B64" s="297">
        <v>0</v>
      </c>
      <c r="C64" s="6" t="s">
        <v>135</v>
      </c>
      <c r="D64" s="617" t="s">
        <v>118</v>
      </c>
      <c r="E64" s="617"/>
      <c r="F64" s="308"/>
      <c r="G64" s="313"/>
      <c r="H64" s="331"/>
      <c r="I64" s="332"/>
      <c r="J64" s="312">
        <f>AVERAGE(J52:J63)</f>
        <v>3.6</v>
      </c>
      <c r="K64" s="312">
        <f>AVERAGE(K52:K63)</f>
        <v>3168.0788334472554</v>
      </c>
      <c r="L64" s="313">
        <f>AVERAGE(L52:L63)</f>
        <v>897.408597250703</v>
      </c>
      <c r="M64" s="304"/>
      <c r="N64" s="304"/>
      <c r="O64" s="296"/>
      <c r="P64" s="296"/>
      <c r="Q64" s="296"/>
      <c r="R64" s="296"/>
    </row>
    <row r="65" spans="1:18" ht="15.65" customHeight="1">
      <c r="A65" s="638" t="s">
        <v>136</v>
      </c>
      <c r="B65" s="297" t="s">
        <v>115</v>
      </c>
      <c r="C65" s="412"/>
      <c r="D65" s="320" t="s">
        <v>137</v>
      </c>
      <c r="E65" s="334"/>
      <c r="F65" s="299">
        <v>16.66</v>
      </c>
      <c r="G65" s="412">
        <v>2945</v>
      </c>
      <c r="H65" s="300">
        <f>F65*G65</f>
        <v>49063.7</v>
      </c>
      <c r="I65" s="413"/>
      <c r="J65" s="301">
        <v>4</v>
      </c>
      <c r="K65" s="302">
        <f t="shared" ref="K65:K69" si="16">G65/P65*60</f>
        <v>3155.3571428571431</v>
      </c>
      <c r="L65" s="303">
        <f t="shared" ref="L65:L69" si="17">K65/J65</f>
        <v>788.83928571428578</v>
      </c>
      <c r="M65" s="304">
        <v>0.18055555555555555</v>
      </c>
      <c r="N65" s="304">
        <v>0.21944444444444444</v>
      </c>
      <c r="O65" s="302">
        <v>20</v>
      </c>
      <c r="P65" s="416">
        <f>(N65-M65)*24*60</f>
        <v>56</v>
      </c>
      <c r="Q65" s="305"/>
      <c r="R65" s="305"/>
    </row>
    <row r="66" spans="1:18" ht="15.65" customHeight="1">
      <c r="A66" s="639"/>
      <c r="B66" s="297" t="s">
        <v>115</v>
      </c>
      <c r="C66" s="412"/>
      <c r="D66" s="320" t="s">
        <v>138</v>
      </c>
      <c r="E66" s="335"/>
      <c r="F66" s="299">
        <v>22.281818181818181</v>
      </c>
      <c r="G66" s="306">
        <v>696</v>
      </c>
      <c r="H66" s="300">
        <f t="shared" ref="H66:H74" si="18">F66*G66</f>
        <v>15508.145454545454</v>
      </c>
      <c r="I66" s="413"/>
      <c r="J66" s="301">
        <v>4</v>
      </c>
      <c r="K66" s="302">
        <f t="shared" si="16"/>
        <v>2982.8571428571368</v>
      </c>
      <c r="L66" s="303">
        <f t="shared" si="17"/>
        <v>745.71428571428419</v>
      </c>
      <c r="M66" s="304">
        <v>0.23333333333333331</v>
      </c>
      <c r="N66" s="304">
        <v>0.24305555555555555</v>
      </c>
      <c r="O66" s="302">
        <v>20</v>
      </c>
      <c r="P66" s="416">
        <f t="shared" ref="P66:P69" si="19">(N66-M66)*24*60</f>
        <v>14.00000000000003</v>
      </c>
      <c r="Q66" s="305"/>
      <c r="R66" s="305"/>
    </row>
    <row r="67" spans="1:18" ht="15.65" customHeight="1">
      <c r="A67" s="639"/>
      <c r="B67" s="297" t="s">
        <v>115</v>
      </c>
      <c r="C67" s="412"/>
      <c r="D67" s="336" t="s">
        <v>139</v>
      </c>
      <c r="E67" s="321"/>
      <c r="F67" s="299">
        <v>17.890909090909091</v>
      </c>
      <c r="G67" s="306">
        <v>1739</v>
      </c>
      <c r="H67" s="300">
        <f t="shared" si="18"/>
        <v>31112.290909090909</v>
      </c>
      <c r="I67" s="413"/>
      <c r="J67" s="301">
        <v>3</v>
      </c>
      <c r="K67" s="302">
        <f t="shared" si="16"/>
        <v>3161.8181818181852</v>
      </c>
      <c r="L67" s="303">
        <f t="shared" si="17"/>
        <v>1053.9393939393951</v>
      </c>
      <c r="M67" s="304">
        <v>0.25694444444444448</v>
      </c>
      <c r="N67" s="304">
        <v>0.27986111111111112</v>
      </c>
      <c r="O67" s="302">
        <v>20</v>
      </c>
      <c r="P67" s="416">
        <f t="shared" si="19"/>
        <v>32.999999999999964</v>
      </c>
      <c r="Q67" s="305">
        <v>0.27986111111111112</v>
      </c>
      <c r="R67" s="305">
        <v>0.3215277777777778</v>
      </c>
    </row>
    <row r="68" spans="1:18" ht="15.65" customHeight="1">
      <c r="A68" s="639"/>
      <c r="B68" s="297" t="s">
        <v>115</v>
      </c>
      <c r="C68" s="412"/>
      <c r="D68" s="319" t="s">
        <v>140</v>
      </c>
      <c r="E68" s="321"/>
      <c r="F68" s="299">
        <v>18.18</v>
      </c>
      <c r="G68" s="306">
        <v>896</v>
      </c>
      <c r="H68" s="300">
        <f t="shared" si="18"/>
        <v>16289.279999999999</v>
      </c>
      <c r="I68" s="413"/>
      <c r="J68" s="301">
        <v>3</v>
      </c>
      <c r="K68" s="302">
        <f t="shared" si="16"/>
        <v>3162.3529411764666</v>
      </c>
      <c r="L68" s="303">
        <f t="shared" si="17"/>
        <v>1054.1176470588223</v>
      </c>
      <c r="M68" s="304">
        <v>0.33888888888888885</v>
      </c>
      <c r="N68" s="304">
        <v>0.35069444444444442</v>
      </c>
      <c r="O68" s="302">
        <v>25</v>
      </c>
      <c r="P68" s="416">
        <f t="shared" si="19"/>
        <v>17.000000000000021</v>
      </c>
      <c r="Q68" s="305"/>
      <c r="R68" s="305"/>
    </row>
    <row r="69" spans="1:18" ht="15.65" customHeight="1">
      <c r="A69" s="639"/>
      <c r="B69" s="297" t="s">
        <v>115</v>
      </c>
      <c r="C69" s="412"/>
      <c r="D69" s="336" t="s">
        <v>141</v>
      </c>
      <c r="E69" s="321"/>
      <c r="F69" s="299">
        <v>14.285714285714283</v>
      </c>
      <c r="G69" s="306">
        <v>4500</v>
      </c>
      <c r="H69" s="300">
        <f t="shared" si="18"/>
        <v>64285.714285714275</v>
      </c>
      <c r="I69" s="413"/>
      <c r="J69" s="301">
        <v>3</v>
      </c>
      <c r="K69" s="302">
        <f t="shared" si="16"/>
        <v>3176.4705882352905</v>
      </c>
      <c r="L69" s="303">
        <f t="shared" si="17"/>
        <v>1058.8235294117635</v>
      </c>
      <c r="M69" s="304">
        <v>0.37152777777777773</v>
      </c>
      <c r="N69" s="304">
        <v>0.43055555555555558</v>
      </c>
      <c r="O69" s="302">
        <v>30</v>
      </c>
      <c r="P69" s="416">
        <f t="shared" si="19"/>
        <v>85.000000000000099</v>
      </c>
      <c r="Q69" s="305"/>
      <c r="R69" s="305"/>
    </row>
    <row r="70" spans="1:18" ht="15.75" customHeight="1">
      <c r="A70" s="639"/>
      <c r="B70" s="297">
        <v>0</v>
      </c>
      <c r="C70" s="6" t="s">
        <v>73</v>
      </c>
      <c r="D70" s="320"/>
      <c r="E70" s="321"/>
      <c r="F70" s="299" t="s">
        <v>105</v>
      </c>
      <c r="G70" s="306"/>
      <c r="H70" s="300">
        <f t="shared" si="18"/>
        <v>0</v>
      </c>
      <c r="I70" s="413"/>
      <c r="J70" s="301"/>
      <c r="K70" s="302"/>
      <c r="L70" s="303"/>
      <c r="M70" s="304"/>
      <c r="N70" s="304"/>
      <c r="O70" s="302"/>
      <c r="P70" s="416"/>
      <c r="Q70" s="305"/>
      <c r="R70" s="305"/>
    </row>
    <row r="71" spans="1:18" ht="15.65" customHeight="1">
      <c r="A71" s="639"/>
      <c r="B71" s="297">
        <v>0</v>
      </c>
      <c r="C71" s="318"/>
      <c r="D71" s="336"/>
      <c r="E71" s="321"/>
      <c r="F71" s="299" t="s">
        <v>105</v>
      </c>
      <c r="G71" s="338"/>
      <c r="H71" s="300">
        <f t="shared" si="18"/>
        <v>0</v>
      </c>
      <c r="I71" s="413"/>
      <c r="J71" s="301"/>
      <c r="K71" s="302"/>
      <c r="L71" s="303"/>
      <c r="M71" s="304"/>
      <c r="N71" s="304"/>
      <c r="O71" s="302"/>
      <c r="P71" s="416"/>
      <c r="Q71" s="305"/>
      <c r="R71" s="305"/>
    </row>
    <row r="72" spans="1:18" ht="15.65" customHeight="1">
      <c r="A72" s="639"/>
      <c r="B72" s="297">
        <v>0</v>
      </c>
      <c r="C72" s="412"/>
      <c r="D72" s="336"/>
      <c r="E72" s="321"/>
      <c r="F72" s="299" t="s">
        <v>105</v>
      </c>
      <c r="G72" s="306"/>
      <c r="H72" s="300">
        <f t="shared" si="18"/>
        <v>0</v>
      </c>
      <c r="I72" s="413"/>
      <c r="J72" s="301"/>
      <c r="K72" s="302"/>
      <c r="L72" s="303"/>
      <c r="M72" s="304"/>
      <c r="N72" s="304"/>
      <c r="O72" s="302"/>
      <c r="P72" s="416"/>
      <c r="Q72" s="305"/>
      <c r="R72" s="305"/>
    </row>
    <row r="73" spans="1:18" ht="15.65" customHeight="1">
      <c r="A73" s="639"/>
      <c r="B73" s="297">
        <v>0</v>
      </c>
      <c r="C73" s="412"/>
      <c r="D73" s="336"/>
      <c r="E73" s="321"/>
      <c r="F73" s="299" t="s">
        <v>105</v>
      </c>
      <c r="G73" s="306"/>
      <c r="H73" s="300">
        <f t="shared" si="18"/>
        <v>0</v>
      </c>
      <c r="I73" s="413"/>
      <c r="J73" s="301"/>
      <c r="K73" s="302"/>
      <c r="L73" s="303"/>
      <c r="M73" s="304"/>
      <c r="N73" s="304"/>
      <c r="O73" s="302"/>
      <c r="P73" s="416"/>
      <c r="Q73" s="305"/>
      <c r="R73" s="305"/>
    </row>
    <row r="74" spans="1:18" ht="15.65" customHeight="1">
      <c r="A74" s="639"/>
      <c r="B74" s="297">
        <v>0</v>
      </c>
      <c r="C74" s="412"/>
      <c r="D74" s="336"/>
      <c r="E74" s="321"/>
      <c r="F74" s="299" t="s">
        <v>105</v>
      </c>
      <c r="G74" s="306"/>
      <c r="H74" s="300">
        <f t="shared" si="18"/>
        <v>0</v>
      </c>
      <c r="I74" s="413"/>
      <c r="J74" s="301"/>
      <c r="K74" s="302"/>
      <c r="L74" s="303"/>
      <c r="M74" s="304"/>
      <c r="N74" s="304"/>
      <c r="O74" s="302"/>
      <c r="P74" s="416"/>
      <c r="Q74" s="305"/>
      <c r="R74" s="305"/>
    </row>
    <row r="75" spans="1:18" ht="15.75" customHeight="1">
      <c r="A75" s="640"/>
      <c r="B75" s="297">
        <v>0</v>
      </c>
      <c r="C75" s="6" t="s">
        <v>142</v>
      </c>
      <c r="D75" s="617" t="s">
        <v>118</v>
      </c>
      <c r="E75" s="617"/>
      <c r="F75" s="308"/>
      <c r="G75" s="313"/>
      <c r="H75" s="331"/>
      <c r="I75" s="332"/>
      <c r="J75" s="312">
        <f>AVERAGE(J65:J74)</f>
        <v>3.4</v>
      </c>
      <c r="K75" s="312">
        <f>AVERAGE(K65:K74)</f>
        <v>3127.7711993888443</v>
      </c>
      <c r="L75" s="313">
        <f>AVERAGE(L65:L74)</f>
        <v>940.28682836771009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625" t="s">
        <v>143</v>
      </c>
      <c r="B76" s="297">
        <v>0</v>
      </c>
      <c r="C76" s="297"/>
      <c r="D76" s="626"/>
      <c r="E76" s="627"/>
      <c r="F76" s="299" t="s">
        <v>105</v>
      </c>
      <c r="G76" s="342"/>
      <c r="H76" s="314">
        <f t="shared" si="3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6"/>
      <c r="Q76" s="305"/>
      <c r="R76" s="305"/>
    </row>
    <row r="77" spans="1:18">
      <c r="A77" s="625"/>
      <c r="B77" s="297">
        <v>0</v>
      </c>
      <c r="C77" s="297"/>
      <c r="D77" s="626"/>
      <c r="E77" s="627"/>
      <c r="F77" s="299" t="s">
        <v>105</v>
      </c>
      <c r="G77" s="412"/>
      <c r="H77" s="300">
        <f t="shared" si="3"/>
        <v>0</v>
      </c>
      <c r="I77" s="413"/>
      <c r="J77" s="301"/>
      <c r="K77" s="302"/>
      <c r="L77" s="303"/>
      <c r="M77" s="304"/>
      <c r="N77" s="304"/>
      <c r="O77" s="296"/>
      <c r="P77" s="416"/>
      <c r="Q77" s="296"/>
      <c r="R77" s="296"/>
    </row>
    <row r="78" spans="1:18">
      <c r="A78" s="625"/>
      <c r="B78" s="297">
        <v>0</v>
      </c>
      <c r="C78" s="297"/>
      <c r="D78" s="419"/>
      <c r="E78" s="419"/>
      <c r="F78" s="299" t="s">
        <v>105</v>
      </c>
      <c r="G78" s="323"/>
      <c r="H78" s="300">
        <f t="shared" si="3"/>
        <v>0</v>
      </c>
      <c r="I78" s="413"/>
      <c r="J78" s="301"/>
      <c r="K78" s="302"/>
      <c r="L78" s="303"/>
      <c r="M78" s="304"/>
      <c r="N78" s="304"/>
      <c r="O78" s="296"/>
      <c r="P78" s="416"/>
      <c r="Q78" s="296"/>
      <c r="R78" s="296"/>
    </row>
    <row r="79" spans="1:18">
      <c r="A79" s="625"/>
      <c r="B79" s="297">
        <v>0</v>
      </c>
      <c r="C79" s="297"/>
      <c r="D79" s="419"/>
      <c r="E79" s="419"/>
      <c r="F79" s="299" t="s">
        <v>105</v>
      </c>
      <c r="G79" s="323"/>
      <c r="H79" s="300">
        <f t="shared" si="3"/>
        <v>0</v>
      </c>
      <c r="I79" s="413"/>
      <c r="J79" s="301"/>
      <c r="K79" s="302"/>
      <c r="L79" s="303"/>
      <c r="M79" s="304"/>
      <c r="N79" s="304"/>
      <c r="O79" s="296"/>
      <c r="P79" s="416"/>
      <c r="Q79" s="296"/>
      <c r="R79" s="296"/>
    </row>
    <row r="80" spans="1:18">
      <c r="A80" s="625"/>
      <c r="B80" s="297">
        <v>0</v>
      </c>
      <c r="C80" s="297"/>
      <c r="D80" s="419"/>
      <c r="E80" s="419"/>
      <c r="F80" s="299" t="s">
        <v>105</v>
      </c>
      <c r="G80" s="323"/>
      <c r="H80" s="300">
        <f t="shared" si="3"/>
        <v>0</v>
      </c>
      <c r="I80" s="413"/>
      <c r="J80" s="301"/>
      <c r="K80" s="302"/>
      <c r="L80" s="303"/>
      <c r="M80" s="304"/>
      <c r="N80" s="304"/>
      <c r="O80" s="296"/>
      <c r="P80" s="416"/>
      <c r="Q80" s="296"/>
      <c r="R80" s="296"/>
    </row>
    <row r="81" spans="1:18" ht="15.75" customHeight="1">
      <c r="A81" s="625"/>
      <c r="B81" s="297">
        <v>0</v>
      </c>
      <c r="C81" s="6" t="s">
        <v>73</v>
      </c>
      <c r="D81" s="628" t="s">
        <v>118</v>
      </c>
      <c r="E81" s="628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5" customHeight="1">
      <c r="A82" s="643" t="s">
        <v>144</v>
      </c>
      <c r="B82" s="297">
        <v>0</v>
      </c>
      <c r="C82" s="318"/>
      <c r="D82" s="319"/>
      <c r="E82" s="344"/>
      <c r="F82" s="299" t="s">
        <v>105</v>
      </c>
      <c r="G82" s="323"/>
      <c r="H82" s="345">
        <f t="shared" ref="H82:H90" si="20">F82*G82</f>
        <v>0</v>
      </c>
      <c r="I82" s="413"/>
      <c r="J82" s="301"/>
      <c r="K82" s="302"/>
      <c r="L82" s="303"/>
      <c r="M82" s="304"/>
      <c r="N82" s="304"/>
      <c r="O82" s="302"/>
      <c r="P82" s="416"/>
      <c r="Q82" s="305"/>
      <c r="R82" s="305"/>
    </row>
    <row r="83" spans="1:18">
      <c r="A83" s="644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20"/>
        <v>0</v>
      </c>
      <c r="I83" s="413"/>
      <c r="J83" s="301"/>
      <c r="K83" s="302"/>
      <c r="L83" s="303"/>
      <c r="M83" s="304"/>
      <c r="N83" s="304"/>
      <c r="O83" s="302"/>
      <c r="P83" s="416"/>
      <c r="Q83" s="305"/>
      <c r="R83" s="305"/>
    </row>
    <row r="84" spans="1:18">
      <c r="A84" s="644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20"/>
        <v>0</v>
      </c>
      <c r="I84" s="413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644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20"/>
        <v>0</v>
      </c>
      <c r="I85" s="413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644"/>
      <c r="B86" s="297">
        <v>0</v>
      </c>
      <c r="C86" s="318"/>
      <c r="D86" s="319"/>
      <c r="E86" s="344"/>
      <c r="F86" s="299" t="s">
        <v>105</v>
      </c>
      <c r="G86" s="412"/>
      <c r="H86" s="346">
        <f t="shared" si="20"/>
        <v>0</v>
      </c>
      <c r="I86" s="413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644"/>
      <c r="B87" s="297"/>
      <c r="C87" s="318"/>
      <c r="D87" s="319"/>
      <c r="E87" s="344"/>
      <c r="F87" s="299" t="s">
        <v>105</v>
      </c>
      <c r="G87" s="412"/>
      <c r="H87" s="346">
        <f t="shared" si="20"/>
        <v>0</v>
      </c>
      <c r="I87" s="413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644"/>
      <c r="B88" s="297">
        <v>0</v>
      </c>
      <c r="C88" s="318"/>
      <c r="D88" s="319"/>
      <c r="E88" s="344"/>
      <c r="F88" s="299" t="s">
        <v>105</v>
      </c>
      <c r="G88" s="412"/>
      <c r="H88" s="346">
        <f t="shared" si="20"/>
        <v>0</v>
      </c>
      <c r="I88" s="413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644"/>
      <c r="B89" s="297">
        <v>0</v>
      </c>
      <c r="C89" s="318"/>
      <c r="D89" s="319"/>
      <c r="E89" s="344"/>
      <c r="F89" s="299" t="s">
        <v>105</v>
      </c>
      <c r="G89" s="412"/>
      <c r="H89" s="346">
        <f t="shared" si="20"/>
        <v>0</v>
      </c>
      <c r="I89" s="413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644"/>
      <c r="B90" s="297">
        <v>0</v>
      </c>
      <c r="C90" s="318"/>
      <c r="D90" s="319"/>
      <c r="E90" s="344"/>
      <c r="F90" s="299" t="s">
        <v>105</v>
      </c>
      <c r="G90" s="412"/>
      <c r="H90" s="346">
        <f t="shared" si="20"/>
        <v>0</v>
      </c>
      <c r="I90" s="413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5" customHeight="1">
      <c r="A91" s="644"/>
      <c r="B91" s="297">
        <v>0</v>
      </c>
      <c r="C91" s="6" t="s">
        <v>123</v>
      </c>
      <c r="D91" s="645" t="s">
        <v>118</v>
      </c>
      <c r="E91" s="645"/>
      <c r="F91" s="308"/>
      <c r="G91" s="348"/>
      <c r="H91" s="349"/>
      <c r="I91" s="311"/>
      <c r="J91" s="312"/>
      <c r="K91" s="312"/>
      <c r="L91" s="313"/>
      <c r="M91" s="304"/>
      <c r="N91" s="304"/>
      <c r="O91" s="302"/>
      <c r="P91" s="302"/>
      <c r="Q91" s="303"/>
      <c r="R91" s="303"/>
    </row>
    <row r="92" spans="1:18" ht="16.149999999999999" customHeight="1">
      <c r="A92" s="646" t="s">
        <v>146</v>
      </c>
      <c r="B92" s="297" t="s">
        <v>115</v>
      </c>
      <c r="C92" s="297"/>
      <c r="D92" s="350" t="s">
        <v>147</v>
      </c>
      <c r="E92" s="344"/>
      <c r="F92" s="299">
        <v>24.54</v>
      </c>
      <c r="G92" s="412">
        <v>1644</v>
      </c>
      <c r="H92" s="300">
        <f t="shared" ref="H92:H97" si="21">F92*G92</f>
        <v>40343.760000000002</v>
      </c>
      <c r="I92" s="413"/>
      <c r="J92" s="301">
        <v>3</v>
      </c>
      <c r="K92" s="302">
        <f>G92/P92*60</f>
        <v>2192</v>
      </c>
      <c r="L92" s="303">
        <f t="shared" ref="L92:L95" si="22">K92/J92</f>
        <v>730.66666666666663</v>
      </c>
      <c r="M92" s="304">
        <v>0.72222222222222221</v>
      </c>
      <c r="N92" s="304">
        <v>0.75347222222222221</v>
      </c>
      <c r="O92" s="296">
        <v>20</v>
      </c>
      <c r="P92" s="416">
        <f>(N92-M92)*24*60</f>
        <v>45</v>
      </c>
      <c r="Q92" s="305"/>
      <c r="R92" s="305"/>
    </row>
    <row r="93" spans="1:18">
      <c r="A93" s="647"/>
      <c r="B93" s="297" t="s">
        <v>115</v>
      </c>
      <c r="C93" s="297"/>
      <c r="D93" s="319" t="s">
        <v>148</v>
      </c>
      <c r="E93" s="344"/>
      <c r="F93" s="299">
        <v>22.48</v>
      </c>
      <c r="G93" s="412">
        <v>768</v>
      </c>
      <c r="H93" s="300">
        <f t="shared" si="21"/>
        <v>17264.64</v>
      </c>
      <c r="I93" s="413"/>
      <c r="J93" s="301">
        <v>4</v>
      </c>
      <c r="K93" s="302">
        <f t="shared" ref="K93:K95" si="23">G93/P93*60</f>
        <v>2304.0000000000082</v>
      </c>
      <c r="L93" s="303">
        <f t="shared" si="22"/>
        <v>576.00000000000205</v>
      </c>
      <c r="M93" s="304">
        <v>0.76736111111111116</v>
      </c>
      <c r="N93" s="304">
        <v>0.78125</v>
      </c>
      <c r="O93" s="296">
        <v>20</v>
      </c>
      <c r="P93" s="416">
        <f>(N93-M93)*24*60</f>
        <v>19.999999999999929</v>
      </c>
      <c r="Q93" s="305"/>
      <c r="R93" s="305"/>
    </row>
    <row r="94" spans="1:18">
      <c r="A94" s="647"/>
      <c r="B94" s="297" t="s">
        <v>115</v>
      </c>
      <c r="C94" s="297"/>
      <c r="D94" s="350" t="s">
        <v>149</v>
      </c>
      <c r="E94" s="339"/>
      <c r="F94" s="299">
        <v>22.21</v>
      </c>
      <c r="G94" s="306">
        <v>1312</v>
      </c>
      <c r="H94" s="300">
        <f t="shared" si="21"/>
        <v>29139.52</v>
      </c>
      <c r="I94" s="413"/>
      <c r="J94" s="301">
        <v>4</v>
      </c>
      <c r="K94" s="302">
        <f t="shared" si="23"/>
        <v>2249.1428571428446</v>
      </c>
      <c r="L94" s="303">
        <f t="shared" si="22"/>
        <v>562.28571428571115</v>
      </c>
      <c r="M94" s="304">
        <v>0.79513888888888884</v>
      </c>
      <c r="N94" s="304">
        <v>0.81944444444444453</v>
      </c>
      <c r="O94" s="296">
        <v>20</v>
      </c>
      <c r="P94" s="416">
        <f>(N94-M94)*24*60</f>
        <v>35.000000000000199</v>
      </c>
      <c r="Q94" s="305"/>
      <c r="R94" s="305"/>
    </row>
    <row r="95" spans="1:18">
      <c r="A95" s="648"/>
      <c r="B95" s="297">
        <v>0</v>
      </c>
      <c r="C95" s="297"/>
      <c r="D95" s="319" t="s">
        <v>326</v>
      </c>
      <c r="E95" s="339"/>
      <c r="F95" s="299" t="s">
        <v>105</v>
      </c>
      <c r="G95" s="306">
        <v>3911</v>
      </c>
      <c r="H95" s="300">
        <f t="shared" si="21"/>
        <v>0</v>
      </c>
      <c r="I95" s="413"/>
      <c r="J95" s="301">
        <v>4</v>
      </c>
      <c r="K95" s="302">
        <f t="shared" si="23"/>
        <v>2234.857142857144</v>
      </c>
      <c r="L95" s="303">
        <f t="shared" si="22"/>
        <v>558.71428571428601</v>
      </c>
      <c r="M95" s="304">
        <v>0.83333333333333337</v>
      </c>
      <c r="N95" s="304">
        <v>0.90625</v>
      </c>
      <c r="O95" s="296">
        <v>20</v>
      </c>
      <c r="P95" s="416">
        <f>(N95-M95)*24*60</f>
        <v>104.99999999999994</v>
      </c>
      <c r="Q95" s="305"/>
      <c r="R95" s="305"/>
    </row>
    <row r="96" spans="1:18">
      <c r="A96" s="648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1"/>
        <v>0</v>
      </c>
      <c r="I96" s="413"/>
      <c r="J96" s="301"/>
      <c r="K96" s="302"/>
      <c r="L96" s="303"/>
      <c r="M96" s="304"/>
      <c r="N96" s="304"/>
      <c r="O96" s="296"/>
      <c r="P96" s="416"/>
      <c r="Q96" s="305"/>
      <c r="R96" s="305"/>
    </row>
    <row r="97" spans="1:18">
      <c r="A97" s="648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1"/>
        <v>0</v>
      </c>
      <c r="I97" s="413"/>
      <c r="J97" s="301"/>
      <c r="K97" s="302"/>
      <c r="L97" s="303"/>
      <c r="M97" s="304"/>
      <c r="N97" s="304"/>
      <c r="O97" s="296"/>
      <c r="P97" s="416"/>
      <c r="Q97" s="305"/>
      <c r="R97" s="305"/>
    </row>
    <row r="98" spans="1:18">
      <c r="A98" s="648"/>
      <c r="B98" s="297">
        <v>0</v>
      </c>
      <c r="C98" s="297"/>
      <c r="D98" s="319"/>
      <c r="E98" s="339"/>
      <c r="F98" s="299"/>
      <c r="G98" s="306"/>
      <c r="H98" s="300"/>
      <c r="I98" s="413"/>
      <c r="J98" s="301"/>
      <c r="K98" s="302"/>
      <c r="L98" s="303"/>
      <c r="M98" s="304"/>
      <c r="N98" s="304"/>
      <c r="O98" s="296"/>
      <c r="P98" s="416"/>
      <c r="Q98" s="305"/>
      <c r="R98" s="305"/>
    </row>
    <row r="99" spans="1:18">
      <c r="A99" s="648"/>
      <c r="B99" s="297">
        <v>0</v>
      </c>
      <c r="C99" s="297"/>
      <c r="D99" s="319"/>
      <c r="E99" s="339"/>
      <c r="F99" s="299" t="s">
        <v>105</v>
      </c>
      <c r="G99" s="306"/>
      <c r="H99" s="300">
        <f>F99*G99</f>
        <v>0</v>
      </c>
      <c r="I99" s="413"/>
      <c r="J99" s="301"/>
      <c r="K99" s="302"/>
      <c r="L99" s="303"/>
      <c r="M99" s="304"/>
      <c r="N99" s="304"/>
      <c r="O99" s="296"/>
      <c r="P99" s="416"/>
      <c r="Q99" s="305"/>
      <c r="R99" s="305"/>
    </row>
    <row r="100" spans="1:18" ht="15.75" customHeight="1">
      <c r="A100" s="648"/>
      <c r="B100" s="297">
        <v>0</v>
      </c>
      <c r="C100" s="6" t="s">
        <v>150</v>
      </c>
      <c r="D100" s="649" t="s">
        <v>118</v>
      </c>
      <c r="E100" s="650"/>
      <c r="F100" s="308"/>
      <c r="G100" s="309"/>
      <c r="H100" s="351"/>
      <c r="I100" s="311"/>
      <c r="J100" s="312">
        <f>AVERAGE(J92:J99)</f>
        <v>3.75</v>
      </c>
      <c r="K100" s="312">
        <f>AVERAGE(K92:K99)</f>
        <v>2244.9999999999991</v>
      </c>
      <c r="L100" s="313">
        <f>AVERAGE(L92:L99)</f>
        <v>606.91666666666652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651" t="s">
        <v>151</v>
      </c>
      <c r="B101" s="297" t="s">
        <v>115</v>
      </c>
      <c r="C101" s="6"/>
      <c r="D101" s="339" t="s">
        <v>152</v>
      </c>
      <c r="E101" s="352"/>
      <c r="F101" s="299">
        <v>25.03</v>
      </c>
      <c r="G101" s="412">
        <v>1179</v>
      </c>
      <c r="H101" s="300">
        <f t="shared" ref="H101:H110" si="24">F101*G101</f>
        <v>29510.370000000003</v>
      </c>
      <c r="I101" s="413"/>
      <c r="J101" s="301">
        <v>4</v>
      </c>
      <c r="K101" s="302">
        <f>G101/P101*60</f>
        <v>2829.5999999999922</v>
      </c>
      <c r="L101" s="303">
        <f t="shared" ref="L101:L105" si="25">K101/J101</f>
        <v>707.39999999999804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6">(N101-M101)*24*60</f>
        <v>25.000000000000071</v>
      </c>
      <c r="Q101" s="303"/>
      <c r="R101" s="305"/>
    </row>
    <row r="102" spans="1:18">
      <c r="A102" s="651"/>
      <c r="B102" s="297" t="s">
        <v>115</v>
      </c>
      <c r="C102" s="6"/>
      <c r="D102" s="319" t="s">
        <v>153</v>
      </c>
      <c r="E102" s="352"/>
      <c r="F102" s="299">
        <v>24.82</v>
      </c>
      <c r="G102" s="412">
        <v>1771</v>
      </c>
      <c r="H102" s="300">
        <f t="shared" si="24"/>
        <v>43956.22</v>
      </c>
      <c r="I102" s="413"/>
      <c r="J102" s="301">
        <v>4</v>
      </c>
      <c r="K102" s="302">
        <f t="shared" ref="K102:K105" si="27">G102/P102*60</f>
        <v>3035.9999999999973</v>
      </c>
      <c r="L102" s="303">
        <f t="shared" si="25"/>
        <v>758.99999999999932</v>
      </c>
      <c r="M102" s="304">
        <v>0.75347222222222221</v>
      </c>
      <c r="N102" s="304">
        <v>0.77777777777777779</v>
      </c>
      <c r="O102" s="296">
        <v>20</v>
      </c>
      <c r="P102" s="302">
        <f t="shared" si="26"/>
        <v>35.000000000000036</v>
      </c>
      <c r="Q102" s="305"/>
      <c r="R102" s="305"/>
    </row>
    <row r="103" spans="1:18">
      <c r="A103" s="651"/>
      <c r="B103" s="297" t="s">
        <v>115</v>
      </c>
      <c r="C103" s="6"/>
      <c r="D103" s="336" t="s">
        <v>154</v>
      </c>
      <c r="E103" s="319"/>
      <c r="F103" s="299">
        <v>28.57</v>
      </c>
      <c r="G103" s="412">
        <v>3115</v>
      </c>
      <c r="H103" s="300">
        <f t="shared" si="24"/>
        <v>88995.55</v>
      </c>
      <c r="I103" s="413"/>
      <c r="J103" s="301">
        <v>3</v>
      </c>
      <c r="K103" s="302">
        <f t="shared" si="27"/>
        <v>3114.9999999999945</v>
      </c>
      <c r="L103" s="303">
        <f t="shared" si="25"/>
        <v>1038.3333333333314</v>
      </c>
      <c r="M103" s="304">
        <v>0.79166666666666663</v>
      </c>
      <c r="N103" s="304">
        <v>0.83333333333333337</v>
      </c>
      <c r="O103" s="296">
        <v>20</v>
      </c>
      <c r="P103" s="302">
        <f t="shared" si="26"/>
        <v>60.000000000000107</v>
      </c>
      <c r="Q103" s="305"/>
      <c r="R103" s="305"/>
    </row>
    <row r="104" spans="1:18">
      <c r="A104" s="651"/>
      <c r="B104" s="297" t="s">
        <v>115</v>
      </c>
      <c r="C104" s="6"/>
      <c r="D104" s="319" t="s">
        <v>155</v>
      </c>
      <c r="E104" s="339"/>
      <c r="F104" s="299">
        <v>14.03</v>
      </c>
      <c r="G104" s="412">
        <v>6089</v>
      </c>
      <c r="H104" s="300">
        <f t="shared" si="24"/>
        <v>85428.67</v>
      </c>
      <c r="I104" s="413"/>
      <c r="J104" s="301">
        <v>3</v>
      </c>
      <c r="K104" s="302">
        <f t="shared" si="27"/>
        <v>3044.5000000000032</v>
      </c>
      <c r="L104" s="303">
        <f t="shared" si="25"/>
        <v>1014.8333333333344</v>
      </c>
      <c r="M104" s="304">
        <v>0.84722222222222221</v>
      </c>
      <c r="N104" s="304">
        <v>0.93055555555555547</v>
      </c>
      <c r="O104" s="296">
        <v>20</v>
      </c>
      <c r="P104" s="302">
        <f>(N104-M104)*24*60</f>
        <v>119.99999999999989</v>
      </c>
      <c r="Q104" s="305">
        <v>0.93055555555555547</v>
      </c>
      <c r="R104" s="305">
        <v>0.97222222222222221</v>
      </c>
    </row>
    <row r="105" spans="1:18">
      <c r="A105" s="651"/>
      <c r="B105" s="297" t="s">
        <v>115</v>
      </c>
      <c r="C105" s="6"/>
      <c r="D105" s="319" t="s">
        <v>156</v>
      </c>
      <c r="E105" s="336"/>
      <c r="F105" s="299">
        <v>14.285714285714283</v>
      </c>
      <c r="G105" s="412">
        <v>8633</v>
      </c>
      <c r="H105" s="300">
        <f t="shared" si="24"/>
        <v>123328.57142857141</v>
      </c>
      <c r="I105" s="413"/>
      <c r="J105" s="301">
        <v>3</v>
      </c>
      <c r="K105" s="302">
        <f t="shared" si="27"/>
        <v>3046.9411764914535</v>
      </c>
      <c r="L105" s="303">
        <f t="shared" si="25"/>
        <v>1015.6470588304845</v>
      </c>
      <c r="M105" s="304">
        <v>46118.986111111109</v>
      </c>
      <c r="N105" s="304">
        <v>46119.104166666664</v>
      </c>
      <c r="O105" s="296">
        <v>20</v>
      </c>
      <c r="P105" s="302">
        <f>(N105-M105)*24*60</f>
        <v>169.99999999883585</v>
      </c>
      <c r="Q105" s="303"/>
      <c r="R105" s="305"/>
    </row>
    <row r="106" spans="1:18">
      <c r="A106" s="651"/>
      <c r="B106" s="297">
        <v>0</v>
      </c>
      <c r="C106" s="6"/>
      <c r="D106" s="336"/>
      <c r="E106" s="352"/>
      <c r="F106" s="299" t="s">
        <v>105</v>
      </c>
      <c r="G106" s="306"/>
      <c r="H106" s="300">
        <f t="shared" si="24"/>
        <v>0</v>
      </c>
      <c r="I106" s="413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51"/>
      <c r="B107" s="297">
        <v>0</v>
      </c>
      <c r="C107" s="6"/>
      <c r="D107" s="319"/>
      <c r="E107" s="336"/>
      <c r="F107" s="299" t="s">
        <v>105</v>
      </c>
      <c r="G107" s="412"/>
      <c r="H107" s="300">
        <f t="shared" si="24"/>
        <v>0</v>
      </c>
      <c r="I107" s="413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51"/>
      <c r="B108" s="297">
        <v>0</v>
      </c>
      <c r="C108" s="6"/>
      <c r="D108" s="319"/>
      <c r="E108" s="336"/>
      <c r="F108" s="299" t="s">
        <v>105</v>
      </c>
      <c r="G108" s="412"/>
      <c r="H108" s="300">
        <f t="shared" si="24"/>
        <v>0</v>
      </c>
      <c r="I108" s="413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51"/>
      <c r="B109" s="297">
        <v>0</v>
      </c>
      <c r="C109" s="297"/>
      <c r="D109" s="319"/>
      <c r="E109" s="336"/>
      <c r="F109" s="299" t="s">
        <v>105</v>
      </c>
      <c r="G109" s="412"/>
      <c r="H109" s="300">
        <f t="shared" si="24"/>
        <v>0</v>
      </c>
      <c r="I109" s="413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51"/>
      <c r="B110" s="297">
        <v>0</v>
      </c>
      <c r="C110" s="297"/>
      <c r="D110" s="319"/>
      <c r="E110" s="336"/>
      <c r="F110" s="299" t="s">
        <v>105</v>
      </c>
      <c r="G110" s="412"/>
      <c r="H110" s="300">
        <f t="shared" si="24"/>
        <v>0</v>
      </c>
      <c r="I110" s="413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51"/>
      <c r="B111" s="297">
        <v>0</v>
      </c>
      <c r="C111" s="6" t="s">
        <v>135</v>
      </c>
      <c r="D111" s="628" t="s">
        <v>118</v>
      </c>
      <c r="E111" s="65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3014.4082352982882</v>
      </c>
      <c r="L111" s="313">
        <f>AVERAGE(L101:L110)</f>
        <v>907.04274509942957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641" t="s">
        <v>157</v>
      </c>
      <c r="B112" s="297" t="s">
        <v>115</v>
      </c>
      <c r="C112" s="6"/>
      <c r="D112" s="336" t="s">
        <v>158</v>
      </c>
      <c r="E112" s="355"/>
      <c r="F112" s="299">
        <v>16.7</v>
      </c>
      <c r="G112" s="412">
        <v>1160</v>
      </c>
      <c r="H112" s="345">
        <f t="shared" si="3"/>
        <v>19372</v>
      </c>
      <c r="I112" s="413"/>
      <c r="J112" s="301">
        <v>3</v>
      </c>
      <c r="K112" s="302">
        <f t="shared" ref="K112:K117" si="28">G112/P112*60</f>
        <v>2783.9999999999923</v>
      </c>
      <c r="L112" s="303">
        <f t="shared" ref="L112:L117" si="29">K112/J112</f>
        <v>927.99999999999739</v>
      </c>
      <c r="M112" s="304">
        <v>0.72222222222222221</v>
      </c>
      <c r="N112" s="304">
        <v>0.73958333333333337</v>
      </c>
      <c r="O112" s="296">
        <v>20</v>
      </c>
      <c r="P112" s="416">
        <f t="shared" ref="P112:P117" si="30">(N112-M112)*24*60</f>
        <v>25.000000000000071</v>
      </c>
      <c r="Q112" s="296"/>
      <c r="R112" s="296"/>
    </row>
    <row r="113" spans="1:18">
      <c r="A113" s="641"/>
      <c r="B113" s="297" t="s">
        <v>115</v>
      </c>
      <c r="C113" s="318"/>
      <c r="D113" s="419" t="s">
        <v>159</v>
      </c>
      <c r="E113" s="419"/>
      <c r="F113" s="299">
        <v>18.18</v>
      </c>
      <c r="G113" s="412">
        <v>1075</v>
      </c>
      <c r="H113" s="345">
        <f t="shared" si="3"/>
        <v>19543.5</v>
      </c>
      <c r="I113" s="413"/>
      <c r="J113" s="301">
        <v>4</v>
      </c>
      <c r="K113" s="302">
        <f t="shared" si="28"/>
        <v>2579.9999999999927</v>
      </c>
      <c r="L113" s="303">
        <f t="shared" si="29"/>
        <v>644.99999999999818</v>
      </c>
      <c r="M113" s="304">
        <v>0.75347222222222221</v>
      </c>
      <c r="N113" s="304">
        <v>0.77083333333333337</v>
      </c>
      <c r="O113" s="296">
        <v>20</v>
      </c>
      <c r="P113" s="416">
        <f t="shared" si="30"/>
        <v>25.000000000000071</v>
      </c>
      <c r="Q113" s="305"/>
      <c r="R113" s="305"/>
    </row>
    <row r="114" spans="1:18">
      <c r="A114" s="641"/>
      <c r="B114" s="297" t="s">
        <v>115</v>
      </c>
      <c r="C114" s="318"/>
      <c r="D114" s="419" t="s">
        <v>160</v>
      </c>
      <c r="E114" s="319"/>
      <c r="F114" s="299">
        <v>18.18</v>
      </c>
      <c r="G114" s="412">
        <v>1156</v>
      </c>
      <c r="H114" s="345">
        <f>F114*G114</f>
        <v>21016.079999999998</v>
      </c>
      <c r="I114" s="413"/>
      <c r="J114" s="301">
        <v>3</v>
      </c>
      <c r="K114" s="302">
        <f t="shared" si="28"/>
        <v>2774.3999999999919</v>
      </c>
      <c r="L114" s="303">
        <f t="shared" si="29"/>
        <v>924.79999999999734</v>
      </c>
      <c r="M114" s="304">
        <v>0.78472222222222221</v>
      </c>
      <c r="N114" s="304">
        <v>0.80208333333333337</v>
      </c>
      <c r="O114" s="296">
        <v>20</v>
      </c>
      <c r="P114" s="416">
        <f t="shared" si="30"/>
        <v>25.000000000000071</v>
      </c>
      <c r="Q114" s="305"/>
      <c r="R114" s="305"/>
    </row>
    <row r="115" spans="1:18">
      <c r="A115" s="641"/>
      <c r="B115" s="297" t="s">
        <v>115</v>
      </c>
      <c r="C115" s="318"/>
      <c r="D115" s="319" t="s">
        <v>161</v>
      </c>
      <c r="E115" s="339"/>
      <c r="F115" s="299">
        <v>16.66</v>
      </c>
      <c r="G115" s="412">
        <v>5879</v>
      </c>
      <c r="H115" s="345">
        <f t="shared" ref="H115:H123" si="31">F115*G115</f>
        <v>97944.14</v>
      </c>
      <c r="I115" s="413"/>
      <c r="J115" s="301">
        <v>4</v>
      </c>
      <c r="K115" s="302">
        <f t="shared" si="28"/>
        <v>2939.5000000000027</v>
      </c>
      <c r="L115" s="303">
        <f t="shared" si="29"/>
        <v>734.87500000000068</v>
      </c>
      <c r="M115" s="304">
        <v>0.81597222222222221</v>
      </c>
      <c r="N115" s="304">
        <v>0.89930555555555547</v>
      </c>
      <c r="O115" s="296">
        <v>20</v>
      </c>
      <c r="P115" s="416">
        <f t="shared" si="30"/>
        <v>119.99999999999989</v>
      </c>
      <c r="Q115" s="305"/>
      <c r="R115" s="305"/>
    </row>
    <row r="116" spans="1:18">
      <c r="A116" s="641"/>
      <c r="B116" s="297" t="s">
        <v>115</v>
      </c>
      <c r="C116" s="318"/>
      <c r="D116" s="319" t="s">
        <v>162</v>
      </c>
      <c r="E116" s="336"/>
      <c r="F116" s="299">
        <v>22.281818181818181</v>
      </c>
      <c r="G116" s="412">
        <v>1070</v>
      </c>
      <c r="H116" s="345">
        <f t="shared" si="31"/>
        <v>23841.545454545452</v>
      </c>
      <c r="I116" s="413"/>
      <c r="J116" s="301">
        <v>4</v>
      </c>
      <c r="K116" s="302">
        <f t="shared" si="28"/>
        <v>3210.0000000000114</v>
      </c>
      <c r="L116" s="303">
        <f t="shared" si="29"/>
        <v>802.50000000000284</v>
      </c>
      <c r="M116" s="304">
        <v>0.91319444444444453</v>
      </c>
      <c r="N116" s="347">
        <v>0.92708333333333337</v>
      </c>
      <c r="O116" s="296">
        <v>20</v>
      </c>
      <c r="P116" s="416">
        <f t="shared" si="30"/>
        <v>19.999999999999929</v>
      </c>
      <c r="Q116" s="305">
        <v>0.92708333333333337</v>
      </c>
      <c r="R116" s="305">
        <v>0.96875</v>
      </c>
    </row>
    <row r="117" spans="1:18">
      <c r="A117" s="641"/>
      <c r="B117" s="297" t="s">
        <v>115</v>
      </c>
      <c r="C117" s="318"/>
      <c r="D117" s="319" t="s">
        <v>163</v>
      </c>
      <c r="E117" s="335"/>
      <c r="F117" s="299">
        <v>17.890909090909091</v>
      </c>
      <c r="G117" s="412">
        <v>3973</v>
      </c>
      <c r="H117" s="345">
        <f t="shared" si="31"/>
        <v>71080.581818181818</v>
      </c>
      <c r="I117" s="413"/>
      <c r="J117" s="301">
        <v>3</v>
      </c>
      <c r="K117" s="302">
        <f t="shared" si="28"/>
        <v>2979.7500000433611</v>
      </c>
      <c r="L117" s="303">
        <f t="shared" si="29"/>
        <v>993.25000001445369</v>
      </c>
      <c r="M117" s="304">
        <v>46118.982638888891</v>
      </c>
      <c r="N117" s="304">
        <v>46119.038194444445</v>
      </c>
      <c r="O117" s="302">
        <v>20</v>
      </c>
      <c r="P117" s="416">
        <f t="shared" si="30"/>
        <v>79.999999998835847</v>
      </c>
      <c r="Q117" s="305"/>
      <c r="R117" s="305"/>
    </row>
    <row r="118" spans="1:18">
      <c r="A118" s="641"/>
      <c r="B118" s="297">
        <v>0</v>
      </c>
      <c r="C118" s="318"/>
      <c r="D118" s="336"/>
      <c r="E118" s="335"/>
      <c r="F118" s="299" t="s">
        <v>105</v>
      </c>
      <c r="G118" s="412"/>
      <c r="H118" s="345">
        <f t="shared" si="31"/>
        <v>0</v>
      </c>
      <c r="I118" s="413"/>
      <c r="J118" s="301"/>
      <c r="K118" s="302"/>
      <c r="L118" s="303"/>
      <c r="M118" s="304"/>
      <c r="N118" s="304"/>
      <c r="O118" s="296"/>
      <c r="P118" s="416"/>
      <c r="Q118" s="305"/>
      <c r="R118" s="305"/>
    </row>
    <row r="119" spans="1:18">
      <c r="A119" s="641"/>
      <c r="B119" s="297">
        <v>0</v>
      </c>
      <c r="C119" s="318"/>
      <c r="D119" s="336"/>
      <c r="E119" s="335"/>
      <c r="F119" s="299" t="s">
        <v>105</v>
      </c>
      <c r="G119" s="412"/>
      <c r="H119" s="345">
        <f t="shared" si="31"/>
        <v>0</v>
      </c>
      <c r="I119" s="413"/>
      <c r="J119" s="301"/>
      <c r="K119" s="302"/>
      <c r="L119" s="303"/>
      <c r="M119" s="304"/>
      <c r="N119" s="304"/>
      <c r="O119" s="296"/>
      <c r="P119" s="416"/>
      <c r="Q119" s="305"/>
      <c r="R119" s="305"/>
    </row>
    <row r="120" spans="1:18">
      <c r="A120" s="641"/>
      <c r="B120" s="297">
        <v>0</v>
      </c>
      <c r="C120" s="318"/>
      <c r="D120" s="336"/>
      <c r="E120" s="335"/>
      <c r="F120" s="299" t="s">
        <v>105</v>
      </c>
      <c r="G120" s="412"/>
      <c r="H120" s="345"/>
      <c r="I120" s="413"/>
      <c r="J120" s="301"/>
      <c r="K120" s="302"/>
      <c r="L120" s="303"/>
      <c r="M120" s="304"/>
      <c r="N120" s="304"/>
      <c r="O120" s="296"/>
      <c r="P120" s="416"/>
      <c r="Q120" s="305"/>
      <c r="R120" s="305"/>
    </row>
    <row r="121" spans="1:18">
      <c r="A121" s="641"/>
      <c r="B121" s="297">
        <v>0</v>
      </c>
      <c r="C121" s="318"/>
      <c r="D121" s="336"/>
      <c r="E121" s="335"/>
      <c r="F121" s="299" t="s">
        <v>105</v>
      </c>
      <c r="G121" s="412"/>
      <c r="H121" s="345"/>
      <c r="I121" s="413"/>
      <c r="J121" s="301"/>
      <c r="K121" s="302"/>
      <c r="L121" s="303"/>
      <c r="M121" s="304"/>
      <c r="N121" s="304"/>
      <c r="O121" s="296"/>
      <c r="P121" s="416"/>
      <c r="Q121" s="305"/>
      <c r="R121" s="305"/>
    </row>
    <row r="122" spans="1:18">
      <c r="A122" s="641"/>
      <c r="B122" s="297">
        <v>0</v>
      </c>
      <c r="C122" s="318"/>
      <c r="D122" s="336"/>
      <c r="E122" s="335"/>
      <c r="F122" s="299" t="s">
        <v>105</v>
      </c>
      <c r="G122" s="412"/>
      <c r="H122" s="345"/>
      <c r="I122" s="413"/>
      <c r="J122" s="301"/>
      <c r="K122" s="302"/>
      <c r="L122" s="303"/>
      <c r="M122" s="304"/>
      <c r="N122" s="304"/>
      <c r="O122" s="296"/>
      <c r="P122" s="416"/>
      <c r="Q122" s="305"/>
      <c r="R122" s="305"/>
    </row>
    <row r="123" spans="1:18">
      <c r="A123" s="641"/>
      <c r="B123" s="297">
        <v>0</v>
      </c>
      <c r="C123" s="318"/>
      <c r="D123" s="336"/>
      <c r="E123" s="335"/>
      <c r="F123" s="299" t="s">
        <v>105</v>
      </c>
      <c r="G123" s="412"/>
      <c r="H123" s="345">
        <f t="shared" si="31"/>
        <v>0</v>
      </c>
      <c r="I123" s="413"/>
      <c r="J123" s="301"/>
      <c r="K123" s="302"/>
      <c r="L123" s="303"/>
      <c r="M123" s="304"/>
      <c r="N123" s="304"/>
      <c r="O123" s="296"/>
      <c r="P123" s="416"/>
      <c r="Q123" s="305"/>
      <c r="R123" s="305"/>
    </row>
    <row r="124" spans="1:18" ht="17.5" customHeight="1">
      <c r="A124" s="641"/>
      <c r="B124" s="297">
        <v>0</v>
      </c>
      <c r="C124" s="6" t="s">
        <v>142</v>
      </c>
      <c r="D124" s="642" t="s">
        <v>118</v>
      </c>
      <c r="E124" s="642"/>
      <c r="F124" s="308"/>
      <c r="G124" s="348"/>
      <c r="H124" s="349"/>
      <c r="I124" s="311"/>
      <c r="J124" s="312">
        <f>AVERAGE(J112:J123)</f>
        <v>3.5</v>
      </c>
      <c r="K124" s="312">
        <f>AVERAGE(K112:K123)</f>
        <v>2877.9416666738921</v>
      </c>
      <c r="L124" s="313">
        <f>AVERAGE(L112:L123)</f>
        <v>838.07083333574167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79998168889431442"/>
    <pageSetUpPr fitToPage="1"/>
  </sheetPr>
  <dimension ref="A1:AJ186"/>
  <sheetViews>
    <sheetView zoomScale="70" zoomScaleNormal="70" workbookViewId="0">
      <pane ySplit="4" topLeftCell="A92" activePane="bottomLeft" state="frozen"/>
      <selection activeCell="L72" sqref="L72"/>
      <selection pane="bottomLeft" activeCell="F98" sqref="F98"/>
    </sheetView>
  </sheetViews>
  <sheetFormatPr defaultColWidth="7.90625" defaultRowHeight="15.5"/>
  <cols>
    <col min="1" max="1" width="14.26953125" style="33" customWidth="1"/>
    <col min="2" max="2" width="12.7265625" style="33" customWidth="1"/>
    <col min="3" max="3" width="12.7265625" style="33" hidden="1" customWidth="1"/>
    <col min="4" max="4" width="14.26953125" style="33" customWidth="1"/>
    <col min="5" max="5" width="16.453125" style="33" customWidth="1"/>
    <col min="6" max="6" width="8.90625" style="259" customWidth="1"/>
    <col min="7" max="7" width="20.26953125" style="33" bestFit="1" customWidth="1"/>
    <col min="8" max="8" width="16.36328125" style="33" customWidth="1"/>
    <col min="9" max="9" width="6.36328125" style="33" customWidth="1"/>
    <col min="10" max="10" width="10.08984375" style="33" customWidth="1"/>
    <col min="11" max="11" width="10.6328125" style="33" customWidth="1"/>
    <col min="12" max="12" width="14.453125" style="33" customWidth="1"/>
    <col min="13" max="13" width="10.08984375" style="33" customWidth="1"/>
    <col min="14" max="14" width="9.26953125" style="33" customWidth="1"/>
    <col min="15" max="15" width="11.90625" style="33" customWidth="1"/>
    <col min="16" max="16" width="6" style="33" customWidth="1"/>
    <col min="17" max="18" width="9.26953125" style="33" customWidth="1"/>
    <col min="19" max="19" width="8.6328125" style="33" customWidth="1"/>
    <col min="20" max="21" width="7.6328125" style="33" bestFit="1" customWidth="1"/>
    <col min="22" max="22" width="10.6328125" style="33" customWidth="1"/>
    <col min="23" max="23" width="8.6328125" style="278" customWidth="1"/>
    <col min="24" max="25" width="7.08984375" style="33" customWidth="1"/>
    <col min="26" max="27" width="9.453125" style="33" customWidth="1"/>
    <col min="28" max="28" width="12.6328125" style="33" customWidth="1"/>
    <col min="29" max="29" width="12.453125" style="33" customWidth="1"/>
    <col min="30" max="31" width="9.453125" style="33" customWidth="1"/>
    <col min="32" max="32" width="13.08984375" style="33" customWidth="1"/>
    <col min="33" max="33" width="10.36328125" style="33" customWidth="1"/>
    <col min="34" max="34" width="9.26953125" style="33" customWidth="1"/>
    <col min="35" max="35" width="7.90625" style="33" customWidth="1"/>
    <col min="36" max="36" width="24.453125" style="33" bestFit="1" customWidth="1"/>
    <col min="37" max="16384" width="7.90625" style="33"/>
  </cols>
  <sheetData>
    <row r="1" spans="1:34" ht="26.25" customHeight="1">
      <c r="A1" s="28" t="s">
        <v>164</v>
      </c>
      <c r="B1" s="28"/>
      <c r="C1" s="28"/>
      <c r="D1" s="423" t="s">
        <v>78</v>
      </c>
      <c r="E1" s="29">
        <f>SUM(G5:G173)</f>
        <v>179113</v>
      </c>
      <c r="F1" s="424" t="s">
        <v>4</v>
      </c>
      <c r="G1" s="30">
        <f>SUM(H5:H173)</f>
        <v>7121726.3157016886</v>
      </c>
      <c r="H1" s="420" t="s">
        <v>165</v>
      </c>
      <c r="I1" s="31">
        <f>M17+M30+M43+M56+M69+M82+M95+M108+M121+M134+M147+M160+M173</f>
        <v>197.25833333333333</v>
      </c>
      <c r="J1" s="440" t="s">
        <v>166</v>
      </c>
      <c r="K1" s="440"/>
      <c r="L1" s="440"/>
      <c r="M1" s="440" t="s">
        <v>167</v>
      </c>
      <c r="N1" s="440"/>
      <c r="O1" s="440"/>
      <c r="P1" s="440" t="s">
        <v>168</v>
      </c>
      <c r="Q1" s="440"/>
      <c r="R1" s="440"/>
      <c r="S1" s="440"/>
      <c r="T1" s="440" t="s">
        <v>81</v>
      </c>
      <c r="U1" s="440"/>
      <c r="V1" s="440"/>
      <c r="W1" s="440"/>
      <c r="X1" s="440"/>
      <c r="Y1" s="440"/>
      <c r="Z1" s="32" t="s">
        <v>169</v>
      </c>
      <c r="AA1" s="32" t="s">
        <v>170</v>
      </c>
      <c r="AB1" s="441" t="s">
        <v>171</v>
      </c>
      <c r="AC1" s="442"/>
      <c r="AD1" s="32" t="s">
        <v>169</v>
      </c>
      <c r="AE1" s="32" t="s">
        <v>172</v>
      </c>
      <c r="AF1" s="440" t="s">
        <v>173</v>
      </c>
      <c r="AG1" s="445"/>
      <c r="AH1" s="445"/>
    </row>
    <row r="2" spans="1:34" ht="26.25" customHeight="1">
      <c r="A2" s="450" t="s">
        <v>327</v>
      </c>
      <c r="B2" s="450"/>
      <c r="C2" s="423"/>
      <c r="D2" s="423" t="s">
        <v>83</v>
      </c>
      <c r="E2" s="34">
        <f>AVERAGE(O17,O30,O43,O56,O69,O82,O95,O108,O121,O134,O147,O160,O173)</f>
        <v>127.41620712458909</v>
      </c>
      <c r="F2" s="35" t="s">
        <v>84</v>
      </c>
      <c r="G2" s="36">
        <f>G1/E1</f>
        <v>39.761079964612776</v>
      </c>
      <c r="H2" s="420" t="s">
        <v>175</v>
      </c>
      <c r="I2" s="420">
        <f>COUNT(I5:I173)</f>
        <v>4</v>
      </c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43"/>
      <c r="AC2" s="444"/>
      <c r="AD2" s="38">
        <f>AD17+AD30+AD43+AD56+AD69+AD82+AD95+AD108+AD121+AD134+AD147+AD160+AD173</f>
        <v>6</v>
      </c>
      <c r="AE2" s="38">
        <f>AE17+AE30+AE43+AE56+AE69+AE82+AE95+AE108+AE121+AE134+AE147+AE160+AE173</f>
        <v>6</v>
      </c>
      <c r="AF2" s="445"/>
      <c r="AG2" s="445"/>
      <c r="AH2" s="445"/>
    </row>
    <row r="3" spans="1:34" ht="30.65" customHeight="1">
      <c r="A3" s="451" t="s">
        <v>86</v>
      </c>
      <c r="B3" s="451" t="s">
        <v>176</v>
      </c>
      <c r="C3" s="452"/>
      <c r="D3" s="451" t="s">
        <v>88</v>
      </c>
      <c r="E3" s="451"/>
      <c r="F3" s="452" t="s">
        <v>89</v>
      </c>
      <c r="G3" s="465" t="s">
        <v>177</v>
      </c>
      <c r="H3" s="452" t="s">
        <v>178</v>
      </c>
      <c r="I3" s="446" t="s">
        <v>92</v>
      </c>
      <c r="J3" s="447" t="s">
        <v>179</v>
      </c>
      <c r="K3" s="448" t="s">
        <v>180</v>
      </c>
      <c r="L3" s="449" t="s">
        <v>12</v>
      </c>
      <c r="M3" s="465" t="s">
        <v>179</v>
      </c>
      <c r="N3" s="448" t="s">
        <v>94</v>
      </c>
      <c r="O3" s="449" t="s">
        <v>83</v>
      </c>
      <c r="P3" s="447" t="s">
        <v>93</v>
      </c>
      <c r="Q3" s="449" t="s">
        <v>83</v>
      </c>
      <c r="R3" s="458" t="s">
        <v>181</v>
      </c>
      <c r="S3" s="459" t="s">
        <v>182</v>
      </c>
      <c r="T3" s="465" t="s">
        <v>95</v>
      </c>
      <c r="U3" s="465"/>
      <c r="V3" s="466" t="s">
        <v>183</v>
      </c>
      <c r="W3" s="446" t="s">
        <v>97</v>
      </c>
      <c r="X3" s="465" t="s">
        <v>98</v>
      </c>
      <c r="Y3" s="465"/>
      <c r="Z3" s="467" t="s">
        <v>184</v>
      </c>
      <c r="AA3" s="468"/>
      <c r="AB3" s="454" t="s">
        <v>185</v>
      </c>
      <c r="AC3" s="455"/>
      <c r="AD3" s="456" t="s">
        <v>186</v>
      </c>
      <c r="AE3" s="457"/>
      <c r="AF3" s="448" t="s">
        <v>94</v>
      </c>
      <c r="AG3" s="458" t="s">
        <v>181</v>
      </c>
      <c r="AH3" s="459" t="s">
        <v>182</v>
      </c>
    </row>
    <row r="4" spans="1:34" ht="30.65" customHeight="1">
      <c r="A4" s="452"/>
      <c r="B4" s="451"/>
      <c r="C4" s="453"/>
      <c r="D4" s="451"/>
      <c r="E4" s="451"/>
      <c r="F4" s="453"/>
      <c r="G4" s="465"/>
      <c r="H4" s="453"/>
      <c r="I4" s="446"/>
      <c r="J4" s="447"/>
      <c r="K4" s="448"/>
      <c r="L4" s="449"/>
      <c r="M4" s="465"/>
      <c r="N4" s="448"/>
      <c r="O4" s="449"/>
      <c r="P4" s="447"/>
      <c r="Q4" s="449"/>
      <c r="R4" s="458"/>
      <c r="S4" s="459"/>
      <c r="T4" s="430" t="s">
        <v>99</v>
      </c>
      <c r="U4" s="430" t="s">
        <v>100</v>
      </c>
      <c r="V4" s="465"/>
      <c r="W4" s="446"/>
      <c r="X4" s="424" t="s">
        <v>101</v>
      </c>
      <c r="Y4" s="424" t="s">
        <v>46</v>
      </c>
      <c r="Z4" s="430" t="s">
        <v>187</v>
      </c>
      <c r="AA4" s="430" t="s">
        <v>188</v>
      </c>
      <c r="AB4" s="455"/>
      <c r="AC4" s="455"/>
      <c r="AD4" s="430" t="s">
        <v>189</v>
      </c>
      <c r="AE4" s="39" t="s">
        <v>190</v>
      </c>
      <c r="AF4" s="448"/>
      <c r="AG4" s="458"/>
      <c r="AH4" s="459"/>
    </row>
    <row r="5" spans="1:34" ht="18.75" customHeight="1">
      <c r="A5" s="460" t="s">
        <v>191</v>
      </c>
      <c r="B5" s="40" t="s">
        <v>192</v>
      </c>
      <c r="C5" s="41"/>
      <c r="D5" s="42" t="s">
        <v>193</v>
      </c>
      <c r="E5" s="43"/>
      <c r="F5" s="359">
        <v>37.94</v>
      </c>
      <c r="G5" s="44">
        <v>4662.45</v>
      </c>
      <c r="H5" s="45">
        <f t="shared" ref="H5:H16" si="0">F5*G5</f>
        <v>176893.35299999997</v>
      </c>
      <c r="I5" s="421"/>
      <c r="J5" s="46">
        <v>20</v>
      </c>
      <c r="K5" s="44">
        <v>2400</v>
      </c>
      <c r="L5" s="47">
        <v>120</v>
      </c>
      <c r="M5" s="422">
        <v>20</v>
      </c>
      <c r="N5" s="44">
        <f t="shared" ref="N5:N10" si="1">G5/W5*60</f>
        <v>2274.3658536585376</v>
      </c>
      <c r="O5" s="47">
        <f t="shared" ref="O5:O10" si="2">N5/M5</f>
        <v>113.71829268292689</v>
      </c>
      <c r="P5" s="48">
        <f t="shared" ref="P5:P10" si="3">M5-J5</f>
        <v>0</v>
      </c>
      <c r="Q5" s="49">
        <f t="shared" ref="Q5:Q10" si="4">O5-L5</f>
        <v>-6.2817073170731135</v>
      </c>
      <c r="R5" s="428">
        <f t="shared" ref="R5:R10" si="5">O5/L5</f>
        <v>0.94765243902439067</v>
      </c>
      <c r="S5" s="463">
        <f>R17</f>
        <v>0.9289859837484663</v>
      </c>
      <c r="T5" s="50">
        <v>0.29166666666666669</v>
      </c>
      <c r="U5" s="50">
        <v>0.37708333333333333</v>
      </c>
      <c r="V5" s="424">
        <v>5</v>
      </c>
      <c r="W5" s="421">
        <f>(U5-T5)*24*60</f>
        <v>122.99999999999996</v>
      </c>
      <c r="X5" s="424"/>
      <c r="Y5" s="424"/>
      <c r="Z5" s="51"/>
      <c r="AA5" s="51"/>
      <c r="AB5" s="451"/>
      <c r="AC5" s="451"/>
      <c r="AD5" s="52">
        <v>1</v>
      </c>
      <c r="AE5" s="52"/>
      <c r="AF5" s="48">
        <f t="shared" ref="AF5:AF70" si="6">N5-K5</f>
        <v>-125.63414634146238</v>
      </c>
      <c r="AG5" s="428">
        <f t="shared" ref="AG5:AG70" si="7">N5/K5</f>
        <v>0.94765243902439067</v>
      </c>
      <c r="AH5" s="463">
        <f>AG17</f>
        <v>0.96359647562434225</v>
      </c>
    </row>
    <row r="6" spans="1:34" ht="19.149999999999999" customHeight="1">
      <c r="A6" s="461"/>
      <c r="B6" s="40" t="s">
        <v>192</v>
      </c>
      <c r="C6" s="41"/>
      <c r="D6" s="42" t="s">
        <v>194</v>
      </c>
      <c r="E6" s="43"/>
      <c r="F6" s="359">
        <v>31.266131815044861</v>
      </c>
      <c r="G6" s="44">
        <v>2705.3</v>
      </c>
      <c r="H6" s="45">
        <f t="shared" si="0"/>
        <v>84584.266399240863</v>
      </c>
      <c r="I6" s="421"/>
      <c r="J6" s="46">
        <v>18</v>
      </c>
      <c r="K6" s="44">
        <v>2600</v>
      </c>
      <c r="L6" s="47">
        <v>144.44444444444446</v>
      </c>
      <c r="M6" s="422">
        <v>19</v>
      </c>
      <c r="N6" s="44">
        <f t="shared" si="1"/>
        <v>2536.2187499999995</v>
      </c>
      <c r="O6" s="47">
        <f t="shared" si="2"/>
        <v>133.48519736842104</v>
      </c>
      <c r="P6" s="48">
        <f t="shared" si="3"/>
        <v>1</v>
      </c>
      <c r="Q6" s="49">
        <f t="shared" si="4"/>
        <v>-10.959247076023416</v>
      </c>
      <c r="R6" s="428">
        <f t="shared" si="5"/>
        <v>0.92412828947368408</v>
      </c>
      <c r="S6" s="463"/>
      <c r="T6" s="50">
        <v>0.38124999999999998</v>
      </c>
      <c r="U6" s="50">
        <v>0.42569444444444443</v>
      </c>
      <c r="V6" s="424">
        <v>6</v>
      </c>
      <c r="W6" s="421">
        <f t="shared" ref="W6:W17" si="8">(U6-T6)*24*60</f>
        <v>64.000000000000014</v>
      </c>
      <c r="X6" s="53"/>
      <c r="Y6" s="53"/>
      <c r="Z6" s="54"/>
      <c r="AA6" s="54"/>
      <c r="AB6" s="451"/>
      <c r="AC6" s="451"/>
      <c r="AD6" s="438"/>
      <c r="AE6" s="438"/>
      <c r="AF6" s="48">
        <f t="shared" si="6"/>
        <v>-63.781250000000455</v>
      </c>
      <c r="AG6" s="428">
        <f t="shared" si="7"/>
        <v>0.97546874999999977</v>
      </c>
      <c r="AH6" s="463"/>
    </row>
    <row r="7" spans="1:34" ht="19.149999999999999" customHeight="1">
      <c r="A7" s="461"/>
      <c r="B7" s="40" t="s">
        <v>192</v>
      </c>
      <c r="C7" s="41"/>
      <c r="D7" s="42" t="s">
        <v>195</v>
      </c>
      <c r="E7" s="43"/>
      <c r="F7" s="359">
        <v>38</v>
      </c>
      <c r="G7" s="44">
        <v>5393.3600000000006</v>
      </c>
      <c r="H7" s="45">
        <f t="shared" si="0"/>
        <v>204947.68000000002</v>
      </c>
      <c r="I7" s="421"/>
      <c r="J7" s="46">
        <v>19</v>
      </c>
      <c r="K7" s="44">
        <v>2600</v>
      </c>
      <c r="L7" s="47">
        <v>136.84210526315789</v>
      </c>
      <c r="M7" s="422">
        <v>20</v>
      </c>
      <c r="N7" s="44">
        <f t="shared" si="1"/>
        <v>2548.0440944881889</v>
      </c>
      <c r="O7" s="47">
        <f t="shared" si="2"/>
        <v>127.40220472440944</v>
      </c>
      <c r="P7" s="48">
        <f t="shared" si="3"/>
        <v>1</v>
      </c>
      <c r="Q7" s="49">
        <f t="shared" si="4"/>
        <v>-9.4399005387484465</v>
      </c>
      <c r="R7" s="428">
        <f t="shared" si="5"/>
        <v>0.93101611144760754</v>
      </c>
      <c r="S7" s="463"/>
      <c r="T7" s="50">
        <v>0.44166666666666665</v>
      </c>
      <c r="U7" s="50">
        <v>0.52986111111111112</v>
      </c>
      <c r="V7" s="424">
        <v>23</v>
      </c>
      <c r="W7" s="421">
        <f t="shared" si="8"/>
        <v>127.00000000000003</v>
      </c>
      <c r="X7" s="53">
        <v>0.4291666666666667</v>
      </c>
      <c r="Y7" s="53">
        <v>0.43888888888888888</v>
      </c>
      <c r="Z7" s="54"/>
      <c r="AA7" s="54"/>
      <c r="AB7" s="451"/>
      <c r="AC7" s="451"/>
      <c r="AD7" s="438"/>
      <c r="AE7" s="438"/>
      <c r="AF7" s="48">
        <f t="shared" si="6"/>
        <v>-51.955905511811125</v>
      </c>
      <c r="AG7" s="428">
        <f t="shared" si="7"/>
        <v>0.98001695941853417</v>
      </c>
      <c r="AH7" s="463"/>
    </row>
    <row r="8" spans="1:34" ht="19.149999999999999" customHeight="1">
      <c r="A8" s="461"/>
      <c r="B8" s="40" t="s">
        <v>192</v>
      </c>
      <c r="C8" s="41"/>
      <c r="D8" s="42" t="s">
        <v>195</v>
      </c>
      <c r="E8" s="43"/>
      <c r="F8" s="359">
        <v>38</v>
      </c>
      <c r="G8" s="44">
        <v>4237.6400000000003</v>
      </c>
      <c r="H8" s="45">
        <f t="shared" si="0"/>
        <v>161030.32</v>
      </c>
      <c r="I8" s="421"/>
      <c r="J8" s="46">
        <v>19</v>
      </c>
      <c r="K8" s="44">
        <v>2600</v>
      </c>
      <c r="L8" s="47">
        <v>136.84210526315789</v>
      </c>
      <c r="M8" s="422">
        <v>20</v>
      </c>
      <c r="N8" s="44">
        <f t="shared" si="1"/>
        <v>2542.5840000000012</v>
      </c>
      <c r="O8" s="47">
        <f t="shared" si="2"/>
        <v>127.12920000000005</v>
      </c>
      <c r="P8" s="48">
        <f t="shared" si="3"/>
        <v>1</v>
      </c>
      <c r="Q8" s="49">
        <f t="shared" si="4"/>
        <v>-9.7129052631578361</v>
      </c>
      <c r="R8" s="428">
        <f t="shared" si="5"/>
        <v>0.92902107692307734</v>
      </c>
      <c r="S8" s="463"/>
      <c r="T8" s="50">
        <v>0.57152777777777775</v>
      </c>
      <c r="U8" s="50">
        <v>0.64097222222222217</v>
      </c>
      <c r="V8" s="424">
        <v>7</v>
      </c>
      <c r="W8" s="421">
        <f t="shared" si="8"/>
        <v>99.999999999999972</v>
      </c>
      <c r="X8" s="53"/>
      <c r="Y8" s="53"/>
      <c r="Z8" s="54"/>
      <c r="AA8" s="54"/>
      <c r="AB8" s="451"/>
      <c r="AC8" s="451"/>
      <c r="AD8" s="438"/>
      <c r="AE8" s="438"/>
      <c r="AF8" s="48">
        <f t="shared" si="6"/>
        <v>-57.415999999998803</v>
      </c>
      <c r="AG8" s="428">
        <f t="shared" si="7"/>
        <v>0.97791692307692357</v>
      </c>
      <c r="AH8" s="463"/>
    </row>
    <row r="9" spans="1:34" ht="19.149999999999999" customHeight="1">
      <c r="A9" s="461"/>
      <c r="B9" s="40" t="s">
        <v>192</v>
      </c>
      <c r="C9" s="55"/>
      <c r="D9" s="42" t="s">
        <v>194</v>
      </c>
      <c r="E9" s="56"/>
      <c r="F9" s="359">
        <v>31.266131815044861</v>
      </c>
      <c r="G9" s="57">
        <v>1456.6999999999998</v>
      </c>
      <c r="H9" s="45">
        <f t="shared" si="0"/>
        <v>45545.374214975847</v>
      </c>
      <c r="I9" s="438"/>
      <c r="J9" s="46">
        <v>18</v>
      </c>
      <c r="K9" s="44">
        <v>2600</v>
      </c>
      <c r="L9" s="47">
        <v>144.44444444444446</v>
      </c>
      <c r="M9" s="422">
        <v>19</v>
      </c>
      <c r="N9" s="44">
        <f t="shared" si="1"/>
        <v>2497.1999999999971</v>
      </c>
      <c r="O9" s="47">
        <f t="shared" si="2"/>
        <v>131.43157894736828</v>
      </c>
      <c r="P9" s="48">
        <f t="shared" si="3"/>
        <v>1</v>
      </c>
      <c r="Q9" s="49">
        <f t="shared" si="4"/>
        <v>-13.012865497076177</v>
      </c>
      <c r="R9" s="428">
        <f t="shared" si="5"/>
        <v>0.90991093117408806</v>
      </c>
      <c r="S9" s="463"/>
      <c r="T9" s="50">
        <v>0.64513888888888882</v>
      </c>
      <c r="U9" s="50">
        <v>0.6694444444444444</v>
      </c>
      <c r="V9" s="424">
        <v>6</v>
      </c>
      <c r="W9" s="421">
        <f t="shared" si="8"/>
        <v>35.000000000000036</v>
      </c>
      <c r="X9" s="53"/>
      <c r="Y9" s="53"/>
      <c r="Z9" s="54"/>
      <c r="AA9" s="54"/>
      <c r="AB9" s="451"/>
      <c r="AC9" s="451"/>
      <c r="AD9" s="438"/>
      <c r="AE9" s="438">
        <v>1</v>
      </c>
      <c r="AF9" s="48">
        <f t="shared" si="6"/>
        <v>-102.80000000000291</v>
      </c>
      <c r="AG9" s="428">
        <f t="shared" si="7"/>
        <v>0.96046153846153737</v>
      </c>
      <c r="AH9" s="463"/>
    </row>
    <row r="10" spans="1:34" ht="19.149999999999999" customHeight="1">
      <c r="A10" s="462"/>
      <c r="B10" s="40" t="s">
        <v>192</v>
      </c>
      <c r="C10" s="41"/>
      <c r="D10" s="42" t="s">
        <v>193</v>
      </c>
      <c r="E10" s="43"/>
      <c r="F10" s="359">
        <v>37.94</v>
      </c>
      <c r="G10" s="44">
        <v>2510.5499999999997</v>
      </c>
      <c r="H10" s="45">
        <f t="shared" si="0"/>
        <v>95250.266999999978</v>
      </c>
      <c r="I10" s="421"/>
      <c r="J10" s="46">
        <v>20</v>
      </c>
      <c r="K10" s="44">
        <v>2400</v>
      </c>
      <c r="L10" s="47">
        <v>120</v>
      </c>
      <c r="M10" s="422">
        <v>20</v>
      </c>
      <c r="N10" s="44">
        <f t="shared" si="1"/>
        <v>2248.2537313432804</v>
      </c>
      <c r="O10" s="47">
        <f t="shared" si="2"/>
        <v>112.41268656716402</v>
      </c>
      <c r="P10" s="48">
        <f t="shared" si="3"/>
        <v>0</v>
      </c>
      <c r="Q10" s="49">
        <f t="shared" si="4"/>
        <v>-7.5873134328359839</v>
      </c>
      <c r="R10" s="428">
        <f t="shared" si="5"/>
        <v>0.93677238805970009</v>
      </c>
      <c r="S10" s="464"/>
      <c r="T10" s="50">
        <v>0.68472222222222212</v>
      </c>
      <c r="U10" s="50">
        <v>0.73124999999999996</v>
      </c>
      <c r="V10" s="424">
        <v>22</v>
      </c>
      <c r="W10" s="421">
        <f t="shared" si="8"/>
        <v>67.000000000000085</v>
      </c>
      <c r="X10" s="53">
        <v>0.67291666666666661</v>
      </c>
      <c r="Y10" s="53">
        <v>0.68194444444444446</v>
      </c>
      <c r="Z10" s="54"/>
      <c r="AA10" s="54"/>
      <c r="AB10" s="451"/>
      <c r="AC10" s="451"/>
      <c r="AD10" s="438"/>
      <c r="AE10" s="438"/>
      <c r="AF10" s="48">
        <f t="shared" si="6"/>
        <v>-151.74626865671962</v>
      </c>
      <c r="AG10" s="428">
        <f t="shared" si="7"/>
        <v>0.9367723880597002</v>
      </c>
      <c r="AH10" s="464"/>
    </row>
    <row r="11" spans="1:34" ht="19.149999999999999" customHeight="1">
      <c r="A11" s="462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21"/>
      <c r="J11" s="46"/>
      <c r="K11" s="44"/>
      <c r="L11" s="47"/>
      <c r="M11" s="422"/>
      <c r="N11" s="44"/>
      <c r="O11" s="47"/>
      <c r="P11" s="48"/>
      <c r="Q11" s="49"/>
      <c r="R11" s="428"/>
      <c r="S11" s="464"/>
      <c r="T11" s="50"/>
      <c r="U11" s="50"/>
      <c r="V11" s="424"/>
      <c r="W11" s="421"/>
      <c r="X11" s="53"/>
      <c r="Y11" s="53"/>
      <c r="Z11" s="54"/>
      <c r="AA11" s="54"/>
      <c r="AB11" s="451"/>
      <c r="AC11" s="451"/>
      <c r="AD11" s="438"/>
      <c r="AE11" s="438"/>
      <c r="AF11" s="48">
        <f t="shared" si="6"/>
        <v>0</v>
      </c>
      <c r="AG11" s="428" t="e">
        <f t="shared" si="7"/>
        <v>#DIV/0!</v>
      </c>
      <c r="AH11" s="464"/>
    </row>
    <row r="12" spans="1:34" ht="19.149999999999999" customHeight="1">
      <c r="A12" s="462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21"/>
      <c r="J12" s="46"/>
      <c r="K12" s="44"/>
      <c r="L12" s="47"/>
      <c r="M12" s="422"/>
      <c r="N12" s="44"/>
      <c r="O12" s="47"/>
      <c r="P12" s="48"/>
      <c r="Q12" s="49"/>
      <c r="R12" s="428"/>
      <c r="S12" s="464"/>
      <c r="T12" s="50"/>
      <c r="U12" s="50"/>
      <c r="V12" s="424"/>
      <c r="W12" s="421"/>
      <c r="X12" s="53"/>
      <c r="Y12" s="53"/>
      <c r="Z12" s="54"/>
      <c r="AA12" s="54"/>
      <c r="AB12" s="451"/>
      <c r="AC12" s="451"/>
      <c r="AD12" s="438"/>
      <c r="AE12" s="438"/>
      <c r="AF12" s="48">
        <f t="shared" si="6"/>
        <v>0</v>
      </c>
      <c r="AG12" s="428" t="e">
        <f t="shared" si="7"/>
        <v>#DIV/0!</v>
      </c>
      <c r="AH12" s="464"/>
    </row>
    <row r="13" spans="1:34" ht="19.149999999999999" customHeight="1">
      <c r="A13" s="462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25"/>
      <c r="J13" s="46"/>
      <c r="K13" s="44"/>
      <c r="L13" s="47"/>
      <c r="M13" s="62"/>
      <c r="N13" s="44"/>
      <c r="O13" s="47"/>
      <c r="P13" s="48"/>
      <c r="Q13" s="49"/>
      <c r="R13" s="428"/>
      <c r="S13" s="464"/>
      <c r="T13" s="63"/>
      <c r="U13" s="63"/>
      <c r="V13" s="425"/>
      <c r="W13" s="421"/>
      <c r="X13" s="64"/>
      <c r="Y13" s="64"/>
      <c r="Z13" s="54"/>
      <c r="AA13" s="54"/>
      <c r="AB13" s="451"/>
      <c r="AC13" s="451"/>
      <c r="AD13" s="438"/>
      <c r="AE13" s="438"/>
      <c r="AF13" s="48">
        <f t="shared" si="6"/>
        <v>0</v>
      </c>
      <c r="AG13" s="428" t="e">
        <f t="shared" si="7"/>
        <v>#DIV/0!</v>
      </c>
      <c r="AH13" s="464"/>
    </row>
    <row r="14" spans="1:34" ht="19.149999999999999" customHeight="1">
      <c r="A14" s="462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25"/>
      <c r="J14" s="46"/>
      <c r="K14" s="44"/>
      <c r="L14" s="47"/>
      <c r="M14" s="62"/>
      <c r="N14" s="44"/>
      <c r="O14" s="47"/>
      <c r="P14" s="48"/>
      <c r="Q14" s="49"/>
      <c r="R14" s="428"/>
      <c r="S14" s="464"/>
      <c r="T14" s="63"/>
      <c r="U14" s="63"/>
      <c r="V14" s="425"/>
      <c r="W14" s="421">
        <f t="shared" si="8"/>
        <v>0</v>
      </c>
      <c r="X14" s="64"/>
      <c r="Y14" s="64"/>
      <c r="Z14" s="54"/>
      <c r="AA14" s="54"/>
      <c r="AB14" s="451"/>
      <c r="AC14" s="451"/>
      <c r="AD14" s="438"/>
      <c r="AE14" s="438"/>
      <c r="AF14" s="65"/>
      <c r="AG14" s="429"/>
      <c r="AH14" s="464"/>
    </row>
    <row r="15" spans="1:34" ht="19.149999999999999" customHeight="1">
      <c r="A15" s="462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25"/>
      <c r="J15" s="46"/>
      <c r="K15" s="44"/>
      <c r="L15" s="47"/>
      <c r="M15" s="62"/>
      <c r="N15" s="68"/>
      <c r="O15" s="47"/>
      <c r="P15" s="48"/>
      <c r="Q15" s="49"/>
      <c r="R15" s="428"/>
      <c r="S15" s="464"/>
      <c r="T15" s="63"/>
      <c r="U15" s="63"/>
      <c r="V15" s="425"/>
      <c r="W15" s="421">
        <f t="shared" si="8"/>
        <v>0</v>
      </c>
      <c r="X15" s="64"/>
      <c r="Y15" s="64"/>
      <c r="Z15" s="54"/>
      <c r="AA15" s="54"/>
      <c r="AB15" s="451"/>
      <c r="AC15" s="451"/>
      <c r="AD15" s="438"/>
      <c r="AE15" s="438"/>
      <c r="AF15" s="65"/>
      <c r="AG15" s="429"/>
      <c r="AH15" s="464"/>
    </row>
    <row r="16" spans="1:34" ht="19.149999999999999" customHeight="1">
      <c r="A16" s="462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25"/>
      <c r="J16" s="46"/>
      <c r="K16" s="44"/>
      <c r="L16" s="47"/>
      <c r="M16" s="62"/>
      <c r="N16" s="68"/>
      <c r="O16" s="47"/>
      <c r="P16" s="48"/>
      <c r="Q16" s="49"/>
      <c r="R16" s="428"/>
      <c r="S16" s="464"/>
      <c r="T16" s="63"/>
      <c r="U16" s="63"/>
      <c r="V16" s="425"/>
      <c r="W16" s="421">
        <f t="shared" si="8"/>
        <v>0</v>
      </c>
      <c r="X16" s="64"/>
      <c r="Y16" s="64"/>
      <c r="Z16" s="54"/>
      <c r="AA16" s="54"/>
      <c r="AB16" s="451"/>
      <c r="AC16" s="451"/>
      <c r="AD16" s="438"/>
      <c r="AE16" s="438"/>
      <c r="AF16" s="65"/>
      <c r="AG16" s="429"/>
      <c r="AH16" s="464"/>
    </row>
    <row r="17" spans="1:34" ht="19.149999999999999" customHeight="1">
      <c r="A17" s="462"/>
      <c r="B17" s="69">
        <v>0</v>
      </c>
      <c r="C17" s="69" t="s">
        <v>198</v>
      </c>
      <c r="D17" s="469" t="s">
        <v>118</v>
      </c>
      <c r="E17" s="469"/>
      <c r="F17" s="360"/>
      <c r="G17" s="70"/>
      <c r="H17" s="71"/>
      <c r="I17" s="72"/>
      <c r="J17" s="70">
        <v>19</v>
      </c>
      <c r="K17" s="70">
        <v>2533.3333333333335</v>
      </c>
      <c r="L17" s="73">
        <v>133.76218323586747</v>
      </c>
      <c r="M17" s="70">
        <f t="shared" ref="M17:O17" si="9">AVERAGE(M5:M16)</f>
        <v>19.666666666666668</v>
      </c>
      <c r="N17" s="70">
        <f t="shared" si="9"/>
        <v>2441.1110715816671</v>
      </c>
      <c r="O17" s="73">
        <f t="shared" si="9"/>
        <v>124.26319338171494</v>
      </c>
      <c r="P17" s="65">
        <f t="shared" ref="P17:P23" si="10">M17-J17</f>
        <v>0.66666666666666785</v>
      </c>
      <c r="Q17" s="74">
        <f t="shared" ref="Q17:Q23" si="11">O17-L17</f>
        <v>-9.4989898541525264</v>
      </c>
      <c r="R17" s="75">
        <f>O17/L17</f>
        <v>0.9289859837484663</v>
      </c>
      <c r="S17" s="464"/>
      <c r="T17" s="63"/>
      <c r="U17" s="63"/>
      <c r="V17" s="42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51"/>
      <c r="AC17" s="451"/>
      <c r="AD17" s="79">
        <f>SUM(AD5:AD16)</f>
        <v>1</v>
      </c>
      <c r="AE17" s="79">
        <f>SUM(AE5:AE16)</f>
        <v>1</v>
      </c>
      <c r="AF17" s="65">
        <f t="shared" si="6"/>
        <v>-92.222261751666338</v>
      </c>
      <c r="AG17" s="429">
        <f t="shared" si="7"/>
        <v>0.96359647562434225</v>
      </c>
      <c r="AH17" s="464"/>
    </row>
    <row r="18" spans="1:34" ht="19.149999999999999" customHeight="1">
      <c r="A18" s="471" t="s">
        <v>199</v>
      </c>
      <c r="B18" s="80" t="s">
        <v>192</v>
      </c>
      <c r="C18" s="81"/>
      <c r="D18" s="82" t="s">
        <v>200</v>
      </c>
      <c r="E18" s="83"/>
      <c r="F18" s="361">
        <v>36.86</v>
      </c>
      <c r="G18" s="57">
        <v>4458</v>
      </c>
      <c r="H18" s="84">
        <f t="shared" ref="H18:H29" si="12">F18*G18</f>
        <v>164321.88</v>
      </c>
      <c r="I18" s="438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2174.6341463414637</v>
      </c>
      <c r="O18" s="86">
        <f t="shared" ref="O18:O23" si="14">N18/M18</f>
        <v>120.81300813008131</v>
      </c>
      <c r="P18" s="54">
        <f t="shared" si="10"/>
        <v>1</v>
      </c>
      <c r="Q18" s="88">
        <f t="shared" si="11"/>
        <v>-11.539933046389265</v>
      </c>
      <c r="R18" s="431">
        <f t="shared" ref="R18:R23" si="15">O18/L18</f>
        <v>0.9128093947606144</v>
      </c>
      <c r="S18" s="472">
        <f>R30</f>
        <v>0.87403484967250589</v>
      </c>
      <c r="T18" s="89">
        <v>0.16666666666666666</v>
      </c>
      <c r="U18" s="89">
        <v>0.25208333333333333</v>
      </c>
      <c r="V18" s="438">
        <v>5</v>
      </c>
      <c r="W18" s="90">
        <f>(U18-T18)*24*60</f>
        <v>122.99999999999999</v>
      </c>
      <c r="X18" s="86"/>
      <c r="Y18" s="86"/>
      <c r="Z18" s="54"/>
      <c r="AA18" s="54"/>
      <c r="AB18" s="451"/>
      <c r="AC18" s="451"/>
      <c r="AD18" s="438"/>
      <c r="AE18" s="438"/>
      <c r="AF18" s="91">
        <f t="shared" si="6"/>
        <v>-75.365853658536253</v>
      </c>
      <c r="AG18" s="92">
        <f t="shared" si="7"/>
        <v>0.96650406504065056</v>
      </c>
      <c r="AH18" s="473">
        <f>AG30</f>
        <v>0.91287332677218358</v>
      </c>
    </row>
    <row r="19" spans="1:34" ht="19.149999999999999" customHeight="1">
      <c r="A19" s="471"/>
      <c r="B19" s="435" t="s">
        <v>192</v>
      </c>
      <c r="C19" s="434"/>
      <c r="D19" s="82" t="s">
        <v>206</v>
      </c>
      <c r="E19" s="83"/>
      <c r="F19" s="359">
        <v>38.630952380952372</v>
      </c>
      <c r="G19" s="57">
        <v>1256.8000000000002</v>
      </c>
      <c r="H19" s="84">
        <f t="shared" si="12"/>
        <v>48551.380952380947</v>
      </c>
      <c r="I19" s="438"/>
      <c r="J19" s="93">
        <v>18</v>
      </c>
      <c r="K19" s="44">
        <v>2600</v>
      </c>
      <c r="L19" s="47">
        <v>144.44444444444446</v>
      </c>
      <c r="M19" s="87">
        <v>19</v>
      </c>
      <c r="N19" s="94">
        <f t="shared" si="13"/>
        <v>2356.5000000000027</v>
      </c>
      <c r="O19" s="95">
        <f t="shared" si="14"/>
        <v>124.02631578947383</v>
      </c>
      <c r="P19" s="54">
        <f t="shared" si="10"/>
        <v>1</v>
      </c>
      <c r="Q19" s="88">
        <f t="shared" si="11"/>
        <v>-20.41812865497063</v>
      </c>
      <c r="R19" s="431">
        <f t="shared" si="15"/>
        <v>0.85864372469635719</v>
      </c>
      <c r="S19" s="472"/>
      <c r="T19" s="89">
        <v>0.25694444444444442</v>
      </c>
      <c r="U19" s="89">
        <v>0.27916666666666662</v>
      </c>
      <c r="V19" s="438">
        <v>7</v>
      </c>
      <c r="W19" s="90">
        <f>(U19-T19)*24*60</f>
        <v>31.999999999999964</v>
      </c>
      <c r="X19" s="96"/>
      <c r="Y19" s="96"/>
      <c r="Z19" s="54"/>
      <c r="AA19" s="54"/>
      <c r="AB19" s="451"/>
      <c r="AC19" s="451"/>
      <c r="AD19" s="438"/>
      <c r="AE19" s="438">
        <v>1</v>
      </c>
      <c r="AF19" s="48">
        <f t="shared" si="6"/>
        <v>-243.49999999999727</v>
      </c>
      <c r="AG19" s="428">
        <f t="shared" si="7"/>
        <v>0.90634615384615491</v>
      </c>
      <c r="AH19" s="474"/>
    </row>
    <row r="20" spans="1:34" ht="19.149999999999999" customHeight="1">
      <c r="A20" s="471"/>
      <c r="B20" s="435" t="s">
        <v>201</v>
      </c>
      <c r="C20" s="55"/>
      <c r="D20" s="42" t="s">
        <v>202</v>
      </c>
      <c r="E20" s="83"/>
      <c r="F20" s="359">
        <v>38.39</v>
      </c>
      <c r="G20" s="57">
        <v>2887</v>
      </c>
      <c r="H20" s="84">
        <f t="shared" si="12"/>
        <v>110831.93000000001</v>
      </c>
      <c r="I20" s="438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1419.8360655737699</v>
      </c>
      <c r="O20" s="95">
        <f t="shared" si="14"/>
        <v>83.519768563162941</v>
      </c>
      <c r="P20" s="54">
        <f t="shared" si="10"/>
        <v>1</v>
      </c>
      <c r="Q20" s="88">
        <f t="shared" si="11"/>
        <v>-18.730231436837059</v>
      </c>
      <c r="R20" s="431">
        <f t="shared" si="15"/>
        <v>0.81681925245147136</v>
      </c>
      <c r="S20" s="472"/>
      <c r="T20" s="89">
        <v>0.2944444444444444</v>
      </c>
      <c r="U20" s="89">
        <v>0.37916666666666665</v>
      </c>
      <c r="V20" s="438">
        <v>22</v>
      </c>
      <c r="W20" s="90">
        <f t="shared" ref="W20:W29" si="16">(U20-T20)*24*60</f>
        <v>122.00000000000004</v>
      </c>
      <c r="X20" s="96">
        <v>0.28263888888888888</v>
      </c>
      <c r="Y20" s="96">
        <v>0.29166666666666669</v>
      </c>
      <c r="Z20" s="54"/>
      <c r="AA20" s="54"/>
      <c r="AB20" s="451"/>
      <c r="AC20" s="451"/>
      <c r="AD20" s="438"/>
      <c r="AE20" s="438"/>
      <c r="AF20" s="91">
        <f t="shared" si="6"/>
        <v>-216.16393442623007</v>
      </c>
      <c r="AG20" s="92">
        <f t="shared" si="7"/>
        <v>0.86787045572968824</v>
      </c>
      <c r="AH20" s="474"/>
    </row>
    <row r="21" spans="1:34" ht="19.149999999999999" customHeight="1">
      <c r="A21" s="471"/>
      <c r="B21" s="435" t="s">
        <v>203</v>
      </c>
      <c r="C21" s="97"/>
      <c r="D21" s="98" t="s">
        <v>204</v>
      </c>
      <c r="E21" s="43"/>
      <c r="F21" s="359">
        <v>43.14</v>
      </c>
      <c r="G21" s="44">
        <v>2289</v>
      </c>
      <c r="H21" s="84">
        <f t="shared" si="12"/>
        <v>98747.46</v>
      </c>
      <c r="I21" s="424"/>
      <c r="J21" s="93">
        <v>16</v>
      </c>
      <c r="K21" s="44">
        <v>1440</v>
      </c>
      <c r="L21" s="47">
        <v>90</v>
      </c>
      <c r="M21" s="422">
        <v>16</v>
      </c>
      <c r="N21" s="94">
        <f t="shared" si="13"/>
        <v>1387.2727272727277</v>
      </c>
      <c r="O21" s="95">
        <f t="shared" si="14"/>
        <v>86.704545454545482</v>
      </c>
      <c r="P21" s="54">
        <f t="shared" si="10"/>
        <v>0</v>
      </c>
      <c r="Q21" s="88">
        <f t="shared" si="11"/>
        <v>-3.2954545454545183</v>
      </c>
      <c r="R21" s="431">
        <f t="shared" si="15"/>
        <v>0.96338383838383868</v>
      </c>
      <c r="S21" s="472"/>
      <c r="T21" s="89">
        <v>0.38402777777777775</v>
      </c>
      <c r="U21" s="89">
        <v>0.45277777777777772</v>
      </c>
      <c r="V21" s="438">
        <v>7</v>
      </c>
      <c r="W21" s="90">
        <f t="shared" si="16"/>
        <v>98.999999999999972</v>
      </c>
      <c r="X21" s="96"/>
      <c r="Y21" s="96"/>
      <c r="Z21" s="54"/>
      <c r="AA21" s="54"/>
      <c r="AB21" s="451"/>
      <c r="AC21" s="451"/>
      <c r="AD21" s="438"/>
      <c r="AE21" s="438"/>
      <c r="AF21" s="48">
        <f t="shared" si="6"/>
        <v>-52.727272727272293</v>
      </c>
      <c r="AG21" s="428">
        <f t="shared" si="7"/>
        <v>0.96338383838383868</v>
      </c>
      <c r="AH21" s="475"/>
    </row>
    <row r="22" spans="1:34" ht="19.149999999999999" customHeight="1">
      <c r="A22" s="471"/>
      <c r="B22" s="435" t="s">
        <v>201</v>
      </c>
      <c r="C22" s="97"/>
      <c r="D22" s="42" t="s">
        <v>205</v>
      </c>
      <c r="E22" s="43"/>
      <c r="F22" s="359">
        <v>38.1</v>
      </c>
      <c r="G22" s="44">
        <v>1497</v>
      </c>
      <c r="H22" s="84">
        <f t="shared" si="12"/>
        <v>57035.700000000004</v>
      </c>
      <c r="I22" s="424"/>
      <c r="J22" s="93">
        <v>17</v>
      </c>
      <c r="K22" s="44">
        <v>1500</v>
      </c>
      <c r="L22" s="47">
        <v>88.235294117647058</v>
      </c>
      <c r="M22" s="87">
        <v>16</v>
      </c>
      <c r="N22" s="94">
        <f t="shared" si="13"/>
        <v>1301.7391304347814</v>
      </c>
      <c r="O22" s="95">
        <f t="shared" si="14"/>
        <v>81.358695652173836</v>
      </c>
      <c r="P22" s="54">
        <f t="shared" si="10"/>
        <v>-1</v>
      </c>
      <c r="Q22" s="88">
        <f t="shared" si="11"/>
        <v>-6.8765984654732222</v>
      </c>
      <c r="R22" s="431">
        <f t="shared" si="15"/>
        <v>0.92206521739130343</v>
      </c>
      <c r="S22" s="472"/>
      <c r="T22" s="89">
        <v>0.45624999999999993</v>
      </c>
      <c r="U22" s="89">
        <v>0.50416666666666665</v>
      </c>
      <c r="V22" s="438">
        <v>5</v>
      </c>
      <c r="W22" s="90">
        <f t="shared" si="16"/>
        <v>69.000000000000071</v>
      </c>
      <c r="X22" s="96"/>
      <c r="Y22" s="96"/>
      <c r="Z22" s="54"/>
      <c r="AA22" s="54"/>
      <c r="AB22" s="451"/>
      <c r="AC22" s="451"/>
      <c r="AD22" s="438"/>
      <c r="AE22" s="438"/>
      <c r="AF22" s="91">
        <f t="shared" si="6"/>
        <v>-198.26086956521863</v>
      </c>
      <c r="AG22" s="92">
        <f t="shared" si="7"/>
        <v>0.86782608695652097</v>
      </c>
      <c r="AH22" s="475"/>
    </row>
    <row r="23" spans="1:34" ht="19.149999999999999" customHeight="1">
      <c r="A23" s="471"/>
      <c r="B23" s="435" t="s">
        <v>192</v>
      </c>
      <c r="C23" s="97"/>
      <c r="D23" s="42" t="s">
        <v>206</v>
      </c>
      <c r="E23" s="43"/>
      <c r="F23" s="359">
        <v>38.630952380952372</v>
      </c>
      <c r="G23" s="44">
        <v>5027.2000000000007</v>
      </c>
      <c r="H23" s="84">
        <f t="shared" si="12"/>
        <v>194205.52380952379</v>
      </c>
      <c r="I23" s="424"/>
      <c r="J23" s="93">
        <v>18</v>
      </c>
      <c r="K23" s="44">
        <v>2600</v>
      </c>
      <c r="L23" s="47">
        <v>144.44444444444446</v>
      </c>
      <c r="M23" s="87">
        <v>20</v>
      </c>
      <c r="N23" s="94">
        <f t="shared" si="13"/>
        <v>2338.2325581395344</v>
      </c>
      <c r="O23" s="95">
        <f t="shared" si="14"/>
        <v>116.91162790697672</v>
      </c>
      <c r="P23" s="54">
        <f t="shared" si="10"/>
        <v>2</v>
      </c>
      <c r="Q23" s="88">
        <f t="shared" si="11"/>
        <v>-27.532816537467738</v>
      </c>
      <c r="R23" s="431">
        <f t="shared" si="15"/>
        <v>0.80938819320214639</v>
      </c>
      <c r="S23" s="472"/>
      <c r="T23" s="89">
        <v>0.54583333333333328</v>
      </c>
      <c r="U23" s="89">
        <v>0.63541666666666663</v>
      </c>
      <c r="V23" s="438">
        <v>7</v>
      </c>
      <c r="W23" s="90">
        <f t="shared" si="16"/>
        <v>129.00000000000003</v>
      </c>
      <c r="X23" s="96"/>
      <c r="Y23" s="96"/>
      <c r="Z23" s="54"/>
      <c r="AA23" s="54"/>
      <c r="AB23" s="451"/>
      <c r="AC23" s="451"/>
      <c r="AD23" s="438"/>
      <c r="AE23" s="438"/>
      <c r="AF23" s="48">
        <f t="shared" si="6"/>
        <v>-261.76744186046562</v>
      </c>
      <c r="AG23" s="428">
        <f t="shared" si="7"/>
        <v>0.89932021466905165</v>
      </c>
      <c r="AH23" s="475"/>
    </row>
    <row r="24" spans="1:34" ht="19.149999999999999" customHeight="1">
      <c r="A24" s="471"/>
      <c r="B24" s="435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1"/>
      <c r="S24" s="472"/>
      <c r="T24" s="89"/>
      <c r="U24" s="89"/>
      <c r="V24" s="438"/>
      <c r="W24" s="90"/>
      <c r="X24" s="438"/>
      <c r="Y24" s="438"/>
      <c r="Z24" s="54"/>
      <c r="AA24" s="54"/>
      <c r="AB24" s="451"/>
      <c r="AC24" s="451"/>
      <c r="AD24" s="438"/>
      <c r="AE24" s="438"/>
      <c r="AF24" s="91">
        <f t="shared" si="6"/>
        <v>0</v>
      </c>
      <c r="AG24" s="92" t="e">
        <f t="shared" si="7"/>
        <v>#DIV/0!</v>
      </c>
      <c r="AH24" s="475"/>
    </row>
    <row r="25" spans="1:34" ht="19.149999999999999" customHeight="1">
      <c r="A25" s="471"/>
      <c r="B25" s="435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1"/>
      <c r="S25" s="472"/>
      <c r="T25" s="89"/>
      <c r="U25" s="89"/>
      <c r="V25" s="438"/>
      <c r="W25" s="90">
        <f t="shared" si="16"/>
        <v>0</v>
      </c>
      <c r="X25" s="438"/>
      <c r="Y25" s="438"/>
      <c r="Z25" s="54"/>
      <c r="AA25" s="54"/>
      <c r="AB25" s="451"/>
      <c r="AC25" s="451"/>
      <c r="AD25" s="438"/>
      <c r="AE25" s="438"/>
      <c r="AF25" s="48">
        <f t="shared" si="6"/>
        <v>0</v>
      </c>
      <c r="AG25" s="428" t="e">
        <f t="shared" si="7"/>
        <v>#DIV/0!</v>
      </c>
      <c r="AH25" s="475"/>
    </row>
    <row r="26" spans="1:34" ht="19.149999999999999" customHeight="1">
      <c r="A26" s="471"/>
      <c r="B26" s="435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1"/>
      <c r="S26" s="472"/>
      <c r="T26" s="89"/>
      <c r="U26" s="89"/>
      <c r="V26" s="438"/>
      <c r="W26" s="90">
        <f t="shared" si="16"/>
        <v>0</v>
      </c>
      <c r="X26" s="438"/>
      <c r="Y26" s="438"/>
      <c r="Z26" s="54"/>
      <c r="AA26" s="54"/>
      <c r="AB26" s="451"/>
      <c r="AC26" s="451"/>
      <c r="AD26" s="438"/>
      <c r="AE26" s="438"/>
      <c r="AF26" s="91">
        <f t="shared" si="6"/>
        <v>0</v>
      </c>
      <c r="AG26" s="92" t="e">
        <f t="shared" si="7"/>
        <v>#DIV/0!</v>
      </c>
      <c r="AH26" s="475"/>
    </row>
    <row r="27" spans="1:34" ht="19.149999999999999" customHeight="1">
      <c r="A27" s="471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1"/>
      <c r="S27" s="472"/>
      <c r="T27" s="89"/>
      <c r="U27" s="89"/>
      <c r="V27" s="438"/>
      <c r="W27" s="90">
        <f t="shared" si="16"/>
        <v>0</v>
      </c>
      <c r="X27" s="438"/>
      <c r="Y27" s="438"/>
      <c r="Z27" s="54"/>
      <c r="AA27" s="54"/>
      <c r="AB27" s="451"/>
      <c r="AC27" s="451"/>
      <c r="AD27" s="438"/>
      <c r="AE27" s="438"/>
      <c r="AF27" s="48">
        <f t="shared" si="6"/>
        <v>0</v>
      </c>
      <c r="AG27" s="428" t="e">
        <f t="shared" si="7"/>
        <v>#DIV/0!</v>
      </c>
      <c r="AH27" s="475"/>
    </row>
    <row r="28" spans="1:34" ht="19.149999999999999" customHeight="1">
      <c r="A28" s="471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1"/>
      <c r="S28" s="472"/>
      <c r="T28" s="89"/>
      <c r="U28" s="89"/>
      <c r="V28" s="438"/>
      <c r="W28" s="90">
        <f t="shared" si="16"/>
        <v>0</v>
      </c>
      <c r="X28" s="438"/>
      <c r="Y28" s="438"/>
      <c r="Z28" s="54"/>
      <c r="AA28" s="54"/>
      <c r="AB28" s="451"/>
      <c r="AC28" s="451"/>
      <c r="AD28" s="438"/>
      <c r="AE28" s="438"/>
      <c r="AF28" s="91">
        <f t="shared" si="6"/>
        <v>0</v>
      </c>
      <c r="AG28" s="92" t="e">
        <f t="shared" si="7"/>
        <v>#DIV/0!</v>
      </c>
      <c r="AH28" s="475"/>
    </row>
    <row r="29" spans="1:34" ht="19.149999999999999" customHeight="1">
      <c r="A29" s="471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1"/>
      <c r="S29" s="472"/>
      <c r="T29" s="89"/>
      <c r="U29" s="89"/>
      <c r="V29" s="438"/>
      <c r="W29" s="90">
        <f t="shared" si="16"/>
        <v>0</v>
      </c>
      <c r="X29" s="438"/>
      <c r="Y29" s="438"/>
      <c r="Z29" s="54"/>
      <c r="AA29" s="54"/>
      <c r="AB29" s="451"/>
      <c r="AC29" s="451"/>
      <c r="AD29" s="438"/>
      <c r="AE29" s="438"/>
      <c r="AF29" s="48">
        <f t="shared" si="6"/>
        <v>0</v>
      </c>
      <c r="AG29" s="428"/>
      <c r="AH29" s="475"/>
    </row>
    <row r="30" spans="1:34" ht="19.149999999999999" customHeight="1">
      <c r="A30" s="471"/>
      <c r="B30" s="99">
        <v>0</v>
      </c>
      <c r="C30" s="100" t="s">
        <v>207</v>
      </c>
      <c r="D30" s="470" t="s">
        <v>118</v>
      </c>
      <c r="E30" s="470"/>
      <c r="F30" s="363"/>
      <c r="G30" s="101"/>
      <c r="H30" s="102"/>
      <c r="I30" s="103"/>
      <c r="J30" s="101">
        <v>17</v>
      </c>
      <c r="K30" s="101">
        <v>2004.3333333333333</v>
      </c>
      <c r="L30" s="104">
        <v>116.95452069716777</v>
      </c>
      <c r="M30" s="101">
        <f t="shared" ref="M30:O30" si="17">AVERAGE(M18:M29)</f>
        <v>17.666666666666668</v>
      </c>
      <c r="N30" s="101">
        <f t="shared" si="17"/>
        <v>1829.7024379603799</v>
      </c>
      <c r="O30" s="104">
        <f t="shared" si="17"/>
        <v>102.22232691606901</v>
      </c>
      <c r="P30" s="54">
        <f t="shared" ref="P30:P34" si="18">M30-J30</f>
        <v>0.66666666666666785</v>
      </c>
      <c r="Q30" s="88">
        <f t="shared" ref="Q30:Q34" si="19">O30-L30</f>
        <v>-14.732193781098758</v>
      </c>
      <c r="R30" s="105">
        <f t="shared" ref="R30:R34" si="20">O30/L30</f>
        <v>0.87403484967250589</v>
      </c>
      <c r="S30" s="4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51"/>
      <c r="AC30" s="451"/>
      <c r="AD30" s="107">
        <f>SUM(AD18:AD29)</f>
        <v>0</v>
      </c>
      <c r="AE30" s="107">
        <f>SUM(AE18:AE29)</f>
        <v>1</v>
      </c>
      <c r="AF30" s="108">
        <f t="shared" si="6"/>
        <v>-174.63089537295332</v>
      </c>
      <c r="AG30" s="109">
        <f t="shared" ref="AG30" si="21">N30/K30</f>
        <v>0.91287332677218358</v>
      </c>
      <c r="AH30" s="476"/>
    </row>
    <row r="31" spans="1:34" ht="19.149999999999999" customHeight="1">
      <c r="A31" s="479" t="s">
        <v>208</v>
      </c>
      <c r="B31" s="110" t="s">
        <v>115</v>
      </c>
      <c r="C31" s="66"/>
      <c r="D31" s="111" t="s">
        <v>209</v>
      </c>
      <c r="E31" s="112"/>
      <c r="F31" s="364">
        <v>35.33</v>
      </c>
      <c r="G31" s="94">
        <v>2327</v>
      </c>
      <c r="H31" s="113">
        <f t="shared" ref="H31:H40" si="22">F31*G31</f>
        <v>82212.909999999989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4" si="23">G31/W31*60</f>
        <v>1912.602739726027</v>
      </c>
      <c r="O31" s="116">
        <f t="shared" ref="O31:O34" si="24">N31/M31</f>
        <v>159.38356164383558</v>
      </c>
      <c r="P31" s="117">
        <f t="shared" si="18"/>
        <v>0</v>
      </c>
      <c r="Q31" s="118">
        <f t="shared" si="19"/>
        <v>-17.116438356164423</v>
      </c>
      <c r="R31" s="432">
        <f t="shared" si="20"/>
        <v>0.90302301214637726</v>
      </c>
      <c r="S31" s="481">
        <f>R43</f>
        <v>0.85479345721326683</v>
      </c>
      <c r="T31" s="119">
        <v>0.16666666666666666</v>
      </c>
      <c r="U31" s="119">
        <v>0.21736111111111112</v>
      </c>
      <c r="V31" s="52">
        <v>5</v>
      </c>
      <c r="W31" s="120">
        <f t="shared" ref="W31:W42" si="25">(U31-T31)*24*60</f>
        <v>73.000000000000014</v>
      </c>
      <c r="X31" s="52"/>
      <c r="Y31" s="52"/>
      <c r="Z31" s="51"/>
      <c r="AA31" s="51"/>
      <c r="AB31" s="451"/>
      <c r="AC31" s="451"/>
      <c r="AD31" s="52"/>
      <c r="AE31" s="52"/>
      <c r="AF31" s="117">
        <f t="shared" si="6"/>
        <v>-205.39726027397296</v>
      </c>
      <c r="AG31" s="121">
        <f t="shared" si="7"/>
        <v>0.90302301214637726</v>
      </c>
      <c r="AH31" s="477">
        <f>AG43</f>
        <v>0.86628812621506668</v>
      </c>
    </row>
    <row r="32" spans="1:34" ht="19.149999999999999" customHeight="1">
      <c r="A32" s="480"/>
      <c r="B32" s="122" t="s">
        <v>115</v>
      </c>
      <c r="C32" s="123"/>
      <c r="D32" s="98" t="s">
        <v>210</v>
      </c>
      <c r="E32" s="43"/>
      <c r="F32" s="359">
        <v>34.229999999999997</v>
      </c>
      <c r="G32" s="44">
        <v>2294</v>
      </c>
      <c r="H32" s="84">
        <f t="shared" si="22"/>
        <v>78523.62</v>
      </c>
      <c r="I32" s="421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1885.4794520547941</v>
      </c>
      <c r="O32" s="47">
        <f t="shared" si="24"/>
        <v>157.12328767123284</v>
      </c>
      <c r="P32" s="48">
        <f t="shared" si="18"/>
        <v>0</v>
      </c>
      <c r="Q32" s="49">
        <f t="shared" si="19"/>
        <v>-19.376712328767155</v>
      </c>
      <c r="R32" s="428">
        <f t="shared" si="20"/>
        <v>0.89021692731576685</v>
      </c>
      <c r="S32" s="472"/>
      <c r="T32" s="89">
        <v>0.22291666666666668</v>
      </c>
      <c r="U32" s="89">
        <v>0.27361111111111114</v>
      </c>
      <c r="V32" s="438">
        <v>8</v>
      </c>
      <c r="W32" s="90">
        <f t="shared" si="25"/>
        <v>73.000000000000014</v>
      </c>
      <c r="X32" s="124"/>
      <c r="Y32" s="124"/>
      <c r="Z32" s="125"/>
      <c r="AA32" s="125"/>
      <c r="AB32" s="451"/>
      <c r="AC32" s="451"/>
      <c r="AD32" s="438">
        <v>1</v>
      </c>
      <c r="AE32" s="438"/>
      <c r="AF32" s="48">
        <f t="shared" si="6"/>
        <v>-232.52054794520586</v>
      </c>
      <c r="AG32" s="428">
        <f t="shared" si="7"/>
        <v>0.89021692731576685</v>
      </c>
      <c r="AH32" s="463"/>
    </row>
    <row r="33" spans="1:34" ht="19.149999999999999" customHeight="1">
      <c r="A33" s="480"/>
      <c r="B33" s="122" t="s">
        <v>115</v>
      </c>
      <c r="C33" s="438"/>
      <c r="D33" s="82" t="s">
        <v>211</v>
      </c>
      <c r="E33" s="83"/>
      <c r="F33" s="359">
        <v>36.409999999999997</v>
      </c>
      <c r="G33" s="57">
        <v>3746.7000000000003</v>
      </c>
      <c r="H33" s="84">
        <f t="shared" si="22"/>
        <v>136417.34700000001</v>
      </c>
      <c r="I33" s="438"/>
      <c r="J33" s="46">
        <v>10</v>
      </c>
      <c r="K33" s="44">
        <v>2769</v>
      </c>
      <c r="L33" s="47">
        <v>276.89999999999998</v>
      </c>
      <c r="M33" s="46">
        <v>10</v>
      </c>
      <c r="N33" s="44">
        <f t="shared" si="23"/>
        <v>2248.0199999999991</v>
      </c>
      <c r="O33" s="47">
        <f t="shared" si="24"/>
        <v>224.80199999999991</v>
      </c>
      <c r="P33" s="48">
        <f t="shared" si="18"/>
        <v>0</v>
      </c>
      <c r="Q33" s="49">
        <f t="shared" si="19"/>
        <v>-52.09800000000007</v>
      </c>
      <c r="R33" s="428">
        <f t="shared" si="20"/>
        <v>0.81185265438786536</v>
      </c>
      <c r="S33" s="472"/>
      <c r="T33" s="89">
        <v>0.28958333333333336</v>
      </c>
      <c r="U33" s="89">
        <v>0.35902777777777783</v>
      </c>
      <c r="V33" s="438">
        <v>23</v>
      </c>
      <c r="W33" s="90">
        <f t="shared" si="25"/>
        <v>100.00000000000004</v>
      </c>
      <c r="X33" s="124">
        <v>0.27708333333333335</v>
      </c>
      <c r="Y33" s="124">
        <v>0.28680555555555554</v>
      </c>
      <c r="Z33" s="125"/>
      <c r="AA33" s="125"/>
      <c r="AB33" s="451"/>
      <c r="AC33" s="451"/>
      <c r="AD33" s="438">
        <v>1</v>
      </c>
      <c r="AE33" s="438"/>
      <c r="AF33" s="48">
        <f t="shared" si="6"/>
        <v>-520.98000000000093</v>
      </c>
      <c r="AG33" s="126">
        <f t="shared" si="7"/>
        <v>0.81185265438786536</v>
      </c>
      <c r="AH33" s="463"/>
    </row>
    <row r="34" spans="1:34" ht="19.149999999999999" customHeight="1">
      <c r="A34" s="480"/>
      <c r="B34" s="122" t="s">
        <v>201</v>
      </c>
      <c r="C34" s="127"/>
      <c r="D34" s="82" t="s">
        <v>317</v>
      </c>
      <c r="E34" s="83"/>
      <c r="F34" s="359">
        <v>47.6</v>
      </c>
      <c r="G34" s="57">
        <v>3150</v>
      </c>
      <c r="H34" s="84">
        <f t="shared" si="22"/>
        <v>149940</v>
      </c>
      <c r="I34" s="438"/>
      <c r="J34" s="46">
        <v>15</v>
      </c>
      <c r="K34" s="44">
        <v>1500</v>
      </c>
      <c r="L34" s="47">
        <v>100</v>
      </c>
      <c r="M34" s="46">
        <v>16</v>
      </c>
      <c r="N34" s="44">
        <f t="shared" si="23"/>
        <v>1321.6783216783219</v>
      </c>
      <c r="O34" s="47">
        <f t="shared" si="24"/>
        <v>82.604895104895121</v>
      </c>
      <c r="P34" s="48">
        <f t="shared" si="18"/>
        <v>1</v>
      </c>
      <c r="Q34" s="49">
        <f t="shared" si="19"/>
        <v>-17.395104895104879</v>
      </c>
      <c r="R34" s="428">
        <f t="shared" si="20"/>
        <v>0.82604895104895126</v>
      </c>
      <c r="S34" s="472"/>
      <c r="T34" s="89">
        <v>0.40069444444444446</v>
      </c>
      <c r="U34" s="89">
        <v>0.5</v>
      </c>
      <c r="V34" s="438">
        <v>7</v>
      </c>
      <c r="W34" s="90">
        <f t="shared" si="25"/>
        <v>142.99999999999997</v>
      </c>
      <c r="X34" s="124"/>
      <c r="Y34" s="124"/>
      <c r="Z34" s="125"/>
      <c r="AA34" s="125"/>
      <c r="AB34" s="451"/>
      <c r="AC34" s="451"/>
      <c r="AD34" s="438"/>
      <c r="AE34" s="438"/>
      <c r="AF34" s="48">
        <f t="shared" si="6"/>
        <v>-178.32167832167806</v>
      </c>
      <c r="AG34" s="126">
        <f t="shared" si="7"/>
        <v>0.88111888111888126</v>
      </c>
      <c r="AH34" s="463"/>
    </row>
    <row r="35" spans="1:34" ht="19.149999999999999" customHeight="1">
      <c r="A35" s="480"/>
      <c r="B35" s="122">
        <v>0</v>
      </c>
      <c r="C35" s="41"/>
      <c r="D35" s="42"/>
      <c r="E35" s="43"/>
      <c r="F35" s="359" t="s">
        <v>105</v>
      </c>
      <c r="G35" s="128"/>
      <c r="H35" s="84">
        <f t="shared" si="22"/>
        <v>0</v>
      </c>
      <c r="I35" s="424"/>
      <c r="J35" s="46"/>
      <c r="K35" s="44"/>
      <c r="L35" s="47"/>
      <c r="M35" s="46"/>
      <c r="N35" s="44"/>
      <c r="O35" s="47"/>
      <c r="P35" s="48"/>
      <c r="Q35" s="49"/>
      <c r="R35" s="428"/>
      <c r="S35" s="472"/>
      <c r="T35" s="89"/>
      <c r="U35" s="89"/>
      <c r="V35" s="438"/>
      <c r="W35" s="90"/>
      <c r="X35" s="124"/>
      <c r="Y35" s="124"/>
      <c r="Z35" s="125"/>
      <c r="AA35" s="125"/>
      <c r="AB35" s="451"/>
      <c r="AC35" s="451"/>
      <c r="AD35" s="438"/>
      <c r="AE35" s="438"/>
      <c r="AF35" s="117">
        <f t="shared" si="6"/>
        <v>0</v>
      </c>
      <c r="AG35" s="121" t="e">
        <f t="shared" si="7"/>
        <v>#DIV/0!</v>
      </c>
      <c r="AH35" s="464"/>
    </row>
    <row r="36" spans="1:34" ht="19.149999999999999" customHeight="1">
      <c r="A36" s="480"/>
      <c r="B36" s="122">
        <v>0</v>
      </c>
      <c r="C36" s="129"/>
      <c r="D36" s="42"/>
      <c r="E36" s="83"/>
      <c r="F36" s="359" t="s">
        <v>105</v>
      </c>
      <c r="G36" s="57"/>
      <c r="H36" s="84">
        <f t="shared" si="22"/>
        <v>0</v>
      </c>
      <c r="I36" s="438"/>
      <c r="J36" s="46"/>
      <c r="K36" s="44"/>
      <c r="L36" s="47"/>
      <c r="M36" s="46"/>
      <c r="N36" s="44"/>
      <c r="O36" s="47"/>
      <c r="P36" s="48"/>
      <c r="Q36" s="49"/>
      <c r="R36" s="428"/>
      <c r="S36" s="472"/>
      <c r="T36" s="89"/>
      <c r="U36" s="89"/>
      <c r="V36" s="438"/>
      <c r="W36" s="90">
        <f t="shared" si="25"/>
        <v>0</v>
      </c>
      <c r="X36" s="124"/>
      <c r="Y36" s="124"/>
      <c r="Z36" s="125"/>
      <c r="AA36" s="125"/>
      <c r="AB36" s="451"/>
      <c r="AC36" s="451"/>
      <c r="AD36" s="438"/>
      <c r="AE36" s="438"/>
      <c r="AF36" s="48">
        <f t="shared" si="6"/>
        <v>0</v>
      </c>
      <c r="AG36" s="428" t="e">
        <f t="shared" si="7"/>
        <v>#DIV/0!</v>
      </c>
      <c r="AH36" s="464"/>
    </row>
    <row r="37" spans="1:34" ht="19.149999999999999" customHeight="1">
      <c r="A37" s="480"/>
      <c r="B37" s="122">
        <v>0</v>
      </c>
      <c r="C37" s="129"/>
      <c r="D37" s="82"/>
      <c r="E37" s="83"/>
      <c r="F37" s="359" t="s">
        <v>105</v>
      </c>
      <c r="G37" s="57"/>
      <c r="H37" s="84">
        <f t="shared" si="22"/>
        <v>0</v>
      </c>
      <c r="I37" s="438"/>
      <c r="J37" s="46"/>
      <c r="K37" s="44"/>
      <c r="L37" s="47"/>
      <c r="M37" s="46"/>
      <c r="N37" s="44"/>
      <c r="O37" s="47"/>
      <c r="P37" s="48"/>
      <c r="Q37" s="49"/>
      <c r="R37" s="428"/>
      <c r="S37" s="472"/>
      <c r="T37" s="89"/>
      <c r="U37" s="89"/>
      <c r="V37" s="438"/>
      <c r="W37" s="90">
        <f t="shared" si="25"/>
        <v>0</v>
      </c>
      <c r="X37" s="124"/>
      <c r="Y37" s="124"/>
      <c r="Z37" s="125"/>
      <c r="AA37" s="125"/>
      <c r="AB37" s="451"/>
      <c r="AC37" s="451"/>
      <c r="AD37" s="438"/>
      <c r="AE37" s="438"/>
      <c r="AF37" s="48">
        <f t="shared" si="6"/>
        <v>0</v>
      </c>
      <c r="AG37" s="126" t="e">
        <f t="shared" si="7"/>
        <v>#DIV/0!</v>
      </c>
      <c r="AH37" s="464"/>
    </row>
    <row r="38" spans="1:34" ht="19.149999999999999" customHeight="1">
      <c r="A38" s="480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38"/>
      <c r="J38" s="46"/>
      <c r="K38" s="44"/>
      <c r="L38" s="47"/>
      <c r="M38" s="427"/>
      <c r="N38" s="44"/>
      <c r="O38" s="47"/>
      <c r="P38" s="48"/>
      <c r="Q38" s="49"/>
      <c r="R38" s="428"/>
      <c r="S38" s="472"/>
      <c r="T38" s="89"/>
      <c r="U38" s="89"/>
      <c r="V38" s="438"/>
      <c r="W38" s="90">
        <f t="shared" si="25"/>
        <v>0</v>
      </c>
      <c r="X38" s="124"/>
      <c r="Y38" s="124"/>
      <c r="Z38" s="125"/>
      <c r="AA38" s="125"/>
      <c r="AB38" s="451"/>
      <c r="AC38" s="451"/>
      <c r="AD38" s="438"/>
      <c r="AE38" s="438"/>
      <c r="AF38" s="48">
        <f t="shared" si="6"/>
        <v>0</v>
      </c>
      <c r="AG38" s="126" t="e">
        <f t="shared" si="7"/>
        <v>#DIV/0!</v>
      </c>
      <c r="AH38" s="464"/>
    </row>
    <row r="39" spans="1:34" ht="19.149999999999999" customHeight="1">
      <c r="A39" s="480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38"/>
      <c r="J39" s="46"/>
      <c r="K39" s="44"/>
      <c r="L39" s="47"/>
      <c r="M39" s="427"/>
      <c r="N39" s="44"/>
      <c r="O39" s="47"/>
      <c r="P39" s="48"/>
      <c r="Q39" s="49"/>
      <c r="R39" s="428"/>
      <c r="S39" s="472"/>
      <c r="T39" s="89"/>
      <c r="U39" s="89"/>
      <c r="V39" s="438"/>
      <c r="W39" s="90">
        <f t="shared" si="25"/>
        <v>0</v>
      </c>
      <c r="X39" s="124"/>
      <c r="Y39" s="124"/>
      <c r="Z39" s="125"/>
      <c r="AA39" s="125"/>
      <c r="AB39" s="451"/>
      <c r="AC39" s="451"/>
      <c r="AD39" s="438"/>
      <c r="AE39" s="438"/>
      <c r="AF39" s="117">
        <f t="shared" si="6"/>
        <v>0</v>
      </c>
      <c r="AG39" s="121" t="e">
        <f t="shared" si="7"/>
        <v>#DIV/0!</v>
      </c>
      <c r="AH39" s="464"/>
    </row>
    <row r="40" spans="1:34" ht="19.149999999999999" customHeight="1">
      <c r="A40" s="480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4"/>
      <c r="J40" s="132"/>
      <c r="K40" s="133"/>
      <c r="L40" s="134"/>
      <c r="M40" s="422"/>
      <c r="N40" s="44"/>
      <c r="O40" s="47"/>
      <c r="P40" s="48"/>
      <c r="Q40" s="49"/>
      <c r="R40" s="428"/>
      <c r="S40" s="472"/>
      <c r="T40" s="89"/>
      <c r="U40" s="89"/>
      <c r="V40" s="438"/>
      <c r="W40" s="90">
        <f t="shared" si="25"/>
        <v>0</v>
      </c>
      <c r="X40" s="124"/>
      <c r="Y40" s="124"/>
      <c r="Z40" s="125"/>
      <c r="AA40" s="125"/>
      <c r="AB40" s="451"/>
      <c r="AC40" s="451"/>
      <c r="AD40" s="438"/>
      <c r="AE40" s="438"/>
      <c r="AF40" s="48">
        <f t="shared" si="6"/>
        <v>0</v>
      </c>
      <c r="AG40" s="428" t="e">
        <f t="shared" si="7"/>
        <v>#DIV/0!</v>
      </c>
      <c r="AH40" s="464"/>
    </row>
    <row r="41" spans="1:34" ht="19.149999999999999" customHeight="1">
      <c r="A41" s="480"/>
      <c r="B41" s="438">
        <v>0</v>
      </c>
      <c r="C41" s="55"/>
      <c r="D41" s="82"/>
      <c r="E41" s="83"/>
      <c r="F41" s="359" t="s">
        <v>105</v>
      </c>
      <c r="G41" s="57"/>
      <c r="H41" s="84"/>
      <c r="I41" s="438"/>
      <c r="J41" s="87"/>
      <c r="K41" s="57"/>
      <c r="L41" s="86"/>
      <c r="M41" s="427"/>
      <c r="N41" s="57"/>
      <c r="O41" s="86"/>
      <c r="P41" s="54"/>
      <c r="Q41" s="88"/>
      <c r="R41" s="431"/>
      <c r="S41" s="472"/>
      <c r="T41" s="89"/>
      <c r="U41" s="89"/>
      <c r="V41" s="438"/>
      <c r="W41" s="90">
        <f t="shared" si="25"/>
        <v>0</v>
      </c>
      <c r="X41" s="124"/>
      <c r="Y41" s="124"/>
      <c r="Z41" s="125"/>
      <c r="AA41" s="125"/>
      <c r="AB41" s="451"/>
      <c r="AC41" s="451"/>
      <c r="AD41" s="438"/>
      <c r="AE41" s="438"/>
      <c r="AF41" s="48"/>
      <c r="AG41" s="130"/>
      <c r="AH41" s="464"/>
    </row>
    <row r="42" spans="1:34" ht="19.149999999999999" customHeight="1">
      <c r="A42" s="480"/>
      <c r="B42" s="438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38"/>
      <c r="J42" s="87"/>
      <c r="K42" s="57"/>
      <c r="L42" s="86"/>
      <c r="M42" s="427"/>
      <c r="N42" s="57"/>
      <c r="O42" s="86"/>
      <c r="P42" s="54"/>
      <c r="Q42" s="88"/>
      <c r="R42" s="431"/>
      <c r="S42" s="472"/>
      <c r="T42" s="89"/>
      <c r="U42" s="89"/>
      <c r="V42" s="438"/>
      <c r="W42" s="90">
        <f t="shared" si="25"/>
        <v>0</v>
      </c>
      <c r="X42" s="124"/>
      <c r="Y42" s="124"/>
      <c r="Z42" s="125"/>
      <c r="AA42" s="125"/>
      <c r="AB42" s="451"/>
      <c r="AC42" s="451"/>
      <c r="AD42" s="438"/>
      <c r="AE42" s="438"/>
      <c r="AF42" s="48"/>
      <c r="AG42" s="130"/>
      <c r="AH42" s="464"/>
    </row>
    <row r="43" spans="1:34" ht="19.149999999999999" customHeight="1">
      <c r="A43" s="480"/>
      <c r="B43" s="122">
        <v>0</v>
      </c>
      <c r="C43" s="100" t="s">
        <v>214</v>
      </c>
      <c r="D43" s="478" t="s">
        <v>118</v>
      </c>
      <c r="E43" s="478"/>
      <c r="F43" s="363"/>
      <c r="G43" s="101"/>
      <c r="H43" s="102"/>
      <c r="I43" s="103"/>
      <c r="J43" s="101">
        <v>12.25</v>
      </c>
      <c r="K43" s="101">
        <v>2126.25</v>
      </c>
      <c r="L43" s="104">
        <v>182.47499999999999</v>
      </c>
      <c r="M43" s="101">
        <f t="shared" ref="M43:O43" si="26">AVERAGE(M31:M42)</f>
        <v>12.5</v>
      </c>
      <c r="N43" s="101">
        <f t="shared" si="26"/>
        <v>1841.9451283647854</v>
      </c>
      <c r="O43" s="104">
        <f t="shared" si="26"/>
        <v>155.97843610499086</v>
      </c>
      <c r="P43" s="54">
        <f>M43-J43</f>
        <v>0.25</v>
      </c>
      <c r="Q43" s="88">
        <f>N43-K43</f>
        <v>-284.30487163521457</v>
      </c>
      <c r="R43" s="105">
        <f t="shared" ref="R43:R49" si="27">O43/L43</f>
        <v>0.85479345721326683</v>
      </c>
      <c r="S43" s="472"/>
      <c r="T43" s="89"/>
      <c r="U43" s="89"/>
      <c r="V43" s="438"/>
      <c r="W43" s="438"/>
      <c r="X43" s="124"/>
      <c r="Y43" s="124"/>
      <c r="Z43" s="135">
        <f>SUM(Z31:Z42)</f>
        <v>0</v>
      </c>
      <c r="AA43" s="135">
        <f>SUM(AA31:AA42)</f>
        <v>0</v>
      </c>
      <c r="AB43" s="451"/>
      <c r="AC43" s="451"/>
      <c r="AD43" s="107">
        <f>SUM(AD31:AD42)</f>
        <v>2</v>
      </c>
      <c r="AE43" s="107">
        <f>SUM(AE31:AE42)</f>
        <v>0</v>
      </c>
      <c r="AF43" s="48">
        <f t="shared" ref="AF43:AF54" si="28">N43-K43</f>
        <v>-284.30487163521457</v>
      </c>
      <c r="AG43" s="429">
        <f t="shared" si="7"/>
        <v>0.86628812621506668</v>
      </c>
      <c r="AH43" s="464"/>
    </row>
    <row r="44" spans="1:34" s="148" customFormat="1" ht="19.149999999999999" customHeight="1">
      <c r="A44" s="482" t="s">
        <v>215</v>
      </c>
      <c r="B44" s="97" t="s">
        <v>115</v>
      </c>
      <c r="C44" s="136"/>
      <c r="D44" s="42" t="s">
        <v>217</v>
      </c>
      <c r="E44" s="43"/>
      <c r="F44" s="366">
        <v>24.73</v>
      </c>
      <c r="G44" s="137">
        <v>2559</v>
      </c>
      <c r="H44" s="45">
        <f>F44*G44</f>
        <v>63284.07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2193.428571428572</v>
      </c>
      <c r="O44" s="141">
        <f t="shared" ref="O44:O49" si="30">N44/M44</f>
        <v>438.68571428571443</v>
      </c>
      <c r="P44" s="51">
        <f t="shared" ref="P44:P49" si="31">M44-J44</f>
        <v>1</v>
      </c>
      <c r="Q44" s="142">
        <f t="shared" ref="Q44:Q49" si="32">O44-L44</f>
        <v>-61.314285714285575</v>
      </c>
      <c r="R44" s="143">
        <f t="shared" si="27"/>
        <v>0.8773714285714288</v>
      </c>
      <c r="S44" s="463">
        <f>R56</f>
        <v>0.88780734221939206</v>
      </c>
      <c r="T44" s="144">
        <v>0.16666666666666666</v>
      </c>
      <c r="U44" s="144">
        <v>0.21527777777777776</v>
      </c>
      <c r="V44" s="145">
        <v>5</v>
      </c>
      <c r="W44" s="146">
        <f t="shared" ref="W44:W56" si="33">(U44-T44)*24*60</f>
        <v>69.999999999999986</v>
      </c>
      <c r="X44" s="124"/>
      <c r="Y44" s="124"/>
      <c r="Z44" s="125"/>
      <c r="AA44" s="125"/>
      <c r="AB44" s="451"/>
      <c r="AC44" s="451"/>
      <c r="AD44" s="438"/>
      <c r="AE44" s="438"/>
      <c r="AF44" s="147">
        <f t="shared" si="28"/>
        <v>193.42857142857201</v>
      </c>
      <c r="AG44" s="433">
        <f t="shared" si="7"/>
        <v>1.096714285714286</v>
      </c>
      <c r="AH44" s="485">
        <f>AG56</f>
        <v>1.0193986323546751</v>
      </c>
    </row>
    <row r="45" spans="1:34" s="148" customFormat="1" ht="19.149999999999999" customHeight="1">
      <c r="A45" s="483"/>
      <c r="B45" s="97" t="s">
        <v>115</v>
      </c>
      <c r="C45" s="136"/>
      <c r="D45" s="42" t="s">
        <v>218</v>
      </c>
      <c r="E45" s="43"/>
      <c r="F45" s="366">
        <v>24.73</v>
      </c>
      <c r="G45" s="137">
        <v>2372</v>
      </c>
      <c r="H45" s="45">
        <f>F45*G45</f>
        <v>58659.56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2156.3636363636369</v>
      </c>
      <c r="O45" s="141">
        <f t="shared" si="30"/>
        <v>431.27272727272737</v>
      </c>
      <c r="P45" s="51">
        <f t="shared" si="31"/>
        <v>1</v>
      </c>
      <c r="Q45" s="142">
        <f t="shared" si="32"/>
        <v>-68.727272727272634</v>
      </c>
      <c r="R45" s="143">
        <f t="shared" si="27"/>
        <v>0.86254545454545473</v>
      </c>
      <c r="S45" s="463"/>
      <c r="T45" s="144">
        <v>0.21874999999999997</v>
      </c>
      <c r="U45" s="144">
        <v>0.26458333333333328</v>
      </c>
      <c r="V45" s="145">
        <v>5</v>
      </c>
      <c r="W45" s="146">
        <f t="shared" si="33"/>
        <v>65.999999999999972</v>
      </c>
      <c r="X45" s="124"/>
      <c r="Y45" s="124"/>
      <c r="Z45" s="125"/>
      <c r="AA45" s="125"/>
      <c r="AB45" s="451"/>
      <c r="AC45" s="451"/>
      <c r="AD45" s="438">
        <v>1</v>
      </c>
      <c r="AE45" s="438"/>
      <c r="AF45" s="147">
        <f t="shared" si="28"/>
        <v>156.36363636363694</v>
      </c>
      <c r="AG45" s="433">
        <f t="shared" si="7"/>
        <v>1.0781818181818186</v>
      </c>
      <c r="AH45" s="485"/>
    </row>
    <row r="46" spans="1:34" s="148" customFormat="1" ht="19.149999999999999" customHeight="1">
      <c r="A46" s="483"/>
      <c r="B46" s="97" t="s">
        <v>115</v>
      </c>
      <c r="C46" s="136"/>
      <c r="D46" s="42" t="s">
        <v>252</v>
      </c>
      <c r="E46" s="43"/>
      <c r="F46" s="366">
        <v>21.92</v>
      </c>
      <c r="G46" s="137">
        <v>727</v>
      </c>
      <c r="H46" s="45">
        <f t="shared" ref="H46:H50" si="34">F46*G46</f>
        <v>15935.840000000002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2077.1428571428564</v>
      </c>
      <c r="O46" s="141">
        <f t="shared" si="30"/>
        <v>415.42857142857127</v>
      </c>
      <c r="P46" s="51">
        <f t="shared" si="31"/>
        <v>1</v>
      </c>
      <c r="Q46" s="142">
        <f t="shared" si="32"/>
        <v>-84.571428571428726</v>
      </c>
      <c r="R46" s="143">
        <f t="shared" si="27"/>
        <v>0.83085714285714252</v>
      </c>
      <c r="S46" s="463"/>
      <c r="T46" s="144">
        <v>0.26805555555555549</v>
      </c>
      <c r="U46" s="144">
        <v>0.28263888888888883</v>
      </c>
      <c r="V46" s="145">
        <v>5</v>
      </c>
      <c r="W46" s="146">
        <f t="shared" si="33"/>
        <v>21.000000000000007</v>
      </c>
      <c r="X46" s="124"/>
      <c r="Y46" s="124"/>
      <c r="Z46" s="125"/>
      <c r="AA46" s="125"/>
      <c r="AB46" s="451"/>
      <c r="AC46" s="451"/>
      <c r="AD46" s="438"/>
      <c r="AE46" s="438">
        <v>1</v>
      </c>
      <c r="AF46" s="147">
        <f t="shared" si="28"/>
        <v>77.142857142856428</v>
      </c>
      <c r="AG46" s="433">
        <f t="shared" si="7"/>
        <v>1.0385714285714283</v>
      </c>
      <c r="AH46" s="485"/>
    </row>
    <row r="47" spans="1:34" s="148" customFormat="1" ht="19.149999999999999" customHeight="1">
      <c r="A47" s="483"/>
      <c r="B47" s="97" t="s">
        <v>203</v>
      </c>
      <c r="C47" s="136"/>
      <c r="D47" s="150" t="s">
        <v>309</v>
      </c>
      <c r="E47" s="151"/>
      <c r="F47" s="366">
        <v>31.43</v>
      </c>
      <c r="G47" s="140">
        <v>2285</v>
      </c>
      <c r="H47" s="45">
        <f t="shared" si="34"/>
        <v>71817.55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1357.425742574258</v>
      </c>
      <c r="O47" s="141">
        <f t="shared" si="30"/>
        <v>193.91796322489401</v>
      </c>
      <c r="P47" s="51">
        <f t="shared" si="31"/>
        <v>0</v>
      </c>
      <c r="Q47" s="142">
        <f t="shared" si="32"/>
        <v>-20.367751060820268</v>
      </c>
      <c r="R47" s="143">
        <f t="shared" si="27"/>
        <v>0.90495049504950542</v>
      </c>
      <c r="S47" s="463"/>
      <c r="T47" s="144">
        <v>0.29999999999999993</v>
      </c>
      <c r="U47" s="144">
        <v>0.3701388888888888</v>
      </c>
      <c r="V47" s="140">
        <v>25</v>
      </c>
      <c r="W47" s="146">
        <f t="shared" si="33"/>
        <v>100.99999999999996</v>
      </c>
      <c r="X47" s="124">
        <v>0.28611111111111115</v>
      </c>
      <c r="Y47" s="124">
        <v>0.29722222222222222</v>
      </c>
      <c r="Z47" s="125"/>
      <c r="AA47" s="125"/>
      <c r="AB47" s="451"/>
      <c r="AC47" s="451"/>
      <c r="AD47" s="438"/>
      <c r="AE47" s="438"/>
      <c r="AF47" s="147">
        <f t="shared" si="28"/>
        <v>-142.57425742574196</v>
      </c>
      <c r="AG47" s="433">
        <f t="shared" si="7"/>
        <v>0.90495049504950531</v>
      </c>
      <c r="AH47" s="485"/>
    </row>
    <row r="48" spans="1:34" s="148" customFormat="1" ht="19.149999999999999" customHeight="1">
      <c r="A48" s="483"/>
      <c r="B48" s="97" t="s">
        <v>203</v>
      </c>
      <c r="C48" s="136"/>
      <c r="D48" s="153" t="s">
        <v>310</v>
      </c>
      <c r="E48" s="151"/>
      <c r="F48" s="366">
        <v>11.26</v>
      </c>
      <c r="G48" s="140">
        <v>2932</v>
      </c>
      <c r="H48" s="45">
        <f t="shared" si="34"/>
        <v>33014.32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1466.0000000000005</v>
      </c>
      <c r="O48" s="141">
        <f t="shared" si="30"/>
        <v>244.3333333333334</v>
      </c>
      <c r="P48" s="51">
        <f t="shared" si="31"/>
        <v>0</v>
      </c>
      <c r="Q48" s="142">
        <f t="shared" si="32"/>
        <v>-5.6666666666666003</v>
      </c>
      <c r="R48" s="143">
        <f t="shared" si="27"/>
        <v>0.97733333333333361</v>
      </c>
      <c r="S48" s="463"/>
      <c r="T48" s="154">
        <v>0.39097222222222211</v>
      </c>
      <c r="U48" s="154">
        <v>0.47430555555555542</v>
      </c>
      <c r="V48" s="137">
        <v>30</v>
      </c>
      <c r="W48" s="146">
        <f t="shared" si="33"/>
        <v>119.99999999999997</v>
      </c>
      <c r="X48" s="124">
        <v>0.37361111111111112</v>
      </c>
      <c r="Y48" s="124">
        <v>0.38819444444444445</v>
      </c>
      <c r="Z48" s="125"/>
      <c r="AA48" s="125"/>
      <c r="AB48" s="451"/>
      <c r="AC48" s="451"/>
      <c r="AD48" s="438"/>
      <c r="AE48" s="438"/>
      <c r="AF48" s="147">
        <f t="shared" si="28"/>
        <v>-33.999999999999545</v>
      </c>
      <c r="AG48" s="433">
        <f t="shared" si="7"/>
        <v>0.97733333333333361</v>
      </c>
      <c r="AH48" s="485"/>
    </row>
    <row r="49" spans="1:34" s="148" customFormat="1" ht="19.149999999999999" customHeight="1">
      <c r="A49" s="483"/>
      <c r="B49" s="97" t="s">
        <v>196</v>
      </c>
      <c r="C49" s="136"/>
      <c r="D49" s="153" t="s">
        <v>220</v>
      </c>
      <c r="E49" s="151"/>
      <c r="F49" s="366">
        <v>10.09</v>
      </c>
      <c r="G49" s="137">
        <v>3609.09</v>
      </c>
      <c r="H49" s="45">
        <f t="shared" si="34"/>
        <v>36415.718099999998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1453.3248322147649</v>
      </c>
      <c r="O49" s="141">
        <f t="shared" si="30"/>
        <v>242.22080536912748</v>
      </c>
      <c r="P49" s="51">
        <f t="shared" si="31"/>
        <v>0</v>
      </c>
      <c r="Q49" s="142">
        <f t="shared" si="32"/>
        <v>-7.7791946308725244</v>
      </c>
      <c r="R49" s="143">
        <f t="shared" si="27"/>
        <v>0.96888322147650985</v>
      </c>
      <c r="S49" s="463"/>
      <c r="T49" s="154">
        <v>0.49513888888888874</v>
      </c>
      <c r="U49" s="154">
        <v>0.59861111111111098</v>
      </c>
      <c r="V49" s="137">
        <v>30</v>
      </c>
      <c r="W49" s="146">
        <f t="shared" si="33"/>
        <v>149.00000000000003</v>
      </c>
      <c r="X49" s="155">
        <v>0.4777777777777778</v>
      </c>
      <c r="Y49" s="155">
        <v>0.49236111111111108</v>
      </c>
      <c r="Z49" s="156"/>
      <c r="AA49" s="125"/>
      <c r="AB49" s="451"/>
      <c r="AC49" s="451"/>
      <c r="AD49" s="438"/>
      <c r="AE49" s="438"/>
      <c r="AF49" s="147">
        <f t="shared" si="28"/>
        <v>-46.675167785235089</v>
      </c>
      <c r="AG49" s="433">
        <f t="shared" si="7"/>
        <v>0.96888322147650996</v>
      </c>
      <c r="AH49" s="485"/>
    </row>
    <row r="50" spans="1:34" s="148" customFormat="1" ht="19.149999999999999" customHeight="1">
      <c r="A50" s="483"/>
      <c r="B50" s="97">
        <v>0</v>
      </c>
      <c r="C50" s="136"/>
      <c r="D50" s="153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463"/>
      <c r="T50" s="154"/>
      <c r="U50" s="154"/>
      <c r="V50" s="137"/>
      <c r="W50" s="146"/>
      <c r="X50" s="155"/>
      <c r="Y50" s="155"/>
      <c r="Z50" s="156"/>
      <c r="AA50" s="156"/>
      <c r="AB50" s="451"/>
      <c r="AC50" s="451"/>
      <c r="AD50" s="438"/>
      <c r="AE50" s="438"/>
      <c r="AF50" s="147">
        <f t="shared" si="28"/>
        <v>0</v>
      </c>
      <c r="AG50" s="433" t="e">
        <f t="shared" si="7"/>
        <v>#DIV/0!</v>
      </c>
      <c r="AH50" s="485"/>
    </row>
    <row r="51" spans="1:34" s="148" customFormat="1" ht="19.149999999999999" customHeight="1">
      <c r="A51" s="483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463"/>
      <c r="T51" s="154"/>
      <c r="U51" s="154"/>
      <c r="V51" s="137"/>
      <c r="W51" s="146"/>
      <c r="X51" s="155"/>
      <c r="Y51" s="155"/>
      <c r="Z51" s="156"/>
      <c r="AA51" s="156"/>
      <c r="AB51" s="451"/>
      <c r="AC51" s="451"/>
      <c r="AD51" s="438"/>
      <c r="AE51" s="438"/>
      <c r="AF51" s="147">
        <f t="shared" si="28"/>
        <v>0</v>
      </c>
      <c r="AG51" s="433" t="e">
        <f t="shared" si="7"/>
        <v>#DIV/0!</v>
      </c>
      <c r="AH51" s="485"/>
    </row>
    <row r="52" spans="1:34" s="148" customFormat="1" ht="19.149999999999999" customHeight="1">
      <c r="A52" s="483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1"/>
      <c r="S52" s="46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451"/>
      <c r="AC52" s="451"/>
      <c r="AD52" s="438"/>
      <c r="AE52" s="438"/>
      <c r="AF52" s="147">
        <f t="shared" si="28"/>
        <v>0</v>
      </c>
      <c r="AG52" s="433" t="e">
        <f t="shared" si="7"/>
        <v>#DIV/0!</v>
      </c>
      <c r="AH52" s="485"/>
    </row>
    <row r="53" spans="1:34" s="148" customFormat="1" ht="19.149999999999999" customHeight="1">
      <c r="A53" s="483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1"/>
      <c r="S53" s="46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451"/>
      <c r="AC53" s="451"/>
      <c r="AD53" s="438"/>
      <c r="AE53" s="438"/>
      <c r="AF53" s="147">
        <f t="shared" si="28"/>
        <v>0</v>
      </c>
      <c r="AG53" s="433" t="e">
        <f t="shared" si="7"/>
        <v>#DIV/0!</v>
      </c>
      <c r="AH53" s="485"/>
    </row>
    <row r="54" spans="1:34" s="148" customFormat="1" ht="19.149999999999999" customHeight="1">
      <c r="A54" s="483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1"/>
      <c r="S54" s="46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451"/>
      <c r="AC54" s="451"/>
      <c r="AD54" s="438"/>
      <c r="AE54" s="438"/>
      <c r="AF54" s="147">
        <f t="shared" si="28"/>
        <v>0</v>
      </c>
      <c r="AG54" s="433" t="e">
        <f t="shared" si="7"/>
        <v>#DIV/0!</v>
      </c>
      <c r="AH54" s="485"/>
    </row>
    <row r="55" spans="1:34" s="148" customFormat="1" ht="19.149999999999999" customHeight="1">
      <c r="A55" s="483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1"/>
      <c r="S55" s="46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451"/>
      <c r="AC55" s="451"/>
      <c r="AD55" s="438"/>
      <c r="AE55" s="438"/>
      <c r="AF55" s="147"/>
      <c r="AG55" s="433"/>
      <c r="AH55" s="485"/>
    </row>
    <row r="56" spans="1:34" ht="19.149999999999999" customHeight="1">
      <c r="A56" s="484"/>
      <c r="B56" s="160">
        <v>0</v>
      </c>
      <c r="C56" s="100" t="s">
        <v>221</v>
      </c>
      <c r="D56" s="478" t="s">
        <v>118</v>
      </c>
      <c r="E56" s="478"/>
      <c r="F56" s="363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5.666666666666667</v>
      </c>
      <c r="N56" s="101">
        <f t="shared" si="35"/>
        <v>1783.9476066206814</v>
      </c>
      <c r="O56" s="104">
        <f t="shared" si="35"/>
        <v>327.64318581906133</v>
      </c>
      <c r="P56" s="161">
        <f>M56-J56</f>
        <v>0.5</v>
      </c>
      <c r="Q56" s="118">
        <f>N56-K56</f>
        <v>33.947606620681427</v>
      </c>
      <c r="R56" s="162">
        <f t="shared" ref="R56:R61" si="36">O56/L56</f>
        <v>0.88780734221939206</v>
      </c>
      <c r="S56" s="463"/>
      <c r="T56" s="163"/>
      <c r="U56" s="163"/>
      <c r="V56" s="426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451"/>
      <c r="AC56" s="451"/>
      <c r="AD56" s="107">
        <f>SUM(AD44:AD55)</f>
        <v>1</v>
      </c>
      <c r="AE56" s="107">
        <f>SUM(AE44:AE55)</f>
        <v>1</v>
      </c>
      <c r="AF56" s="165">
        <f>N56-K56</f>
        <v>33.947606620681427</v>
      </c>
      <c r="AG56" s="431">
        <f>N56/K56</f>
        <v>1.0193986323546751</v>
      </c>
      <c r="AH56" s="485"/>
    </row>
    <row r="57" spans="1:34" ht="19.149999999999999" customHeight="1">
      <c r="A57" s="488" t="s">
        <v>222</v>
      </c>
      <c r="B57" s="97" t="s">
        <v>203</v>
      </c>
      <c r="C57" s="166"/>
      <c r="D57" s="167" t="s">
        <v>223</v>
      </c>
      <c r="E57" s="112"/>
      <c r="F57" s="359">
        <v>28.26</v>
      </c>
      <c r="G57" s="137">
        <v>1911</v>
      </c>
      <c r="H57" s="84">
        <f t="shared" ref="H57:H66" si="37">F57*G57</f>
        <v>54004.86</v>
      </c>
      <c r="I57" s="438"/>
      <c r="J57" s="87">
        <v>7</v>
      </c>
      <c r="K57" s="57">
        <v>1500</v>
      </c>
      <c r="L57" s="86">
        <v>214.28571428571428</v>
      </c>
      <c r="M57" s="427">
        <v>7</v>
      </c>
      <c r="N57" s="57">
        <f t="shared" ref="N57:N61" si="38">G57/W57*60</f>
        <v>1489.090909090909</v>
      </c>
      <c r="O57" s="86">
        <f t="shared" ref="O57:O61" si="39">N57/M57</f>
        <v>212.72727272727272</v>
      </c>
      <c r="P57" s="168">
        <f t="shared" ref="P57:P61" si="40">M57-J57</f>
        <v>0</v>
      </c>
      <c r="Q57" s="49">
        <f t="shared" ref="Q57:Q61" si="41">O57-L57</f>
        <v>-1.5584415584415581</v>
      </c>
      <c r="R57" s="428">
        <f t="shared" si="36"/>
        <v>0.99272727272727268</v>
      </c>
      <c r="S57" s="463">
        <f>R69</f>
        <v>0.97488000505399819</v>
      </c>
      <c r="T57" s="144">
        <v>0.16666666666666666</v>
      </c>
      <c r="U57" s="144">
        <v>0.22013888888888888</v>
      </c>
      <c r="V57" s="424">
        <v>5</v>
      </c>
      <c r="W57" s="421">
        <f>(U57-T57)*24*60</f>
        <v>77</v>
      </c>
      <c r="X57" s="53"/>
      <c r="Y57" s="53"/>
      <c r="Z57" s="54"/>
      <c r="AA57" s="54"/>
      <c r="AB57" s="451"/>
      <c r="AC57" s="451"/>
      <c r="AD57" s="438"/>
      <c r="AE57" s="438"/>
      <c r="AF57" s="48">
        <f t="shared" si="6"/>
        <v>-10.909090909090992</v>
      </c>
      <c r="AG57" s="432">
        <f t="shared" si="7"/>
        <v>0.99272727272727268</v>
      </c>
      <c r="AH57" s="477">
        <f>AG69</f>
        <v>0.97626107987294164</v>
      </c>
    </row>
    <row r="58" spans="1:34" ht="19.149999999999999" customHeight="1">
      <c r="A58" s="449"/>
      <c r="B58" s="97" t="s">
        <v>203</v>
      </c>
      <c r="C58" s="434"/>
      <c r="D58" s="42" t="s">
        <v>224</v>
      </c>
      <c r="E58" s="43"/>
      <c r="F58" s="359">
        <v>27.88</v>
      </c>
      <c r="G58" s="137">
        <v>3353</v>
      </c>
      <c r="H58" s="45">
        <f t="shared" si="37"/>
        <v>93481.64</v>
      </c>
      <c r="I58" s="424"/>
      <c r="J58" s="46">
        <v>7</v>
      </c>
      <c r="K58" s="44">
        <v>1500</v>
      </c>
      <c r="L58" s="86">
        <v>214.28571428571428</v>
      </c>
      <c r="M58" s="422">
        <v>7</v>
      </c>
      <c r="N58" s="44">
        <f t="shared" si="38"/>
        <v>1501.3432835820895</v>
      </c>
      <c r="O58" s="47">
        <f t="shared" si="39"/>
        <v>214.47761194029849</v>
      </c>
      <c r="P58" s="168">
        <f t="shared" si="40"/>
        <v>0</v>
      </c>
      <c r="Q58" s="49">
        <f t="shared" si="41"/>
        <v>0.19189765458420993</v>
      </c>
      <c r="R58" s="428">
        <f t="shared" si="36"/>
        <v>1.0008955223880596</v>
      </c>
      <c r="S58" s="463"/>
      <c r="T58" s="169">
        <v>0.23749999999999999</v>
      </c>
      <c r="U58" s="169">
        <v>0.33055555555555555</v>
      </c>
      <c r="V58" s="424">
        <v>25</v>
      </c>
      <c r="W58" s="421">
        <f>(U58-T58)*24*60</f>
        <v>134</v>
      </c>
      <c r="X58" s="53">
        <v>0.22361111111111109</v>
      </c>
      <c r="Y58" s="53">
        <v>0.23472222222222219</v>
      </c>
      <c r="Z58" s="54"/>
      <c r="AA58" s="54"/>
      <c r="AB58" s="486"/>
      <c r="AC58" s="487"/>
      <c r="AD58" s="438"/>
      <c r="AE58" s="438"/>
      <c r="AF58" s="48">
        <f t="shared" si="6"/>
        <v>1.3432835820894979</v>
      </c>
      <c r="AG58" s="428">
        <f t="shared" si="7"/>
        <v>1.0008955223880596</v>
      </c>
      <c r="AH58" s="463"/>
    </row>
    <row r="59" spans="1:34" ht="19.149999999999999" customHeight="1">
      <c r="A59" s="449"/>
      <c r="B59" s="97" t="s">
        <v>203</v>
      </c>
      <c r="C59" s="434"/>
      <c r="D59" s="42" t="s">
        <v>225</v>
      </c>
      <c r="E59" s="43"/>
      <c r="F59" s="359">
        <v>28</v>
      </c>
      <c r="G59" s="137">
        <v>3036</v>
      </c>
      <c r="H59" s="45">
        <f t="shared" si="37"/>
        <v>85008</v>
      </c>
      <c r="I59" s="424"/>
      <c r="J59" s="46">
        <v>7</v>
      </c>
      <c r="K59" s="44">
        <v>1500</v>
      </c>
      <c r="L59" s="86">
        <v>214.28571428571428</v>
      </c>
      <c r="M59" s="422">
        <v>7</v>
      </c>
      <c r="N59" s="44">
        <f t="shared" si="38"/>
        <v>1469.0322580645156</v>
      </c>
      <c r="O59" s="47">
        <f t="shared" si="39"/>
        <v>209.86175115207365</v>
      </c>
      <c r="P59" s="168">
        <f t="shared" si="40"/>
        <v>0</v>
      </c>
      <c r="Q59" s="49">
        <f t="shared" si="41"/>
        <v>-4.4239631336406262</v>
      </c>
      <c r="R59" s="428">
        <f t="shared" si="36"/>
        <v>0.9793548387096771</v>
      </c>
      <c r="S59" s="463"/>
      <c r="T59" s="169">
        <v>0.34791666666666665</v>
      </c>
      <c r="U59" s="169">
        <v>0.43402777777777779</v>
      </c>
      <c r="V59" s="145">
        <v>25</v>
      </c>
      <c r="W59" s="421">
        <f t="shared" ref="W59:W69" si="42">(U59-T59)*24*60</f>
        <v>124.00000000000004</v>
      </c>
      <c r="X59" s="53">
        <v>0.33402777777777781</v>
      </c>
      <c r="Y59" s="53">
        <v>0.34513888888888888</v>
      </c>
      <c r="Z59" s="54"/>
      <c r="AA59" s="54"/>
      <c r="AB59" s="451"/>
      <c r="AC59" s="451"/>
      <c r="AD59" s="438"/>
      <c r="AE59" s="438"/>
      <c r="AF59" s="48">
        <f t="shared" si="6"/>
        <v>-30.967741935484355</v>
      </c>
      <c r="AG59" s="428">
        <f t="shared" si="7"/>
        <v>0.9793548387096771</v>
      </c>
      <c r="AH59" s="463"/>
    </row>
    <row r="60" spans="1:34" ht="19.149999999999999" customHeight="1">
      <c r="A60" s="449"/>
      <c r="B60" s="97" t="s">
        <v>196</v>
      </c>
      <c r="C60" s="434"/>
      <c r="D60" s="42" t="s">
        <v>220</v>
      </c>
      <c r="E60" s="43"/>
      <c r="F60" s="359">
        <v>10.09</v>
      </c>
      <c r="G60" s="137">
        <v>4678.45</v>
      </c>
      <c r="H60" s="45">
        <f t="shared" si="37"/>
        <v>47205.5605</v>
      </c>
      <c r="I60" s="42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1424.908629441624</v>
      </c>
      <c r="O60" s="47">
        <f t="shared" si="39"/>
        <v>237.48477157360401</v>
      </c>
      <c r="P60" s="168">
        <f t="shared" si="40"/>
        <v>0</v>
      </c>
      <c r="Q60" s="49">
        <f t="shared" si="41"/>
        <v>-12.515228426395993</v>
      </c>
      <c r="R60" s="428">
        <f t="shared" si="36"/>
        <v>0.94993908629441604</v>
      </c>
      <c r="S60" s="463"/>
      <c r="T60" s="169">
        <v>0.4548611111111111</v>
      </c>
      <c r="U60" s="169">
        <v>0.59166666666666667</v>
      </c>
      <c r="V60" s="145">
        <v>30</v>
      </c>
      <c r="W60" s="421">
        <f t="shared" si="42"/>
        <v>197.00000000000003</v>
      </c>
      <c r="X60" s="53">
        <v>0.4375</v>
      </c>
      <c r="Y60" s="53">
        <v>0.45208333333333334</v>
      </c>
      <c r="Z60" s="54"/>
      <c r="AA60" s="54"/>
      <c r="AB60" s="451"/>
      <c r="AC60" s="451"/>
      <c r="AD60" s="438"/>
      <c r="AE60" s="438"/>
      <c r="AF60" s="48">
        <f t="shared" si="6"/>
        <v>-75.091370558375957</v>
      </c>
      <c r="AG60" s="432">
        <f t="shared" si="7"/>
        <v>0.94993908629441604</v>
      </c>
      <c r="AH60" s="463"/>
    </row>
    <row r="61" spans="1:34" ht="19.149999999999999" customHeight="1">
      <c r="A61" s="449"/>
      <c r="B61" s="97" t="s">
        <v>196</v>
      </c>
      <c r="C61" s="434"/>
      <c r="D61" s="42" t="s">
        <v>220</v>
      </c>
      <c r="E61" s="43"/>
      <c r="F61" s="359">
        <v>10.09</v>
      </c>
      <c r="G61" s="137">
        <v>5079.46</v>
      </c>
      <c r="H61" s="45">
        <f t="shared" si="37"/>
        <v>51251.751400000001</v>
      </c>
      <c r="I61" s="42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1437.583018867924</v>
      </c>
      <c r="O61" s="47">
        <f t="shared" si="39"/>
        <v>239.59716981132067</v>
      </c>
      <c r="P61" s="168">
        <f t="shared" si="40"/>
        <v>0</v>
      </c>
      <c r="Q61" s="49">
        <f t="shared" si="41"/>
        <v>-10.402830188679332</v>
      </c>
      <c r="R61" s="428">
        <f t="shared" si="36"/>
        <v>0.9583886792452827</v>
      </c>
      <c r="S61" s="463"/>
      <c r="T61" s="169">
        <v>0.61250000000000004</v>
      </c>
      <c r="U61" s="169">
        <v>0.7597222222222223</v>
      </c>
      <c r="V61" s="145">
        <v>30</v>
      </c>
      <c r="W61" s="421">
        <f t="shared" si="42"/>
        <v>212.00000000000006</v>
      </c>
      <c r="X61" s="53">
        <v>0.59513888888888888</v>
      </c>
      <c r="Y61" s="53">
        <v>0.60972222222222217</v>
      </c>
      <c r="Z61" s="54"/>
      <c r="AA61" s="54"/>
      <c r="AB61" s="451"/>
      <c r="AC61" s="451"/>
      <c r="AD61" s="438"/>
      <c r="AE61" s="438"/>
      <c r="AF61" s="48">
        <f t="shared" si="6"/>
        <v>-62.416981132075989</v>
      </c>
      <c r="AG61" s="428">
        <f t="shared" si="7"/>
        <v>0.9583886792452827</v>
      </c>
      <c r="AH61" s="463"/>
    </row>
    <row r="62" spans="1:34" ht="19.149999999999999" customHeight="1">
      <c r="A62" s="449"/>
      <c r="B62" s="97">
        <v>0</v>
      </c>
      <c r="C62" s="434"/>
      <c r="D62" s="42"/>
      <c r="E62" s="43"/>
      <c r="F62" s="359" t="s">
        <v>105</v>
      </c>
      <c r="G62" s="137"/>
      <c r="H62" s="45">
        <f t="shared" si="37"/>
        <v>0</v>
      </c>
      <c r="I62" s="424"/>
      <c r="J62" s="170"/>
      <c r="K62" s="61"/>
      <c r="L62" s="86"/>
      <c r="M62" s="62"/>
      <c r="N62" s="44"/>
      <c r="O62" s="47"/>
      <c r="P62" s="168"/>
      <c r="Q62" s="49"/>
      <c r="R62" s="428"/>
      <c r="S62" s="463"/>
      <c r="T62" s="169"/>
      <c r="U62" s="169"/>
      <c r="V62" s="145"/>
      <c r="W62" s="421">
        <f t="shared" si="42"/>
        <v>0</v>
      </c>
      <c r="X62" s="53"/>
      <c r="Y62" s="53"/>
      <c r="Z62" s="54"/>
      <c r="AA62" s="54"/>
      <c r="AB62" s="451"/>
      <c r="AC62" s="451"/>
      <c r="AD62" s="438"/>
      <c r="AE62" s="438"/>
      <c r="AF62" s="48">
        <f t="shared" si="6"/>
        <v>0</v>
      </c>
      <c r="AG62" s="428" t="e">
        <f t="shared" si="7"/>
        <v>#DIV/0!</v>
      </c>
      <c r="AH62" s="463"/>
    </row>
    <row r="63" spans="1:34" ht="19.149999999999999" customHeight="1">
      <c r="A63" s="449"/>
      <c r="B63" s="97">
        <v>0</v>
      </c>
      <c r="C63" s="434"/>
      <c r="D63" s="42"/>
      <c r="E63" s="43"/>
      <c r="F63" s="359" t="s">
        <v>105</v>
      </c>
      <c r="G63" s="137"/>
      <c r="H63" s="45">
        <f t="shared" si="37"/>
        <v>0</v>
      </c>
      <c r="I63" s="424"/>
      <c r="J63" s="46"/>
      <c r="K63" s="44"/>
      <c r="L63" s="86"/>
      <c r="M63" s="62"/>
      <c r="N63" s="44"/>
      <c r="O63" s="47"/>
      <c r="P63" s="168"/>
      <c r="Q63" s="49"/>
      <c r="R63" s="428"/>
      <c r="S63" s="463"/>
      <c r="T63" s="169"/>
      <c r="U63" s="169"/>
      <c r="V63" s="145"/>
      <c r="W63" s="421">
        <f t="shared" si="42"/>
        <v>0</v>
      </c>
      <c r="X63" s="53"/>
      <c r="Y63" s="53"/>
      <c r="Z63" s="54"/>
      <c r="AA63" s="54"/>
      <c r="AB63" s="451"/>
      <c r="AC63" s="451"/>
      <c r="AD63" s="438"/>
      <c r="AE63" s="438"/>
      <c r="AF63" s="48">
        <f t="shared" si="6"/>
        <v>0</v>
      </c>
      <c r="AG63" s="432" t="e">
        <f t="shared" si="7"/>
        <v>#DIV/0!</v>
      </c>
      <c r="AH63" s="463"/>
    </row>
    <row r="64" spans="1:34" ht="19.149999999999999" customHeight="1">
      <c r="A64" s="449"/>
      <c r="B64" s="97">
        <v>0</v>
      </c>
      <c r="C64" s="434"/>
      <c r="D64" s="42"/>
      <c r="E64" s="43"/>
      <c r="F64" s="359" t="s">
        <v>105</v>
      </c>
      <c r="G64" s="137"/>
      <c r="H64" s="45">
        <f t="shared" si="37"/>
        <v>0</v>
      </c>
      <c r="I64" s="424"/>
      <c r="J64" s="170"/>
      <c r="K64" s="61"/>
      <c r="L64" s="86"/>
      <c r="M64" s="62"/>
      <c r="N64" s="44"/>
      <c r="O64" s="47"/>
      <c r="P64" s="168"/>
      <c r="Q64" s="49"/>
      <c r="R64" s="428"/>
      <c r="S64" s="463"/>
      <c r="T64" s="169"/>
      <c r="U64" s="169"/>
      <c r="V64" s="145"/>
      <c r="W64" s="421">
        <f t="shared" si="42"/>
        <v>0</v>
      </c>
      <c r="X64" s="424"/>
      <c r="Y64" s="424"/>
      <c r="Z64" s="54"/>
      <c r="AA64" s="54"/>
      <c r="AB64" s="451"/>
      <c r="AC64" s="451"/>
      <c r="AD64" s="438"/>
      <c r="AE64" s="438"/>
      <c r="AF64" s="48">
        <f t="shared" si="6"/>
        <v>0</v>
      </c>
      <c r="AG64" s="428" t="e">
        <f t="shared" si="7"/>
        <v>#DIV/0!</v>
      </c>
      <c r="AH64" s="463"/>
    </row>
    <row r="65" spans="1:34" ht="19.149999999999999" customHeight="1">
      <c r="A65" s="449"/>
      <c r="B65" s="97">
        <v>0</v>
      </c>
      <c r="C65" s="434"/>
      <c r="D65" s="42"/>
      <c r="E65" s="43"/>
      <c r="F65" s="359" t="s">
        <v>105</v>
      </c>
      <c r="G65" s="137"/>
      <c r="H65" s="45">
        <f t="shared" si="37"/>
        <v>0</v>
      </c>
      <c r="I65" s="424"/>
      <c r="J65" s="170"/>
      <c r="K65" s="61"/>
      <c r="L65" s="86"/>
      <c r="M65" s="62"/>
      <c r="N65" s="61"/>
      <c r="O65" s="77"/>
      <c r="P65" s="48"/>
      <c r="Q65" s="49"/>
      <c r="R65" s="428"/>
      <c r="S65" s="463"/>
      <c r="T65" s="169"/>
      <c r="U65" s="169"/>
      <c r="V65" s="145"/>
      <c r="W65" s="421">
        <f t="shared" si="42"/>
        <v>0</v>
      </c>
      <c r="X65" s="424"/>
      <c r="Y65" s="424"/>
      <c r="Z65" s="54"/>
      <c r="AA65" s="54"/>
      <c r="AB65" s="451"/>
      <c r="AC65" s="451"/>
      <c r="AD65" s="438"/>
      <c r="AE65" s="438"/>
      <c r="AF65" s="48">
        <f t="shared" si="6"/>
        <v>0</v>
      </c>
      <c r="AG65" s="428" t="e">
        <f t="shared" si="7"/>
        <v>#DIV/0!</v>
      </c>
      <c r="AH65" s="463"/>
    </row>
    <row r="66" spans="1:34" ht="19.149999999999999" customHeight="1">
      <c r="A66" s="449"/>
      <c r="B66" s="97">
        <v>0</v>
      </c>
      <c r="C66" s="434"/>
      <c r="D66" s="42"/>
      <c r="E66" s="43"/>
      <c r="F66" s="359" t="s">
        <v>105</v>
      </c>
      <c r="G66" s="137"/>
      <c r="H66" s="45">
        <f t="shared" si="37"/>
        <v>0</v>
      </c>
      <c r="I66" s="424"/>
      <c r="J66" s="170"/>
      <c r="K66" s="61"/>
      <c r="L66" s="86"/>
      <c r="M66" s="62"/>
      <c r="N66" s="61"/>
      <c r="O66" s="77"/>
      <c r="P66" s="48"/>
      <c r="Q66" s="49"/>
      <c r="R66" s="428"/>
      <c r="S66" s="463"/>
      <c r="T66" s="169"/>
      <c r="U66" s="169"/>
      <c r="V66" s="145"/>
      <c r="W66" s="421">
        <f t="shared" si="42"/>
        <v>0</v>
      </c>
      <c r="X66" s="424"/>
      <c r="Y66" s="424"/>
      <c r="Z66" s="54"/>
      <c r="AA66" s="54"/>
      <c r="AB66" s="451"/>
      <c r="AC66" s="451"/>
      <c r="AD66" s="438"/>
      <c r="AE66" s="438"/>
      <c r="AF66" s="48">
        <f t="shared" si="6"/>
        <v>0</v>
      </c>
      <c r="AG66" s="432" t="e">
        <f t="shared" si="7"/>
        <v>#DIV/0!</v>
      </c>
      <c r="AH66" s="463"/>
    </row>
    <row r="67" spans="1:34" ht="19.149999999999999" customHeight="1">
      <c r="A67" s="449"/>
      <c r="B67" s="97">
        <v>0</v>
      </c>
      <c r="C67" s="434"/>
      <c r="D67" s="42"/>
      <c r="E67" s="43"/>
      <c r="F67" s="359" t="s">
        <v>105</v>
      </c>
      <c r="G67" s="137"/>
      <c r="H67" s="45">
        <f>F67*G67</f>
        <v>0</v>
      </c>
      <c r="I67" s="424"/>
      <c r="J67" s="170"/>
      <c r="K67" s="61"/>
      <c r="L67" s="86"/>
      <c r="M67" s="62"/>
      <c r="N67" s="61"/>
      <c r="O67" s="77"/>
      <c r="P67" s="48"/>
      <c r="Q67" s="49"/>
      <c r="R67" s="428"/>
      <c r="S67" s="463"/>
      <c r="T67" s="169"/>
      <c r="U67" s="169"/>
      <c r="V67" s="145"/>
      <c r="W67" s="421">
        <f t="shared" si="42"/>
        <v>0</v>
      </c>
      <c r="X67" s="424"/>
      <c r="Y67" s="424"/>
      <c r="Z67" s="54"/>
      <c r="AA67" s="54"/>
      <c r="AB67" s="451"/>
      <c r="AC67" s="451"/>
      <c r="AD67" s="438"/>
      <c r="AE67" s="438"/>
      <c r="AF67" s="48">
        <f t="shared" si="6"/>
        <v>0</v>
      </c>
      <c r="AG67" s="428" t="e">
        <f t="shared" si="7"/>
        <v>#DIV/0!</v>
      </c>
      <c r="AH67" s="463"/>
    </row>
    <row r="68" spans="1:34" ht="19.149999999999999" customHeight="1">
      <c r="A68" s="449"/>
      <c r="B68" s="424">
        <v>0</v>
      </c>
      <c r="C68" s="434"/>
      <c r="D68" s="42"/>
      <c r="E68" s="43"/>
      <c r="F68" s="366" t="s">
        <v>105</v>
      </c>
      <c r="G68" s="137"/>
      <c r="H68" s="45">
        <f>F68*G68</f>
        <v>0</v>
      </c>
      <c r="I68" s="424"/>
      <c r="J68" s="170"/>
      <c r="K68" s="61"/>
      <c r="L68" s="86"/>
      <c r="M68" s="62"/>
      <c r="N68" s="61"/>
      <c r="O68" s="77"/>
      <c r="P68" s="48"/>
      <c r="Q68" s="49"/>
      <c r="R68" s="428"/>
      <c r="S68" s="463"/>
      <c r="T68" s="169"/>
      <c r="U68" s="169"/>
      <c r="V68" s="145"/>
      <c r="W68" s="421">
        <f t="shared" si="42"/>
        <v>0</v>
      </c>
      <c r="X68" s="424"/>
      <c r="Y68" s="424"/>
      <c r="Z68" s="54"/>
      <c r="AA68" s="54"/>
      <c r="AB68" s="451"/>
      <c r="AC68" s="451"/>
      <c r="AD68" s="438"/>
      <c r="AE68" s="438"/>
      <c r="AF68" s="48"/>
      <c r="AG68" s="428"/>
      <c r="AH68" s="463"/>
    </row>
    <row r="69" spans="1:34" ht="19.149999999999999" customHeight="1">
      <c r="A69" s="449"/>
      <c r="B69" s="171">
        <v>0</v>
      </c>
      <c r="C69" s="6" t="s">
        <v>227</v>
      </c>
      <c r="D69" s="478" t="s">
        <v>118</v>
      </c>
      <c r="E69" s="478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1464.3916198094125</v>
      </c>
      <c r="O69" s="73">
        <f t="shared" si="43"/>
        <v>222.82971544091387</v>
      </c>
      <c r="P69" s="48">
        <f>M69-J69</f>
        <v>0</v>
      </c>
      <c r="Q69" s="49">
        <f>N69-K69</f>
        <v>-35.608380190587468</v>
      </c>
      <c r="R69" s="175">
        <f t="shared" ref="R69:R75" si="44">O69/L69</f>
        <v>0.97488000505399819</v>
      </c>
      <c r="S69" s="463"/>
      <c r="T69" s="144"/>
      <c r="U69" s="144"/>
      <c r="V69" s="44"/>
      <c r="W69" s="42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51"/>
      <c r="AC69" s="451"/>
      <c r="AD69" s="107">
        <f>SUM(AD57:AD68)</f>
        <v>0</v>
      </c>
      <c r="AE69" s="107">
        <f>SUM(AE57:AE68)</f>
        <v>0</v>
      </c>
      <c r="AF69" s="48">
        <f t="shared" si="6"/>
        <v>-35.608380190587468</v>
      </c>
      <c r="AG69" s="428">
        <f t="shared" si="7"/>
        <v>0.97626107987294164</v>
      </c>
      <c r="AH69" s="463"/>
    </row>
    <row r="70" spans="1:34" ht="19.149999999999999" customHeight="1">
      <c r="A70" s="459" t="s">
        <v>228</v>
      </c>
      <c r="B70" s="424" t="s">
        <v>201</v>
      </c>
      <c r="C70" s="97"/>
      <c r="D70" s="42" t="s">
        <v>229</v>
      </c>
      <c r="E70" s="43"/>
      <c r="F70" s="359">
        <v>62.13</v>
      </c>
      <c r="G70" s="44">
        <v>518</v>
      </c>
      <c r="H70" s="45">
        <f>F70*G70</f>
        <v>32183.34</v>
      </c>
      <c r="I70" s="424"/>
      <c r="J70" s="46">
        <v>14</v>
      </c>
      <c r="K70" s="44">
        <v>1500</v>
      </c>
      <c r="L70" s="47">
        <v>107.14285714285714</v>
      </c>
      <c r="M70" s="422">
        <v>14</v>
      </c>
      <c r="N70" s="44">
        <f t="shared" ref="N70:N75" si="45">G70/W70*60</f>
        <v>1295.0000000000005</v>
      </c>
      <c r="O70" s="47">
        <f t="shared" ref="O70:O75" si="46">N70/M70</f>
        <v>92.500000000000028</v>
      </c>
      <c r="P70" s="48">
        <f t="shared" ref="P70:P75" si="47">M70-J70</f>
        <v>0</v>
      </c>
      <c r="Q70" s="49">
        <f t="shared" ref="Q70:Q75" si="48">O70-L70</f>
        <v>-14.64285714285711</v>
      </c>
      <c r="R70" s="428">
        <f t="shared" si="44"/>
        <v>0.86333333333333362</v>
      </c>
      <c r="S70" s="463">
        <f>R82</f>
        <v>0.87587316673903326</v>
      </c>
      <c r="T70" s="50">
        <v>0.29166666666666669</v>
      </c>
      <c r="U70" s="50">
        <v>0.30833333333333335</v>
      </c>
      <c r="V70" s="424">
        <v>5</v>
      </c>
      <c r="W70" s="421">
        <f>(U70-T70)*24*60</f>
        <v>23.999999999999993</v>
      </c>
      <c r="X70" s="424"/>
      <c r="Y70" s="424"/>
      <c r="Z70" s="54"/>
      <c r="AA70" s="54"/>
      <c r="AB70" s="451"/>
      <c r="AC70" s="451"/>
      <c r="AD70" s="438"/>
      <c r="AE70" s="438"/>
      <c r="AF70" s="48">
        <f t="shared" si="6"/>
        <v>-204.99999999999955</v>
      </c>
      <c r="AG70" s="428">
        <f t="shared" si="7"/>
        <v>0.86333333333333362</v>
      </c>
      <c r="AH70" s="463">
        <f>AG82</f>
        <v>0.88604343605752423</v>
      </c>
    </row>
    <row r="71" spans="1:34" ht="19.149999999999999" customHeight="1">
      <c r="A71" s="459"/>
      <c r="B71" s="424" t="s">
        <v>230</v>
      </c>
      <c r="C71" s="41"/>
      <c r="D71" s="176" t="s">
        <v>231</v>
      </c>
      <c r="E71" s="43"/>
      <c r="F71" s="359">
        <v>47.65</v>
      </c>
      <c r="G71" s="44">
        <v>2678</v>
      </c>
      <c r="H71" s="45">
        <f>F71*G71</f>
        <v>127606.7</v>
      </c>
      <c r="I71" s="424"/>
      <c r="J71" s="46">
        <v>18</v>
      </c>
      <c r="K71" s="177">
        <v>1440</v>
      </c>
      <c r="L71" s="47">
        <v>80</v>
      </c>
      <c r="M71" s="427">
        <v>18</v>
      </c>
      <c r="N71" s="44">
        <f t="shared" si="45"/>
        <v>1373.3333333333335</v>
      </c>
      <c r="O71" s="47">
        <f t="shared" si="46"/>
        <v>76.296296296296305</v>
      </c>
      <c r="P71" s="48">
        <f t="shared" si="47"/>
        <v>0</v>
      </c>
      <c r="Q71" s="49">
        <f t="shared" si="48"/>
        <v>-3.7037037037036953</v>
      </c>
      <c r="R71" s="428">
        <f t="shared" si="44"/>
        <v>0.95370370370370383</v>
      </c>
      <c r="S71" s="463"/>
      <c r="T71" s="50">
        <v>0.31319444444444444</v>
      </c>
      <c r="U71" s="50">
        <v>0.39444444444444443</v>
      </c>
      <c r="V71" s="424">
        <v>7</v>
      </c>
      <c r="W71" s="421">
        <f t="shared" ref="W71:W81" si="49">(U71-T71)*24*60</f>
        <v>116.99999999999999</v>
      </c>
      <c r="X71" s="53"/>
      <c r="Y71" s="53"/>
      <c r="Z71" s="54"/>
      <c r="AA71" s="54"/>
      <c r="AB71" s="451"/>
      <c r="AC71" s="451"/>
      <c r="AD71" s="438"/>
      <c r="AE71" s="438"/>
      <c r="AF71" s="48">
        <f>N71-K71</f>
        <v>-66.666666666666515</v>
      </c>
      <c r="AG71" s="428">
        <f>N71/K71</f>
        <v>0.95370370370370383</v>
      </c>
      <c r="AH71" s="463"/>
    </row>
    <row r="72" spans="1:34" ht="19.149999999999999" customHeight="1">
      <c r="A72" s="459"/>
      <c r="B72" s="424" t="s">
        <v>196</v>
      </c>
      <c r="C72" s="66"/>
      <c r="D72" s="176" t="s">
        <v>232</v>
      </c>
      <c r="E72" s="43"/>
      <c r="F72" s="359">
        <v>56.85</v>
      </c>
      <c r="G72" s="57">
        <v>3172</v>
      </c>
      <c r="H72" s="45">
        <f t="shared" ref="H72:H80" si="50">F72*G72</f>
        <v>180328.2</v>
      </c>
      <c r="I72" s="424"/>
      <c r="J72" s="87">
        <v>18</v>
      </c>
      <c r="K72" s="57">
        <v>1636</v>
      </c>
      <c r="L72" s="86">
        <v>90.888888888888886</v>
      </c>
      <c r="M72" s="422">
        <v>18</v>
      </c>
      <c r="N72" s="44">
        <f t="shared" si="45"/>
        <v>1277.3154362416099</v>
      </c>
      <c r="O72" s="47">
        <f t="shared" si="46"/>
        <v>70.961968680089441</v>
      </c>
      <c r="P72" s="48">
        <f t="shared" si="47"/>
        <v>0</v>
      </c>
      <c r="Q72" s="49">
        <f t="shared" si="48"/>
        <v>-19.926920208799444</v>
      </c>
      <c r="R72" s="428">
        <f t="shared" si="44"/>
        <v>0.78075515662690098</v>
      </c>
      <c r="S72" s="463"/>
      <c r="T72" s="50">
        <v>0.41041666666666665</v>
      </c>
      <c r="U72" s="50">
        <v>0.51388888888888895</v>
      </c>
      <c r="V72" s="424">
        <v>23</v>
      </c>
      <c r="W72" s="421">
        <f t="shared" si="49"/>
        <v>149.00000000000011</v>
      </c>
      <c r="X72" s="53">
        <v>0.3979166666666667</v>
      </c>
      <c r="Y72" s="53">
        <v>0.40763888888888888</v>
      </c>
      <c r="Z72" s="54"/>
      <c r="AA72" s="54"/>
      <c r="AB72" s="451"/>
      <c r="AC72" s="451"/>
      <c r="AD72" s="438">
        <v>1</v>
      </c>
      <c r="AE72" s="438">
        <v>1</v>
      </c>
      <c r="AF72" s="48">
        <f>N72-K72</f>
        <v>-358.68456375839014</v>
      </c>
      <c r="AG72" s="428">
        <f>N72/K72</f>
        <v>0.78075515662690087</v>
      </c>
      <c r="AH72" s="463"/>
    </row>
    <row r="73" spans="1:34" ht="19.149999999999999" customHeight="1">
      <c r="A73" s="459"/>
      <c r="B73" s="424" t="s">
        <v>230</v>
      </c>
      <c r="C73" s="178"/>
      <c r="D73" s="179" t="s">
        <v>233</v>
      </c>
      <c r="E73" s="180"/>
      <c r="F73" s="359">
        <v>53.76</v>
      </c>
      <c r="G73" s="57">
        <v>2918</v>
      </c>
      <c r="H73" s="45">
        <f t="shared" si="50"/>
        <v>156871.67999999999</v>
      </c>
      <c r="I73" s="438"/>
      <c r="J73" s="181">
        <v>16</v>
      </c>
      <c r="K73" s="182">
        <v>1440</v>
      </c>
      <c r="L73" s="86">
        <v>90</v>
      </c>
      <c r="M73" s="427">
        <v>16</v>
      </c>
      <c r="N73" s="44">
        <f t="shared" si="45"/>
        <v>1346.7692307692305</v>
      </c>
      <c r="O73" s="47">
        <f t="shared" si="46"/>
        <v>84.173076923076906</v>
      </c>
      <c r="P73" s="48">
        <f t="shared" si="47"/>
        <v>0</v>
      </c>
      <c r="Q73" s="49">
        <f t="shared" si="48"/>
        <v>-5.8269230769230944</v>
      </c>
      <c r="R73" s="428">
        <f t="shared" si="44"/>
        <v>0.93525641025641004</v>
      </c>
      <c r="S73" s="463"/>
      <c r="T73" s="50">
        <v>0.56249999999999989</v>
      </c>
      <c r="U73" s="50">
        <v>0.65277777777777768</v>
      </c>
      <c r="V73" s="424">
        <v>7</v>
      </c>
      <c r="W73" s="421">
        <f t="shared" si="49"/>
        <v>130.00000000000003</v>
      </c>
      <c r="X73" s="183"/>
      <c r="Y73" s="183"/>
      <c r="Z73" s="125"/>
      <c r="AA73" s="125"/>
      <c r="AB73" s="451"/>
      <c r="AC73" s="451"/>
      <c r="AD73" s="438"/>
      <c r="AE73" s="438"/>
      <c r="AF73" s="48">
        <f>N73-K73</f>
        <v>-93.230769230769511</v>
      </c>
      <c r="AG73" s="428">
        <f>N73/K73</f>
        <v>0.93525641025641004</v>
      </c>
      <c r="AH73" s="463"/>
    </row>
    <row r="74" spans="1:34" ht="19.149999999999999" customHeight="1">
      <c r="A74" s="459"/>
      <c r="B74" s="424" t="s">
        <v>230</v>
      </c>
      <c r="C74" s="178"/>
      <c r="D74" s="179" t="s">
        <v>234</v>
      </c>
      <c r="E74" s="180"/>
      <c r="F74" s="359">
        <v>47.51</v>
      </c>
      <c r="G74" s="177">
        <v>2986</v>
      </c>
      <c r="H74" s="45">
        <f t="shared" si="50"/>
        <v>141864.85999999999</v>
      </c>
      <c r="I74" s="424"/>
      <c r="J74" s="46">
        <v>17</v>
      </c>
      <c r="K74" s="177">
        <v>1440</v>
      </c>
      <c r="L74" s="47">
        <v>84.705882352941174</v>
      </c>
      <c r="M74" s="422">
        <v>17</v>
      </c>
      <c r="N74" s="44">
        <f t="shared" si="45"/>
        <v>1357.2727272727273</v>
      </c>
      <c r="O74" s="47">
        <f t="shared" si="46"/>
        <v>79.839572192513373</v>
      </c>
      <c r="P74" s="48">
        <f t="shared" si="47"/>
        <v>0</v>
      </c>
      <c r="Q74" s="49">
        <f t="shared" si="48"/>
        <v>-4.8663101604278012</v>
      </c>
      <c r="R74" s="428">
        <f t="shared" si="44"/>
        <v>0.94255050505050508</v>
      </c>
      <c r="S74" s="463"/>
      <c r="T74" s="50">
        <v>0.66736111111111096</v>
      </c>
      <c r="U74" s="50">
        <v>0.75902777777777763</v>
      </c>
      <c r="V74" s="424">
        <v>21</v>
      </c>
      <c r="W74" s="421">
        <f t="shared" si="49"/>
        <v>132</v>
      </c>
      <c r="X74" s="183">
        <v>0.65625</v>
      </c>
      <c r="Y74" s="183">
        <v>0.6645833333333333</v>
      </c>
      <c r="Z74" s="125"/>
      <c r="AA74" s="125"/>
      <c r="AB74" s="451"/>
      <c r="AC74" s="451"/>
      <c r="AD74" s="438"/>
      <c r="AE74" s="438"/>
      <c r="AF74" s="48">
        <f t="shared" ref="AF74:AF80" si="51">N74-K74</f>
        <v>-82.727272727272748</v>
      </c>
      <c r="AG74" s="428">
        <f t="shared" ref="AG74:AG80" si="52">N74/K74</f>
        <v>0.94255050505050508</v>
      </c>
      <c r="AH74" s="463"/>
    </row>
    <row r="75" spans="1:34" ht="19.149999999999999" customHeight="1">
      <c r="A75" s="459"/>
      <c r="B75" s="424" t="s">
        <v>201</v>
      </c>
      <c r="C75" s="66"/>
      <c r="D75" s="176" t="s">
        <v>317</v>
      </c>
      <c r="E75" s="43"/>
      <c r="F75" s="359">
        <v>47.6</v>
      </c>
      <c r="G75" s="57">
        <v>1050</v>
      </c>
      <c r="H75" s="45">
        <f t="shared" si="50"/>
        <v>49980</v>
      </c>
      <c r="I75" s="424">
        <v>1</v>
      </c>
      <c r="J75" s="181">
        <v>15</v>
      </c>
      <c r="K75" s="182">
        <v>1500</v>
      </c>
      <c r="L75" s="86">
        <v>100</v>
      </c>
      <c r="M75" s="422">
        <v>16</v>
      </c>
      <c r="N75" s="44">
        <f t="shared" si="45"/>
        <v>1285.714285714286</v>
      </c>
      <c r="O75" s="47">
        <f t="shared" si="46"/>
        <v>80.357142857142875</v>
      </c>
      <c r="P75" s="48">
        <f t="shared" si="47"/>
        <v>1</v>
      </c>
      <c r="Q75" s="49">
        <f t="shared" si="48"/>
        <v>-19.642857142857125</v>
      </c>
      <c r="R75" s="428">
        <f t="shared" si="44"/>
        <v>0.80357142857142871</v>
      </c>
      <c r="S75" s="463"/>
      <c r="T75" s="50">
        <v>0.76458333333333317</v>
      </c>
      <c r="U75" s="50">
        <v>0.79861111111111094</v>
      </c>
      <c r="V75" s="424">
        <v>8</v>
      </c>
      <c r="W75" s="421">
        <f t="shared" si="49"/>
        <v>48.999999999999986</v>
      </c>
      <c r="X75" s="183"/>
      <c r="Y75" s="183"/>
      <c r="Z75" s="125"/>
      <c r="AA75" s="125"/>
      <c r="AB75" s="451"/>
      <c r="AC75" s="451"/>
      <c r="AD75" s="438"/>
      <c r="AE75" s="438"/>
      <c r="AF75" s="48">
        <f t="shared" si="51"/>
        <v>-214.28571428571399</v>
      </c>
      <c r="AG75" s="428">
        <f t="shared" si="52"/>
        <v>0.85714285714285732</v>
      </c>
      <c r="AH75" s="463"/>
    </row>
    <row r="76" spans="1:34" ht="19.149999999999999" customHeight="1">
      <c r="A76" s="459"/>
      <c r="B76" s="424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4"/>
      <c r="J76" s="181"/>
      <c r="K76" s="182"/>
      <c r="L76" s="86"/>
      <c r="M76" s="427" t="s">
        <v>49</v>
      </c>
      <c r="N76" s="44"/>
      <c r="O76" s="47"/>
      <c r="P76" s="48"/>
      <c r="Q76" s="49"/>
      <c r="R76" s="428"/>
      <c r="S76" s="463"/>
      <c r="T76" s="50"/>
      <c r="U76" s="50"/>
      <c r="V76" s="424"/>
      <c r="W76" s="421"/>
      <c r="X76" s="183"/>
      <c r="Y76" s="183"/>
      <c r="Z76" s="125"/>
      <c r="AA76" s="125"/>
      <c r="AB76" s="451"/>
      <c r="AC76" s="451"/>
      <c r="AD76" s="438"/>
      <c r="AE76" s="438"/>
      <c r="AF76" s="48">
        <f t="shared" si="51"/>
        <v>0</v>
      </c>
      <c r="AG76" s="428" t="e">
        <f t="shared" si="52"/>
        <v>#DIV/0!</v>
      </c>
      <c r="AH76" s="463"/>
    </row>
    <row r="77" spans="1:34" ht="19.149999999999999" customHeight="1">
      <c r="A77" s="459"/>
      <c r="B77" s="424">
        <v>0</v>
      </c>
      <c r="C77" s="434"/>
      <c r="D77" s="179"/>
      <c r="E77" s="43"/>
      <c r="F77" s="359" t="s">
        <v>105</v>
      </c>
      <c r="G77" s="177"/>
      <c r="H77" s="45">
        <f t="shared" si="50"/>
        <v>0</v>
      </c>
      <c r="I77" s="438"/>
      <c r="J77" s="181"/>
      <c r="K77" s="182"/>
      <c r="L77" s="86"/>
      <c r="M77" s="427" t="s">
        <v>49</v>
      </c>
      <c r="N77" s="44"/>
      <c r="O77" s="47"/>
      <c r="P77" s="48"/>
      <c r="Q77" s="49"/>
      <c r="R77" s="428"/>
      <c r="S77" s="463"/>
      <c r="T77" s="50"/>
      <c r="U77" s="50"/>
      <c r="V77" s="424"/>
      <c r="W77" s="421"/>
      <c r="X77" s="183"/>
      <c r="Y77" s="183"/>
      <c r="Z77" s="125"/>
      <c r="AA77" s="125"/>
      <c r="AB77" s="451"/>
      <c r="AC77" s="451"/>
      <c r="AD77" s="438"/>
      <c r="AE77" s="438"/>
      <c r="AF77" s="48">
        <f t="shared" si="51"/>
        <v>0</v>
      </c>
      <c r="AG77" s="428" t="e">
        <f t="shared" si="52"/>
        <v>#DIV/0!</v>
      </c>
      <c r="AH77" s="463"/>
    </row>
    <row r="78" spans="1:34" ht="19.149999999999999" customHeight="1">
      <c r="A78" s="459"/>
      <c r="B78" s="424">
        <v>0</v>
      </c>
      <c r="C78" s="434"/>
      <c r="D78" s="42"/>
      <c r="E78" s="43"/>
      <c r="F78" s="359" t="s">
        <v>105</v>
      </c>
      <c r="G78" s="57"/>
      <c r="H78" s="45">
        <f t="shared" si="50"/>
        <v>0</v>
      </c>
      <c r="I78" s="438"/>
      <c r="J78" s="87"/>
      <c r="K78" s="57"/>
      <c r="L78" s="86"/>
      <c r="M78" s="427"/>
      <c r="N78" s="44"/>
      <c r="O78" s="47"/>
      <c r="P78" s="48"/>
      <c r="Q78" s="49"/>
      <c r="R78" s="428"/>
      <c r="S78" s="463"/>
      <c r="T78" s="50"/>
      <c r="U78" s="50"/>
      <c r="V78" s="424"/>
      <c r="W78" s="421">
        <f t="shared" si="49"/>
        <v>0</v>
      </c>
      <c r="X78" s="183"/>
      <c r="Y78" s="183"/>
      <c r="Z78" s="125"/>
      <c r="AA78" s="125"/>
      <c r="AB78" s="451"/>
      <c r="AC78" s="451"/>
      <c r="AD78" s="438"/>
      <c r="AE78" s="438"/>
      <c r="AF78" s="48">
        <f t="shared" si="51"/>
        <v>0</v>
      </c>
      <c r="AG78" s="428" t="e">
        <f t="shared" si="52"/>
        <v>#DIV/0!</v>
      </c>
      <c r="AH78" s="463"/>
    </row>
    <row r="79" spans="1:34" ht="19.149999999999999" customHeight="1">
      <c r="A79" s="459"/>
      <c r="B79" s="424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38"/>
      <c r="J79" s="87"/>
      <c r="K79" s="57"/>
      <c r="L79" s="86"/>
      <c r="M79" s="427"/>
      <c r="N79" s="57"/>
      <c r="O79" s="184"/>
      <c r="P79" s="108"/>
      <c r="Q79" s="185"/>
      <c r="R79" s="109"/>
      <c r="S79" s="463"/>
      <c r="T79" s="50"/>
      <c r="U79" s="50"/>
      <c r="V79" s="424"/>
      <c r="W79" s="421">
        <f t="shared" si="49"/>
        <v>0</v>
      </c>
      <c r="X79" s="183"/>
      <c r="Y79" s="183"/>
      <c r="Z79" s="125"/>
      <c r="AA79" s="125"/>
      <c r="AB79" s="451"/>
      <c r="AC79" s="451"/>
      <c r="AD79" s="438"/>
      <c r="AE79" s="438"/>
      <c r="AF79" s="48">
        <f t="shared" si="51"/>
        <v>0</v>
      </c>
      <c r="AG79" s="428" t="e">
        <f t="shared" si="52"/>
        <v>#DIV/0!</v>
      </c>
      <c r="AH79" s="463"/>
    </row>
    <row r="80" spans="1:34" ht="19.149999999999999" customHeight="1">
      <c r="A80" s="459"/>
      <c r="B80" s="424">
        <v>0</v>
      </c>
      <c r="C80" s="434"/>
      <c r="D80" s="42"/>
      <c r="E80" s="43"/>
      <c r="F80" s="359"/>
      <c r="G80" s="57"/>
      <c r="H80" s="45">
        <f t="shared" si="50"/>
        <v>0</v>
      </c>
      <c r="I80" s="438"/>
      <c r="J80" s="87"/>
      <c r="K80" s="57"/>
      <c r="L80" s="86"/>
      <c r="M80" s="427"/>
      <c r="N80" s="57"/>
      <c r="O80" s="186"/>
      <c r="P80" s="54"/>
      <c r="Q80" s="88"/>
      <c r="R80" s="437"/>
      <c r="S80" s="463"/>
      <c r="T80" s="50"/>
      <c r="U80" s="50"/>
      <c r="V80" s="424"/>
      <c r="W80" s="421">
        <f t="shared" si="49"/>
        <v>0</v>
      </c>
      <c r="X80" s="183"/>
      <c r="Y80" s="183"/>
      <c r="Z80" s="125"/>
      <c r="AA80" s="125"/>
      <c r="AB80" s="451"/>
      <c r="AC80" s="451"/>
      <c r="AD80" s="438"/>
      <c r="AE80" s="438"/>
      <c r="AF80" s="48">
        <f t="shared" si="51"/>
        <v>0</v>
      </c>
      <c r="AG80" s="428" t="e">
        <f t="shared" si="52"/>
        <v>#DIV/0!</v>
      </c>
      <c r="AH80" s="463"/>
    </row>
    <row r="81" spans="1:34" ht="19.149999999999999" customHeight="1">
      <c r="A81" s="459"/>
      <c r="B81" s="424">
        <v>0</v>
      </c>
      <c r="C81" s="434"/>
      <c r="D81" s="42"/>
      <c r="E81" s="43"/>
      <c r="F81" s="366"/>
      <c r="G81" s="57"/>
      <c r="H81" s="84"/>
      <c r="I81" s="438"/>
      <c r="J81" s="87"/>
      <c r="K81" s="57"/>
      <c r="L81" s="86"/>
      <c r="M81" s="427"/>
      <c r="N81" s="57"/>
      <c r="O81" s="186"/>
      <c r="P81" s="54"/>
      <c r="Q81" s="88"/>
      <c r="R81" s="437"/>
      <c r="S81" s="463"/>
      <c r="T81" s="50"/>
      <c r="U81" s="50"/>
      <c r="V81" s="424"/>
      <c r="W81" s="421">
        <f t="shared" si="49"/>
        <v>0</v>
      </c>
      <c r="X81" s="183"/>
      <c r="Y81" s="183"/>
      <c r="Z81" s="125"/>
      <c r="AA81" s="125"/>
      <c r="AB81" s="451"/>
      <c r="AC81" s="451"/>
      <c r="AD81" s="438"/>
      <c r="AE81" s="438"/>
      <c r="AF81" s="48"/>
      <c r="AG81" s="126"/>
      <c r="AH81" s="463"/>
    </row>
    <row r="82" spans="1:34" ht="19.149999999999999" customHeight="1">
      <c r="A82" s="489"/>
      <c r="B82" s="171">
        <v>0</v>
      </c>
      <c r="C82" s="100" t="s">
        <v>236</v>
      </c>
      <c r="D82" s="478" t="s">
        <v>118</v>
      </c>
      <c r="E82" s="478"/>
      <c r="F82" s="369"/>
      <c r="G82" s="101"/>
      <c r="H82" s="102"/>
      <c r="I82" s="103"/>
      <c r="J82" s="101">
        <v>16.333333333333332</v>
      </c>
      <c r="K82" s="101">
        <v>1492.6666666666667</v>
      </c>
      <c r="L82" s="104">
        <v>92.122938064114535</v>
      </c>
      <c r="M82" s="101">
        <f t="shared" ref="M82:O82" si="53">AVERAGE(M70:M81)</f>
        <v>16.5</v>
      </c>
      <c r="N82" s="101">
        <f t="shared" si="53"/>
        <v>1322.5675022218645</v>
      </c>
      <c r="O82" s="187">
        <f t="shared" si="53"/>
        <v>80.688009491519821</v>
      </c>
      <c r="P82" s="117">
        <f>M82-J82</f>
        <v>0.16666666666666785</v>
      </c>
      <c r="Q82" s="118">
        <f>N82-K82</f>
        <v>-170.09916444480223</v>
      </c>
      <c r="R82" s="175">
        <f>O82/L82</f>
        <v>0.87587316673903326</v>
      </c>
      <c r="S82" s="463"/>
      <c r="T82" s="50"/>
      <c r="U82" s="50"/>
      <c r="V82" s="424"/>
      <c r="W82" s="44"/>
      <c r="X82" s="47"/>
      <c r="Y82" s="47"/>
      <c r="Z82" s="106">
        <f>SUM(Z70:Z81)</f>
        <v>0</v>
      </c>
      <c r="AA82" s="106">
        <f>SUM(AA70:AA81)</f>
        <v>0</v>
      </c>
      <c r="AB82" s="451"/>
      <c r="AC82" s="451"/>
      <c r="AD82" s="107">
        <f>SUM(AD70:AD81)</f>
        <v>1</v>
      </c>
      <c r="AE82" s="107">
        <f>SUM(AE70:AE81)</f>
        <v>1</v>
      </c>
      <c r="AF82" s="48">
        <f>N82-K82</f>
        <v>-170.09916444480223</v>
      </c>
      <c r="AG82" s="428">
        <f>N82/K82</f>
        <v>0.88604343605752423</v>
      </c>
      <c r="AH82" s="463"/>
    </row>
    <row r="83" spans="1:34" ht="19.149999999999999" customHeight="1">
      <c r="A83" s="490" t="s">
        <v>237</v>
      </c>
      <c r="B83" s="110" t="s">
        <v>196</v>
      </c>
      <c r="C83" s="66"/>
      <c r="D83" s="375" t="s">
        <v>212</v>
      </c>
      <c r="E83" s="43"/>
      <c r="F83" s="366">
        <v>54.09</v>
      </c>
      <c r="G83" s="57">
        <v>2246.04</v>
      </c>
      <c r="H83" s="84">
        <f t="shared" ref="H83:H94" si="54">F83*G83</f>
        <v>121488.3036</v>
      </c>
      <c r="I83" s="438"/>
      <c r="J83" s="87">
        <v>18</v>
      </c>
      <c r="K83" s="57">
        <v>1500</v>
      </c>
      <c r="L83" s="86">
        <v>83.333333333333329</v>
      </c>
      <c r="M83" s="427">
        <v>18</v>
      </c>
      <c r="N83" s="57">
        <f t="shared" ref="N83:N87" si="55">G83/W83*60</f>
        <v>1375.1265306122452</v>
      </c>
      <c r="O83" s="186">
        <f t="shared" ref="O83:O87" si="56">N83/M83</f>
        <v>76.395918367346951</v>
      </c>
      <c r="P83" s="54">
        <f t="shared" ref="P83:P87" si="57">M83-J83</f>
        <v>0</v>
      </c>
      <c r="Q83" s="88">
        <f t="shared" ref="Q83:Q87" si="58">O83-L83</f>
        <v>-6.9374149659863775</v>
      </c>
      <c r="R83" s="188">
        <f t="shared" ref="R83:R87" si="59">O83/L83</f>
        <v>0.91675102040816348</v>
      </c>
      <c r="S83" s="463">
        <f>R95</f>
        <v>0.91789409591496562</v>
      </c>
      <c r="T83" s="50">
        <v>0.33333333333333331</v>
      </c>
      <c r="U83" s="50">
        <v>0.40138888888888885</v>
      </c>
      <c r="V83" s="424">
        <v>5</v>
      </c>
      <c r="W83" s="421">
        <f t="shared" ref="W83:W93" si="60">(U83-T83)*24*60</f>
        <v>97.999999999999972</v>
      </c>
      <c r="X83" s="53"/>
      <c r="Y83" s="53"/>
      <c r="Z83" s="54"/>
      <c r="AA83" s="54"/>
      <c r="AB83" s="451"/>
      <c r="AC83" s="451"/>
      <c r="AD83" s="438"/>
      <c r="AE83" s="438"/>
      <c r="AF83" s="48">
        <f t="shared" ref="AF83:AF173" si="61">N83-K83</f>
        <v>-124.87346938775477</v>
      </c>
      <c r="AG83" s="428">
        <f t="shared" ref="AG83:AG173" si="62">N83/K83</f>
        <v>0.91675102040816348</v>
      </c>
      <c r="AH83" s="463">
        <f>AG95</f>
        <v>0.90744662620163408</v>
      </c>
    </row>
    <row r="84" spans="1:34" ht="19.149999999999999" customHeight="1">
      <c r="A84" s="491"/>
      <c r="B84" s="110" t="s">
        <v>230</v>
      </c>
      <c r="C84" s="434"/>
      <c r="D84" s="189" t="s">
        <v>235</v>
      </c>
      <c r="E84" s="43"/>
      <c r="F84" s="366">
        <v>53.36</v>
      </c>
      <c r="G84" s="44">
        <v>5811.78</v>
      </c>
      <c r="H84" s="84">
        <f t="shared" si="54"/>
        <v>310116.5808</v>
      </c>
      <c r="I84" s="424"/>
      <c r="J84" s="87">
        <v>19</v>
      </c>
      <c r="K84" s="57">
        <v>1440</v>
      </c>
      <c r="L84" s="86">
        <v>75.78947368421052</v>
      </c>
      <c r="M84" s="427">
        <v>19</v>
      </c>
      <c r="N84" s="57">
        <f t="shared" si="55"/>
        <v>1320.8590909090908</v>
      </c>
      <c r="O84" s="186">
        <f t="shared" si="56"/>
        <v>69.518899521531097</v>
      </c>
      <c r="P84" s="54">
        <f t="shared" si="57"/>
        <v>0</v>
      </c>
      <c r="Q84" s="88">
        <f t="shared" si="58"/>
        <v>-6.2705741626794236</v>
      </c>
      <c r="R84" s="188">
        <f t="shared" si="59"/>
        <v>0.91726325757575755</v>
      </c>
      <c r="S84" s="463"/>
      <c r="T84" s="50">
        <v>0.41666666666666663</v>
      </c>
      <c r="U84" s="50">
        <v>0.6</v>
      </c>
      <c r="V84" s="424">
        <v>22</v>
      </c>
      <c r="W84" s="421">
        <f t="shared" si="60"/>
        <v>264</v>
      </c>
      <c r="X84" s="53">
        <v>0.40486111111111112</v>
      </c>
      <c r="Y84" s="53">
        <v>0.41388888888888892</v>
      </c>
      <c r="Z84" s="54"/>
      <c r="AA84" s="54"/>
      <c r="AB84" s="451"/>
      <c r="AC84" s="451"/>
      <c r="AD84" s="438"/>
      <c r="AE84" s="438"/>
      <c r="AF84" s="48">
        <f t="shared" si="61"/>
        <v>-119.14090909090919</v>
      </c>
      <c r="AG84" s="428">
        <f t="shared" si="62"/>
        <v>0.91726325757575755</v>
      </c>
      <c r="AH84" s="463"/>
    </row>
    <row r="85" spans="1:34" ht="19.149999999999999" customHeight="1">
      <c r="A85" s="491"/>
      <c r="B85" s="110" t="s">
        <v>230</v>
      </c>
      <c r="C85" s="123"/>
      <c r="D85" s="189" t="s">
        <v>239</v>
      </c>
      <c r="E85" s="43"/>
      <c r="F85" s="366">
        <v>59.54</v>
      </c>
      <c r="G85" s="44">
        <v>1726</v>
      </c>
      <c r="H85" s="84">
        <f t="shared" si="54"/>
        <v>102766.04</v>
      </c>
      <c r="I85" s="424"/>
      <c r="J85" s="87">
        <v>18</v>
      </c>
      <c r="K85" s="57">
        <v>1385</v>
      </c>
      <c r="L85" s="86">
        <v>76.944444444444443</v>
      </c>
      <c r="M85" s="427">
        <v>18</v>
      </c>
      <c r="N85" s="57">
        <f t="shared" si="55"/>
        <v>1278.518518518518</v>
      </c>
      <c r="O85" s="186">
        <f t="shared" si="56"/>
        <v>71.028806584362115</v>
      </c>
      <c r="P85" s="54">
        <f t="shared" si="57"/>
        <v>0</v>
      </c>
      <c r="Q85" s="88">
        <f t="shared" si="58"/>
        <v>-5.9156378600823274</v>
      </c>
      <c r="R85" s="188">
        <f t="shared" si="59"/>
        <v>0.92311806391228746</v>
      </c>
      <c r="S85" s="463"/>
      <c r="T85" s="50">
        <v>0.64027777777777772</v>
      </c>
      <c r="U85" s="50">
        <v>0.69652777777777775</v>
      </c>
      <c r="V85" s="424">
        <v>5</v>
      </c>
      <c r="W85" s="421">
        <f t="shared" si="60"/>
        <v>81.000000000000028</v>
      </c>
      <c r="X85" s="53"/>
      <c r="Y85" s="53"/>
      <c r="Z85" s="54"/>
      <c r="AA85" s="54"/>
      <c r="AB85" s="451"/>
      <c r="AC85" s="451"/>
      <c r="AD85" s="438"/>
      <c r="AE85" s="438"/>
      <c r="AF85" s="48">
        <f t="shared" si="61"/>
        <v>-106.48148148148198</v>
      </c>
      <c r="AG85" s="428">
        <f t="shared" si="62"/>
        <v>0.92311806391228735</v>
      </c>
      <c r="AH85" s="463"/>
    </row>
    <row r="86" spans="1:34" ht="19.149999999999999" customHeight="1">
      <c r="A86" s="491"/>
      <c r="B86" s="110" t="s">
        <v>230</v>
      </c>
      <c r="C86" s="97"/>
      <c r="D86" s="189" t="s">
        <v>241</v>
      </c>
      <c r="E86" s="43"/>
      <c r="F86" s="366">
        <v>73.94</v>
      </c>
      <c r="G86" s="44">
        <v>1147</v>
      </c>
      <c r="H86" s="84">
        <f t="shared" si="54"/>
        <v>84809.18</v>
      </c>
      <c r="I86" s="424"/>
      <c r="J86" s="87">
        <v>19</v>
      </c>
      <c r="K86" s="57">
        <v>1440</v>
      </c>
      <c r="L86" s="86">
        <v>75.78947368421052</v>
      </c>
      <c r="M86" s="427">
        <v>18</v>
      </c>
      <c r="N86" s="57">
        <f t="shared" si="55"/>
        <v>1349.4117647058829</v>
      </c>
      <c r="O86" s="186">
        <f t="shared" si="56"/>
        <v>74.967320261437933</v>
      </c>
      <c r="P86" s="54">
        <f t="shared" si="57"/>
        <v>-1</v>
      </c>
      <c r="Q86" s="88">
        <f t="shared" si="58"/>
        <v>-0.82215342277258685</v>
      </c>
      <c r="R86" s="188">
        <f t="shared" si="59"/>
        <v>0.98915214233841731</v>
      </c>
      <c r="S86" s="463"/>
      <c r="T86" s="50">
        <v>0.70138888888888884</v>
      </c>
      <c r="U86" s="50">
        <v>0.73680555555555549</v>
      </c>
      <c r="V86" s="424">
        <v>7</v>
      </c>
      <c r="W86" s="421">
        <f t="shared" si="60"/>
        <v>50.999999999999979</v>
      </c>
      <c r="X86" s="53"/>
      <c r="Y86" s="53"/>
      <c r="Z86" s="54"/>
      <c r="AA86" s="54"/>
      <c r="AB86" s="451"/>
      <c r="AC86" s="451"/>
      <c r="AD86" s="438"/>
      <c r="AE86" s="438"/>
      <c r="AF86" s="48">
        <f t="shared" si="61"/>
        <v>-90.588235294117112</v>
      </c>
      <c r="AG86" s="428">
        <f t="shared" si="62"/>
        <v>0.93709150326797419</v>
      </c>
      <c r="AH86" s="463"/>
    </row>
    <row r="87" spans="1:34" ht="19.149999999999999" customHeight="1">
      <c r="A87" s="491"/>
      <c r="B87" s="110" t="s">
        <v>230</v>
      </c>
      <c r="C87" s="97"/>
      <c r="D87" s="189" t="s">
        <v>235</v>
      </c>
      <c r="E87" s="43"/>
      <c r="F87" s="366">
        <v>53.36</v>
      </c>
      <c r="G87" s="44">
        <v>1639.22</v>
      </c>
      <c r="H87" s="84">
        <f t="shared" si="54"/>
        <v>87468.779200000004</v>
      </c>
      <c r="I87" s="424">
        <v>1</v>
      </c>
      <c r="J87" s="87">
        <v>19</v>
      </c>
      <c r="K87" s="57">
        <v>1440</v>
      </c>
      <c r="L87" s="86">
        <v>75.78947368421052</v>
      </c>
      <c r="M87" s="427">
        <v>19</v>
      </c>
      <c r="N87" s="57">
        <f t="shared" si="55"/>
        <v>1214.2370370370368</v>
      </c>
      <c r="O87" s="186">
        <f t="shared" si="56"/>
        <v>63.907212475633514</v>
      </c>
      <c r="P87" s="54">
        <f t="shared" si="57"/>
        <v>0</v>
      </c>
      <c r="Q87" s="88">
        <f t="shared" si="58"/>
        <v>-11.882261208577006</v>
      </c>
      <c r="R87" s="188">
        <f t="shared" si="59"/>
        <v>0.84322016460905336</v>
      </c>
      <c r="S87" s="463"/>
      <c r="T87" s="50">
        <v>0.75277777777777777</v>
      </c>
      <c r="U87" s="50">
        <v>0.80902777777777779</v>
      </c>
      <c r="V87" s="424">
        <v>23</v>
      </c>
      <c r="W87" s="421">
        <f t="shared" si="60"/>
        <v>81.000000000000028</v>
      </c>
      <c r="X87" s="53">
        <v>0.7402777777777777</v>
      </c>
      <c r="Y87" s="53">
        <v>0.75</v>
      </c>
      <c r="Z87" s="54"/>
      <c r="AA87" s="54"/>
      <c r="AB87" s="451"/>
      <c r="AC87" s="451"/>
      <c r="AD87" s="438"/>
      <c r="AE87" s="438"/>
      <c r="AF87" s="48">
        <f t="shared" si="61"/>
        <v>-225.76296296296323</v>
      </c>
      <c r="AG87" s="428">
        <f t="shared" si="62"/>
        <v>0.84322016460905336</v>
      </c>
      <c r="AH87" s="463"/>
    </row>
    <row r="88" spans="1:34" ht="19.149999999999999" customHeight="1">
      <c r="A88" s="491"/>
      <c r="B88" s="110">
        <v>0</v>
      </c>
      <c r="C88" s="434"/>
      <c r="D88" s="189"/>
      <c r="E88" s="43"/>
      <c r="F88" s="366" t="s">
        <v>105</v>
      </c>
      <c r="G88" s="57"/>
      <c r="H88" s="84">
        <f t="shared" si="54"/>
        <v>0</v>
      </c>
      <c r="I88" s="424"/>
      <c r="J88" s="87"/>
      <c r="K88" s="57"/>
      <c r="L88" s="86"/>
      <c r="M88" s="427"/>
      <c r="N88" s="57"/>
      <c r="O88" s="186"/>
      <c r="P88" s="54"/>
      <c r="Q88" s="88"/>
      <c r="R88" s="188"/>
      <c r="S88" s="463"/>
      <c r="T88" s="50"/>
      <c r="U88" s="50"/>
      <c r="V88" s="424"/>
      <c r="W88" s="421"/>
      <c r="X88" s="53"/>
      <c r="Y88" s="53"/>
      <c r="Z88" s="54"/>
      <c r="AA88" s="54"/>
      <c r="AB88" s="451"/>
      <c r="AC88" s="451"/>
      <c r="AD88" s="438"/>
      <c r="AE88" s="438"/>
      <c r="AF88" s="48">
        <f t="shared" si="61"/>
        <v>0</v>
      </c>
      <c r="AG88" s="428" t="e">
        <f t="shared" si="62"/>
        <v>#DIV/0!</v>
      </c>
      <c r="AH88" s="463"/>
    </row>
    <row r="89" spans="1:34" ht="19.149999999999999" customHeight="1">
      <c r="A89" s="491"/>
      <c r="B89" s="110">
        <v>0</v>
      </c>
      <c r="C89" s="434"/>
      <c r="D89" s="42"/>
      <c r="E89" s="43"/>
      <c r="F89" s="366" t="s">
        <v>105</v>
      </c>
      <c r="G89" s="115"/>
      <c r="H89" s="84">
        <f t="shared" si="54"/>
        <v>0</v>
      </c>
      <c r="I89" s="424"/>
      <c r="J89" s="87"/>
      <c r="K89" s="57"/>
      <c r="L89" s="86"/>
      <c r="M89" s="427"/>
      <c r="N89" s="57"/>
      <c r="O89" s="186"/>
      <c r="P89" s="54"/>
      <c r="Q89" s="88"/>
      <c r="R89" s="188"/>
      <c r="S89" s="463"/>
      <c r="T89" s="50"/>
      <c r="U89" s="50"/>
      <c r="V89" s="424"/>
      <c r="W89" s="421"/>
      <c r="X89" s="53"/>
      <c r="Y89" s="53"/>
      <c r="Z89" s="54"/>
      <c r="AA89" s="54"/>
      <c r="AB89" s="451"/>
      <c r="AC89" s="451"/>
      <c r="AD89" s="438"/>
      <c r="AE89" s="438"/>
      <c r="AF89" s="48">
        <f t="shared" si="61"/>
        <v>0</v>
      </c>
      <c r="AG89" s="428" t="e">
        <f t="shared" si="62"/>
        <v>#DIV/0!</v>
      </c>
      <c r="AH89" s="463"/>
    </row>
    <row r="90" spans="1:34" ht="19.149999999999999" customHeight="1">
      <c r="A90" s="491"/>
      <c r="B90" s="110">
        <v>0</v>
      </c>
      <c r="C90" s="434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27"/>
      <c r="N90" s="57"/>
      <c r="O90" s="186"/>
      <c r="P90" s="54"/>
      <c r="Q90" s="88"/>
      <c r="R90" s="188"/>
      <c r="S90" s="463"/>
      <c r="T90" s="50"/>
      <c r="U90" s="50"/>
      <c r="V90" s="424"/>
      <c r="W90" s="421"/>
      <c r="X90" s="191"/>
      <c r="Y90" s="191"/>
      <c r="Z90" s="54"/>
      <c r="AA90" s="54"/>
      <c r="AB90" s="451"/>
      <c r="AC90" s="451"/>
      <c r="AD90" s="438"/>
      <c r="AE90" s="438"/>
      <c r="AF90" s="48">
        <f t="shared" si="61"/>
        <v>0</v>
      </c>
      <c r="AG90" s="428" t="e">
        <f t="shared" si="62"/>
        <v>#DIV/0!</v>
      </c>
      <c r="AH90" s="463"/>
    </row>
    <row r="91" spans="1:34" ht="19.149999999999999" customHeight="1">
      <c r="A91" s="491"/>
      <c r="B91" s="110">
        <v>0</v>
      </c>
      <c r="C91" s="434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27" t="s">
        <v>49</v>
      </c>
      <c r="N91" s="57"/>
      <c r="O91" s="186"/>
      <c r="P91" s="54"/>
      <c r="Q91" s="88"/>
      <c r="R91" s="188"/>
      <c r="S91" s="464"/>
      <c r="T91" s="50"/>
      <c r="U91" s="50"/>
      <c r="V91" s="424"/>
      <c r="W91" s="421">
        <f t="shared" si="60"/>
        <v>0</v>
      </c>
      <c r="X91" s="116"/>
      <c r="Y91" s="116"/>
      <c r="Z91" s="54"/>
      <c r="AA91" s="54"/>
      <c r="AB91" s="451"/>
      <c r="AC91" s="451"/>
      <c r="AD91" s="438"/>
      <c r="AE91" s="438"/>
      <c r="AF91" s="48">
        <f t="shared" si="61"/>
        <v>0</v>
      </c>
      <c r="AG91" s="428" t="e">
        <f t="shared" si="62"/>
        <v>#DIV/0!</v>
      </c>
      <c r="AH91" s="464"/>
    </row>
    <row r="92" spans="1:34" ht="19.149999999999999" customHeight="1">
      <c r="A92" s="491"/>
      <c r="B92" s="110">
        <v>0</v>
      </c>
      <c r="C92" s="434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464"/>
      <c r="T92" s="50"/>
      <c r="U92" s="50"/>
      <c r="V92" s="424"/>
      <c r="W92" s="421"/>
      <c r="X92" s="183"/>
      <c r="Y92" s="183"/>
      <c r="Z92" s="125"/>
      <c r="AA92" s="125"/>
      <c r="AB92" s="451"/>
      <c r="AC92" s="451"/>
      <c r="AD92" s="438"/>
      <c r="AE92" s="438"/>
      <c r="AF92" s="48">
        <f t="shared" si="61"/>
        <v>0</v>
      </c>
      <c r="AG92" s="428" t="e">
        <f t="shared" si="62"/>
        <v>#DIV/0!</v>
      </c>
      <c r="AH92" s="464"/>
    </row>
    <row r="93" spans="1:34" ht="19.149999999999999" customHeight="1">
      <c r="A93" s="491"/>
      <c r="B93" s="425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27"/>
      <c r="N93" s="57"/>
      <c r="O93" s="86"/>
      <c r="P93" s="54"/>
      <c r="Q93" s="88"/>
      <c r="R93" s="431"/>
      <c r="S93" s="492"/>
      <c r="T93" s="63"/>
      <c r="U93" s="63"/>
      <c r="V93" s="425"/>
      <c r="W93" s="421">
        <f t="shared" si="60"/>
        <v>0</v>
      </c>
      <c r="X93" s="200"/>
      <c r="Y93" s="200"/>
      <c r="Z93" s="125"/>
      <c r="AA93" s="125"/>
      <c r="AB93" s="451"/>
      <c r="AC93" s="451"/>
      <c r="AD93" s="438"/>
      <c r="AE93" s="438"/>
      <c r="AF93" s="48">
        <f t="shared" si="61"/>
        <v>0</v>
      </c>
      <c r="AG93" s="428" t="e">
        <f t="shared" si="62"/>
        <v>#DIV/0!</v>
      </c>
      <c r="AH93" s="464"/>
    </row>
    <row r="94" spans="1:34" ht="19.149999999999999" customHeight="1">
      <c r="A94" s="491"/>
      <c r="B94" s="425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1"/>
      <c r="S94" s="492"/>
      <c r="T94" s="63"/>
      <c r="U94" s="63"/>
      <c r="V94" s="425"/>
      <c r="W94" s="421">
        <f>(U94-T94)*24*60</f>
        <v>0</v>
      </c>
      <c r="X94" s="200"/>
      <c r="Y94" s="200"/>
      <c r="Z94" s="125"/>
      <c r="AA94" s="125"/>
      <c r="AB94" s="451"/>
      <c r="AC94" s="451"/>
      <c r="AD94" s="438"/>
      <c r="AE94" s="438"/>
      <c r="AF94" s="48">
        <f t="shared" si="61"/>
        <v>0</v>
      </c>
      <c r="AG94" s="428" t="e">
        <f t="shared" si="62"/>
        <v>#DIV/0!</v>
      </c>
      <c r="AH94" s="464"/>
    </row>
    <row r="95" spans="1:34" ht="19.149999999999999" customHeight="1">
      <c r="A95" s="491"/>
      <c r="B95" s="203">
        <v>0</v>
      </c>
      <c r="C95" s="100" t="s">
        <v>242</v>
      </c>
      <c r="D95" s="478" t="s">
        <v>118</v>
      </c>
      <c r="E95" s="478"/>
      <c r="F95" s="360"/>
      <c r="G95" s="70"/>
      <c r="H95" s="204"/>
      <c r="I95" s="103"/>
      <c r="J95" s="205">
        <v>18.600000000000001</v>
      </c>
      <c r="K95" s="205">
        <v>1441</v>
      </c>
      <c r="L95" s="206">
        <v>77.529239766081872</v>
      </c>
      <c r="M95" s="205">
        <f t="shared" ref="M95:O95" si="63">AVERAGE(M83:M94)</f>
        <v>18.399999999999999</v>
      </c>
      <c r="N95" s="205">
        <f t="shared" si="63"/>
        <v>1307.6305883565547</v>
      </c>
      <c r="O95" s="206">
        <f t="shared" si="63"/>
        <v>71.163631442062325</v>
      </c>
      <c r="P95" s="207">
        <f>M95-J95</f>
        <v>-0.20000000000000284</v>
      </c>
      <c r="Q95" s="208">
        <f t="shared" ref="Q95:Q101" si="64">O95-L95</f>
        <v>-6.3656083240195471</v>
      </c>
      <c r="R95" s="209">
        <f>O95/L95</f>
        <v>0.91789409591496562</v>
      </c>
      <c r="S95" s="46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51"/>
      <c r="AC95" s="451"/>
      <c r="AD95" s="107">
        <f>SUM(AD83:AD94)</f>
        <v>0</v>
      </c>
      <c r="AE95" s="107">
        <f>SUM(AE83:AE94)</f>
        <v>0</v>
      </c>
      <c r="AF95" s="65">
        <f t="shared" si="61"/>
        <v>-133.36941164344535</v>
      </c>
      <c r="AG95" s="429">
        <f t="shared" si="62"/>
        <v>0.90744662620163408</v>
      </c>
      <c r="AH95" s="464"/>
    </row>
    <row r="96" spans="1:34" ht="19.149999999999999" customHeight="1">
      <c r="A96" s="493" t="s">
        <v>243</v>
      </c>
      <c r="B96" s="424" t="s">
        <v>203</v>
      </c>
      <c r="C96" s="97"/>
      <c r="D96" s="42" t="s">
        <v>244</v>
      </c>
      <c r="E96" s="43"/>
      <c r="F96" s="359">
        <v>36.92</v>
      </c>
      <c r="G96" s="44">
        <v>3327</v>
      </c>
      <c r="H96" s="45">
        <f t="shared" ref="H96:H106" si="65">F96*G96</f>
        <v>122832.84000000001</v>
      </c>
      <c r="I96" s="424"/>
      <c r="J96" s="46">
        <v>6</v>
      </c>
      <c r="K96" s="44">
        <v>1636</v>
      </c>
      <c r="L96" s="47">
        <v>272.66666666666669</v>
      </c>
      <c r="M96" s="422">
        <v>6</v>
      </c>
      <c r="N96" s="44">
        <f t="shared" ref="N96:N101" si="66">G96/W96*60</f>
        <v>1559.5312499999995</v>
      </c>
      <c r="O96" s="47">
        <f t="shared" ref="O96:O101" si="67">N96/M96</f>
        <v>259.92187499999994</v>
      </c>
      <c r="P96" s="48">
        <f t="shared" ref="P96:P101" si="68">M96-J96</f>
        <v>0</v>
      </c>
      <c r="Q96" s="49">
        <f t="shared" si="64"/>
        <v>-12.744791666666742</v>
      </c>
      <c r="R96" s="428">
        <f t="shared" ref="R96:R101" si="69">O96/L96</f>
        <v>0.95325871026894837</v>
      </c>
      <c r="S96" s="463">
        <f>R108</f>
        <v>0.92155246075997499</v>
      </c>
      <c r="T96" s="89">
        <v>0.33333333333333331</v>
      </c>
      <c r="U96" s="89">
        <v>0.42222222222222222</v>
      </c>
      <c r="V96" s="438">
        <v>5</v>
      </c>
      <c r="W96" s="90">
        <f t="shared" ref="W96:W122" si="70">(U96-T96)*24*60</f>
        <v>128.00000000000003</v>
      </c>
      <c r="X96" s="96"/>
      <c r="Y96" s="96"/>
      <c r="Z96" s="54"/>
      <c r="AA96" s="54"/>
      <c r="AB96" s="451"/>
      <c r="AC96" s="451"/>
      <c r="AD96" s="438"/>
      <c r="AE96" s="438"/>
      <c r="AF96" s="54">
        <f t="shared" si="61"/>
        <v>-76.468750000000455</v>
      </c>
      <c r="AG96" s="431">
        <f t="shared" si="62"/>
        <v>0.95325871026894837</v>
      </c>
      <c r="AH96" s="472">
        <f>AG108</f>
        <v>0.9105464400242157</v>
      </c>
    </row>
    <row r="97" spans="1:34" s="218" customFormat="1" ht="19.149999999999999" customHeight="1">
      <c r="A97" s="493"/>
      <c r="B97" s="424" t="s">
        <v>203</v>
      </c>
      <c r="C97" s="210"/>
      <c r="D97" s="211" t="s">
        <v>245</v>
      </c>
      <c r="E97" s="56"/>
      <c r="F97" s="370">
        <v>29.113149847094796</v>
      </c>
      <c r="G97" s="212">
        <v>3922</v>
      </c>
      <c r="H97" s="213">
        <f t="shared" si="65"/>
        <v>114181.77370030578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1417.5903614457827</v>
      </c>
      <c r="O97" s="47">
        <f t="shared" si="67"/>
        <v>70.87951807228913</v>
      </c>
      <c r="P97" s="48">
        <f t="shared" si="68"/>
        <v>0</v>
      </c>
      <c r="Q97" s="49">
        <f t="shared" si="64"/>
        <v>-4.1204819277108697</v>
      </c>
      <c r="R97" s="428">
        <f t="shared" si="69"/>
        <v>0.9450602409638551</v>
      </c>
      <c r="S97" s="463"/>
      <c r="T97" s="214">
        <v>0.4375</v>
      </c>
      <c r="U97" s="214">
        <v>0.55277777777777781</v>
      </c>
      <c r="V97" s="215">
        <v>22</v>
      </c>
      <c r="W97" s="90">
        <f t="shared" si="70"/>
        <v>166.00000000000006</v>
      </c>
      <c r="X97" s="53">
        <v>0.42569444444444443</v>
      </c>
      <c r="Y97" s="53">
        <v>0.43472222222222223</v>
      </c>
      <c r="Z97" s="54"/>
      <c r="AA97" s="54"/>
      <c r="AB97" s="451"/>
      <c r="AC97" s="451"/>
      <c r="AD97" s="215"/>
      <c r="AE97" s="215"/>
      <c r="AF97" s="216">
        <f t="shared" si="61"/>
        <v>-82.409638554217281</v>
      </c>
      <c r="AG97" s="217">
        <f t="shared" si="62"/>
        <v>0.9450602409638551</v>
      </c>
      <c r="AH97" s="472"/>
    </row>
    <row r="98" spans="1:34" s="221" customFormat="1" ht="19.149999999999999" customHeight="1">
      <c r="A98" s="493"/>
      <c r="B98" s="424" t="s">
        <v>230</v>
      </c>
      <c r="C98" s="55"/>
      <c r="D98" s="42" t="s">
        <v>246</v>
      </c>
      <c r="E98" s="83"/>
      <c r="F98" s="370">
        <v>77.34</v>
      </c>
      <c r="G98" s="57">
        <v>876</v>
      </c>
      <c r="H98" s="213">
        <f t="shared" si="65"/>
        <v>67749.84</v>
      </c>
      <c r="I98" s="438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1251.4285714285711</v>
      </c>
      <c r="O98" s="47">
        <f t="shared" si="67"/>
        <v>69.523809523809504</v>
      </c>
      <c r="P98" s="48">
        <f t="shared" si="68"/>
        <v>0</v>
      </c>
      <c r="Q98" s="49">
        <f t="shared" si="64"/>
        <v>-10.476190476190496</v>
      </c>
      <c r="R98" s="428">
        <f t="shared" si="69"/>
        <v>0.86904761904761885</v>
      </c>
      <c r="S98" s="463"/>
      <c r="T98" s="89">
        <v>0.59444444444444444</v>
      </c>
      <c r="U98" s="89">
        <v>0.62361111111111112</v>
      </c>
      <c r="V98" s="438">
        <v>7</v>
      </c>
      <c r="W98" s="90">
        <f t="shared" si="70"/>
        <v>42.000000000000014</v>
      </c>
      <c r="X98" s="219"/>
      <c r="Y98" s="219"/>
      <c r="Z98" s="220"/>
      <c r="AA98" s="220"/>
      <c r="AB98" s="451"/>
      <c r="AC98" s="451"/>
      <c r="AD98" s="438"/>
      <c r="AE98" s="438"/>
      <c r="AF98" s="54">
        <f t="shared" si="61"/>
        <v>-188.5714285714289</v>
      </c>
      <c r="AG98" s="431">
        <f t="shared" si="62"/>
        <v>0.86904761904761885</v>
      </c>
      <c r="AH98" s="472"/>
    </row>
    <row r="99" spans="1:34" ht="19.149999999999999" customHeight="1">
      <c r="A99" s="493"/>
      <c r="B99" s="424" t="s">
        <v>230</v>
      </c>
      <c r="C99" s="81"/>
      <c r="D99" s="82" t="s">
        <v>247</v>
      </c>
      <c r="E99" s="83"/>
      <c r="F99" s="370">
        <v>59.34</v>
      </c>
      <c r="G99" s="57">
        <v>1031</v>
      </c>
      <c r="H99" s="213">
        <f t="shared" si="65"/>
        <v>61179.54</v>
      </c>
      <c r="I99" s="438"/>
      <c r="J99" s="46">
        <v>17</v>
      </c>
      <c r="K99" s="44">
        <v>1440</v>
      </c>
      <c r="L99" s="47">
        <v>84.705882352941174</v>
      </c>
      <c r="M99" s="422">
        <v>17</v>
      </c>
      <c r="N99" s="44">
        <f t="shared" si="66"/>
        <v>1288.7500000000002</v>
      </c>
      <c r="O99" s="47">
        <f t="shared" si="67"/>
        <v>75.808823529411782</v>
      </c>
      <c r="P99" s="48">
        <f t="shared" si="68"/>
        <v>0</v>
      </c>
      <c r="Q99" s="49">
        <f t="shared" si="64"/>
        <v>-8.8970588235293917</v>
      </c>
      <c r="R99" s="428">
        <f t="shared" si="69"/>
        <v>0.89496527777777801</v>
      </c>
      <c r="S99" s="463"/>
      <c r="T99" s="89">
        <v>0.62916666666666665</v>
      </c>
      <c r="U99" s="89">
        <v>0.66249999999999998</v>
      </c>
      <c r="V99" s="438">
        <v>8</v>
      </c>
      <c r="W99" s="90">
        <f t="shared" si="70"/>
        <v>47.999999999999986</v>
      </c>
      <c r="X99" s="183"/>
      <c r="Y99" s="183"/>
      <c r="Z99" s="125"/>
      <c r="AA99" s="125"/>
      <c r="AB99" s="451"/>
      <c r="AC99" s="451"/>
      <c r="AD99" s="438">
        <v>1</v>
      </c>
      <c r="AE99" s="438"/>
      <c r="AF99" s="216">
        <f t="shared" si="61"/>
        <v>-151.24999999999977</v>
      </c>
      <c r="AG99" s="217">
        <f t="shared" si="62"/>
        <v>0.8949652777777779</v>
      </c>
      <c r="AH99" s="472"/>
    </row>
    <row r="100" spans="1:34" s="221" customFormat="1" ht="19.149999999999999" customHeight="1">
      <c r="A100" s="493"/>
      <c r="B100" s="424" t="s">
        <v>230</v>
      </c>
      <c r="C100" s="55"/>
      <c r="D100" s="42" t="s">
        <v>238</v>
      </c>
      <c r="E100" s="83"/>
      <c r="F100" s="370">
        <v>71.55</v>
      </c>
      <c r="G100" s="57">
        <v>1023</v>
      </c>
      <c r="H100" s="213">
        <f t="shared" si="65"/>
        <v>73195.649999999994</v>
      </c>
      <c r="I100" s="438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1252.6530612244901</v>
      </c>
      <c r="O100" s="47">
        <f t="shared" si="67"/>
        <v>69.591836734693899</v>
      </c>
      <c r="P100" s="48">
        <f t="shared" si="68"/>
        <v>0</v>
      </c>
      <c r="Q100" s="49">
        <f t="shared" si="64"/>
        <v>-7.3526077097505436</v>
      </c>
      <c r="R100" s="428">
        <f t="shared" si="69"/>
        <v>0.90444264348338643</v>
      </c>
      <c r="S100" s="463"/>
      <c r="T100" s="214">
        <v>0.66666666666666663</v>
      </c>
      <c r="U100" s="214">
        <v>0.7006944444444444</v>
      </c>
      <c r="V100" s="215">
        <v>6</v>
      </c>
      <c r="W100" s="90">
        <f t="shared" si="70"/>
        <v>48.999999999999986</v>
      </c>
      <c r="X100" s="222"/>
      <c r="Y100" s="222"/>
      <c r="Z100" s="220"/>
      <c r="AA100" s="220"/>
      <c r="AB100" s="451"/>
      <c r="AC100" s="451"/>
      <c r="AD100" s="438"/>
      <c r="AE100" s="438"/>
      <c r="AF100" s="54">
        <f t="shared" si="61"/>
        <v>-132.3469387755099</v>
      </c>
      <c r="AG100" s="431">
        <f t="shared" si="62"/>
        <v>0.90444264348338632</v>
      </c>
      <c r="AH100" s="472"/>
    </row>
    <row r="101" spans="1:34" s="221" customFormat="1" ht="19.149999999999999" customHeight="1">
      <c r="A101" s="493"/>
      <c r="B101" s="424" t="s">
        <v>196</v>
      </c>
      <c r="C101" s="55"/>
      <c r="D101" s="82" t="s">
        <v>212</v>
      </c>
      <c r="E101" s="83"/>
      <c r="F101" s="370">
        <v>54.09</v>
      </c>
      <c r="G101" s="57">
        <v>2157.96</v>
      </c>
      <c r="H101" s="213">
        <f t="shared" si="65"/>
        <v>116724.05640000002</v>
      </c>
      <c r="I101" s="438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66"/>
        <v>1334.8206185567014</v>
      </c>
      <c r="O101" s="47">
        <f t="shared" si="67"/>
        <v>74.156701030927863</v>
      </c>
      <c r="P101" s="48">
        <f t="shared" si="68"/>
        <v>0</v>
      </c>
      <c r="Q101" s="49">
        <f t="shared" si="64"/>
        <v>-9.1766323024054657</v>
      </c>
      <c r="R101" s="428">
        <f t="shared" si="69"/>
        <v>0.88988041237113435</v>
      </c>
      <c r="S101" s="463"/>
      <c r="T101" s="214">
        <v>0.70416666666666661</v>
      </c>
      <c r="U101" s="89">
        <v>0.7715277777777777</v>
      </c>
      <c r="V101" s="215">
        <v>5</v>
      </c>
      <c r="W101" s="90">
        <f t="shared" si="70"/>
        <v>96.999999999999972</v>
      </c>
      <c r="X101" s="223"/>
      <c r="Y101" s="223"/>
      <c r="Z101" s="220"/>
      <c r="AA101" s="220"/>
      <c r="AB101" s="451"/>
      <c r="AC101" s="451"/>
      <c r="AD101" s="438"/>
      <c r="AE101" s="438"/>
      <c r="AF101" s="216">
        <f t="shared" si="61"/>
        <v>-165.17938144329855</v>
      </c>
      <c r="AG101" s="217">
        <f t="shared" si="62"/>
        <v>0.88988041237113424</v>
      </c>
      <c r="AH101" s="472"/>
    </row>
    <row r="102" spans="1:34" s="221" customFormat="1" ht="19.149999999999999" customHeight="1">
      <c r="A102" s="493"/>
      <c r="B102" s="424">
        <v>0</v>
      </c>
      <c r="C102" s="178"/>
      <c r="D102" s="179"/>
      <c r="E102" s="180"/>
      <c r="F102" s="370" t="s">
        <v>105</v>
      </c>
      <c r="G102" s="57"/>
      <c r="H102" s="213">
        <f t="shared" si="65"/>
        <v>0</v>
      </c>
      <c r="I102" s="424"/>
      <c r="J102" s="46"/>
      <c r="K102" s="44"/>
      <c r="L102" s="47"/>
      <c r="M102" s="87"/>
      <c r="N102" s="44"/>
      <c r="O102" s="47"/>
      <c r="P102" s="48"/>
      <c r="Q102" s="49"/>
      <c r="R102" s="428"/>
      <c r="S102" s="463"/>
      <c r="T102" s="214"/>
      <c r="U102" s="214"/>
      <c r="V102" s="215"/>
      <c r="W102" s="90"/>
      <c r="X102" s="223"/>
      <c r="Y102" s="223"/>
      <c r="Z102" s="220"/>
      <c r="AA102" s="220"/>
      <c r="AB102" s="451"/>
      <c r="AC102" s="451"/>
      <c r="AD102" s="438"/>
      <c r="AE102" s="438"/>
      <c r="AF102" s="54">
        <f t="shared" si="61"/>
        <v>0</v>
      </c>
      <c r="AG102" s="431" t="e">
        <f t="shared" si="62"/>
        <v>#DIV/0!</v>
      </c>
      <c r="AH102" s="472"/>
    </row>
    <row r="103" spans="1:34" s="221" customFormat="1" ht="19.149999999999999" customHeight="1">
      <c r="A103" s="493"/>
      <c r="B103" s="424">
        <v>0</v>
      </c>
      <c r="C103" s="224"/>
      <c r="D103" s="82"/>
      <c r="E103" s="83"/>
      <c r="F103" s="370" t="s">
        <v>105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28"/>
      <c r="S103" s="463"/>
      <c r="T103" s="214"/>
      <c r="U103" s="214"/>
      <c r="V103" s="215"/>
      <c r="W103" s="90"/>
      <c r="X103" s="223"/>
      <c r="Y103" s="223"/>
      <c r="Z103" s="220"/>
      <c r="AA103" s="220"/>
      <c r="AB103" s="451"/>
      <c r="AC103" s="451"/>
      <c r="AD103" s="438"/>
      <c r="AE103" s="438"/>
      <c r="AF103" s="216">
        <f t="shared" si="61"/>
        <v>0</v>
      </c>
      <c r="AG103" s="217" t="e">
        <f t="shared" si="62"/>
        <v>#DIV/0!</v>
      </c>
      <c r="AH103" s="472"/>
    </row>
    <row r="104" spans="1:34" s="221" customFormat="1" ht="19.149999999999999" customHeight="1">
      <c r="A104" s="493"/>
      <c r="B104" s="424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8"/>
      <c r="S104" s="46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451"/>
      <c r="AC104" s="451"/>
      <c r="AD104" s="438"/>
      <c r="AE104" s="438"/>
      <c r="AF104" s="54">
        <f t="shared" si="61"/>
        <v>0</v>
      </c>
      <c r="AG104" s="431" t="e">
        <f t="shared" si="62"/>
        <v>#DIV/0!</v>
      </c>
      <c r="AH104" s="472"/>
    </row>
    <row r="105" spans="1:34" s="221" customFormat="1" ht="19.149999999999999" customHeight="1">
      <c r="A105" s="493"/>
      <c r="B105" s="424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8"/>
      <c r="S105" s="46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451"/>
      <c r="AC105" s="451"/>
      <c r="AD105" s="438"/>
      <c r="AE105" s="438"/>
      <c r="AF105" s="216">
        <f t="shared" si="61"/>
        <v>0</v>
      </c>
      <c r="AG105" s="217" t="e">
        <f t="shared" si="62"/>
        <v>#DIV/0!</v>
      </c>
      <c r="AH105" s="472"/>
    </row>
    <row r="106" spans="1:34" s="221" customFormat="1" ht="19.149999999999999" customHeight="1">
      <c r="A106" s="493"/>
      <c r="B106" s="424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1"/>
      <c r="S106" s="492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451"/>
      <c r="AC106" s="451"/>
      <c r="AD106" s="438"/>
      <c r="AE106" s="438"/>
      <c r="AF106" s="220"/>
      <c r="AG106" s="431"/>
      <c r="AH106" s="472"/>
    </row>
    <row r="107" spans="1:34" s="221" customFormat="1" ht="19.149999999999999" customHeight="1">
      <c r="A107" s="493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1"/>
      <c r="S107" s="492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451"/>
      <c r="AC107" s="451"/>
      <c r="AD107" s="438"/>
      <c r="AE107" s="438"/>
      <c r="AF107" s="220"/>
      <c r="AG107" s="431"/>
      <c r="AH107" s="472"/>
    </row>
    <row r="108" spans="1:34" ht="19.149999999999999" customHeight="1">
      <c r="A108" s="493"/>
      <c r="B108" s="110">
        <v>0</v>
      </c>
      <c r="C108" s="100" t="s">
        <v>250</v>
      </c>
      <c r="D108" s="478" t="s">
        <v>118</v>
      </c>
      <c r="E108" s="478"/>
      <c r="F108" s="371"/>
      <c r="G108" s="101"/>
      <c r="H108" s="102"/>
      <c r="I108" s="103"/>
      <c r="J108" s="101">
        <v>16.166666666666668</v>
      </c>
      <c r="K108" s="101">
        <v>1483.5</v>
      </c>
      <c r="L108" s="104">
        <v>112.10838779956428</v>
      </c>
      <c r="M108" s="101">
        <f t="shared" ref="M108:O108" si="71">AVERAGE(M96:M107)</f>
        <v>16.166666666666668</v>
      </c>
      <c r="N108" s="101">
        <f t="shared" si="71"/>
        <v>1350.795643775924</v>
      </c>
      <c r="O108" s="104">
        <f t="shared" si="71"/>
        <v>103.31376064852202</v>
      </c>
      <c r="P108" s="54">
        <f t="shared" ref="P108:P116" si="72">M108-J108</f>
        <v>0</v>
      </c>
      <c r="Q108" s="88">
        <f t="shared" ref="Q108:Q116" si="73">O108-L108</f>
        <v>-8.7946271510422633</v>
      </c>
      <c r="R108" s="105">
        <f t="shared" ref="R108:R116" si="74">O108/L108</f>
        <v>0.92155246075997499</v>
      </c>
      <c r="S108" s="46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51"/>
      <c r="AC108" s="451"/>
      <c r="AD108" s="107">
        <f>SUM(AD96:AD107)</f>
        <v>1</v>
      </c>
      <c r="AE108" s="107">
        <f>SUM(AE96:AE107)</f>
        <v>0</v>
      </c>
      <c r="AF108" s="54">
        <f t="shared" si="61"/>
        <v>-132.70435622407604</v>
      </c>
      <c r="AG108" s="431">
        <f t="shared" si="62"/>
        <v>0.9105464400242157</v>
      </c>
      <c r="AH108" s="472"/>
    </row>
    <row r="109" spans="1:34" ht="19.149999999999999" customHeight="1">
      <c r="A109" s="494" t="s">
        <v>251</v>
      </c>
      <c r="B109" s="424" t="s">
        <v>196</v>
      </c>
      <c r="C109" s="434"/>
      <c r="D109" s="179" t="s">
        <v>253</v>
      </c>
      <c r="E109" s="43"/>
      <c r="F109" s="359">
        <v>51.75</v>
      </c>
      <c r="G109" s="44">
        <v>1080</v>
      </c>
      <c r="H109" s="45">
        <f t="shared" ref="H109:H119" si="75">F109*G109</f>
        <v>55890</v>
      </c>
      <c r="I109" s="424"/>
      <c r="J109" s="46">
        <v>21</v>
      </c>
      <c r="K109" s="44">
        <v>1500</v>
      </c>
      <c r="L109" s="47">
        <v>71.428571428571431</v>
      </c>
      <c r="M109" s="422">
        <v>21</v>
      </c>
      <c r="N109" s="44">
        <f t="shared" ref="N109:N116" si="76">G109/W109*60</f>
        <v>1350.0000000000005</v>
      </c>
      <c r="O109" s="47">
        <f t="shared" ref="O109:O116" si="77">N109/M109</f>
        <v>64.285714285714306</v>
      </c>
      <c r="P109" s="48">
        <f t="shared" si="72"/>
        <v>0</v>
      </c>
      <c r="Q109" s="49">
        <f t="shared" si="73"/>
        <v>-7.1428571428571246</v>
      </c>
      <c r="R109" s="428">
        <f t="shared" si="74"/>
        <v>0.90000000000000024</v>
      </c>
      <c r="S109" s="497">
        <f>R121</f>
        <v>0.85835303031993959</v>
      </c>
      <c r="T109" s="230">
        <v>0.5</v>
      </c>
      <c r="U109" s="230">
        <v>0.53333333333333333</v>
      </c>
      <c r="V109" s="231">
        <v>5</v>
      </c>
      <c r="W109" s="421">
        <f t="shared" si="70"/>
        <v>47.999999999999986</v>
      </c>
      <c r="X109" s="53"/>
      <c r="Y109" s="53"/>
      <c r="Z109" s="54"/>
      <c r="AA109" s="54"/>
      <c r="AB109" s="451"/>
      <c r="AC109" s="451"/>
      <c r="AD109" s="438"/>
      <c r="AE109" s="438"/>
      <c r="AF109" s="48">
        <f t="shared" si="61"/>
        <v>-149.99999999999955</v>
      </c>
      <c r="AG109" s="126">
        <f t="shared" si="62"/>
        <v>0.90000000000000036</v>
      </c>
      <c r="AH109" s="472">
        <f>AG121</f>
        <v>0.87127891617877784</v>
      </c>
    </row>
    <row r="110" spans="1:34" ht="19.149999999999999" customHeight="1">
      <c r="A110" s="495"/>
      <c r="B110" s="424" t="s">
        <v>196</v>
      </c>
      <c r="C110" s="178"/>
      <c r="D110" s="42" t="s">
        <v>254</v>
      </c>
      <c r="E110" s="180"/>
      <c r="F110" s="359">
        <v>56.43</v>
      </c>
      <c r="G110" s="177">
        <v>1018</v>
      </c>
      <c r="H110" s="45">
        <f t="shared" si="75"/>
        <v>57445.74</v>
      </c>
      <c r="I110" s="424"/>
      <c r="J110" s="46">
        <v>18</v>
      </c>
      <c r="K110" s="44">
        <v>1500</v>
      </c>
      <c r="L110" s="47">
        <v>83.333333333333329</v>
      </c>
      <c r="M110" s="422">
        <v>18</v>
      </c>
      <c r="N110" s="44">
        <f t="shared" si="76"/>
        <v>1357.3333333333335</v>
      </c>
      <c r="O110" s="47">
        <f t="shared" si="77"/>
        <v>75.407407407407419</v>
      </c>
      <c r="P110" s="48">
        <f t="shared" si="72"/>
        <v>0</v>
      </c>
      <c r="Q110" s="49">
        <f t="shared" si="73"/>
        <v>-7.9259259259259096</v>
      </c>
      <c r="R110" s="428">
        <f t="shared" si="74"/>
        <v>0.90488888888888908</v>
      </c>
      <c r="S110" s="498"/>
      <c r="T110" s="230">
        <v>0.53819444444444442</v>
      </c>
      <c r="U110" s="230">
        <v>0.56944444444444442</v>
      </c>
      <c r="V110" s="231">
        <v>7</v>
      </c>
      <c r="W110" s="421">
        <f t="shared" si="70"/>
        <v>45</v>
      </c>
      <c r="X110" s="191"/>
      <c r="Y110" s="191"/>
      <c r="Z110" s="54"/>
      <c r="AA110" s="54"/>
      <c r="AB110" s="451"/>
      <c r="AC110" s="451"/>
      <c r="AD110" s="438"/>
      <c r="AE110" s="438"/>
      <c r="AF110" s="48">
        <f t="shared" si="61"/>
        <v>-142.66666666666652</v>
      </c>
      <c r="AG110" s="126">
        <f t="shared" si="62"/>
        <v>0.90488888888888896</v>
      </c>
      <c r="AH110" s="472"/>
    </row>
    <row r="111" spans="1:34" ht="19.149999999999999" customHeight="1">
      <c r="A111" s="495"/>
      <c r="B111" s="424" t="s">
        <v>196</v>
      </c>
      <c r="C111" s="178"/>
      <c r="D111" s="42" t="s">
        <v>213</v>
      </c>
      <c r="E111" s="180"/>
      <c r="F111" s="359">
        <v>50.67</v>
      </c>
      <c r="G111" s="57">
        <v>1847</v>
      </c>
      <c r="H111" s="45">
        <f t="shared" si="75"/>
        <v>93587.49</v>
      </c>
      <c r="I111" s="424"/>
      <c r="J111" s="46">
        <v>18</v>
      </c>
      <c r="K111" s="44">
        <v>1500</v>
      </c>
      <c r="L111" s="47">
        <v>83.333333333333329</v>
      </c>
      <c r="M111" s="232">
        <v>18</v>
      </c>
      <c r="N111" s="44">
        <f t="shared" si="76"/>
        <v>1351.4634146341459</v>
      </c>
      <c r="O111" s="47">
        <f t="shared" si="77"/>
        <v>75.081300813008113</v>
      </c>
      <c r="P111" s="48">
        <f t="shared" si="72"/>
        <v>0</v>
      </c>
      <c r="Q111" s="49">
        <f t="shared" si="73"/>
        <v>-8.2520325203252156</v>
      </c>
      <c r="R111" s="428">
        <f t="shared" si="74"/>
        <v>0.90097560975609736</v>
      </c>
      <c r="S111" s="498"/>
      <c r="T111" s="230">
        <v>0.58472222222222214</v>
      </c>
      <c r="U111" s="230">
        <v>0.64166666666666661</v>
      </c>
      <c r="V111" s="231">
        <v>22</v>
      </c>
      <c r="W111" s="421">
        <f t="shared" si="70"/>
        <v>82.000000000000028</v>
      </c>
      <c r="X111" s="53">
        <v>0.57291666666666663</v>
      </c>
      <c r="Y111" s="53">
        <v>0.58194444444444449</v>
      </c>
      <c r="Z111" s="54"/>
      <c r="AA111" s="54"/>
      <c r="AB111" s="451"/>
      <c r="AC111" s="451"/>
      <c r="AD111" s="438"/>
      <c r="AE111" s="438"/>
      <c r="AF111" s="48">
        <f t="shared" si="61"/>
        <v>-148.53658536585408</v>
      </c>
      <c r="AG111" s="126">
        <f t="shared" si="62"/>
        <v>0.90097560975609725</v>
      </c>
      <c r="AH111" s="472"/>
    </row>
    <row r="112" spans="1:34" ht="19.149999999999999" customHeight="1">
      <c r="A112" s="495"/>
      <c r="B112" s="424" t="s">
        <v>196</v>
      </c>
      <c r="C112" s="178"/>
      <c r="D112" s="179" t="s">
        <v>282</v>
      </c>
      <c r="E112" s="180"/>
      <c r="F112" s="359">
        <v>55.32</v>
      </c>
      <c r="G112" s="57">
        <v>603</v>
      </c>
      <c r="H112" s="45">
        <f t="shared" si="75"/>
        <v>33357.96</v>
      </c>
      <c r="I112" s="438"/>
      <c r="J112" s="46">
        <v>14</v>
      </c>
      <c r="K112" s="44">
        <v>1440</v>
      </c>
      <c r="L112" s="47">
        <v>102.85714285714286</v>
      </c>
      <c r="M112" s="232">
        <v>15</v>
      </c>
      <c r="N112" s="44">
        <f t="shared" si="76"/>
        <v>1247.5862068965494</v>
      </c>
      <c r="O112" s="47">
        <f t="shared" si="77"/>
        <v>83.172413793103289</v>
      </c>
      <c r="P112" s="48">
        <f t="shared" si="72"/>
        <v>1</v>
      </c>
      <c r="Q112" s="49">
        <f t="shared" si="73"/>
        <v>-19.684729064039573</v>
      </c>
      <c r="R112" s="428">
        <f t="shared" si="74"/>
        <v>0.80862068965517087</v>
      </c>
      <c r="S112" s="498"/>
      <c r="T112" s="230">
        <v>0.70833333333333337</v>
      </c>
      <c r="U112" s="230">
        <v>0.7284722222222223</v>
      </c>
      <c r="V112" s="231">
        <v>5</v>
      </c>
      <c r="W112" s="421">
        <f t="shared" si="70"/>
        <v>29.000000000000057</v>
      </c>
      <c r="X112" s="53"/>
      <c r="Y112" s="53"/>
      <c r="Z112" s="54"/>
      <c r="AA112" s="54"/>
      <c r="AB112" s="451"/>
      <c r="AC112" s="451"/>
      <c r="AD112" s="438"/>
      <c r="AE112" s="438"/>
      <c r="AF112" s="48">
        <f t="shared" si="61"/>
        <v>-192.41379310345064</v>
      </c>
      <c r="AG112" s="126">
        <f t="shared" si="62"/>
        <v>0.86637931034482596</v>
      </c>
      <c r="AH112" s="472"/>
    </row>
    <row r="113" spans="1:34" s="221" customFormat="1" ht="19.149999999999999" customHeight="1">
      <c r="A113" s="495"/>
      <c r="B113" s="424" t="s">
        <v>196</v>
      </c>
      <c r="C113" s="178"/>
      <c r="D113" s="179" t="s">
        <v>283</v>
      </c>
      <c r="E113" s="180"/>
      <c r="F113" s="359">
        <v>55.56</v>
      </c>
      <c r="G113" s="57">
        <v>942</v>
      </c>
      <c r="H113" s="45">
        <f t="shared" si="75"/>
        <v>52337.520000000004</v>
      </c>
      <c r="I113" s="438"/>
      <c r="J113" s="46">
        <v>16</v>
      </c>
      <c r="K113" s="44">
        <v>1440</v>
      </c>
      <c r="L113" s="47">
        <v>90</v>
      </c>
      <c r="M113" s="232">
        <v>16</v>
      </c>
      <c r="N113" s="44">
        <f t="shared" si="76"/>
        <v>1256</v>
      </c>
      <c r="O113" s="47">
        <f t="shared" si="77"/>
        <v>78.5</v>
      </c>
      <c r="P113" s="48">
        <f t="shared" si="72"/>
        <v>0</v>
      </c>
      <c r="Q113" s="49">
        <f t="shared" si="73"/>
        <v>-11.5</v>
      </c>
      <c r="R113" s="428">
        <f t="shared" si="74"/>
        <v>0.87222222222222223</v>
      </c>
      <c r="S113" s="498"/>
      <c r="T113" s="230">
        <v>0.73333333333333339</v>
      </c>
      <c r="U113" s="230">
        <v>0.76458333333333339</v>
      </c>
      <c r="V113" s="231">
        <v>7</v>
      </c>
      <c r="W113" s="421">
        <f t="shared" si="70"/>
        <v>45</v>
      </c>
      <c r="X113" s="219"/>
      <c r="Y113" s="219"/>
      <c r="Z113" s="220"/>
      <c r="AA113" s="220"/>
      <c r="AB113" s="451"/>
      <c r="AC113" s="451"/>
      <c r="AD113" s="224"/>
      <c r="AE113" s="224"/>
      <c r="AF113" s="48">
        <f t="shared" si="61"/>
        <v>-184</v>
      </c>
      <c r="AG113" s="126">
        <f t="shared" si="62"/>
        <v>0.87222222222222223</v>
      </c>
      <c r="AH113" s="472"/>
    </row>
    <row r="114" spans="1:34" s="221" customFormat="1" ht="19.149999999999999" customHeight="1">
      <c r="A114" s="495"/>
      <c r="B114" s="424" t="s">
        <v>196</v>
      </c>
      <c r="C114" s="178"/>
      <c r="D114" s="179" t="s">
        <v>284</v>
      </c>
      <c r="E114" s="180"/>
      <c r="F114" s="359">
        <v>54.29</v>
      </c>
      <c r="G114" s="57">
        <v>773</v>
      </c>
      <c r="H114" s="45">
        <f t="shared" si="75"/>
        <v>41966.17</v>
      </c>
      <c r="I114" s="438"/>
      <c r="J114" s="46">
        <v>15</v>
      </c>
      <c r="K114" s="44">
        <v>1440</v>
      </c>
      <c r="L114" s="47">
        <v>96</v>
      </c>
      <c r="M114" s="232">
        <v>15</v>
      </c>
      <c r="N114" s="44">
        <f t="shared" si="76"/>
        <v>1253.5135135135126</v>
      </c>
      <c r="O114" s="47">
        <f t="shared" si="77"/>
        <v>83.567567567567508</v>
      </c>
      <c r="P114" s="48">
        <f t="shared" si="72"/>
        <v>0</v>
      </c>
      <c r="Q114" s="49">
        <f t="shared" si="73"/>
        <v>-12.432432432432492</v>
      </c>
      <c r="R114" s="428">
        <f t="shared" si="74"/>
        <v>0.87049549549549488</v>
      </c>
      <c r="S114" s="498"/>
      <c r="T114" s="230">
        <v>0.7680555555555556</v>
      </c>
      <c r="U114" s="230">
        <v>0.79375000000000007</v>
      </c>
      <c r="V114" s="231">
        <v>5</v>
      </c>
      <c r="W114" s="421">
        <f t="shared" si="70"/>
        <v>37.000000000000028</v>
      </c>
      <c r="X114" s="219"/>
      <c r="Y114" s="219"/>
      <c r="Z114" s="220"/>
      <c r="AA114" s="220"/>
      <c r="AB114" s="451"/>
      <c r="AC114" s="451"/>
      <c r="AD114" s="224"/>
      <c r="AE114" s="224"/>
      <c r="AF114" s="48">
        <f t="shared" si="61"/>
        <v>-186.48648648648737</v>
      </c>
      <c r="AG114" s="126">
        <f t="shared" si="62"/>
        <v>0.87049549549549488</v>
      </c>
      <c r="AH114" s="472"/>
    </row>
    <row r="115" spans="1:34" s="221" customFormat="1" ht="19.149999999999999" customHeight="1">
      <c r="A115" s="495"/>
      <c r="B115" s="424" t="s">
        <v>115</v>
      </c>
      <c r="C115" s="178"/>
      <c r="D115" s="179" t="s">
        <v>255</v>
      </c>
      <c r="E115" s="180"/>
      <c r="F115" s="359">
        <v>20.170000000000002</v>
      </c>
      <c r="G115" s="177">
        <v>469</v>
      </c>
      <c r="H115" s="45">
        <f t="shared" si="75"/>
        <v>9459.7300000000014</v>
      </c>
      <c r="I115" s="438"/>
      <c r="J115" s="46">
        <v>12</v>
      </c>
      <c r="K115" s="44">
        <v>1500</v>
      </c>
      <c r="L115" s="47">
        <v>125</v>
      </c>
      <c r="M115" s="422">
        <v>12</v>
      </c>
      <c r="N115" s="44">
        <f t="shared" si="76"/>
        <v>1279.0909090909042</v>
      </c>
      <c r="O115" s="47">
        <f t="shared" si="77"/>
        <v>106.59090909090868</v>
      </c>
      <c r="P115" s="48">
        <f t="shared" si="72"/>
        <v>0</v>
      </c>
      <c r="Q115" s="49">
        <f t="shared" si="73"/>
        <v>-18.409090909091319</v>
      </c>
      <c r="R115" s="428">
        <f t="shared" si="74"/>
        <v>0.85272727272726945</v>
      </c>
      <c r="S115" s="498"/>
      <c r="T115" s="230">
        <v>0.80972222222222223</v>
      </c>
      <c r="U115" s="230">
        <v>0.82500000000000007</v>
      </c>
      <c r="V115" s="231">
        <v>23</v>
      </c>
      <c r="W115" s="421">
        <f t="shared" si="70"/>
        <v>22.000000000000082</v>
      </c>
      <c r="X115" s="219">
        <v>0.79722222222222217</v>
      </c>
      <c r="Y115" s="219">
        <v>0.80972222222222223</v>
      </c>
      <c r="Z115" s="220"/>
      <c r="AA115" s="220"/>
      <c r="AB115" s="451"/>
      <c r="AC115" s="451"/>
      <c r="AD115" s="224"/>
      <c r="AE115" s="224">
        <v>2</v>
      </c>
      <c r="AF115" s="48">
        <f t="shared" si="61"/>
        <v>-220.90909090909577</v>
      </c>
      <c r="AG115" s="126">
        <f t="shared" si="62"/>
        <v>0.85272727272726945</v>
      </c>
      <c r="AH115" s="472"/>
    </row>
    <row r="116" spans="1:34" s="221" customFormat="1" ht="19.149999999999999" customHeight="1">
      <c r="A116" s="495"/>
      <c r="B116" s="424" t="s">
        <v>115</v>
      </c>
      <c r="C116" s="55"/>
      <c r="D116" s="82" t="s">
        <v>267</v>
      </c>
      <c r="E116" s="83"/>
      <c r="F116" s="359">
        <v>19.41</v>
      </c>
      <c r="G116" s="57">
        <v>1705</v>
      </c>
      <c r="H116" s="45">
        <f t="shared" si="75"/>
        <v>33094.050000000003</v>
      </c>
      <c r="I116" s="438"/>
      <c r="J116" s="46">
        <v>12</v>
      </c>
      <c r="K116" s="44">
        <v>1500</v>
      </c>
      <c r="L116" s="47">
        <v>125</v>
      </c>
      <c r="M116" s="427">
        <v>12</v>
      </c>
      <c r="N116" s="44">
        <f t="shared" si="76"/>
        <v>1203.5294117647077</v>
      </c>
      <c r="O116" s="47">
        <f t="shared" si="77"/>
        <v>100.29411764705897</v>
      </c>
      <c r="P116" s="48">
        <f t="shared" si="72"/>
        <v>0</v>
      </c>
      <c r="Q116" s="49">
        <f t="shared" si="73"/>
        <v>-24.705882352941032</v>
      </c>
      <c r="R116" s="428">
        <f t="shared" si="74"/>
        <v>0.80235294117647171</v>
      </c>
      <c r="S116" s="498"/>
      <c r="T116" s="230">
        <v>0.82986111111111116</v>
      </c>
      <c r="U116" s="230">
        <v>0.88888888888888884</v>
      </c>
      <c r="V116" s="231">
        <v>7</v>
      </c>
      <c r="W116" s="421">
        <f t="shared" si="70"/>
        <v>84.999999999999858</v>
      </c>
      <c r="X116" s="219"/>
      <c r="Y116" s="219"/>
      <c r="Z116" s="220"/>
      <c r="AA116" s="220"/>
      <c r="AB116" s="451"/>
      <c r="AC116" s="451"/>
      <c r="AD116" s="224"/>
      <c r="AE116" s="224"/>
      <c r="AF116" s="48">
        <f t="shared" si="61"/>
        <v>-296.47058823529233</v>
      </c>
      <c r="AG116" s="126">
        <f t="shared" si="62"/>
        <v>0.80235294117647182</v>
      </c>
      <c r="AH116" s="472"/>
    </row>
    <row r="117" spans="1:34" s="221" customFormat="1" ht="19.149999999999999" customHeight="1">
      <c r="A117" s="495"/>
      <c r="B117" s="424">
        <v>0</v>
      </c>
      <c r="C117" s="55"/>
      <c r="D117" s="179"/>
      <c r="E117" s="83"/>
      <c r="F117" s="359" t="s">
        <v>105</v>
      </c>
      <c r="G117" s="57"/>
      <c r="H117" s="45">
        <f t="shared" si="75"/>
        <v>0</v>
      </c>
      <c r="I117" s="438"/>
      <c r="J117" s="46"/>
      <c r="K117" s="44"/>
      <c r="L117" s="47"/>
      <c r="M117" s="427"/>
      <c r="N117" s="44"/>
      <c r="O117" s="47"/>
      <c r="P117" s="48"/>
      <c r="Q117" s="49"/>
      <c r="R117" s="428"/>
      <c r="S117" s="498"/>
      <c r="T117" s="230"/>
      <c r="U117" s="230"/>
      <c r="V117" s="231"/>
      <c r="W117" s="421"/>
      <c r="X117" s="219"/>
      <c r="Y117" s="219"/>
      <c r="Z117" s="220"/>
      <c r="AA117" s="220"/>
      <c r="AB117" s="451"/>
      <c r="AC117" s="451"/>
      <c r="AD117" s="224"/>
      <c r="AE117" s="224"/>
      <c r="AF117" s="48">
        <f t="shared" si="61"/>
        <v>0</v>
      </c>
      <c r="AG117" s="126" t="e">
        <f t="shared" si="62"/>
        <v>#DIV/0!</v>
      </c>
      <c r="AH117" s="472"/>
    </row>
    <row r="118" spans="1:34" s="221" customFormat="1" ht="19.149999999999999" customHeight="1">
      <c r="A118" s="495"/>
      <c r="B118" s="424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38"/>
      <c r="J118" s="46"/>
      <c r="K118" s="44"/>
      <c r="L118" s="47"/>
      <c r="M118" s="427"/>
      <c r="N118" s="44"/>
      <c r="O118" s="47"/>
      <c r="P118" s="48"/>
      <c r="Q118" s="49"/>
      <c r="R118" s="428"/>
      <c r="S118" s="498"/>
      <c r="T118" s="230"/>
      <c r="U118" s="230"/>
      <c r="V118" s="231"/>
      <c r="W118" s="421">
        <f t="shared" si="70"/>
        <v>0</v>
      </c>
      <c r="X118" s="219"/>
      <c r="Y118" s="219"/>
      <c r="Z118" s="220"/>
      <c r="AA118" s="220"/>
      <c r="AB118" s="451"/>
      <c r="AC118" s="451"/>
      <c r="AD118" s="224"/>
      <c r="AE118" s="224"/>
      <c r="AF118" s="48">
        <f t="shared" si="61"/>
        <v>0</v>
      </c>
      <c r="AG118" s="126" t="e">
        <f t="shared" si="62"/>
        <v>#DIV/0!</v>
      </c>
      <c r="AH118" s="472"/>
    </row>
    <row r="119" spans="1:34" s="221" customFormat="1" ht="19.149999999999999" customHeight="1">
      <c r="A119" s="495"/>
      <c r="B119" s="224">
        <v>0</v>
      </c>
      <c r="C119" s="226"/>
      <c r="D119" s="82"/>
      <c r="E119" s="83"/>
      <c r="F119" s="366" t="s">
        <v>105</v>
      </c>
      <c r="G119" s="233"/>
      <c r="H119" s="45">
        <f t="shared" si="75"/>
        <v>0</v>
      </c>
      <c r="I119" s="438"/>
      <c r="J119" s="181"/>
      <c r="K119" s="235"/>
      <c r="L119" s="47"/>
      <c r="M119" s="427"/>
      <c r="N119" s="182"/>
      <c r="O119" s="228"/>
      <c r="P119" s="168"/>
      <c r="Q119" s="49"/>
      <c r="R119" s="428"/>
      <c r="S119" s="498"/>
      <c r="T119" s="230"/>
      <c r="U119" s="230"/>
      <c r="V119" s="231"/>
      <c r="W119" s="421">
        <f t="shared" si="70"/>
        <v>0</v>
      </c>
      <c r="X119" s="219"/>
      <c r="Y119" s="219"/>
      <c r="Z119" s="220"/>
      <c r="AA119" s="220"/>
      <c r="AB119" s="451"/>
      <c r="AC119" s="451"/>
      <c r="AD119" s="224"/>
      <c r="AE119" s="224"/>
      <c r="AF119" s="48">
        <f t="shared" si="61"/>
        <v>0</v>
      </c>
      <c r="AG119" s="126" t="e">
        <f t="shared" si="62"/>
        <v>#DIV/0!</v>
      </c>
      <c r="AH119" s="472"/>
    </row>
    <row r="120" spans="1:34" s="221" customFormat="1" ht="19.149999999999999" customHeight="1">
      <c r="A120" s="495"/>
      <c r="B120" s="224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38"/>
      <c r="J120" s="181"/>
      <c r="K120" s="235"/>
      <c r="L120" s="47"/>
      <c r="M120" s="427"/>
      <c r="N120" s="182"/>
      <c r="O120" s="228"/>
      <c r="P120" s="168"/>
      <c r="Q120" s="49"/>
      <c r="R120" s="428"/>
      <c r="S120" s="498"/>
      <c r="T120" s="230"/>
      <c r="U120" s="230"/>
      <c r="V120" s="231"/>
      <c r="W120" s="421">
        <f t="shared" si="70"/>
        <v>0</v>
      </c>
      <c r="X120" s="219"/>
      <c r="Y120" s="219"/>
      <c r="Z120" s="220"/>
      <c r="AA120" s="220"/>
      <c r="AB120" s="451"/>
      <c r="AC120" s="451"/>
      <c r="AD120" s="224"/>
      <c r="AE120" s="224"/>
      <c r="AF120" s="48">
        <f t="shared" si="61"/>
        <v>0</v>
      </c>
      <c r="AG120" s="126" t="e">
        <f t="shared" si="62"/>
        <v>#DIV/0!</v>
      </c>
      <c r="AH120" s="472"/>
    </row>
    <row r="121" spans="1:34" ht="19.149999999999999" customHeight="1">
      <c r="A121" s="496"/>
      <c r="B121" s="122">
        <v>0</v>
      </c>
      <c r="C121" s="100" t="s">
        <v>259</v>
      </c>
      <c r="D121" s="236" t="s">
        <v>118</v>
      </c>
      <c r="E121" s="237"/>
      <c r="F121" s="368"/>
      <c r="G121" s="238"/>
      <c r="H121" s="239"/>
      <c r="I121" s="240"/>
      <c r="J121" s="205">
        <v>15.75</v>
      </c>
      <c r="K121" s="205">
        <v>1477.5</v>
      </c>
      <c r="L121" s="206">
        <v>97.11904761904762</v>
      </c>
      <c r="M121" s="205">
        <f t="shared" ref="M121:O121" si="78">AVERAGE(M109:M120)</f>
        <v>15.875</v>
      </c>
      <c r="N121" s="205">
        <f t="shared" si="78"/>
        <v>1287.3145986541442</v>
      </c>
      <c r="O121" s="206">
        <f t="shared" si="78"/>
        <v>83.362428825596041</v>
      </c>
      <c r="P121" s="48">
        <f t="shared" ref="P121:P130" si="79">M121-J121</f>
        <v>0.125</v>
      </c>
      <c r="Q121" s="49">
        <f t="shared" ref="Q121:Q130" si="80">O121-L121</f>
        <v>-13.75661879345158</v>
      </c>
      <c r="R121" s="175">
        <f t="shared" ref="R121:R130" si="81">O121/L121</f>
        <v>0.85835303031993959</v>
      </c>
      <c r="S121" s="477"/>
      <c r="T121" s="50"/>
      <c r="U121" s="50"/>
      <c r="V121" s="44"/>
      <c r="W121" s="421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51"/>
      <c r="AC121" s="451"/>
      <c r="AD121" s="107">
        <f>SUM(AD109:AD120)</f>
        <v>0</v>
      </c>
      <c r="AE121" s="107">
        <f>SUM(AE109:AE120)</f>
        <v>2</v>
      </c>
      <c r="AF121" s="48">
        <f>N121-K121</f>
        <v>-190.18540134585578</v>
      </c>
      <c r="AG121" s="126">
        <f>N121/K121</f>
        <v>0.87127891617877784</v>
      </c>
      <c r="AH121" s="472"/>
    </row>
    <row r="122" spans="1:34" ht="19.149999999999999" customHeight="1">
      <c r="A122" s="499" t="s">
        <v>260</v>
      </c>
      <c r="B122" s="131" t="s">
        <v>230</v>
      </c>
      <c r="C122" s="166"/>
      <c r="D122" s="179" t="s">
        <v>261</v>
      </c>
      <c r="E122" s="43"/>
      <c r="F122" s="359">
        <v>58.67</v>
      </c>
      <c r="G122" s="44">
        <v>1591</v>
      </c>
      <c r="H122" s="45">
        <f t="shared" ref="H122:H132" si="82">F122*G122</f>
        <v>93343.97</v>
      </c>
      <c r="I122" s="424"/>
      <c r="J122" s="46">
        <v>19</v>
      </c>
      <c r="K122" s="44">
        <v>1440</v>
      </c>
      <c r="L122" s="47">
        <v>75.78947368421052</v>
      </c>
      <c r="M122" s="422">
        <v>19</v>
      </c>
      <c r="N122" s="177">
        <f t="shared" ref="N122:N130" si="83">G122/W122*60</f>
        <v>1325.8333333333321</v>
      </c>
      <c r="O122" s="241">
        <f t="shared" ref="O122:O130" si="84">N122/M122</f>
        <v>69.780701754385902</v>
      </c>
      <c r="P122" s="108">
        <f t="shared" si="79"/>
        <v>0</v>
      </c>
      <c r="Q122" s="185">
        <f t="shared" si="80"/>
        <v>-6.0087719298246185</v>
      </c>
      <c r="R122" s="109">
        <f t="shared" si="81"/>
        <v>0.92071759259259178</v>
      </c>
      <c r="S122" s="463">
        <f>R134</f>
        <v>0.8986871706952454</v>
      </c>
      <c r="T122" s="50">
        <v>0.5</v>
      </c>
      <c r="U122" s="50">
        <v>0.55000000000000004</v>
      </c>
      <c r="V122" s="231">
        <v>5</v>
      </c>
      <c r="W122" s="421">
        <f t="shared" si="70"/>
        <v>72.000000000000057</v>
      </c>
      <c r="X122" s="53"/>
      <c r="Y122" s="53"/>
      <c r="Z122" s="54"/>
      <c r="AA122" s="54"/>
      <c r="AB122" s="451"/>
      <c r="AC122" s="451"/>
      <c r="AD122" s="438"/>
      <c r="AE122" s="438"/>
      <c r="AF122" s="48">
        <f t="shared" si="61"/>
        <v>-114.16666666666788</v>
      </c>
      <c r="AG122" s="428">
        <f t="shared" si="62"/>
        <v>0.92071759259259178</v>
      </c>
      <c r="AH122" s="477">
        <f>AG134</f>
        <v>0.91149062187551733</v>
      </c>
    </row>
    <row r="123" spans="1:34" ht="19.149999999999999" customHeight="1">
      <c r="A123" s="499"/>
      <c r="B123" s="131" t="s">
        <v>230</v>
      </c>
      <c r="C123" s="97"/>
      <c r="D123" s="42" t="s">
        <v>248</v>
      </c>
      <c r="E123" s="180"/>
      <c r="F123" s="359">
        <v>59.52</v>
      </c>
      <c r="G123" s="44">
        <v>2269</v>
      </c>
      <c r="H123" s="45">
        <f t="shared" si="82"/>
        <v>135050.88</v>
      </c>
      <c r="I123" s="438"/>
      <c r="J123" s="87">
        <v>21</v>
      </c>
      <c r="K123" s="57">
        <v>1385</v>
      </c>
      <c r="L123" s="86">
        <v>65.952380952380949</v>
      </c>
      <c r="M123" s="427">
        <v>21</v>
      </c>
      <c r="N123" s="57">
        <f t="shared" si="83"/>
        <v>1296.5714285714294</v>
      </c>
      <c r="O123" s="86">
        <f t="shared" si="84"/>
        <v>61.741496598639493</v>
      </c>
      <c r="P123" s="54">
        <f t="shared" si="79"/>
        <v>0</v>
      </c>
      <c r="Q123" s="88">
        <f t="shared" si="80"/>
        <v>-4.2108843537414558</v>
      </c>
      <c r="R123" s="431">
        <f t="shared" si="81"/>
        <v>0.93615265600825226</v>
      </c>
      <c r="S123" s="463"/>
      <c r="T123" s="50">
        <v>0.56527777777777777</v>
      </c>
      <c r="U123" s="50">
        <v>0.6381944444444444</v>
      </c>
      <c r="V123" s="231">
        <v>22</v>
      </c>
      <c r="W123" s="421">
        <f>(U123-T123)*24*60</f>
        <v>104.99999999999994</v>
      </c>
      <c r="X123" s="53">
        <v>0.55347222222222225</v>
      </c>
      <c r="Y123" s="53">
        <v>0.5625</v>
      </c>
      <c r="Z123" s="54"/>
      <c r="AA123" s="54"/>
      <c r="AB123" s="451"/>
      <c r="AC123" s="451"/>
      <c r="AD123" s="438"/>
      <c r="AE123" s="438"/>
      <c r="AF123" s="48">
        <f t="shared" si="61"/>
        <v>-88.428571428570649</v>
      </c>
      <c r="AG123" s="428">
        <f t="shared" si="62"/>
        <v>0.93615265600825226</v>
      </c>
      <c r="AH123" s="463"/>
    </row>
    <row r="124" spans="1:34" ht="19.149999999999999" customHeight="1">
      <c r="A124" s="499"/>
      <c r="B124" s="131" t="s">
        <v>196</v>
      </c>
      <c r="C124" s="178"/>
      <c r="D124" s="179" t="s">
        <v>262</v>
      </c>
      <c r="E124" s="180"/>
      <c r="F124" s="359">
        <v>56.79</v>
      </c>
      <c r="G124" s="177">
        <v>1570</v>
      </c>
      <c r="H124" s="45">
        <f t="shared" si="82"/>
        <v>89160.3</v>
      </c>
      <c r="I124" s="242"/>
      <c r="J124" s="87">
        <v>18</v>
      </c>
      <c r="K124" s="57">
        <v>1636</v>
      </c>
      <c r="L124" s="86">
        <v>90.888888888888886</v>
      </c>
      <c r="M124" s="422">
        <v>18</v>
      </c>
      <c r="N124" s="177">
        <f t="shared" si="83"/>
        <v>1544.2622950819687</v>
      </c>
      <c r="O124" s="241">
        <f t="shared" si="84"/>
        <v>85.792349726776038</v>
      </c>
      <c r="P124" s="108">
        <f t="shared" si="79"/>
        <v>0</v>
      </c>
      <c r="Q124" s="185">
        <f t="shared" si="80"/>
        <v>-5.0965391621128475</v>
      </c>
      <c r="R124" s="109">
        <f t="shared" si="81"/>
        <v>0.94392560824081218</v>
      </c>
      <c r="S124" s="500"/>
      <c r="T124" s="50">
        <v>0.70833333333333337</v>
      </c>
      <c r="U124" s="50">
        <v>0.75069444444444444</v>
      </c>
      <c r="V124" s="231">
        <v>5</v>
      </c>
      <c r="W124" s="243">
        <f>(U124-T124)*24*60</f>
        <v>60.999999999999943</v>
      </c>
      <c r="X124" s="191"/>
      <c r="Y124" s="191"/>
      <c r="Z124" s="54"/>
      <c r="AA124" s="54"/>
      <c r="AB124" s="451"/>
      <c r="AC124" s="451"/>
      <c r="AD124" s="438"/>
      <c r="AE124" s="438"/>
      <c r="AF124" s="108">
        <f t="shared" si="61"/>
        <v>-91.737704918031341</v>
      </c>
      <c r="AG124" s="109">
        <f t="shared" si="62"/>
        <v>0.94392560824081218</v>
      </c>
      <c r="AH124" s="463"/>
    </row>
    <row r="125" spans="1:34" ht="19.149999999999999" customHeight="1">
      <c r="A125" s="499"/>
      <c r="B125" s="131" t="s">
        <v>196</v>
      </c>
      <c r="C125" s="97"/>
      <c r="D125" s="42" t="s">
        <v>263</v>
      </c>
      <c r="E125" s="43"/>
      <c r="F125" s="359">
        <v>56.87</v>
      </c>
      <c r="G125" s="44">
        <v>1120</v>
      </c>
      <c r="H125" s="45">
        <f t="shared" si="82"/>
        <v>63694.399999999994</v>
      </c>
      <c r="I125" s="424"/>
      <c r="J125" s="87">
        <v>18</v>
      </c>
      <c r="K125" s="57">
        <v>1636</v>
      </c>
      <c r="L125" s="86">
        <v>90.888888888888886</v>
      </c>
      <c r="M125" s="422">
        <v>18</v>
      </c>
      <c r="N125" s="57">
        <f t="shared" si="83"/>
        <v>1527.2727272727273</v>
      </c>
      <c r="O125" s="86">
        <f t="shared" si="84"/>
        <v>84.848484848484844</v>
      </c>
      <c r="P125" s="54">
        <f t="shared" si="79"/>
        <v>0</v>
      </c>
      <c r="Q125" s="88">
        <f t="shared" si="80"/>
        <v>-6.0404040404040416</v>
      </c>
      <c r="R125" s="431">
        <f t="shared" si="81"/>
        <v>0.93354078684152031</v>
      </c>
      <c r="S125" s="500"/>
      <c r="T125" s="50">
        <v>0.75486111111111109</v>
      </c>
      <c r="U125" s="50">
        <v>0.78541666666666665</v>
      </c>
      <c r="V125" s="231">
        <v>6</v>
      </c>
      <c r="W125" s="243">
        <f t="shared" ref="W125:W133" si="85">(U125-T125)*24*60</f>
        <v>44</v>
      </c>
      <c r="X125" s="64"/>
      <c r="Y125" s="64"/>
      <c r="Z125" s="54"/>
      <c r="AA125" s="54"/>
      <c r="AB125" s="451"/>
      <c r="AC125" s="451"/>
      <c r="AD125" s="438"/>
      <c r="AE125" s="438"/>
      <c r="AF125" s="48">
        <f t="shared" si="61"/>
        <v>-108.72727272727275</v>
      </c>
      <c r="AG125" s="428">
        <f t="shared" si="62"/>
        <v>0.93354078684152031</v>
      </c>
      <c r="AH125" s="464"/>
    </row>
    <row r="126" spans="1:34" ht="19.149999999999999" customHeight="1">
      <c r="A126" s="499"/>
      <c r="B126" s="131" t="s">
        <v>196</v>
      </c>
      <c r="C126" s="438"/>
      <c r="D126" s="42" t="s">
        <v>264</v>
      </c>
      <c r="E126" s="180"/>
      <c r="F126" s="359">
        <v>54.09</v>
      </c>
      <c r="G126" s="57">
        <v>1033</v>
      </c>
      <c r="H126" s="45">
        <f t="shared" si="82"/>
        <v>55874.97</v>
      </c>
      <c r="I126" s="438"/>
      <c r="J126" s="87">
        <v>17</v>
      </c>
      <c r="K126" s="57">
        <v>1565</v>
      </c>
      <c r="L126" s="86">
        <v>92.058823529411768</v>
      </c>
      <c r="M126" s="427">
        <v>18</v>
      </c>
      <c r="N126" s="57">
        <f t="shared" si="83"/>
        <v>1377.3333333333333</v>
      </c>
      <c r="O126" s="86">
        <f t="shared" si="84"/>
        <v>76.518518518518519</v>
      </c>
      <c r="P126" s="54">
        <f t="shared" si="79"/>
        <v>1</v>
      </c>
      <c r="Q126" s="88">
        <f t="shared" si="80"/>
        <v>-15.540305010893249</v>
      </c>
      <c r="R126" s="431">
        <f t="shared" si="81"/>
        <v>0.83119157496154294</v>
      </c>
      <c r="S126" s="500"/>
      <c r="T126" s="50">
        <v>0.79027777777777775</v>
      </c>
      <c r="U126" s="50">
        <v>0.82152777777777775</v>
      </c>
      <c r="V126" s="231">
        <v>7</v>
      </c>
      <c r="W126" s="243">
        <f t="shared" si="85"/>
        <v>45</v>
      </c>
      <c r="X126" s="64"/>
      <c r="Y126" s="64"/>
      <c r="Z126" s="54"/>
      <c r="AA126" s="54"/>
      <c r="AB126" s="451"/>
      <c r="AC126" s="451"/>
      <c r="AD126" s="438"/>
      <c r="AE126" s="438"/>
      <c r="AF126" s="108">
        <f t="shared" si="61"/>
        <v>-187.66666666666674</v>
      </c>
      <c r="AG126" s="109">
        <f t="shared" si="62"/>
        <v>0.88008519701810428</v>
      </c>
      <c r="AH126" s="464"/>
    </row>
    <row r="127" spans="1:34" ht="19.149999999999999" customHeight="1">
      <c r="A127" s="499"/>
      <c r="B127" s="131" t="s">
        <v>196</v>
      </c>
      <c r="C127" s="226"/>
      <c r="D127" s="82" t="s">
        <v>265</v>
      </c>
      <c r="E127" s="83"/>
      <c r="F127" s="359">
        <v>47.6</v>
      </c>
      <c r="G127" s="212">
        <v>1555</v>
      </c>
      <c r="H127" s="45">
        <f t="shared" si="82"/>
        <v>74018</v>
      </c>
      <c r="I127" s="224"/>
      <c r="J127" s="87">
        <v>19</v>
      </c>
      <c r="K127" s="57">
        <v>1440</v>
      </c>
      <c r="L127" s="86">
        <v>75.78947368421052</v>
      </c>
      <c r="M127" s="422">
        <v>19</v>
      </c>
      <c r="N127" s="177">
        <f t="shared" si="83"/>
        <v>1352.1739130434769</v>
      </c>
      <c r="O127" s="241">
        <f t="shared" si="84"/>
        <v>71.167048054919832</v>
      </c>
      <c r="P127" s="108">
        <f t="shared" si="79"/>
        <v>0</v>
      </c>
      <c r="Q127" s="185">
        <f t="shared" si="80"/>
        <v>-4.6224256292906887</v>
      </c>
      <c r="R127" s="109">
        <f t="shared" si="81"/>
        <v>0.93900966183574786</v>
      </c>
      <c r="S127" s="500"/>
      <c r="T127" s="50">
        <v>0.83680555555555547</v>
      </c>
      <c r="U127" s="50">
        <v>0.88472222222222219</v>
      </c>
      <c r="V127" s="424">
        <v>22</v>
      </c>
      <c r="W127" s="243">
        <f t="shared" si="85"/>
        <v>69.000000000000071</v>
      </c>
      <c r="X127" s="64">
        <v>0.82500000000000007</v>
      </c>
      <c r="Y127" s="64">
        <v>0.8340277777777777</v>
      </c>
      <c r="Z127" s="54"/>
      <c r="AA127" s="54"/>
      <c r="AB127" s="451"/>
      <c r="AC127" s="451"/>
      <c r="AD127" s="438"/>
      <c r="AE127" s="438"/>
      <c r="AF127" s="108">
        <f t="shared" si="61"/>
        <v>-87.826086956523113</v>
      </c>
      <c r="AG127" s="109">
        <f t="shared" si="62"/>
        <v>0.93900966183574786</v>
      </c>
      <c r="AH127" s="464"/>
    </row>
    <row r="128" spans="1:34" ht="19.149999999999999" customHeight="1">
      <c r="A128" s="499"/>
      <c r="B128" s="131" t="s">
        <v>196</v>
      </c>
      <c r="C128" s="160"/>
      <c r="D128" s="59" t="s">
        <v>266</v>
      </c>
      <c r="E128" s="83"/>
      <c r="F128" s="359">
        <v>50.67</v>
      </c>
      <c r="G128" s="57">
        <v>329</v>
      </c>
      <c r="H128" s="45">
        <f t="shared" si="82"/>
        <v>16670.43</v>
      </c>
      <c r="I128" s="438"/>
      <c r="J128" s="87">
        <v>21</v>
      </c>
      <c r="K128" s="57">
        <v>1636</v>
      </c>
      <c r="L128" s="86">
        <v>77.904761904761898</v>
      </c>
      <c r="M128" s="87">
        <v>21</v>
      </c>
      <c r="N128" s="57">
        <f t="shared" si="83"/>
        <v>1316.0000000000048</v>
      </c>
      <c r="O128" s="86">
        <f t="shared" si="84"/>
        <v>62.666666666666892</v>
      </c>
      <c r="P128" s="54">
        <f t="shared" si="79"/>
        <v>0</v>
      </c>
      <c r="Q128" s="88">
        <f t="shared" si="80"/>
        <v>-15.238095238095006</v>
      </c>
      <c r="R128" s="431">
        <f t="shared" si="81"/>
        <v>0.80440097799511301</v>
      </c>
      <c r="S128" s="500"/>
      <c r="T128" s="50">
        <v>0.88958333333333328</v>
      </c>
      <c r="U128" s="50">
        <v>0.89999999999999991</v>
      </c>
      <c r="V128" s="424">
        <v>7</v>
      </c>
      <c r="W128" s="243">
        <f t="shared" si="85"/>
        <v>14.999999999999947</v>
      </c>
      <c r="X128" s="64"/>
      <c r="Y128" s="64"/>
      <c r="Z128" s="54"/>
      <c r="AA128" s="54"/>
      <c r="AB128" s="451"/>
      <c r="AC128" s="451"/>
      <c r="AD128" s="438"/>
      <c r="AE128" s="438"/>
      <c r="AF128" s="108">
        <f t="shared" si="61"/>
        <v>-319.99999999999523</v>
      </c>
      <c r="AG128" s="109">
        <f t="shared" si="62"/>
        <v>0.8044009779951129</v>
      </c>
      <c r="AH128" s="464"/>
    </row>
    <row r="129" spans="1:34" ht="19.149999999999999" customHeight="1">
      <c r="A129" s="499"/>
      <c r="B129" s="131" t="s">
        <v>196</v>
      </c>
      <c r="C129" s="160"/>
      <c r="D129" s="59" t="s">
        <v>277</v>
      </c>
      <c r="E129" s="60"/>
      <c r="F129" s="359">
        <v>50.49</v>
      </c>
      <c r="G129" s="57">
        <v>1394</v>
      </c>
      <c r="H129" s="45">
        <f t="shared" si="82"/>
        <v>70383.06</v>
      </c>
      <c r="I129" s="438"/>
      <c r="J129" s="87">
        <v>14</v>
      </c>
      <c r="K129" s="57">
        <v>1440</v>
      </c>
      <c r="L129" s="86">
        <v>102.85714285714286</v>
      </c>
      <c r="M129" s="427">
        <v>15</v>
      </c>
      <c r="N129" s="57">
        <f t="shared" si="83"/>
        <v>1349.0322580645175</v>
      </c>
      <c r="O129" s="86">
        <f t="shared" si="84"/>
        <v>89.935483870967829</v>
      </c>
      <c r="P129" s="54">
        <f t="shared" si="79"/>
        <v>1</v>
      </c>
      <c r="Q129" s="88">
        <f t="shared" si="80"/>
        <v>-12.921658986175032</v>
      </c>
      <c r="R129" s="431">
        <f t="shared" si="81"/>
        <v>0.87437275985663165</v>
      </c>
      <c r="S129" s="500"/>
      <c r="T129" s="50">
        <v>0.90555555555555545</v>
      </c>
      <c r="U129" s="50">
        <v>0.94861111111111096</v>
      </c>
      <c r="V129" s="424">
        <v>8</v>
      </c>
      <c r="W129" s="243">
        <f t="shared" si="85"/>
        <v>61.999999999999943</v>
      </c>
      <c r="X129" s="64"/>
      <c r="Y129" s="64"/>
      <c r="Z129" s="54"/>
      <c r="AA129" s="54"/>
      <c r="AB129" s="451"/>
      <c r="AC129" s="451"/>
      <c r="AD129" s="438"/>
      <c r="AE129" s="438"/>
      <c r="AF129" s="108"/>
      <c r="AG129" s="109"/>
      <c r="AH129" s="464"/>
    </row>
    <row r="130" spans="1:34" ht="19.149999999999999" customHeight="1">
      <c r="A130" s="499"/>
      <c r="B130" s="203" t="s">
        <v>196</v>
      </c>
      <c r="C130" s="160"/>
      <c r="D130" s="59" t="s">
        <v>275</v>
      </c>
      <c r="E130" s="60"/>
      <c r="F130" s="359">
        <v>50.92</v>
      </c>
      <c r="G130" s="57">
        <v>441.40000000000003</v>
      </c>
      <c r="H130" s="45">
        <f t="shared" si="82"/>
        <v>22476.088000000003</v>
      </c>
      <c r="I130" s="438"/>
      <c r="J130" s="87">
        <v>19</v>
      </c>
      <c r="K130" s="57">
        <v>1440</v>
      </c>
      <c r="L130" s="86">
        <v>75.78947368421052</v>
      </c>
      <c r="M130" s="427">
        <v>19</v>
      </c>
      <c r="N130" s="177">
        <f t="shared" si="83"/>
        <v>1324.2000000000048</v>
      </c>
      <c r="O130" s="241">
        <f t="shared" si="84"/>
        <v>69.694736842105513</v>
      </c>
      <c r="P130" s="108">
        <f t="shared" si="79"/>
        <v>0</v>
      </c>
      <c r="Q130" s="185">
        <f t="shared" si="80"/>
        <v>-6.0947368421050072</v>
      </c>
      <c r="R130" s="109">
        <f t="shared" si="81"/>
        <v>0.91958333333333675</v>
      </c>
      <c r="S130" s="500"/>
      <c r="T130" s="50">
        <v>0.95277777777777761</v>
      </c>
      <c r="U130" s="50">
        <v>0.96666666666666645</v>
      </c>
      <c r="V130" s="424">
        <v>6</v>
      </c>
      <c r="W130" s="243">
        <f t="shared" si="85"/>
        <v>19.999999999999929</v>
      </c>
      <c r="X130" s="64"/>
      <c r="Y130" s="64"/>
      <c r="Z130" s="54"/>
      <c r="AA130" s="54"/>
      <c r="AB130" s="451"/>
      <c r="AC130" s="451"/>
      <c r="AD130" s="438"/>
      <c r="AE130" s="438"/>
      <c r="AF130" s="65"/>
      <c r="AG130" s="429"/>
      <c r="AH130" s="464"/>
    </row>
    <row r="131" spans="1:34" ht="19.149999999999999" customHeight="1">
      <c r="A131" s="49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1"/>
      <c r="S131" s="500"/>
      <c r="T131" s="50"/>
      <c r="U131" s="50"/>
      <c r="V131" s="424"/>
      <c r="W131" s="243"/>
      <c r="X131" s="64"/>
      <c r="Y131" s="64"/>
      <c r="Z131" s="54"/>
      <c r="AA131" s="54"/>
      <c r="AB131" s="451"/>
      <c r="AC131" s="451"/>
      <c r="AD131" s="438"/>
      <c r="AE131" s="438"/>
      <c r="AF131" s="65"/>
      <c r="AG131" s="429"/>
      <c r="AH131" s="464"/>
    </row>
    <row r="132" spans="1:34" ht="19.149999999999999" customHeight="1">
      <c r="A132" s="49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38"/>
      <c r="J132" s="87"/>
      <c r="K132" s="57"/>
      <c r="L132" s="86"/>
      <c r="M132" s="427"/>
      <c r="N132" s="57"/>
      <c r="O132" s="86"/>
      <c r="P132" s="54"/>
      <c r="Q132" s="88"/>
      <c r="R132" s="431"/>
      <c r="S132" s="500"/>
      <c r="T132" s="50"/>
      <c r="U132" s="50"/>
      <c r="V132" s="424"/>
      <c r="W132" s="243">
        <f t="shared" si="85"/>
        <v>0</v>
      </c>
      <c r="X132" s="64"/>
      <c r="Y132" s="64"/>
      <c r="Z132" s="54"/>
      <c r="AA132" s="54"/>
      <c r="AB132" s="451"/>
      <c r="AC132" s="451"/>
      <c r="AD132" s="438"/>
      <c r="AE132" s="438"/>
      <c r="AF132" s="65"/>
      <c r="AG132" s="429"/>
      <c r="AH132" s="464"/>
    </row>
    <row r="133" spans="1:34" ht="19.149999999999999" customHeight="1">
      <c r="A133" s="49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38"/>
      <c r="J133" s="87"/>
      <c r="K133" s="57"/>
      <c r="L133" s="86"/>
      <c r="M133" s="427"/>
      <c r="N133" s="57"/>
      <c r="O133" s="86"/>
      <c r="P133" s="54"/>
      <c r="Q133" s="88"/>
      <c r="R133" s="431"/>
      <c r="S133" s="500"/>
      <c r="T133" s="50"/>
      <c r="U133" s="50"/>
      <c r="V133" s="424"/>
      <c r="W133" s="243">
        <f t="shared" si="85"/>
        <v>0</v>
      </c>
      <c r="X133" s="64"/>
      <c r="Y133" s="64"/>
      <c r="Z133" s="54"/>
      <c r="AA133" s="54"/>
      <c r="AB133" s="451"/>
      <c r="AC133" s="451"/>
      <c r="AD133" s="438"/>
      <c r="AE133" s="438"/>
      <c r="AF133" s="65"/>
      <c r="AG133" s="429"/>
      <c r="AH133" s="464"/>
    </row>
    <row r="134" spans="1:34" ht="19.149999999999999" customHeight="1">
      <c r="A134" s="499"/>
      <c r="B134" s="171">
        <v>0</v>
      </c>
      <c r="C134" s="100" t="s">
        <v>268</v>
      </c>
      <c r="D134" s="478" t="s">
        <v>118</v>
      </c>
      <c r="E134" s="478"/>
      <c r="F134" s="369"/>
      <c r="G134" s="101"/>
      <c r="H134" s="102"/>
      <c r="I134" s="245"/>
      <c r="J134" s="246">
        <v>18.444444444444443</v>
      </c>
      <c r="K134" s="246">
        <v>1513.1111111111111</v>
      </c>
      <c r="L134" s="247">
        <v>83.102145341567436</v>
      </c>
      <c r="M134" s="246">
        <f t="shared" ref="M134:O134" si="86">AVERAGE(M122:M133)</f>
        <v>18.666666666666668</v>
      </c>
      <c r="N134" s="246">
        <f t="shared" si="86"/>
        <v>1379.1865876334216</v>
      </c>
      <c r="O134" s="247">
        <f t="shared" si="86"/>
        <v>74.682831875718307</v>
      </c>
      <c r="P134" s="51">
        <f t="shared" ref="P134:P142" si="87">M134-J134</f>
        <v>0.22222222222222499</v>
      </c>
      <c r="Q134" s="142">
        <f t="shared" ref="Q134:Q142" si="88">O134-L134</f>
        <v>-8.4193134658491289</v>
      </c>
      <c r="R134" s="248">
        <f t="shared" ref="R134:R142" si="89">O134/L134</f>
        <v>0.8986871706952454</v>
      </c>
      <c r="S134" s="463"/>
      <c r="T134" s="50"/>
      <c r="U134" s="50"/>
      <c r="V134" s="424"/>
      <c r="W134" s="424"/>
      <c r="X134" s="53"/>
      <c r="Y134" s="53"/>
      <c r="Z134" s="106">
        <f>SUM(Z122:Z133)</f>
        <v>0</v>
      </c>
      <c r="AA134" s="106">
        <f>SUM(AA122:AA133)</f>
        <v>0</v>
      </c>
      <c r="AB134" s="451"/>
      <c r="AC134" s="451"/>
      <c r="AD134" s="107">
        <f>SUM(AD122:AD133)</f>
        <v>0</v>
      </c>
      <c r="AE134" s="107">
        <f>SUM(AE122:AE133)</f>
        <v>0</v>
      </c>
      <c r="AF134" s="48">
        <f t="shared" si="61"/>
        <v>-133.92452347768949</v>
      </c>
      <c r="AG134" s="428">
        <f t="shared" si="62"/>
        <v>0.91149062187551733</v>
      </c>
      <c r="AH134" s="464"/>
    </row>
    <row r="135" spans="1:34" ht="19.149999999999999" customHeight="1">
      <c r="A135" s="501" t="s">
        <v>269</v>
      </c>
      <c r="B135" s="424" t="s">
        <v>196</v>
      </c>
      <c r="C135" s="438"/>
      <c r="D135" s="82" t="s">
        <v>270</v>
      </c>
      <c r="E135" s="83"/>
      <c r="F135" s="359">
        <v>53.68</v>
      </c>
      <c r="G135" s="57">
        <v>1030</v>
      </c>
      <c r="H135" s="249">
        <f t="shared" ref="H135:H146" si="90">F135*G135</f>
        <v>55290.400000000001</v>
      </c>
      <c r="I135" s="438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1373.3333333333333</v>
      </c>
      <c r="O135" s="116">
        <f t="shared" ref="O135:O142" si="92">N135/M135</f>
        <v>85.833333333333329</v>
      </c>
      <c r="P135" s="54">
        <f t="shared" si="87"/>
        <v>0</v>
      </c>
      <c r="Q135" s="88">
        <f t="shared" si="88"/>
        <v>-7.9166666666666714</v>
      </c>
      <c r="R135" s="431">
        <f t="shared" si="89"/>
        <v>0.91555555555555546</v>
      </c>
      <c r="S135" s="498">
        <f>R147</f>
        <v>0.92249983165681448</v>
      </c>
      <c r="T135" s="250">
        <v>0.5</v>
      </c>
      <c r="U135" s="50">
        <v>0.53125</v>
      </c>
      <c r="V135" s="145">
        <v>5</v>
      </c>
      <c r="W135" s="251">
        <f t="shared" ref="W135:W147" si="93">(U135-T135)*24*60</f>
        <v>45</v>
      </c>
      <c r="X135" s="426"/>
      <c r="Y135" s="426"/>
      <c r="Z135" s="54"/>
      <c r="AA135" s="54"/>
      <c r="AB135" s="451"/>
      <c r="AC135" s="451"/>
      <c r="AD135" s="438"/>
      <c r="AE135" s="438"/>
      <c r="AF135" s="117">
        <f t="shared" si="61"/>
        <v>-126.66666666666674</v>
      </c>
      <c r="AG135" s="121">
        <f t="shared" si="62"/>
        <v>0.91555555555555546</v>
      </c>
      <c r="AH135" s="472">
        <f>AG147</f>
        <v>0.92337125245786511</v>
      </c>
    </row>
    <row r="136" spans="1:34" ht="19.149999999999999" customHeight="1">
      <c r="A136" s="502"/>
      <c r="B136" s="424" t="s">
        <v>196</v>
      </c>
      <c r="C136" s="438"/>
      <c r="D136" s="82" t="s">
        <v>271</v>
      </c>
      <c r="E136" s="252"/>
      <c r="F136" s="359">
        <v>57.734999999999999</v>
      </c>
      <c r="G136" s="57">
        <v>1920</v>
      </c>
      <c r="H136" s="84">
        <f t="shared" si="90"/>
        <v>110851.2</v>
      </c>
      <c r="I136" s="438"/>
      <c r="J136" s="46">
        <v>16</v>
      </c>
      <c r="K136" s="57">
        <v>1565</v>
      </c>
      <c r="L136" s="86">
        <v>97.8125</v>
      </c>
      <c r="M136" s="427">
        <v>16</v>
      </c>
      <c r="N136" s="57">
        <f t="shared" si="91"/>
        <v>1387.9518072289152</v>
      </c>
      <c r="O136" s="86">
        <f t="shared" si="92"/>
        <v>86.746987951807199</v>
      </c>
      <c r="P136" s="54">
        <f t="shared" si="87"/>
        <v>0</v>
      </c>
      <c r="Q136" s="88">
        <f t="shared" si="88"/>
        <v>-11.065512048192801</v>
      </c>
      <c r="R136" s="431">
        <f t="shared" si="89"/>
        <v>0.88687016436352406</v>
      </c>
      <c r="S136" s="498"/>
      <c r="T136" s="250">
        <v>0.53611111111111109</v>
      </c>
      <c r="U136" s="50">
        <v>0.59375</v>
      </c>
      <c r="V136" s="145">
        <v>7</v>
      </c>
      <c r="W136" s="251">
        <f t="shared" si="93"/>
        <v>83.000000000000028</v>
      </c>
      <c r="X136" s="53"/>
      <c r="Y136" s="53"/>
      <c r="Z136" s="54"/>
      <c r="AA136" s="54"/>
      <c r="AB136" s="451"/>
      <c r="AC136" s="451"/>
      <c r="AD136" s="438"/>
      <c r="AE136" s="438"/>
      <c r="AF136" s="48">
        <f t="shared" si="61"/>
        <v>-177.04819277108481</v>
      </c>
      <c r="AG136" s="126">
        <f t="shared" si="62"/>
        <v>0.88687016436352406</v>
      </c>
      <c r="AH136" s="472"/>
    </row>
    <row r="137" spans="1:34" ht="19.149999999999999" customHeight="1">
      <c r="A137" s="502"/>
      <c r="B137" s="424" t="s">
        <v>196</v>
      </c>
      <c r="C137" s="438"/>
      <c r="D137" s="82" t="s">
        <v>272</v>
      </c>
      <c r="E137" s="83"/>
      <c r="F137" s="359">
        <v>50.67</v>
      </c>
      <c r="G137" s="212">
        <v>987</v>
      </c>
      <c r="H137" s="84">
        <f t="shared" si="90"/>
        <v>50011.29</v>
      </c>
      <c r="I137" s="224"/>
      <c r="J137" s="46">
        <v>17</v>
      </c>
      <c r="K137" s="44">
        <v>1500</v>
      </c>
      <c r="L137" s="47">
        <v>88.235294117647058</v>
      </c>
      <c r="M137" s="87">
        <v>17</v>
      </c>
      <c r="N137" s="57">
        <f t="shared" si="91"/>
        <v>1409.9999999999995</v>
      </c>
      <c r="O137" s="86">
        <f t="shared" si="92"/>
        <v>82.941176470588204</v>
      </c>
      <c r="P137" s="54">
        <f t="shared" si="87"/>
        <v>0</v>
      </c>
      <c r="Q137" s="88">
        <f t="shared" si="88"/>
        <v>-5.2941176470588545</v>
      </c>
      <c r="R137" s="431">
        <f t="shared" si="89"/>
        <v>0.93999999999999961</v>
      </c>
      <c r="S137" s="498"/>
      <c r="T137" s="50">
        <v>0.70833333333333337</v>
      </c>
      <c r="U137" s="50">
        <v>0.73750000000000004</v>
      </c>
      <c r="V137" s="253">
        <v>5</v>
      </c>
      <c r="W137" s="251">
        <f t="shared" si="93"/>
        <v>42.000000000000014</v>
      </c>
      <c r="X137" s="53"/>
      <c r="Y137" s="53"/>
      <c r="Z137" s="54"/>
      <c r="AA137" s="54"/>
      <c r="AB137" s="451"/>
      <c r="AC137" s="451"/>
      <c r="AD137" s="438"/>
      <c r="AE137" s="438"/>
      <c r="AF137" s="48">
        <f t="shared" si="61"/>
        <v>-90.000000000000455</v>
      </c>
      <c r="AG137" s="126">
        <f t="shared" si="62"/>
        <v>0.93999999999999972</v>
      </c>
      <c r="AH137" s="472"/>
    </row>
    <row r="138" spans="1:34" ht="19.149999999999999" customHeight="1">
      <c r="A138" s="502"/>
      <c r="B138" s="424" t="s">
        <v>196</v>
      </c>
      <c r="C138" s="226"/>
      <c r="D138" s="82" t="s">
        <v>273</v>
      </c>
      <c r="E138" s="83"/>
      <c r="F138" s="359">
        <v>50.98</v>
      </c>
      <c r="G138" s="57">
        <v>1815</v>
      </c>
      <c r="H138" s="84">
        <f t="shared" si="90"/>
        <v>92528.7</v>
      </c>
      <c r="I138" s="438"/>
      <c r="J138" s="87">
        <v>20</v>
      </c>
      <c r="K138" s="57">
        <v>1440</v>
      </c>
      <c r="L138" s="86">
        <v>72</v>
      </c>
      <c r="M138" s="232">
        <v>20</v>
      </c>
      <c r="N138" s="57">
        <f t="shared" si="91"/>
        <v>1328.0487804878044</v>
      </c>
      <c r="O138" s="86">
        <f t="shared" si="92"/>
        <v>66.402439024390219</v>
      </c>
      <c r="P138" s="54">
        <f t="shared" si="87"/>
        <v>0</v>
      </c>
      <c r="Q138" s="88">
        <f t="shared" si="88"/>
        <v>-5.5975609756097811</v>
      </c>
      <c r="R138" s="437">
        <f t="shared" si="89"/>
        <v>0.92225609756097526</v>
      </c>
      <c r="S138" s="498"/>
      <c r="T138" s="50">
        <v>0.74305555555555558</v>
      </c>
      <c r="U138" s="50">
        <v>0.8</v>
      </c>
      <c r="V138" s="253">
        <v>8</v>
      </c>
      <c r="W138" s="251">
        <f t="shared" si="93"/>
        <v>82.000000000000028</v>
      </c>
      <c r="X138" s="53"/>
      <c r="Y138" s="53"/>
      <c r="Z138" s="54"/>
      <c r="AA138" s="54"/>
      <c r="AB138" s="451"/>
      <c r="AC138" s="451"/>
      <c r="AD138" s="438"/>
      <c r="AE138" s="438"/>
      <c r="AF138" s="48">
        <f t="shared" si="61"/>
        <v>-111.95121951219562</v>
      </c>
      <c r="AG138" s="126">
        <f t="shared" si="62"/>
        <v>0.92225609756097526</v>
      </c>
      <c r="AH138" s="472"/>
    </row>
    <row r="139" spans="1:34" ht="19.149999999999999" customHeight="1">
      <c r="A139" s="502"/>
      <c r="B139" s="424" t="s">
        <v>196</v>
      </c>
      <c r="C139" s="434"/>
      <c r="D139" s="42" t="s">
        <v>274</v>
      </c>
      <c r="E139" s="43"/>
      <c r="F139" s="359">
        <v>54.09</v>
      </c>
      <c r="G139" s="57">
        <v>924</v>
      </c>
      <c r="H139" s="84">
        <f t="shared" si="90"/>
        <v>49979.16</v>
      </c>
      <c r="I139" s="438"/>
      <c r="J139" s="46">
        <v>19</v>
      </c>
      <c r="K139" s="44">
        <v>1500</v>
      </c>
      <c r="L139" s="47">
        <v>78.94736842105263</v>
      </c>
      <c r="M139" s="232">
        <v>19</v>
      </c>
      <c r="N139" s="57">
        <f t="shared" si="91"/>
        <v>1421.5384615384608</v>
      </c>
      <c r="O139" s="86">
        <f t="shared" si="92"/>
        <v>74.817813765182152</v>
      </c>
      <c r="P139" s="54">
        <f t="shared" si="87"/>
        <v>0</v>
      </c>
      <c r="Q139" s="88">
        <f t="shared" si="88"/>
        <v>-4.1295546558704785</v>
      </c>
      <c r="R139" s="431">
        <f t="shared" si="89"/>
        <v>0.94769230769230728</v>
      </c>
      <c r="S139" s="498"/>
      <c r="T139" s="50">
        <v>0.80486111111111114</v>
      </c>
      <c r="U139" s="50">
        <v>0.83194444444444449</v>
      </c>
      <c r="V139" s="254">
        <v>7</v>
      </c>
      <c r="W139" s="251">
        <f t="shared" si="93"/>
        <v>39.000000000000021</v>
      </c>
      <c r="X139" s="53"/>
      <c r="Y139" s="53"/>
      <c r="Z139" s="54"/>
      <c r="AA139" s="54"/>
      <c r="AB139" s="451"/>
      <c r="AC139" s="451"/>
      <c r="AD139" s="438"/>
      <c r="AE139" s="438"/>
      <c r="AF139" s="48">
        <f t="shared" si="61"/>
        <v>-78.461538461539249</v>
      </c>
      <c r="AG139" s="126">
        <f t="shared" si="62"/>
        <v>0.94769230769230717</v>
      </c>
      <c r="AH139" s="472"/>
    </row>
    <row r="140" spans="1:34" ht="19.149999999999999" customHeight="1">
      <c r="A140" s="503"/>
      <c r="B140" s="424" t="s">
        <v>196</v>
      </c>
      <c r="C140" s="434"/>
      <c r="D140" s="255" t="s">
        <v>275</v>
      </c>
      <c r="E140" s="83"/>
      <c r="F140" s="359">
        <v>50.92</v>
      </c>
      <c r="G140" s="57">
        <v>1765.6000000000001</v>
      </c>
      <c r="H140" s="84">
        <f t="shared" si="90"/>
        <v>89904.352000000014</v>
      </c>
      <c r="I140" s="438"/>
      <c r="J140" s="87">
        <v>19</v>
      </c>
      <c r="K140" s="57">
        <v>1440</v>
      </c>
      <c r="L140" s="86">
        <v>75.78947368421052</v>
      </c>
      <c r="M140" s="232">
        <v>19</v>
      </c>
      <c r="N140" s="57">
        <f t="shared" si="91"/>
        <v>1358.1538461538455</v>
      </c>
      <c r="O140" s="86">
        <f t="shared" si="92"/>
        <v>71.481781376518185</v>
      </c>
      <c r="P140" s="54">
        <f t="shared" si="87"/>
        <v>0</v>
      </c>
      <c r="Q140" s="88">
        <f t="shared" si="88"/>
        <v>-4.307692307692335</v>
      </c>
      <c r="R140" s="431">
        <f t="shared" si="89"/>
        <v>0.94316239316239281</v>
      </c>
      <c r="S140" s="505"/>
      <c r="T140" s="63">
        <v>0.84722222222222221</v>
      </c>
      <c r="U140" s="256">
        <v>0.90138888888888891</v>
      </c>
      <c r="V140" s="257">
        <v>22</v>
      </c>
      <c r="W140" s="251">
        <f t="shared" si="93"/>
        <v>78.000000000000043</v>
      </c>
      <c r="X140" s="53">
        <v>0.8354166666666667</v>
      </c>
      <c r="Y140" s="53">
        <v>0.84444444444444444</v>
      </c>
      <c r="Z140" s="54"/>
      <c r="AA140" s="54"/>
      <c r="AB140" s="451"/>
      <c r="AC140" s="451"/>
      <c r="AD140" s="438"/>
      <c r="AE140" s="438"/>
      <c r="AF140" s="48">
        <f t="shared" si="61"/>
        <v>-81.846153846154493</v>
      </c>
      <c r="AG140" s="126">
        <f t="shared" si="62"/>
        <v>0.9431623931623927</v>
      </c>
      <c r="AH140" s="472"/>
    </row>
    <row r="141" spans="1:34" ht="19.149999999999999" customHeight="1">
      <c r="A141" s="503"/>
      <c r="B141" s="424" t="s">
        <v>196</v>
      </c>
      <c r="C141" s="434"/>
      <c r="D141" s="42" t="s">
        <v>276</v>
      </c>
      <c r="E141" s="258"/>
      <c r="F141" s="359">
        <v>50.67</v>
      </c>
      <c r="G141" s="57">
        <v>1216</v>
      </c>
      <c r="H141" s="84">
        <f t="shared" si="90"/>
        <v>61614.720000000001</v>
      </c>
      <c r="I141" s="438"/>
      <c r="J141" s="46">
        <v>17</v>
      </c>
      <c r="K141" s="44">
        <v>1440</v>
      </c>
      <c r="L141" s="47">
        <v>84.705882352941174</v>
      </c>
      <c r="M141" s="232">
        <v>17</v>
      </c>
      <c r="N141" s="57">
        <f t="shared" si="91"/>
        <v>1326.5454545454554</v>
      </c>
      <c r="O141" s="86">
        <f t="shared" si="92"/>
        <v>78.032085561497382</v>
      </c>
      <c r="P141" s="54">
        <f t="shared" si="87"/>
        <v>0</v>
      </c>
      <c r="Q141" s="88">
        <f t="shared" si="88"/>
        <v>-6.6737967914437917</v>
      </c>
      <c r="R141" s="431">
        <f t="shared" si="89"/>
        <v>0.92121212121212193</v>
      </c>
      <c r="S141" s="505"/>
      <c r="T141" s="63">
        <v>0.90555555555555556</v>
      </c>
      <c r="U141" s="256">
        <v>0.94374999999999998</v>
      </c>
      <c r="V141" s="55">
        <v>6</v>
      </c>
      <c r="W141" s="251">
        <f t="shared" si="93"/>
        <v>54.999999999999964</v>
      </c>
      <c r="X141" s="53"/>
      <c r="Y141" s="53"/>
      <c r="Z141" s="54"/>
      <c r="AA141" s="54"/>
      <c r="AB141" s="451"/>
      <c r="AC141" s="451"/>
      <c r="AD141" s="438"/>
      <c r="AE141" s="438"/>
      <c r="AF141" s="48">
        <f t="shared" si="61"/>
        <v>-113.45454545454459</v>
      </c>
      <c r="AG141" s="126">
        <f t="shared" si="62"/>
        <v>0.92121212121212182</v>
      </c>
      <c r="AH141" s="472"/>
    </row>
    <row r="142" spans="1:34" ht="19.149999999999999" customHeight="1">
      <c r="A142" s="503"/>
      <c r="B142" s="424" t="s">
        <v>196</v>
      </c>
      <c r="C142" s="434"/>
      <c r="D142" s="42" t="s">
        <v>281</v>
      </c>
      <c r="E142" s="258"/>
      <c r="F142" s="359">
        <v>57.3</v>
      </c>
      <c r="G142" s="57">
        <v>1574</v>
      </c>
      <c r="H142" s="84">
        <f t="shared" si="90"/>
        <v>90190.2</v>
      </c>
      <c r="I142" s="438"/>
      <c r="J142" s="87">
        <v>18</v>
      </c>
      <c r="K142" s="57">
        <v>1500</v>
      </c>
      <c r="L142" s="86">
        <v>83.333333333333329</v>
      </c>
      <c r="M142" s="232">
        <v>18</v>
      </c>
      <c r="N142" s="57">
        <f t="shared" si="91"/>
        <v>1368.6956521739116</v>
      </c>
      <c r="O142" s="86">
        <f t="shared" si="92"/>
        <v>76.038647342995091</v>
      </c>
      <c r="P142" s="54">
        <f t="shared" si="87"/>
        <v>0</v>
      </c>
      <c r="Q142" s="88">
        <f t="shared" si="88"/>
        <v>-7.2946859903382375</v>
      </c>
      <c r="R142" s="431">
        <f t="shared" si="89"/>
        <v>0.9124637681159411</v>
      </c>
      <c r="S142" s="505"/>
      <c r="T142" s="63">
        <v>0.94861111111111107</v>
      </c>
      <c r="U142" s="256">
        <v>0.99652777777777779</v>
      </c>
      <c r="V142" s="55">
        <v>7</v>
      </c>
      <c r="W142" s="251">
        <f t="shared" si="93"/>
        <v>69.000000000000071</v>
      </c>
      <c r="X142" s="53"/>
      <c r="Y142" s="53"/>
      <c r="Z142" s="54"/>
      <c r="AA142" s="54"/>
      <c r="AB142" s="451"/>
      <c r="AC142" s="451"/>
      <c r="AD142" s="438"/>
      <c r="AE142" s="438"/>
      <c r="AF142" s="48">
        <f t="shared" si="61"/>
        <v>-131.30434782608836</v>
      </c>
      <c r="AG142" s="126">
        <f t="shared" si="62"/>
        <v>0.9124637681159411</v>
      </c>
      <c r="AH142" s="472"/>
    </row>
    <row r="143" spans="1:34" ht="19.149999999999999" customHeight="1">
      <c r="A143" s="503"/>
      <c r="B143" s="424">
        <v>0</v>
      </c>
      <c r="C143" s="259"/>
      <c r="D143" s="82"/>
      <c r="E143" s="83"/>
      <c r="F143" s="359" t="s">
        <v>105</v>
      </c>
      <c r="G143" s="57"/>
      <c r="H143" s="84">
        <f t="shared" si="90"/>
        <v>0</v>
      </c>
      <c r="I143" s="438"/>
      <c r="J143" s="46"/>
      <c r="K143" s="44"/>
      <c r="L143" s="47"/>
      <c r="M143" s="232"/>
      <c r="N143" s="57"/>
      <c r="O143" s="86"/>
      <c r="P143" s="54"/>
      <c r="Q143" s="88"/>
      <c r="R143" s="431"/>
      <c r="S143" s="505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451"/>
      <c r="AC143" s="451"/>
      <c r="AD143" s="438"/>
      <c r="AE143" s="438"/>
      <c r="AF143" s="48">
        <f t="shared" si="61"/>
        <v>0</v>
      </c>
      <c r="AG143" s="126" t="e">
        <f t="shared" si="62"/>
        <v>#DIV/0!</v>
      </c>
      <c r="AH143" s="472"/>
    </row>
    <row r="144" spans="1:34" ht="19.149999999999999" customHeight="1">
      <c r="A144" s="503"/>
      <c r="B144" s="424">
        <v>0</v>
      </c>
      <c r="C144" s="434"/>
      <c r="D144" s="42"/>
      <c r="E144" s="258"/>
      <c r="F144" s="359" t="s">
        <v>105</v>
      </c>
      <c r="G144" s="57"/>
      <c r="H144" s="84">
        <f t="shared" si="90"/>
        <v>0</v>
      </c>
      <c r="I144" s="438"/>
      <c r="J144" s="46"/>
      <c r="K144" s="57"/>
      <c r="L144" s="86"/>
      <c r="M144" s="427"/>
      <c r="N144" s="57"/>
      <c r="O144" s="86"/>
      <c r="P144" s="54"/>
      <c r="Q144" s="88"/>
      <c r="R144" s="437"/>
      <c r="S144" s="505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451"/>
      <c r="AC144" s="451"/>
      <c r="AD144" s="438"/>
      <c r="AE144" s="438"/>
      <c r="AF144" s="48">
        <f t="shared" si="61"/>
        <v>0</v>
      </c>
      <c r="AG144" s="126" t="e">
        <f t="shared" si="62"/>
        <v>#DIV/0!</v>
      </c>
      <c r="AH144" s="472"/>
    </row>
    <row r="145" spans="1:34" ht="19.149999999999999" customHeight="1">
      <c r="A145" s="503"/>
      <c r="B145" s="424">
        <v>0</v>
      </c>
      <c r="C145" s="434"/>
      <c r="D145" s="42"/>
      <c r="E145" s="258"/>
      <c r="F145" s="359" t="s">
        <v>105</v>
      </c>
      <c r="G145" s="57"/>
      <c r="H145" s="84">
        <f t="shared" si="90"/>
        <v>0</v>
      </c>
      <c r="I145" s="438"/>
      <c r="J145" s="87"/>
      <c r="K145" s="57"/>
      <c r="L145" s="86"/>
      <c r="M145" s="427"/>
      <c r="N145" s="57"/>
      <c r="O145" s="86"/>
      <c r="P145" s="54"/>
      <c r="Q145" s="88"/>
      <c r="R145" s="431"/>
      <c r="S145" s="505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451"/>
      <c r="AC145" s="451"/>
      <c r="AD145" s="438"/>
      <c r="AE145" s="438"/>
      <c r="AF145" s="48">
        <f t="shared" si="61"/>
        <v>0</v>
      </c>
      <c r="AG145" s="126" t="e">
        <f t="shared" si="62"/>
        <v>#DIV/0!</v>
      </c>
      <c r="AH145" s="472"/>
    </row>
    <row r="146" spans="1:34" ht="19.149999999999999" customHeight="1">
      <c r="A146" s="503"/>
      <c r="B146" s="426">
        <v>0</v>
      </c>
      <c r="C146" s="259"/>
      <c r="D146" s="260"/>
      <c r="E146" s="258"/>
      <c r="F146" s="359" t="s">
        <v>105</v>
      </c>
      <c r="G146" s="57"/>
      <c r="H146" s="84">
        <f t="shared" si="90"/>
        <v>0</v>
      </c>
      <c r="I146" s="438"/>
      <c r="J146" s="87"/>
      <c r="K146" s="57"/>
      <c r="L146" s="86"/>
      <c r="M146" s="427"/>
      <c r="N146" s="57"/>
      <c r="O146" s="86"/>
      <c r="P146" s="54"/>
      <c r="Q146" s="88"/>
      <c r="R146" s="431"/>
      <c r="S146" s="505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451"/>
      <c r="AC146" s="451"/>
      <c r="AD146" s="438"/>
      <c r="AE146" s="438"/>
      <c r="AF146" s="54"/>
      <c r="AG146" s="431"/>
      <c r="AH146" s="472"/>
    </row>
    <row r="147" spans="1:34" ht="19.149999999999999" customHeight="1">
      <c r="A147" s="504"/>
      <c r="B147" s="261">
        <v>0</v>
      </c>
      <c r="C147" s="100" t="s">
        <v>278</v>
      </c>
      <c r="D147" s="478" t="s">
        <v>118</v>
      </c>
      <c r="E147" s="478"/>
      <c r="F147" s="373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M147:O147" si="94">AVERAGE(M135:M146)</f>
        <v>17.75</v>
      </c>
      <c r="N147" s="246">
        <f t="shared" si="94"/>
        <v>1371.7834169327159</v>
      </c>
      <c r="O147" s="247">
        <f t="shared" si="94"/>
        <v>77.786783103288982</v>
      </c>
      <c r="P147" s="51">
        <f t="shared" ref="P147:P152" si="95">M147-J147</f>
        <v>0</v>
      </c>
      <c r="Q147" s="142">
        <f t="shared" ref="Q147:Q152" si="96">O147-L147</f>
        <v>-6.5349483853591153</v>
      </c>
      <c r="R147" s="262">
        <f t="shared" ref="R147:R152" si="97">O147/L147</f>
        <v>0.92249983165681448</v>
      </c>
      <c r="S147" s="506"/>
      <c r="T147" s="63"/>
      <c r="U147" s="63"/>
      <c r="V147" s="55"/>
      <c r="W147" s="421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51"/>
      <c r="AC147" s="451"/>
      <c r="AD147" s="107">
        <f>SUM(AD135:AD146)</f>
        <v>0</v>
      </c>
      <c r="AE147" s="107">
        <f>SUM(AE135:AE146)</f>
        <v>0</v>
      </c>
      <c r="AF147" s="207">
        <f t="shared" si="61"/>
        <v>-113.84158306728409</v>
      </c>
      <c r="AG147" s="263">
        <f t="shared" si="62"/>
        <v>0.92337125245786511</v>
      </c>
      <c r="AH147" s="472"/>
    </row>
    <row r="148" spans="1:34" ht="19.149999999999999" customHeight="1">
      <c r="A148" s="508" t="s">
        <v>279</v>
      </c>
      <c r="B148" s="438" t="s">
        <v>196</v>
      </c>
      <c r="C148" s="122"/>
      <c r="D148" s="176" t="s">
        <v>258</v>
      </c>
      <c r="E148" s="43"/>
      <c r="F148" s="366">
        <v>44.98</v>
      </c>
      <c r="G148" s="57">
        <v>2006</v>
      </c>
      <c r="H148" s="84">
        <f t="shared" ref="H148:H172" si="98">F148*G148</f>
        <v>90229.87999999999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2" si="99">G148/W148*60</f>
        <v>1203.6000000000004</v>
      </c>
      <c r="O148" s="47">
        <f t="shared" ref="O148:O152" si="100">N148/M148</f>
        <v>63.34736842105265</v>
      </c>
      <c r="P148" s="48">
        <f t="shared" si="95"/>
        <v>0</v>
      </c>
      <c r="Q148" s="49">
        <f t="shared" si="96"/>
        <v>-15.59999999999998</v>
      </c>
      <c r="R148" s="428">
        <f t="shared" si="97"/>
        <v>0.80240000000000022</v>
      </c>
      <c r="S148" s="509">
        <f>R160</f>
        <v>0.81147468742420437</v>
      </c>
      <c r="T148" s="250">
        <v>0.70833333333333337</v>
      </c>
      <c r="U148" s="50">
        <v>0.77777777777777779</v>
      </c>
      <c r="V148" s="424">
        <v>5</v>
      </c>
      <c r="W148" s="421">
        <f>(U148-T148)*24*60</f>
        <v>99.999999999999972</v>
      </c>
      <c r="X148" s="53"/>
      <c r="Y148" s="53"/>
      <c r="Z148" s="54"/>
      <c r="AA148" s="54"/>
      <c r="AB148" s="451"/>
      <c r="AC148" s="451"/>
      <c r="AD148" s="438"/>
      <c r="AE148" s="438"/>
      <c r="AF148" s="48">
        <f t="shared" si="61"/>
        <v>-296.39999999999964</v>
      </c>
      <c r="AG148" s="126">
        <f t="shared" si="62"/>
        <v>0.80240000000000022</v>
      </c>
      <c r="AH148" s="472">
        <f>AG160</f>
        <v>0.82213906176805218</v>
      </c>
    </row>
    <row r="149" spans="1:34" ht="19.149999999999999" customHeight="1">
      <c r="A149" s="508"/>
      <c r="B149" s="438" t="s">
        <v>196</v>
      </c>
      <c r="C149" s="224"/>
      <c r="D149" s="255" t="s">
        <v>257</v>
      </c>
      <c r="E149" s="60"/>
      <c r="F149" s="366">
        <v>53.68</v>
      </c>
      <c r="G149" s="57">
        <v>1134</v>
      </c>
      <c r="H149" s="84">
        <f t="shared" si="98"/>
        <v>60873.120000000003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1215.0000000000009</v>
      </c>
      <c r="O149" s="47">
        <f t="shared" si="100"/>
        <v>60.750000000000043</v>
      </c>
      <c r="P149" s="48">
        <f t="shared" si="95"/>
        <v>0</v>
      </c>
      <c r="Q149" s="49">
        <f t="shared" si="96"/>
        <v>-14.249999999999957</v>
      </c>
      <c r="R149" s="428">
        <f t="shared" si="97"/>
        <v>0.81000000000000061</v>
      </c>
      <c r="S149" s="510"/>
      <c r="T149" s="250">
        <v>0.78263888888888888</v>
      </c>
      <c r="U149" s="50">
        <v>0.82152777777777775</v>
      </c>
      <c r="V149" s="424">
        <v>7</v>
      </c>
      <c r="W149" s="421">
        <f t="shared" ref="W149:W159" si="101">(U149-T149)*24*60</f>
        <v>55.999999999999957</v>
      </c>
      <c r="X149" s="53"/>
      <c r="Y149" s="53"/>
      <c r="Z149" s="54"/>
      <c r="AA149" s="54"/>
      <c r="AB149" s="451"/>
      <c r="AC149" s="451"/>
      <c r="AD149" s="438"/>
      <c r="AE149" s="438"/>
      <c r="AF149" s="48">
        <f t="shared" si="61"/>
        <v>-284.99999999999909</v>
      </c>
      <c r="AG149" s="126">
        <f t="shared" si="62"/>
        <v>0.81000000000000061</v>
      </c>
      <c r="AH149" s="511"/>
    </row>
    <row r="150" spans="1:34" ht="19.149999999999999" customHeight="1">
      <c r="A150" s="508"/>
      <c r="B150" s="438" t="s">
        <v>196</v>
      </c>
      <c r="C150" s="224"/>
      <c r="D150" s="179" t="s">
        <v>256</v>
      </c>
      <c r="E150" s="60"/>
      <c r="F150" s="366">
        <v>58.17</v>
      </c>
      <c r="G150" s="57">
        <v>945</v>
      </c>
      <c r="H150" s="84">
        <f t="shared" si="98"/>
        <v>54970.65</v>
      </c>
      <c r="I150" s="264"/>
      <c r="J150" s="87">
        <v>19</v>
      </c>
      <c r="K150" s="57">
        <v>1385</v>
      </c>
      <c r="L150" s="86">
        <v>72.89473684210526</v>
      </c>
      <c r="M150" s="232">
        <v>19</v>
      </c>
      <c r="N150" s="44">
        <f t="shared" si="99"/>
        <v>1134.0000000000005</v>
      </c>
      <c r="O150" s="47">
        <f t="shared" si="100"/>
        <v>59.684210526315816</v>
      </c>
      <c r="P150" s="48">
        <f t="shared" si="95"/>
        <v>0</v>
      </c>
      <c r="Q150" s="49">
        <f t="shared" si="96"/>
        <v>-13.210526315789444</v>
      </c>
      <c r="R150" s="428">
        <f t="shared" si="97"/>
        <v>0.81877256317689573</v>
      </c>
      <c r="S150" s="510"/>
      <c r="T150" s="250">
        <v>0.8256944444444444</v>
      </c>
      <c r="U150" s="50">
        <v>0.86041666666666661</v>
      </c>
      <c r="V150" s="424">
        <v>6</v>
      </c>
      <c r="W150" s="421">
        <f t="shared" si="101"/>
        <v>49.999999999999986</v>
      </c>
      <c r="X150" s="219"/>
      <c r="Y150" s="219"/>
      <c r="Z150" s="220"/>
      <c r="AA150" s="220"/>
      <c r="AB150" s="451"/>
      <c r="AC150" s="451"/>
      <c r="AD150" s="438"/>
      <c r="AE150" s="438"/>
      <c r="AF150" s="48">
        <f t="shared" si="61"/>
        <v>-250.99999999999955</v>
      </c>
      <c r="AG150" s="126">
        <f t="shared" si="62"/>
        <v>0.81877256317689562</v>
      </c>
      <c r="AH150" s="511"/>
    </row>
    <row r="151" spans="1:34" s="221" customFormat="1" ht="19.149999999999999" customHeight="1">
      <c r="A151" s="508"/>
      <c r="B151" s="438" t="s">
        <v>196</v>
      </c>
      <c r="C151" s="224"/>
      <c r="D151" s="59" t="s">
        <v>249</v>
      </c>
      <c r="E151" s="60"/>
      <c r="F151" s="366">
        <v>57.73</v>
      </c>
      <c r="G151" s="57">
        <v>976</v>
      </c>
      <c r="H151" s="84">
        <f t="shared" si="98"/>
        <v>56344.479999999996</v>
      </c>
      <c r="I151" s="264"/>
      <c r="J151" s="87">
        <v>16</v>
      </c>
      <c r="K151" s="57">
        <v>1440</v>
      </c>
      <c r="L151" s="86">
        <v>90</v>
      </c>
      <c r="M151" s="232">
        <v>17</v>
      </c>
      <c r="N151" s="44">
        <f t="shared" si="99"/>
        <v>1148.2352941176475</v>
      </c>
      <c r="O151" s="47">
        <f t="shared" si="100"/>
        <v>67.543252595155735</v>
      </c>
      <c r="P151" s="48">
        <f t="shared" si="95"/>
        <v>1</v>
      </c>
      <c r="Q151" s="49">
        <f t="shared" si="96"/>
        <v>-22.456747404844265</v>
      </c>
      <c r="R151" s="428">
        <f t="shared" si="97"/>
        <v>0.75048058439061927</v>
      </c>
      <c r="S151" s="510"/>
      <c r="T151" s="250">
        <v>0.86388888888888882</v>
      </c>
      <c r="U151" s="50">
        <v>0.89930555555555547</v>
      </c>
      <c r="V151" s="424">
        <v>5</v>
      </c>
      <c r="W151" s="421">
        <f t="shared" si="101"/>
        <v>50.999999999999979</v>
      </c>
      <c r="X151" s="219"/>
      <c r="Y151" s="219"/>
      <c r="Z151" s="220"/>
      <c r="AA151" s="220"/>
      <c r="AB151" s="451"/>
      <c r="AC151" s="451"/>
      <c r="AD151" s="224"/>
      <c r="AE151" s="224"/>
      <c r="AF151" s="48">
        <f t="shared" si="61"/>
        <v>-291.76470588235247</v>
      </c>
      <c r="AG151" s="126">
        <f t="shared" si="62"/>
        <v>0.79738562091503296</v>
      </c>
      <c r="AH151" s="511"/>
    </row>
    <row r="152" spans="1:34" s="221" customFormat="1" ht="19.149999999999999" customHeight="1">
      <c r="A152" s="508"/>
      <c r="B152" s="438" t="s">
        <v>196</v>
      </c>
      <c r="C152" s="224"/>
      <c r="D152" s="255" t="s">
        <v>197</v>
      </c>
      <c r="E152" s="60"/>
      <c r="F152" s="366">
        <v>50.67</v>
      </c>
      <c r="G152" s="57">
        <v>1982</v>
      </c>
      <c r="H152" s="84">
        <f t="shared" si="98"/>
        <v>100427.94</v>
      </c>
      <c r="I152" s="264"/>
      <c r="J152" s="87">
        <v>18</v>
      </c>
      <c r="K152" s="57">
        <v>1500</v>
      </c>
      <c r="L152" s="86">
        <v>83.333333333333329</v>
      </c>
      <c r="M152" s="232">
        <v>18</v>
      </c>
      <c r="N152" s="44">
        <f t="shared" si="99"/>
        <v>1321.3333333333333</v>
      </c>
      <c r="O152" s="47">
        <f t="shared" si="100"/>
        <v>73.407407407407405</v>
      </c>
      <c r="P152" s="48">
        <f t="shared" si="95"/>
        <v>0</v>
      </c>
      <c r="Q152" s="49">
        <f t="shared" si="96"/>
        <v>-9.9259259259259238</v>
      </c>
      <c r="R152" s="428">
        <f t="shared" si="97"/>
        <v>0.88088888888888894</v>
      </c>
      <c r="S152" s="510"/>
      <c r="T152" s="265">
        <v>0.91527777777777763</v>
      </c>
      <c r="U152" s="63">
        <v>0.97777777777777763</v>
      </c>
      <c r="V152" s="425">
        <v>23</v>
      </c>
      <c r="W152" s="421">
        <f t="shared" si="101"/>
        <v>90</v>
      </c>
      <c r="X152" s="222">
        <v>0.90277777777777779</v>
      </c>
      <c r="Y152" s="222">
        <v>0.91249999999999998</v>
      </c>
      <c r="Z152" s="220"/>
      <c r="AA152" s="220"/>
      <c r="AB152" s="451"/>
      <c r="AC152" s="451"/>
      <c r="AD152" s="224"/>
      <c r="AE152" s="224"/>
      <c r="AF152" s="48">
        <f t="shared" si="61"/>
        <v>-178.66666666666674</v>
      </c>
      <c r="AG152" s="126">
        <f t="shared" si="62"/>
        <v>0.88088888888888883</v>
      </c>
      <c r="AH152" s="511"/>
    </row>
    <row r="153" spans="1:34" s="221" customFormat="1" ht="19.149999999999999" customHeight="1">
      <c r="A153" s="508"/>
      <c r="B153" s="438">
        <v>0</v>
      </c>
      <c r="C153" s="224"/>
      <c r="D153" s="255"/>
      <c r="E153" s="60"/>
      <c r="F153" s="366" t="s">
        <v>105</v>
      </c>
      <c r="G153" s="57"/>
      <c r="H153" s="84">
        <f t="shared" si="98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28"/>
      <c r="S153" s="510"/>
      <c r="T153" s="265"/>
      <c r="U153" s="63"/>
      <c r="V153" s="425"/>
      <c r="W153" s="421">
        <f t="shared" si="101"/>
        <v>0</v>
      </c>
      <c r="X153" s="222"/>
      <c r="Y153" s="222"/>
      <c r="Z153" s="220"/>
      <c r="AA153" s="220"/>
      <c r="AB153" s="451"/>
      <c r="AC153" s="451"/>
      <c r="AD153" s="224"/>
      <c r="AE153" s="224"/>
      <c r="AF153" s="48">
        <f t="shared" si="61"/>
        <v>0</v>
      </c>
      <c r="AG153" s="126" t="e">
        <f t="shared" si="62"/>
        <v>#DIV/0!</v>
      </c>
      <c r="AH153" s="511"/>
    </row>
    <row r="154" spans="1:34" s="221" customFormat="1" ht="19.149999999999999" customHeight="1">
      <c r="A154" s="508"/>
      <c r="B154" s="438">
        <v>0</v>
      </c>
      <c r="C154" s="224"/>
      <c r="D154" s="255"/>
      <c r="E154" s="60"/>
      <c r="F154" s="366" t="s">
        <v>105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510"/>
      <c r="T154" s="265"/>
      <c r="U154" s="63"/>
      <c r="V154" s="425"/>
      <c r="W154" s="421">
        <f t="shared" si="101"/>
        <v>0</v>
      </c>
      <c r="X154" s="222"/>
      <c r="Y154" s="222"/>
      <c r="Z154" s="220"/>
      <c r="AA154" s="220"/>
      <c r="AB154" s="451"/>
      <c r="AC154" s="451"/>
      <c r="AD154" s="224"/>
      <c r="AE154" s="224"/>
      <c r="AF154" s="48">
        <f t="shared" si="61"/>
        <v>0</v>
      </c>
      <c r="AG154" s="126" t="e">
        <f t="shared" si="62"/>
        <v>#DIV/0!</v>
      </c>
      <c r="AH154" s="511"/>
    </row>
    <row r="155" spans="1:34" s="221" customFormat="1" ht="19.149999999999999" customHeight="1">
      <c r="A155" s="508"/>
      <c r="B155" s="438">
        <v>0</v>
      </c>
      <c r="C155" s="224"/>
      <c r="D155" s="255"/>
      <c r="E155" s="60"/>
      <c r="F155" s="366" t="s">
        <v>105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510"/>
      <c r="T155" s="265"/>
      <c r="U155" s="63"/>
      <c r="V155" s="425"/>
      <c r="W155" s="421">
        <f t="shared" si="101"/>
        <v>0</v>
      </c>
      <c r="X155" s="222"/>
      <c r="Y155" s="222"/>
      <c r="Z155" s="220"/>
      <c r="AA155" s="220"/>
      <c r="AB155" s="451"/>
      <c r="AC155" s="451"/>
      <c r="AD155" s="224"/>
      <c r="AE155" s="224"/>
      <c r="AF155" s="268"/>
      <c r="AG155" s="130"/>
      <c r="AH155" s="511"/>
    </row>
    <row r="156" spans="1:34" s="221" customFormat="1" ht="19.149999999999999" customHeight="1">
      <c r="A156" s="508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510"/>
      <c r="T156" s="265"/>
      <c r="U156" s="63"/>
      <c r="V156" s="425"/>
      <c r="W156" s="269">
        <f t="shared" si="101"/>
        <v>0</v>
      </c>
      <c r="X156" s="222"/>
      <c r="Y156" s="222"/>
      <c r="Z156" s="220"/>
      <c r="AA156" s="220"/>
      <c r="AB156" s="451"/>
      <c r="AC156" s="451"/>
      <c r="AD156" s="224"/>
      <c r="AE156" s="224"/>
      <c r="AF156" s="268"/>
      <c r="AG156" s="130"/>
      <c r="AH156" s="511"/>
    </row>
    <row r="157" spans="1:34" s="221" customFormat="1" ht="19.149999999999999" customHeight="1">
      <c r="A157" s="508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510"/>
      <c r="T157" s="265"/>
      <c r="U157" s="63"/>
      <c r="V157" s="425"/>
      <c r="W157" s="269">
        <f t="shared" si="101"/>
        <v>0</v>
      </c>
      <c r="X157" s="222"/>
      <c r="Y157" s="222"/>
      <c r="Z157" s="220"/>
      <c r="AA157" s="220"/>
      <c r="AB157" s="451"/>
      <c r="AC157" s="451"/>
      <c r="AD157" s="224"/>
      <c r="AE157" s="224"/>
      <c r="AF157" s="268"/>
      <c r="AG157" s="130"/>
      <c r="AH157" s="511"/>
    </row>
    <row r="158" spans="1:34" s="221" customFormat="1" ht="19.149999999999999" customHeight="1">
      <c r="A158" s="508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510"/>
      <c r="T158" s="265"/>
      <c r="U158" s="63"/>
      <c r="V158" s="425"/>
      <c r="W158" s="269">
        <f t="shared" si="101"/>
        <v>0</v>
      </c>
      <c r="X158" s="222"/>
      <c r="Y158" s="222"/>
      <c r="Z158" s="220"/>
      <c r="AA158" s="220"/>
      <c r="AB158" s="451"/>
      <c r="AC158" s="451"/>
      <c r="AD158" s="224"/>
      <c r="AE158" s="224"/>
      <c r="AF158" s="268"/>
      <c r="AG158" s="130"/>
      <c r="AH158" s="511"/>
    </row>
    <row r="159" spans="1:34" s="221" customFormat="1" ht="19.149999999999999" customHeight="1">
      <c r="A159" s="508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8"/>
        <v>0</v>
      </c>
      <c r="I159" s="264"/>
      <c r="J159" s="266"/>
      <c r="K159" s="182"/>
      <c r="L159" s="134"/>
      <c r="M159" s="427"/>
      <c r="N159" s="182"/>
      <c r="O159" s="228"/>
      <c r="P159" s="267"/>
      <c r="Q159" s="74"/>
      <c r="R159" s="130"/>
      <c r="S159" s="510"/>
      <c r="T159" s="265"/>
      <c r="U159" s="63"/>
      <c r="V159" s="425"/>
      <c r="W159" s="270">
        <f t="shared" si="101"/>
        <v>0</v>
      </c>
      <c r="X159" s="222"/>
      <c r="Y159" s="222"/>
      <c r="Z159" s="220"/>
      <c r="AA159" s="220"/>
      <c r="AB159" s="451"/>
      <c r="AC159" s="451"/>
      <c r="AD159" s="224"/>
      <c r="AE159" s="224"/>
      <c r="AF159" s="268"/>
      <c r="AG159" s="130"/>
      <c r="AH159" s="511"/>
    </row>
    <row r="160" spans="1:34" ht="19.149999999999999" customHeight="1">
      <c r="A160" s="508"/>
      <c r="B160" s="271">
        <v>0</v>
      </c>
      <c r="C160" s="272" t="s">
        <v>285</v>
      </c>
      <c r="D160" s="507" t="s">
        <v>118</v>
      </c>
      <c r="E160" s="469"/>
      <c r="F160" s="360"/>
      <c r="G160" s="205"/>
      <c r="H160" s="204"/>
      <c r="I160" s="72"/>
      <c r="J160" s="273">
        <v>18.399999999999999</v>
      </c>
      <c r="K160" s="273">
        <v>1465</v>
      </c>
      <c r="L160" s="274">
        <v>80.035087719298247</v>
      </c>
      <c r="M160" s="273">
        <f t="shared" ref="M160:O160" si="102">AVERAGE(M148:M159)</f>
        <v>18.600000000000001</v>
      </c>
      <c r="N160" s="273">
        <f t="shared" si="102"/>
        <v>1204.4337254901964</v>
      </c>
      <c r="O160" s="274">
        <f t="shared" si="102"/>
        <v>64.946447789986323</v>
      </c>
      <c r="P160" s="65">
        <f t="shared" ref="P160:P165" si="103">M160-J160</f>
        <v>0.20000000000000284</v>
      </c>
      <c r="Q160" s="74">
        <f t="shared" ref="Q160:Q165" si="104">O160-L160</f>
        <v>-15.088639929311924</v>
      </c>
      <c r="R160" s="275">
        <f>O160/L160</f>
        <v>0.81147468742420437</v>
      </c>
      <c r="S160" s="510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451"/>
      <c r="AC160" s="451"/>
      <c r="AD160" s="79">
        <f>SUM(AD148:AD159)</f>
        <v>0</v>
      </c>
      <c r="AE160" s="79">
        <f>SUM(AE148:AE159)</f>
        <v>0</v>
      </c>
      <c r="AF160" s="65">
        <f t="shared" si="61"/>
        <v>-260.56627450980363</v>
      </c>
      <c r="AG160" s="130">
        <f t="shared" si="62"/>
        <v>0.82213906176805218</v>
      </c>
      <c r="AH160" s="511"/>
    </row>
    <row r="161" spans="1:36" ht="19.149999999999999" customHeight="1">
      <c r="A161" s="471" t="s">
        <v>286</v>
      </c>
      <c r="B161" s="122" t="s">
        <v>115</v>
      </c>
      <c r="C161" s="122"/>
      <c r="D161" s="82" t="s">
        <v>287</v>
      </c>
      <c r="E161" s="83"/>
      <c r="F161" s="365">
        <v>29.965493443754308</v>
      </c>
      <c r="G161" s="57">
        <v>2040</v>
      </c>
      <c r="H161" s="84">
        <f t="shared" ref="H161:H170" si="105">F161*G161</f>
        <v>61129.606625258792</v>
      </c>
      <c r="I161" s="438"/>
      <c r="J161" s="87">
        <v>18</v>
      </c>
      <c r="K161" s="57">
        <v>1200</v>
      </c>
      <c r="L161" s="86">
        <v>66.666666666666671</v>
      </c>
      <c r="M161" s="87">
        <v>19</v>
      </c>
      <c r="N161" s="57">
        <f t="shared" ref="N161:N165" si="106">G161/W161*60</f>
        <v>1224</v>
      </c>
      <c r="O161" s="86">
        <f t="shared" ref="O161:O165" si="107">N161/M161</f>
        <v>64.421052631578945</v>
      </c>
      <c r="P161" s="54">
        <f t="shared" si="103"/>
        <v>1</v>
      </c>
      <c r="Q161" s="88">
        <f t="shared" si="104"/>
        <v>-2.2456140350877263</v>
      </c>
      <c r="R161" s="431">
        <f t="shared" ref="R161:R165" si="108">O161/L161</f>
        <v>0.96631578947368413</v>
      </c>
      <c r="S161" s="472">
        <f>R173</f>
        <v>0.9366896868147</v>
      </c>
      <c r="T161" s="89">
        <v>0.16666666666666666</v>
      </c>
      <c r="U161" s="89">
        <v>0.2361111111111111</v>
      </c>
      <c r="V161" s="438">
        <v>5</v>
      </c>
      <c r="W161" s="90">
        <f t="shared" ref="W161:W172" si="109">(U161-T161)*24*60</f>
        <v>100</v>
      </c>
      <c r="X161" s="96"/>
      <c r="Y161" s="96"/>
      <c r="Z161" s="54"/>
      <c r="AA161" s="54"/>
      <c r="AB161" s="451"/>
      <c r="AC161" s="451"/>
      <c r="AD161" s="438"/>
      <c r="AE161" s="438"/>
      <c r="AF161" s="54">
        <f t="shared" si="61"/>
        <v>24</v>
      </c>
      <c r="AG161" s="431">
        <f t="shared" si="62"/>
        <v>1.02</v>
      </c>
      <c r="AH161" s="472">
        <f>AG173</f>
        <v>0.94728210641100419</v>
      </c>
    </row>
    <row r="162" spans="1:36" ht="19.149999999999999" customHeight="1">
      <c r="A162" s="471"/>
      <c r="B162" s="122" t="s">
        <v>115</v>
      </c>
      <c r="C162" s="122"/>
      <c r="D162" s="82" t="s">
        <v>288</v>
      </c>
      <c r="E162" s="83"/>
      <c r="F162" s="365">
        <v>34.229999999999997</v>
      </c>
      <c r="G162" s="57">
        <v>3542</v>
      </c>
      <c r="H162" s="84">
        <f t="shared" si="105"/>
        <v>121242.65999999999</v>
      </c>
      <c r="I162" s="43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2190.9278350515465</v>
      </c>
      <c r="O162" s="86">
        <f t="shared" si="107"/>
        <v>168.53291038858049</v>
      </c>
      <c r="P162" s="54">
        <f t="shared" si="103"/>
        <v>0</v>
      </c>
      <c r="Q162" s="88">
        <f t="shared" si="104"/>
        <v>-4.5440126883425762</v>
      </c>
      <c r="R162" s="431">
        <f t="shared" si="108"/>
        <v>0.97374570446735398</v>
      </c>
      <c r="S162" s="472"/>
      <c r="T162" s="89">
        <v>0.24097222222222223</v>
      </c>
      <c r="U162" s="89">
        <v>0.30833333333333335</v>
      </c>
      <c r="V162" s="438">
        <v>7</v>
      </c>
      <c r="W162" s="90">
        <f t="shared" si="109"/>
        <v>97.000000000000014</v>
      </c>
      <c r="X162" s="96"/>
      <c r="Y162" s="96"/>
      <c r="Z162" s="54"/>
      <c r="AA162" s="54"/>
      <c r="AB162" s="451"/>
      <c r="AC162" s="451"/>
      <c r="AD162" s="438"/>
      <c r="AE162" s="438"/>
      <c r="AF162" s="54">
        <f t="shared" si="61"/>
        <v>-59.072164948453519</v>
      </c>
      <c r="AG162" s="431">
        <f t="shared" si="62"/>
        <v>0.97374570446735398</v>
      </c>
      <c r="AH162" s="472"/>
    </row>
    <row r="163" spans="1:36" ht="19.149999999999999" customHeight="1">
      <c r="A163" s="471"/>
      <c r="B163" s="122" t="s">
        <v>115</v>
      </c>
      <c r="C163" s="122"/>
      <c r="D163" s="252" t="s">
        <v>289</v>
      </c>
      <c r="E163" s="252"/>
      <c r="F163" s="365">
        <v>34.229999999999997</v>
      </c>
      <c r="G163" s="57">
        <v>4233</v>
      </c>
      <c r="H163" s="84">
        <f t="shared" si="105"/>
        <v>144895.59</v>
      </c>
      <c r="I163" s="438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6"/>
        <v>2134.2857142857147</v>
      </c>
      <c r="O163" s="86">
        <f t="shared" si="107"/>
        <v>164.1758241758242</v>
      </c>
      <c r="P163" s="54">
        <f t="shared" si="103"/>
        <v>0</v>
      </c>
      <c r="Q163" s="88">
        <f t="shared" si="104"/>
        <v>-8.9010989010988624</v>
      </c>
      <c r="R163" s="431">
        <f t="shared" si="108"/>
        <v>0.94857142857142884</v>
      </c>
      <c r="S163" s="472"/>
      <c r="T163" s="89">
        <v>0.32430555555555557</v>
      </c>
      <c r="U163" s="89">
        <v>0.40694444444444444</v>
      </c>
      <c r="V163" s="438">
        <v>23</v>
      </c>
      <c r="W163" s="90">
        <f t="shared" si="109"/>
        <v>118.99999999999997</v>
      </c>
      <c r="X163" s="96">
        <v>0.31180555555555556</v>
      </c>
      <c r="Y163" s="96">
        <v>0.3215277777777778</v>
      </c>
      <c r="Z163" s="54"/>
      <c r="AA163" s="54"/>
      <c r="AB163" s="451"/>
      <c r="AC163" s="451"/>
      <c r="AD163" s="438"/>
      <c r="AE163" s="438"/>
      <c r="AF163" s="54">
        <f t="shared" si="61"/>
        <v>-115.71428571428532</v>
      </c>
      <c r="AG163" s="431">
        <f t="shared" si="62"/>
        <v>0.94857142857142873</v>
      </c>
      <c r="AH163" s="472"/>
    </row>
    <row r="164" spans="1:36" ht="19.149999999999999" customHeight="1">
      <c r="A164" s="471"/>
      <c r="B164" s="122" t="s">
        <v>115</v>
      </c>
      <c r="C164" s="122"/>
      <c r="D164" s="277" t="s">
        <v>290</v>
      </c>
      <c r="E164" s="277"/>
      <c r="F164" s="365">
        <v>35.83</v>
      </c>
      <c r="G164" s="57">
        <v>6035</v>
      </c>
      <c r="H164" s="84">
        <f t="shared" si="105"/>
        <v>216234.05</v>
      </c>
      <c r="I164" s="438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6"/>
        <v>2194.545454545454</v>
      </c>
      <c r="O164" s="86">
        <f t="shared" si="107"/>
        <v>199.50413223140492</v>
      </c>
      <c r="P164" s="54">
        <f t="shared" si="103"/>
        <v>0</v>
      </c>
      <c r="Q164" s="88">
        <f t="shared" si="104"/>
        <v>-5.0413223140496086</v>
      </c>
      <c r="R164" s="431">
        <f t="shared" si="108"/>
        <v>0.97535353535353519</v>
      </c>
      <c r="S164" s="472"/>
      <c r="T164" s="89">
        <v>0.44861111111111107</v>
      </c>
      <c r="U164" s="89">
        <v>0.56319444444444444</v>
      </c>
      <c r="V164" s="438">
        <v>7</v>
      </c>
      <c r="W164" s="90">
        <f t="shared" si="109"/>
        <v>165.00000000000006</v>
      </c>
      <c r="X164" s="96"/>
      <c r="Y164" s="96"/>
      <c r="Z164" s="54"/>
      <c r="AA164" s="54"/>
      <c r="AB164" s="451"/>
      <c r="AC164" s="451"/>
      <c r="AD164" s="438"/>
      <c r="AE164" s="438"/>
      <c r="AF164" s="54">
        <f t="shared" si="61"/>
        <v>-55.454545454545951</v>
      </c>
      <c r="AG164" s="431">
        <f t="shared" si="62"/>
        <v>0.97535353535353508</v>
      </c>
      <c r="AH164" s="472"/>
    </row>
    <row r="165" spans="1:36" ht="19.149999999999999" customHeight="1">
      <c r="A165" s="471"/>
      <c r="B165" s="122" t="s">
        <v>115</v>
      </c>
      <c r="C165" s="81"/>
      <c r="D165" s="82" t="s">
        <v>211</v>
      </c>
      <c r="E165" s="83"/>
      <c r="F165" s="362">
        <v>36.409999999999997</v>
      </c>
      <c r="G165" s="57">
        <v>4579.3</v>
      </c>
      <c r="H165" s="84">
        <f t="shared" si="105"/>
        <v>166732.31299999999</v>
      </c>
      <c r="I165" s="438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6"/>
        <v>2410.1578947368407</v>
      </c>
      <c r="O165" s="86">
        <f t="shared" si="107"/>
        <v>241.01578947368407</v>
      </c>
      <c r="P165" s="54">
        <f t="shared" si="103"/>
        <v>0</v>
      </c>
      <c r="Q165" s="88">
        <f t="shared" si="104"/>
        <v>-35.884210526315911</v>
      </c>
      <c r="R165" s="431">
        <f t="shared" si="108"/>
        <v>0.87040732926574249</v>
      </c>
      <c r="S165" s="472"/>
      <c r="T165" s="89">
        <v>0.57847222222222217</v>
      </c>
      <c r="U165" s="89">
        <v>0.65763888888888888</v>
      </c>
      <c r="V165" s="438">
        <v>22</v>
      </c>
      <c r="W165" s="90">
        <f t="shared" si="109"/>
        <v>114.00000000000007</v>
      </c>
      <c r="X165" s="96">
        <v>0.56666666666666665</v>
      </c>
      <c r="Y165" s="96">
        <v>0.5756944444444444</v>
      </c>
      <c r="Z165" s="54"/>
      <c r="AA165" s="54"/>
      <c r="AB165" s="451"/>
      <c r="AC165" s="451"/>
      <c r="AD165" s="438"/>
      <c r="AE165" s="438"/>
      <c r="AF165" s="54">
        <f t="shared" si="61"/>
        <v>-358.84210526315928</v>
      </c>
      <c r="AG165" s="431">
        <f t="shared" si="62"/>
        <v>0.87040732926574238</v>
      </c>
      <c r="AH165" s="472"/>
    </row>
    <row r="166" spans="1:36" ht="19.149999999999999" customHeight="1">
      <c r="A166" s="471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5"/>
        <v>0</v>
      </c>
      <c r="I166" s="438"/>
      <c r="J166" s="87"/>
      <c r="K166" s="57"/>
      <c r="L166" s="86"/>
      <c r="M166" s="87"/>
      <c r="N166" s="57"/>
      <c r="O166" s="86"/>
      <c r="P166" s="54"/>
      <c r="Q166" s="88"/>
      <c r="R166" s="431"/>
      <c r="S166" s="472"/>
      <c r="T166" s="89"/>
      <c r="U166" s="89"/>
      <c r="V166" s="438"/>
      <c r="W166" s="90">
        <f t="shared" si="109"/>
        <v>0</v>
      </c>
      <c r="X166" s="96"/>
      <c r="Y166" s="96"/>
      <c r="Z166" s="54"/>
      <c r="AA166" s="54"/>
      <c r="AB166" s="451"/>
      <c r="AC166" s="451"/>
      <c r="AD166" s="438"/>
      <c r="AE166" s="438"/>
      <c r="AF166" s="54">
        <f t="shared" si="61"/>
        <v>0</v>
      </c>
      <c r="AG166" s="431" t="e">
        <f t="shared" si="62"/>
        <v>#DIV/0!</v>
      </c>
      <c r="AH166" s="472"/>
    </row>
    <row r="167" spans="1:36" ht="19.149999999999999" customHeight="1">
      <c r="A167" s="471"/>
      <c r="B167" s="122">
        <v>0</v>
      </c>
      <c r="C167" s="122"/>
      <c r="D167" s="255"/>
      <c r="E167" s="60"/>
      <c r="F167" s="365" t="s">
        <v>105</v>
      </c>
      <c r="G167" s="57"/>
      <c r="H167" s="84">
        <f t="shared" si="105"/>
        <v>0</v>
      </c>
      <c r="I167" s="438"/>
      <c r="J167" s="87"/>
      <c r="K167" s="57"/>
      <c r="L167" s="86"/>
      <c r="M167" s="87"/>
      <c r="N167" s="57"/>
      <c r="O167" s="86"/>
      <c r="P167" s="54"/>
      <c r="Q167" s="88"/>
      <c r="R167" s="431"/>
      <c r="S167" s="472"/>
      <c r="T167" s="89"/>
      <c r="U167" s="89"/>
      <c r="V167" s="438"/>
      <c r="W167" s="90">
        <f t="shared" si="109"/>
        <v>0</v>
      </c>
      <c r="X167" s="96"/>
      <c r="Y167" s="96"/>
      <c r="Z167" s="54"/>
      <c r="AA167" s="54"/>
      <c r="AB167" s="451"/>
      <c r="AC167" s="451"/>
      <c r="AD167" s="438"/>
      <c r="AE167" s="438"/>
      <c r="AF167" s="54">
        <f t="shared" si="61"/>
        <v>0</v>
      </c>
      <c r="AG167" s="431" t="e">
        <f t="shared" si="62"/>
        <v>#DIV/0!</v>
      </c>
      <c r="AH167" s="472"/>
    </row>
    <row r="168" spans="1:36" ht="19.149999999999999" customHeight="1">
      <c r="A168" s="471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5"/>
        <v>0</v>
      </c>
      <c r="I168" s="438"/>
      <c r="J168" s="87"/>
      <c r="K168" s="57"/>
      <c r="L168" s="86"/>
      <c r="M168" s="87"/>
      <c r="N168" s="57"/>
      <c r="O168" s="86"/>
      <c r="P168" s="54"/>
      <c r="Q168" s="88"/>
      <c r="R168" s="431"/>
      <c r="S168" s="472"/>
      <c r="T168" s="89"/>
      <c r="U168" s="89"/>
      <c r="V168" s="438"/>
      <c r="W168" s="90">
        <f t="shared" si="109"/>
        <v>0</v>
      </c>
      <c r="X168" s="96"/>
      <c r="Y168" s="96"/>
      <c r="Z168" s="54"/>
      <c r="AA168" s="54"/>
      <c r="AB168" s="451"/>
      <c r="AC168" s="451"/>
      <c r="AD168" s="438"/>
      <c r="AE168" s="438"/>
      <c r="AF168" s="54">
        <f t="shared" si="61"/>
        <v>0</v>
      </c>
      <c r="AG168" s="431" t="e">
        <f t="shared" si="62"/>
        <v>#DIV/0!</v>
      </c>
      <c r="AH168" s="472"/>
    </row>
    <row r="169" spans="1:36" ht="19.149999999999999" customHeight="1">
      <c r="A169" s="471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5"/>
        <v>0</v>
      </c>
      <c r="I169" s="438"/>
      <c r="J169" s="87"/>
      <c r="K169" s="57"/>
      <c r="L169" s="86"/>
      <c r="M169" s="87"/>
      <c r="N169" s="57"/>
      <c r="O169" s="86"/>
      <c r="P169" s="54"/>
      <c r="Q169" s="88"/>
      <c r="R169" s="431"/>
      <c r="S169" s="472"/>
      <c r="T169" s="89"/>
      <c r="U169" s="89"/>
      <c r="V169" s="438" t="s">
        <v>49</v>
      </c>
      <c r="W169" s="90">
        <f t="shared" si="109"/>
        <v>0</v>
      </c>
      <c r="X169" s="96"/>
      <c r="Y169" s="96"/>
      <c r="Z169" s="54"/>
      <c r="AA169" s="54"/>
      <c r="AB169" s="451"/>
      <c r="AC169" s="451"/>
      <c r="AD169" s="438"/>
      <c r="AE169" s="438"/>
      <c r="AF169" s="54">
        <f t="shared" si="61"/>
        <v>0</v>
      </c>
      <c r="AG169" s="431" t="e">
        <f t="shared" si="62"/>
        <v>#DIV/0!</v>
      </c>
      <c r="AH169" s="472"/>
    </row>
    <row r="170" spans="1:36" ht="19.149999999999999" customHeight="1">
      <c r="A170" s="471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5"/>
        <v>0</v>
      </c>
      <c r="I170" s="438"/>
      <c r="J170" s="87"/>
      <c r="K170" s="57"/>
      <c r="L170" s="86"/>
      <c r="M170" s="87"/>
      <c r="N170" s="57"/>
      <c r="O170" s="86"/>
      <c r="P170" s="54"/>
      <c r="Q170" s="88"/>
      <c r="R170" s="431"/>
      <c r="S170" s="472"/>
      <c r="T170" s="89"/>
      <c r="U170" s="89"/>
      <c r="V170" s="438"/>
      <c r="W170" s="90">
        <f t="shared" si="109"/>
        <v>0</v>
      </c>
      <c r="X170" s="96"/>
      <c r="Y170" s="96"/>
      <c r="Z170" s="54"/>
      <c r="AA170" s="54"/>
      <c r="AB170" s="451"/>
      <c r="AC170" s="451"/>
      <c r="AD170" s="438"/>
      <c r="AE170" s="438"/>
      <c r="AF170" s="54">
        <f t="shared" si="61"/>
        <v>0</v>
      </c>
      <c r="AG170" s="431" t="e">
        <f t="shared" si="62"/>
        <v>#DIV/0!</v>
      </c>
      <c r="AH170" s="472"/>
    </row>
    <row r="171" spans="1:36" ht="19.149999999999999" customHeight="1">
      <c r="A171" s="471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8"/>
        <v>0</v>
      </c>
      <c r="I171" s="438"/>
      <c r="J171" s="87"/>
      <c r="K171" s="57"/>
      <c r="L171" s="86"/>
      <c r="M171" s="87"/>
      <c r="N171" s="57"/>
      <c r="O171" s="86"/>
      <c r="P171" s="54"/>
      <c r="Q171" s="88"/>
      <c r="R171" s="431"/>
      <c r="S171" s="472"/>
      <c r="T171" s="89"/>
      <c r="U171" s="89"/>
      <c r="V171" s="438"/>
      <c r="W171" s="90">
        <f t="shared" si="109"/>
        <v>0</v>
      </c>
      <c r="X171" s="96"/>
      <c r="Y171" s="96"/>
      <c r="Z171" s="54"/>
      <c r="AA171" s="54"/>
      <c r="AB171" s="451"/>
      <c r="AC171" s="451"/>
      <c r="AD171" s="438"/>
      <c r="AE171" s="438"/>
      <c r="AF171" s="54"/>
      <c r="AG171" s="431"/>
      <c r="AH171" s="472"/>
    </row>
    <row r="172" spans="1:36" ht="19.149999999999999" customHeight="1">
      <c r="A172" s="471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8"/>
        <v>0</v>
      </c>
      <c r="I172" s="438"/>
      <c r="J172" s="87"/>
      <c r="K172" s="57"/>
      <c r="L172" s="86"/>
      <c r="M172" s="87"/>
      <c r="N172" s="57"/>
      <c r="O172" s="86"/>
      <c r="P172" s="54"/>
      <c r="Q172" s="88"/>
      <c r="R172" s="431"/>
      <c r="S172" s="472"/>
      <c r="T172" s="89"/>
      <c r="U172" s="89"/>
      <c r="V172" s="438"/>
      <c r="W172" s="90">
        <f t="shared" si="109"/>
        <v>0</v>
      </c>
      <c r="X172" s="96"/>
      <c r="Y172" s="96"/>
      <c r="Z172" s="54"/>
      <c r="AA172" s="54"/>
      <c r="AB172" s="451"/>
      <c r="AC172" s="451"/>
      <c r="AD172" s="438"/>
      <c r="AE172" s="438"/>
      <c r="AF172" s="54"/>
      <c r="AG172" s="431"/>
      <c r="AH172" s="472"/>
    </row>
    <row r="173" spans="1:36" ht="19.149999999999999" customHeight="1">
      <c r="A173" s="471"/>
      <c r="B173" s="122">
        <v>0</v>
      </c>
      <c r="C173" s="100" t="s">
        <v>291</v>
      </c>
      <c r="D173" s="478" t="s">
        <v>118</v>
      </c>
      <c r="E173" s="478"/>
      <c r="F173" s="363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0">AVERAGE(M161:M172)</f>
        <v>13.2</v>
      </c>
      <c r="N173" s="101">
        <f t="shared" si="110"/>
        <v>2030.7833797239109</v>
      </c>
      <c r="O173" s="104">
        <f t="shared" si="110"/>
        <v>167.52994178021453</v>
      </c>
      <c r="P173" s="54">
        <f>M173-J173</f>
        <v>0.19999999999999929</v>
      </c>
      <c r="Q173" s="88">
        <f>O173-L173</f>
        <v>-11.323251692978943</v>
      </c>
      <c r="R173" s="105">
        <f>O173/L173</f>
        <v>0.9366896868147</v>
      </c>
      <c r="S173" s="4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12"/>
      <c r="AC173" s="512"/>
      <c r="AD173" s="107">
        <f>SUM(AD161:AD172)</f>
        <v>0</v>
      </c>
      <c r="AE173" s="107">
        <f>SUM(AE161:AE172)</f>
        <v>0</v>
      </c>
      <c r="AF173" s="54">
        <f t="shared" si="61"/>
        <v>-113.01662027608927</v>
      </c>
      <c r="AG173" s="431">
        <f t="shared" si="62"/>
        <v>0.94728210641100419</v>
      </c>
      <c r="AH173" s="472"/>
    </row>
    <row r="174" spans="1:36" ht="19.149999999999999" customHeight="1">
      <c r="AJ174" s="279" t="s">
        <v>292</v>
      </c>
    </row>
    <row r="175" spans="1:36" ht="19.149999999999999" customHeight="1">
      <c r="AJ175" s="279" t="s">
        <v>293</v>
      </c>
    </row>
    <row r="176" spans="1:36" ht="19.149999999999999" customHeight="1">
      <c r="AJ176" s="279" t="s">
        <v>294</v>
      </c>
    </row>
    <row r="177" spans="23:36" ht="19.149999999999999" customHeight="1">
      <c r="W177" s="33"/>
      <c r="AJ177" s="279" t="s">
        <v>295</v>
      </c>
    </row>
    <row r="178" spans="23:36" ht="19.149999999999999" customHeight="1">
      <c r="W178" s="33"/>
      <c r="AJ178" s="279" t="s">
        <v>296</v>
      </c>
    </row>
    <row r="179" spans="23:36">
      <c r="W179" s="33"/>
      <c r="AJ179" s="279" t="s">
        <v>297</v>
      </c>
    </row>
    <row r="180" spans="23:36">
      <c r="W180" s="33"/>
      <c r="AJ180" s="279" t="s">
        <v>298</v>
      </c>
    </row>
    <row r="181" spans="23:36">
      <c r="W181" s="33"/>
      <c r="AJ181" s="279" t="s">
        <v>299</v>
      </c>
    </row>
    <row r="182" spans="23:36">
      <c r="W182" s="33"/>
      <c r="AJ182" s="279" t="s">
        <v>300</v>
      </c>
    </row>
    <row r="183" spans="23:36">
      <c r="W183" s="33"/>
      <c r="AJ183" s="279" t="s">
        <v>301</v>
      </c>
    </row>
    <row r="184" spans="23:36">
      <c r="W184" s="33"/>
      <c r="AJ184" s="279" t="s">
        <v>302</v>
      </c>
    </row>
    <row r="185" spans="23:36">
      <c r="W185" s="33"/>
      <c r="AJ185" s="279" t="s">
        <v>303</v>
      </c>
    </row>
    <row r="186" spans="23:36">
      <c r="W186" s="33"/>
      <c r="AJ186" s="279" t="s">
        <v>304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4:Q159 AF125 Q17:Q18 AF155:AF159 AF17:AF29 AF5:AF13 AF36 AF40 AF57:AF70 AF74 AF78 Q109:Q117 Q57:Q70">
    <cfRule type="cellIs" dxfId="22907" priority="3256" operator="lessThan">
      <formula>0</formula>
    </cfRule>
  </conditionalFormatting>
  <conditionalFormatting sqref="AH57 AH70 S43 S123 S95 AH95 S5:S9 AH5:AH9 S134 AH17:AH18 S17:S18 S32 S82 AH82 S57:S70">
    <cfRule type="cellIs" dxfId="22906" priority="3255" operator="lessThan">
      <formula>0.8</formula>
    </cfRule>
  </conditionalFormatting>
  <conditionalFormatting sqref="R147 R173 R30 R121 R95 R43 R134 R82 R154:R159 R17:R18 R109:R117 R57:R70">
    <cfRule type="cellIs" dxfId="22905" priority="3253" operator="lessThan">
      <formula>0.8</formula>
    </cfRule>
    <cfRule type="cellIs" dxfId="22904" priority="3254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109:R117 R57:R70">
    <cfRule type="cellIs" dxfId="22903" priority="3251" operator="greaterThan">
      <formula>1</formula>
    </cfRule>
    <cfRule type="cellIs" dxfId="22902" priority="3252" operator="lessThan">
      <formula>0.8</formula>
    </cfRule>
  </conditionalFormatting>
  <conditionalFormatting sqref="P147 P30 P121 P95 P43 P134 P82 P154:P159 P17:P18 P109:P117 P57:P70">
    <cfRule type="cellIs" dxfId="22901" priority="3250" operator="greaterThan">
      <formula>0</formula>
    </cfRule>
  </conditionalFormatting>
  <conditionalFormatting sqref="S161">
    <cfRule type="cellIs" dxfId="22900" priority="3249" operator="lessThan">
      <formula>0.8</formula>
    </cfRule>
  </conditionalFormatting>
  <conditionalFormatting sqref="Q161:Q166">
    <cfRule type="cellIs" dxfId="22899" priority="3248" operator="lessThan">
      <formula>0</formula>
    </cfRule>
  </conditionalFormatting>
  <conditionalFormatting sqref="R161:R166">
    <cfRule type="cellIs" dxfId="22898" priority="3246" operator="lessThan">
      <formula>0.8</formula>
    </cfRule>
    <cfRule type="cellIs" dxfId="22897" priority="3247" operator="greaterThan">
      <formula>1</formula>
    </cfRule>
  </conditionalFormatting>
  <conditionalFormatting sqref="R161:R166">
    <cfRule type="cellIs" dxfId="22896" priority="3244" operator="greaterThan">
      <formula>1</formula>
    </cfRule>
    <cfRule type="cellIs" dxfId="22895" priority="3245" operator="lessThan">
      <formula>0.8</formula>
    </cfRule>
  </conditionalFormatting>
  <conditionalFormatting sqref="P161:P166">
    <cfRule type="cellIs" dxfId="22894" priority="3243" operator="greaterThan">
      <formula>0</formula>
    </cfRule>
  </conditionalFormatting>
  <conditionalFormatting sqref="Q169:Q172 AF161:AF172">
    <cfRule type="cellIs" dxfId="22893" priority="3242" operator="lessThan">
      <formula>0</formula>
    </cfRule>
  </conditionalFormatting>
  <conditionalFormatting sqref="R169:R172">
    <cfRule type="cellIs" dxfId="22892" priority="3240" operator="lessThan">
      <formula>0.8</formula>
    </cfRule>
    <cfRule type="cellIs" dxfId="22891" priority="3241" operator="greaterThan">
      <formula>1</formula>
    </cfRule>
  </conditionalFormatting>
  <conditionalFormatting sqref="R169:R172 AG161:AG172">
    <cfRule type="cellIs" dxfId="22890" priority="3238" operator="greaterThan">
      <formula>1</formula>
    </cfRule>
    <cfRule type="cellIs" dxfId="22889" priority="3239" operator="lessThan">
      <formula>0.8</formula>
    </cfRule>
  </conditionalFormatting>
  <conditionalFormatting sqref="P169:P172">
    <cfRule type="cellIs" dxfId="22888" priority="3237" operator="greaterThan">
      <formula>0</formula>
    </cfRule>
  </conditionalFormatting>
  <conditionalFormatting sqref="AF145">
    <cfRule type="cellIs" dxfId="22887" priority="3236" operator="lessThan">
      <formula>0</formula>
    </cfRule>
  </conditionalFormatting>
  <conditionalFormatting sqref="AG145">
    <cfRule type="cellIs" dxfId="22886" priority="3234" operator="greaterThan">
      <formula>1</formula>
    </cfRule>
    <cfRule type="cellIs" dxfId="22885" priority="3235" operator="lessThan">
      <formula>0.8</formula>
    </cfRule>
  </conditionalFormatting>
  <conditionalFormatting sqref="AF44:AF54">
    <cfRule type="cellIs" dxfId="22884" priority="3233" operator="lessThan">
      <formula>0</formula>
    </cfRule>
  </conditionalFormatting>
  <conditionalFormatting sqref="AG44:AG54">
    <cfRule type="cellIs" dxfId="22883" priority="3231" operator="greaterThan">
      <formula>1</formula>
    </cfRule>
    <cfRule type="cellIs" dxfId="22882" priority="3232" operator="lessThan">
      <formula>0.8</formula>
    </cfRule>
  </conditionalFormatting>
  <conditionalFormatting sqref="AF83:AF94">
    <cfRule type="cellIs" dxfId="22881" priority="3230" operator="lessThan">
      <formula>0</formula>
    </cfRule>
  </conditionalFormatting>
  <conditionalFormatting sqref="AH83">
    <cfRule type="cellIs" dxfId="22880" priority="3229" operator="lessThan">
      <formula>0.8</formula>
    </cfRule>
  </conditionalFormatting>
  <conditionalFormatting sqref="AG83:AG94">
    <cfRule type="cellIs" dxfId="22879" priority="3227" operator="greaterThan">
      <formula>1</formula>
    </cfRule>
    <cfRule type="cellIs" dxfId="22878" priority="3228" operator="lessThan">
      <formula>0.8</formula>
    </cfRule>
  </conditionalFormatting>
  <conditionalFormatting sqref="S83">
    <cfRule type="cellIs" dxfId="22877" priority="3226" operator="lessThan">
      <formula>0.8</formula>
    </cfRule>
  </conditionalFormatting>
  <conditionalFormatting sqref="AH84">
    <cfRule type="cellIs" dxfId="22876" priority="3225" operator="lessThan">
      <formula>0.8</formula>
    </cfRule>
  </conditionalFormatting>
  <conditionalFormatting sqref="S84">
    <cfRule type="cellIs" dxfId="22875" priority="3224" operator="lessThan">
      <formula>0.8</formula>
    </cfRule>
  </conditionalFormatting>
  <conditionalFormatting sqref="S90">
    <cfRule type="cellIs" dxfId="22874" priority="3223" operator="lessThan">
      <formula>0.8</formula>
    </cfRule>
  </conditionalFormatting>
  <conditionalFormatting sqref="AH90">
    <cfRule type="cellIs" dxfId="22873" priority="3222" operator="lessThan">
      <formula>0.8</formula>
    </cfRule>
  </conditionalFormatting>
  <conditionalFormatting sqref="AF122">
    <cfRule type="cellIs" dxfId="22872" priority="3221" operator="lessThan">
      <formula>0</formula>
    </cfRule>
  </conditionalFormatting>
  <conditionalFormatting sqref="S122">
    <cfRule type="cellIs" dxfId="22871" priority="3220" operator="lessThan">
      <formula>0.8</formula>
    </cfRule>
  </conditionalFormatting>
  <conditionalFormatting sqref="AG122">
    <cfRule type="cellIs" dxfId="22870" priority="3218" operator="greaterThan">
      <formula>1</formula>
    </cfRule>
    <cfRule type="cellIs" dxfId="22869" priority="3219" operator="lessThan">
      <formula>0.8</formula>
    </cfRule>
  </conditionalFormatting>
  <conditionalFormatting sqref="P162:P168">
    <cfRule type="cellIs" dxfId="22868" priority="3212" operator="greaterThan">
      <formula>0</formula>
    </cfRule>
  </conditionalFormatting>
  <conditionalFormatting sqref="R162:R168">
    <cfRule type="cellIs" dxfId="22867" priority="3215" operator="lessThan">
      <formula>0.8</formula>
    </cfRule>
    <cfRule type="cellIs" dxfId="22866" priority="3216" operator="greaterThan">
      <formula>1</formula>
    </cfRule>
  </conditionalFormatting>
  <conditionalFormatting sqref="R162:R168">
    <cfRule type="cellIs" dxfId="22865" priority="3213" operator="greaterThan">
      <formula>1</formula>
    </cfRule>
    <cfRule type="cellIs" dxfId="22864" priority="3214" operator="lessThan">
      <formula>0.8</formula>
    </cfRule>
  </conditionalFormatting>
  <conditionalFormatting sqref="Q162:Q168">
    <cfRule type="cellIs" dxfId="22863" priority="3217" operator="lessThan">
      <formula>0</formula>
    </cfRule>
  </conditionalFormatting>
  <conditionalFormatting sqref="P132:P133">
    <cfRule type="cellIs" dxfId="22862" priority="3205" operator="greaterThan">
      <formula>0</formula>
    </cfRule>
  </conditionalFormatting>
  <conditionalFormatting sqref="AF124 Q132:Q133 AF126:AF133">
    <cfRule type="cellIs" dxfId="22861" priority="3211" operator="lessThan">
      <formula>0</formula>
    </cfRule>
  </conditionalFormatting>
  <conditionalFormatting sqref="S124:S133">
    <cfRule type="cellIs" dxfId="22860" priority="3210" operator="lessThan">
      <formula>0.8</formula>
    </cfRule>
  </conditionalFormatting>
  <conditionalFormatting sqref="R132:R133">
    <cfRule type="cellIs" dxfId="22859" priority="3208" operator="lessThan">
      <formula>0.8</formula>
    </cfRule>
    <cfRule type="cellIs" dxfId="22858" priority="3209" operator="greaterThan">
      <formula>1</formula>
    </cfRule>
  </conditionalFormatting>
  <conditionalFormatting sqref="AG124 R132:R133 AG126:AG133">
    <cfRule type="cellIs" dxfId="22857" priority="3206" operator="greaterThan">
      <formula>1</formula>
    </cfRule>
    <cfRule type="cellIs" dxfId="22856" priority="3207" operator="lessThan">
      <formula>0.8</formula>
    </cfRule>
  </conditionalFormatting>
  <conditionalFormatting sqref="AH109">
    <cfRule type="cellIs" dxfId="22855" priority="3204" operator="lessThan">
      <formula>0.8</formula>
    </cfRule>
  </conditionalFormatting>
  <conditionalFormatting sqref="R160 AG160">
    <cfRule type="cellIs" dxfId="22854" priority="3199" operator="greaterThan">
      <formula>1</formula>
    </cfRule>
    <cfRule type="cellIs" dxfId="22853" priority="3200" operator="lessThan">
      <formula>0.8</formula>
    </cfRule>
  </conditionalFormatting>
  <conditionalFormatting sqref="R160">
    <cfRule type="cellIs" dxfId="22852" priority="3201" operator="lessThan">
      <formula>0.8</formula>
    </cfRule>
    <cfRule type="cellIs" dxfId="22851" priority="3202" operator="greaterThan">
      <formula>1</formula>
    </cfRule>
  </conditionalFormatting>
  <conditionalFormatting sqref="P160">
    <cfRule type="cellIs" dxfId="22850" priority="3198" operator="greaterThan">
      <formula>0</formula>
    </cfRule>
  </conditionalFormatting>
  <conditionalFormatting sqref="AH148">
    <cfRule type="cellIs" dxfId="22849" priority="3197" operator="lessThan">
      <formula>0.8</formula>
    </cfRule>
  </conditionalFormatting>
  <conditionalFormatting sqref="Q160 AF160">
    <cfRule type="cellIs" dxfId="22848" priority="3203" operator="lessThan">
      <formula>0</formula>
    </cfRule>
  </conditionalFormatting>
  <conditionalFormatting sqref="AF148:AF154">
    <cfRule type="cellIs" dxfId="22847" priority="3196" operator="lessThan">
      <formula>0</formula>
    </cfRule>
  </conditionalFormatting>
  <conditionalFormatting sqref="S148">
    <cfRule type="cellIs" dxfId="22846" priority="3195" operator="lessThan">
      <formula>0.8</formula>
    </cfRule>
  </conditionalFormatting>
  <conditionalFormatting sqref="AG148:AG154">
    <cfRule type="cellIs" dxfId="22845" priority="3193" operator="greaterThan">
      <formula>1</formula>
    </cfRule>
    <cfRule type="cellIs" dxfId="22844" priority="3194" operator="lessThan">
      <formula>0.8</formula>
    </cfRule>
  </conditionalFormatting>
  <conditionalFormatting sqref="S86">
    <cfRule type="cellIs" dxfId="22843" priority="3192" operator="lessThan">
      <formula>0.8</formula>
    </cfRule>
  </conditionalFormatting>
  <conditionalFormatting sqref="S88 AH88">
    <cfRule type="cellIs" dxfId="22842" priority="3187" operator="lessThan">
      <formula>0.8</formula>
    </cfRule>
  </conditionalFormatting>
  <conditionalFormatting sqref="AH86">
    <cfRule type="cellIs" dxfId="22841" priority="3191" operator="lessThan">
      <formula>0.8</formula>
    </cfRule>
  </conditionalFormatting>
  <conditionalFormatting sqref="S87">
    <cfRule type="cellIs" dxfId="22840" priority="3190" operator="lessThan">
      <formula>0.8</formula>
    </cfRule>
  </conditionalFormatting>
  <conditionalFormatting sqref="AH87">
    <cfRule type="cellIs" dxfId="22839" priority="3189" operator="lessThan">
      <formula>0.8</formula>
    </cfRule>
  </conditionalFormatting>
  <conditionalFormatting sqref="S89 AH89">
    <cfRule type="cellIs" dxfId="22838" priority="3188" operator="lessThan">
      <formula>0.8</formula>
    </cfRule>
  </conditionalFormatting>
  <conditionalFormatting sqref="AF31 AF35 AF39">
    <cfRule type="cellIs" dxfId="22837" priority="3186" operator="lessThan">
      <formula>0</formula>
    </cfRule>
  </conditionalFormatting>
  <conditionalFormatting sqref="AH31 S31">
    <cfRule type="cellIs" dxfId="22836" priority="3185" operator="lessThan">
      <formula>0.8</formula>
    </cfRule>
  </conditionalFormatting>
  <conditionalFormatting sqref="AG31 AG35 AG39">
    <cfRule type="cellIs" dxfId="22835" priority="3183" operator="greaterThan">
      <formula>1</formula>
    </cfRule>
    <cfRule type="cellIs" dxfId="22834" priority="3184" operator="lessThan">
      <formula>0.8</formula>
    </cfRule>
  </conditionalFormatting>
  <conditionalFormatting sqref="AF135">
    <cfRule type="cellIs" dxfId="22833" priority="3182" operator="lessThan">
      <formula>0</formula>
    </cfRule>
  </conditionalFormatting>
  <conditionalFormatting sqref="AH135 S135">
    <cfRule type="cellIs" dxfId="22832" priority="3181" operator="lessThan">
      <formula>0.8</formula>
    </cfRule>
  </conditionalFormatting>
  <conditionalFormatting sqref="AG135">
    <cfRule type="cellIs" dxfId="22831" priority="3179" operator="greaterThan">
      <formula>1</formula>
    </cfRule>
    <cfRule type="cellIs" dxfId="22830" priority="3180" operator="lessThan">
      <formula>0.8</formula>
    </cfRule>
  </conditionalFormatting>
  <conditionalFormatting sqref="AF108 Q108">
    <cfRule type="cellIs" dxfId="22829" priority="3178" operator="lessThan">
      <formula>0</formula>
    </cfRule>
  </conditionalFormatting>
  <conditionalFormatting sqref="R108">
    <cfRule type="cellIs" dxfId="22828" priority="3176" operator="lessThan">
      <formula>0.8</formula>
    </cfRule>
    <cfRule type="cellIs" dxfId="22827" priority="3177" operator="greaterThan">
      <formula>1</formula>
    </cfRule>
  </conditionalFormatting>
  <conditionalFormatting sqref="AG108 R108">
    <cfRule type="cellIs" dxfId="22826" priority="3174" operator="greaterThan">
      <formula>1</formula>
    </cfRule>
    <cfRule type="cellIs" dxfId="22825" priority="3175" operator="lessThan">
      <formula>0.8</formula>
    </cfRule>
  </conditionalFormatting>
  <conditionalFormatting sqref="P108">
    <cfRule type="cellIs" dxfId="22824" priority="3173" operator="greaterThan">
      <formula>0</formula>
    </cfRule>
  </conditionalFormatting>
  <conditionalFormatting sqref="AH97">
    <cfRule type="cellIs" dxfId="22823" priority="3168" operator="lessThan">
      <formula>0.8</formula>
    </cfRule>
  </conditionalFormatting>
  <conditionalFormatting sqref="AG96 AG98 AG100 AG102 AG104">
    <cfRule type="cellIs" dxfId="22822" priority="3170" operator="greaterThan">
      <formula>1</formula>
    </cfRule>
    <cfRule type="cellIs" dxfId="22821" priority="3171" operator="lessThan">
      <formula>0.8</formula>
    </cfRule>
  </conditionalFormatting>
  <conditionalFormatting sqref="AF96 AF98 AF100 AF102 AF104">
    <cfRule type="cellIs" dxfId="22820" priority="3172" operator="lessThan">
      <formula>0</formula>
    </cfRule>
  </conditionalFormatting>
  <conditionalFormatting sqref="AG97 AG99 AG101 AG103 AG105">
    <cfRule type="cellIs" dxfId="22819" priority="3166" operator="greaterThan">
      <formula>1</formula>
    </cfRule>
    <cfRule type="cellIs" dxfId="22818" priority="3167" operator="lessThan">
      <formula>0.8</formula>
    </cfRule>
  </conditionalFormatting>
  <conditionalFormatting sqref="AF97 AF99 AF101 AF103 AF105">
    <cfRule type="cellIs" dxfId="22817" priority="3169" operator="lessThan">
      <formula>0</formula>
    </cfRule>
  </conditionalFormatting>
  <conditionalFormatting sqref="AF71 AF73 AF75 AF79 AF77">
    <cfRule type="cellIs" dxfId="22816" priority="3163" operator="lessThan">
      <formula>0</formula>
    </cfRule>
  </conditionalFormatting>
  <conditionalFormatting sqref="S71 AH71">
    <cfRule type="cellIs" dxfId="22815" priority="3162" operator="lessThan">
      <formula>0.8</formula>
    </cfRule>
  </conditionalFormatting>
  <conditionalFormatting sqref="AG71 AG73 AG75 AG79 AG77">
    <cfRule type="cellIs" dxfId="22814" priority="3160" operator="greaterThan">
      <formula>1</formula>
    </cfRule>
    <cfRule type="cellIs" dxfId="22813" priority="3161" operator="lessThan">
      <formula>0.8</formula>
    </cfRule>
  </conditionalFormatting>
  <conditionalFormatting sqref="AF72 AF76 AF80">
    <cfRule type="cellIs" dxfId="22812" priority="3159" operator="lessThan">
      <formula>0</formula>
    </cfRule>
  </conditionalFormatting>
  <conditionalFormatting sqref="S72 AH72">
    <cfRule type="cellIs" dxfId="22811" priority="3158" operator="lessThan">
      <formula>0.8</formula>
    </cfRule>
  </conditionalFormatting>
  <conditionalFormatting sqref="S11">
    <cfRule type="cellIs" dxfId="22810" priority="3165" operator="lessThan">
      <formula>0.8</formula>
    </cfRule>
  </conditionalFormatting>
  <conditionalFormatting sqref="S10">
    <cfRule type="cellIs" dxfId="22809" priority="3164" operator="lessThan">
      <formula>0.8</formula>
    </cfRule>
  </conditionalFormatting>
  <conditionalFormatting sqref="AG72 AG76 AG80">
    <cfRule type="cellIs" dxfId="22808" priority="3156" operator="greaterThan">
      <formula>1</formula>
    </cfRule>
    <cfRule type="cellIs" dxfId="22807" priority="3157" operator="lessThan">
      <formula>0.8</formula>
    </cfRule>
  </conditionalFormatting>
  <conditionalFormatting sqref="AF14:AF16 Q15:Q16">
    <cfRule type="cellIs" dxfId="22806" priority="3155" operator="lessThan">
      <formula>0</formula>
    </cfRule>
  </conditionalFormatting>
  <conditionalFormatting sqref="R15:R16">
    <cfRule type="cellIs" dxfId="22805" priority="3153" operator="lessThan">
      <formula>0.8</formula>
    </cfRule>
    <cfRule type="cellIs" dxfId="22804" priority="3154" operator="greaterThan">
      <formula>1</formula>
    </cfRule>
  </conditionalFormatting>
  <conditionalFormatting sqref="AG14:AG16 R15:R16">
    <cfRule type="cellIs" dxfId="22803" priority="3151" operator="greaterThan">
      <formula>1</formula>
    </cfRule>
    <cfRule type="cellIs" dxfId="22802" priority="3152" operator="lessThan">
      <formula>0.8</formula>
    </cfRule>
  </conditionalFormatting>
  <conditionalFormatting sqref="P15:P16">
    <cfRule type="cellIs" dxfId="22801" priority="3150" operator="greaterThan">
      <formula>0</formula>
    </cfRule>
  </conditionalFormatting>
  <conditionalFormatting sqref="AH98">
    <cfRule type="cellIs" dxfId="22800" priority="3149" operator="lessThan">
      <formula>0.8</formula>
    </cfRule>
  </conditionalFormatting>
  <conditionalFormatting sqref="AF33 AF37">
    <cfRule type="cellIs" dxfId="22799" priority="3148" operator="lessThan">
      <formula>0</formula>
    </cfRule>
  </conditionalFormatting>
  <conditionalFormatting sqref="AG33 AG37">
    <cfRule type="cellIs" dxfId="22798" priority="3146" operator="greaterThan">
      <formula>1</formula>
    </cfRule>
    <cfRule type="cellIs" dxfId="22797" priority="3147" operator="lessThan">
      <formula>0.8</formula>
    </cfRule>
  </conditionalFormatting>
  <conditionalFormatting sqref="P41:P42">
    <cfRule type="cellIs" dxfId="22796" priority="3140" operator="greaterThan">
      <formula>0</formula>
    </cfRule>
  </conditionalFormatting>
  <conditionalFormatting sqref="Q41:Q42 AF34 AF41:AF42 AF38">
    <cfRule type="cellIs" dxfId="22795" priority="3145" operator="lessThan">
      <formula>0</formula>
    </cfRule>
  </conditionalFormatting>
  <conditionalFormatting sqref="R41:R42">
    <cfRule type="cellIs" dxfId="22794" priority="3143" operator="lessThan">
      <formula>0.8</formula>
    </cfRule>
    <cfRule type="cellIs" dxfId="22793" priority="3144" operator="greaterThan">
      <formula>1</formula>
    </cfRule>
  </conditionalFormatting>
  <conditionalFormatting sqref="R41:R42 AG34 AG41:AG42 AG38">
    <cfRule type="cellIs" dxfId="22792" priority="3141" operator="greaterThan">
      <formula>1</formula>
    </cfRule>
    <cfRule type="cellIs" dxfId="22791" priority="3142" operator="lessThan">
      <formula>0.8</formula>
    </cfRule>
  </conditionalFormatting>
  <conditionalFormatting sqref="AF137:AF144">
    <cfRule type="cellIs" dxfId="22790" priority="3139" operator="lessThan">
      <formula>0</formula>
    </cfRule>
  </conditionalFormatting>
  <conditionalFormatting sqref="AH137 S137">
    <cfRule type="cellIs" dxfId="22789" priority="3138" operator="lessThan">
      <formula>0.8</formula>
    </cfRule>
  </conditionalFormatting>
  <conditionalFormatting sqref="AG137:AG144">
    <cfRule type="cellIs" dxfId="22788" priority="3136" operator="greaterThan">
      <formula>1</formula>
    </cfRule>
    <cfRule type="cellIs" dxfId="22787" priority="3137" operator="lessThan">
      <formula>0.8</formula>
    </cfRule>
  </conditionalFormatting>
  <conditionalFormatting sqref="AF55">
    <cfRule type="cellIs" dxfId="22786" priority="3135" operator="lessThan">
      <formula>0</formula>
    </cfRule>
  </conditionalFormatting>
  <conditionalFormatting sqref="AG55">
    <cfRule type="cellIs" dxfId="22785" priority="3133" operator="greaterThan">
      <formula>1</formula>
    </cfRule>
    <cfRule type="cellIs" dxfId="22784" priority="3134" operator="lessThan">
      <formula>0.8</formula>
    </cfRule>
  </conditionalFormatting>
  <conditionalFormatting sqref="AF56 Q56">
    <cfRule type="cellIs" dxfId="22783" priority="3132" operator="lessThan">
      <formula>0</formula>
    </cfRule>
  </conditionalFormatting>
  <conditionalFormatting sqref="R56">
    <cfRule type="cellIs" dxfId="22782" priority="3130" operator="lessThan">
      <formula>0.8</formula>
    </cfRule>
    <cfRule type="cellIs" dxfId="22781" priority="3131" operator="greaterThan">
      <formula>1</formula>
    </cfRule>
  </conditionalFormatting>
  <conditionalFormatting sqref="AG56 R56">
    <cfRule type="cellIs" dxfId="22780" priority="3128" operator="greaterThan">
      <formula>1</formula>
    </cfRule>
    <cfRule type="cellIs" dxfId="22779" priority="3129" operator="lessThan">
      <formula>0.8</formula>
    </cfRule>
  </conditionalFormatting>
  <conditionalFormatting sqref="P56">
    <cfRule type="cellIs" dxfId="22778" priority="3127" operator="greaterThan">
      <formula>0</formula>
    </cfRule>
  </conditionalFormatting>
  <conditionalFormatting sqref="P52:P55">
    <cfRule type="cellIs" dxfId="22777" priority="3121" operator="greaterThan">
      <formula>0</formula>
    </cfRule>
  </conditionalFormatting>
  <conditionalFormatting sqref="Q52:Q55">
    <cfRule type="cellIs" dxfId="22776" priority="3126" operator="lessThan">
      <formula>0</formula>
    </cfRule>
  </conditionalFormatting>
  <conditionalFormatting sqref="R52:R55">
    <cfRule type="cellIs" dxfId="22775" priority="3124" operator="lessThan">
      <formula>0.8</formula>
    </cfRule>
    <cfRule type="cellIs" dxfId="22774" priority="3125" operator="greaterThan">
      <formula>1</formula>
    </cfRule>
  </conditionalFormatting>
  <conditionalFormatting sqref="R52:R55">
    <cfRule type="cellIs" dxfId="22773" priority="3122" operator="greaterThan">
      <formula>1</formula>
    </cfRule>
    <cfRule type="cellIs" dxfId="22772" priority="3123" operator="lessThan">
      <formula>0.8</formula>
    </cfRule>
  </conditionalFormatting>
  <conditionalFormatting sqref="P80:P81">
    <cfRule type="cellIs" dxfId="22771" priority="3115" operator="greaterThan">
      <formula>0</formula>
    </cfRule>
  </conditionalFormatting>
  <conditionalFormatting sqref="AF81 Q80:Q81">
    <cfRule type="cellIs" dxfId="22770" priority="3120" operator="lessThan">
      <formula>0</formula>
    </cfRule>
  </conditionalFormatting>
  <conditionalFormatting sqref="R80:R81">
    <cfRule type="cellIs" dxfId="22769" priority="3118" operator="lessThan">
      <formula>0.8</formula>
    </cfRule>
    <cfRule type="cellIs" dxfId="22768" priority="3119" operator="greaterThan">
      <formula>1</formula>
    </cfRule>
  </conditionalFormatting>
  <conditionalFormatting sqref="AG81 R80:R81">
    <cfRule type="cellIs" dxfId="22767" priority="3116" operator="greaterThan">
      <formula>1</formula>
    </cfRule>
    <cfRule type="cellIs" dxfId="22766" priority="3117" operator="lessThan">
      <formula>0.8</formula>
    </cfRule>
  </conditionalFormatting>
  <conditionalFormatting sqref="AH85">
    <cfRule type="cellIs" dxfId="22765" priority="3114" operator="lessThan">
      <formula>0.8</formula>
    </cfRule>
  </conditionalFormatting>
  <conditionalFormatting sqref="S85">
    <cfRule type="cellIs" dxfId="22764" priority="3113" operator="lessThan">
      <formula>0.8</formula>
    </cfRule>
  </conditionalFormatting>
  <conditionalFormatting sqref="AF106:AF107">
    <cfRule type="cellIs" dxfId="22763" priority="3112" operator="lessThan">
      <formula>0</formula>
    </cfRule>
  </conditionalFormatting>
  <conditionalFormatting sqref="AH100:AH107">
    <cfRule type="cellIs" dxfId="22762" priority="3111" operator="lessThan">
      <formula>0.8</formula>
    </cfRule>
  </conditionalFormatting>
  <conditionalFormatting sqref="AG106:AG107">
    <cfRule type="cellIs" dxfId="22761" priority="3109" operator="greaterThan">
      <formula>1</formula>
    </cfRule>
    <cfRule type="cellIs" dxfId="22760" priority="3110" operator="lessThan">
      <formula>0.8</formula>
    </cfRule>
  </conditionalFormatting>
  <conditionalFormatting sqref="P106:P107">
    <cfRule type="cellIs" dxfId="22759" priority="3103" operator="greaterThan">
      <formula>0</formula>
    </cfRule>
  </conditionalFormatting>
  <conditionalFormatting sqref="Q106:Q107">
    <cfRule type="cellIs" dxfId="22758" priority="3108" operator="lessThan">
      <formula>0</formula>
    </cfRule>
  </conditionalFormatting>
  <conditionalFormatting sqref="R106:R107">
    <cfRule type="cellIs" dxfId="22757" priority="3106" operator="lessThan">
      <formula>0.8</formula>
    </cfRule>
    <cfRule type="cellIs" dxfId="22756" priority="3107" operator="greaterThan">
      <formula>1</formula>
    </cfRule>
  </conditionalFormatting>
  <conditionalFormatting sqref="R106:R107">
    <cfRule type="cellIs" dxfId="22755" priority="3104" operator="greaterThan">
      <formula>1</formula>
    </cfRule>
    <cfRule type="cellIs" dxfId="22754" priority="3105" operator="lessThan">
      <formula>0.8</formula>
    </cfRule>
  </conditionalFormatting>
  <conditionalFormatting sqref="AF109:AF120">
    <cfRule type="cellIs" dxfId="22753" priority="3102" operator="lessThan">
      <formula>0</formula>
    </cfRule>
  </conditionalFormatting>
  <conditionalFormatting sqref="S109">
    <cfRule type="cellIs" dxfId="22752" priority="3101" operator="lessThan">
      <formula>0.8</formula>
    </cfRule>
  </conditionalFormatting>
  <conditionalFormatting sqref="AG109:AG120">
    <cfRule type="cellIs" dxfId="22751" priority="3099" operator="greaterThan">
      <formula>1</formula>
    </cfRule>
    <cfRule type="cellIs" dxfId="22750" priority="3100" operator="lessThan">
      <formula>0.8</formula>
    </cfRule>
  </conditionalFormatting>
  <conditionalFormatting sqref="S150">
    <cfRule type="cellIs" dxfId="22749" priority="3098" operator="lessThan">
      <formula>0.8</formula>
    </cfRule>
  </conditionalFormatting>
  <conditionalFormatting sqref="AH150">
    <cfRule type="cellIs" dxfId="22748" priority="3097" operator="lessThan">
      <formula>0.8</formula>
    </cfRule>
  </conditionalFormatting>
  <conditionalFormatting sqref="S149">
    <cfRule type="cellIs" dxfId="22747" priority="3096" operator="lessThan">
      <formula>0.8</formula>
    </cfRule>
  </conditionalFormatting>
  <conditionalFormatting sqref="Q26:Q29">
    <cfRule type="cellIs" dxfId="22746" priority="3095" operator="lessThan">
      <formula>0</formula>
    </cfRule>
  </conditionalFormatting>
  <conditionalFormatting sqref="S21:S29 AH21:AH29">
    <cfRule type="cellIs" dxfId="22745" priority="3094" operator="lessThan">
      <formula>0.8</formula>
    </cfRule>
  </conditionalFormatting>
  <conditionalFormatting sqref="R26:R29">
    <cfRule type="cellIs" dxfId="22744" priority="3092" operator="lessThan">
      <formula>0.8</formula>
    </cfRule>
    <cfRule type="cellIs" dxfId="22743" priority="3093" operator="greaterThan">
      <formula>1</formula>
    </cfRule>
  </conditionalFormatting>
  <conditionalFormatting sqref="R26:R29">
    <cfRule type="cellIs" dxfId="22742" priority="3090" operator="greaterThan">
      <formula>1</formula>
    </cfRule>
    <cfRule type="cellIs" dxfId="22741" priority="3091" operator="lessThan">
      <formula>0.8</formula>
    </cfRule>
  </conditionalFormatting>
  <conditionalFormatting sqref="P26:P29">
    <cfRule type="cellIs" dxfId="22740" priority="3089" operator="greaterThan">
      <formula>0</formula>
    </cfRule>
  </conditionalFormatting>
  <conditionalFormatting sqref="AH91 S91">
    <cfRule type="cellIs" dxfId="22739" priority="3088" operator="lessThan">
      <formula>0.8</formula>
    </cfRule>
  </conditionalFormatting>
  <conditionalFormatting sqref="P92:P94">
    <cfRule type="cellIs" dxfId="22738" priority="3082" operator="greaterThan">
      <formula>0</formula>
    </cfRule>
  </conditionalFormatting>
  <conditionalFormatting sqref="Q92:Q94">
    <cfRule type="cellIs" dxfId="22737" priority="3087" operator="lessThan">
      <formula>0</formula>
    </cfRule>
  </conditionalFormatting>
  <conditionalFormatting sqref="R92:R94">
    <cfRule type="cellIs" dxfId="22736" priority="3085" operator="lessThan">
      <formula>0.8</formula>
    </cfRule>
    <cfRule type="cellIs" dxfId="22735" priority="3086" operator="greaterThan">
      <formula>1</formula>
    </cfRule>
  </conditionalFormatting>
  <conditionalFormatting sqref="R92:R94">
    <cfRule type="cellIs" dxfId="22734" priority="3083" operator="greaterThan">
      <formula>1</formula>
    </cfRule>
    <cfRule type="cellIs" dxfId="22733" priority="3084" operator="lessThan">
      <formula>0.8</formula>
    </cfRule>
  </conditionalFormatting>
  <conditionalFormatting sqref="AF146 Q145:Q146">
    <cfRule type="cellIs" dxfId="22732" priority="3081" operator="lessThan">
      <formula>0</formula>
    </cfRule>
  </conditionalFormatting>
  <conditionalFormatting sqref="AH139:AH146 S139:S146">
    <cfRule type="cellIs" dxfId="22731" priority="3080" operator="lessThan">
      <formula>0.8</formula>
    </cfRule>
  </conditionalFormatting>
  <conditionalFormatting sqref="R145:R146">
    <cfRule type="cellIs" dxfId="22730" priority="3078" operator="lessThan">
      <formula>0.8</formula>
    </cfRule>
    <cfRule type="cellIs" dxfId="22729" priority="3079" operator="greaterThan">
      <formula>1</formula>
    </cfRule>
  </conditionalFormatting>
  <conditionalFormatting sqref="AG146 R145:R146">
    <cfRule type="cellIs" dxfId="22728" priority="3076" operator="greaterThan">
      <formula>1</formula>
    </cfRule>
    <cfRule type="cellIs" dxfId="22727" priority="3077" operator="lessThan">
      <formula>0.8</formula>
    </cfRule>
  </conditionalFormatting>
  <conditionalFormatting sqref="P145:P146">
    <cfRule type="cellIs" dxfId="22726" priority="3075" operator="greaterThan">
      <formula>0</formula>
    </cfRule>
  </conditionalFormatting>
  <conditionalFormatting sqref="Q119:Q120">
    <cfRule type="cellIs" dxfId="22725" priority="3074" operator="lessThan">
      <formula>0</formula>
    </cfRule>
  </conditionalFormatting>
  <conditionalFormatting sqref="R119:R120">
    <cfRule type="cellIs" dxfId="22724" priority="3072" operator="lessThan">
      <formula>0.8</formula>
    </cfRule>
    <cfRule type="cellIs" dxfId="22723" priority="3073" operator="greaterThan">
      <formula>1</formula>
    </cfRule>
  </conditionalFormatting>
  <conditionalFormatting sqref="R119:R120">
    <cfRule type="cellIs" dxfId="22722" priority="3070" operator="greaterThan">
      <formula>1</formula>
    </cfRule>
    <cfRule type="cellIs" dxfId="22721" priority="3071" operator="lessThan">
      <formula>0.8</formula>
    </cfRule>
  </conditionalFormatting>
  <conditionalFormatting sqref="P119:P120">
    <cfRule type="cellIs" dxfId="22720" priority="3069" operator="greaterThan">
      <formula>0</formula>
    </cfRule>
  </conditionalFormatting>
  <conditionalFormatting sqref="S44:S56">
    <cfRule type="cellIs" dxfId="22719" priority="3068" operator="lessThan">
      <formula>0.8</formula>
    </cfRule>
  </conditionalFormatting>
  <conditionalFormatting sqref="S108">
    <cfRule type="cellIs" dxfId="22718" priority="3067" operator="lessThan">
      <formula>0.8</formula>
    </cfRule>
  </conditionalFormatting>
  <conditionalFormatting sqref="S96">
    <cfRule type="cellIs" dxfId="22717" priority="3066" operator="lessThan">
      <formula>0.8</formula>
    </cfRule>
  </conditionalFormatting>
  <conditionalFormatting sqref="S97">
    <cfRule type="cellIs" dxfId="22716" priority="3065" operator="lessThan">
      <formula>0.8</formula>
    </cfRule>
  </conditionalFormatting>
  <conditionalFormatting sqref="S103">
    <cfRule type="cellIs" dxfId="22715" priority="3064" operator="lessThan">
      <formula>0.8</formula>
    </cfRule>
  </conditionalFormatting>
  <conditionalFormatting sqref="S99">
    <cfRule type="cellIs" dxfId="22714" priority="3063" operator="lessThan">
      <formula>0.8</formula>
    </cfRule>
  </conditionalFormatting>
  <conditionalFormatting sqref="S101">
    <cfRule type="cellIs" dxfId="22713" priority="3060" operator="lessThan">
      <formula>0.8</formula>
    </cfRule>
  </conditionalFormatting>
  <conditionalFormatting sqref="S100">
    <cfRule type="cellIs" dxfId="22712" priority="3062" operator="lessThan">
      <formula>0.8</formula>
    </cfRule>
  </conditionalFormatting>
  <conditionalFormatting sqref="S102">
    <cfRule type="cellIs" dxfId="22711" priority="3061" operator="lessThan">
      <formula>0.8</formula>
    </cfRule>
  </conditionalFormatting>
  <conditionalFormatting sqref="S98">
    <cfRule type="cellIs" dxfId="22710" priority="3059" operator="lessThan">
      <formula>0.8</formula>
    </cfRule>
  </conditionalFormatting>
  <conditionalFormatting sqref="S104">
    <cfRule type="cellIs" dxfId="22709" priority="3058" operator="lessThan">
      <formula>0.8</formula>
    </cfRule>
  </conditionalFormatting>
  <conditionalFormatting sqref="P118">
    <cfRule type="cellIs" dxfId="22708" priority="3052" operator="greaterThan">
      <formula>0</formula>
    </cfRule>
  </conditionalFormatting>
  <conditionalFormatting sqref="Q118">
    <cfRule type="cellIs" dxfId="22707" priority="3057" operator="lessThan">
      <formula>0</formula>
    </cfRule>
  </conditionalFormatting>
  <conditionalFormatting sqref="R118">
    <cfRule type="cellIs" dxfId="22706" priority="3055" operator="lessThan">
      <formula>0.8</formula>
    </cfRule>
    <cfRule type="cellIs" dxfId="22705" priority="3056" operator="greaterThan">
      <formula>1</formula>
    </cfRule>
  </conditionalFormatting>
  <conditionalFormatting sqref="R118">
    <cfRule type="cellIs" dxfId="22704" priority="3053" operator="greaterThan">
      <formula>1</formula>
    </cfRule>
    <cfRule type="cellIs" dxfId="22703" priority="3054" operator="lessThan">
      <formula>0.8</formula>
    </cfRule>
  </conditionalFormatting>
  <conditionalFormatting sqref="Q162:Q166">
    <cfRule type="cellIs" dxfId="22702" priority="3051" operator="lessThan">
      <formula>0</formula>
    </cfRule>
  </conditionalFormatting>
  <conditionalFormatting sqref="R162:R166">
    <cfRule type="cellIs" dxfId="22701" priority="3049" operator="lessThan">
      <formula>0.8</formula>
    </cfRule>
    <cfRule type="cellIs" dxfId="22700" priority="3050" operator="greaterThan">
      <formula>1</formula>
    </cfRule>
  </conditionalFormatting>
  <conditionalFormatting sqref="R162:R166">
    <cfRule type="cellIs" dxfId="22699" priority="3047" operator="greaterThan">
      <formula>1</formula>
    </cfRule>
    <cfRule type="cellIs" dxfId="22698" priority="3048" operator="lessThan">
      <formula>0.8</formula>
    </cfRule>
  </conditionalFormatting>
  <conditionalFormatting sqref="P162:P166">
    <cfRule type="cellIs" dxfId="22697" priority="3046" operator="greaterThan">
      <formula>0</formula>
    </cfRule>
  </conditionalFormatting>
  <conditionalFormatting sqref="P167:P168">
    <cfRule type="cellIs" dxfId="22696" priority="3040" operator="greaterThan">
      <formula>0</formula>
    </cfRule>
  </conditionalFormatting>
  <conditionalFormatting sqref="R167:R168">
    <cfRule type="cellIs" dxfId="22695" priority="3043" operator="lessThan">
      <formula>0.8</formula>
    </cfRule>
    <cfRule type="cellIs" dxfId="22694" priority="3044" operator="greaterThan">
      <formula>1</formula>
    </cfRule>
  </conditionalFormatting>
  <conditionalFormatting sqref="R167:R168">
    <cfRule type="cellIs" dxfId="22693" priority="3041" operator="greaterThan">
      <formula>1</formula>
    </cfRule>
    <cfRule type="cellIs" dxfId="22692" priority="3042" operator="lessThan">
      <formula>0.8</formula>
    </cfRule>
  </conditionalFormatting>
  <conditionalFormatting sqref="Q167:Q168">
    <cfRule type="cellIs" dxfId="22691" priority="3045" operator="lessThan">
      <formula>0</formula>
    </cfRule>
  </conditionalFormatting>
  <conditionalFormatting sqref="Q83">
    <cfRule type="cellIs" dxfId="22690" priority="3039" operator="lessThan">
      <formula>0</formula>
    </cfRule>
  </conditionalFormatting>
  <conditionalFormatting sqref="R83">
    <cfRule type="cellIs" dxfId="22689" priority="3037" operator="lessThan">
      <formula>0.8</formula>
    </cfRule>
    <cfRule type="cellIs" dxfId="22688" priority="3038" operator="greaterThan">
      <formula>1</formula>
    </cfRule>
  </conditionalFormatting>
  <conditionalFormatting sqref="R83">
    <cfRule type="cellIs" dxfId="22687" priority="3035" operator="greaterThan">
      <formula>1</formula>
    </cfRule>
    <cfRule type="cellIs" dxfId="22686" priority="3036" operator="lessThan">
      <formula>0.8</formula>
    </cfRule>
  </conditionalFormatting>
  <conditionalFormatting sqref="P83">
    <cfRule type="cellIs" dxfId="22685" priority="3034" operator="greaterThan">
      <formula>0</formula>
    </cfRule>
  </conditionalFormatting>
  <conditionalFormatting sqref="Q83">
    <cfRule type="cellIs" dxfId="22684" priority="3033" operator="lessThan">
      <formula>0</formula>
    </cfRule>
  </conditionalFormatting>
  <conditionalFormatting sqref="R83">
    <cfRule type="cellIs" dxfId="22683" priority="3031" operator="lessThan">
      <formula>0.8</formula>
    </cfRule>
    <cfRule type="cellIs" dxfId="22682" priority="3032" operator="greaterThan">
      <formula>1</formula>
    </cfRule>
  </conditionalFormatting>
  <conditionalFormatting sqref="R83">
    <cfRule type="cellIs" dxfId="22681" priority="3029" operator="greaterThan">
      <formula>1</formula>
    </cfRule>
    <cfRule type="cellIs" dxfId="22680" priority="3030" operator="lessThan">
      <formula>0.8</formula>
    </cfRule>
  </conditionalFormatting>
  <conditionalFormatting sqref="P83">
    <cfRule type="cellIs" dxfId="22679" priority="3028" operator="greaterThan">
      <formula>0</formula>
    </cfRule>
  </conditionalFormatting>
  <conditionalFormatting sqref="Q83">
    <cfRule type="cellIs" dxfId="22678" priority="3027" operator="lessThan">
      <formula>0</formula>
    </cfRule>
  </conditionalFormatting>
  <conditionalFormatting sqref="R83">
    <cfRule type="cellIs" dxfId="22677" priority="3025" operator="lessThan">
      <formula>0.8</formula>
    </cfRule>
    <cfRule type="cellIs" dxfId="22676" priority="3026" operator="greaterThan">
      <formula>1</formula>
    </cfRule>
  </conditionalFormatting>
  <conditionalFormatting sqref="R83">
    <cfRule type="cellIs" dxfId="22675" priority="3023" operator="greaterThan">
      <formula>1</formula>
    </cfRule>
    <cfRule type="cellIs" dxfId="22674" priority="3024" operator="lessThan">
      <formula>0.8</formula>
    </cfRule>
  </conditionalFormatting>
  <conditionalFormatting sqref="P83">
    <cfRule type="cellIs" dxfId="22673" priority="3022" operator="greaterThan">
      <formula>0</formula>
    </cfRule>
  </conditionalFormatting>
  <conditionalFormatting sqref="Q83">
    <cfRule type="cellIs" dxfId="22672" priority="3021" operator="lessThan">
      <formula>0</formula>
    </cfRule>
  </conditionalFormatting>
  <conditionalFormatting sqref="R83">
    <cfRule type="cellIs" dxfId="22671" priority="3019" operator="lessThan">
      <formula>0.8</formula>
    </cfRule>
    <cfRule type="cellIs" dxfId="22670" priority="3020" operator="greaterThan">
      <formula>1</formula>
    </cfRule>
  </conditionalFormatting>
  <conditionalFormatting sqref="R83">
    <cfRule type="cellIs" dxfId="22669" priority="3017" operator="greaterThan">
      <formula>1</formula>
    </cfRule>
    <cfRule type="cellIs" dxfId="22668" priority="3018" operator="lessThan">
      <formula>0.8</formula>
    </cfRule>
  </conditionalFormatting>
  <conditionalFormatting sqref="P83">
    <cfRule type="cellIs" dxfId="22667" priority="3016" operator="greaterThan">
      <formula>0</formula>
    </cfRule>
  </conditionalFormatting>
  <conditionalFormatting sqref="P83">
    <cfRule type="cellIs" dxfId="22666" priority="3010" operator="greaterThan">
      <formula>0</formula>
    </cfRule>
  </conditionalFormatting>
  <conditionalFormatting sqref="Q83">
    <cfRule type="cellIs" dxfId="22665" priority="3015" operator="lessThan">
      <formula>0</formula>
    </cfRule>
  </conditionalFormatting>
  <conditionalFormatting sqref="R83">
    <cfRule type="cellIs" dxfId="22664" priority="3013" operator="lessThan">
      <formula>0.8</formula>
    </cfRule>
    <cfRule type="cellIs" dxfId="22663" priority="3014" operator="greaterThan">
      <formula>1</formula>
    </cfRule>
  </conditionalFormatting>
  <conditionalFormatting sqref="R83">
    <cfRule type="cellIs" dxfId="22662" priority="3011" operator="greaterThan">
      <formula>1</formula>
    </cfRule>
    <cfRule type="cellIs" dxfId="22661" priority="3012" operator="lessThan">
      <formula>0.8</formula>
    </cfRule>
  </conditionalFormatting>
  <conditionalFormatting sqref="P83">
    <cfRule type="cellIs" dxfId="22660" priority="3004" operator="greaterThan">
      <formula>0</formula>
    </cfRule>
  </conditionalFormatting>
  <conditionalFormatting sqref="Q83">
    <cfRule type="cellIs" dxfId="22659" priority="3009" operator="lessThan">
      <formula>0</formula>
    </cfRule>
  </conditionalFormatting>
  <conditionalFormatting sqref="R83">
    <cfRule type="cellIs" dxfId="22658" priority="3007" operator="lessThan">
      <formula>0.8</formula>
    </cfRule>
    <cfRule type="cellIs" dxfId="22657" priority="3008" operator="greaterThan">
      <formula>1</formula>
    </cfRule>
  </conditionalFormatting>
  <conditionalFormatting sqref="R83">
    <cfRule type="cellIs" dxfId="22656" priority="3005" operator="greaterThan">
      <formula>1</formula>
    </cfRule>
    <cfRule type="cellIs" dxfId="22655" priority="3006" operator="lessThan">
      <formula>0.8</formula>
    </cfRule>
  </conditionalFormatting>
  <conditionalFormatting sqref="R83">
    <cfRule type="cellIs" dxfId="22654" priority="3001" operator="lessThan">
      <formula>0.8</formula>
    </cfRule>
    <cfRule type="cellIs" dxfId="22653" priority="3002" operator="greaterThan">
      <formula>1</formula>
    </cfRule>
  </conditionalFormatting>
  <conditionalFormatting sqref="R83">
    <cfRule type="cellIs" dxfId="22652" priority="2999" operator="greaterThan">
      <formula>1</formula>
    </cfRule>
    <cfRule type="cellIs" dxfId="22651" priority="3000" operator="lessThan">
      <formula>0.8</formula>
    </cfRule>
  </conditionalFormatting>
  <conditionalFormatting sqref="P83">
    <cfRule type="cellIs" dxfId="22650" priority="2998" operator="greaterThan">
      <formula>0</formula>
    </cfRule>
  </conditionalFormatting>
  <conditionalFormatting sqref="Q83">
    <cfRule type="cellIs" dxfId="22649" priority="3003" operator="lessThan">
      <formula>0</formula>
    </cfRule>
  </conditionalFormatting>
  <conditionalFormatting sqref="Q83">
    <cfRule type="cellIs" dxfId="22648" priority="2997" operator="lessThan">
      <formula>0</formula>
    </cfRule>
  </conditionalFormatting>
  <conditionalFormatting sqref="R83">
    <cfRule type="cellIs" dxfId="22647" priority="2995" operator="lessThan">
      <formula>0.8</formula>
    </cfRule>
    <cfRule type="cellIs" dxfId="22646" priority="2996" operator="greaterThan">
      <formula>1</formula>
    </cfRule>
  </conditionalFormatting>
  <conditionalFormatting sqref="R83">
    <cfRule type="cellIs" dxfId="22645" priority="2993" operator="greaterThan">
      <formula>1</formula>
    </cfRule>
    <cfRule type="cellIs" dxfId="22644" priority="2994" operator="lessThan">
      <formula>0.8</formula>
    </cfRule>
  </conditionalFormatting>
  <conditionalFormatting sqref="P83">
    <cfRule type="cellIs" dxfId="22643" priority="2992" operator="greaterThan">
      <formula>0</formula>
    </cfRule>
  </conditionalFormatting>
  <conditionalFormatting sqref="P83">
    <cfRule type="cellIs" dxfId="22642" priority="2986" operator="greaterThan">
      <formula>0</formula>
    </cfRule>
  </conditionalFormatting>
  <conditionalFormatting sqref="Q83">
    <cfRule type="cellIs" dxfId="22641" priority="2991" operator="lessThan">
      <formula>0</formula>
    </cfRule>
  </conditionalFormatting>
  <conditionalFormatting sqref="R83">
    <cfRule type="cellIs" dxfId="22640" priority="2989" operator="lessThan">
      <formula>0.8</formula>
    </cfRule>
    <cfRule type="cellIs" dxfId="22639" priority="2990" operator="greaterThan">
      <formula>1</formula>
    </cfRule>
  </conditionalFormatting>
  <conditionalFormatting sqref="R83">
    <cfRule type="cellIs" dxfId="22638" priority="2987" operator="greaterThan">
      <formula>1</formula>
    </cfRule>
    <cfRule type="cellIs" dxfId="22637" priority="2988" operator="lessThan">
      <formula>0.8</formula>
    </cfRule>
  </conditionalFormatting>
  <conditionalFormatting sqref="P83">
    <cfRule type="cellIs" dxfId="22636" priority="2980" operator="greaterThan">
      <formula>0</formula>
    </cfRule>
  </conditionalFormatting>
  <conditionalFormatting sqref="Q83">
    <cfRule type="cellIs" dxfId="22635" priority="2985" operator="lessThan">
      <formula>0</formula>
    </cfRule>
  </conditionalFormatting>
  <conditionalFormatting sqref="R83">
    <cfRule type="cellIs" dxfId="22634" priority="2983" operator="lessThan">
      <formula>0.8</formula>
    </cfRule>
    <cfRule type="cellIs" dxfId="22633" priority="2984" operator="greaterThan">
      <formula>1</formula>
    </cfRule>
  </conditionalFormatting>
  <conditionalFormatting sqref="R83">
    <cfRule type="cellIs" dxfId="22632" priority="2981" operator="greaterThan">
      <formula>1</formula>
    </cfRule>
    <cfRule type="cellIs" dxfId="22631" priority="2982" operator="lessThan">
      <formula>0.8</formula>
    </cfRule>
  </conditionalFormatting>
  <conditionalFormatting sqref="R83">
    <cfRule type="cellIs" dxfId="22630" priority="2977" operator="lessThan">
      <formula>0.8</formula>
    </cfRule>
    <cfRule type="cellIs" dxfId="22629" priority="2978" operator="greaterThan">
      <formula>1</formula>
    </cfRule>
  </conditionalFormatting>
  <conditionalFormatting sqref="R83">
    <cfRule type="cellIs" dxfId="22628" priority="2975" operator="greaterThan">
      <formula>1</formula>
    </cfRule>
    <cfRule type="cellIs" dxfId="22627" priority="2976" operator="lessThan">
      <formula>0.8</formula>
    </cfRule>
  </conditionalFormatting>
  <conditionalFormatting sqref="P83">
    <cfRule type="cellIs" dxfId="22626" priority="2974" operator="greaterThan">
      <formula>0</formula>
    </cfRule>
  </conditionalFormatting>
  <conditionalFormatting sqref="Q83">
    <cfRule type="cellIs" dxfId="22625" priority="2979" operator="lessThan">
      <formula>0</formula>
    </cfRule>
  </conditionalFormatting>
  <conditionalFormatting sqref="P83">
    <cfRule type="cellIs" dxfId="22624" priority="2968" operator="greaterThan">
      <formula>0</formula>
    </cfRule>
  </conditionalFormatting>
  <conditionalFormatting sqref="Q83">
    <cfRule type="cellIs" dxfId="22623" priority="2973" operator="lessThan">
      <formula>0</formula>
    </cfRule>
  </conditionalFormatting>
  <conditionalFormatting sqref="R83">
    <cfRule type="cellIs" dxfId="22622" priority="2971" operator="lessThan">
      <formula>0.8</formula>
    </cfRule>
    <cfRule type="cellIs" dxfId="22621" priority="2972" operator="greaterThan">
      <formula>1</formula>
    </cfRule>
  </conditionalFormatting>
  <conditionalFormatting sqref="R83">
    <cfRule type="cellIs" dxfId="22620" priority="2969" operator="greaterThan">
      <formula>1</formula>
    </cfRule>
    <cfRule type="cellIs" dxfId="22619" priority="2970" operator="lessThan">
      <formula>0.8</formula>
    </cfRule>
  </conditionalFormatting>
  <conditionalFormatting sqref="R83">
    <cfRule type="cellIs" dxfId="22618" priority="2965" operator="lessThan">
      <formula>0.8</formula>
    </cfRule>
    <cfRule type="cellIs" dxfId="22617" priority="2966" operator="greaterThan">
      <formula>1</formula>
    </cfRule>
  </conditionalFormatting>
  <conditionalFormatting sqref="R83">
    <cfRule type="cellIs" dxfId="22616" priority="2963" operator="greaterThan">
      <formula>1</formula>
    </cfRule>
    <cfRule type="cellIs" dxfId="22615" priority="2964" operator="lessThan">
      <formula>0.8</formula>
    </cfRule>
  </conditionalFormatting>
  <conditionalFormatting sqref="P83">
    <cfRule type="cellIs" dxfId="22614" priority="2962" operator="greaterThan">
      <formula>0</formula>
    </cfRule>
  </conditionalFormatting>
  <conditionalFormatting sqref="Q83">
    <cfRule type="cellIs" dxfId="22613" priority="2967" operator="lessThan">
      <formula>0</formula>
    </cfRule>
  </conditionalFormatting>
  <conditionalFormatting sqref="R83">
    <cfRule type="cellIs" dxfId="22612" priority="2959" operator="lessThan">
      <formula>0.8</formula>
    </cfRule>
    <cfRule type="cellIs" dxfId="22611" priority="2960" operator="greaterThan">
      <formula>1</formula>
    </cfRule>
  </conditionalFormatting>
  <conditionalFormatting sqref="R83">
    <cfRule type="cellIs" dxfId="22610" priority="2957" operator="greaterThan">
      <formula>1</formula>
    </cfRule>
    <cfRule type="cellIs" dxfId="22609" priority="2958" operator="lessThan">
      <formula>0.8</formula>
    </cfRule>
  </conditionalFormatting>
  <conditionalFormatting sqref="P83">
    <cfRule type="cellIs" dxfId="22608" priority="2956" operator="greaterThan">
      <formula>0</formula>
    </cfRule>
  </conditionalFormatting>
  <conditionalFormatting sqref="Q83">
    <cfRule type="cellIs" dxfId="22607" priority="2961" operator="lessThan">
      <formula>0</formula>
    </cfRule>
  </conditionalFormatting>
  <conditionalFormatting sqref="Q83">
    <cfRule type="cellIs" dxfId="22606" priority="2955" operator="lessThan">
      <formula>0</formula>
    </cfRule>
  </conditionalFormatting>
  <conditionalFormatting sqref="R83">
    <cfRule type="cellIs" dxfId="22605" priority="2953" operator="lessThan">
      <formula>0.8</formula>
    </cfRule>
    <cfRule type="cellIs" dxfId="22604" priority="2954" operator="greaterThan">
      <formula>1</formula>
    </cfRule>
  </conditionalFormatting>
  <conditionalFormatting sqref="R83">
    <cfRule type="cellIs" dxfId="22603" priority="2951" operator="greaterThan">
      <formula>1</formula>
    </cfRule>
    <cfRule type="cellIs" dxfId="22602" priority="2952" operator="lessThan">
      <formula>0.8</formula>
    </cfRule>
  </conditionalFormatting>
  <conditionalFormatting sqref="P83">
    <cfRule type="cellIs" dxfId="22601" priority="2950" operator="greaterThan">
      <formula>0</formula>
    </cfRule>
  </conditionalFormatting>
  <conditionalFormatting sqref="Q83">
    <cfRule type="cellIs" dxfId="22600" priority="2944" operator="lessThan">
      <formula>0</formula>
    </cfRule>
  </conditionalFormatting>
  <conditionalFormatting sqref="R83">
    <cfRule type="cellIs" dxfId="22599" priority="2948" operator="lessThan">
      <formula>0.8</formula>
    </cfRule>
    <cfRule type="cellIs" dxfId="22598" priority="2949" operator="greaterThan">
      <formula>1</formula>
    </cfRule>
  </conditionalFormatting>
  <conditionalFormatting sqref="R83">
    <cfRule type="cellIs" dxfId="22597" priority="2946" operator="greaterThan">
      <formula>1</formula>
    </cfRule>
    <cfRule type="cellIs" dxfId="22596" priority="2947" operator="lessThan">
      <formula>0.8</formula>
    </cfRule>
  </conditionalFormatting>
  <conditionalFormatting sqref="P83">
    <cfRule type="cellIs" dxfId="22595" priority="2945" operator="greaterThan">
      <formula>0</formula>
    </cfRule>
  </conditionalFormatting>
  <conditionalFormatting sqref="Q83">
    <cfRule type="cellIs" dxfId="22594" priority="2943" operator="lessThan">
      <formula>0</formula>
    </cfRule>
  </conditionalFormatting>
  <conditionalFormatting sqref="R83">
    <cfRule type="cellIs" dxfId="22593" priority="2941" operator="lessThan">
      <formula>0.8</formula>
    </cfRule>
    <cfRule type="cellIs" dxfId="22592" priority="2942" operator="greaterThan">
      <formula>1</formula>
    </cfRule>
  </conditionalFormatting>
  <conditionalFormatting sqref="R83">
    <cfRule type="cellIs" dxfId="22591" priority="2939" operator="greaterThan">
      <formula>1</formula>
    </cfRule>
    <cfRule type="cellIs" dxfId="22590" priority="2940" operator="lessThan">
      <formula>0.8</formula>
    </cfRule>
  </conditionalFormatting>
  <conditionalFormatting sqref="P83">
    <cfRule type="cellIs" dxfId="22589" priority="2938" operator="greaterThan">
      <formula>0</formula>
    </cfRule>
  </conditionalFormatting>
  <conditionalFormatting sqref="Q83">
    <cfRule type="cellIs" dxfId="22588" priority="2937" operator="lessThan">
      <formula>0</formula>
    </cfRule>
  </conditionalFormatting>
  <conditionalFormatting sqref="R83">
    <cfRule type="cellIs" dxfId="22587" priority="2935" operator="lessThan">
      <formula>0.8</formula>
    </cfRule>
    <cfRule type="cellIs" dxfId="22586" priority="2936" operator="greaterThan">
      <formula>1</formula>
    </cfRule>
  </conditionalFormatting>
  <conditionalFormatting sqref="R83">
    <cfRule type="cellIs" dxfId="22585" priority="2933" operator="greaterThan">
      <formula>1</formula>
    </cfRule>
    <cfRule type="cellIs" dxfId="22584" priority="2934" operator="lessThan">
      <formula>0.8</formula>
    </cfRule>
  </conditionalFormatting>
  <conditionalFormatting sqref="P83">
    <cfRule type="cellIs" dxfId="22583" priority="2932" operator="greaterThan">
      <formula>0</formula>
    </cfRule>
  </conditionalFormatting>
  <conditionalFormatting sqref="Q83">
    <cfRule type="cellIs" dxfId="22582" priority="2931" operator="lessThan">
      <formula>0</formula>
    </cfRule>
  </conditionalFormatting>
  <conditionalFormatting sqref="R83">
    <cfRule type="cellIs" dxfId="22581" priority="2929" operator="lessThan">
      <formula>0.8</formula>
    </cfRule>
    <cfRule type="cellIs" dxfId="22580" priority="2930" operator="greaterThan">
      <formula>1</formula>
    </cfRule>
  </conditionalFormatting>
  <conditionalFormatting sqref="R83">
    <cfRule type="cellIs" dxfId="22579" priority="2927" operator="greaterThan">
      <formula>1</formula>
    </cfRule>
    <cfRule type="cellIs" dxfId="22578" priority="2928" operator="lessThan">
      <formula>0.8</formula>
    </cfRule>
  </conditionalFormatting>
  <conditionalFormatting sqref="P83">
    <cfRule type="cellIs" dxfId="22577" priority="2926" operator="greaterThan">
      <formula>0</formula>
    </cfRule>
  </conditionalFormatting>
  <conditionalFormatting sqref="Q83">
    <cfRule type="cellIs" dxfId="22576" priority="2925" operator="lessThan">
      <formula>0</formula>
    </cfRule>
  </conditionalFormatting>
  <conditionalFormatting sqref="R83">
    <cfRule type="cellIs" dxfId="22575" priority="2923" operator="lessThan">
      <formula>0.8</formula>
    </cfRule>
    <cfRule type="cellIs" dxfId="22574" priority="2924" operator="greaterThan">
      <formula>1</formula>
    </cfRule>
  </conditionalFormatting>
  <conditionalFormatting sqref="R83">
    <cfRule type="cellIs" dxfId="22573" priority="2921" operator="greaterThan">
      <formula>1</formula>
    </cfRule>
    <cfRule type="cellIs" dxfId="22572" priority="2922" operator="lessThan">
      <formula>0.8</formula>
    </cfRule>
  </conditionalFormatting>
  <conditionalFormatting sqref="P83">
    <cfRule type="cellIs" dxfId="22571" priority="2920" operator="greaterThan">
      <formula>0</formula>
    </cfRule>
  </conditionalFormatting>
  <conditionalFormatting sqref="Q83">
    <cfRule type="cellIs" dxfId="22570" priority="2919" operator="lessThan">
      <formula>0</formula>
    </cfRule>
  </conditionalFormatting>
  <conditionalFormatting sqref="R83">
    <cfRule type="cellIs" dxfId="22569" priority="2917" operator="lessThan">
      <formula>0.8</formula>
    </cfRule>
    <cfRule type="cellIs" dxfId="22568" priority="2918" operator="greaterThan">
      <formula>1</formula>
    </cfRule>
  </conditionalFormatting>
  <conditionalFormatting sqref="R83">
    <cfRule type="cellIs" dxfId="22567" priority="2915" operator="greaterThan">
      <formula>1</formula>
    </cfRule>
    <cfRule type="cellIs" dxfId="22566" priority="2916" operator="lessThan">
      <formula>0.8</formula>
    </cfRule>
  </conditionalFormatting>
  <conditionalFormatting sqref="P83">
    <cfRule type="cellIs" dxfId="22565" priority="2914" operator="greaterThan">
      <formula>0</formula>
    </cfRule>
  </conditionalFormatting>
  <conditionalFormatting sqref="P83">
    <cfRule type="cellIs" dxfId="22564" priority="2908" operator="greaterThan">
      <formula>0</formula>
    </cfRule>
  </conditionalFormatting>
  <conditionalFormatting sqref="Q83">
    <cfRule type="cellIs" dxfId="22563" priority="2913" operator="lessThan">
      <formula>0</formula>
    </cfRule>
  </conditionalFormatting>
  <conditionalFormatting sqref="R83">
    <cfRule type="cellIs" dxfId="22562" priority="2911" operator="lessThan">
      <formula>0.8</formula>
    </cfRule>
    <cfRule type="cellIs" dxfId="22561" priority="2912" operator="greaterThan">
      <formula>1</formula>
    </cfRule>
  </conditionalFormatting>
  <conditionalFormatting sqref="R83">
    <cfRule type="cellIs" dxfId="22560" priority="2909" operator="greaterThan">
      <formula>1</formula>
    </cfRule>
    <cfRule type="cellIs" dxfId="22559" priority="2910" operator="lessThan">
      <formula>0.8</formula>
    </cfRule>
  </conditionalFormatting>
  <conditionalFormatting sqref="P83">
    <cfRule type="cellIs" dxfId="22558" priority="2902" operator="greaterThan">
      <formula>0</formula>
    </cfRule>
  </conditionalFormatting>
  <conditionalFormatting sqref="Q83">
    <cfRule type="cellIs" dxfId="22557" priority="2907" operator="lessThan">
      <formula>0</formula>
    </cfRule>
  </conditionalFormatting>
  <conditionalFormatting sqref="R83">
    <cfRule type="cellIs" dxfId="22556" priority="2905" operator="lessThan">
      <formula>0.8</formula>
    </cfRule>
    <cfRule type="cellIs" dxfId="22555" priority="2906" operator="greaterThan">
      <formula>1</formula>
    </cfRule>
  </conditionalFormatting>
  <conditionalFormatting sqref="R83">
    <cfRule type="cellIs" dxfId="22554" priority="2903" operator="greaterThan">
      <formula>1</formula>
    </cfRule>
    <cfRule type="cellIs" dxfId="22553" priority="2904" operator="lessThan">
      <formula>0.8</formula>
    </cfRule>
  </conditionalFormatting>
  <conditionalFormatting sqref="R83">
    <cfRule type="cellIs" dxfId="22552" priority="2899" operator="lessThan">
      <formula>0.8</formula>
    </cfRule>
    <cfRule type="cellIs" dxfId="22551" priority="2900" operator="greaterThan">
      <formula>1</formula>
    </cfRule>
  </conditionalFormatting>
  <conditionalFormatting sqref="R83">
    <cfRule type="cellIs" dxfId="22550" priority="2897" operator="greaterThan">
      <formula>1</formula>
    </cfRule>
    <cfRule type="cellIs" dxfId="22549" priority="2898" operator="lessThan">
      <formula>0.8</formula>
    </cfRule>
  </conditionalFormatting>
  <conditionalFormatting sqref="P83">
    <cfRule type="cellIs" dxfId="22548" priority="2896" operator="greaterThan">
      <formula>0</formula>
    </cfRule>
  </conditionalFormatting>
  <conditionalFormatting sqref="Q83">
    <cfRule type="cellIs" dxfId="22547" priority="2901" operator="lessThan">
      <formula>0</formula>
    </cfRule>
  </conditionalFormatting>
  <conditionalFormatting sqref="Q83">
    <cfRule type="cellIs" dxfId="22546" priority="2895" operator="lessThan">
      <formula>0</formula>
    </cfRule>
  </conditionalFormatting>
  <conditionalFormatting sqref="R83">
    <cfRule type="cellIs" dxfId="22545" priority="2893" operator="lessThan">
      <formula>0.8</formula>
    </cfRule>
    <cfRule type="cellIs" dxfId="22544" priority="2894" operator="greaterThan">
      <formula>1</formula>
    </cfRule>
  </conditionalFormatting>
  <conditionalFormatting sqref="R83">
    <cfRule type="cellIs" dxfId="22543" priority="2891" operator="greaterThan">
      <formula>1</formula>
    </cfRule>
    <cfRule type="cellIs" dxfId="22542" priority="2892" operator="lessThan">
      <formula>0.8</formula>
    </cfRule>
  </conditionalFormatting>
  <conditionalFormatting sqref="P83">
    <cfRule type="cellIs" dxfId="22541" priority="2890" operator="greaterThan">
      <formula>0</formula>
    </cfRule>
  </conditionalFormatting>
  <conditionalFormatting sqref="Q83">
    <cfRule type="cellIs" dxfId="22540" priority="2889" operator="lessThan">
      <formula>0</formula>
    </cfRule>
  </conditionalFormatting>
  <conditionalFormatting sqref="R83">
    <cfRule type="cellIs" dxfId="22539" priority="2887" operator="lessThan">
      <formula>0.8</formula>
    </cfRule>
    <cfRule type="cellIs" dxfId="22538" priority="2888" operator="greaterThan">
      <formula>1</formula>
    </cfRule>
  </conditionalFormatting>
  <conditionalFormatting sqref="R83">
    <cfRule type="cellIs" dxfId="22537" priority="2885" operator="greaterThan">
      <formula>1</formula>
    </cfRule>
    <cfRule type="cellIs" dxfId="22536" priority="2886" operator="lessThan">
      <formula>0.8</formula>
    </cfRule>
  </conditionalFormatting>
  <conditionalFormatting sqref="P83">
    <cfRule type="cellIs" dxfId="22535" priority="2884" operator="greaterThan">
      <formula>0</formula>
    </cfRule>
  </conditionalFormatting>
  <conditionalFormatting sqref="Q83">
    <cfRule type="cellIs" dxfId="22534" priority="2883" operator="lessThan">
      <formula>0</formula>
    </cfRule>
  </conditionalFormatting>
  <conditionalFormatting sqref="R83">
    <cfRule type="cellIs" dxfId="22533" priority="2881" operator="lessThan">
      <formula>0.8</formula>
    </cfRule>
    <cfRule type="cellIs" dxfId="22532" priority="2882" operator="greaterThan">
      <formula>1</formula>
    </cfRule>
  </conditionalFormatting>
  <conditionalFormatting sqref="R83">
    <cfRule type="cellIs" dxfId="22531" priority="2879" operator="greaterThan">
      <formula>1</formula>
    </cfRule>
    <cfRule type="cellIs" dxfId="22530" priority="2880" operator="lessThan">
      <formula>0.8</formula>
    </cfRule>
  </conditionalFormatting>
  <conditionalFormatting sqref="P83">
    <cfRule type="cellIs" dxfId="22529" priority="2878" operator="greaterThan">
      <formula>0</formula>
    </cfRule>
  </conditionalFormatting>
  <conditionalFormatting sqref="Q83">
    <cfRule type="cellIs" dxfId="22528" priority="2877" operator="lessThan">
      <formula>0</formula>
    </cfRule>
  </conditionalFormatting>
  <conditionalFormatting sqref="R83">
    <cfRule type="cellIs" dxfId="22527" priority="2875" operator="lessThan">
      <formula>0.8</formula>
    </cfRule>
    <cfRule type="cellIs" dxfId="22526" priority="2876" operator="greaterThan">
      <formula>1</formula>
    </cfRule>
  </conditionalFormatting>
  <conditionalFormatting sqref="R83">
    <cfRule type="cellIs" dxfId="22525" priority="2873" operator="greaterThan">
      <formula>1</formula>
    </cfRule>
    <cfRule type="cellIs" dxfId="22524" priority="2874" operator="lessThan">
      <formula>0.8</formula>
    </cfRule>
  </conditionalFormatting>
  <conditionalFormatting sqref="P83">
    <cfRule type="cellIs" dxfId="22523" priority="2872" operator="greaterThan">
      <formula>0</formula>
    </cfRule>
  </conditionalFormatting>
  <conditionalFormatting sqref="P83">
    <cfRule type="cellIs" dxfId="22522" priority="2866" operator="greaterThan">
      <formula>0</formula>
    </cfRule>
  </conditionalFormatting>
  <conditionalFormatting sqref="Q83">
    <cfRule type="cellIs" dxfId="22521" priority="2871" operator="lessThan">
      <formula>0</formula>
    </cfRule>
  </conditionalFormatting>
  <conditionalFormatting sqref="R83">
    <cfRule type="cellIs" dxfId="22520" priority="2869" operator="lessThan">
      <formula>0.8</formula>
    </cfRule>
    <cfRule type="cellIs" dxfId="22519" priority="2870" operator="greaterThan">
      <formula>1</formula>
    </cfRule>
  </conditionalFormatting>
  <conditionalFormatting sqref="R83">
    <cfRule type="cellIs" dxfId="22518" priority="2867" operator="greaterThan">
      <formula>1</formula>
    </cfRule>
    <cfRule type="cellIs" dxfId="22517" priority="2868" operator="lessThan">
      <formula>0.8</formula>
    </cfRule>
  </conditionalFormatting>
  <conditionalFormatting sqref="P83">
    <cfRule type="cellIs" dxfId="22516" priority="2860" operator="greaterThan">
      <formula>0</formula>
    </cfRule>
  </conditionalFormatting>
  <conditionalFormatting sqref="Q83">
    <cfRule type="cellIs" dxfId="22515" priority="2865" operator="lessThan">
      <formula>0</formula>
    </cfRule>
  </conditionalFormatting>
  <conditionalFormatting sqref="R83">
    <cfRule type="cellIs" dxfId="22514" priority="2863" operator="lessThan">
      <formula>0.8</formula>
    </cfRule>
    <cfRule type="cellIs" dxfId="22513" priority="2864" operator="greaterThan">
      <formula>1</formula>
    </cfRule>
  </conditionalFormatting>
  <conditionalFormatting sqref="R83">
    <cfRule type="cellIs" dxfId="22512" priority="2861" operator="greaterThan">
      <formula>1</formula>
    </cfRule>
    <cfRule type="cellIs" dxfId="22511" priority="2862" operator="lessThan">
      <formula>0.8</formula>
    </cfRule>
  </conditionalFormatting>
  <conditionalFormatting sqref="R83">
    <cfRule type="cellIs" dxfId="22510" priority="2857" operator="lessThan">
      <formula>0.8</formula>
    </cfRule>
    <cfRule type="cellIs" dxfId="22509" priority="2858" operator="greaterThan">
      <formula>1</formula>
    </cfRule>
  </conditionalFormatting>
  <conditionalFormatting sqref="R83">
    <cfRule type="cellIs" dxfId="22508" priority="2855" operator="greaterThan">
      <formula>1</formula>
    </cfRule>
    <cfRule type="cellIs" dxfId="22507" priority="2856" operator="lessThan">
      <formula>0.8</formula>
    </cfRule>
  </conditionalFormatting>
  <conditionalFormatting sqref="P83">
    <cfRule type="cellIs" dxfId="22506" priority="2854" operator="greaterThan">
      <formula>0</formula>
    </cfRule>
  </conditionalFormatting>
  <conditionalFormatting sqref="Q83">
    <cfRule type="cellIs" dxfId="22505" priority="2859" operator="lessThan">
      <formula>0</formula>
    </cfRule>
  </conditionalFormatting>
  <conditionalFormatting sqref="Q83">
    <cfRule type="cellIs" dxfId="22504" priority="2853" operator="lessThan">
      <formula>0</formula>
    </cfRule>
  </conditionalFormatting>
  <conditionalFormatting sqref="R83">
    <cfRule type="cellIs" dxfId="22503" priority="2851" operator="lessThan">
      <formula>0.8</formula>
    </cfRule>
    <cfRule type="cellIs" dxfId="22502" priority="2852" operator="greaterThan">
      <formula>1</formula>
    </cfRule>
  </conditionalFormatting>
  <conditionalFormatting sqref="R83">
    <cfRule type="cellIs" dxfId="22501" priority="2849" operator="greaterThan">
      <formula>1</formula>
    </cfRule>
    <cfRule type="cellIs" dxfId="22500" priority="2850" operator="lessThan">
      <formula>0.8</formula>
    </cfRule>
  </conditionalFormatting>
  <conditionalFormatting sqref="P83">
    <cfRule type="cellIs" dxfId="22499" priority="2848" operator="greaterThan">
      <formula>0</formula>
    </cfRule>
  </conditionalFormatting>
  <conditionalFormatting sqref="P83">
    <cfRule type="cellIs" dxfId="22498" priority="2842" operator="greaterThan">
      <formula>0</formula>
    </cfRule>
  </conditionalFormatting>
  <conditionalFormatting sqref="Q83">
    <cfRule type="cellIs" dxfId="22497" priority="2847" operator="lessThan">
      <formula>0</formula>
    </cfRule>
  </conditionalFormatting>
  <conditionalFormatting sqref="R83">
    <cfRule type="cellIs" dxfId="22496" priority="2845" operator="lessThan">
      <formula>0.8</formula>
    </cfRule>
    <cfRule type="cellIs" dxfId="22495" priority="2846" operator="greaterThan">
      <formula>1</formula>
    </cfRule>
  </conditionalFormatting>
  <conditionalFormatting sqref="R83">
    <cfRule type="cellIs" dxfId="22494" priority="2843" operator="greaterThan">
      <formula>1</formula>
    </cfRule>
    <cfRule type="cellIs" dxfId="22493" priority="2844" operator="lessThan">
      <formula>0.8</formula>
    </cfRule>
  </conditionalFormatting>
  <conditionalFormatting sqref="P83">
    <cfRule type="cellIs" dxfId="22492" priority="2836" operator="greaterThan">
      <formula>0</formula>
    </cfRule>
  </conditionalFormatting>
  <conditionalFormatting sqref="Q83">
    <cfRule type="cellIs" dxfId="22491" priority="2841" operator="lessThan">
      <formula>0</formula>
    </cfRule>
  </conditionalFormatting>
  <conditionalFormatting sqref="R83">
    <cfRule type="cellIs" dxfId="22490" priority="2839" operator="lessThan">
      <formula>0.8</formula>
    </cfRule>
    <cfRule type="cellIs" dxfId="22489" priority="2840" operator="greaterThan">
      <formula>1</formula>
    </cfRule>
  </conditionalFormatting>
  <conditionalFormatting sqref="R83">
    <cfRule type="cellIs" dxfId="22488" priority="2837" operator="greaterThan">
      <formula>1</formula>
    </cfRule>
    <cfRule type="cellIs" dxfId="22487" priority="2838" operator="lessThan">
      <formula>0.8</formula>
    </cfRule>
  </conditionalFormatting>
  <conditionalFormatting sqref="R83">
    <cfRule type="cellIs" dxfId="22486" priority="2833" operator="lessThan">
      <formula>0.8</formula>
    </cfRule>
    <cfRule type="cellIs" dxfId="22485" priority="2834" operator="greaterThan">
      <formula>1</formula>
    </cfRule>
  </conditionalFormatting>
  <conditionalFormatting sqref="R83">
    <cfRule type="cellIs" dxfId="22484" priority="2831" operator="greaterThan">
      <formula>1</formula>
    </cfRule>
    <cfRule type="cellIs" dxfId="22483" priority="2832" operator="lessThan">
      <formula>0.8</formula>
    </cfRule>
  </conditionalFormatting>
  <conditionalFormatting sqref="P83">
    <cfRule type="cellIs" dxfId="22482" priority="2830" operator="greaterThan">
      <formula>0</formula>
    </cfRule>
  </conditionalFormatting>
  <conditionalFormatting sqref="Q83">
    <cfRule type="cellIs" dxfId="22481" priority="2835" operator="lessThan">
      <formula>0</formula>
    </cfRule>
  </conditionalFormatting>
  <conditionalFormatting sqref="P83">
    <cfRule type="cellIs" dxfId="22480" priority="2824" operator="greaterThan">
      <formula>0</formula>
    </cfRule>
  </conditionalFormatting>
  <conditionalFormatting sqref="Q83">
    <cfRule type="cellIs" dxfId="22479" priority="2829" operator="lessThan">
      <formula>0</formula>
    </cfRule>
  </conditionalFormatting>
  <conditionalFormatting sqref="R83">
    <cfRule type="cellIs" dxfId="22478" priority="2827" operator="lessThan">
      <formula>0.8</formula>
    </cfRule>
    <cfRule type="cellIs" dxfId="22477" priority="2828" operator="greaterThan">
      <formula>1</formula>
    </cfRule>
  </conditionalFormatting>
  <conditionalFormatting sqref="R83">
    <cfRule type="cellIs" dxfId="22476" priority="2825" operator="greaterThan">
      <formula>1</formula>
    </cfRule>
    <cfRule type="cellIs" dxfId="22475" priority="2826" operator="lessThan">
      <formula>0.8</formula>
    </cfRule>
  </conditionalFormatting>
  <conditionalFormatting sqref="R83">
    <cfRule type="cellIs" dxfId="22474" priority="2821" operator="lessThan">
      <formula>0.8</formula>
    </cfRule>
    <cfRule type="cellIs" dxfId="22473" priority="2822" operator="greaterThan">
      <formula>1</formula>
    </cfRule>
  </conditionalFormatting>
  <conditionalFormatting sqref="R83">
    <cfRule type="cellIs" dxfId="22472" priority="2819" operator="greaterThan">
      <formula>1</formula>
    </cfRule>
    <cfRule type="cellIs" dxfId="22471" priority="2820" operator="lessThan">
      <formula>0.8</formula>
    </cfRule>
  </conditionalFormatting>
  <conditionalFormatting sqref="P83">
    <cfRule type="cellIs" dxfId="22470" priority="2818" operator="greaterThan">
      <formula>0</formula>
    </cfRule>
  </conditionalFormatting>
  <conditionalFormatting sqref="Q83">
    <cfRule type="cellIs" dxfId="22469" priority="2823" operator="lessThan">
      <formula>0</formula>
    </cfRule>
  </conditionalFormatting>
  <conditionalFormatting sqref="R83">
    <cfRule type="cellIs" dxfId="22468" priority="2815" operator="lessThan">
      <formula>0.8</formula>
    </cfRule>
    <cfRule type="cellIs" dxfId="22467" priority="2816" operator="greaterThan">
      <formula>1</formula>
    </cfRule>
  </conditionalFormatting>
  <conditionalFormatting sqref="R83">
    <cfRule type="cellIs" dxfId="22466" priority="2813" operator="greaterThan">
      <formula>1</formula>
    </cfRule>
    <cfRule type="cellIs" dxfId="22465" priority="2814" operator="lessThan">
      <formula>0.8</formula>
    </cfRule>
  </conditionalFormatting>
  <conditionalFormatting sqref="P83">
    <cfRule type="cellIs" dxfId="22464" priority="2812" operator="greaterThan">
      <formula>0</formula>
    </cfRule>
  </conditionalFormatting>
  <conditionalFormatting sqref="Q83">
    <cfRule type="cellIs" dxfId="22463" priority="2817" operator="lessThan">
      <formula>0</formula>
    </cfRule>
  </conditionalFormatting>
  <conditionalFormatting sqref="Q83">
    <cfRule type="cellIs" dxfId="22462" priority="2811" operator="lessThan">
      <formula>0</formula>
    </cfRule>
  </conditionalFormatting>
  <conditionalFormatting sqref="R83">
    <cfRule type="cellIs" dxfId="22461" priority="2809" operator="lessThan">
      <formula>0.8</formula>
    </cfRule>
    <cfRule type="cellIs" dxfId="22460" priority="2810" operator="greaterThan">
      <formula>1</formula>
    </cfRule>
  </conditionalFormatting>
  <conditionalFormatting sqref="R83">
    <cfRule type="cellIs" dxfId="22459" priority="2807" operator="greaterThan">
      <formula>1</formula>
    </cfRule>
    <cfRule type="cellIs" dxfId="22458" priority="2808" operator="lessThan">
      <formula>0.8</formula>
    </cfRule>
  </conditionalFormatting>
  <conditionalFormatting sqref="P83">
    <cfRule type="cellIs" dxfId="22457" priority="2806" operator="greaterThan">
      <formula>0</formula>
    </cfRule>
  </conditionalFormatting>
  <conditionalFormatting sqref="Q83">
    <cfRule type="cellIs" dxfId="22456" priority="2800" operator="lessThan">
      <formula>0</formula>
    </cfRule>
  </conditionalFormatting>
  <conditionalFormatting sqref="R83">
    <cfRule type="cellIs" dxfId="22455" priority="2804" operator="lessThan">
      <formula>0.8</formula>
    </cfRule>
    <cfRule type="cellIs" dxfId="22454" priority="2805" operator="greaterThan">
      <formula>1</formula>
    </cfRule>
  </conditionalFormatting>
  <conditionalFormatting sqref="R83">
    <cfRule type="cellIs" dxfId="22453" priority="2802" operator="greaterThan">
      <formula>1</formula>
    </cfRule>
    <cfRule type="cellIs" dxfId="22452" priority="2803" operator="lessThan">
      <formula>0.8</formula>
    </cfRule>
  </conditionalFormatting>
  <conditionalFormatting sqref="P83">
    <cfRule type="cellIs" dxfId="22451" priority="2801" operator="greaterThan">
      <formula>0</formula>
    </cfRule>
  </conditionalFormatting>
  <conditionalFormatting sqref="Q83">
    <cfRule type="cellIs" dxfId="22450" priority="2799" operator="lessThan">
      <formula>0</formula>
    </cfRule>
  </conditionalFormatting>
  <conditionalFormatting sqref="R83">
    <cfRule type="cellIs" dxfId="22449" priority="2797" operator="lessThan">
      <formula>0.8</formula>
    </cfRule>
    <cfRule type="cellIs" dxfId="22448" priority="2798" operator="greaterThan">
      <formula>1</formula>
    </cfRule>
  </conditionalFormatting>
  <conditionalFormatting sqref="R83">
    <cfRule type="cellIs" dxfId="22447" priority="2795" operator="greaterThan">
      <formula>1</formula>
    </cfRule>
    <cfRule type="cellIs" dxfId="22446" priority="2796" operator="lessThan">
      <formula>0.8</formula>
    </cfRule>
  </conditionalFormatting>
  <conditionalFormatting sqref="P83">
    <cfRule type="cellIs" dxfId="22445" priority="2794" operator="greaterThan">
      <formula>0</formula>
    </cfRule>
  </conditionalFormatting>
  <conditionalFormatting sqref="Q83">
    <cfRule type="cellIs" dxfId="22444" priority="2793" operator="lessThan">
      <formula>0</formula>
    </cfRule>
  </conditionalFormatting>
  <conditionalFormatting sqref="R83">
    <cfRule type="cellIs" dxfId="22443" priority="2791" operator="lessThan">
      <formula>0.8</formula>
    </cfRule>
    <cfRule type="cellIs" dxfId="22442" priority="2792" operator="greaterThan">
      <formula>1</formula>
    </cfRule>
  </conditionalFormatting>
  <conditionalFormatting sqref="R83">
    <cfRule type="cellIs" dxfId="22441" priority="2789" operator="greaterThan">
      <formula>1</formula>
    </cfRule>
    <cfRule type="cellIs" dxfId="22440" priority="2790" operator="lessThan">
      <formula>0.8</formula>
    </cfRule>
  </conditionalFormatting>
  <conditionalFormatting sqref="P83">
    <cfRule type="cellIs" dxfId="22439" priority="2788" operator="greaterThan">
      <formula>0</formula>
    </cfRule>
  </conditionalFormatting>
  <conditionalFormatting sqref="Q83">
    <cfRule type="cellIs" dxfId="22438" priority="2787" operator="lessThan">
      <formula>0</formula>
    </cfRule>
  </conditionalFormatting>
  <conditionalFormatting sqref="R83">
    <cfRule type="cellIs" dxfId="22437" priority="2785" operator="lessThan">
      <formula>0.8</formula>
    </cfRule>
    <cfRule type="cellIs" dxfId="22436" priority="2786" operator="greaterThan">
      <formula>1</formula>
    </cfRule>
  </conditionalFormatting>
  <conditionalFormatting sqref="R83">
    <cfRule type="cellIs" dxfId="22435" priority="2783" operator="greaterThan">
      <formula>1</formula>
    </cfRule>
    <cfRule type="cellIs" dxfId="22434" priority="2784" operator="lessThan">
      <formula>0.8</formula>
    </cfRule>
  </conditionalFormatting>
  <conditionalFormatting sqref="P83">
    <cfRule type="cellIs" dxfId="22433" priority="2782" operator="greaterThan">
      <formula>0</formula>
    </cfRule>
  </conditionalFormatting>
  <conditionalFormatting sqref="Q83">
    <cfRule type="cellIs" dxfId="22432" priority="2781" operator="lessThan">
      <formula>0</formula>
    </cfRule>
  </conditionalFormatting>
  <conditionalFormatting sqref="R83">
    <cfRule type="cellIs" dxfId="22431" priority="2779" operator="lessThan">
      <formula>0.8</formula>
    </cfRule>
    <cfRule type="cellIs" dxfId="22430" priority="2780" operator="greaterThan">
      <formula>1</formula>
    </cfRule>
  </conditionalFormatting>
  <conditionalFormatting sqref="R83">
    <cfRule type="cellIs" dxfId="22429" priority="2777" operator="greaterThan">
      <formula>1</formula>
    </cfRule>
    <cfRule type="cellIs" dxfId="22428" priority="2778" operator="lessThan">
      <formula>0.8</formula>
    </cfRule>
  </conditionalFormatting>
  <conditionalFormatting sqref="P83">
    <cfRule type="cellIs" dxfId="22427" priority="2776" operator="greaterThan">
      <formula>0</formula>
    </cfRule>
  </conditionalFormatting>
  <conditionalFormatting sqref="Q83">
    <cfRule type="cellIs" dxfId="22426" priority="2775" operator="lessThan">
      <formula>0</formula>
    </cfRule>
  </conditionalFormatting>
  <conditionalFormatting sqref="R83">
    <cfRule type="cellIs" dxfId="22425" priority="2773" operator="lessThan">
      <formula>0.8</formula>
    </cfRule>
    <cfRule type="cellIs" dxfId="22424" priority="2774" operator="greaterThan">
      <formula>1</formula>
    </cfRule>
  </conditionalFormatting>
  <conditionalFormatting sqref="R83">
    <cfRule type="cellIs" dxfId="22423" priority="2771" operator="greaterThan">
      <formula>1</formula>
    </cfRule>
    <cfRule type="cellIs" dxfId="22422" priority="2772" operator="lessThan">
      <formula>0.8</formula>
    </cfRule>
  </conditionalFormatting>
  <conditionalFormatting sqref="P83">
    <cfRule type="cellIs" dxfId="22421" priority="2770" operator="greaterThan">
      <formula>0</formula>
    </cfRule>
  </conditionalFormatting>
  <conditionalFormatting sqref="P83">
    <cfRule type="cellIs" dxfId="22420" priority="2764" operator="greaterThan">
      <formula>0</formula>
    </cfRule>
  </conditionalFormatting>
  <conditionalFormatting sqref="Q83">
    <cfRule type="cellIs" dxfId="22419" priority="2769" operator="lessThan">
      <formula>0</formula>
    </cfRule>
  </conditionalFormatting>
  <conditionalFormatting sqref="R83">
    <cfRule type="cellIs" dxfId="22418" priority="2767" operator="lessThan">
      <formula>0.8</formula>
    </cfRule>
    <cfRule type="cellIs" dxfId="22417" priority="2768" operator="greaterThan">
      <formula>1</formula>
    </cfRule>
  </conditionalFormatting>
  <conditionalFormatting sqref="R83">
    <cfRule type="cellIs" dxfId="22416" priority="2765" operator="greaterThan">
      <formula>1</formula>
    </cfRule>
    <cfRule type="cellIs" dxfId="22415" priority="2766" operator="lessThan">
      <formula>0.8</formula>
    </cfRule>
  </conditionalFormatting>
  <conditionalFormatting sqref="P83">
    <cfRule type="cellIs" dxfId="22414" priority="2758" operator="greaterThan">
      <formula>0</formula>
    </cfRule>
  </conditionalFormatting>
  <conditionalFormatting sqref="Q83">
    <cfRule type="cellIs" dxfId="22413" priority="2763" operator="lessThan">
      <formula>0</formula>
    </cfRule>
  </conditionalFormatting>
  <conditionalFormatting sqref="R83">
    <cfRule type="cellIs" dxfId="22412" priority="2761" operator="lessThan">
      <formula>0.8</formula>
    </cfRule>
    <cfRule type="cellIs" dxfId="22411" priority="2762" operator="greaterThan">
      <formula>1</formula>
    </cfRule>
  </conditionalFormatting>
  <conditionalFormatting sqref="R83">
    <cfRule type="cellIs" dxfId="22410" priority="2759" operator="greaterThan">
      <formula>1</formula>
    </cfRule>
    <cfRule type="cellIs" dxfId="22409" priority="2760" operator="lessThan">
      <formula>0.8</formula>
    </cfRule>
  </conditionalFormatting>
  <conditionalFormatting sqref="R83">
    <cfRule type="cellIs" dxfId="22408" priority="2755" operator="lessThan">
      <formula>0.8</formula>
    </cfRule>
    <cfRule type="cellIs" dxfId="22407" priority="2756" operator="greaterThan">
      <formula>1</formula>
    </cfRule>
  </conditionalFormatting>
  <conditionalFormatting sqref="R83">
    <cfRule type="cellIs" dxfId="22406" priority="2753" operator="greaterThan">
      <formula>1</formula>
    </cfRule>
    <cfRule type="cellIs" dxfId="22405" priority="2754" operator="lessThan">
      <formula>0.8</formula>
    </cfRule>
  </conditionalFormatting>
  <conditionalFormatting sqref="P83">
    <cfRule type="cellIs" dxfId="22404" priority="2752" operator="greaterThan">
      <formula>0</formula>
    </cfRule>
  </conditionalFormatting>
  <conditionalFormatting sqref="Q83">
    <cfRule type="cellIs" dxfId="22403" priority="2757" operator="lessThan">
      <formula>0</formula>
    </cfRule>
  </conditionalFormatting>
  <conditionalFormatting sqref="Q83">
    <cfRule type="cellIs" dxfId="22402" priority="2746" operator="lessThan">
      <formula>0</formula>
    </cfRule>
  </conditionalFormatting>
  <conditionalFormatting sqref="P83">
    <cfRule type="cellIs" dxfId="22401" priority="2747" operator="greaterThan">
      <formula>0</formula>
    </cfRule>
  </conditionalFormatting>
  <conditionalFormatting sqref="R83">
    <cfRule type="cellIs" dxfId="22400" priority="2750" operator="lessThan">
      <formula>0.8</formula>
    </cfRule>
    <cfRule type="cellIs" dxfId="22399" priority="2751" operator="greaterThan">
      <formula>1</formula>
    </cfRule>
  </conditionalFormatting>
  <conditionalFormatting sqref="R83">
    <cfRule type="cellIs" dxfId="22398" priority="2748" operator="greaterThan">
      <formula>1</formula>
    </cfRule>
    <cfRule type="cellIs" dxfId="22397" priority="2749" operator="lessThan">
      <formula>0.8</formula>
    </cfRule>
  </conditionalFormatting>
  <conditionalFormatting sqref="Q83">
    <cfRule type="cellIs" dxfId="22396" priority="2740" operator="lessThan">
      <formula>0</formula>
    </cfRule>
  </conditionalFormatting>
  <conditionalFormatting sqref="R83">
    <cfRule type="cellIs" dxfId="22395" priority="2744" operator="lessThan">
      <formula>0.8</formula>
    </cfRule>
    <cfRule type="cellIs" dxfId="22394" priority="2745" operator="greaterThan">
      <formula>1</formula>
    </cfRule>
  </conditionalFormatting>
  <conditionalFormatting sqref="R83">
    <cfRule type="cellIs" dxfId="22393" priority="2742" operator="greaterThan">
      <formula>1</formula>
    </cfRule>
    <cfRule type="cellIs" dxfId="22392" priority="2743" operator="lessThan">
      <formula>0.8</formula>
    </cfRule>
  </conditionalFormatting>
  <conditionalFormatting sqref="P83">
    <cfRule type="cellIs" dxfId="22391" priority="2741" operator="greaterThan">
      <formula>0</formula>
    </cfRule>
  </conditionalFormatting>
  <conditionalFormatting sqref="Q83">
    <cfRule type="cellIs" dxfId="22390" priority="2739" operator="lessThan">
      <formula>0</formula>
    </cfRule>
  </conditionalFormatting>
  <conditionalFormatting sqref="R83">
    <cfRule type="cellIs" dxfId="22389" priority="2737" operator="lessThan">
      <formula>0.8</formula>
    </cfRule>
    <cfRule type="cellIs" dxfId="22388" priority="2738" operator="greaterThan">
      <formula>1</formula>
    </cfRule>
  </conditionalFormatting>
  <conditionalFormatting sqref="R83">
    <cfRule type="cellIs" dxfId="22387" priority="2735" operator="greaterThan">
      <formula>1</formula>
    </cfRule>
    <cfRule type="cellIs" dxfId="22386" priority="2736" operator="lessThan">
      <formula>0.8</formula>
    </cfRule>
  </conditionalFormatting>
  <conditionalFormatting sqref="P83">
    <cfRule type="cellIs" dxfId="22385" priority="2734" operator="greaterThan">
      <formula>0</formula>
    </cfRule>
  </conditionalFormatting>
  <conditionalFormatting sqref="Q83">
    <cfRule type="cellIs" dxfId="22384" priority="2733" operator="lessThan">
      <formula>0</formula>
    </cfRule>
  </conditionalFormatting>
  <conditionalFormatting sqref="R83">
    <cfRule type="cellIs" dxfId="22383" priority="2731" operator="lessThan">
      <formula>0.8</formula>
    </cfRule>
    <cfRule type="cellIs" dxfId="22382" priority="2732" operator="greaterThan">
      <formula>1</formula>
    </cfRule>
  </conditionalFormatting>
  <conditionalFormatting sqref="R83">
    <cfRule type="cellIs" dxfId="22381" priority="2729" operator="greaterThan">
      <formula>1</formula>
    </cfRule>
    <cfRule type="cellIs" dxfId="22380" priority="2730" operator="lessThan">
      <formula>0.8</formula>
    </cfRule>
  </conditionalFormatting>
  <conditionalFormatting sqref="P83">
    <cfRule type="cellIs" dxfId="22379" priority="2728" operator="greaterThan">
      <formula>0</formula>
    </cfRule>
  </conditionalFormatting>
  <conditionalFormatting sqref="Q83">
    <cfRule type="cellIs" dxfId="22378" priority="2727" operator="lessThan">
      <formula>0</formula>
    </cfRule>
  </conditionalFormatting>
  <conditionalFormatting sqref="R83">
    <cfRule type="cellIs" dxfId="22377" priority="2725" operator="lessThan">
      <formula>0.8</formula>
    </cfRule>
    <cfRule type="cellIs" dxfId="22376" priority="2726" operator="greaterThan">
      <formula>1</formula>
    </cfRule>
  </conditionalFormatting>
  <conditionalFormatting sqref="R83">
    <cfRule type="cellIs" dxfId="22375" priority="2723" operator="greaterThan">
      <formula>1</formula>
    </cfRule>
    <cfRule type="cellIs" dxfId="22374" priority="2724" operator="lessThan">
      <formula>0.8</formula>
    </cfRule>
  </conditionalFormatting>
  <conditionalFormatting sqref="P83">
    <cfRule type="cellIs" dxfId="22373" priority="2722" operator="greaterThan">
      <formula>0</formula>
    </cfRule>
  </conditionalFormatting>
  <conditionalFormatting sqref="Q83">
    <cfRule type="cellIs" dxfId="22372" priority="2721" operator="lessThan">
      <formula>0</formula>
    </cfRule>
  </conditionalFormatting>
  <conditionalFormatting sqref="R83">
    <cfRule type="cellIs" dxfId="22371" priority="2719" operator="lessThan">
      <formula>0.8</formula>
    </cfRule>
    <cfRule type="cellIs" dxfId="22370" priority="2720" operator="greaterThan">
      <formula>1</formula>
    </cfRule>
  </conditionalFormatting>
  <conditionalFormatting sqref="R83">
    <cfRule type="cellIs" dxfId="22369" priority="2717" operator="greaterThan">
      <formula>1</formula>
    </cfRule>
    <cfRule type="cellIs" dxfId="22368" priority="2718" operator="lessThan">
      <formula>0.8</formula>
    </cfRule>
  </conditionalFormatting>
  <conditionalFormatting sqref="P83">
    <cfRule type="cellIs" dxfId="22367" priority="2716" operator="greaterThan">
      <formula>0</formula>
    </cfRule>
  </conditionalFormatting>
  <conditionalFormatting sqref="Q83">
    <cfRule type="cellIs" dxfId="22366" priority="2715" operator="lessThan">
      <formula>0</formula>
    </cfRule>
  </conditionalFormatting>
  <conditionalFormatting sqref="R83">
    <cfRule type="cellIs" dxfId="22365" priority="2713" operator="lessThan">
      <formula>0.8</formula>
    </cfRule>
    <cfRule type="cellIs" dxfId="22364" priority="2714" operator="greaterThan">
      <formula>1</formula>
    </cfRule>
  </conditionalFormatting>
  <conditionalFormatting sqref="R83">
    <cfRule type="cellIs" dxfId="22363" priority="2711" operator="greaterThan">
      <formula>1</formula>
    </cfRule>
    <cfRule type="cellIs" dxfId="22362" priority="2712" operator="lessThan">
      <formula>0.8</formula>
    </cfRule>
  </conditionalFormatting>
  <conditionalFormatting sqref="P83">
    <cfRule type="cellIs" dxfId="22361" priority="2710" operator="greaterThan">
      <formula>0</formula>
    </cfRule>
  </conditionalFormatting>
  <conditionalFormatting sqref="Q83">
    <cfRule type="cellIs" dxfId="22360" priority="2709" operator="lessThan">
      <formula>0</formula>
    </cfRule>
  </conditionalFormatting>
  <conditionalFormatting sqref="R83">
    <cfRule type="cellIs" dxfId="22359" priority="2707" operator="lessThan">
      <formula>0.8</formula>
    </cfRule>
    <cfRule type="cellIs" dxfId="22358" priority="2708" operator="greaterThan">
      <formula>1</formula>
    </cfRule>
  </conditionalFormatting>
  <conditionalFormatting sqref="R83">
    <cfRule type="cellIs" dxfId="22357" priority="2705" operator="greaterThan">
      <formula>1</formula>
    </cfRule>
    <cfRule type="cellIs" dxfId="22356" priority="2706" operator="lessThan">
      <formula>0.8</formula>
    </cfRule>
  </conditionalFormatting>
  <conditionalFormatting sqref="P83">
    <cfRule type="cellIs" dxfId="22355" priority="2704" operator="greaterThan">
      <formula>0</formula>
    </cfRule>
  </conditionalFormatting>
  <conditionalFormatting sqref="Q83">
    <cfRule type="cellIs" dxfId="22354" priority="2703" operator="lessThan">
      <formula>0</formula>
    </cfRule>
  </conditionalFormatting>
  <conditionalFormatting sqref="R83">
    <cfRule type="cellIs" dxfId="22353" priority="2701" operator="lessThan">
      <formula>0.8</formula>
    </cfRule>
    <cfRule type="cellIs" dxfId="22352" priority="2702" operator="greaterThan">
      <formula>1</formula>
    </cfRule>
  </conditionalFormatting>
  <conditionalFormatting sqref="R83">
    <cfRule type="cellIs" dxfId="22351" priority="2699" operator="greaterThan">
      <formula>1</formula>
    </cfRule>
    <cfRule type="cellIs" dxfId="22350" priority="2700" operator="lessThan">
      <formula>0.8</formula>
    </cfRule>
  </conditionalFormatting>
  <conditionalFormatting sqref="P83">
    <cfRule type="cellIs" dxfId="22349" priority="2698" operator="greaterThan">
      <formula>0</formula>
    </cfRule>
  </conditionalFormatting>
  <conditionalFormatting sqref="P83">
    <cfRule type="cellIs" dxfId="22348" priority="2692" operator="greaterThan">
      <formula>0</formula>
    </cfRule>
  </conditionalFormatting>
  <conditionalFormatting sqref="Q83">
    <cfRule type="cellIs" dxfId="22347" priority="2697" operator="lessThan">
      <formula>0</formula>
    </cfRule>
  </conditionalFormatting>
  <conditionalFormatting sqref="R83">
    <cfRule type="cellIs" dxfId="22346" priority="2695" operator="lessThan">
      <formula>0.8</formula>
    </cfRule>
    <cfRule type="cellIs" dxfId="22345" priority="2696" operator="greaterThan">
      <formula>1</formula>
    </cfRule>
  </conditionalFormatting>
  <conditionalFormatting sqref="R83">
    <cfRule type="cellIs" dxfId="22344" priority="2693" operator="greaterThan">
      <formula>1</formula>
    </cfRule>
    <cfRule type="cellIs" dxfId="22343" priority="2694" operator="lessThan">
      <formula>0.8</formula>
    </cfRule>
  </conditionalFormatting>
  <conditionalFormatting sqref="P83">
    <cfRule type="cellIs" dxfId="22342" priority="2686" operator="greaterThan">
      <formula>0</formula>
    </cfRule>
  </conditionalFormatting>
  <conditionalFormatting sqref="Q83">
    <cfRule type="cellIs" dxfId="22341" priority="2691" operator="lessThan">
      <formula>0</formula>
    </cfRule>
  </conditionalFormatting>
  <conditionalFormatting sqref="R83">
    <cfRule type="cellIs" dxfId="22340" priority="2689" operator="lessThan">
      <formula>0.8</formula>
    </cfRule>
    <cfRule type="cellIs" dxfId="22339" priority="2690" operator="greaterThan">
      <formula>1</formula>
    </cfRule>
  </conditionalFormatting>
  <conditionalFormatting sqref="R83">
    <cfRule type="cellIs" dxfId="22338" priority="2687" operator="greaterThan">
      <formula>1</formula>
    </cfRule>
    <cfRule type="cellIs" dxfId="22337" priority="2688" operator="lessThan">
      <formula>0.8</formula>
    </cfRule>
  </conditionalFormatting>
  <conditionalFormatting sqref="R83">
    <cfRule type="cellIs" dxfId="22336" priority="2683" operator="lessThan">
      <formula>0.8</formula>
    </cfRule>
    <cfRule type="cellIs" dxfId="22335" priority="2684" operator="greaterThan">
      <formula>1</formula>
    </cfRule>
  </conditionalFormatting>
  <conditionalFormatting sqref="R83">
    <cfRule type="cellIs" dxfId="22334" priority="2681" operator="greaterThan">
      <formula>1</formula>
    </cfRule>
    <cfRule type="cellIs" dxfId="22333" priority="2682" operator="lessThan">
      <formula>0.8</formula>
    </cfRule>
  </conditionalFormatting>
  <conditionalFormatting sqref="P83">
    <cfRule type="cellIs" dxfId="22332" priority="2680" operator="greaterThan">
      <formula>0</formula>
    </cfRule>
  </conditionalFormatting>
  <conditionalFormatting sqref="Q83">
    <cfRule type="cellIs" dxfId="22331" priority="2685" operator="lessThan">
      <formula>0</formula>
    </cfRule>
  </conditionalFormatting>
  <conditionalFormatting sqref="Q83">
    <cfRule type="cellIs" dxfId="22330" priority="2679" operator="lessThan">
      <formula>0</formula>
    </cfRule>
  </conditionalFormatting>
  <conditionalFormatting sqref="R83">
    <cfRule type="cellIs" dxfId="22329" priority="2677" operator="lessThan">
      <formula>0.8</formula>
    </cfRule>
    <cfRule type="cellIs" dxfId="22328" priority="2678" operator="greaterThan">
      <formula>1</formula>
    </cfRule>
  </conditionalFormatting>
  <conditionalFormatting sqref="R83">
    <cfRule type="cellIs" dxfId="22327" priority="2675" operator="greaterThan">
      <formula>1</formula>
    </cfRule>
    <cfRule type="cellIs" dxfId="22326" priority="2676" operator="lessThan">
      <formula>0.8</formula>
    </cfRule>
  </conditionalFormatting>
  <conditionalFormatting sqref="P83">
    <cfRule type="cellIs" dxfId="22325" priority="2674" operator="greaterThan">
      <formula>0</formula>
    </cfRule>
  </conditionalFormatting>
  <conditionalFormatting sqref="P83">
    <cfRule type="cellIs" dxfId="22324" priority="2668" operator="greaterThan">
      <formula>0</formula>
    </cfRule>
  </conditionalFormatting>
  <conditionalFormatting sqref="Q83">
    <cfRule type="cellIs" dxfId="22323" priority="2673" operator="lessThan">
      <formula>0</formula>
    </cfRule>
  </conditionalFormatting>
  <conditionalFormatting sqref="R83">
    <cfRule type="cellIs" dxfId="22322" priority="2671" operator="lessThan">
      <formula>0.8</formula>
    </cfRule>
    <cfRule type="cellIs" dxfId="22321" priority="2672" operator="greaterThan">
      <formula>1</formula>
    </cfRule>
  </conditionalFormatting>
  <conditionalFormatting sqref="R83">
    <cfRule type="cellIs" dxfId="22320" priority="2669" operator="greaterThan">
      <formula>1</formula>
    </cfRule>
    <cfRule type="cellIs" dxfId="22319" priority="2670" operator="lessThan">
      <formula>0.8</formula>
    </cfRule>
  </conditionalFormatting>
  <conditionalFormatting sqref="P83">
    <cfRule type="cellIs" dxfId="22318" priority="2662" operator="greaterThan">
      <formula>0</formula>
    </cfRule>
  </conditionalFormatting>
  <conditionalFormatting sqref="Q83">
    <cfRule type="cellIs" dxfId="22317" priority="2667" operator="lessThan">
      <formula>0</formula>
    </cfRule>
  </conditionalFormatting>
  <conditionalFormatting sqref="R83">
    <cfRule type="cellIs" dxfId="22316" priority="2665" operator="lessThan">
      <formula>0.8</formula>
    </cfRule>
    <cfRule type="cellIs" dxfId="22315" priority="2666" operator="greaterThan">
      <formula>1</formula>
    </cfRule>
  </conditionalFormatting>
  <conditionalFormatting sqref="R83">
    <cfRule type="cellIs" dxfId="22314" priority="2663" operator="greaterThan">
      <formula>1</formula>
    </cfRule>
    <cfRule type="cellIs" dxfId="22313" priority="2664" operator="lessThan">
      <formula>0.8</formula>
    </cfRule>
  </conditionalFormatting>
  <conditionalFormatting sqref="R83">
    <cfRule type="cellIs" dxfId="22312" priority="2659" operator="lessThan">
      <formula>0.8</formula>
    </cfRule>
    <cfRule type="cellIs" dxfId="22311" priority="2660" operator="greaterThan">
      <formula>1</formula>
    </cfRule>
  </conditionalFormatting>
  <conditionalFormatting sqref="R83">
    <cfRule type="cellIs" dxfId="22310" priority="2657" operator="greaterThan">
      <formula>1</formula>
    </cfRule>
    <cfRule type="cellIs" dxfId="22309" priority="2658" operator="lessThan">
      <formula>0.8</formula>
    </cfRule>
  </conditionalFormatting>
  <conditionalFormatting sqref="P83">
    <cfRule type="cellIs" dxfId="22308" priority="2656" operator="greaterThan">
      <formula>0</formula>
    </cfRule>
  </conditionalFormatting>
  <conditionalFormatting sqref="Q83">
    <cfRule type="cellIs" dxfId="22307" priority="2661" operator="lessThan">
      <formula>0</formula>
    </cfRule>
  </conditionalFormatting>
  <conditionalFormatting sqref="P83">
    <cfRule type="cellIs" dxfId="22306" priority="2650" operator="greaterThan">
      <formula>0</formula>
    </cfRule>
  </conditionalFormatting>
  <conditionalFormatting sqref="Q83">
    <cfRule type="cellIs" dxfId="22305" priority="2655" operator="lessThan">
      <formula>0</formula>
    </cfRule>
  </conditionalFormatting>
  <conditionalFormatting sqref="R83">
    <cfRule type="cellIs" dxfId="22304" priority="2653" operator="lessThan">
      <formula>0.8</formula>
    </cfRule>
    <cfRule type="cellIs" dxfId="22303" priority="2654" operator="greaterThan">
      <formula>1</formula>
    </cfRule>
  </conditionalFormatting>
  <conditionalFormatting sqref="R83">
    <cfRule type="cellIs" dxfId="22302" priority="2651" operator="greaterThan">
      <formula>1</formula>
    </cfRule>
    <cfRule type="cellIs" dxfId="22301" priority="2652" operator="lessThan">
      <formula>0.8</formula>
    </cfRule>
  </conditionalFormatting>
  <conditionalFormatting sqref="R83">
    <cfRule type="cellIs" dxfId="22300" priority="2647" operator="lessThan">
      <formula>0.8</formula>
    </cfRule>
    <cfRule type="cellIs" dxfId="22299" priority="2648" operator="greaterThan">
      <formula>1</formula>
    </cfRule>
  </conditionalFormatting>
  <conditionalFormatting sqref="R83">
    <cfRule type="cellIs" dxfId="22298" priority="2645" operator="greaterThan">
      <formula>1</formula>
    </cfRule>
    <cfRule type="cellIs" dxfId="22297" priority="2646" operator="lessThan">
      <formula>0.8</formula>
    </cfRule>
  </conditionalFormatting>
  <conditionalFormatting sqref="P83">
    <cfRule type="cellIs" dxfId="22296" priority="2644" operator="greaterThan">
      <formula>0</formula>
    </cfRule>
  </conditionalFormatting>
  <conditionalFormatting sqref="Q83">
    <cfRule type="cellIs" dxfId="22295" priority="2649" operator="lessThan">
      <formula>0</formula>
    </cfRule>
  </conditionalFormatting>
  <conditionalFormatting sqref="R83">
    <cfRule type="cellIs" dxfId="22294" priority="2641" operator="lessThan">
      <formula>0.8</formula>
    </cfRule>
    <cfRule type="cellIs" dxfId="22293" priority="2642" operator="greaterThan">
      <formula>1</formula>
    </cfRule>
  </conditionalFormatting>
  <conditionalFormatting sqref="R83">
    <cfRule type="cellIs" dxfId="22292" priority="2639" operator="greaterThan">
      <formula>1</formula>
    </cfRule>
    <cfRule type="cellIs" dxfId="22291" priority="2640" operator="lessThan">
      <formula>0.8</formula>
    </cfRule>
  </conditionalFormatting>
  <conditionalFormatting sqref="P83">
    <cfRule type="cellIs" dxfId="22290" priority="2638" operator="greaterThan">
      <formula>0</formula>
    </cfRule>
  </conditionalFormatting>
  <conditionalFormatting sqref="Q83">
    <cfRule type="cellIs" dxfId="22289" priority="2643" operator="lessThan">
      <formula>0</formula>
    </cfRule>
  </conditionalFormatting>
  <conditionalFormatting sqref="Q83">
    <cfRule type="cellIs" dxfId="22288" priority="2637" operator="lessThan">
      <formula>0</formula>
    </cfRule>
  </conditionalFormatting>
  <conditionalFormatting sqref="R83">
    <cfRule type="cellIs" dxfId="22287" priority="2635" operator="lessThan">
      <formula>0.8</formula>
    </cfRule>
    <cfRule type="cellIs" dxfId="22286" priority="2636" operator="greaterThan">
      <formula>1</formula>
    </cfRule>
  </conditionalFormatting>
  <conditionalFormatting sqref="R83">
    <cfRule type="cellIs" dxfId="22285" priority="2633" operator="greaterThan">
      <formula>1</formula>
    </cfRule>
    <cfRule type="cellIs" dxfId="22284" priority="2634" operator="lessThan">
      <formula>0.8</formula>
    </cfRule>
  </conditionalFormatting>
  <conditionalFormatting sqref="P83">
    <cfRule type="cellIs" dxfId="22283" priority="2632" operator="greaterThan">
      <formula>0</formula>
    </cfRule>
  </conditionalFormatting>
  <conditionalFormatting sqref="Q83">
    <cfRule type="cellIs" dxfId="22282" priority="2626" operator="lessThan">
      <formula>0</formula>
    </cfRule>
  </conditionalFormatting>
  <conditionalFormatting sqref="R83">
    <cfRule type="cellIs" dxfId="22281" priority="2630" operator="lessThan">
      <formula>0.8</formula>
    </cfRule>
    <cfRule type="cellIs" dxfId="22280" priority="2631" operator="greaterThan">
      <formula>1</formula>
    </cfRule>
  </conditionalFormatting>
  <conditionalFormatting sqref="R83">
    <cfRule type="cellIs" dxfId="22279" priority="2628" operator="greaterThan">
      <formula>1</formula>
    </cfRule>
    <cfRule type="cellIs" dxfId="22278" priority="2629" operator="lessThan">
      <formula>0.8</formula>
    </cfRule>
  </conditionalFormatting>
  <conditionalFormatting sqref="P83">
    <cfRule type="cellIs" dxfId="22277" priority="2627" operator="greaterThan">
      <formula>0</formula>
    </cfRule>
  </conditionalFormatting>
  <conditionalFormatting sqref="Q83">
    <cfRule type="cellIs" dxfId="22276" priority="2625" operator="lessThan">
      <formula>0</formula>
    </cfRule>
  </conditionalFormatting>
  <conditionalFormatting sqref="R83">
    <cfRule type="cellIs" dxfId="22275" priority="2623" operator="lessThan">
      <formula>0.8</formula>
    </cfRule>
    <cfRule type="cellIs" dxfId="22274" priority="2624" operator="greaterThan">
      <formula>1</formula>
    </cfRule>
  </conditionalFormatting>
  <conditionalFormatting sqref="R83">
    <cfRule type="cellIs" dxfId="22273" priority="2621" operator="greaterThan">
      <formula>1</formula>
    </cfRule>
    <cfRule type="cellIs" dxfId="22272" priority="2622" operator="lessThan">
      <formula>0.8</formula>
    </cfRule>
  </conditionalFormatting>
  <conditionalFormatting sqref="P83">
    <cfRule type="cellIs" dxfId="22271" priority="2620" operator="greaterThan">
      <formula>0</formula>
    </cfRule>
  </conditionalFormatting>
  <conditionalFormatting sqref="Q83">
    <cfRule type="cellIs" dxfId="22270" priority="2619" operator="lessThan">
      <formula>0</formula>
    </cfRule>
  </conditionalFormatting>
  <conditionalFormatting sqref="R83">
    <cfRule type="cellIs" dxfId="22269" priority="2617" operator="lessThan">
      <formula>0.8</formula>
    </cfRule>
    <cfRule type="cellIs" dxfId="22268" priority="2618" operator="greaterThan">
      <formula>1</formula>
    </cfRule>
  </conditionalFormatting>
  <conditionalFormatting sqref="R83">
    <cfRule type="cellIs" dxfId="22267" priority="2615" operator="greaterThan">
      <formula>1</formula>
    </cfRule>
    <cfRule type="cellIs" dxfId="22266" priority="2616" operator="lessThan">
      <formula>0.8</formula>
    </cfRule>
  </conditionalFormatting>
  <conditionalFormatting sqref="P83">
    <cfRule type="cellIs" dxfId="22265" priority="2614" operator="greaterThan">
      <formula>0</formula>
    </cfRule>
  </conditionalFormatting>
  <conditionalFormatting sqref="Q83">
    <cfRule type="cellIs" dxfId="22264" priority="2613" operator="lessThan">
      <formula>0</formula>
    </cfRule>
  </conditionalFormatting>
  <conditionalFormatting sqref="R83">
    <cfRule type="cellIs" dxfId="22263" priority="2611" operator="lessThan">
      <formula>0.8</formula>
    </cfRule>
    <cfRule type="cellIs" dxfId="22262" priority="2612" operator="greaterThan">
      <formula>1</formula>
    </cfRule>
  </conditionalFormatting>
  <conditionalFormatting sqref="R83">
    <cfRule type="cellIs" dxfId="22261" priority="2609" operator="greaterThan">
      <formula>1</formula>
    </cfRule>
    <cfRule type="cellIs" dxfId="22260" priority="2610" operator="lessThan">
      <formula>0.8</formula>
    </cfRule>
  </conditionalFormatting>
  <conditionalFormatting sqref="P83">
    <cfRule type="cellIs" dxfId="22259" priority="2608" operator="greaterThan">
      <formula>0</formula>
    </cfRule>
  </conditionalFormatting>
  <conditionalFormatting sqref="Q83">
    <cfRule type="cellIs" dxfId="22258" priority="2607" operator="lessThan">
      <formula>0</formula>
    </cfRule>
  </conditionalFormatting>
  <conditionalFormatting sqref="R83">
    <cfRule type="cellIs" dxfId="22257" priority="2605" operator="lessThan">
      <formula>0.8</formula>
    </cfRule>
    <cfRule type="cellIs" dxfId="22256" priority="2606" operator="greaterThan">
      <formula>1</formula>
    </cfRule>
  </conditionalFormatting>
  <conditionalFormatting sqref="R83">
    <cfRule type="cellIs" dxfId="22255" priority="2603" operator="greaterThan">
      <formula>1</formula>
    </cfRule>
    <cfRule type="cellIs" dxfId="22254" priority="2604" operator="lessThan">
      <formula>0.8</formula>
    </cfRule>
  </conditionalFormatting>
  <conditionalFormatting sqref="P83">
    <cfRule type="cellIs" dxfId="22253" priority="2602" operator="greaterThan">
      <formula>0</formula>
    </cfRule>
  </conditionalFormatting>
  <conditionalFormatting sqref="Q83">
    <cfRule type="cellIs" dxfId="22252" priority="2601" operator="lessThan">
      <formula>0</formula>
    </cfRule>
  </conditionalFormatting>
  <conditionalFormatting sqref="R83">
    <cfRule type="cellIs" dxfId="22251" priority="2599" operator="lessThan">
      <formula>0.8</formula>
    </cfRule>
    <cfRule type="cellIs" dxfId="22250" priority="2600" operator="greaterThan">
      <formula>1</formula>
    </cfRule>
  </conditionalFormatting>
  <conditionalFormatting sqref="R83">
    <cfRule type="cellIs" dxfId="22249" priority="2597" operator="greaterThan">
      <formula>1</formula>
    </cfRule>
    <cfRule type="cellIs" dxfId="22248" priority="2598" operator="lessThan">
      <formula>0.8</formula>
    </cfRule>
  </conditionalFormatting>
  <conditionalFormatting sqref="P83">
    <cfRule type="cellIs" dxfId="22247" priority="2596" operator="greaterThan">
      <formula>0</formula>
    </cfRule>
  </conditionalFormatting>
  <conditionalFormatting sqref="P83">
    <cfRule type="cellIs" dxfId="22246" priority="2590" operator="greaterThan">
      <formula>0</formula>
    </cfRule>
  </conditionalFormatting>
  <conditionalFormatting sqref="Q83">
    <cfRule type="cellIs" dxfId="22245" priority="2595" operator="lessThan">
      <formula>0</formula>
    </cfRule>
  </conditionalFormatting>
  <conditionalFormatting sqref="R83">
    <cfRule type="cellIs" dxfId="22244" priority="2593" operator="lessThan">
      <formula>0.8</formula>
    </cfRule>
    <cfRule type="cellIs" dxfId="22243" priority="2594" operator="greaterThan">
      <formula>1</formula>
    </cfRule>
  </conditionalFormatting>
  <conditionalFormatting sqref="R83">
    <cfRule type="cellIs" dxfId="22242" priority="2591" operator="greaterThan">
      <formula>1</formula>
    </cfRule>
    <cfRule type="cellIs" dxfId="22241" priority="2592" operator="lessThan">
      <formula>0.8</formula>
    </cfRule>
  </conditionalFormatting>
  <conditionalFormatting sqref="P83">
    <cfRule type="cellIs" dxfId="22240" priority="2584" operator="greaterThan">
      <formula>0</formula>
    </cfRule>
  </conditionalFormatting>
  <conditionalFormatting sqref="Q83">
    <cfRule type="cellIs" dxfId="22239" priority="2589" operator="lessThan">
      <formula>0</formula>
    </cfRule>
  </conditionalFormatting>
  <conditionalFormatting sqref="R83">
    <cfRule type="cellIs" dxfId="22238" priority="2587" operator="lessThan">
      <formula>0.8</formula>
    </cfRule>
    <cfRule type="cellIs" dxfId="22237" priority="2588" operator="greaterThan">
      <formula>1</formula>
    </cfRule>
  </conditionalFormatting>
  <conditionalFormatting sqref="R83">
    <cfRule type="cellIs" dxfId="22236" priority="2585" operator="greaterThan">
      <formula>1</formula>
    </cfRule>
    <cfRule type="cellIs" dxfId="22235" priority="2586" operator="lessThan">
      <formula>0.8</formula>
    </cfRule>
  </conditionalFormatting>
  <conditionalFormatting sqref="R83">
    <cfRule type="cellIs" dxfId="22234" priority="2581" operator="lessThan">
      <formula>0.8</formula>
    </cfRule>
    <cfRule type="cellIs" dxfId="22233" priority="2582" operator="greaterThan">
      <formula>1</formula>
    </cfRule>
  </conditionalFormatting>
  <conditionalFormatting sqref="R83">
    <cfRule type="cellIs" dxfId="22232" priority="2579" operator="greaterThan">
      <formula>1</formula>
    </cfRule>
    <cfRule type="cellIs" dxfId="22231" priority="2580" operator="lessThan">
      <formula>0.8</formula>
    </cfRule>
  </conditionalFormatting>
  <conditionalFormatting sqref="P83">
    <cfRule type="cellIs" dxfId="22230" priority="2578" operator="greaterThan">
      <formula>0</formula>
    </cfRule>
  </conditionalFormatting>
  <conditionalFormatting sqref="Q83">
    <cfRule type="cellIs" dxfId="22229" priority="2583" operator="lessThan">
      <formula>0</formula>
    </cfRule>
  </conditionalFormatting>
  <conditionalFormatting sqref="P123 P125:P126 P131 P128:P129">
    <cfRule type="cellIs" dxfId="22228" priority="2572" operator="greaterThan">
      <formula>0</formula>
    </cfRule>
  </conditionalFormatting>
  <conditionalFormatting sqref="Q123 Q125:Q126 Q131 Q128:Q129">
    <cfRule type="cellIs" dxfId="22227" priority="2577" operator="lessThan">
      <formula>0</formula>
    </cfRule>
  </conditionalFormatting>
  <conditionalFormatting sqref="R123 R125:R126 R131 R128:R129">
    <cfRule type="cellIs" dxfId="22226" priority="2575" operator="lessThan">
      <formula>0.8</formula>
    </cfRule>
    <cfRule type="cellIs" dxfId="22225" priority="2576" operator="greaterThan">
      <formula>1</formula>
    </cfRule>
  </conditionalFormatting>
  <conditionalFormatting sqref="R123 R125:R126 R131 R128:R129">
    <cfRule type="cellIs" dxfId="22224" priority="2573" operator="greaterThan">
      <formula>1</formula>
    </cfRule>
    <cfRule type="cellIs" dxfId="22223" priority="2574" operator="lessThan">
      <formula>0.8</formula>
    </cfRule>
  </conditionalFormatting>
  <conditionalFormatting sqref="Q123 Q125:Q126 Q131 Q128:Q129">
    <cfRule type="cellIs" dxfId="22222" priority="2571" operator="lessThan">
      <formula>0</formula>
    </cfRule>
  </conditionalFormatting>
  <conditionalFormatting sqref="R123 R125:R126 R131 R128:R129">
    <cfRule type="cellIs" dxfId="22221" priority="2569" operator="lessThan">
      <formula>0.8</formula>
    </cfRule>
    <cfRule type="cellIs" dxfId="22220" priority="2570" operator="greaterThan">
      <formula>1</formula>
    </cfRule>
  </conditionalFormatting>
  <conditionalFormatting sqref="R123 R125:R126 R131 R128:R129">
    <cfRule type="cellIs" dxfId="22219" priority="2567" operator="greaterThan">
      <formula>1</formula>
    </cfRule>
    <cfRule type="cellIs" dxfId="22218" priority="2568" operator="lessThan">
      <formula>0.8</formula>
    </cfRule>
  </conditionalFormatting>
  <conditionalFormatting sqref="P123 P125:P126 P131 P128:P129">
    <cfRule type="cellIs" dxfId="22217" priority="2566" operator="greaterThan">
      <formula>0</formula>
    </cfRule>
  </conditionalFormatting>
  <conditionalFormatting sqref="Q31">
    <cfRule type="cellIs" dxfId="22216" priority="2565" operator="lessThan">
      <formula>0</formula>
    </cfRule>
  </conditionalFormatting>
  <conditionalFormatting sqref="R31">
    <cfRule type="cellIs" dxfId="22215" priority="2563" operator="lessThan">
      <formula>0.8</formula>
    </cfRule>
    <cfRule type="cellIs" dxfId="22214" priority="2564" operator="greaterThan">
      <formula>1</formula>
    </cfRule>
  </conditionalFormatting>
  <conditionalFormatting sqref="R31">
    <cfRule type="cellIs" dxfId="22213" priority="2561" operator="greaterThan">
      <formula>1</formula>
    </cfRule>
    <cfRule type="cellIs" dxfId="22212" priority="2562" operator="lessThan">
      <formula>0.8</formula>
    </cfRule>
  </conditionalFormatting>
  <conditionalFormatting sqref="P31">
    <cfRule type="cellIs" dxfId="22211" priority="2560" operator="greaterThan">
      <formula>0</formula>
    </cfRule>
  </conditionalFormatting>
  <conditionalFormatting sqref="Q31">
    <cfRule type="cellIs" dxfId="22210" priority="2559" operator="lessThan">
      <formula>0</formula>
    </cfRule>
  </conditionalFormatting>
  <conditionalFormatting sqref="R31">
    <cfRule type="cellIs" dxfId="22209" priority="2557" operator="lessThan">
      <formula>0.8</formula>
    </cfRule>
    <cfRule type="cellIs" dxfId="22208" priority="2558" operator="greaterThan">
      <formula>1</formula>
    </cfRule>
  </conditionalFormatting>
  <conditionalFormatting sqref="R31">
    <cfRule type="cellIs" dxfId="22207" priority="2555" operator="greaterThan">
      <formula>1</formula>
    </cfRule>
    <cfRule type="cellIs" dxfId="22206" priority="2556" operator="lessThan">
      <formula>0.8</formula>
    </cfRule>
  </conditionalFormatting>
  <conditionalFormatting sqref="P31">
    <cfRule type="cellIs" dxfId="22205" priority="2554" operator="greaterThan">
      <formula>0</formula>
    </cfRule>
  </conditionalFormatting>
  <conditionalFormatting sqref="Q31">
    <cfRule type="cellIs" dxfId="22204" priority="2553" operator="lessThan">
      <formula>0</formula>
    </cfRule>
  </conditionalFormatting>
  <conditionalFormatting sqref="R31">
    <cfRule type="cellIs" dxfId="22203" priority="2551" operator="lessThan">
      <formula>0.8</formula>
    </cfRule>
    <cfRule type="cellIs" dxfId="22202" priority="2552" operator="greaterThan">
      <formula>1</formula>
    </cfRule>
  </conditionalFormatting>
  <conditionalFormatting sqref="R31">
    <cfRule type="cellIs" dxfId="22201" priority="2549" operator="greaterThan">
      <formula>1</formula>
    </cfRule>
    <cfRule type="cellIs" dxfId="22200" priority="2550" operator="lessThan">
      <formula>0.8</formula>
    </cfRule>
  </conditionalFormatting>
  <conditionalFormatting sqref="P31">
    <cfRule type="cellIs" dxfId="22199" priority="2548" operator="greaterThan">
      <formula>0</formula>
    </cfRule>
  </conditionalFormatting>
  <conditionalFormatting sqref="Q31">
    <cfRule type="cellIs" dxfId="22198" priority="2547" operator="lessThan">
      <formula>0</formula>
    </cfRule>
  </conditionalFormatting>
  <conditionalFormatting sqref="R31">
    <cfRule type="cellIs" dxfId="22197" priority="2545" operator="lessThan">
      <formula>0.8</formula>
    </cfRule>
    <cfRule type="cellIs" dxfId="22196" priority="2546" operator="greaterThan">
      <formula>1</formula>
    </cfRule>
  </conditionalFormatting>
  <conditionalFormatting sqref="R31">
    <cfRule type="cellIs" dxfId="22195" priority="2543" operator="greaterThan">
      <formula>1</formula>
    </cfRule>
    <cfRule type="cellIs" dxfId="22194" priority="2544" operator="lessThan">
      <formula>0.8</formula>
    </cfRule>
  </conditionalFormatting>
  <conditionalFormatting sqref="P31">
    <cfRule type="cellIs" dxfId="22193" priority="2542" operator="greaterThan">
      <formula>0</formula>
    </cfRule>
  </conditionalFormatting>
  <conditionalFormatting sqref="P31">
    <cfRule type="cellIs" dxfId="22192" priority="2536" operator="greaterThan">
      <formula>0</formula>
    </cfRule>
  </conditionalFormatting>
  <conditionalFormatting sqref="Q31">
    <cfRule type="cellIs" dxfId="22191" priority="2541" operator="lessThan">
      <formula>0</formula>
    </cfRule>
  </conditionalFormatting>
  <conditionalFormatting sqref="R31">
    <cfRule type="cellIs" dxfId="22190" priority="2539" operator="lessThan">
      <formula>0.8</formula>
    </cfRule>
    <cfRule type="cellIs" dxfId="22189" priority="2540" operator="greaterThan">
      <formula>1</formula>
    </cfRule>
  </conditionalFormatting>
  <conditionalFormatting sqref="R31">
    <cfRule type="cellIs" dxfId="22188" priority="2537" operator="greaterThan">
      <formula>1</formula>
    </cfRule>
    <cfRule type="cellIs" dxfId="22187" priority="2538" operator="lessThan">
      <formula>0.8</formula>
    </cfRule>
  </conditionalFormatting>
  <conditionalFormatting sqref="P31">
    <cfRule type="cellIs" dxfId="22186" priority="2530" operator="greaterThan">
      <formula>0</formula>
    </cfRule>
  </conditionalFormatting>
  <conditionalFormatting sqref="Q31">
    <cfRule type="cellIs" dxfId="22185" priority="2535" operator="lessThan">
      <formula>0</formula>
    </cfRule>
  </conditionalFormatting>
  <conditionalFormatting sqref="R31">
    <cfRule type="cellIs" dxfId="22184" priority="2533" operator="lessThan">
      <formula>0.8</formula>
    </cfRule>
    <cfRule type="cellIs" dxfId="22183" priority="2534" operator="greaterThan">
      <formula>1</formula>
    </cfRule>
  </conditionalFormatting>
  <conditionalFormatting sqref="R31">
    <cfRule type="cellIs" dxfId="22182" priority="2531" operator="greaterThan">
      <formula>1</formula>
    </cfRule>
    <cfRule type="cellIs" dxfId="22181" priority="2532" operator="lessThan">
      <formula>0.8</formula>
    </cfRule>
  </conditionalFormatting>
  <conditionalFormatting sqref="R31">
    <cfRule type="cellIs" dxfId="22180" priority="2527" operator="lessThan">
      <formula>0.8</formula>
    </cfRule>
    <cfRule type="cellIs" dxfId="22179" priority="2528" operator="greaterThan">
      <formula>1</formula>
    </cfRule>
  </conditionalFormatting>
  <conditionalFormatting sqref="R31">
    <cfRule type="cellIs" dxfId="22178" priority="2525" operator="greaterThan">
      <formula>1</formula>
    </cfRule>
    <cfRule type="cellIs" dxfId="22177" priority="2526" operator="lessThan">
      <formula>0.8</formula>
    </cfRule>
  </conditionalFormatting>
  <conditionalFormatting sqref="P31">
    <cfRule type="cellIs" dxfId="22176" priority="2524" operator="greaterThan">
      <formula>0</formula>
    </cfRule>
  </conditionalFormatting>
  <conditionalFormatting sqref="Q31">
    <cfRule type="cellIs" dxfId="22175" priority="2529" operator="lessThan">
      <formula>0</formula>
    </cfRule>
  </conditionalFormatting>
  <conditionalFormatting sqref="Q31">
    <cfRule type="cellIs" dxfId="22174" priority="2523" operator="lessThan">
      <formula>0</formula>
    </cfRule>
  </conditionalFormatting>
  <conditionalFormatting sqref="R31">
    <cfRule type="cellIs" dxfId="22173" priority="2521" operator="lessThan">
      <formula>0.8</formula>
    </cfRule>
    <cfRule type="cellIs" dxfId="22172" priority="2522" operator="greaterThan">
      <formula>1</formula>
    </cfRule>
  </conditionalFormatting>
  <conditionalFormatting sqref="R31">
    <cfRule type="cellIs" dxfId="22171" priority="2519" operator="greaterThan">
      <formula>1</formula>
    </cfRule>
    <cfRule type="cellIs" dxfId="22170" priority="2520" operator="lessThan">
      <formula>0.8</formula>
    </cfRule>
  </conditionalFormatting>
  <conditionalFormatting sqref="P31">
    <cfRule type="cellIs" dxfId="22169" priority="2518" operator="greaterThan">
      <formula>0</formula>
    </cfRule>
  </conditionalFormatting>
  <conditionalFormatting sqref="P31">
    <cfRule type="cellIs" dxfId="22168" priority="2512" operator="greaterThan">
      <formula>0</formula>
    </cfRule>
  </conditionalFormatting>
  <conditionalFormatting sqref="Q31">
    <cfRule type="cellIs" dxfId="22167" priority="2517" operator="lessThan">
      <formula>0</formula>
    </cfRule>
  </conditionalFormatting>
  <conditionalFormatting sqref="R31">
    <cfRule type="cellIs" dxfId="22166" priority="2515" operator="lessThan">
      <formula>0.8</formula>
    </cfRule>
    <cfRule type="cellIs" dxfId="22165" priority="2516" operator="greaterThan">
      <formula>1</formula>
    </cfRule>
  </conditionalFormatting>
  <conditionalFormatting sqref="R31">
    <cfRule type="cellIs" dxfId="22164" priority="2513" operator="greaterThan">
      <formula>1</formula>
    </cfRule>
    <cfRule type="cellIs" dxfId="22163" priority="2514" operator="lessThan">
      <formula>0.8</formula>
    </cfRule>
  </conditionalFormatting>
  <conditionalFormatting sqref="P31">
    <cfRule type="cellIs" dxfId="22162" priority="2506" operator="greaterThan">
      <formula>0</formula>
    </cfRule>
  </conditionalFormatting>
  <conditionalFormatting sqref="Q31">
    <cfRule type="cellIs" dxfId="22161" priority="2511" operator="lessThan">
      <formula>0</formula>
    </cfRule>
  </conditionalFormatting>
  <conditionalFormatting sqref="R31">
    <cfRule type="cellIs" dxfId="22160" priority="2509" operator="lessThan">
      <formula>0.8</formula>
    </cfRule>
    <cfRule type="cellIs" dxfId="22159" priority="2510" operator="greaterThan">
      <formula>1</formula>
    </cfRule>
  </conditionalFormatting>
  <conditionalFormatting sqref="R31">
    <cfRule type="cellIs" dxfId="22158" priority="2507" operator="greaterThan">
      <formula>1</formula>
    </cfRule>
    <cfRule type="cellIs" dxfId="22157" priority="2508" operator="lessThan">
      <formula>0.8</formula>
    </cfRule>
  </conditionalFormatting>
  <conditionalFormatting sqref="R31">
    <cfRule type="cellIs" dxfId="22156" priority="2503" operator="lessThan">
      <formula>0.8</formula>
    </cfRule>
    <cfRule type="cellIs" dxfId="22155" priority="2504" operator="greaterThan">
      <formula>1</formula>
    </cfRule>
  </conditionalFormatting>
  <conditionalFormatting sqref="R31">
    <cfRule type="cellIs" dxfId="22154" priority="2501" operator="greaterThan">
      <formula>1</formula>
    </cfRule>
    <cfRule type="cellIs" dxfId="22153" priority="2502" operator="lessThan">
      <formula>0.8</formula>
    </cfRule>
  </conditionalFormatting>
  <conditionalFormatting sqref="P31">
    <cfRule type="cellIs" dxfId="22152" priority="2500" operator="greaterThan">
      <formula>0</formula>
    </cfRule>
  </conditionalFormatting>
  <conditionalFormatting sqref="Q31">
    <cfRule type="cellIs" dxfId="22151" priority="2505" operator="lessThan">
      <formula>0</formula>
    </cfRule>
  </conditionalFormatting>
  <conditionalFormatting sqref="P31">
    <cfRule type="cellIs" dxfId="22150" priority="2494" operator="greaterThan">
      <formula>0</formula>
    </cfRule>
  </conditionalFormatting>
  <conditionalFormatting sqref="Q31">
    <cfRule type="cellIs" dxfId="22149" priority="2499" operator="lessThan">
      <formula>0</formula>
    </cfRule>
  </conditionalFormatting>
  <conditionalFormatting sqref="R31">
    <cfRule type="cellIs" dxfId="22148" priority="2497" operator="lessThan">
      <formula>0.8</formula>
    </cfRule>
    <cfRule type="cellIs" dxfId="22147" priority="2498" operator="greaterThan">
      <formula>1</formula>
    </cfRule>
  </conditionalFormatting>
  <conditionalFormatting sqref="R31">
    <cfRule type="cellIs" dxfId="22146" priority="2495" operator="greaterThan">
      <formula>1</formula>
    </cfRule>
    <cfRule type="cellIs" dxfId="22145" priority="2496" operator="lessThan">
      <formula>0.8</formula>
    </cfRule>
  </conditionalFormatting>
  <conditionalFormatting sqref="R31">
    <cfRule type="cellIs" dxfId="22144" priority="2491" operator="lessThan">
      <formula>0.8</formula>
    </cfRule>
    <cfRule type="cellIs" dxfId="22143" priority="2492" operator="greaterThan">
      <formula>1</formula>
    </cfRule>
  </conditionalFormatting>
  <conditionalFormatting sqref="R31">
    <cfRule type="cellIs" dxfId="22142" priority="2489" operator="greaterThan">
      <formula>1</formula>
    </cfRule>
    <cfRule type="cellIs" dxfId="22141" priority="2490" operator="lessThan">
      <formula>0.8</formula>
    </cfRule>
  </conditionalFormatting>
  <conditionalFormatting sqref="P31">
    <cfRule type="cellIs" dxfId="22140" priority="2488" operator="greaterThan">
      <formula>0</formula>
    </cfRule>
  </conditionalFormatting>
  <conditionalFormatting sqref="Q31">
    <cfRule type="cellIs" dxfId="22139" priority="2493" operator="lessThan">
      <formula>0</formula>
    </cfRule>
  </conditionalFormatting>
  <conditionalFormatting sqref="R31">
    <cfRule type="cellIs" dxfId="22138" priority="2485" operator="lessThan">
      <formula>0.8</formula>
    </cfRule>
    <cfRule type="cellIs" dxfId="22137" priority="2486" operator="greaterThan">
      <formula>1</formula>
    </cfRule>
  </conditionalFormatting>
  <conditionalFormatting sqref="R31">
    <cfRule type="cellIs" dxfId="22136" priority="2483" operator="greaterThan">
      <formula>1</formula>
    </cfRule>
    <cfRule type="cellIs" dxfId="22135" priority="2484" operator="lessThan">
      <formula>0.8</formula>
    </cfRule>
  </conditionalFormatting>
  <conditionalFormatting sqref="P31">
    <cfRule type="cellIs" dxfId="22134" priority="2482" operator="greaterThan">
      <formula>0</formula>
    </cfRule>
  </conditionalFormatting>
  <conditionalFormatting sqref="Q31">
    <cfRule type="cellIs" dxfId="22133" priority="2487" operator="lessThan">
      <formula>0</formula>
    </cfRule>
  </conditionalFormatting>
  <conditionalFormatting sqref="Q31">
    <cfRule type="cellIs" dxfId="22132" priority="2481" operator="lessThan">
      <formula>0</formula>
    </cfRule>
  </conditionalFormatting>
  <conditionalFormatting sqref="R31">
    <cfRule type="cellIs" dxfId="22131" priority="2479" operator="lessThan">
      <formula>0.8</formula>
    </cfRule>
    <cfRule type="cellIs" dxfId="22130" priority="2480" operator="greaterThan">
      <formula>1</formula>
    </cfRule>
  </conditionalFormatting>
  <conditionalFormatting sqref="R31">
    <cfRule type="cellIs" dxfId="22129" priority="2477" operator="greaterThan">
      <formula>1</formula>
    </cfRule>
    <cfRule type="cellIs" dxfId="22128" priority="2478" operator="lessThan">
      <formula>0.8</formula>
    </cfRule>
  </conditionalFormatting>
  <conditionalFormatting sqref="P31">
    <cfRule type="cellIs" dxfId="22127" priority="2476" operator="greaterThan">
      <formula>0</formula>
    </cfRule>
  </conditionalFormatting>
  <conditionalFormatting sqref="Q31">
    <cfRule type="cellIs" dxfId="22126" priority="2470" operator="lessThan">
      <formula>0</formula>
    </cfRule>
  </conditionalFormatting>
  <conditionalFormatting sqref="R31">
    <cfRule type="cellIs" dxfId="22125" priority="2474" operator="lessThan">
      <formula>0.8</formula>
    </cfRule>
    <cfRule type="cellIs" dxfId="22124" priority="2475" operator="greaterThan">
      <formula>1</formula>
    </cfRule>
  </conditionalFormatting>
  <conditionalFormatting sqref="R31">
    <cfRule type="cellIs" dxfId="22123" priority="2472" operator="greaterThan">
      <formula>1</formula>
    </cfRule>
    <cfRule type="cellIs" dxfId="22122" priority="2473" operator="lessThan">
      <formula>0.8</formula>
    </cfRule>
  </conditionalFormatting>
  <conditionalFormatting sqref="P31">
    <cfRule type="cellIs" dxfId="22121" priority="2471" operator="greaterThan">
      <formula>0</formula>
    </cfRule>
  </conditionalFormatting>
  <conditionalFormatting sqref="Q31">
    <cfRule type="cellIs" dxfId="22120" priority="2469" operator="lessThan">
      <formula>0</formula>
    </cfRule>
  </conditionalFormatting>
  <conditionalFormatting sqref="R31">
    <cfRule type="cellIs" dxfId="22119" priority="2467" operator="lessThan">
      <formula>0.8</formula>
    </cfRule>
    <cfRule type="cellIs" dxfId="22118" priority="2468" operator="greaterThan">
      <formula>1</formula>
    </cfRule>
  </conditionalFormatting>
  <conditionalFormatting sqref="R31">
    <cfRule type="cellIs" dxfId="22117" priority="2465" operator="greaterThan">
      <formula>1</formula>
    </cfRule>
    <cfRule type="cellIs" dxfId="22116" priority="2466" operator="lessThan">
      <formula>0.8</formula>
    </cfRule>
  </conditionalFormatting>
  <conditionalFormatting sqref="P31">
    <cfRule type="cellIs" dxfId="22115" priority="2464" operator="greaterThan">
      <formula>0</formula>
    </cfRule>
  </conditionalFormatting>
  <conditionalFormatting sqref="Q31">
    <cfRule type="cellIs" dxfId="22114" priority="2463" operator="lessThan">
      <formula>0</formula>
    </cfRule>
  </conditionalFormatting>
  <conditionalFormatting sqref="R31">
    <cfRule type="cellIs" dxfId="22113" priority="2461" operator="lessThan">
      <formula>0.8</formula>
    </cfRule>
    <cfRule type="cellIs" dxfId="22112" priority="2462" operator="greaterThan">
      <formula>1</formula>
    </cfRule>
  </conditionalFormatting>
  <conditionalFormatting sqref="R31">
    <cfRule type="cellIs" dxfId="22111" priority="2459" operator="greaterThan">
      <formula>1</formula>
    </cfRule>
    <cfRule type="cellIs" dxfId="22110" priority="2460" operator="lessThan">
      <formula>0.8</formula>
    </cfRule>
  </conditionalFormatting>
  <conditionalFormatting sqref="P31">
    <cfRule type="cellIs" dxfId="22109" priority="2458" operator="greaterThan">
      <formula>0</formula>
    </cfRule>
  </conditionalFormatting>
  <conditionalFormatting sqref="Q31">
    <cfRule type="cellIs" dxfId="22108" priority="2457" operator="lessThan">
      <formula>0</formula>
    </cfRule>
  </conditionalFormatting>
  <conditionalFormatting sqref="R31">
    <cfRule type="cellIs" dxfId="22107" priority="2455" operator="lessThan">
      <formula>0.8</formula>
    </cfRule>
    <cfRule type="cellIs" dxfId="22106" priority="2456" operator="greaterThan">
      <formula>1</formula>
    </cfRule>
  </conditionalFormatting>
  <conditionalFormatting sqref="R31">
    <cfRule type="cellIs" dxfId="22105" priority="2453" operator="greaterThan">
      <formula>1</formula>
    </cfRule>
    <cfRule type="cellIs" dxfId="22104" priority="2454" operator="lessThan">
      <formula>0.8</formula>
    </cfRule>
  </conditionalFormatting>
  <conditionalFormatting sqref="P31">
    <cfRule type="cellIs" dxfId="22103" priority="2452" operator="greaterThan">
      <formula>0</formula>
    </cfRule>
  </conditionalFormatting>
  <conditionalFormatting sqref="Q31">
    <cfRule type="cellIs" dxfId="22102" priority="2451" operator="lessThan">
      <formula>0</formula>
    </cfRule>
  </conditionalFormatting>
  <conditionalFormatting sqref="R31">
    <cfRule type="cellIs" dxfId="22101" priority="2449" operator="lessThan">
      <formula>0.8</formula>
    </cfRule>
    <cfRule type="cellIs" dxfId="22100" priority="2450" operator="greaterThan">
      <formula>1</formula>
    </cfRule>
  </conditionalFormatting>
  <conditionalFormatting sqref="R31">
    <cfRule type="cellIs" dxfId="22099" priority="2447" operator="greaterThan">
      <formula>1</formula>
    </cfRule>
    <cfRule type="cellIs" dxfId="22098" priority="2448" operator="lessThan">
      <formula>0.8</formula>
    </cfRule>
  </conditionalFormatting>
  <conditionalFormatting sqref="P31">
    <cfRule type="cellIs" dxfId="22097" priority="2446" operator="greaterThan">
      <formula>0</formula>
    </cfRule>
  </conditionalFormatting>
  <conditionalFormatting sqref="Q31">
    <cfRule type="cellIs" dxfId="22096" priority="2445" operator="lessThan">
      <formula>0</formula>
    </cfRule>
  </conditionalFormatting>
  <conditionalFormatting sqref="R31">
    <cfRule type="cellIs" dxfId="22095" priority="2443" operator="lessThan">
      <formula>0.8</formula>
    </cfRule>
    <cfRule type="cellIs" dxfId="22094" priority="2444" operator="greaterThan">
      <formula>1</formula>
    </cfRule>
  </conditionalFormatting>
  <conditionalFormatting sqref="R31">
    <cfRule type="cellIs" dxfId="22093" priority="2441" operator="greaterThan">
      <formula>1</formula>
    </cfRule>
    <cfRule type="cellIs" dxfId="22092" priority="2442" operator="lessThan">
      <formula>0.8</formula>
    </cfRule>
  </conditionalFormatting>
  <conditionalFormatting sqref="P31">
    <cfRule type="cellIs" dxfId="22091" priority="2440" operator="greaterThan">
      <formula>0</formula>
    </cfRule>
  </conditionalFormatting>
  <conditionalFormatting sqref="P31">
    <cfRule type="cellIs" dxfId="22090" priority="2434" operator="greaterThan">
      <formula>0</formula>
    </cfRule>
  </conditionalFormatting>
  <conditionalFormatting sqref="Q31">
    <cfRule type="cellIs" dxfId="22089" priority="2439" operator="lessThan">
      <formula>0</formula>
    </cfRule>
  </conditionalFormatting>
  <conditionalFormatting sqref="R31">
    <cfRule type="cellIs" dxfId="22088" priority="2437" operator="lessThan">
      <formula>0.8</formula>
    </cfRule>
    <cfRule type="cellIs" dxfId="22087" priority="2438" operator="greaterThan">
      <formula>1</formula>
    </cfRule>
  </conditionalFormatting>
  <conditionalFormatting sqref="R31">
    <cfRule type="cellIs" dxfId="22086" priority="2435" operator="greaterThan">
      <formula>1</formula>
    </cfRule>
    <cfRule type="cellIs" dxfId="22085" priority="2436" operator="lessThan">
      <formula>0.8</formula>
    </cfRule>
  </conditionalFormatting>
  <conditionalFormatting sqref="P31">
    <cfRule type="cellIs" dxfId="22084" priority="2428" operator="greaterThan">
      <formula>0</formula>
    </cfRule>
  </conditionalFormatting>
  <conditionalFormatting sqref="Q31">
    <cfRule type="cellIs" dxfId="22083" priority="2433" operator="lessThan">
      <formula>0</formula>
    </cfRule>
  </conditionalFormatting>
  <conditionalFormatting sqref="R31">
    <cfRule type="cellIs" dxfId="22082" priority="2431" operator="lessThan">
      <formula>0.8</formula>
    </cfRule>
    <cfRule type="cellIs" dxfId="22081" priority="2432" operator="greaterThan">
      <formula>1</formula>
    </cfRule>
  </conditionalFormatting>
  <conditionalFormatting sqref="R31">
    <cfRule type="cellIs" dxfId="22080" priority="2429" operator="greaterThan">
      <formula>1</formula>
    </cfRule>
    <cfRule type="cellIs" dxfId="22079" priority="2430" operator="lessThan">
      <formula>0.8</formula>
    </cfRule>
  </conditionalFormatting>
  <conditionalFormatting sqref="R31">
    <cfRule type="cellIs" dxfId="22078" priority="2425" operator="lessThan">
      <formula>0.8</formula>
    </cfRule>
    <cfRule type="cellIs" dxfId="22077" priority="2426" operator="greaterThan">
      <formula>1</formula>
    </cfRule>
  </conditionalFormatting>
  <conditionalFormatting sqref="R31">
    <cfRule type="cellIs" dxfId="22076" priority="2423" operator="greaterThan">
      <formula>1</formula>
    </cfRule>
    <cfRule type="cellIs" dxfId="22075" priority="2424" operator="lessThan">
      <formula>0.8</formula>
    </cfRule>
  </conditionalFormatting>
  <conditionalFormatting sqref="P31">
    <cfRule type="cellIs" dxfId="22074" priority="2422" operator="greaterThan">
      <formula>0</formula>
    </cfRule>
  </conditionalFormatting>
  <conditionalFormatting sqref="Q31">
    <cfRule type="cellIs" dxfId="22073" priority="2427" operator="lessThan">
      <formula>0</formula>
    </cfRule>
  </conditionalFormatting>
  <conditionalFormatting sqref="Q31">
    <cfRule type="cellIs" dxfId="22072" priority="2421" operator="lessThan">
      <formula>0</formula>
    </cfRule>
  </conditionalFormatting>
  <conditionalFormatting sqref="R31">
    <cfRule type="cellIs" dxfId="22071" priority="2419" operator="lessThan">
      <formula>0.8</formula>
    </cfRule>
    <cfRule type="cellIs" dxfId="22070" priority="2420" operator="greaterThan">
      <formula>1</formula>
    </cfRule>
  </conditionalFormatting>
  <conditionalFormatting sqref="R31">
    <cfRule type="cellIs" dxfId="22069" priority="2417" operator="greaterThan">
      <formula>1</formula>
    </cfRule>
    <cfRule type="cellIs" dxfId="22068" priority="2418" operator="lessThan">
      <formula>0.8</formula>
    </cfRule>
  </conditionalFormatting>
  <conditionalFormatting sqref="P31">
    <cfRule type="cellIs" dxfId="22067" priority="2416" operator="greaterThan">
      <formula>0</formula>
    </cfRule>
  </conditionalFormatting>
  <conditionalFormatting sqref="Q31">
    <cfRule type="cellIs" dxfId="22066" priority="2415" operator="lessThan">
      <formula>0</formula>
    </cfRule>
  </conditionalFormatting>
  <conditionalFormatting sqref="R31">
    <cfRule type="cellIs" dxfId="22065" priority="2413" operator="lessThan">
      <formula>0.8</formula>
    </cfRule>
    <cfRule type="cellIs" dxfId="22064" priority="2414" operator="greaterThan">
      <formula>1</formula>
    </cfRule>
  </conditionalFormatting>
  <conditionalFormatting sqref="R31">
    <cfRule type="cellIs" dxfId="22063" priority="2411" operator="greaterThan">
      <formula>1</formula>
    </cfRule>
    <cfRule type="cellIs" dxfId="22062" priority="2412" operator="lessThan">
      <formula>0.8</formula>
    </cfRule>
  </conditionalFormatting>
  <conditionalFormatting sqref="P31">
    <cfRule type="cellIs" dxfId="22061" priority="2410" operator="greaterThan">
      <formula>0</formula>
    </cfRule>
  </conditionalFormatting>
  <conditionalFormatting sqref="Q31">
    <cfRule type="cellIs" dxfId="22060" priority="2409" operator="lessThan">
      <formula>0</formula>
    </cfRule>
  </conditionalFormatting>
  <conditionalFormatting sqref="R31">
    <cfRule type="cellIs" dxfId="22059" priority="2407" operator="lessThan">
      <formula>0.8</formula>
    </cfRule>
    <cfRule type="cellIs" dxfId="22058" priority="2408" operator="greaterThan">
      <formula>1</formula>
    </cfRule>
  </conditionalFormatting>
  <conditionalFormatting sqref="R31">
    <cfRule type="cellIs" dxfId="22057" priority="2405" operator="greaterThan">
      <formula>1</formula>
    </cfRule>
    <cfRule type="cellIs" dxfId="22056" priority="2406" operator="lessThan">
      <formula>0.8</formula>
    </cfRule>
  </conditionalFormatting>
  <conditionalFormatting sqref="P31">
    <cfRule type="cellIs" dxfId="22055" priority="2404" operator="greaterThan">
      <formula>0</formula>
    </cfRule>
  </conditionalFormatting>
  <conditionalFormatting sqref="Q31">
    <cfRule type="cellIs" dxfId="22054" priority="2403" operator="lessThan">
      <formula>0</formula>
    </cfRule>
  </conditionalFormatting>
  <conditionalFormatting sqref="R31">
    <cfRule type="cellIs" dxfId="22053" priority="2401" operator="lessThan">
      <formula>0.8</formula>
    </cfRule>
    <cfRule type="cellIs" dxfId="22052" priority="2402" operator="greaterThan">
      <formula>1</formula>
    </cfRule>
  </conditionalFormatting>
  <conditionalFormatting sqref="R31">
    <cfRule type="cellIs" dxfId="22051" priority="2399" operator="greaterThan">
      <formula>1</formula>
    </cfRule>
    <cfRule type="cellIs" dxfId="22050" priority="2400" operator="lessThan">
      <formula>0.8</formula>
    </cfRule>
  </conditionalFormatting>
  <conditionalFormatting sqref="P31">
    <cfRule type="cellIs" dxfId="22049" priority="2398" operator="greaterThan">
      <formula>0</formula>
    </cfRule>
  </conditionalFormatting>
  <conditionalFormatting sqref="P31">
    <cfRule type="cellIs" dxfId="22048" priority="2392" operator="greaterThan">
      <formula>0</formula>
    </cfRule>
  </conditionalFormatting>
  <conditionalFormatting sqref="Q31">
    <cfRule type="cellIs" dxfId="22047" priority="2397" operator="lessThan">
      <formula>0</formula>
    </cfRule>
  </conditionalFormatting>
  <conditionalFormatting sqref="R31">
    <cfRule type="cellIs" dxfId="22046" priority="2395" operator="lessThan">
      <formula>0.8</formula>
    </cfRule>
    <cfRule type="cellIs" dxfId="22045" priority="2396" operator="greaterThan">
      <formula>1</formula>
    </cfRule>
  </conditionalFormatting>
  <conditionalFormatting sqref="R31">
    <cfRule type="cellIs" dxfId="22044" priority="2393" operator="greaterThan">
      <formula>1</formula>
    </cfRule>
    <cfRule type="cellIs" dxfId="22043" priority="2394" operator="lessThan">
      <formula>0.8</formula>
    </cfRule>
  </conditionalFormatting>
  <conditionalFormatting sqref="P31">
    <cfRule type="cellIs" dxfId="22042" priority="2386" operator="greaterThan">
      <formula>0</formula>
    </cfRule>
  </conditionalFormatting>
  <conditionalFormatting sqref="Q31">
    <cfRule type="cellIs" dxfId="22041" priority="2391" operator="lessThan">
      <formula>0</formula>
    </cfRule>
  </conditionalFormatting>
  <conditionalFormatting sqref="R31">
    <cfRule type="cellIs" dxfId="22040" priority="2389" operator="lessThan">
      <formula>0.8</formula>
    </cfRule>
    <cfRule type="cellIs" dxfId="22039" priority="2390" operator="greaterThan">
      <formula>1</formula>
    </cfRule>
  </conditionalFormatting>
  <conditionalFormatting sqref="R31">
    <cfRule type="cellIs" dxfId="22038" priority="2387" operator="greaterThan">
      <formula>1</formula>
    </cfRule>
    <cfRule type="cellIs" dxfId="22037" priority="2388" operator="lessThan">
      <formula>0.8</formula>
    </cfRule>
  </conditionalFormatting>
  <conditionalFormatting sqref="R31">
    <cfRule type="cellIs" dxfId="22036" priority="2383" operator="lessThan">
      <formula>0.8</formula>
    </cfRule>
    <cfRule type="cellIs" dxfId="22035" priority="2384" operator="greaterThan">
      <formula>1</formula>
    </cfRule>
  </conditionalFormatting>
  <conditionalFormatting sqref="R31">
    <cfRule type="cellIs" dxfId="22034" priority="2381" operator="greaterThan">
      <formula>1</formula>
    </cfRule>
    <cfRule type="cellIs" dxfId="22033" priority="2382" operator="lessThan">
      <formula>0.8</formula>
    </cfRule>
  </conditionalFormatting>
  <conditionalFormatting sqref="P31">
    <cfRule type="cellIs" dxfId="22032" priority="2380" operator="greaterThan">
      <formula>0</formula>
    </cfRule>
  </conditionalFormatting>
  <conditionalFormatting sqref="Q31">
    <cfRule type="cellIs" dxfId="22031" priority="2385" operator="lessThan">
      <formula>0</formula>
    </cfRule>
  </conditionalFormatting>
  <conditionalFormatting sqref="Q31">
    <cfRule type="cellIs" dxfId="22030" priority="2379" operator="lessThan">
      <formula>0</formula>
    </cfRule>
  </conditionalFormatting>
  <conditionalFormatting sqref="R31">
    <cfRule type="cellIs" dxfId="22029" priority="2377" operator="lessThan">
      <formula>0.8</formula>
    </cfRule>
    <cfRule type="cellIs" dxfId="22028" priority="2378" operator="greaterThan">
      <formula>1</formula>
    </cfRule>
  </conditionalFormatting>
  <conditionalFormatting sqref="R31">
    <cfRule type="cellIs" dxfId="22027" priority="2375" operator="greaterThan">
      <formula>1</formula>
    </cfRule>
    <cfRule type="cellIs" dxfId="22026" priority="2376" operator="lessThan">
      <formula>0.8</formula>
    </cfRule>
  </conditionalFormatting>
  <conditionalFormatting sqref="P31">
    <cfRule type="cellIs" dxfId="22025" priority="2374" operator="greaterThan">
      <formula>0</formula>
    </cfRule>
  </conditionalFormatting>
  <conditionalFormatting sqref="P31">
    <cfRule type="cellIs" dxfId="22024" priority="2368" operator="greaterThan">
      <formula>0</formula>
    </cfRule>
  </conditionalFormatting>
  <conditionalFormatting sqref="Q31">
    <cfRule type="cellIs" dxfId="22023" priority="2373" operator="lessThan">
      <formula>0</formula>
    </cfRule>
  </conditionalFormatting>
  <conditionalFormatting sqref="R31">
    <cfRule type="cellIs" dxfId="22022" priority="2371" operator="lessThan">
      <formula>0.8</formula>
    </cfRule>
    <cfRule type="cellIs" dxfId="22021" priority="2372" operator="greaterThan">
      <formula>1</formula>
    </cfRule>
  </conditionalFormatting>
  <conditionalFormatting sqref="R31">
    <cfRule type="cellIs" dxfId="22020" priority="2369" operator="greaterThan">
      <formula>1</formula>
    </cfRule>
    <cfRule type="cellIs" dxfId="22019" priority="2370" operator="lessThan">
      <formula>0.8</formula>
    </cfRule>
  </conditionalFormatting>
  <conditionalFormatting sqref="P31">
    <cfRule type="cellIs" dxfId="22018" priority="2362" operator="greaterThan">
      <formula>0</formula>
    </cfRule>
  </conditionalFormatting>
  <conditionalFormatting sqref="Q31">
    <cfRule type="cellIs" dxfId="22017" priority="2367" operator="lessThan">
      <formula>0</formula>
    </cfRule>
  </conditionalFormatting>
  <conditionalFormatting sqref="R31">
    <cfRule type="cellIs" dxfId="22016" priority="2365" operator="lessThan">
      <formula>0.8</formula>
    </cfRule>
    <cfRule type="cellIs" dxfId="22015" priority="2366" operator="greaterThan">
      <formula>1</formula>
    </cfRule>
  </conditionalFormatting>
  <conditionalFormatting sqref="R31">
    <cfRule type="cellIs" dxfId="22014" priority="2363" operator="greaterThan">
      <formula>1</formula>
    </cfRule>
    <cfRule type="cellIs" dxfId="22013" priority="2364" operator="lessThan">
      <formula>0.8</formula>
    </cfRule>
  </conditionalFormatting>
  <conditionalFormatting sqref="R31">
    <cfRule type="cellIs" dxfId="22012" priority="2359" operator="lessThan">
      <formula>0.8</formula>
    </cfRule>
    <cfRule type="cellIs" dxfId="22011" priority="2360" operator="greaterThan">
      <formula>1</formula>
    </cfRule>
  </conditionalFormatting>
  <conditionalFormatting sqref="R31">
    <cfRule type="cellIs" dxfId="22010" priority="2357" operator="greaterThan">
      <formula>1</formula>
    </cfRule>
    <cfRule type="cellIs" dxfId="22009" priority="2358" operator="lessThan">
      <formula>0.8</formula>
    </cfRule>
  </conditionalFormatting>
  <conditionalFormatting sqref="P31">
    <cfRule type="cellIs" dxfId="22008" priority="2356" operator="greaterThan">
      <formula>0</formula>
    </cfRule>
  </conditionalFormatting>
  <conditionalFormatting sqref="Q31">
    <cfRule type="cellIs" dxfId="22007" priority="2361" operator="lessThan">
      <formula>0</formula>
    </cfRule>
  </conditionalFormatting>
  <conditionalFormatting sqref="P31">
    <cfRule type="cellIs" dxfId="22006" priority="2350" operator="greaterThan">
      <formula>0</formula>
    </cfRule>
  </conditionalFormatting>
  <conditionalFormatting sqref="Q31">
    <cfRule type="cellIs" dxfId="22005" priority="2355" operator="lessThan">
      <formula>0</formula>
    </cfRule>
  </conditionalFormatting>
  <conditionalFormatting sqref="R31">
    <cfRule type="cellIs" dxfId="22004" priority="2353" operator="lessThan">
      <formula>0.8</formula>
    </cfRule>
    <cfRule type="cellIs" dxfId="22003" priority="2354" operator="greaterThan">
      <formula>1</formula>
    </cfRule>
  </conditionalFormatting>
  <conditionalFormatting sqref="R31">
    <cfRule type="cellIs" dxfId="22002" priority="2351" operator="greaterThan">
      <formula>1</formula>
    </cfRule>
    <cfRule type="cellIs" dxfId="22001" priority="2352" operator="lessThan">
      <formula>0.8</formula>
    </cfRule>
  </conditionalFormatting>
  <conditionalFormatting sqref="R31">
    <cfRule type="cellIs" dxfId="22000" priority="2347" operator="lessThan">
      <formula>0.8</formula>
    </cfRule>
    <cfRule type="cellIs" dxfId="21999" priority="2348" operator="greaterThan">
      <formula>1</formula>
    </cfRule>
  </conditionalFormatting>
  <conditionalFormatting sqref="R31">
    <cfRule type="cellIs" dxfId="21998" priority="2345" operator="greaterThan">
      <formula>1</formula>
    </cfRule>
    <cfRule type="cellIs" dxfId="21997" priority="2346" operator="lessThan">
      <formula>0.8</formula>
    </cfRule>
  </conditionalFormatting>
  <conditionalFormatting sqref="P31">
    <cfRule type="cellIs" dxfId="21996" priority="2344" operator="greaterThan">
      <formula>0</formula>
    </cfRule>
  </conditionalFormatting>
  <conditionalFormatting sqref="Q31">
    <cfRule type="cellIs" dxfId="21995" priority="2349" operator="lessThan">
      <formula>0</formula>
    </cfRule>
  </conditionalFormatting>
  <conditionalFormatting sqref="R31">
    <cfRule type="cellIs" dxfId="21994" priority="2341" operator="lessThan">
      <formula>0.8</formula>
    </cfRule>
    <cfRule type="cellIs" dxfId="21993" priority="2342" operator="greaterThan">
      <formula>1</formula>
    </cfRule>
  </conditionalFormatting>
  <conditionalFormatting sqref="R31">
    <cfRule type="cellIs" dxfId="21992" priority="2339" operator="greaterThan">
      <formula>1</formula>
    </cfRule>
    <cfRule type="cellIs" dxfId="21991" priority="2340" operator="lessThan">
      <formula>0.8</formula>
    </cfRule>
  </conditionalFormatting>
  <conditionalFormatting sqref="P31">
    <cfRule type="cellIs" dxfId="21990" priority="2338" operator="greaterThan">
      <formula>0</formula>
    </cfRule>
  </conditionalFormatting>
  <conditionalFormatting sqref="Q31">
    <cfRule type="cellIs" dxfId="21989" priority="2343" operator="lessThan">
      <formula>0</formula>
    </cfRule>
  </conditionalFormatting>
  <conditionalFormatting sqref="Q31">
    <cfRule type="cellIs" dxfId="21988" priority="2337" operator="lessThan">
      <formula>0</formula>
    </cfRule>
  </conditionalFormatting>
  <conditionalFormatting sqref="R31">
    <cfRule type="cellIs" dxfId="21987" priority="2335" operator="lessThan">
      <formula>0.8</formula>
    </cfRule>
    <cfRule type="cellIs" dxfId="21986" priority="2336" operator="greaterThan">
      <formula>1</formula>
    </cfRule>
  </conditionalFormatting>
  <conditionalFormatting sqref="R31">
    <cfRule type="cellIs" dxfId="21985" priority="2333" operator="greaterThan">
      <formula>1</formula>
    </cfRule>
    <cfRule type="cellIs" dxfId="21984" priority="2334" operator="lessThan">
      <formula>0.8</formula>
    </cfRule>
  </conditionalFormatting>
  <conditionalFormatting sqref="P31">
    <cfRule type="cellIs" dxfId="21983" priority="2332" operator="greaterThan">
      <formula>0</formula>
    </cfRule>
  </conditionalFormatting>
  <conditionalFormatting sqref="Q31">
    <cfRule type="cellIs" dxfId="21982" priority="2326" operator="lessThan">
      <formula>0</formula>
    </cfRule>
  </conditionalFormatting>
  <conditionalFormatting sqref="R31">
    <cfRule type="cellIs" dxfId="21981" priority="2330" operator="lessThan">
      <formula>0.8</formula>
    </cfRule>
    <cfRule type="cellIs" dxfId="21980" priority="2331" operator="greaterThan">
      <formula>1</formula>
    </cfRule>
  </conditionalFormatting>
  <conditionalFormatting sqref="R31">
    <cfRule type="cellIs" dxfId="21979" priority="2328" operator="greaterThan">
      <formula>1</formula>
    </cfRule>
    <cfRule type="cellIs" dxfId="21978" priority="2329" operator="lessThan">
      <formula>0.8</formula>
    </cfRule>
  </conditionalFormatting>
  <conditionalFormatting sqref="P31">
    <cfRule type="cellIs" dxfId="21977" priority="2327" operator="greaterThan">
      <formula>0</formula>
    </cfRule>
  </conditionalFormatting>
  <conditionalFormatting sqref="Q31">
    <cfRule type="cellIs" dxfId="21976" priority="2325" operator="lessThan">
      <formula>0</formula>
    </cfRule>
  </conditionalFormatting>
  <conditionalFormatting sqref="R31">
    <cfRule type="cellIs" dxfId="21975" priority="2323" operator="lessThan">
      <formula>0.8</formula>
    </cfRule>
    <cfRule type="cellIs" dxfId="21974" priority="2324" operator="greaterThan">
      <formula>1</formula>
    </cfRule>
  </conditionalFormatting>
  <conditionalFormatting sqref="R31">
    <cfRule type="cellIs" dxfId="21973" priority="2321" operator="greaterThan">
      <formula>1</formula>
    </cfRule>
    <cfRule type="cellIs" dxfId="21972" priority="2322" operator="lessThan">
      <formula>0.8</formula>
    </cfRule>
  </conditionalFormatting>
  <conditionalFormatting sqref="P31">
    <cfRule type="cellIs" dxfId="21971" priority="2320" operator="greaterThan">
      <formula>0</formula>
    </cfRule>
  </conditionalFormatting>
  <conditionalFormatting sqref="Q31">
    <cfRule type="cellIs" dxfId="21970" priority="2319" operator="lessThan">
      <formula>0</formula>
    </cfRule>
  </conditionalFormatting>
  <conditionalFormatting sqref="R31">
    <cfRule type="cellIs" dxfId="21969" priority="2317" operator="lessThan">
      <formula>0.8</formula>
    </cfRule>
    <cfRule type="cellIs" dxfId="21968" priority="2318" operator="greaterThan">
      <formula>1</formula>
    </cfRule>
  </conditionalFormatting>
  <conditionalFormatting sqref="R31">
    <cfRule type="cellIs" dxfId="21967" priority="2315" operator="greaterThan">
      <formula>1</formula>
    </cfRule>
    <cfRule type="cellIs" dxfId="21966" priority="2316" operator="lessThan">
      <formula>0.8</formula>
    </cfRule>
  </conditionalFormatting>
  <conditionalFormatting sqref="P31">
    <cfRule type="cellIs" dxfId="21965" priority="2314" operator="greaterThan">
      <formula>0</formula>
    </cfRule>
  </conditionalFormatting>
  <conditionalFormatting sqref="Q31">
    <cfRule type="cellIs" dxfId="21964" priority="2313" operator="lessThan">
      <formula>0</formula>
    </cfRule>
  </conditionalFormatting>
  <conditionalFormatting sqref="R31">
    <cfRule type="cellIs" dxfId="21963" priority="2311" operator="lessThan">
      <formula>0.8</formula>
    </cfRule>
    <cfRule type="cellIs" dxfId="21962" priority="2312" operator="greaterThan">
      <formula>1</formula>
    </cfRule>
  </conditionalFormatting>
  <conditionalFormatting sqref="R31">
    <cfRule type="cellIs" dxfId="21961" priority="2309" operator="greaterThan">
      <formula>1</formula>
    </cfRule>
    <cfRule type="cellIs" dxfId="21960" priority="2310" operator="lessThan">
      <formula>0.8</formula>
    </cfRule>
  </conditionalFormatting>
  <conditionalFormatting sqref="P31">
    <cfRule type="cellIs" dxfId="21959" priority="2308" operator="greaterThan">
      <formula>0</formula>
    </cfRule>
  </conditionalFormatting>
  <conditionalFormatting sqref="Q31">
    <cfRule type="cellIs" dxfId="21958" priority="2307" operator="lessThan">
      <formula>0</formula>
    </cfRule>
  </conditionalFormatting>
  <conditionalFormatting sqref="R31">
    <cfRule type="cellIs" dxfId="21957" priority="2305" operator="lessThan">
      <formula>0.8</formula>
    </cfRule>
    <cfRule type="cellIs" dxfId="21956" priority="2306" operator="greaterThan">
      <formula>1</formula>
    </cfRule>
  </conditionalFormatting>
  <conditionalFormatting sqref="R31">
    <cfRule type="cellIs" dxfId="21955" priority="2303" operator="greaterThan">
      <formula>1</formula>
    </cfRule>
    <cfRule type="cellIs" dxfId="21954" priority="2304" operator="lessThan">
      <formula>0.8</formula>
    </cfRule>
  </conditionalFormatting>
  <conditionalFormatting sqref="P31">
    <cfRule type="cellIs" dxfId="21953" priority="2302" operator="greaterThan">
      <formula>0</formula>
    </cfRule>
  </conditionalFormatting>
  <conditionalFormatting sqref="Q31">
    <cfRule type="cellIs" dxfId="21952" priority="2301" operator="lessThan">
      <formula>0</formula>
    </cfRule>
  </conditionalFormatting>
  <conditionalFormatting sqref="R31">
    <cfRule type="cellIs" dxfId="21951" priority="2299" operator="lessThan">
      <formula>0.8</formula>
    </cfRule>
    <cfRule type="cellIs" dxfId="21950" priority="2300" operator="greaterThan">
      <formula>1</formula>
    </cfRule>
  </conditionalFormatting>
  <conditionalFormatting sqref="R31">
    <cfRule type="cellIs" dxfId="21949" priority="2297" operator="greaterThan">
      <formula>1</formula>
    </cfRule>
    <cfRule type="cellIs" dxfId="21948" priority="2298" operator="lessThan">
      <formula>0.8</formula>
    </cfRule>
  </conditionalFormatting>
  <conditionalFormatting sqref="P31">
    <cfRule type="cellIs" dxfId="21947" priority="2296" operator="greaterThan">
      <formula>0</formula>
    </cfRule>
  </conditionalFormatting>
  <conditionalFormatting sqref="P31">
    <cfRule type="cellIs" dxfId="21946" priority="2290" operator="greaterThan">
      <formula>0</formula>
    </cfRule>
  </conditionalFormatting>
  <conditionalFormatting sqref="Q31">
    <cfRule type="cellIs" dxfId="21945" priority="2295" operator="lessThan">
      <formula>0</formula>
    </cfRule>
  </conditionalFormatting>
  <conditionalFormatting sqref="R31">
    <cfRule type="cellIs" dxfId="21944" priority="2293" operator="lessThan">
      <formula>0.8</formula>
    </cfRule>
    <cfRule type="cellIs" dxfId="21943" priority="2294" operator="greaterThan">
      <formula>1</formula>
    </cfRule>
  </conditionalFormatting>
  <conditionalFormatting sqref="R31">
    <cfRule type="cellIs" dxfId="21942" priority="2291" operator="greaterThan">
      <formula>1</formula>
    </cfRule>
    <cfRule type="cellIs" dxfId="21941" priority="2292" operator="lessThan">
      <formula>0.8</formula>
    </cfRule>
  </conditionalFormatting>
  <conditionalFormatting sqref="P31">
    <cfRule type="cellIs" dxfId="21940" priority="2284" operator="greaterThan">
      <formula>0</formula>
    </cfRule>
  </conditionalFormatting>
  <conditionalFormatting sqref="Q31">
    <cfRule type="cellIs" dxfId="21939" priority="2289" operator="lessThan">
      <formula>0</formula>
    </cfRule>
  </conditionalFormatting>
  <conditionalFormatting sqref="R31">
    <cfRule type="cellIs" dxfId="21938" priority="2287" operator="lessThan">
      <formula>0.8</formula>
    </cfRule>
    <cfRule type="cellIs" dxfId="21937" priority="2288" operator="greaterThan">
      <formula>1</formula>
    </cfRule>
  </conditionalFormatting>
  <conditionalFormatting sqref="R31">
    <cfRule type="cellIs" dxfId="21936" priority="2285" operator="greaterThan">
      <formula>1</formula>
    </cfRule>
    <cfRule type="cellIs" dxfId="21935" priority="2286" operator="lessThan">
      <formula>0.8</formula>
    </cfRule>
  </conditionalFormatting>
  <conditionalFormatting sqref="R31">
    <cfRule type="cellIs" dxfId="21934" priority="2281" operator="lessThan">
      <formula>0.8</formula>
    </cfRule>
    <cfRule type="cellIs" dxfId="21933" priority="2282" operator="greaterThan">
      <formula>1</formula>
    </cfRule>
  </conditionalFormatting>
  <conditionalFormatting sqref="R31">
    <cfRule type="cellIs" dxfId="21932" priority="2279" operator="greaterThan">
      <formula>1</formula>
    </cfRule>
    <cfRule type="cellIs" dxfId="21931" priority="2280" operator="lessThan">
      <formula>0.8</formula>
    </cfRule>
  </conditionalFormatting>
  <conditionalFormatting sqref="P31">
    <cfRule type="cellIs" dxfId="21930" priority="2278" operator="greaterThan">
      <formula>0</formula>
    </cfRule>
  </conditionalFormatting>
  <conditionalFormatting sqref="Q31">
    <cfRule type="cellIs" dxfId="21929" priority="2283" operator="lessThan">
      <formula>0</formula>
    </cfRule>
  </conditionalFormatting>
  <conditionalFormatting sqref="P79">
    <cfRule type="cellIs" dxfId="21928" priority="2272" operator="greaterThan">
      <formula>0</formula>
    </cfRule>
  </conditionalFormatting>
  <conditionalFormatting sqref="Q79">
    <cfRule type="cellIs" dxfId="21927" priority="2277" operator="lessThan">
      <formula>0</formula>
    </cfRule>
  </conditionalFormatting>
  <conditionalFormatting sqref="R79">
    <cfRule type="cellIs" dxfId="21926" priority="2275" operator="lessThan">
      <formula>0.8</formula>
    </cfRule>
    <cfRule type="cellIs" dxfId="21925" priority="2276" operator="greaterThan">
      <formula>1</formula>
    </cfRule>
  </conditionalFormatting>
  <conditionalFormatting sqref="R79">
    <cfRule type="cellIs" dxfId="21924" priority="2273" operator="greaterThan">
      <formula>1</formula>
    </cfRule>
    <cfRule type="cellIs" dxfId="21923" priority="2274" operator="lessThan">
      <formula>0.8</formula>
    </cfRule>
  </conditionalFormatting>
  <conditionalFormatting sqref="Q79">
    <cfRule type="cellIs" dxfId="21922" priority="2271" operator="lessThan">
      <formula>0</formula>
    </cfRule>
  </conditionalFormatting>
  <conditionalFormatting sqref="R79">
    <cfRule type="cellIs" dxfId="21921" priority="2269" operator="lessThan">
      <formula>0.8</formula>
    </cfRule>
    <cfRule type="cellIs" dxfId="21920" priority="2270" operator="greaterThan">
      <formula>1</formula>
    </cfRule>
  </conditionalFormatting>
  <conditionalFormatting sqref="R79">
    <cfRule type="cellIs" dxfId="21919" priority="2267" operator="greaterThan">
      <formula>1</formula>
    </cfRule>
    <cfRule type="cellIs" dxfId="21918" priority="2268" operator="lessThan">
      <formula>0.8</formula>
    </cfRule>
  </conditionalFormatting>
  <conditionalFormatting sqref="P79">
    <cfRule type="cellIs" dxfId="21917" priority="2266" operator="greaterThan">
      <formula>0</formula>
    </cfRule>
  </conditionalFormatting>
  <conditionalFormatting sqref="P79">
    <cfRule type="cellIs" dxfId="21916" priority="2260" operator="greaterThan">
      <formula>0</formula>
    </cfRule>
  </conditionalFormatting>
  <conditionalFormatting sqref="Q79">
    <cfRule type="cellIs" dxfId="21915" priority="2265" operator="lessThan">
      <formula>0</formula>
    </cfRule>
  </conditionalFormatting>
  <conditionalFormatting sqref="R79">
    <cfRule type="cellIs" dxfId="21914" priority="2263" operator="lessThan">
      <formula>0.8</formula>
    </cfRule>
    <cfRule type="cellIs" dxfId="21913" priority="2264" operator="greaterThan">
      <formula>1</formula>
    </cfRule>
  </conditionalFormatting>
  <conditionalFormatting sqref="R79">
    <cfRule type="cellIs" dxfId="21912" priority="2261" operator="greaterThan">
      <formula>1</formula>
    </cfRule>
    <cfRule type="cellIs" dxfId="21911" priority="2262" operator="lessThan">
      <formula>0.8</formula>
    </cfRule>
  </conditionalFormatting>
  <conditionalFormatting sqref="Q79">
    <cfRule type="cellIs" dxfId="21910" priority="2254" operator="lessThan">
      <formula>0</formula>
    </cfRule>
  </conditionalFormatting>
  <conditionalFormatting sqref="P79">
    <cfRule type="cellIs" dxfId="21909" priority="2255" operator="greaterThan">
      <formula>0</formula>
    </cfRule>
  </conditionalFormatting>
  <conditionalFormatting sqref="R79">
    <cfRule type="cellIs" dxfId="21908" priority="2258" operator="lessThan">
      <formula>0.8</formula>
    </cfRule>
    <cfRule type="cellIs" dxfId="21907" priority="2259" operator="greaterThan">
      <formula>1</formula>
    </cfRule>
  </conditionalFormatting>
  <conditionalFormatting sqref="R79">
    <cfRule type="cellIs" dxfId="21906" priority="2256" operator="greaterThan">
      <formula>1</formula>
    </cfRule>
    <cfRule type="cellIs" dxfId="21905" priority="2257" operator="lessThan">
      <formula>0.8</formula>
    </cfRule>
  </conditionalFormatting>
  <conditionalFormatting sqref="Q79">
    <cfRule type="cellIs" dxfId="21904" priority="2248" operator="lessThan">
      <formula>0</formula>
    </cfRule>
  </conditionalFormatting>
  <conditionalFormatting sqref="R79">
    <cfRule type="cellIs" dxfId="21903" priority="2252" operator="lessThan">
      <formula>0.8</formula>
    </cfRule>
    <cfRule type="cellIs" dxfId="21902" priority="2253" operator="greaterThan">
      <formula>1</formula>
    </cfRule>
  </conditionalFormatting>
  <conditionalFormatting sqref="R79">
    <cfRule type="cellIs" dxfId="21901" priority="2250" operator="greaterThan">
      <formula>1</formula>
    </cfRule>
    <cfRule type="cellIs" dxfId="21900" priority="2251" operator="lessThan">
      <formula>0.8</formula>
    </cfRule>
  </conditionalFormatting>
  <conditionalFormatting sqref="P79">
    <cfRule type="cellIs" dxfId="21899" priority="2249" operator="greaterThan">
      <formula>0</formula>
    </cfRule>
  </conditionalFormatting>
  <conditionalFormatting sqref="Q79">
    <cfRule type="cellIs" dxfId="21898" priority="2247" operator="lessThan">
      <formula>0</formula>
    </cfRule>
  </conditionalFormatting>
  <conditionalFormatting sqref="R79">
    <cfRule type="cellIs" dxfId="21897" priority="2245" operator="lessThan">
      <formula>0.8</formula>
    </cfRule>
    <cfRule type="cellIs" dxfId="21896" priority="2246" operator="greaterThan">
      <formula>1</formula>
    </cfRule>
  </conditionalFormatting>
  <conditionalFormatting sqref="R79">
    <cfRule type="cellIs" dxfId="21895" priority="2243" operator="greaterThan">
      <formula>1</formula>
    </cfRule>
    <cfRule type="cellIs" dxfId="21894" priority="2244" operator="lessThan">
      <formula>0.8</formula>
    </cfRule>
  </conditionalFormatting>
  <conditionalFormatting sqref="P79">
    <cfRule type="cellIs" dxfId="21893" priority="2242" operator="greaterThan">
      <formula>0</formula>
    </cfRule>
  </conditionalFormatting>
  <conditionalFormatting sqref="Q79">
    <cfRule type="cellIs" dxfId="21892" priority="2241" operator="lessThan">
      <formula>0</formula>
    </cfRule>
  </conditionalFormatting>
  <conditionalFormatting sqref="R79">
    <cfRule type="cellIs" dxfId="21891" priority="2239" operator="lessThan">
      <formula>0.8</formula>
    </cfRule>
    <cfRule type="cellIs" dxfId="21890" priority="2240" operator="greaterThan">
      <formula>1</formula>
    </cfRule>
  </conditionalFormatting>
  <conditionalFormatting sqref="R79">
    <cfRule type="cellIs" dxfId="21889" priority="2237" operator="greaterThan">
      <formula>1</formula>
    </cfRule>
    <cfRule type="cellIs" dxfId="21888" priority="2238" operator="lessThan">
      <formula>0.8</formula>
    </cfRule>
  </conditionalFormatting>
  <conditionalFormatting sqref="P79">
    <cfRule type="cellIs" dxfId="21887" priority="2236" operator="greaterThan">
      <formula>0</formula>
    </cfRule>
  </conditionalFormatting>
  <conditionalFormatting sqref="P79">
    <cfRule type="cellIs" dxfId="21886" priority="2230" operator="greaterThan">
      <formula>0</formula>
    </cfRule>
  </conditionalFormatting>
  <conditionalFormatting sqref="Q79">
    <cfRule type="cellIs" dxfId="21885" priority="2235" operator="lessThan">
      <formula>0</formula>
    </cfRule>
  </conditionalFormatting>
  <conditionalFormatting sqref="R79">
    <cfRule type="cellIs" dxfId="21884" priority="2233" operator="lessThan">
      <formula>0.8</formula>
    </cfRule>
    <cfRule type="cellIs" dxfId="21883" priority="2234" operator="greaterThan">
      <formula>1</formula>
    </cfRule>
  </conditionalFormatting>
  <conditionalFormatting sqref="R79">
    <cfRule type="cellIs" dxfId="21882" priority="2231" operator="greaterThan">
      <formula>1</formula>
    </cfRule>
    <cfRule type="cellIs" dxfId="21881" priority="2232" operator="lessThan">
      <formula>0.8</formula>
    </cfRule>
  </conditionalFormatting>
  <conditionalFormatting sqref="P71:P78">
    <cfRule type="cellIs" dxfId="21880" priority="2224" operator="greaterThan">
      <formula>0</formula>
    </cfRule>
  </conditionalFormatting>
  <conditionalFormatting sqref="Q71:Q78">
    <cfRule type="cellIs" dxfId="21879" priority="2229" operator="lessThan">
      <formula>0</formula>
    </cfRule>
  </conditionalFormatting>
  <conditionalFormatting sqref="R71:R78">
    <cfRule type="cellIs" dxfId="21878" priority="2227" operator="lessThan">
      <formula>0.8</formula>
    </cfRule>
    <cfRule type="cellIs" dxfId="21877" priority="2228" operator="greaterThan">
      <formula>1</formula>
    </cfRule>
  </conditionalFormatting>
  <conditionalFormatting sqref="R71:R78">
    <cfRule type="cellIs" dxfId="21876" priority="2225" operator="greaterThan">
      <formula>1</formula>
    </cfRule>
    <cfRule type="cellIs" dxfId="21875" priority="2226" operator="lessThan">
      <formula>0.8</formula>
    </cfRule>
  </conditionalFormatting>
  <conditionalFormatting sqref="Q148:Q153">
    <cfRule type="cellIs" dxfId="21874" priority="2223" operator="lessThan">
      <formula>0</formula>
    </cfRule>
  </conditionalFormatting>
  <conditionalFormatting sqref="R148:R153">
    <cfRule type="cellIs" dxfId="21873" priority="2221" operator="lessThan">
      <formula>0.8</formula>
    </cfRule>
    <cfRule type="cellIs" dxfId="21872" priority="2222" operator="greaterThan">
      <formula>1</formula>
    </cfRule>
  </conditionalFormatting>
  <conditionalFormatting sqref="R148:R153">
    <cfRule type="cellIs" dxfId="21871" priority="2219" operator="greaterThan">
      <formula>1</formula>
    </cfRule>
    <cfRule type="cellIs" dxfId="21870" priority="2220" operator="lessThan">
      <formula>0.8</formula>
    </cfRule>
  </conditionalFormatting>
  <conditionalFormatting sqref="P148:P153">
    <cfRule type="cellIs" dxfId="21869" priority="2218" operator="greaterThan">
      <formula>0</formula>
    </cfRule>
  </conditionalFormatting>
  <conditionalFormatting sqref="Q148:Q153">
    <cfRule type="cellIs" dxfId="21868" priority="2217" operator="lessThan">
      <formula>0</formula>
    </cfRule>
  </conditionalFormatting>
  <conditionalFormatting sqref="R148:R153">
    <cfRule type="cellIs" dxfId="21867" priority="2215" operator="lessThan">
      <formula>0.8</formula>
    </cfRule>
    <cfRule type="cellIs" dxfId="21866" priority="2216" operator="greaterThan">
      <formula>1</formula>
    </cfRule>
  </conditionalFormatting>
  <conditionalFormatting sqref="R148:R153">
    <cfRule type="cellIs" dxfId="21865" priority="2213" operator="greaterThan">
      <formula>1</formula>
    </cfRule>
    <cfRule type="cellIs" dxfId="21864" priority="2214" operator="lessThan">
      <formula>0.8</formula>
    </cfRule>
  </conditionalFormatting>
  <conditionalFormatting sqref="P148:P153">
    <cfRule type="cellIs" dxfId="21863" priority="2212" operator="greaterThan">
      <formula>0</formula>
    </cfRule>
  </conditionalFormatting>
  <conditionalFormatting sqref="Q148:Q153">
    <cfRule type="cellIs" dxfId="21862" priority="2211" operator="lessThan">
      <formula>0</formula>
    </cfRule>
  </conditionalFormatting>
  <conditionalFormatting sqref="R148:R153">
    <cfRule type="cellIs" dxfId="21861" priority="2209" operator="lessThan">
      <formula>0.8</formula>
    </cfRule>
    <cfRule type="cellIs" dxfId="21860" priority="2210" operator="greaterThan">
      <formula>1</formula>
    </cfRule>
  </conditionalFormatting>
  <conditionalFormatting sqref="R148:R153">
    <cfRule type="cellIs" dxfId="21859" priority="2207" operator="greaterThan">
      <formula>1</formula>
    </cfRule>
    <cfRule type="cellIs" dxfId="21858" priority="2208" operator="lessThan">
      <formula>0.8</formula>
    </cfRule>
  </conditionalFormatting>
  <conditionalFormatting sqref="P148:P153">
    <cfRule type="cellIs" dxfId="21857" priority="2206" operator="greaterThan">
      <formula>0</formula>
    </cfRule>
  </conditionalFormatting>
  <conditionalFormatting sqref="Q148:Q153">
    <cfRule type="cellIs" dxfId="21856" priority="2205" operator="lessThan">
      <formula>0</formula>
    </cfRule>
  </conditionalFormatting>
  <conditionalFormatting sqref="R148:R153">
    <cfRule type="cellIs" dxfId="21855" priority="2203" operator="lessThan">
      <formula>0.8</formula>
    </cfRule>
    <cfRule type="cellIs" dxfId="21854" priority="2204" operator="greaterThan">
      <formula>1</formula>
    </cfRule>
  </conditionalFormatting>
  <conditionalFormatting sqref="R148:R153">
    <cfRule type="cellIs" dxfId="21853" priority="2201" operator="greaterThan">
      <formula>1</formula>
    </cfRule>
    <cfRule type="cellIs" dxfId="21852" priority="2202" operator="lessThan">
      <formula>0.8</formula>
    </cfRule>
  </conditionalFormatting>
  <conditionalFormatting sqref="P148:P153">
    <cfRule type="cellIs" dxfId="21851" priority="2200" operator="greaterThan">
      <formula>0</formula>
    </cfRule>
  </conditionalFormatting>
  <conditionalFormatting sqref="P148:P153">
    <cfRule type="cellIs" dxfId="21850" priority="2194" operator="greaterThan">
      <formula>0</formula>
    </cfRule>
  </conditionalFormatting>
  <conditionalFormatting sqref="Q148:Q153">
    <cfRule type="cellIs" dxfId="21849" priority="2199" operator="lessThan">
      <formula>0</formula>
    </cfRule>
  </conditionalFormatting>
  <conditionalFormatting sqref="R148:R153">
    <cfRule type="cellIs" dxfId="21848" priority="2197" operator="lessThan">
      <formula>0.8</formula>
    </cfRule>
    <cfRule type="cellIs" dxfId="21847" priority="2198" operator="greaterThan">
      <formula>1</formula>
    </cfRule>
  </conditionalFormatting>
  <conditionalFormatting sqref="R148:R153">
    <cfRule type="cellIs" dxfId="21846" priority="2195" operator="greaterThan">
      <formula>1</formula>
    </cfRule>
    <cfRule type="cellIs" dxfId="21845" priority="2196" operator="lessThan">
      <formula>0.8</formula>
    </cfRule>
  </conditionalFormatting>
  <conditionalFormatting sqref="P148:P153">
    <cfRule type="cellIs" dxfId="21844" priority="2188" operator="greaterThan">
      <formula>0</formula>
    </cfRule>
  </conditionalFormatting>
  <conditionalFormatting sqref="Q148:Q153">
    <cfRule type="cellIs" dxfId="21843" priority="2193" operator="lessThan">
      <formula>0</formula>
    </cfRule>
  </conditionalFormatting>
  <conditionalFormatting sqref="R148:R153">
    <cfRule type="cellIs" dxfId="21842" priority="2191" operator="lessThan">
      <formula>0.8</formula>
    </cfRule>
    <cfRule type="cellIs" dxfId="21841" priority="2192" operator="greaterThan">
      <formula>1</formula>
    </cfRule>
  </conditionalFormatting>
  <conditionalFormatting sqref="R148:R153">
    <cfRule type="cellIs" dxfId="21840" priority="2189" operator="greaterThan">
      <formula>1</formula>
    </cfRule>
    <cfRule type="cellIs" dxfId="21839" priority="2190" operator="lessThan">
      <formula>0.8</formula>
    </cfRule>
  </conditionalFormatting>
  <conditionalFormatting sqref="R148:R153">
    <cfRule type="cellIs" dxfId="21838" priority="2185" operator="lessThan">
      <formula>0.8</formula>
    </cfRule>
    <cfRule type="cellIs" dxfId="21837" priority="2186" operator="greaterThan">
      <formula>1</formula>
    </cfRule>
  </conditionalFormatting>
  <conditionalFormatting sqref="R148:R153">
    <cfRule type="cellIs" dxfId="21836" priority="2183" operator="greaterThan">
      <formula>1</formula>
    </cfRule>
    <cfRule type="cellIs" dxfId="21835" priority="2184" operator="lessThan">
      <formula>0.8</formula>
    </cfRule>
  </conditionalFormatting>
  <conditionalFormatting sqref="P148:P153">
    <cfRule type="cellIs" dxfId="21834" priority="2182" operator="greaterThan">
      <formula>0</formula>
    </cfRule>
  </conditionalFormatting>
  <conditionalFormatting sqref="Q148:Q153">
    <cfRule type="cellIs" dxfId="21833" priority="2187" operator="lessThan">
      <formula>0</formula>
    </cfRule>
  </conditionalFormatting>
  <conditionalFormatting sqref="Q148:Q153">
    <cfRule type="cellIs" dxfId="21832" priority="2181" operator="lessThan">
      <formula>0</formula>
    </cfRule>
  </conditionalFormatting>
  <conditionalFormatting sqref="R148:R153">
    <cfRule type="cellIs" dxfId="21831" priority="2179" operator="lessThan">
      <formula>0.8</formula>
    </cfRule>
    <cfRule type="cellIs" dxfId="21830" priority="2180" operator="greaterThan">
      <formula>1</formula>
    </cfRule>
  </conditionalFormatting>
  <conditionalFormatting sqref="R148:R153">
    <cfRule type="cellIs" dxfId="21829" priority="2177" operator="greaterThan">
      <formula>1</formula>
    </cfRule>
    <cfRule type="cellIs" dxfId="21828" priority="2178" operator="lessThan">
      <formula>0.8</formula>
    </cfRule>
  </conditionalFormatting>
  <conditionalFormatting sqref="P148:P153">
    <cfRule type="cellIs" dxfId="21827" priority="2176" operator="greaterThan">
      <formula>0</formula>
    </cfRule>
  </conditionalFormatting>
  <conditionalFormatting sqref="P148:P153">
    <cfRule type="cellIs" dxfId="21826" priority="2170" operator="greaterThan">
      <formula>0</formula>
    </cfRule>
  </conditionalFormatting>
  <conditionalFormatting sqref="Q148:Q153">
    <cfRule type="cellIs" dxfId="21825" priority="2175" operator="lessThan">
      <formula>0</formula>
    </cfRule>
  </conditionalFormatting>
  <conditionalFormatting sqref="R148:R153">
    <cfRule type="cellIs" dxfId="21824" priority="2173" operator="lessThan">
      <formula>0.8</formula>
    </cfRule>
    <cfRule type="cellIs" dxfId="21823" priority="2174" operator="greaterThan">
      <formula>1</formula>
    </cfRule>
  </conditionalFormatting>
  <conditionalFormatting sqref="R148:R153">
    <cfRule type="cellIs" dxfId="21822" priority="2171" operator="greaterThan">
      <formula>1</formula>
    </cfRule>
    <cfRule type="cellIs" dxfId="21821" priority="2172" operator="lessThan">
      <formula>0.8</formula>
    </cfRule>
  </conditionalFormatting>
  <conditionalFormatting sqref="P148:P153">
    <cfRule type="cellIs" dxfId="21820" priority="2164" operator="greaterThan">
      <formula>0</formula>
    </cfRule>
  </conditionalFormatting>
  <conditionalFormatting sqref="Q148:Q153">
    <cfRule type="cellIs" dxfId="21819" priority="2169" operator="lessThan">
      <formula>0</formula>
    </cfRule>
  </conditionalFormatting>
  <conditionalFormatting sqref="R148:R153">
    <cfRule type="cellIs" dxfId="21818" priority="2167" operator="lessThan">
      <formula>0.8</formula>
    </cfRule>
    <cfRule type="cellIs" dxfId="21817" priority="2168" operator="greaterThan">
      <formula>1</formula>
    </cfRule>
  </conditionalFormatting>
  <conditionalFormatting sqref="R148:R153">
    <cfRule type="cellIs" dxfId="21816" priority="2165" operator="greaterThan">
      <formula>1</formula>
    </cfRule>
    <cfRule type="cellIs" dxfId="21815" priority="2166" operator="lessThan">
      <formula>0.8</formula>
    </cfRule>
  </conditionalFormatting>
  <conditionalFormatting sqref="R148:R153">
    <cfRule type="cellIs" dxfId="21814" priority="2161" operator="lessThan">
      <formula>0.8</formula>
    </cfRule>
    <cfRule type="cellIs" dxfId="21813" priority="2162" operator="greaterThan">
      <formula>1</formula>
    </cfRule>
  </conditionalFormatting>
  <conditionalFormatting sqref="R148:R153">
    <cfRule type="cellIs" dxfId="21812" priority="2159" operator="greaterThan">
      <formula>1</formula>
    </cfRule>
    <cfRule type="cellIs" dxfId="21811" priority="2160" operator="lessThan">
      <formula>0.8</formula>
    </cfRule>
  </conditionalFormatting>
  <conditionalFormatting sqref="P148:P153">
    <cfRule type="cellIs" dxfId="21810" priority="2158" operator="greaterThan">
      <formula>0</formula>
    </cfRule>
  </conditionalFormatting>
  <conditionalFormatting sqref="Q148:Q153">
    <cfRule type="cellIs" dxfId="21809" priority="2163" operator="lessThan">
      <formula>0</formula>
    </cfRule>
  </conditionalFormatting>
  <conditionalFormatting sqref="P148:P153">
    <cfRule type="cellIs" dxfId="21808" priority="2152" operator="greaterThan">
      <formula>0</formula>
    </cfRule>
  </conditionalFormatting>
  <conditionalFormatting sqref="Q148:Q153">
    <cfRule type="cellIs" dxfId="21807" priority="2157" operator="lessThan">
      <formula>0</formula>
    </cfRule>
  </conditionalFormatting>
  <conditionalFormatting sqref="R148:R153">
    <cfRule type="cellIs" dxfId="21806" priority="2155" operator="lessThan">
      <formula>0.8</formula>
    </cfRule>
    <cfRule type="cellIs" dxfId="21805" priority="2156" operator="greaterThan">
      <formula>1</formula>
    </cfRule>
  </conditionalFormatting>
  <conditionalFormatting sqref="R148:R153">
    <cfRule type="cellIs" dxfId="21804" priority="2153" operator="greaterThan">
      <formula>1</formula>
    </cfRule>
    <cfRule type="cellIs" dxfId="21803" priority="2154" operator="lessThan">
      <formula>0.8</formula>
    </cfRule>
  </conditionalFormatting>
  <conditionalFormatting sqref="R148:R153">
    <cfRule type="cellIs" dxfId="21802" priority="2149" operator="lessThan">
      <formula>0.8</formula>
    </cfRule>
    <cfRule type="cellIs" dxfId="21801" priority="2150" operator="greaterThan">
      <formula>1</formula>
    </cfRule>
  </conditionalFormatting>
  <conditionalFormatting sqref="R148:R153">
    <cfRule type="cellIs" dxfId="21800" priority="2147" operator="greaterThan">
      <formula>1</formula>
    </cfRule>
    <cfRule type="cellIs" dxfId="21799" priority="2148" operator="lessThan">
      <formula>0.8</formula>
    </cfRule>
  </conditionalFormatting>
  <conditionalFormatting sqref="P148:P153">
    <cfRule type="cellIs" dxfId="21798" priority="2146" operator="greaterThan">
      <formula>0</formula>
    </cfRule>
  </conditionalFormatting>
  <conditionalFormatting sqref="Q148:Q153">
    <cfRule type="cellIs" dxfId="21797" priority="2151" operator="lessThan">
      <formula>0</formula>
    </cfRule>
  </conditionalFormatting>
  <conditionalFormatting sqref="R148:R153">
    <cfRule type="cellIs" dxfId="21796" priority="2143" operator="lessThan">
      <formula>0.8</formula>
    </cfRule>
    <cfRule type="cellIs" dxfId="21795" priority="2144" operator="greaterThan">
      <formula>1</formula>
    </cfRule>
  </conditionalFormatting>
  <conditionalFormatting sqref="R148:R153">
    <cfRule type="cellIs" dxfId="21794" priority="2141" operator="greaterThan">
      <formula>1</formula>
    </cfRule>
    <cfRule type="cellIs" dxfId="21793" priority="2142" operator="lessThan">
      <formula>0.8</formula>
    </cfRule>
  </conditionalFormatting>
  <conditionalFormatting sqref="P148:P153">
    <cfRule type="cellIs" dxfId="21792" priority="2140" operator="greaterThan">
      <formula>0</formula>
    </cfRule>
  </conditionalFormatting>
  <conditionalFormatting sqref="Q148:Q153">
    <cfRule type="cellIs" dxfId="21791" priority="2145" operator="lessThan">
      <formula>0</formula>
    </cfRule>
  </conditionalFormatting>
  <conditionalFormatting sqref="Q148:Q153">
    <cfRule type="cellIs" dxfId="21790" priority="2139" operator="lessThan">
      <formula>0</formula>
    </cfRule>
  </conditionalFormatting>
  <conditionalFormatting sqref="R148:R153">
    <cfRule type="cellIs" dxfId="21789" priority="2137" operator="lessThan">
      <formula>0.8</formula>
    </cfRule>
    <cfRule type="cellIs" dxfId="21788" priority="2138" operator="greaterThan">
      <formula>1</formula>
    </cfRule>
  </conditionalFormatting>
  <conditionalFormatting sqref="R148:R153">
    <cfRule type="cellIs" dxfId="21787" priority="2135" operator="greaterThan">
      <formula>1</formula>
    </cfRule>
    <cfRule type="cellIs" dxfId="21786" priority="2136" operator="lessThan">
      <formula>0.8</formula>
    </cfRule>
  </conditionalFormatting>
  <conditionalFormatting sqref="P148:P153">
    <cfRule type="cellIs" dxfId="21785" priority="2134" operator="greaterThan">
      <formula>0</formula>
    </cfRule>
  </conditionalFormatting>
  <conditionalFormatting sqref="Q148:Q153">
    <cfRule type="cellIs" dxfId="21784" priority="2128" operator="lessThan">
      <formula>0</formula>
    </cfRule>
  </conditionalFormatting>
  <conditionalFormatting sqref="R148:R153">
    <cfRule type="cellIs" dxfId="21783" priority="2132" operator="lessThan">
      <formula>0.8</formula>
    </cfRule>
    <cfRule type="cellIs" dxfId="21782" priority="2133" operator="greaterThan">
      <formula>1</formula>
    </cfRule>
  </conditionalFormatting>
  <conditionalFormatting sqref="R148:R153">
    <cfRule type="cellIs" dxfId="21781" priority="2130" operator="greaterThan">
      <formula>1</formula>
    </cfRule>
    <cfRule type="cellIs" dxfId="21780" priority="2131" operator="lessThan">
      <formula>0.8</formula>
    </cfRule>
  </conditionalFormatting>
  <conditionalFormatting sqref="P148:P153">
    <cfRule type="cellIs" dxfId="21779" priority="2129" operator="greaterThan">
      <formula>0</formula>
    </cfRule>
  </conditionalFormatting>
  <conditionalFormatting sqref="Q148:Q153">
    <cfRule type="cellIs" dxfId="21778" priority="2127" operator="lessThan">
      <formula>0</formula>
    </cfRule>
  </conditionalFormatting>
  <conditionalFormatting sqref="R148:R153">
    <cfRule type="cellIs" dxfId="21777" priority="2125" operator="lessThan">
      <formula>0.8</formula>
    </cfRule>
    <cfRule type="cellIs" dxfId="21776" priority="2126" operator="greaterThan">
      <formula>1</formula>
    </cfRule>
  </conditionalFormatting>
  <conditionalFormatting sqref="R148:R153">
    <cfRule type="cellIs" dxfId="21775" priority="2123" operator="greaterThan">
      <formula>1</formula>
    </cfRule>
    <cfRule type="cellIs" dxfId="21774" priority="2124" operator="lessThan">
      <formula>0.8</formula>
    </cfRule>
  </conditionalFormatting>
  <conditionalFormatting sqref="P148:P153">
    <cfRule type="cellIs" dxfId="21773" priority="2122" operator="greaterThan">
      <formula>0</formula>
    </cfRule>
  </conditionalFormatting>
  <conditionalFormatting sqref="Q148:Q153">
    <cfRule type="cellIs" dxfId="21772" priority="2121" operator="lessThan">
      <formula>0</formula>
    </cfRule>
  </conditionalFormatting>
  <conditionalFormatting sqref="R148:R153">
    <cfRule type="cellIs" dxfId="21771" priority="2119" operator="lessThan">
      <formula>0.8</formula>
    </cfRule>
    <cfRule type="cellIs" dxfId="21770" priority="2120" operator="greaterThan">
      <formula>1</formula>
    </cfRule>
  </conditionalFormatting>
  <conditionalFormatting sqref="R148:R153">
    <cfRule type="cellIs" dxfId="21769" priority="2117" operator="greaterThan">
      <formula>1</formula>
    </cfRule>
    <cfRule type="cellIs" dxfId="21768" priority="2118" operator="lessThan">
      <formula>0.8</formula>
    </cfRule>
  </conditionalFormatting>
  <conditionalFormatting sqref="P148:P153">
    <cfRule type="cellIs" dxfId="21767" priority="2116" operator="greaterThan">
      <formula>0</formula>
    </cfRule>
  </conditionalFormatting>
  <conditionalFormatting sqref="Q148:Q153">
    <cfRule type="cellIs" dxfId="21766" priority="2115" operator="lessThan">
      <formula>0</formula>
    </cfRule>
  </conditionalFormatting>
  <conditionalFormatting sqref="R148:R153">
    <cfRule type="cellIs" dxfId="21765" priority="2113" operator="lessThan">
      <formula>0.8</formula>
    </cfRule>
    <cfRule type="cellIs" dxfId="21764" priority="2114" operator="greaterThan">
      <formula>1</formula>
    </cfRule>
  </conditionalFormatting>
  <conditionalFormatting sqref="R148:R153">
    <cfRule type="cellIs" dxfId="21763" priority="2111" operator="greaterThan">
      <formula>1</formula>
    </cfRule>
    <cfRule type="cellIs" dxfId="21762" priority="2112" operator="lessThan">
      <formula>0.8</formula>
    </cfRule>
  </conditionalFormatting>
  <conditionalFormatting sqref="P148:P153">
    <cfRule type="cellIs" dxfId="21761" priority="2110" operator="greaterThan">
      <formula>0</formula>
    </cfRule>
  </conditionalFormatting>
  <conditionalFormatting sqref="Q148:Q153">
    <cfRule type="cellIs" dxfId="21760" priority="2109" operator="lessThan">
      <formula>0</formula>
    </cfRule>
  </conditionalFormatting>
  <conditionalFormatting sqref="R148:R153">
    <cfRule type="cellIs" dxfId="21759" priority="2107" operator="lessThan">
      <formula>0.8</formula>
    </cfRule>
    <cfRule type="cellIs" dxfId="21758" priority="2108" operator="greaterThan">
      <formula>1</formula>
    </cfRule>
  </conditionalFormatting>
  <conditionalFormatting sqref="R148:R153">
    <cfRule type="cellIs" dxfId="21757" priority="2105" operator="greaterThan">
      <formula>1</formula>
    </cfRule>
    <cfRule type="cellIs" dxfId="21756" priority="2106" operator="lessThan">
      <formula>0.8</formula>
    </cfRule>
  </conditionalFormatting>
  <conditionalFormatting sqref="P148:P153">
    <cfRule type="cellIs" dxfId="21755" priority="2104" operator="greaterThan">
      <formula>0</formula>
    </cfRule>
  </conditionalFormatting>
  <conditionalFormatting sqref="Q148:Q153">
    <cfRule type="cellIs" dxfId="21754" priority="2103" operator="lessThan">
      <formula>0</formula>
    </cfRule>
  </conditionalFormatting>
  <conditionalFormatting sqref="R148:R153">
    <cfRule type="cellIs" dxfId="21753" priority="2101" operator="lessThan">
      <formula>0.8</formula>
    </cfRule>
    <cfRule type="cellIs" dxfId="21752" priority="2102" operator="greaterThan">
      <formula>1</formula>
    </cfRule>
  </conditionalFormatting>
  <conditionalFormatting sqref="R148:R153">
    <cfRule type="cellIs" dxfId="21751" priority="2099" operator="greaterThan">
      <formula>1</formula>
    </cfRule>
    <cfRule type="cellIs" dxfId="21750" priority="2100" operator="lessThan">
      <formula>0.8</formula>
    </cfRule>
  </conditionalFormatting>
  <conditionalFormatting sqref="P148:P153">
    <cfRule type="cellIs" dxfId="21749" priority="2098" operator="greaterThan">
      <formula>0</formula>
    </cfRule>
  </conditionalFormatting>
  <conditionalFormatting sqref="P148:P153">
    <cfRule type="cellIs" dxfId="21748" priority="2092" operator="greaterThan">
      <formula>0</formula>
    </cfRule>
  </conditionalFormatting>
  <conditionalFormatting sqref="Q148:Q153">
    <cfRule type="cellIs" dxfId="21747" priority="2097" operator="lessThan">
      <formula>0</formula>
    </cfRule>
  </conditionalFormatting>
  <conditionalFormatting sqref="R148:R153">
    <cfRule type="cellIs" dxfId="21746" priority="2095" operator="lessThan">
      <formula>0.8</formula>
    </cfRule>
    <cfRule type="cellIs" dxfId="21745" priority="2096" operator="greaterThan">
      <formula>1</formula>
    </cfRule>
  </conditionalFormatting>
  <conditionalFormatting sqref="R148:R153">
    <cfRule type="cellIs" dxfId="21744" priority="2093" operator="greaterThan">
      <formula>1</formula>
    </cfRule>
    <cfRule type="cellIs" dxfId="21743" priority="2094" operator="lessThan">
      <formula>0.8</formula>
    </cfRule>
  </conditionalFormatting>
  <conditionalFormatting sqref="P148:P153">
    <cfRule type="cellIs" dxfId="21742" priority="2086" operator="greaterThan">
      <formula>0</formula>
    </cfRule>
  </conditionalFormatting>
  <conditionalFormatting sqref="Q148:Q153">
    <cfRule type="cellIs" dxfId="21741" priority="2091" operator="lessThan">
      <formula>0</formula>
    </cfRule>
  </conditionalFormatting>
  <conditionalFormatting sqref="R148:R153">
    <cfRule type="cellIs" dxfId="21740" priority="2089" operator="lessThan">
      <formula>0.8</formula>
    </cfRule>
    <cfRule type="cellIs" dxfId="21739" priority="2090" operator="greaterThan">
      <formula>1</formula>
    </cfRule>
  </conditionalFormatting>
  <conditionalFormatting sqref="R148:R153">
    <cfRule type="cellIs" dxfId="21738" priority="2087" operator="greaterThan">
      <formula>1</formula>
    </cfRule>
    <cfRule type="cellIs" dxfId="21737" priority="2088" operator="lessThan">
      <formula>0.8</formula>
    </cfRule>
  </conditionalFormatting>
  <conditionalFormatting sqref="R148:R153">
    <cfRule type="cellIs" dxfId="21736" priority="2083" operator="lessThan">
      <formula>0.8</formula>
    </cfRule>
    <cfRule type="cellIs" dxfId="21735" priority="2084" operator="greaterThan">
      <formula>1</formula>
    </cfRule>
  </conditionalFormatting>
  <conditionalFormatting sqref="R148:R153">
    <cfRule type="cellIs" dxfId="21734" priority="2081" operator="greaterThan">
      <formula>1</formula>
    </cfRule>
    <cfRule type="cellIs" dxfId="21733" priority="2082" operator="lessThan">
      <formula>0.8</formula>
    </cfRule>
  </conditionalFormatting>
  <conditionalFormatting sqref="P148:P153">
    <cfRule type="cellIs" dxfId="21732" priority="2080" operator="greaterThan">
      <formula>0</formula>
    </cfRule>
  </conditionalFormatting>
  <conditionalFormatting sqref="Q148:Q153">
    <cfRule type="cellIs" dxfId="21731" priority="2085" operator="lessThan">
      <formula>0</formula>
    </cfRule>
  </conditionalFormatting>
  <conditionalFormatting sqref="Q148:Q153">
    <cfRule type="cellIs" dxfId="21730" priority="2074" operator="lessThan">
      <formula>0</formula>
    </cfRule>
  </conditionalFormatting>
  <conditionalFormatting sqref="P148:P153">
    <cfRule type="cellIs" dxfId="21729" priority="2075" operator="greaterThan">
      <formula>0</formula>
    </cfRule>
  </conditionalFormatting>
  <conditionalFormatting sqref="R148:R153">
    <cfRule type="cellIs" dxfId="21728" priority="2078" operator="lessThan">
      <formula>0.8</formula>
    </cfRule>
    <cfRule type="cellIs" dxfId="21727" priority="2079" operator="greaterThan">
      <formula>1</formula>
    </cfRule>
  </conditionalFormatting>
  <conditionalFormatting sqref="R148:R153">
    <cfRule type="cellIs" dxfId="21726" priority="2076" operator="greaterThan">
      <formula>1</formula>
    </cfRule>
    <cfRule type="cellIs" dxfId="21725" priority="2077" operator="lessThan">
      <formula>0.8</formula>
    </cfRule>
  </conditionalFormatting>
  <conditionalFormatting sqref="Q148:Q153">
    <cfRule type="cellIs" dxfId="21724" priority="2068" operator="lessThan">
      <formula>0</formula>
    </cfRule>
  </conditionalFormatting>
  <conditionalFormatting sqref="R148:R153">
    <cfRule type="cellIs" dxfId="21723" priority="2072" operator="lessThan">
      <formula>0.8</formula>
    </cfRule>
    <cfRule type="cellIs" dxfId="21722" priority="2073" operator="greaterThan">
      <formula>1</formula>
    </cfRule>
  </conditionalFormatting>
  <conditionalFormatting sqref="R148:R153">
    <cfRule type="cellIs" dxfId="21721" priority="2070" operator="greaterThan">
      <formula>1</formula>
    </cfRule>
    <cfRule type="cellIs" dxfId="21720" priority="2071" operator="lessThan">
      <formula>0.8</formula>
    </cfRule>
  </conditionalFormatting>
  <conditionalFormatting sqref="P148:P153">
    <cfRule type="cellIs" dxfId="21719" priority="2069" operator="greaterThan">
      <formula>0</formula>
    </cfRule>
  </conditionalFormatting>
  <conditionalFormatting sqref="Q148:Q153">
    <cfRule type="cellIs" dxfId="21718" priority="2067" operator="lessThan">
      <formula>0</formula>
    </cfRule>
  </conditionalFormatting>
  <conditionalFormatting sqref="R148:R153">
    <cfRule type="cellIs" dxfId="21717" priority="2065" operator="lessThan">
      <formula>0.8</formula>
    </cfRule>
    <cfRule type="cellIs" dxfId="21716" priority="2066" operator="greaterThan">
      <formula>1</formula>
    </cfRule>
  </conditionalFormatting>
  <conditionalFormatting sqref="R148:R153">
    <cfRule type="cellIs" dxfId="21715" priority="2063" operator="greaterThan">
      <formula>1</formula>
    </cfRule>
    <cfRule type="cellIs" dxfId="21714" priority="2064" operator="lessThan">
      <formula>0.8</formula>
    </cfRule>
  </conditionalFormatting>
  <conditionalFormatting sqref="P148:P153">
    <cfRule type="cellIs" dxfId="21713" priority="2062" operator="greaterThan">
      <formula>0</formula>
    </cfRule>
  </conditionalFormatting>
  <conditionalFormatting sqref="Q148:Q153">
    <cfRule type="cellIs" dxfId="21712" priority="2061" operator="lessThan">
      <formula>0</formula>
    </cfRule>
  </conditionalFormatting>
  <conditionalFormatting sqref="R148:R153">
    <cfRule type="cellIs" dxfId="21711" priority="2059" operator="lessThan">
      <formula>0.8</formula>
    </cfRule>
    <cfRule type="cellIs" dxfId="21710" priority="2060" operator="greaterThan">
      <formula>1</formula>
    </cfRule>
  </conditionalFormatting>
  <conditionalFormatting sqref="R148:R153">
    <cfRule type="cellIs" dxfId="21709" priority="2057" operator="greaterThan">
      <formula>1</formula>
    </cfRule>
    <cfRule type="cellIs" dxfId="21708" priority="2058" operator="lessThan">
      <formula>0.8</formula>
    </cfRule>
  </conditionalFormatting>
  <conditionalFormatting sqref="P148:P153">
    <cfRule type="cellIs" dxfId="21707" priority="2056" operator="greaterThan">
      <formula>0</formula>
    </cfRule>
  </conditionalFormatting>
  <conditionalFormatting sqref="Q148:Q153">
    <cfRule type="cellIs" dxfId="21706" priority="2055" operator="lessThan">
      <formula>0</formula>
    </cfRule>
  </conditionalFormatting>
  <conditionalFormatting sqref="R148:R153">
    <cfRule type="cellIs" dxfId="21705" priority="2053" operator="lessThan">
      <formula>0.8</formula>
    </cfRule>
    <cfRule type="cellIs" dxfId="21704" priority="2054" operator="greaterThan">
      <formula>1</formula>
    </cfRule>
  </conditionalFormatting>
  <conditionalFormatting sqref="R148:R153">
    <cfRule type="cellIs" dxfId="21703" priority="2051" operator="greaterThan">
      <formula>1</formula>
    </cfRule>
    <cfRule type="cellIs" dxfId="21702" priority="2052" operator="lessThan">
      <formula>0.8</formula>
    </cfRule>
  </conditionalFormatting>
  <conditionalFormatting sqref="P148:P153">
    <cfRule type="cellIs" dxfId="21701" priority="2050" operator="greaterThan">
      <formula>0</formula>
    </cfRule>
  </conditionalFormatting>
  <conditionalFormatting sqref="Q148:Q153">
    <cfRule type="cellIs" dxfId="21700" priority="2049" operator="lessThan">
      <formula>0</formula>
    </cfRule>
  </conditionalFormatting>
  <conditionalFormatting sqref="R148:R153">
    <cfRule type="cellIs" dxfId="21699" priority="2047" operator="lessThan">
      <formula>0.8</formula>
    </cfRule>
    <cfRule type="cellIs" dxfId="21698" priority="2048" operator="greaterThan">
      <formula>1</formula>
    </cfRule>
  </conditionalFormatting>
  <conditionalFormatting sqref="R148:R153">
    <cfRule type="cellIs" dxfId="21697" priority="2045" operator="greaterThan">
      <formula>1</formula>
    </cfRule>
    <cfRule type="cellIs" dxfId="21696" priority="2046" operator="lessThan">
      <formula>0.8</formula>
    </cfRule>
  </conditionalFormatting>
  <conditionalFormatting sqref="P148:P153">
    <cfRule type="cellIs" dxfId="21695" priority="2044" operator="greaterThan">
      <formula>0</formula>
    </cfRule>
  </conditionalFormatting>
  <conditionalFormatting sqref="Q124 Q127 Q130">
    <cfRule type="cellIs" dxfId="21694" priority="2038" operator="lessThan">
      <formula>0</formula>
    </cfRule>
  </conditionalFormatting>
  <conditionalFormatting sqref="P124 P127 P130">
    <cfRule type="cellIs" dxfId="21693" priority="2039" operator="greaterThan">
      <formula>0</formula>
    </cfRule>
  </conditionalFormatting>
  <conditionalFormatting sqref="R124 R127 R130">
    <cfRule type="cellIs" dxfId="21692" priority="2042" operator="lessThan">
      <formula>0.8</formula>
    </cfRule>
    <cfRule type="cellIs" dxfId="21691" priority="2043" operator="greaterThan">
      <formula>1</formula>
    </cfRule>
  </conditionalFormatting>
  <conditionalFormatting sqref="R124 R127 R130">
    <cfRule type="cellIs" dxfId="21690" priority="2040" operator="greaterThan">
      <formula>1</formula>
    </cfRule>
    <cfRule type="cellIs" dxfId="21689" priority="2041" operator="lessThan">
      <formula>0.8</formula>
    </cfRule>
  </conditionalFormatting>
  <conditionalFormatting sqref="Q124 Q127 Q130">
    <cfRule type="cellIs" dxfId="21688" priority="2032" operator="lessThan">
      <formula>0</formula>
    </cfRule>
  </conditionalFormatting>
  <conditionalFormatting sqref="R124 R127 R130">
    <cfRule type="cellIs" dxfId="21687" priority="2036" operator="lessThan">
      <formula>0.8</formula>
    </cfRule>
    <cfRule type="cellIs" dxfId="21686" priority="2037" operator="greaterThan">
      <formula>1</formula>
    </cfRule>
  </conditionalFormatting>
  <conditionalFormatting sqref="R124 R127 R130">
    <cfRule type="cellIs" dxfId="21685" priority="2034" operator="greaterThan">
      <formula>1</formula>
    </cfRule>
    <cfRule type="cellIs" dxfId="21684" priority="2035" operator="lessThan">
      <formula>0.8</formula>
    </cfRule>
  </conditionalFormatting>
  <conditionalFormatting sqref="P124 P127 P130">
    <cfRule type="cellIs" dxfId="21683" priority="2033" operator="greaterThan">
      <formula>0</formula>
    </cfRule>
  </conditionalFormatting>
  <conditionalFormatting sqref="Q124 Q127 Q130">
    <cfRule type="cellIs" dxfId="21682" priority="2031" operator="lessThan">
      <formula>0</formula>
    </cfRule>
  </conditionalFormatting>
  <conditionalFormatting sqref="R124 R127 R130">
    <cfRule type="cellIs" dxfId="21681" priority="2029" operator="lessThan">
      <formula>0.8</formula>
    </cfRule>
    <cfRule type="cellIs" dxfId="21680" priority="2030" operator="greaterThan">
      <formula>1</formula>
    </cfRule>
  </conditionalFormatting>
  <conditionalFormatting sqref="R124 R127 R130">
    <cfRule type="cellIs" dxfId="21679" priority="2027" operator="greaterThan">
      <formula>1</formula>
    </cfRule>
    <cfRule type="cellIs" dxfId="21678" priority="2028" operator="lessThan">
      <formula>0.8</formula>
    </cfRule>
  </conditionalFormatting>
  <conditionalFormatting sqref="P124 P127 P130">
    <cfRule type="cellIs" dxfId="21677" priority="2026" operator="greaterThan">
      <formula>0</formula>
    </cfRule>
  </conditionalFormatting>
  <conditionalFormatting sqref="Q124 Q127 Q130">
    <cfRule type="cellIs" dxfId="21676" priority="2025" operator="lessThan">
      <formula>0</formula>
    </cfRule>
  </conditionalFormatting>
  <conditionalFormatting sqref="R124 R127 R130">
    <cfRule type="cellIs" dxfId="21675" priority="2023" operator="lessThan">
      <formula>0.8</formula>
    </cfRule>
    <cfRule type="cellIs" dxfId="21674" priority="2024" operator="greaterThan">
      <formula>1</formula>
    </cfRule>
  </conditionalFormatting>
  <conditionalFormatting sqref="R124 R127 R130">
    <cfRule type="cellIs" dxfId="21673" priority="2021" operator="greaterThan">
      <formula>1</formula>
    </cfRule>
    <cfRule type="cellIs" dxfId="21672" priority="2022" operator="lessThan">
      <formula>0.8</formula>
    </cfRule>
  </conditionalFormatting>
  <conditionalFormatting sqref="P124 P127 P130">
    <cfRule type="cellIs" dxfId="21671" priority="2020" operator="greaterThan">
      <formula>0</formula>
    </cfRule>
  </conditionalFormatting>
  <conditionalFormatting sqref="Q124 Q127 Q130">
    <cfRule type="cellIs" dxfId="21670" priority="2019" operator="lessThan">
      <formula>0</formula>
    </cfRule>
  </conditionalFormatting>
  <conditionalFormatting sqref="R124 R127 R130">
    <cfRule type="cellIs" dxfId="21669" priority="2017" operator="lessThan">
      <formula>0.8</formula>
    </cfRule>
    <cfRule type="cellIs" dxfId="21668" priority="2018" operator="greaterThan">
      <formula>1</formula>
    </cfRule>
  </conditionalFormatting>
  <conditionalFormatting sqref="R124 R127 R130">
    <cfRule type="cellIs" dxfId="21667" priority="2015" operator="greaterThan">
      <formula>1</formula>
    </cfRule>
    <cfRule type="cellIs" dxfId="21666" priority="2016" operator="lessThan">
      <formula>0.8</formula>
    </cfRule>
  </conditionalFormatting>
  <conditionalFormatting sqref="P124 P127 P130">
    <cfRule type="cellIs" dxfId="21665" priority="2014" operator="greaterThan">
      <formula>0</formula>
    </cfRule>
  </conditionalFormatting>
  <conditionalFormatting sqref="Q124 Q127 Q130">
    <cfRule type="cellIs" dxfId="21664" priority="2013" operator="lessThan">
      <formula>0</formula>
    </cfRule>
  </conditionalFormatting>
  <conditionalFormatting sqref="R124 R127 R130">
    <cfRule type="cellIs" dxfId="21663" priority="2011" operator="lessThan">
      <formula>0.8</formula>
    </cfRule>
    <cfRule type="cellIs" dxfId="21662" priority="2012" operator="greaterThan">
      <formula>1</formula>
    </cfRule>
  </conditionalFormatting>
  <conditionalFormatting sqref="R124 R127 R130">
    <cfRule type="cellIs" dxfId="21661" priority="2009" operator="greaterThan">
      <formula>1</formula>
    </cfRule>
    <cfRule type="cellIs" dxfId="21660" priority="2010" operator="lessThan">
      <formula>0.8</formula>
    </cfRule>
  </conditionalFormatting>
  <conditionalFormatting sqref="P124 P127 P130">
    <cfRule type="cellIs" dxfId="21659" priority="2008" operator="greaterThan">
      <formula>0</formula>
    </cfRule>
  </conditionalFormatting>
  <conditionalFormatting sqref="Q124 Q127 Q130">
    <cfRule type="cellIs" dxfId="21658" priority="2007" operator="lessThan">
      <formula>0</formula>
    </cfRule>
  </conditionalFormatting>
  <conditionalFormatting sqref="R124 R127 R130">
    <cfRule type="cellIs" dxfId="21657" priority="2005" operator="lessThan">
      <formula>0.8</formula>
    </cfRule>
    <cfRule type="cellIs" dxfId="21656" priority="2006" operator="greaterThan">
      <formula>1</formula>
    </cfRule>
  </conditionalFormatting>
  <conditionalFormatting sqref="R124 R127 R130">
    <cfRule type="cellIs" dxfId="21655" priority="2003" operator="greaterThan">
      <formula>1</formula>
    </cfRule>
    <cfRule type="cellIs" dxfId="21654" priority="2004" operator="lessThan">
      <formula>0.8</formula>
    </cfRule>
  </conditionalFormatting>
  <conditionalFormatting sqref="P124 P127 P130">
    <cfRule type="cellIs" dxfId="21653" priority="2002" operator="greaterThan">
      <formula>0</formula>
    </cfRule>
  </conditionalFormatting>
  <conditionalFormatting sqref="Q124 Q127 Q130">
    <cfRule type="cellIs" dxfId="21652" priority="2001" operator="lessThan">
      <formula>0</formula>
    </cfRule>
  </conditionalFormatting>
  <conditionalFormatting sqref="R124 R127 R130">
    <cfRule type="cellIs" dxfId="21651" priority="1999" operator="lessThan">
      <formula>0.8</formula>
    </cfRule>
    <cfRule type="cellIs" dxfId="21650" priority="2000" operator="greaterThan">
      <formula>1</formula>
    </cfRule>
  </conditionalFormatting>
  <conditionalFormatting sqref="R124 R127 R130">
    <cfRule type="cellIs" dxfId="21649" priority="1997" operator="greaterThan">
      <formula>1</formula>
    </cfRule>
    <cfRule type="cellIs" dxfId="21648" priority="1998" operator="lessThan">
      <formula>0.8</formula>
    </cfRule>
  </conditionalFormatting>
  <conditionalFormatting sqref="P124 P127 P130">
    <cfRule type="cellIs" dxfId="21647" priority="1996" operator="greaterThan">
      <formula>0</formula>
    </cfRule>
  </conditionalFormatting>
  <conditionalFormatting sqref="Q124 Q127 Q130">
    <cfRule type="cellIs" dxfId="21646" priority="1995" operator="lessThan">
      <formula>0</formula>
    </cfRule>
  </conditionalFormatting>
  <conditionalFormatting sqref="R124 R127 R130">
    <cfRule type="cellIs" dxfId="21645" priority="1993" operator="lessThan">
      <formula>0.8</formula>
    </cfRule>
    <cfRule type="cellIs" dxfId="21644" priority="1994" operator="greaterThan">
      <formula>1</formula>
    </cfRule>
  </conditionalFormatting>
  <conditionalFormatting sqref="R124 R127 R130">
    <cfRule type="cellIs" dxfId="21643" priority="1991" operator="greaterThan">
      <formula>1</formula>
    </cfRule>
    <cfRule type="cellIs" dxfId="21642" priority="1992" operator="lessThan">
      <formula>0.8</formula>
    </cfRule>
  </conditionalFormatting>
  <conditionalFormatting sqref="P124 P127 P130">
    <cfRule type="cellIs" dxfId="21641" priority="1990" operator="greaterThan">
      <formula>0</formula>
    </cfRule>
  </conditionalFormatting>
  <conditionalFormatting sqref="P124 P127 P130">
    <cfRule type="cellIs" dxfId="21640" priority="1984" operator="greaterThan">
      <formula>0</formula>
    </cfRule>
  </conditionalFormatting>
  <conditionalFormatting sqref="Q124 Q127 Q130">
    <cfRule type="cellIs" dxfId="21639" priority="1989" operator="lessThan">
      <formula>0</formula>
    </cfRule>
  </conditionalFormatting>
  <conditionalFormatting sqref="R124 R127 R130">
    <cfRule type="cellIs" dxfId="21638" priority="1987" operator="lessThan">
      <formula>0.8</formula>
    </cfRule>
    <cfRule type="cellIs" dxfId="21637" priority="1988" operator="greaterThan">
      <formula>1</formula>
    </cfRule>
  </conditionalFormatting>
  <conditionalFormatting sqref="R124 R127 R130">
    <cfRule type="cellIs" dxfId="21636" priority="1985" operator="greaterThan">
      <formula>1</formula>
    </cfRule>
    <cfRule type="cellIs" dxfId="21635" priority="1986" operator="lessThan">
      <formula>0.8</formula>
    </cfRule>
  </conditionalFormatting>
  <conditionalFormatting sqref="P124 P127 P130">
    <cfRule type="cellIs" dxfId="21634" priority="1978" operator="greaterThan">
      <formula>0</formula>
    </cfRule>
  </conditionalFormatting>
  <conditionalFormatting sqref="Q124 Q127 Q130">
    <cfRule type="cellIs" dxfId="21633" priority="1983" operator="lessThan">
      <formula>0</formula>
    </cfRule>
  </conditionalFormatting>
  <conditionalFormatting sqref="R124 R127 R130">
    <cfRule type="cellIs" dxfId="21632" priority="1981" operator="lessThan">
      <formula>0.8</formula>
    </cfRule>
    <cfRule type="cellIs" dxfId="21631" priority="1982" operator="greaterThan">
      <formula>1</formula>
    </cfRule>
  </conditionalFormatting>
  <conditionalFormatting sqref="R124 R127 R130">
    <cfRule type="cellIs" dxfId="21630" priority="1979" operator="greaterThan">
      <formula>1</formula>
    </cfRule>
    <cfRule type="cellIs" dxfId="21629" priority="1980" operator="lessThan">
      <formula>0.8</formula>
    </cfRule>
  </conditionalFormatting>
  <conditionalFormatting sqref="R124 R127 R130">
    <cfRule type="cellIs" dxfId="21628" priority="1975" operator="lessThan">
      <formula>0.8</formula>
    </cfRule>
    <cfRule type="cellIs" dxfId="21627" priority="1976" operator="greaterThan">
      <formula>1</formula>
    </cfRule>
  </conditionalFormatting>
  <conditionalFormatting sqref="R124 R127 R130">
    <cfRule type="cellIs" dxfId="21626" priority="1973" operator="greaterThan">
      <formula>1</formula>
    </cfRule>
    <cfRule type="cellIs" dxfId="21625" priority="1974" operator="lessThan">
      <formula>0.8</formula>
    </cfRule>
  </conditionalFormatting>
  <conditionalFormatting sqref="P124 P127 P130">
    <cfRule type="cellIs" dxfId="21624" priority="1972" operator="greaterThan">
      <formula>0</formula>
    </cfRule>
  </conditionalFormatting>
  <conditionalFormatting sqref="Q124 Q127 Q130">
    <cfRule type="cellIs" dxfId="21623" priority="1977" operator="lessThan">
      <formula>0</formula>
    </cfRule>
  </conditionalFormatting>
  <conditionalFormatting sqref="Q124 Q127 Q130">
    <cfRule type="cellIs" dxfId="21622" priority="1971" operator="lessThan">
      <formula>0</formula>
    </cfRule>
  </conditionalFormatting>
  <conditionalFormatting sqref="R124 R127 R130">
    <cfRule type="cellIs" dxfId="21621" priority="1969" operator="lessThan">
      <formula>0.8</formula>
    </cfRule>
    <cfRule type="cellIs" dxfId="21620" priority="1970" operator="greaterThan">
      <formula>1</formula>
    </cfRule>
  </conditionalFormatting>
  <conditionalFormatting sqref="R124 R127 R130">
    <cfRule type="cellIs" dxfId="21619" priority="1967" operator="greaterThan">
      <formula>1</formula>
    </cfRule>
    <cfRule type="cellIs" dxfId="21618" priority="1968" operator="lessThan">
      <formula>0.8</formula>
    </cfRule>
  </conditionalFormatting>
  <conditionalFormatting sqref="P124 P127 P130">
    <cfRule type="cellIs" dxfId="21617" priority="1966" operator="greaterThan">
      <formula>0</formula>
    </cfRule>
  </conditionalFormatting>
  <conditionalFormatting sqref="P124 P127 P130">
    <cfRule type="cellIs" dxfId="21616" priority="1960" operator="greaterThan">
      <formula>0</formula>
    </cfRule>
  </conditionalFormatting>
  <conditionalFormatting sqref="Q124 Q127 Q130">
    <cfRule type="cellIs" dxfId="21615" priority="1965" operator="lessThan">
      <formula>0</formula>
    </cfRule>
  </conditionalFormatting>
  <conditionalFormatting sqref="R124 R127 R130">
    <cfRule type="cellIs" dxfId="21614" priority="1963" operator="lessThan">
      <formula>0.8</formula>
    </cfRule>
    <cfRule type="cellIs" dxfId="21613" priority="1964" operator="greaterThan">
      <formula>1</formula>
    </cfRule>
  </conditionalFormatting>
  <conditionalFormatting sqref="R124 R127 R130">
    <cfRule type="cellIs" dxfId="21612" priority="1961" operator="greaterThan">
      <formula>1</formula>
    </cfRule>
    <cfRule type="cellIs" dxfId="21611" priority="1962" operator="lessThan">
      <formula>0.8</formula>
    </cfRule>
  </conditionalFormatting>
  <conditionalFormatting sqref="P124 P127 P130">
    <cfRule type="cellIs" dxfId="21610" priority="1954" operator="greaterThan">
      <formula>0</formula>
    </cfRule>
  </conditionalFormatting>
  <conditionalFormatting sqref="Q124 Q127 Q130">
    <cfRule type="cellIs" dxfId="21609" priority="1959" operator="lessThan">
      <formula>0</formula>
    </cfRule>
  </conditionalFormatting>
  <conditionalFormatting sqref="R124 R127 R130">
    <cfRule type="cellIs" dxfId="21608" priority="1957" operator="lessThan">
      <formula>0.8</formula>
    </cfRule>
    <cfRule type="cellIs" dxfId="21607" priority="1958" operator="greaterThan">
      <formula>1</formula>
    </cfRule>
  </conditionalFormatting>
  <conditionalFormatting sqref="R124 R127 R130">
    <cfRule type="cellIs" dxfId="21606" priority="1955" operator="greaterThan">
      <formula>1</formula>
    </cfRule>
    <cfRule type="cellIs" dxfId="21605" priority="1956" operator="lessThan">
      <formula>0.8</formula>
    </cfRule>
  </conditionalFormatting>
  <conditionalFormatting sqref="R124 R127 R130">
    <cfRule type="cellIs" dxfId="21604" priority="1951" operator="lessThan">
      <formula>0.8</formula>
    </cfRule>
    <cfRule type="cellIs" dxfId="21603" priority="1952" operator="greaterThan">
      <formula>1</formula>
    </cfRule>
  </conditionalFormatting>
  <conditionalFormatting sqref="R124 R127 R130">
    <cfRule type="cellIs" dxfId="21602" priority="1949" operator="greaterThan">
      <formula>1</formula>
    </cfRule>
    <cfRule type="cellIs" dxfId="21601" priority="1950" operator="lessThan">
      <formula>0.8</formula>
    </cfRule>
  </conditionalFormatting>
  <conditionalFormatting sqref="P124 P127 P130">
    <cfRule type="cellIs" dxfId="21600" priority="1948" operator="greaterThan">
      <formula>0</formula>
    </cfRule>
  </conditionalFormatting>
  <conditionalFormatting sqref="Q124 Q127 Q130">
    <cfRule type="cellIs" dxfId="21599" priority="1953" operator="lessThan">
      <formula>0</formula>
    </cfRule>
  </conditionalFormatting>
  <conditionalFormatting sqref="P124 P127 P130">
    <cfRule type="cellIs" dxfId="21598" priority="1942" operator="greaterThan">
      <formula>0</formula>
    </cfRule>
  </conditionalFormatting>
  <conditionalFormatting sqref="Q124 Q127 Q130">
    <cfRule type="cellIs" dxfId="21597" priority="1947" operator="lessThan">
      <formula>0</formula>
    </cfRule>
  </conditionalFormatting>
  <conditionalFormatting sqref="R124 R127 R130">
    <cfRule type="cellIs" dxfId="21596" priority="1945" operator="lessThan">
      <formula>0.8</formula>
    </cfRule>
    <cfRule type="cellIs" dxfId="21595" priority="1946" operator="greaterThan">
      <formula>1</formula>
    </cfRule>
  </conditionalFormatting>
  <conditionalFormatting sqref="R124 R127 R130">
    <cfRule type="cellIs" dxfId="21594" priority="1943" operator="greaterThan">
      <formula>1</formula>
    </cfRule>
    <cfRule type="cellIs" dxfId="21593" priority="1944" operator="lessThan">
      <formula>0.8</formula>
    </cfRule>
  </conditionalFormatting>
  <conditionalFormatting sqref="R124 R127 R130">
    <cfRule type="cellIs" dxfId="21592" priority="1939" operator="lessThan">
      <formula>0.8</formula>
    </cfRule>
    <cfRule type="cellIs" dxfId="21591" priority="1940" operator="greaterThan">
      <formula>1</formula>
    </cfRule>
  </conditionalFormatting>
  <conditionalFormatting sqref="R124 R127 R130">
    <cfRule type="cellIs" dxfId="21590" priority="1937" operator="greaterThan">
      <formula>1</formula>
    </cfRule>
    <cfRule type="cellIs" dxfId="21589" priority="1938" operator="lessThan">
      <formula>0.8</formula>
    </cfRule>
  </conditionalFormatting>
  <conditionalFormatting sqref="P124 P127 P130">
    <cfRule type="cellIs" dxfId="21588" priority="1936" operator="greaterThan">
      <formula>0</formula>
    </cfRule>
  </conditionalFormatting>
  <conditionalFormatting sqref="Q124 Q127 Q130">
    <cfRule type="cellIs" dxfId="21587" priority="1941" operator="lessThan">
      <formula>0</formula>
    </cfRule>
  </conditionalFormatting>
  <conditionalFormatting sqref="R124 R127 R130">
    <cfRule type="cellIs" dxfId="21586" priority="1933" operator="lessThan">
      <formula>0.8</formula>
    </cfRule>
    <cfRule type="cellIs" dxfId="21585" priority="1934" operator="greaterThan">
      <formula>1</formula>
    </cfRule>
  </conditionalFormatting>
  <conditionalFormatting sqref="R124 R127 R130">
    <cfRule type="cellIs" dxfId="21584" priority="1931" operator="greaterThan">
      <formula>1</formula>
    </cfRule>
    <cfRule type="cellIs" dxfId="21583" priority="1932" operator="lessThan">
      <formula>0.8</formula>
    </cfRule>
  </conditionalFormatting>
  <conditionalFormatting sqref="P124 P127 P130">
    <cfRule type="cellIs" dxfId="21582" priority="1930" operator="greaterThan">
      <formula>0</formula>
    </cfRule>
  </conditionalFormatting>
  <conditionalFormatting sqref="Q124 Q127 Q130">
    <cfRule type="cellIs" dxfId="21581" priority="1935" operator="lessThan">
      <formula>0</formula>
    </cfRule>
  </conditionalFormatting>
  <conditionalFormatting sqref="Q124 Q127 Q130">
    <cfRule type="cellIs" dxfId="21580" priority="1929" operator="lessThan">
      <formula>0</formula>
    </cfRule>
  </conditionalFormatting>
  <conditionalFormatting sqref="R124 R127 R130">
    <cfRule type="cellIs" dxfId="21579" priority="1927" operator="lessThan">
      <formula>0.8</formula>
    </cfRule>
    <cfRule type="cellIs" dxfId="21578" priority="1928" operator="greaterThan">
      <formula>1</formula>
    </cfRule>
  </conditionalFormatting>
  <conditionalFormatting sqref="R124 R127 R130">
    <cfRule type="cellIs" dxfId="21577" priority="1925" operator="greaterThan">
      <formula>1</formula>
    </cfRule>
    <cfRule type="cellIs" dxfId="21576" priority="1926" operator="lessThan">
      <formula>0.8</formula>
    </cfRule>
  </conditionalFormatting>
  <conditionalFormatting sqref="P124 P127 P130">
    <cfRule type="cellIs" dxfId="21575" priority="1924" operator="greaterThan">
      <formula>0</formula>
    </cfRule>
  </conditionalFormatting>
  <conditionalFormatting sqref="Q124 Q127 Q130">
    <cfRule type="cellIs" dxfId="21574" priority="1918" operator="lessThan">
      <formula>0</formula>
    </cfRule>
  </conditionalFormatting>
  <conditionalFormatting sqref="R124 R127 R130">
    <cfRule type="cellIs" dxfId="21573" priority="1922" operator="lessThan">
      <formula>0.8</formula>
    </cfRule>
    <cfRule type="cellIs" dxfId="21572" priority="1923" operator="greaterThan">
      <formula>1</formula>
    </cfRule>
  </conditionalFormatting>
  <conditionalFormatting sqref="R124 R127 R130">
    <cfRule type="cellIs" dxfId="21571" priority="1920" operator="greaterThan">
      <formula>1</formula>
    </cfRule>
    <cfRule type="cellIs" dxfId="21570" priority="1921" operator="lessThan">
      <formula>0.8</formula>
    </cfRule>
  </conditionalFormatting>
  <conditionalFormatting sqref="P124 P127 P130">
    <cfRule type="cellIs" dxfId="21569" priority="1919" operator="greaterThan">
      <formula>0</formula>
    </cfRule>
  </conditionalFormatting>
  <conditionalFormatting sqref="Q124 Q127 Q130">
    <cfRule type="cellIs" dxfId="21568" priority="1917" operator="lessThan">
      <formula>0</formula>
    </cfRule>
  </conditionalFormatting>
  <conditionalFormatting sqref="R124 R127 R130">
    <cfRule type="cellIs" dxfId="21567" priority="1915" operator="lessThan">
      <formula>0.8</formula>
    </cfRule>
    <cfRule type="cellIs" dxfId="21566" priority="1916" operator="greaterThan">
      <formula>1</formula>
    </cfRule>
  </conditionalFormatting>
  <conditionalFormatting sqref="R124 R127 R130">
    <cfRule type="cellIs" dxfId="21565" priority="1913" operator="greaterThan">
      <formula>1</formula>
    </cfRule>
    <cfRule type="cellIs" dxfId="21564" priority="1914" operator="lessThan">
      <formula>0.8</formula>
    </cfRule>
  </conditionalFormatting>
  <conditionalFormatting sqref="P124 P127 P130">
    <cfRule type="cellIs" dxfId="21563" priority="1912" operator="greaterThan">
      <formula>0</formula>
    </cfRule>
  </conditionalFormatting>
  <conditionalFormatting sqref="Q124 Q127 Q130">
    <cfRule type="cellIs" dxfId="21562" priority="1911" operator="lessThan">
      <formula>0</formula>
    </cfRule>
  </conditionalFormatting>
  <conditionalFormatting sqref="R124 R127 R130">
    <cfRule type="cellIs" dxfId="21561" priority="1909" operator="lessThan">
      <formula>0.8</formula>
    </cfRule>
    <cfRule type="cellIs" dxfId="21560" priority="1910" operator="greaterThan">
      <formula>1</formula>
    </cfRule>
  </conditionalFormatting>
  <conditionalFormatting sqref="R124 R127 R130">
    <cfRule type="cellIs" dxfId="21559" priority="1907" operator="greaterThan">
      <formula>1</formula>
    </cfRule>
    <cfRule type="cellIs" dxfId="21558" priority="1908" operator="lessThan">
      <formula>0.8</formula>
    </cfRule>
  </conditionalFormatting>
  <conditionalFormatting sqref="P124 P127 P130">
    <cfRule type="cellIs" dxfId="21557" priority="1906" operator="greaterThan">
      <formula>0</formula>
    </cfRule>
  </conditionalFormatting>
  <conditionalFormatting sqref="Q124 Q127 Q130">
    <cfRule type="cellIs" dxfId="21556" priority="1905" operator="lessThan">
      <formula>0</formula>
    </cfRule>
  </conditionalFormatting>
  <conditionalFormatting sqref="R124 R127 R130">
    <cfRule type="cellIs" dxfId="21555" priority="1903" operator="lessThan">
      <formula>0.8</formula>
    </cfRule>
    <cfRule type="cellIs" dxfId="21554" priority="1904" operator="greaterThan">
      <formula>1</formula>
    </cfRule>
  </conditionalFormatting>
  <conditionalFormatting sqref="R124 R127 R130">
    <cfRule type="cellIs" dxfId="21553" priority="1901" operator="greaterThan">
      <formula>1</formula>
    </cfRule>
    <cfRule type="cellIs" dxfId="21552" priority="1902" operator="lessThan">
      <formula>0.8</formula>
    </cfRule>
  </conditionalFormatting>
  <conditionalFormatting sqref="P124 P127 P130">
    <cfRule type="cellIs" dxfId="21551" priority="1900" operator="greaterThan">
      <formula>0</formula>
    </cfRule>
  </conditionalFormatting>
  <conditionalFormatting sqref="Q124 Q127 Q130">
    <cfRule type="cellIs" dxfId="21550" priority="1899" operator="lessThan">
      <formula>0</formula>
    </cfRule>
  </conditionalFormatting>
  <conditionalFormatting sqref="R124 R127 R130">
    <cfRule type="cellIs" dxfId="21549" priority="1897" operator="lessThan">
      <formula>0.8</formula>
    </cfRule>
    <cfRule type="cellIs" dxfId="21548" priority="1898" operator="greaterThan">
      <formula>1</formula>
    </cfRule>
  </conditionalFormatting>
  <conditionalFormatting sqref="R124 R127 R130">
    <cfRule type="cellIs" dxfId="21547" priority="1895" operator="greaterThan">
      <formula>1</formula>
    </cfRule>
    <cfRule type="cellIs" dxfId="21546" priority="1896" operator="lessThan">
      <formula>0.8</formula>
    </cfRule>
  </conditionalFormatting>
  <conditionalFormatting sqref="P124 P127 P130">
    <cfRule type="cellIs" dxfId="21545" priority="1894" operator="greaterThan">
      <formula>0</formula>
    </cfRule>
  </conditionalFormatting>
  <conditionalFormatting sqref="Q124 Q127 Q130">
    <cfRule type="cellIs" dxfId="21544" priority="1893" operator="lessThan">
      <formula>0</formula>
    </cfRule>
  </conditionalFormatting>
  <conditionalFormatting sqref="R124 R127 R130">
    <cfRule type="cellIs" dxfId="21543" priority="1891" operator="lessThan">
      <formula>0.8</formula>
    </cfRule>
    <cfRule type="cellIs" dxfId="21542" priority="1892" operator="greaterThan">
      <formula>1</formula>
    </cfRule>
  </conditionalFormatting>
  <conditionalFormatting sqref="R124 R127 R130">
    <cfRule type="cellIs" dxfId="21541" priority="1889" operator="greaterThan">
      <formula>1</formula>
    </cfRule>
    <cfRule type="cellIs" dxfId="21540" priority="1890" operator="lessThan">
      <formula>0.8</formula>
    </cfRule>
  </conditionalFormatting>
  <conditionalFormatting sqref="P124 P127 P130">
    <cfRule type="cellIs" dxfId="21539" priority="1888" operator="greaterThan">
      <formula>0</formula>
    </cfRule>
  </conditionalFormatting>
  <conditionalFormatting sqref="P124 P127 P130">
    <cfRule type="cellIs" dxfId="21538" priority="1882" operator="greaterThan">
      <formula>0</formula>
    </cfRule>
  </conditionalFormatting>
  <conditionalFormatting sqref="Q124 Q127 Q130">
    <cfRule type="cellIs" dxfId="21537" priority="1887" operator="lessThan">
      <formula>0</formula>
    </cfRule>
  </conditionalFormatting>
  <conditionalFormatting sqref="R124 R127 R130">
    <cfRule type="cellIs" dxfId="21536" priority="1885" operator="lessThan">
      <formula>0.8</formula>
    </cfRule>
    <cfRule type="cellIs" dxfId="21535" priority="1886" operator="greaterThan">
      <formula>1</formula>
    </cfRule>
  </conditionalFormatting>
  <conditionalFormatting sqref="R124 R127 R130">
    <cfRule type="cellIs" dxfId="21534" priority="1883" operator="greaterThan">
      <formula>1</formula>
    </cfRule>
    <cfRule type="cellIs" dxfId="21533" priority="1884" operator="lessThan">
      <formula>0.8</formula>
    </cfRule>
  </conditionalFormatting>
  <conditionalFormatting sqref="P124 P127 P130">
    <cfRule type="cellIs" dxfId="21532" priority="1876" operator="greaterThan">
      <formula>0</formula>
    </cfRule>
  </conditionalFormatting>
  <conditionalFormatting sqref="Q124 Q127 Q130">
    <cfRule type="cellIs" dxfId="21531" priority="1881" operator="lessThan">
      <formula>0</formula>
    </cfRule>
  </conditionalFormatting>
  <conditionalFormatting sqref="R124 R127 R130">
    <cfRule type="cellIs" dxfId="21530" priority="1879" operator="lessThan">
      <formula>0.8</formula>
    </cfRule>
    <cfRule type="cellIs" dxfId="21529" priority="1880" operator="greaterThan">
      <formula>1</formula>
    </cfRule>
  </conditionalFormatting>
  <conditionalFormatting sqref="R124 R127 R130">
    <cfRule type="cellIs" dxfId="21528" priority="1877" operator="greaterThan">
      <formula>1</formula>
    </cfRule>
    <cfRule type="cellIs" dxfId="21527" priority="1878" operator="lessThan">
      <formula>0.8</formula>
    </cfRule>
  </conditionalFormatting>
  <conditionalFormatting sqref="R124 R127 R130">
    <cfRule type="cellIs" dxfId="21526" priority="1873" operator="lessThan">
      <formula>0.8</formula>
    </cfRule>
    <cfRule type="cellIs" dxfId="21525" priority="1874" operator="greaterThan">
      <formula>1</formula>
    </cfRule>
  </conditionalFormatting>
  <conditionalFormatting sqref="R124 R127 R130">
    <cfRule type="cellIs" dxfId="21524" priority="1871" operator="greaterThan">
      <formula>1</formula>
    </cfRule>
    <cfRule type="cellIs" dxfId="21523" priority="1872" operator="lessThan">
      <formula>0.8</formula>
    </cfRule>
  </conditionalFormatting>
  <conditionalFormatting sqref="P124 P127 P130">
    <cfRule type="cellIs" dxfId="21522" priority="1870" operator="greaterThan">
      <formula>0</formula>
    </cfRule>
  </conditionalFormatting>
  <conditionalFormatting sqref="Q124 Q127 Q130">
    <cfRule type="cellIs" dxfId="21521" priority="1875" operator="lessThan">
      <formula>0</formula>
    </cfRule>
  </conditionalFormatting>
  <conditionalFormatting sqref="Q5:Q14">
    <cfRule type="cellIs" dxfId="21520" priority="1869" operator="lessThan">
      <formula>0</formula>
    </cfRule>
  </conditionalFormatting>
  <conditionalFormatting sqref="R5:R14">
    <cfRule type="cellIs" dxfId="21519" priority="1867" operator="lessThan">
      <formula>0.8</formula>
    </cfRule>
    <cfRule type="cellIs" dxfId="21518" priority="1868" operator="greaterThan">
      <formula>1</formula>
    </cfRule>
  </conditionalFormatting>
  <conditionalFormatting sqref="R5:R14">
    <cfRule type="cellIs" dxfId="21517" priority="1865" operator="greaterThan">
      <formula>1</formula>
    </cfRule>
    <cfRule type="cellIs" dxfId="21516" priority="1866" operator="lessThan">
      <formula>0.8</formula>
    </cfRule>
  </conditionalFormatting>
  <conditionalFormatting sqref="P5:P14">
    <cfRule type="cellIs" dxfId="21515" priority="1864" operator="greaterThan">
      <formula>0</formula>
    </cfRule>
  </conditionalFormatting>
  <conditionalFormatting sqref="Q83">
    <cfRule type="cellIs" dxfId="21514" priority="1863" operator="lessThan">
      <formula>0</formula>
    </cfRule>
  </conditionalFormatting>
  <conditionalFormatting sqref="R83">
    <cfRule type="cellIs" dxfId="21513" priority="1861" operator="lessThan">
      <formula>0.8</formula>
    </cfRule>
    <cfRule type="cellIs" dxfId="21512" priority="1862" operator="greaterThan">
      <formula>1</formula>
    </cfRule>
  </conditionalFormatting>
  <conditionalFormatting sqref="R83">
    <cfRule type="cellIs" dxfId="21511" priority="1859" operator="greaterThan">
      <formula>1</formula>
    </cfRule>
    <cfRule type="cellIs" dxfId="21510" priority="1860" operator="lessThan">
      <formula>0.8</formula>
    </cfRule>
  </conditionalFormatting>
  <conditionalFormatting sqref="P83">
    <cfRule type="cellIs" dxfId="21509" priority="1858" operator="greaterThan">
      <formula>0</formula>
    </cfRule>
  </conditionalFormatting>
  <conditionalFormatting sqref="Q83">
    <cfRule type="cellIs" dxfId="21508" priority="1857" operator="lessThan">
      <formula>0</formula>
    </cfRule>
  </conditionalFormatting>
  <conditionalFormatting sqref="R83">
    <cfRule type="cellIs" dxfId="21507" priority="1855" operator="lessThan">
      <formula>0.8</formula>
    </cfRule>
    <cfRule type="cellIs" dxfId="21506" priority="1856" operator="greaterThan">
      <formula>1</formula>
    </cfRule>
  </conditionalFormatting>
  <conditionalFormatting sqref="R83">
    <cfRule type="cellIs" dxfId="21505" priority="1853" operator="greaterThan">
      <formula>1</formula>
    </cfRule>
    <cfRule type="cellIs" dxfId="21504" priority="1854" operator="lessThan">
      <formula>0.8</formula>
    </cfRule>
  </conditionalFormatting>
  <conditionalFormatting sqref="P83">
    <cfRule type="cellIs" dxfId="21503" priority="1852" operator="greaterThan">
      <formula>0</formula>
    </cfRule>
  </conditionalFormatting>
  <conditionalFormatting sqref="Q83">
    <cfRule type="cellIs" dxfId="21502" priority="1851" operator="lessThan">
      <formula>0</formula>
    </cfRule>
  </conditionalFormatting>
  <conditionalFormatting sqref="R83">
    <cfRule type="cellIs" dxfId="21501" priority="1849" operator="lessThan">
      <formula>0.8</formula>
    </cfRule>
    <cfRule type="cellIs" dxfId="21500" priority="1850" operator="greaterThan">
      <formula>1</formula>
    </cfRule>
  </conditionalFormatting>
  <conditionalFormatting sqref="R83">
    <cfRule type="cellIs" dxfId="21499" priority="1847" operator="greaterThan">
      <formula>1</formula>
    </cfRule>
    <cfRule type="cellIs" dxfId="21498" priority="1848" operator="lessThan">
      <formula>0.8</formula>
    </cfRule>
  </conditionalFormatting>
  <conditionalFormatting sqref="P83">
    <cfRule type="cellIs" dxfId="21497" priority="1846" operator="greaterThan">
      <formula>0</formula>
    </cfRule>
  </conditionalFormatting>
  <conditionalFormatting sqref="Q83">
    <cfRule type="cellIs" dxfId="21496" priority="1845" operator="lessThan">
      <formula>0</formula>
    </cfRule>
  </conditionalFormatting>
  <conditionalFormatting sqref="R83">
    <cfRule type="cellIs" dxfId="21495" priority="1843" operator="lessThan">
      <formula>0.8</formula>
    </cfRule>
    <cfRule type="cellIs" dxfId="21494" priority="1844" operator="greaterThan">
      <formula>1</formula>
    </cfRule>
  </conditionalFormatting>
  <conditionalFormatting sqref="R83">
    <cfRule type="cellIs" dxfId="21493" priority="1841" operator="greaterThan">
      <formula>1</formula>
    </cfRule>
    <cfRule type="cellIs" dxfId="21492" priority="1842" operator="lessThan">
      <formula>0.8</formula>
    </cfRule>
  </conditionalFormatting>
  <conditionalFormatting sqref="P83">
    <cfRule type="cellIs" dxfId="21491" priority="1840" operator="greaterThan">
      <formula>0</formula>
    </cfRule>
  </conditionalFormatting>
  <conditionalFormatting sqref="P83">
    <cfRule type="cellIs" dxfId="21490" priority="1834" operator="greaterThan">
      <formula>0</formula>
    </cfRule>
  </conditionalFormatting>
  <conditionalFormatting sqref="Q83">
    <cfRule type="cellIs" dxfId="21489" priority="1839" operator="lessThan">
      <formula>0</formula>
    </cfRule>
  </conditionalFormatting>
  <conditionalFormatting sqref="R83">
    <cfRule type="cellIs" dxfId="21488" priority="1837" operator="lessThan">
      <formula>0.8</formula>
    </cfRule>
    <cfRule type="cellIs" dxfId="21487" priority="1838" operator="greaterThan">
      <formula>1</formula>
    </cfRule>
  </conditionalFormatting>
  <conditionalFormatting sqref="R83">
    <cfRule type="cellIs" dxfId="21486" priority="1835" operator="greaterThan">
      <formula>1</formula>
    </cfRule>
    <cfRule type="cellIs" dxfId="21485" priority="1836" operator="lessThan">
      <formula>0.8</formula>
    </cfRule>
  </conditionalFormatting>
  <conditionalFormatting sqref="P83">
    <cfRule type="cellIs" dxfId="21484" priority="1828" operator="greaterThan">
      <formula>0</formula>
    </cfRule>
  </conditionalFormatting>
  <conditionalFormatting sqref="Q83">
    <cfRule type="cellIs" dxfId="21483" priority="1833" operator="lessThan">
      <formula>0</formula>
    </cfRule>
  </conditionalFormatting>
  <conditionalFormatting sqref="R83">
    <cfRule type="cellIs" dxfId="21482" priority="1831" operator="lessThan">
      <formula>0.8</formula>
    </cfRule>
    <cfRule type="cellIs" dxfId="21481" priority="1832" operator="greaterThan">
      <formula>1</formula>
    </cfRule>
  </conditionalFormatting>
  <conditionalFormatting sqref="R83">
    <cfRule type="cellIs" dxfId="21480" priority="1829" operator="greaterThan">
      <formula>1</formula>
    </cfRule>
    <cfRule type="cellIs" dxfId="21479" priority="1830" operator="lessThan">
      <formula>0.8</formula>
    </cfRule>
  </conditionalFormatting>
  <conditionalFormatting sqref="R83">
    <cfRule type="cellIs" dxfId="21478" priority="1825" operator="lessThan">
      <formula>0.8</formula>
    </cfRule>
    <cfRule type="cellIs" dxfId="21477" priority="1826" operator="greaterThan">
      <formula>1</formula>
    </cfRule>
  </conditionalFormatting>
  <conditionalFormatting sqref="R83">
    <cfRule type="cellIs" dxfId="21476" priority="1823" operator="greaterThan">
      <formula>1</formula>
    </cfRule>
    <cfRule type="cellIs" dxfId="21475" priority="1824" operator="lessThan">
      <formula>0.8</formula>
    </cfRule>
  </conditionalFormatting>
  <conditionalFormatting sqref="P83">
    <cfRule type="cellIs" dxfId="21474" priority="1822" operator="greaterThan">
      <formula>0</formula>
    </cfRule>
  </conditionalFormatting>
  <conditionalFormatting sqref="Q83">
    <cfRule type="cellIs" dxfId="21473" priority="1827" operator="lessThan">
      <formula>0</formula>
    </cfRule>
  </conditionalFormatting>
  <conditionalFormatting sqref="Q83">
    <cfRule type="cellIs" dxfId="21472" priority="1821" operator="lessThan">
      <formula>0</formula>
    </cfRule>
  </conditionalFormatting>
  <conditionalFormatting sqref="R83">
    <cfRule type="cellIs" dxfId="21471" priority="1819" operator="lessThan">
      <formula>0.8</formula>
    </cfRule>
    <cfRule type="cellIs" dxfId="21470" priority="1820" operator="greaterThan">
      <formula>1</formula>
    </cfRule>
  </conditionalFormatting>
  <conditionalFormatting sqref="R83">
    <cfRule type="cellIs" dxfId="21469" priority="1817" operator="greaterThan">
      <formula>1</formula>
    </cfRule>
    <cfRule type="cellIs" dxfId="21468" priority="1818" operator="lessThan">
      <formula>0.8</formula>
    </cfRule>
  </conditionalFormatting>
  <conditionalFormatting sqref="P83">
    <cfRule type="cellIs" dxfId="21467" priority="1816" operator="greaterThan">
      <formula>0</formula>
    </cfRule>
  </conditionalFormatting>
  <conditionalFormatting sqref="P83">
    <cfRule type="cellIs" dxfId="21466" priority="1810" operator="greaterThan">
      <formula>0</formula>
    </cfRule>
  </conditionalFormatting>
  <conditionalFormatting sqref="Q83">
    <cfRule type="cellIs" dxfId="21465" priority="1815" operator="lessThan">
      <formula>0</formula>
    </cfRule>
  </conditionalFormatting>
  <conditionalFormatting sqref="R83">
    <cfRule type="cellIs" dxfId="21464" priority="1813" operator="lessThan">
      <formula>0.8</formula>
    </cfRule>
    <cfRule type="cellIs" dxfId="21463" priority="1814" operator="greaterThan">
      <formula>1</formula>
    </cfRule>
  </conditionalFormatting>
  <conditionalFormatting sqref="R83">
    <cfRule type="cellIs" dxfId="21462" priority="1811" operator="greaterThan">
      <formula>1</formula>
    </cfRule>
    <cfRule type="cellIs" dxfId="21461" priority="1812" operator="lessThan">
      <formula>0.8</formula>
    </cfRule>
  </conditionalFormatting>
  <conditionalFormatting sqref="P83">
    <cfRule type="cellIs" dxfId="21460" priority="1804" operator="greaterThan">
      <formula>0</formula>
    </cfRule>
  </conditionalFormatting>
  <conditionalFormatting sqref="Q83">
    <cfRule type="cellIs" dxfId="21459" priority="1809" operator="lessThan">
      <formula>0</formula>
    </cfRule>
  </conditionalFormatting>
  <conditionalFormatting sqref="R83">
    <cfRule type="cellIs" dxfId="21458" priority="1807" operator="lessThan">
      <formula>0.8</formula>
    </cfRule>
    <cfRule type="cellIs" dxfId="21457" priority="1808" operator="greaterThan">
      <formula>1</formula>
    </cfRule>
  </conditionalFormatting>
  <conditionalFormatting sqref="R83">
    <cfRule type="cellIs" dxfId="21456" priority="1805" operator="greaterThan">
      <formula>1</formula>
    </cfRule>
    <cfRule type="cellIs" dxfId="21455" priority="1806" operator="lessThan">
      <formula>0.8</formula>
    </cfRule>
  </conditionalFormatting>
  <conditionalFormatting sqref="R83">
    <cfRule type="cellIs" dxfId="21454" priority="1801" operator="lessThan">
      <formula>0.8</formula>
    </cfRule>
    <cfRule type="cellIs" dxfId="21453" priority="1802" operator="greaterThan">
      <formula>1</formula>
    </cfRule>
  </conditionalFormatting>
  <conditionalFormatting sqref="R83">
    <cfRule type="cellIs" dxfId="21452" priority="1799" operator="greaterThan">
      <formula>1</formula>
    </cfRule>
    <cfRule type="cellIs" dxfId="21451" priority="1800" operator="lessThan">
      <formula>0.8</formula>
    </cfRule>
  </conditionalFormatting>
  <conditionalFormatting sqref="P83">
    <cfRule type="cellIs" dxfId="21450" priority="1798" operator="greaterThan">
      <formula>0</formula>
    </cfRule>
  </conditionalFormatting>
  <conditionalFormatting sqref="Q83">
    <cfRule type="cellIs" dxfId="21449" priority="1803" operator="lessThan">
      <formula>0</formula>
    </cfRule>
  </conditionalFormatting>
  <conditionalFormatting sqref="P83">
    <cfRule type="cellIs" dxfId="21448" priority="1792" operator="greaterThan">
      <formula>0</formula>
    </cfRule>
  </conditionalFormatting>
  <conditionalFormatting sqref="Q83">
    <cfRule type="cellIs" dxfId="21447" priority="1797" operator="lessThan">
      <formula>0</formula>
    </cfRule>
  </conditionalFormatting>
  <conditionalFormatting sqref="R83">
    <cfRule type="cellIs" dxfId="21446" priority="1795" operator="lessThan">
      <formula>0.8</formula>
    </cfRule>
    <cfRule type="cellIs" dxfId="21445" priority="1796" operator="greaterThan">
      <formula>1</formula>
    </cfRule>
  </conditionalFormatting>
  <conditionalFormatting sqref="R83">
    <cfRule type="cellIs" dxfId="21444" priority="1793" operator="greaterThan">
      <formula>1</formula>
    </cfRule>
    <cfRule type="cellIs" dxfId="21443" priority="1794" operator="lessThan">
      <formula>0.8</formula>
    </cfRule>
  </conditionalFormatting>
  <conditionalFormatting sqref="R83">
    <cfRule type="cellIs" dxfId="21442" priority="1789" operator="lessThan">
      <formula>0.8</formula>
    </cfRule>
    <cfRule type="cellIs" dxfId="21441" priority="1790" operator="greaterThan">
      <formula>1</formula>
    </cfRule>
  </conditionalFormatting>
  <conditionalFormatting sqref="R83">
    <cfRule type="cellIs" dxfId="21440" priority="1787" operator="greaterThan">
      <formula>1</formula>
    </cfRule>
    <cfRule type="cellIs" dxfId="21439" priority="1788" operator="lessThan">
      <formula>0.8</formula>
    </cfRule>
  </conditionalFormatting>
  <conditionalFormatting sqref="P83">
    <cfRule type="cellIs" dxfId="21438" priority="1786" operator="greaterThan">
      <formula>0</formula>
    </cfRule>
  </conditionalFormatting>
  <conditionalFormatting sqref="Q83">
    <cfRule type="cellIs" dxfId="21437" priority="1791" operator="lessThan">
      <formula>0</formula>
    </cfRule>
  </conditionalFormatting>
  <conditionalFormatting sqref="R83">
    <cfRule type="cellIs" dxfId="21436" priority="1783" operator="lessThan">
      <formula>0.8</formula>
    </cfRule>
    <cfRule type="cellIs" dxfId="21435" priority="1784" operator="greaterThan">
      <formula>1</formula>
    </cfRule>
  </conditionalFormatting>
  <conditionalFormatting sqref="R83">
    <cfRule type="cellIs" dxfId="21434" priority="1781" operator="greaterThan">
      <formula>1</formula>
    </cfRule>
    <cfRule type="cellIs" dxfId="21433" priority="1782" operator="lessThan">
      <formula>0.8</formula>
    </cfRule>
  </conditionalFormatting>
  <conditionalFormatting sqref="P83">
    <cfRule type="cellIs" dxfId="21432" priority="1780" operator="greaterThan">
      <formula>0</formula>
    </cfRule>
  </conditionalFormatting>
  <conditionalFormatting sqref="Q83">
    <cfRule type="cellIs" dxfId="21431" priority="1785" operator="lessThan">
      <formula>0</formula>
    </cfRule>
  </conditionalFormatting>
  <conditionalFormatting sqref="Q83">
    <cfRule type="cellIs" dxfId="21430" priority="1779" operator="lessThan">
      <formula>0</formula>
    </cfRule>
  </conditionalFormatting>
  <conditionalFormatting sqref="R83">
    <cfRule type="cellIs" dxfId="21429" priority="1777" operator="lessThan">
      <formula>0.8</formula>
    </cfRule>
    <cfRule type="cellIs" dxfId="21428" priority="1778" operator="greaterThan">
      <formula>1</formula>
    </cfRule>
  </conditionalFormatting>
  <conditionalFormatting sqref="R83">
    <cfRule type="cellIs" dxfId="21427" priority="1775" operator="greaterThan">
      <formula>1</formula>
    </cfRule>
    <cfRule type="cellIs" dxfId="21426" priority="1776" operator="lessThan">
      <formula>0.8</formula>
    </cfRule>
  </conditionalFormatting>
  <conditionalFormatting sqref="P83">
    <cfRule type="cellIs" dxfId="21425" priority="1774" operator="greaterThan">
      <formula>0</formula>
    </cfRule>
  </conditionalFormatting>
  <conditionalFormatting sqref="Q83">
    <cfRule type="cellIs" dxfId="21424" priority="1768" operator="lessThan">
      <formula>0</formula>
    </cfRule>
  </conditionalFormatting>
  <conditionalFormatting sqref="R83">
    <cfRule type="cellIs" dxfId="21423" priority="1772" operator="lessThan">
      <formula>0.8</formula>
    </cfRule>
    <cfRule type="cellIs" dxfId="21422" priority="1773" operator="greaterThan">
      <formula>1</formula>
    </cfRule>
  </conditionalFormatting>
  <conditionalFormatting sqref="R83">
    <cfRule type="cellIs" dxfId="21421" priority="1770" operator="greaterThan">
      <formula>1</formula>
    </cfRule>
    <cfRule type="cellIs" dxfId="21420" priority="1771" operator="lessThan">
      <formula>0.8</formula>
    </cfRule>
  </conditionalFormatting>
  <conditionalFormatting sqref="P83">
    <cfRule type="cellIs" dxfId="21419" priority="1769" operator="greaterThan">
      <formula>0</formula>
    </cfRule>
  </conditionalFormatting>
  <conditionalFormatting sqref="Q83">
    <cfRule type="cellIs" dxfId="21418" priority="1767" operator="lessThan">
      <formula>0</formula>
    </cfRule>
  </conditionalFormatting>
  <conditionalFormatting sqref="R83">
    <cfRule type="cellIs" dxfId="21417" priority="1765" operator="lessThan">
      <formula>0.8</formula>
    </cfRule>
    <cfRule type="cellIs" dxfId="21416" priority="1766" operator="greaterThan">
      <formula>1</formula>
    </cfRule>
  </conditionalFormatting>
  <conditionalFormatting sqref="R83">
    <cfRule type="cellIs" dxfId="21415" priority="1763" operator="greaterThan">
      <formula>1</formula>
    </cfRule>
    <cfRule type="cellIs" dxfId="21414" priority="1764" operator="lessThan">
      <formula>0.8</formula>
    </cfRule>
  </conditionalFormatting>
  <conditionalFormatting sqref="P83">
    <cfRule type="cellIs" dxfId="21413" priority="1762" operator="greaterThan">
      <formula>0</formula>
    </cfRule>
  </conditionalFormatting>
  <conditionalFormatting sqref="Q83">
    <cfRule type="cellIs" dxfId="21412" priority="1761" operator="lessThan">
      <formula>0</formula>
    </cfRule>
  </conditionalFormatting>
  <conditionalFormatting sqref="R83">
    <cfRule type="cellIs" dxfId="21411" priority="1759" operator="lessThan">
      <formula>0.8</formula>
    </cfRule>
    <cfRule type="cellIs" dxfId="21410" priority="1760" operator="greaterThan">
      <formula>1</formula>
    </cfRule>
  </conditionalFormatting>
  <conditionalFormatting sqref="R83">
    <cfRule type="cellIs" dxfId="21409" priority="1757" operator="greaterThan">
      <formula>1</formula>
    </cfRule>
    <cfRule type="cellIs" dxfId="21408" priority="1758" operator="lessThan">
      <formula>0.8</formula>
    </cfRule>
  </conditionalFormatting>
  <conditionalFormatting sqref="P83">
    <cfRule type="cellIs" dxfId="21407" priority="1756" operator="greaterThan">
      <formula>0</formula>
    </cfRule>
  </conditionalFormatting>
  <conditionalFormatting sqref="Q83">
    <cfRule type="cellIs" dxfId="21406" priority="1755" operator="lessThan">
      <formula>0</formula>
    </cfRule>
  </conditionalFormatting>
  <conditionalFormatting sqref="R83">
    <cfRule type="cellIs" dxfId="21405" priority="1753" operator="lessThan">
      <formula>0.8</formula>
    </cfRule>
    <cfRule type="cellIs" dxfId="21404" priority="1754" operator="greaterThan">
      <formula>1</formula>
    </cfRule>
  </conditionalFormatting>
  <conditionalFormatting sqref="R83">
    <cfRule type="cellIs" dxfId="21403" priority="1751" operator="greaterThan">
      <formula>1</formula>
    </cfRule>
    <cfRule type="cellIs" dxfId="21402" priority="1752" operator="lessThan">
      <formula>0.8</formula>
    </cfRule>
  </conditionalFormatting>
  <conditionalFormatting sqref="P83">
    <cfRule type="cellIs" dxfId="21401" priority="1750" operator="greaterThan">
      <formula>0</formula>
    </cfRule>
  </conditionalFormatting>
  <conditionalFormatting sqref="Q83">
    <cfRule type="cellIs" dxfId="21400" priority="1749" operator="lessThan">
      <formula>0</formula>
    </cfRule>
  </conditionalFormatting>
  <conditionalFormatting sqref="R83">
    <cfRule type="cellIs" dxfId="21399" priority="1747" operator="lessThan">
      <formula>0.8</formula>
    </cfRule>
    <cfRule type="cellIs" dxfId="21398" priority="1748" operator="greaterThan">
      <formula>1</formula>
    </cfRule>
  </conditionalFormatting>
  <conditionalFormatting sqref="R83">
    <cfRule type="cellIs" dxfId="21397" priority="1745" operator="greaterThan">
      <formula>1</formula>
    </cfRule>
    <cfRule type="cellIs" dxfId="21396" priority="1746" operator="lessThan">
      <formula>0.8</formula>
    </cfRule>
  </conditionalFormatting>
  <conditionalFormatting sqref="P83">
    <cfRule type="cellIs" dxfId="21395" priority="1744" operator="greaterThan">
      <formula>0</formula>
    </cfRule>
  </conditionalFormatting>
  <conditionalFormatting sqref="Q83">
    <cfRule type="cellIs" dxfId="21394" priority="1743" operator="lessThan">
      <formula>0</formula>
    </cfRule>
  </conditionalFormatting>
  <conditionalFormatting sqref="R83">
    <cfRule type="cellIs" dxfId="21393" priority="1741" operator="lessThan">
      <formula>0.8</formula>
    </cfRule>
    <cfRule type="cellIs" dxfId="21392" priority="1742" operator="greaterThan">
      <formula>1</formula>
    </cfRule>
  </conditionalFormatting>
  <conditionalFormatting sqref="R83">
    <cfRule type="cellIs" dxfId="21391" priority="1739" operator="greaterThan">
      <formula>1</formula>
    </cfRule>
    <cfRule type="cellIs" dxfId="21390" priority="1740" operator="lessThan">
      <formula>0.8</formula>
    </cfRule>
  </conditionalFormatting>
  <conditionalFormatting sqref="P83">
    <cfRule type="cellIs" dxfId="21389" priority="1738" operator="greaterThan">
      <formula>0</formula>
    </cfRule>
  </conditionalFormatting>
  <conditionalFormatting sqref="P83">
    <cfRule type="cellIs" dxfId="21388" priority="1732" operator="greaterThan">
      <formula>0</formula>
    </cfRule>
  </conditionalFormatting>
  <conditionalFormatting sqref="Q83">
    <cfRule type="cellIs" dxfId="21387" priority="1737" operator="lessThan">
      <formula>0</formula>
    </cfRule>
  </conditionalFormatting>
  <conditionalFormatting sqref="R83">
    <cfRule type="cellIs" dxfId="21386" priority="1735" operator="lessThan">
      <formula>0.8</formula>
    </cfRule>
    <cfRule type="cellIs" dxfId="21385" priority="1736" operator="greaterThan">
      <formula>1</formula>
    </cfRule>
  </conditionalFormatting>
  <conditionalFormatting sqref="R83">
    <cfRule type="cellIs" dxfId="21384" priority="1733" operator="greaterThan">
      <formula>1</formula>
    </cfRule>
    <cfRule type="cellIs" dxfId="21383" priority="1734" operator="lessThan">
      <formula>0.8</formula>
    </cfRule>
  </conditionalFormatting>
  <conditionalFormatting sqref="P83">
    <cfRule type="cellIs" dxfId="21382" priority="1726" operator="greaterThan">
      <formula>0</formula>
    </cfRule>
  </conditionalFormatting>
  <conditionalFormatting sqref="Q83">
    <cfRule type="cellIs" dxfId="21381" priority="1731" operator="lessThan">
      <formula>0</formula>
    </cfRule>
  </conditionalFormatting>
  <conditionalFormatting sqref="R83">
    <cfRule type="cellIs" dxfId="21380" priority="1729" operator="lessThan">
      <formula>0.8</formula>
    </cfRule>
    <cfRule type="cellIs" dxfId="21379" priority="1730" operator="greaterThan">
      <formula>1</formula>
    </cfRule>
  </conditionalFormatting>
  <conditionalFormatting sqref="R83">
    <cfRule type="cellIs" dxfId="21378" priority="1727" operator="greaterThan">
      <formula>1</formula>
    </cfRule>
    <cfRule type="cellIs" dxfId="21377" priority="1728" operator="lessThan">
      <formula>0.8</formula>
    </cfRule>
  </conditionalFormatting>
  <conditionalFormatting sqref="R83">
    <cfRule type="cellIs" dxfId="21376" priority="1723" operator="lessThan">
      <formula>0.8</formula>
    </cfRule>
    <cfRule type="cellIs" dxfId="21375" priority="1724" operator="greaterThan">
      <formula>1</formula>
    </cfRule>
  </conditionalFormatting>
  <conditionalFormatting sqref="R83">
    <cfRule type="cellIs" dxfId="21374" priority="1721" operator="greaterThan">
      <formula>1</formula>
    </cfRule>
    <cfRule type="cellIs" dxfId="21373" priority="1722" operator="lessThan">
      <formula>0.8</formula>
    </cfRule>
  </conditionalFormatting>
  <conditionalFormatting sqref="P83">
    <cfRule type="cellIs" dxfId="21372" priority="1720" operator="greaterThan">
      <formula>0</formula>
    </cfRule>
  </conditionalFormatting>
  <conditionalFormatting sqref="Q83">
    <cfRule type="cellIs" dxfId="21371" priority="1725" operator="lessThan">
      <formula>0</formula>
    </cfRule>
  </conditionalFormatting>
  <conditionalFormatting sqref="Q83">
    <cfRule type="cellIs" dxfId="21370" priority="1714" operator="lessThan">
      <formula>0</formula>
    </cfRule>
  </conditionalFormatting>
  <conditionalFormatting sqref="P83">
    <cfRule type="cellIs" dxfId="21369" priority="1715" operator="greaterThan">
      <formula>0</formula>
    </cfRule>
  </conditionalFormatting>
  <conditionalFormatting sqref="R83">
    <cfRule type="cellIs" dxfId="21368" priority="1718" operator="lessThan">
      <formula>0.8</formula>
    </cfRule>
    <cfRule type="cellIs" dxfId="21367" priority="1719" operator="greaterThan">
      <formula>1</formula>
    </cfRule>
  </conditionalFormatting>
  <conditionalFormatting sqref="R83">
    <cfRule type="cellIs" dxfId="21366" priority="1716" operator="greaterThan">
      <formula>1</formula>
    </cfRule>
    <cfRule type="cellIs" dxfId="21365" priority="1717" operator="lessThan">
      <formula>0.8</formula>
    </cfRule>
  </conditionalFormatting>
  <conditionalFormatting sqref="Q83">
    <cfRule type="cellIs" dxfId="21364" priority="1708" operator="lessThan">
      <formula>0</formula>
    </cfRule>
  </conditionalFormatting>
  <conditionalFormatting sqref="R83">
    <cfRule type="cellIs" dxfId="21363" priority="1712" operator="lessThan">
      <formula>0.8</formula>
    </cfRule>
    <cfRule type="cellIs" dxfId="21362" priority="1713" operator="greaterThan">
      <formula>1</formula>
    </cfRule>
  </conditionalFormatting>
  <conditionalFormatting sqref="R83">
    <cfRule type="cellIs" dxfId="21361" priority="1710" operator="greaterThan">
      <formula>1</formula>
    </cfRule>
    <cfRule type="cellIs" dxfId="21360" priority="1711" operator="lessThan">
      <formula>0.8</formula>
    </cfRule>
  </conditionalFormatting>
  <conditionalFormatting sqref="P83">
    <cfRule type="cellIs" dxfId="21359" priority="1709" operator="greaterThan">
      <formula>0</formula>
    </cfRule>
  </conditionalFormatting>
  <conditionalFormatting sqref="Q83">
    <cfRule type="cellIs" dxfId="21358" priority="1707" operator="lessThan">
      <formula>0</formula>
    </cfRule>
  </conditionalFormatting>
  <conditionalFormatting sqref="R83">
    <cfRule type="cellIs" dxfId="21357" priority="1705" operator="lessThan">
      <formula>0.8</formula>
    </cfRule>
    <cfRule type="cellIs" dxfId="21356" priority="1706" operator="greaterThan">
      <formula>1</formula>
    </cfRule>
  </conditionalFormatting>
  <conditionalFormatting sqref="R83">
    <cfRule type="cellIs" dxfId="21355" priority="1703" operator="greaterThan">
      <formula>1</formula>
    </cfRule>
    <cfRule type="cellIs" dxfId="21354" priority="1704" operator="lessThan">
      <formula>0.8</formula>
    </cfRule>
  </conditionalFormatting>
  <conditionalFormatting sqref="P83">
    <cfRule type="cellIs" dxfId="21353" priority="1702" operator="greaterThan">
      <formula>0</formula>
    </cfRule>
  </conditionalFormatting>
  <conditionalFormatting sqref="Q83">
    <cfRule type="cellIs" dxfId="21352" priority="1701" operator="lessThan">
      <formula>0</formula>
    </cfRule>
  </conditionalFormatting>
  <conditionalFormatting sqref="R83">
    <cfRule type="cellIs" dxfId="21351" priority="1699" operator="lessThan">
      <formula>0.8</formula>
    </cfRule>
    <cfRule type="cellIs" dxfId="21350" priority="1700" operator="greaterThan">
      <formula>1</formula>
    </cfRule>
  </conditionalFormatting>
  <conditionalFormatting sqref="R83">
    <cfRule type="cellIs" dxfId="21349" priority="1697" operator="greaterThan">
      <formula>1</formula>
    </cfRule>
    <cfRule type="cellIs" dxfId="21348" priority="1698" operator="lessThan">
      <formula>0.8</formula>
    </cfRule>
  </conditionalFormatting>
  <conditionalFormatting sqref="P83">
    <cfRule type="cellIs" dxfId="21347" priority="1696" operator="greaterThan">
      <formula>0</formula>
    </cfRule>
  </conditionalFormatting>
  <conditionalFormatting sqref="Q83">
    <cfRule type="cellIs" dxfId="21346" priority="1695" operator="lessThan">
      <formula>0</formula>
    </cfRule>
  </conditionalFormatting>
  <conditionalFormatting sqref="R83">
    <cfRule type="cellIs" dxfId="21345" priority="1693" operator="lessThan">
      <formula>0.8</formula>
    </cfRule>
    <cfRule type="cellIs" dxfId="21344" priority="1694" operator="greaterThan">
      <formula>1</formula>
    </cfRule>
  </conditionalFormatting>
  <conditionalFormatting sqref="R83">
    <cfRule type="cellIs" dxfId="21343" priority="1691" operator="greaterThan">
      <formula>1</formula>
    </cfRule>
    <cfRule type="cellIs" dxfId="21342" priority="1692" operator="lessThan">
      <formula>0.8</formula>
    </cfRule>
  </conditionalFormatting>
  <conditionalFormatting sqref="P83">
    <cfRule type="cellIs" dxfId="21341" priority="1690" operator="greaterThan">
      <formula>0</formula>
    </cfRule>
  </conditionalFormatting>
  <conditionalFormatting sqref="Q32:Q39">
    <cfRule type="cellIs" dxfId="21340" priority="1684" operator="lessThan">
      <formula>0</formula>
    </cfRule>
  </conditionalFormatting>
  <conditionalFormatting sqref="P32:P39">
    <cfRule type="cellIs" dxfId="21339" priority="1685" operator="greaterThan">
      <formula>0</formula>
    </cfRule>
  </conditionalFormatting>
  <conditionalFormatting sqref="R32:R39">
    <cfRule type="cellIs" dxfId="21338" priority="1688" operator="lessThan">
      <formula>0.8</formula>
    </cfRule>
    <cfRule type="cellIs" dxfId="21337" priority="1689" operator="greaterThan">
      <formula>1</formula>
    </cfRule>
  </conditionalFormatting>
  <conditionalFormatting sqref="R32:R39">
    <cfRule type="cellIs" dxfId="21336" priority="1686" operator="greaterThan">
      <formula>1</formula>
    </cfRule>
    <cfRule type="cellIs" dxfId="21335" priority="1687" operator="lessThan">
      <formula>0.8</formula>
    </cfRule>
  </conditionalFormatting>
  <conditionalFormatting sqref="Q32:Q39">
    <cfRule type="cellIs" dxfId="21334" priority="1678" operator="lessThan">
      <formula>0</formula>
    </cfRule>
  </conditionalFormatting>
  <conditionalFormatting sqref="R32:R39">
    <cfRule type="cellIs" dxfId="21333" priority="1682" operator="lessThan">
      <formula>0.8</formula>
    </cfRule>
    <cfRule type="cellIs" dxfId="21332" priority="1683" operator="greaterThan">
      <formula>1</formula>
    </cfRule>
  </conditionalFormatting>
  <conditionalFormatting sqref="R32:R39">
    <cfRule type="cellIs" dxfId="21331" priority="1680" operator="greaterThan">
      <formula>1</formula>
    </cfRule>
    <cfRule type="cellIs" dxfId="21330" priority="1681" operator="lessThan">
      <formula>0.8</formula>
    </cfRule>
  </conditionalFormatting>
  <conditionalFormatting sqref="P32:P39">
    <cfRule type="cellIs" dxfId="21329" priority="1679" operator="greaterThan">
      <formula>0</formula>
    </cfRule>
  </conditionalFormatting>
  <conditionalFormatting sqref="Q32:Q39">
    <cfRule type="cellIs" dxfId="21328" priority="1677" operator="lessThan">
      <formula>0</formula>
    </cfRule>
  </conditionalFormatting>
  <conditionalFormatting sqref="R32:R39">
    <cfRule type="cellIs" dxfId="21327" priority="1675" operator="lessThan">
      <formula>0.8</formula>
    </cfRule>
    <cfRule type="cellIs" dxfId="21326" priority="1676" operator="greaterThan">
      <formula>1</formula>
    </cfRule>
  </conditionalFormatting>
  <conditionalFormatting sqref="R32:R39">
    <cfRule type="cellIs" dxfId="21325" priority="1673" operator="greaterThan">
      <formula>1</formula>
    </cfRule>
    <cfRule type="cellIs" dxfId="21324" priority="1674" operator="lessThan">
      <formula>0.8</formula>
    </cfRule>
  </conditionalFormatting>
  <conditionalFormatting sqref="P32:P39">
    <cfRule type="cellIs" dxfId="21323" priority="1672" operator="greaterThan">
      <formula>0</formula>
    </cfRule>
  </conditionalFormatting>
  <conditionalFormatting sqref="Q32:Q39">
    <cfRule type="cellIs" dxfId="21322" priority="1671" operator="lessThan">
      <formula>0</formula>
    </cfRule>
  </conditionalFormatting>
  <conditionalFormatting sqref="R32:R39">
    <cfRule type="cellIs" dxfId="21321" priority="1669" operator="lessThan">
      <formula>0.8</formula>
    </cfRule>
    <cfRule type="cellIs" dxfId="21320" priority="1670" operator="greaterThan">
      <formula>1</formula>
    </cfRule>
  </conditionalFormatting>
  <conditionalFormatting sqref="R32:R39">
    <cfRule type="cellIs" dxfId="21319" priority="1667" operator="greaterThan">
      <formula>1</formula>
    </cfRule>
    <cfRule type="cellIs" dxfId="21318" priority="1668" operator="lessThan">
      <formula>0.8</formula>
    </cfRule>
  </conditionalFormatting>
  <conditionalFormatting sqref="P32:P39">
    <cfRule type="cellIs" dxfId="21317" priority="1666" operator="greaterThan">
      <formula>0</formula>
    </cfRule>
  </conditionalFormatting>
  <conditionalFormatting sqref="Q32:Q39">
    <cfRule type="cellIs" dxfId="21316" priority="1660" operator="lessThan">
      <formula>0</formula>
    </cfRule>
  </conditionalFormatting>
  <conditionalFormatting sqref="R32:R39">
    <cfRule type="cellIs" dxfId="21315" priority="1664" operator="lessThan">
      <formula>0.8</formula>
    </cfRule>
    <cfRule type="cellIs" dxfId="21314" priority="1665" operator="greaterThan">
      <formula>1</formula>
    </cfRule>
  </conditionalFormatting>
  <conditionalFormatting sqref="R32:R39">
    <cfRule type="cellIs" dxfId="21313" priority="1662" operator="greaterThan">
      <formula>1</formula>
    </cfRule>
    <cfRule type="cellIs" dxfId="21312" priority="1663" operator="lessThan">
      <formula>0.8</formula>
    </cfRule>
  </conditionalFormatting>
  <conditionalFormatting sqref="P32:P39">
    <cfRule type="cellIs" dxfId="21311" priority="1661" operator="greaterThan">
      <formula>0</formula>
    </cfRule>
  </conditionalFormatting>
  <conditionalFormatting sqref="Q32:Q39">
    <cfRule type="cellIs" dxfId="21310" priority="1659" operator="lessThan">
      <formula>0</formula>
    </cfRule>
  </conditionalFormatting>
  <conditionalFormatting sqref="R32:R39">
    <cfRule type="cellIs" dxfId="21309" priority="1657" operator="lessThan">
      <formula>0.8</formula>
    </cfRule>
    <cfRule type="cellIs" dxfId="21308" priority="1658" operator="greaterThan">
      <formula>1</formula>
    </cfRule>
  </conditionalFormatting>
  <conditionalFormatting sqref="R32:R39">
    <cfRule type="cellIs" dxfId="21307" priority="1655" operator="greaterThan">
      <formula>1</formula>
    </cfRule>
    <cfRule type="cellIs" dxfId="21306" priority="1656" operator="lessThan">
      <formula>0.8</formula>
    </cfRule>
  </conditionalFormatting>
  <conditionalFormatting sqref="P32:P39">
    <cfRule type="cellIs" dxfId="21305" priority="1654" operator="greaterThan">
      <formula>0</formula>
    </cfRule>
  </conditionalFormatting>
  <conditionalFormatting sqref="Q32:Q39">
    <cfRule type="cellIs" dxfId="21304" priority="1653" operator="lessThan">
      <formula>0</formula>
    </cfRule>
  </conditionalFormatting>
  <conditionalFormatting sqref="R32:R39">
    <cfRule type="cellIs" dxfId="21303" priority="1651" operator="lessThan">
      <formula>0.8</formula>
    </cfRule>
    <cfRule type="cellIs" dxfId="21302" priority="1652" operator="greaterThan">
      <formula>1</formula>
    </cfRule>
  </conditionalFormatting>
  <conditionalFormatting sqref="R32:R39">
    <cfRule type="cellIs" dxfId="21301" priority="1649" operator="greaterThan">
      <formula>1</formula>
    </cfRule>
    <cfRule type="cellIs" dxfId="21300" priority="1650" operator="lessThan">
      <formula>0.8</formula>
    </cfRule>
  </conditionalFormatting>
  <conditionalFormatting sqref="P32:P39">
    <cfRule type="cellIs" dxfId="21299" priority="1648" operator="greaterThan">
      <formula>0</formula>
    </cfRule>
  </conditionalFormatting>
  <conditionalFormatting sqref="Q32:Q39">
    <cfRule type="cellIs" dxfId="21298" priority="1647" operator="lessThan">
      <formula>0</formula>
    </cfRule>
  </conditionalFormatting>
  <conditionalFormatting sqref="R32:R39">
    <cfRule type="cellIs" dxfId="21297" priority="1645" operator="lessThan">
      <formula>0.8</formula>
    </cfRule>
    <cfRule type="cellIs" dxfId="21296" priority="1646" operator="greaterThan">
      <formula>1</formula>
    </cfRule>
  </conditionalFormatting>
  <conditionalFormatting sqref="R32:R39">
    <cfRule type="cellIs" dxfId="21295" priority="1643" operator="greaterThan">
      <formula>1</formula>
    </cfRule>
    <cfRule type="cellIs" dxfId="21294" priority="1644" operator="lessThan">
      <formula>0.8</formula>
    </cfRule>
  </conditionalFormatting>
  <conditionalFormatting sqref="P32:P39">
    <cfRule type="cellIs" dxfId="21293" priority="1642" operator="greaterThan">
      <formula>0</formula>
    </cfRule>
  </conditionalFormatting>
  <conditionalFormatting sqref="Q32:Q39">
    <cfRule type="cellIs" dxfId="21292" priority="1641" operator="lessThan">
      <formula>0</formula>
    </cfRule>
  </conditionalFormatting>
  <conditionalFormatting sqref="R32:R39">
    <cfRule type="cellIs" dxfId="21291" priority="1639" operator="lessThan">
      <formula>0.8</formula>
    </cfRule>
    <cfRule type="cellIs" dxfId="21290" priority="1640" operator="greaterThan">
      <formula>1</formula>
    </cfRule>
  </conditionalFormatting>
  <conditionalFormatting sqref="R32:R39">
    <cfRule type="cellIs" dxfId="21289" priority="1637" operator="greaterThan">
      <formula>1</formula>
    </cfRule>
    <cfRule type="cellIs" dxfId="21288" priority="1638" operator="lessThan">
      <formula>0.8</formula>
    </cfRule>
  </conditionalFormatting>
  <conditionalFormatting sqref="P32:P39">
    <cfRule type="cellIs" dxfId="21287" priority="1636" operator="greaterThan">
      <formula>0</formula>
    </cfRule>
  </conditionalFormatting>
  <conditionalFormatting sqref="Q32:Q39">
    <cfRule type="cellIs" dxfId="21286" priority="1635" operator="lessThan">
      <formula>0</formula>
    </cfRule>
  </conditionalFormatting>
  <conditionalFormatting sqref="R32:R39">
    <cfRule type="cellIs" dxfId="21285" priority="1633" operator="lessThan">
      <formula>0.8</formula>
    </cfRule>
    <cfRule type="cellIs" dxfId="21284" priority="1634" operator="greaterThan">
      <formula>1</formula>
    </cfRule>
  </conditionalFormatting>
  <conditionalFormatting sqref="R32:R39">
    <cfRule type="cellIs" dxfId="21283" priority="1631" operator="greaterThan">
      <formula>1</formula>
    </cfRule>
    <cfRule type="cellIs" dxfId="21282" priority="1632" operator="lessThan">
      <formula>0.8</formula>
    </cfRule>
  </conditionalFormatting>
  <conditionalFormatting sqref="P32:P39">
    <cfRule type="cellIs" dxfId="21281" priority="1630" operator="greaterThan">
      <formula>0</formula>
    </cfRule>
  </conditionalFormatting>
  <conditionalFormatting sqref="P32:P39">
    <cfRule type="cellIs" dxfId="21280" priority="1624" operator="greaterThan">
      <formula>0</formula>
    </cfRule>
  </conditionalFormatting>
  <conditionalFormatting sqref="Q32:Q39">
    <cfRule type="cellIs" dxfId="21279" priority="1629" operator="lessThan">
      <formula>0</formula>
    </cfRule>
  </conditionalFormatting>
  <conditionalFormatting sqref="R32:R39">
    <cfRule type="cellIs" dxfId="21278" priority="1627" operator="lessThan">
      <formula>0.8</formula>
    </cfRule>
    <cfRule type="cellIs" dxfId="21277" priority="1628" operator="greaterThan">
      <formula>1</formula>
    </cfRule>
  </conditionalFormatting>
  <conditionalFormatting sqref="R32:R39">
    <cfRule type="cellIs" dxfId="21276" priority="1625" operator="greaterThan">
      <formula>1</formula>
    </cfRule>
    <cfRule type="cellIs" dxfId="21275" priority="1626" operator="lessThan">
      <formula>0.8</formula>
    </cfRule>
  </conditionalFormatting>
  <conditionalFormatting sqref="P32:P39">
    <cfRule type="cellIs" dxfId="21274" priority="1618" operator="greaterThan">
      <formula>0</formula>
    </cfRule>
  </conditionalFormatting>
  <conditionalFormatting sqref="Q32:Q39">
    <cfRule type="cellIs" dxfId="21273" priority="1623" operator="lessThan">
      <formula>0</formula>
    </cfRule>
  </conditionalFormatting>
  <conditionalFormatting sqref="R32:R39">
    <cfRule type="cellIs" dxfId="21272" priority="1621" operator="lessThan">
      <formula>0.8</formula>
    </cfRule>
    <cfRule type="cellIs" dxfId="21271" priority="1622" operator="greaterThan">
      <formula>1</formula>
    </cfRule>
  </conditionalFormatting>
  <conditionalFormatting sqref="R32:R39">
    <cfRule type="cellIs" dxfId="21270" priority="1619" operator="greaterThan">
      <formula>1</formula>
    </cfRule>
    <cfRule type="cellIs" dxfId="21269" priority="1620" operator="lessThan">
      <formula>0.8</formula>
    </cfRule>
  </conditionalFormatting>
  <conditionalFormatting sqref="R32:R39">
    <cfRule type="cellIs" dxfId="21268" priority="1615" operator="lessThan">
      <formula>0.8</formula>
    </cfRule>
    <cfRule type="cellIs" dxfId="21267" priority="1616" operator="greaterThan">
      <formula>1</formula>
    </cfRule>
  </conditionalFormatting>
  <conditionalFormatting sqref="R32:R39">
    <cfRule type="cellIs" dxfId="21266" priority="1613" operator="greaterThan">
      <formula>1</formula>
    </cfRule>
    <cfRule type="cellIs" dxfId="21265" priority="1614" operator="lessThan">
      <formula>0.8</formula>
    </cfRule>
  </conditionalFormatting>
  <conditionalFormatting sqref="P32:P39">
    <cfRule type="cellIs" dxfId="21264" priority="1612" operator="greaterThan">
      <formula>0</formula>
    </cfRule>
  </conditionalFormatting>
  <conditionalFormatting sqref="Q32:Q39">
    <cfRule type="cellIs" dxfId="21263" priority="1617" operator="lessThan">
      <formula>0</formula>
    </cfRule>
  </conditionalFormatting>
  <conditionalFormatting sqref="Q32:Q39">
    <cfRule type="cellIs" dxfId="21262" priority="1606" operator="lessThan">
      <formula>0</formula>
    </cfRule>
  </conditionalFormatting>
  <conditionalFormatting sqref="P32:P39">
    <cfRule type="cellIs" dxfId="21261" priority="1607" operator="greaterThan">
      <formula>0</formula>
    </cfRule>
  </conditionalFormatting>
  <conditionalFormatting sqref="R32:R39">
    <cfRule type="cellIs" dxfId="21260" priority="1610" operator="lessThan">
      <formula>0.8</formula>
    </cfRule>
    <cfRule type="cellIs" dxfId="21259" priority="1611" operator="greaterThan">
      <formula>1</formula>
    </cfRule>
  </conditionalFormatting>
  <conditionalFormatting sqref="R32:R39">
    <cfRule type="cellIs" dxfId="21258" priority="1608" operator="greaterThan">
      <formula>1</formula>
    </cfRule>
    <cfRule type="cellIs" dxfId="21257" priority="1609" operator="lessThan">
      <formula>0.8</formula>
    </cfRule>
  </conditionalFormatting>
  <conditionalFormatting sqref="Q32:Q39">
    <cfRule type="cellIs" dxfId="21256" priority="1600" operator="lessThan">
      <formula>0</formula>
    </cfRule>
  </conditionalFormatting>
  <conditionalFormatting sqref="R32:R39">
    <cfRule type="cellIs" dxfId="21255" priority="1604" operator="lessThan">
      <formula>0.8</formula>
    </cfRule>
    <cfRule type="cellIs" dxfId="21254" priority="1605" operator="greaterThan">
      <formula>1</formula>
    </cfRule>
  </conditionalFormatting>
  <conditionalFormatting sqref="R32:R39">
    <cfRule type="cellIs" dxfId="21253" priority="1602" operator="greaterThan">
      <formula>1</formula>
    </cfRule>
    <cfRule type="cellIs" dxfId="21252" priority="1603" operator="lessThan">
      <formula>0.8</formula>
    </cfRule>
  </conditionalFormatting>
  <conditionalFormatting sqref="P32:P39">
    <cfRule type="cellIs" dxfId="21251" priority="1601" operator="greaterThan">
      <formula>0</formula>
    </cfRule>
  </conditionalFormatting>
  <conditionalFormatting sqref="Q32:Q39">
    <cfRule type="cellIs" dxfId="21250" priority="1599" operator="lessThan">
      <formula>0</formula>
    </cfRule>
  </conditionalFormatting>
  <conditionalFormatting sqref="R32:R39">
    <cfRule type="cellIs" dxfId="21249" priority="1597" operator="lessThan">
      <formula>0.8</formula>
    </cfRule>
    <cfRule type="cellIs" dxfId="21248" priority="1598" operator="greaterThan">
      <formula>1</formula>
    </cfRule>
  </conditionalFormatting>
  <conditionalFormatting sqref="R32:R39">
    <cfRule type="cellIs" dxfId="21247" priority="1595" operator="greaterThan">
      <formula>1</formula>
    </cfRule>
    <cfRule type="cellIs" dxfId="21246" priority="1596" operator="lessThan">
      <formula>0.8</formula>
    </cfRule>
  </conditionalFormatting>
  <conditionalFormatting sqref="P32:P39">
    <cfRule type="cellIs" dxfId="21245" priority="1594" operator="greaterThan">
      <formula>0</formula>
    </cfRule>
  </conditionalFormatting>
  <conditionalFormatting sqref="Q32:Q39">
    <cfRule type="cellIs" dxfId="21244" priority="1593" operator="lessThan">
      <formula>0</formula>
    </cfRule>
  </conditionalFormatting>
  <conditionalFormatting sqref="R32:R39">
    <cfRule type="cellIs" dxfId="21243" priority="1591" operator="lessThan">
      <formula>0.8</formula>
    </cfRule>
    <cfRule type="cellIs" dxfId="21242" priority="1592" operator="greaterThan">
      <formula>1</formula>
    </cfRule>
  </conditionalFormatting>
  <conditionalFormatting sqref="R32:R39">
    <cfRule type="cellIs" dxfId="21241" priority="1589" operator="greaterThan">
      <formula>1</formula>
    </cfRule>
    <cfRule type="cellIs" dxfId="21240" priority="1590" operator="lessThan">
      <formula>0.8</formula>
    </cfRule>
  </conditionalFormatting>
  <conditionalFormatting sqref="P32:P39">
    <cfRule type="cellIs" dxfId="21239" priority="1588" operator="greaterThan">
      <formula>0</formula>
    </cfRule>
  </conditionalFormatting>
  <conditionalFormatting sqref="Q32:Q39">
    <cfRule type="cellIs" dxfId="21238" priority="1582" operator="lessThan">
      <formula>0</formula>
    </cfRule>
  </conditionalFormatting>
  <conditionalFormatting sqref="P32:P39">
    <cfRule type="cellIs" dxfId="21237" priority="1583" operator="greaterThan">
      <formula>0</formula>
    </cfRule>
  </conditionalFormatting>
  <conditionalFormatting sqref="R32:R39">
    <cfRule type="cellIs" dxfId="21236" priority="1586" operator="lessThan">
      <formula>0.8</formula>
    </cfRule>
    <cfRule type="cellIs" dxfId="21235" priority="1587" operator="greaterThan">
      <formula>1</formula>
    </cfRule>
  </conditionalFormatting>
  <conditionalFormatting sqref="R32:R39">
    <cfRule type="cellIs" dxfId="21234" priority="1584" operator="greaterThan">
      <formula>1</formula>
    </cfRule>
    <cfRule type="cellIs" dxfId="21233" priority="1585" operator="lessThan">
      <formula>0.8</formula>
    </cfRule>
  </conditionalFormatting>
  <conditionalFormatting sqref="Q32:Q39">
    <cfRule type="cellIs" dxfId="21232" priority="1576" operator="lessThan">
      <formula>0</formula>
    </cfRule>
  </conditionalFormatting>
  <conditionalFormatting sqref="R32:R39">
    <cfRule type="cellIs" dxfId="21231" priority="1580" operator="lessThan">
      <formula>0.8</formula>
    </cfRule>
    <cfRule type="cellIs" dxfId="21230" priority="1581" operator="greaterThan">
      <formula>1</formula>
    </cfRule>
  </conditionalFormatting>
  <conditionalFormatting sqref="R32:R39">
    <cfRule type="cellIs" dxfId="21229" priority="1578" operator="greaterThan">
      <formula>1</formula>
    </cfRule>
    <cfRule type="cellIs" dxfId="21228" priority="1579" operator="lessThan">
      <formula>0.8</formula>
    </cfRule>
  </conditionalFormatting>
  <conditionalFormatting sqref="P32:P39">
    <cfRule type="cellIs" dxfId="21227" priority="1577" operator="greaterThan">
      <formula>0</formula>
    </cfRule>
  </conditionalFormatting>
  <conditionalFormatting sqref="Q32:Q39">
    <cfRule type="cellIs" dxfId="21226" priority="1575" operator="lessThan">
      <formula>0</formula>
    </cfRule>
  </conditionalFormatting>
  <conditionalFormatting sqref="R32:R39">
    <cfRule type="cellIs" dxfId="21225" priority="1573" operator="lessThan">
      <formula>0.8</formula>
    </cfRule>
    <cfRule type="cellIs" dxfId="21224" priority="1574" operator="greaterThan">
      <formula>1</formula>
    </cfRule>
  </conditionalFormatting>
  <conditionalFormatting sqref="R32:R39">
    <cfRule type="cellIs" dxfId="21223" priority="1571" operator="greaterThan">
      <formula>1</formula>
    </cfRule>
    <cfRule type="cellIs" dxfId="21222" priority="1572" operator="lessThan">
      <formula>0.8</formula>
    </cfRule>
  </conditionalFormatting>
  <conditionalFormatting sqref="P32:P39">
    <cfRule type="cellIs" dxfId="21221" priority="1570" operator="greaterThan">
      <formula>0</formula>
    </cfRule>
  </conditionalFormatting>
  <conditionalFormatting sqref="Q32:Q39">
    <cfRule type="cellIs" dxfId="21220" priority="1569" operator="lessThan">
      <formula>0</formula>
    </cfRule>
  </conditionalFormatting>
  <conditionalFormatting sqref="R32:R39">
    <cfRule type="cellIs" dxfId="21219" priority="1567" operator="lessThan">
      <formula>0.8</formula>
    </cfRule>
    <cfRule type="cellIs" dxfId="21218" priority="1568" operator="greaterThan">
      <formula>1</formula>
    </cfRule>
  </conditionalFormatting>
  <conditionalFormatting sqref="R32:R39">
    <cfRule type="cellIs" dxfId="21217" priority="1565" operator="greaterThan">
      <formula>1</formula>
    </cfRule>
    <cfRule type="cellIs" dxfId="21216" priority="1566" operator="lessThan">
      <formula>0.8</formula>
    </cfRule>
  </conditionalFormatting>
  <conditionalFormatting sqref="P32:P39">
    <cfRule type="cellIs" dxfId="21215" priority="1564" operator="greaterThan">
      <formula>0</formula>
    </cfRule>
  </conditionalFormatting>
  <conditionalFormatting sqref="Q19:Q25">
    <cfRule type="cellIs" dxfId="21214" priority="1563" operator="lessThan">
      <formula>0</formula>
    </cfRule>
  </conditionalFormatting>
  <conditionalFormatting sqref="R19:R25">
    <cfRule type="cellIs" dxfId="21213" priority="1561" operator="lessThan">
      <formula>0.8</formula>
    </cfRule>
    <cfRule type="cellIs" dxfId="21212" priority="1562" operator="greaterThan">
      <formula>1</formula>
    </cfRule>
  </conditionalFormatting>
  <conditionalFormatting sqref="R19:R25">
    <cfRule type="cellIs" dxfId="21211" priority="1559" operator="greaterThan">
      <formula>1</formula>
    </cfRule>
    <cfRule type="cellIs" dxfId="21210" priority="1560" operator="lessThan">
      <formula>0.8</formula>
    </cfRule>
  </conditionalFormatting>
  <conditionalFormatting sqref="P19:P25">
    <cfRule type="cellIs" dxfId="21209" priority="1558" operator="greaterThan">
      <formula>0</formula>
    </cfRule>
  </conditionalFormatting>
  <conditionalFormatting sqref="R19:R25">
    <cfRule type="cellIs" dxfId="21208" priority="1555" operator="lessThan">
      <formula>0.8</formula>
    </cfRule>
    <cfRule type="cellIs" dxfId="21207" priority="1556" operator="greaterThan">
      <formula>1</formula>
    </cfRule>
  </conditionalFormatting>
  <conditionalFormatting sqref="R19:R25">
    <cfRule type="cellIs" dxfId="21206" priority="1553" operator="greaterThan">
      <formula>1</formula>
    </cfRule>
    <cfRule type="cellIs" dxfId="21205" priority="1554" operator="lessThan">
      <formula>0.8</formula>
    </cfRule>
  </conditionalFormatting>
  <conditionalFormatting sqref="P19:P25">
    <cfRule type="cellIs" dxfId="21204" priority="1552" operator="greaterThan">
      <formula>0</formula>
    </cfRule>
  </conditionalFormatting>
  <conditionalFormatting sqref="Q19:Q25">
    <cfRule type="cellIs" dxfId="21203" priority="1557" operator="lessThan">
      <formula>0</formula>
    </cfRule>
  </conditionalFormatting>
  <conditionalFormatting sqref="R19:R25">
    <cfRule type="cellIs" dxfId="21202" priority="1549" operator="lessThan">
      <formula>0.8</formula>
    </cfRule>
    <cfRule type="cellIs" dxfId="21201" priority="1550" operator="greaterThan">
      <formula>1</formula>
    </cfRule>
  </conditionalFormatting>
  <conditionalFormatting sqref="R19:R25">
    <cfRule type="cellIs" dxfId="21200" priority="1547" operator="greaterThan">
      <formula>1</formula>
    </cfRule>
    <cfRule type="cellIs" dxfId="21199" priority="1548" operator="lessThan">
      <formula>0.8</formula>
    </cfRule>
  </conditionalFormatting>
  <conditionalFormatting sqref="P19:P25">
    <cfRule type="cellIs" dxfId="21198" priority="1546" operator="greaterThan">
      <formula>0</formula>
    </cfRule>
  </conditionalFormatting>
  <conditionalFormatting sqref="Q19:Q25">
    <cfRule type="cellIs" dxfId="21197" priority="1551" operator="lessThan">
      <formula>0</formula>
    </cfRule>
  </conditionalFormatting>
  <conditionalFormatting sqref="Q19:Q25">
    <cfRule type="cellIs" dxfId="21196" priority="1545" operator="lessThan">
      <formula>0</formula>
    </cfRule>
  </conditionalFormatting>
  <conditionalFormatting sqref="R19:R25">
    <cfRule type="cellIs" dxfId="21195" priority="1543" operator="lessThan">
      <formula>0.8</formula>
    </cfRule>
    <cfRule type="cellIs" dxfId="21194" priority="1544" operator="greaterThan">
      <formula>1</formula>
    </cfRule>
  </conditionalFormatting>
  <conditionalFormatting sqref="R19:R25">
    <cfRule type="cellIs" dxfId="21193" priority="1541" operator="greaterThan">
      <formula>1</formula>
    </cfRule>
    <cfRule type="cellIs" dxfId="21192" priority="1542" operator="lessThan">
      <formula>0.8</formula>
    </cfRule>
  </conditionalFormatting>
  <conditionalFormatting sqref="P19:P25">
    <cfRule type="cellIs" dxfId="21191" priority="1540" operator="greaterThan">
      <formula>0</formula>
    </cfRule>
  </conditionalFormatting>
  <conditionalFormatting sqref="Q135:Q136">
    <cfRule type="cellIs" dxfId="21190" priority="1539" operator="lessThan">
      <formula>0</formula>
    </cfRule>
  </conditionalFormatting>
  <conditionalFormatting sqref="R135:R136 R139:R142">
    <cfRule type="cellIs" dxfId="21189" priority="1537" operator="lessThan">
      <formula>0.8</formula>
    </cfRule>
    <cfRule type="cellIs" dxfId="21188" priority="1538" operator="greaterThan">
      <formula>1</formula>
    </cfRule>
  </conditionalFormatting>
  <conditionalFormatting sqref="R135:R136 R139:R142">
    <cfRule type="cellIs" dxfId="21187" priority="1535" operator="greaterThan">
      <formula>1</formula>
    </cfRule>
    <cfRule type="cellIs" dxfId="21186" priority="1536" operator="lessThan">
      <formula>0.8</formula>
    </cfRule>
  </conditionalFormatting>
  <conditionalFormatting sqref="P135:P136 P139 P142">
    <cfRule type="cellIs" dxfId="21185" priority="1534" operator="greaterThan">
      <formula>0</formula>
    </cfRule>
  </conditionalFormatting>
  <conditionalFormatting sqref="P135:P136 P139 P142">
    <cfRule type="cellIs" dxfId="21184" priority="1528" operator="greaterThan">
      <formula>0</formula>
    </cfRule>
  </conditionalFormatting>
  <conditionalFormatting sqref="Q135:Q136">
    <cfRule type="cellIs" dxfId="21183" priority="1533" operator="lessThan">
      <formula>0</formula>
    </cfRule>
  </conditionalFormatting>
  <conditionalFormatting sqref="R135:R136 R139:R142">
    <cfRule type="cellIs" dxfId="21182" priority="1531" operator="lessThan">
      <formula>0.8</formula>
    </cfRule>
    <cfRule type="cellIs" dxfId="21181" priority="1532" operator="greaterThan">
      <formula>1</formula>
    </cfRule>
  </conditionalFormatting>
  <conditionalFormatting sqref="R135:R136 R139:R142">
    <cfRule type="cellIs" dxfId="21180" priority="1529" operator="greaterThan">
      <formula>1</formula>
    </cfRule>
    <cfRule type="cellIs" dxfId="21179" priority="1530" operator="lessThan">
      <formula>0.8</formula>
    </cfRule>
  </conditionalFormatting>
  <conditionalFormatting sqref="P19:P25">
    <cfRule type="cellIs" dxfId="21178" priority="1522" operator="greaterThan">
      <formula>0</formula>
    </cfRule>
  </conditionalFormatting>
  <conditionalFormatting sqref="Q19:Q25">
    <cfRule type="cellIs" dxfId="21177" priority="1527" operator="lessThan">
      <formula>0</formula>
    </cfRule>
  </conditionalFormatting>
  <conditionalFormatting sqref="R19:R25">
    <cfRule type="cellIs" dxfId="21176" priority="1525" operator="lessThan">
      <formula>0.8</formula>
    </cfRule>
    <cfRule type="cellIs" dxfId="21175" priority="1526" operator="greaterThan">
      <formula>1</formula>
    </cfRule>
  </conditionalFormatting>
  <conditionalFormatting sqref="R19:R25">
    <cfRule type="cellIs" dxfId="21174" priority="1523" operator="greaterThan">
      <formula>1</formula>
    </cfRule>
    <cfRule type="cellIs" dxfId="21173" priority="1524" operator="lessThan">
      <formula>0.8</formula>
    </cfRule>
  </conditionalFormatting>
  <conditionalFormatting sqref="Q19:Q25">
    <cfRule type="cellIs" dxfId="21172" priority="1521" operator="lessThan">
      <formula>0</formula>
    </cfRule>
  </conditionalFormatting>
  <conditionalFormatting sqref="R19:R25">
    <cfRule type="cellIs" dxfId="21171" priority="1519" operator="lessThan">
      <formula>0.8</formula>
    </cfRule>
    <cfRule type="cellIs" dxfId="21170" priority="1520" operator="greaterThan">
      <formula>1</formula>
    </cfRule>
  </conditionalFormatting>
  <conditionalFormatting sqref="R19:R25">
    <cfRule type="cellIs" dxfId="21169" priority="1517" operator="greaterThan">
      <formula>1</formula>
    </cfRule>
    <cfRule type="cellIs" dxfId="21168" priority="1518" operator="lessThan">
      <formula>0.8</formula>
    </cfRule>
  </conditionalFormatting>
  <conditionalFormatting sqref="P19:P25">
    <cfRule type="cellIs" dxfId="21167" priority="1516" operator="greaterThan">
      <formula>0</formula>
    </cfRule>
  </conditionalFormatting>
  <conditionalFormatting sqref="Q19:Q25">
    <cfRule type="cellIs" dxfId="21166" priority="1515" operator="lessThan">
      <formula>0</formula>
    </cfRule>
  </conditionalFormatting>
  <conditionalFormatting sqref="R19:R25">
    <cfRule type="cellIs" dxfId="21165" priority="1513" operator="lessThan">
      <formula>0.8</formula>
    </cfRule>
    <cfRule type="cellIs" dxfId="21164" priority="1514" operator="greaterThan">
      <formula>1</formula>
    </cfRule>
  </conditionalFormatting>
  <conditionalFormatting sqref="R19:R25">
    <cfRule type="cellIs" dxfId="21163" priority="1511" operator="greaterThan">
      <formula>1</formula>
    </cfRule>
    <cfRule type="cellIs" dxfId="21162" priority="1512" operator="lessThan">
      <formula>0.8</formula>
    </cfRule>
  </conditionalFormatting>
  <conditionalFormatting sqref="P19:P25">
    <cfRule type="cellIs" dxfId="21161" priority="1510" operator="greaterThan">
      <formula>0</formula>
    </cfRule>
  </conditionalFormatting>
  <conditionalFormatting sqref="Q19:Q25">
    <cfRule type="cellIs" dxfId="21160" priority="1509" operator="lessThan">
      <formula>0</formula>
    </cfRule>
  </conditionalFormatting>
  <conditionalFormatting sqref="R19:R25">
    <cfRule type="cellIs" dxfId="21159" priority="1507" operator="lessThan">
      <formula>0.8</formula>
    </cfRule>
    <cfRule type="cellIs" dxfId="21158" priority="1508" operator="greaterThan">
      <formula>1</formula>
    </cfRule>
  </conditionalFormatting>
  <conditionalFormatting sqref="R19:R25">
    <cfRule type="cellIs" dxfId="21157" priority="1505" operator="greaterThan">
      <formula>1</formula>
    </cfRule>
    <cfRule type="cellIs" dxfId="21156" priority="1506" operator="lessThan">
      <formula>0.8</formula>
    </cfRule>
  </conditionalFormatting>
  <conditionalFormatting sqref="P19:P25">
    <cfRule type="cellIs" dxfId="21155" priority="1504" operator="greaterThan">
      <formula>0</formula>
    </cfRule>
  </conditionalFormatting>
  <conditionalFormatting sqref="R19:R25">
    <cfRule type="cellIs" dxfId="21154" priority="1501" operator="lessThan">
      <formula>0.8</formula>
    </cfRule>
    <cfRule type="cellIs" dxfId="21153" priority="1502" operator="greaterThan">
      <formula>1</formula>
    </cfRule>
  </conditionalFormatting>
  <conditionalFormatting sqref="R19:R25">
    <cfRule type="cellIs" dxfId="21152" priority="1499" operator="greaterThan">
      <formula>1</formula>
    </cfRule>
    <cfRule type="cellIs" dxfId="21151" priority="1500" operator="lessThan">
      <formula>0.8</formula>
    </cfRule>
  </conditionalFormatting>
  <conditionalFormatting sqref="P19:P25">
    <cfRule type="cellIs" dxfId="21150" priority="1498" operator="greaterThan">
      <formula>0</formula>
    </cfRule>
  </conditionalFormatting>
  <conditionalFormatting sqref="Q19:Q25">
    <cfRule type="cellIs" dxfId="21149" priority="1503" operator="lessThan">
      <formula>0</formula>
    </cfRule>
  </conditionalFormatting>
  <conditionalFormatting sqref="Q19:Q25">
    <cfRule type="cellIs" dxfId="21148" priority="1497" operator="lessThan">
      <formula>0</formula>
    </cfRule>
  </conditionalFormatting>
  <conditionalFormatting sqref="R19:R25">
    <cfRule type="cellIs" dxfId="21147" priority="1495" operator="lessThan">
      <formula>0.8</formula>
    </cfRule>
    <cfRule type="cellIs" dxfId="21146" priority="1496" operator="greaterThan">
      <formula>1</formula>
    </cfRule>
  </conditionalFormatting>
  <conditionalFormatting sqref="R19:R25">
    <cfRule type="cellIs" dxfId="21145" priority="1493" operator="greaterThan">
      <formula>1</formula>
    </cfRule>
    <cfRule type="cellIs" dxfId="21144" priority="1494" operator="lessThan">
      <formula>0.8</formula>
    </cfRule>
  </conditionalFormatting>
  <conditionalFormatting sqref="P19:P25">
    <cfRule type="cellIs" dxfId="21143" priority="1492" operator="greaterThan">
      <formula>0</formula>
    </cfRule>
  </conditionalFormatting>
  <conditionalFormatting sqref="P19:P25">
    <cfRule type="cellIs" dxfId="21142" priority="1486" operator="greaterThan">
      <formula>0</formula>
    </cfRule>
  </conditionalFormatting>
  <conditionalFormatting sqref="Q19:Q25">
    <cfRule type="cellIs" dxfId="21141" priority="1491" operator="lessThan">
      <formula>0</formula>
    </cfRule>
  </conditionalFormatting>
  <conditionalFormatting sqref="R19:R25">
    <cfRule type="cellIs" dxfId="21140" priority="1489" operator="lessThan">
      <formula>0.8</formula>
    </cfRule>
    <cfRule type="cellIs" dxfId="21139" priority="1490" operator="greaterThan">
      <formula>1</formula>
    </cfRule>
  </conditionalFormatting>
  <conditionalFormatting sqref="R19:R25">
    <cfRule type="cellIs" dxfId="21138" priority="1487" operator="greaterThan">
      <formula>1</formula>
    </cfRule>
    <cfRule type="cellIs" dxfId="21137" priority="1488" operator="lessThan">
      <formula>0.8</formula>
    </cfRule>
  </conditionalFormatting>
  <conditionalFormatting sqref="P19:P25">
    <cfRule type="cellIs" dxfId="21136" priority="1480" operator="greaterThan">
      <formula>0</formula>
    </cfRule>
  </conditionalFormatting>
  <conditionalFormatting sqref="Q19:Q25">
    <cfRule type="cellIs" dxfId="21135" priority="1485" operator="lessThan">
      <formula>0</formula>
    </cfRule>
  </conditionalFormatting>
  <conditionalFormatting sqref="R19:R25">
    <cfRule type="cellIs" dxfId="21134" priority="1483" operator="lessThan">
      <formula>0.8</formula>
    </cfRule>
    <cfRule type="cellIs" dxfId="21133" priority="1484" operator="greaterThan">
      <formula>1</formula>
    </cfRule>
  </conditionalFormatting>
  <conditionalFormatting sqref="R19:R25">
    <cfRule type="cellIs" dxfId="21132" priority="1481" operator="greaterThan">
      <formula>1</formula>
    </cfRule>
    <cfRule type="cellIs" dxfId="21131" priority="1482" operator="lessThan">
      <formula>0.8</formula>
    </cfRule>
  </conditionalFormatting>
  <conditionalFormatting sqref="Q19:Q25">
    <cfRule type="cellIs" dxfId="21130" priority="1479" operator="lessThan">
      <formula>0</formula>
    </cfRule>
  </conditionalFormatting>
  <conditionalFormatting sqref="R19:R25">
    <cfRule type="cellIs" dxfId="21129" priority="1477" operator="lessThan">
      <formula>0.8</formula>
    </cfRule>
    <cfRule type="cellIs" dxfId="21128" priority="1478" operator="greaterThan">
      <formula>1</formula>
    </cfRule>
  </conditionalFormatting>
  <conditionalFormatting sqref="R19:R25">
    <cfRule type="cellIs" dxfId="21127" priority="1475" operator="greaterThan">
      <formula>1</formula>
    </cfRule>
    <cfRule type="cellIs" dxfId="21126" priority="1476" operator="lessThan">
      <formula>0.8</formula>
    </cfRule>
  </conditionalFormatting>
  <conditionalFormatting sqref="P19:P25">
    <cfRule type="cellIs" dxfId="21125" priority="1474" operator="greaterThan">
      <formula>0</formula>
    </cfRule>
  </conditionalFormatting>
  <conditionalFormatting sqref="Q19:Q25">
    <cfRule type="cellIs" dxfId="21124" priority="1473" operator="lessThan">
      <formula>0</formula>
    </cfRule>
  </conditionalFormatting>
  <conditionalFormatting sqref="R19:R25">
    <cfRule type="cellIs" dxfId="21123" priority="1471" operator="lessThan">
      <formula>0.8</formula>
    </cfRule>
    <cfRule type="cellIs" dxfId="21122" priority="1472" operator="greaterThan">
      <formula>1</formula>
    </cfRule>
  </conditionalFormatting>
  <conditionalFormatting sqref="R19:R25">
    <cfRule type="cellIs" dxfId="21121" priority="1469" operator="greaterThan">
      <formula>1</formula>
    </cfRule>
    <cfRule type="cellIs" dxfId="21120" priority="1470" operator="lessThan">
      <formula>0.8</formula>
    </cfRule>
  </conditionalFormatting>
  <conditionalFormatting sqref="P19:P25">
    <cfRule type="cellIs" dxfId="21119" priority="1468" operator="greaterThan">
      <formula>0</formula>
    </cfRule>
  </conditionalFormatting>
  <conditionalFormatting sqref="P19:P25">
    <cfRule type="cellIs" dxfId="21118" priority="1462" operator="greaterThan">
      <formula>0</formula>
    </cfRule>
  </conditionalFormatting>
  <conditionalFormatting sqref="Q19:Q25">
    <cfRule type="cellIs" dxfId="21117" priority="1467" operator="lessThan">
      <formula>0</formula>
    </cfRule>
  </conditionalFormatting>
  <conditionalFormatting sqref="R19:R25">
    <cfRule type="cellIs" dxfId="21116" priority="1465" operator="lessThan">
      <formula>0.8</formula>
    </cfRule>
    <cfRule type="cellIs" dxfId="21115" priority="1466" operator="greaterThan">
      <formula>1</formula>
    </cfRule>
  </conditionalFormatting>
  <conditionalFormatting sqref="R19:R25">
    <cfRule type="cellIs" dxfId="21114" priority="1463" operator="greaterThan">
      <formula>1</formula>
    </cfRule>
    <cfRule type="cellIs" dxfId="21113" priority="1464" operator="lessThan">
      <formula>0.8</formula>
    </cfRule>
  </conditionalFormatting>
  <conditionalFormatting sqref="Q19:Q25">
    <cfRule type="cellIs" dxfId="21112" priority="1461" operator="lessThan">
      <formula>0</formula>
    </cfRule>
  </conditionalFormatting>
  <conditionalFormatting sqref="R19:R25">
    <cfRule type="cellIs" dxfId="21111" priority="1459" operator="lessThan">
      <formula>0.8</formula>
    </cfRule>
    <cfRule type="cellIs" dxfId="21110" priority="1460" operator="greaterThan">
      <formula>1</formula>
    </cfRule>
  </conditionalFormatting>
  <conditionalFormatting sqref="R19:R25">
    <cfRule type="cellIs" dxfId="21109" priority="1457" operator="greaterThan">
      <formula>1</formula>
    </cfRule>
    <cfRule type="cellIs" dxfId="21108" priority="1458" operator="lessThan">
      <formula>0.8</formula>
    </cfRule>
  </conditionalFormatting>
  <conditionalFormatting sqref="P19:P25">
    <cfRule type="cellIs" dxfId="21107" priority="1456" operator="greaterThan">
      <formula>0</formula>
    </cfRule>
  </conditionalFormatting>
  <conditionalFormatting sqref="Q19:Q25">
    <cfRule type="cellIs" dxfId="21106" priority="1455" operator="lessThan">
      <formula>0</formula>
    </cfRule>
  </conditionalFormatting>
  <conditionalFormatting sqref="R19:R25">
    <cfRule type="cellIs" dxfId="21105" priority="1453" operator="lessThan">
      <formula>0.8</formula>
    </cfRule>
    <cfRule type="cellIs" dxfId="21104" priority="1454" operator="greaterThan">
      <formula>1</formula>
    </cfRule>
  </conditionalFormatting>
  <conditionalFormatting sqref="R19:R25">
    <cfRule type="cellIs" dxfId="21103" priority="1451" operator="greaterThan">
      <formula>1</formula>
    </cfRule>
    <cfRule type="cellIs" dxfId="21102" priority="1452" operator="lessThan">
      <formula>0.8</formula>
    </cfRule>
  </conditionalFormatting>
  <conditionalFormatting sqref="P19:P25">
    <cfRule type="cellIs" dxfId="21101" priority="1450" operator="greaterThan">
      <formula>0</formula>
    </cfRule>
  </conditionalFormatting>
  <conditionalFormatting sqref="Q19:Q25">
    <cfRule type="cellIs" dxfId="21100" priority="1449" operator="lessThan">
      <formula>0</formula>
    </cfRule>
  </conditionalFormatting>
  <conditionalFormatting sqref="R19:R25">
    <cfRule type="cellIs" dxfId="21099" priority="1447" operator="lessThan">
      <formula>0.8</formula>
    </cfRule>
    <cfRule type="cellIs" dxfId="21098" priority="1448" operator="greaterThan">
      <formula>1</formula>
    </cfRule>
  </conditionalFormatting>
  <conditionalFormatting sqref="R19:R25">
    <cfRule type="cellIs" dxfId="21097" priority="1445" operator="greaterThan">
      <formula>1</formula>
    </cfRule>
    <cfRule type="cellIs" dxfId="21096" priority="1446" operator="lessThan">
      <formula>0.8</formula>
    </cfRule>
  </conditionalFormatting>
  <conditionalFormatting sqref="P19:P25">
    <cfRule type="cellIs" dxfId="21095" priority="1444" operator="greaterThan">
      <formula>0</formula>
    </cfRule>
  </conditionalFormatting>
  <conditionalFormatting sqref="R19:R25">
    <cfRule type="cellIs" dxfId="21094" priority="1441" operator="lessThan">
      <formula>0.8</formula>
    </cfRule>
    <cfRule type="cellIs" dxfId="21093" priority="1442" operator="greaterThan">
      <formula>1</formula>
    </cfRule>
  </conditionalFormatting>
  <conditionalFormatting sqref="R19:R25">
    <cfRule type="cellIs" dxfId="21092" priority="1439" operator="greaterThan">
      <formula>1</formula>
    </cfRule>
    <cfRule type="cellIs" dxfId="21091" priority="1440" operator="lessThan">
      <formula>0.8</formula>
    </cfRule>
  </conditionalFormatting>
  <conditionalFormatting sqref="P19:P25">
    <cfRule type="cellIs" dxfId="21090" priority="1438" operator="greaterThan">
      <formula>0</formula>
    </cfRule>
  </conditionalFormatting>
  <conditionalFormatting sqref="Q19:Q25">
    <cfRule type="cellIs" dxfId="21089" priority="1443" operator="lessThan">
      <formula>0</formula>
    </cfRule>
  </conditionalFormatting>
  <conditionalFormatting sqref="Q40">
    <cfRule type="cellIs" dxfId="21088" priority="1437" operator="lessThan">
      <formula>0</formula>
    </cfRule>
  </conditionalFormatting>
  <conditionalFormatting sqref="R40">
    <cfRule type="cellIs" dxfId="21087" priority="1435" operator="lessThan">
      <formula>0.8</formula>
    </cfRule>
    <cfRule type="cellIs" dxfId="21086" priority="1436" operator="greaterThan">
      <formula>1</formula>
    </cfRule>
  </conditionalFormatting>
  <conditionalFormatting sqref="R40">
    <cfRule type="cellIs" dxfId="21085" priority="1433" operator="greaterThan">
      <formula>1</formula>
    </cfRule>
    <cfRule type="cellIs" dxfId="21084" priority="1434" operator="lessThan">
      <formula>0.8</formula>
    </cfRule>
  </conditionalFormatting>
  <conditionalFormatting sqref="P40">
    <cfRule type="cellIs" dxfId="21083" priority="1432" operator="greaterThan">
      <formula>0</formula>
    </cfRule>
  </conditionalFormatting>
  <conditionalFormatting sqref="P40">
    <cfRule type="cellIs" dxfId="21082" priority="1426" operator="greaterThan">
      <formula>0</formula>
    </cfRule>
  </conditionalFormatting>
  <conditionalFormatting sqref="Q40">
    <cfRule type="cellIs" dxfId="21081" priority="1431" operator="lessThan">
      <formula>0</formula>
    </cfRule>
  </conditionalFormatting>
  <conditionalFormatting sqref="R40">
    <cfRule type="cellIs" dxfId="21080" priority="1429" operator="lessThan">
      <formula>0.8</formula>
    </cfRule>
    <cfRule type="cellIs" dxfId="21079" priority="1430" operator="greaterThan">
      <formula>1</formula>
    </cfRule>
  </conditionalFormatting>
  <conditionalFormatting sqref="R40">
    <cfRule type="cellIs" dxfId="21078" priority="1427" operator="greaterThan">
      <formula>1</formula>
    </cfRule>
    <cfRule type="cellIs" dxfId="21077" priority="1428" operator="lessThan">
      <formula>0.8</formula>
    </cfRule>
  </conditionalFormatting>
  <conditionalFormatting sqref="P40">
    <cfRule type="cellIs" dxfId="21076" priority="1420" operator="greaterThan">
      <formula>0</formula>
    </cfRule>
  </conditionalFormatting>
  <conditionalFormatting sqref="Q40">
    <cfRule type="cellIs" dxfId="21075" priority="1425" operator="lessThan">
      <formula>0</formula>
    </cfRule>
  </conditionalFormatting>
  <conditionalFormatting sqref="R40">
    <cfRule type="cellIs" dxfId="21074" priority="1423" operator="lessThan">
      <formula>0.8</formula>
    </cfRule>
    <cfRule type="cellIs" dxfId="21073" priority="1424" operator="greaterThan">
      <formula>1</formula>
    </cfRule>
  </conditionalFormatting>
  <conditionalFormatting sqref="R40">
    <cfRule type="cellIs" dxfId="21072" priority="1421" operator="greaterThan">
      <formula>1</formula>
    </cfRule>
    <cfRule type="cellIs" dxfId="21071" priority="1422" operator="lessThan">
      <formula>0.8</formula>
    </cfRule>
  </conditionalFormatting>
  <conditionalFormatting sqref="Q40">
    <cfRule type="cellIs" dxfId="21070" priority="1419" operator="lessThan">
      <formula>0</formula>
    </cfRule>
  </conditionalFormatting>
  <conditionalFormatting sqref="R40">
    <cfRule type="cellIs" dxfId="21069" priority="1417" operator="lessThan">
      <formula>0.8</formula>
    </cfRule>
    <cfRule type="cellIs" dxfId="21068" priority="1418" operator="greaterThan">
      <formula>1</formula>
    </cfRule>
  </conditionalFormatting>
  <conditionalFormatting sqref="R40">
    <cfRule type="cellIs" dxfId="21067" priority="1415" operator="greaterThan">
      <formula>1</formula>
    </cfRule>
    <cfRule type="cellIs" dxfId="21066" priority="1416" operator="lessThan">
      <formula>0.8</formula>
    </cfRule>
  </conditionalFormatting>
  <conditionalFormatting sqref="P40">
    <cfRule type="cellIs" dxfId="21065" priority="1414" operator="greaterThan">
      <formula>0</formula>
    </cfRule>
  </conditionalFormatting>
  <conditionalFormatting sqref="P40">
    <cfRule type="cellIs" dxfId="21064" priority="1408" operator="greaterThan">
      <formula>0</formula>
    </cfRule>
  </conditionalFormatting>
  <conditionalFormatting sqref="Q40">
    <cfRule type="cellIs" dxfId="21063" priority="1413" operator="lessThan">
      <formula>0</formula>
    </cfRule>
  </conditionalFormatting>
  <conditionalFormatting sqref="R40">
    <cfRule type="cellIs" dxfId="21062" priority="1411" operator="lessThan">
      <formula>0.8</formula>
    </cfRule>
    <cfRule type="cellIs" dxfId="21061" priority="1412" operator="greaterThan">
      <formula>1</formula>
    </cfRule>
  </conditionalFormatting>
  <conditionalFormatting sqref="R40">
    <cfRule type="cellIs" dxfId="21060" priority="1409" operator="greaterThan">
      <formula>1</formula>
    </cfRule>
    <cfRule type="cellIs" dxfId="21059" priority="1410" operator="lessThan">
      <formula>0.8</formula>
    </cfRule>
  </conditionalFormatting>
  <conditionalFormatting sqref="P40">
    <cfRule type="cellIs" dxfId="21058" priority="1402" operator="greaterThan">
      <formula>0</formula>
    </cfRule>
  </conditionalFormatting>
  <conditionalFormatting sqref="Q40">
    <cfRule type="cellIs" dxfId="21057" priority="1407" operator="lessThan">
      <formula>0</formula>
    </cfRule>
  </conditionalFormatting>
  <conditionalFormatting sqref="R40">
    <cfRule type="cellIs" dxfId="21056" priority="1405" operator="lessThan">
      <formula>0.8</formula>
    </cfRule>
    <cfRule type="cellIs" dxfId="21055" priority="1406" operator="greaterThan">
      <formula>1</formula>
    </cfRule>
  </conditionalFormatting>
  <conditionalFormatting sqref="R40">
    <cfRule type="cellIs" dxfId="21054" priority="1403" operator="greaterThan">
      <formula>1</formula>
    </cfRule>
    <cfRule type="cellIs" dxfId="21053" priority="1404" operator="lessThan">
      <formula>0.8</formula>
    </cfRule>
  </conditionalFormatting>
  <conditionalFormatting sqref="P40">
    <cfRule type="cellIs" dxfId="21052" priority="1396" operator="greaterThan">
      <formula>0</formula>
    </cfRule>
  </conditionalFormatting>
  <conditionalFormatting sqref="Q40">
    <cfRule type="cellIs" dxfId="21051" priority="1401" operator="lessThan">
      <formula>0</formula>
    </cfRule>
  </conditionalFormatting>
  <conditionalFormatting sqref="R40">
    <cfRule type="cellIs" dxfId="21050" priority="1399" operator="lessThan">
      <formula>0.8</formula>
    </cfRule>
    <cfRule type="cellIs" dxfId="21049" priority="1400" operator="greaterThan">
      <formula>1</formula>
    </cfRule>
  </conditionalFormatting>
  <conditionalFormatting sqref="R40">
    <cfRule type="cellIs" dxfId="21048" priority="1397" operator="greaterThan">
      <formula>1</formula>
    </cfRule>
    <cfRule type="cellIs" dxfId="21047" priority="1398" operator="lessThan">
      <formula>0.8</formula>
    </cfRule>
  </conditionalFormatting>
  <conditionalFormatting sqref="Q40">
    <cfRule type="cellIs" dxfId="21046" priority="1390" operator="lessThan">
      <formula>0</formula>
    </cfRule>
  </conditionalFormatting>
  <conditionalFormatting sqref="P40">
    <cfRule type="cellIs" dxfId="21045" priority="1391" operator="greaterThan">
      <formula>0</formula>
    </cfRule>
  </conditionalFormatting>
  <conditionalFormatting sqref="R40">
    <cfRule type="cellIs" dxfId="21044" priority="1394" operator="lessThan">
      <formula>0.8</formula>
    </cfRule>
    <cfRule type="cellIs" dxfId="21043" priority="1395" operator="greaterThan">
      <formula>1</formula>
    </cfRule>
  </conditionalFormatting>
  <conditionalFormatting sqref="R40">
    <cfRule type="cellIs" dxfId="21042" priority="1392" operator="greaterThan">
      <formula>1</formula>
    </cfRule>
    <cfRule type="cellIs" dxfId="21041" priority="1393" operator="lessThan">
      <formula>0.8</formula>
    </cfRule>
  </conditionalFormatting>
  <conditionalFormatting sqref="Q40">
    <cfRule type="cellIs" dxfId="21040" priority="1384" operator="lessThan">
      <formula>0</formula>
    </cfRule>
  </conditionalFormatting>
  <conditionalFormatting sqref="R40">
    <cfRule type="cellIs" dxfId="21039" priority="1388" operator="lessThan">
      <formula>0.8</formula>
    </cfRule>
    <cfRule type="cellIs" dxfId="21038" priority="1389" operator="greaterThan">
      <formula>1</formula>
    </cfRule>
  </conditionalFormatting>
  <conditionalFormatting sqref="R40">
    <cfRule type="cellIs" dxfId="21037" priority="1386" operator="greaterThan">
      <formula>1</formula>
    </cfRule>
    <cfRule type="cellIs" dxfId="21036" priority="1387" operator="lessThan">
      <formula>0.8</formula>
    </cfRule>
  </conditionalFormatting>
  <conditionalFormatting sqref="P40">
    <cfRule type="cellIs" dxfId="21035" priority="1385" operator="greaterThan">
      <formula>0</formula>
    </cfRule>
  </conditionalFormatting>
  <conditionalFormatting sqref="Q40">
    <cfRule type="cellIs" dxfId="21034" priority="1383" operator="lessThan">
      <formula>0</formula>
    </cfRule>
  </conditionalFormatting>
  <conditionalFormatting sqref="R40">
    <cfRule type="cellIs" dxfId="21033" priority="1381" operator="lessThan">
      <formula>0.8</formula>
    </cfRule>
    <cfRule type="cellIs" dxfId="21032" priority="1382" operator="greaterThan">
      <formula>1</formula>
    </cfRule>
  </conditionalFormatting>
  <conditionalFormatting sqref="R40">
    <cfRule type="cellIs" dxfId="21031" priority="1379" operator="greaterThan">
      <formula>1</formula>
    </cfRule>
    <cfRule type="cellIs" dxfId="21030" priority="1380" operator="lessThan">
      <formula>0.8</formula>
    </cfRule>
  </conditionalFormatting>
  <conditionalFormatting sqref="P40">
    <cfRule type="cellIs" dxfId="21029" priority="1378" operator="greaterThan">
      <formula>0</formula>
    </cfRule>
  </conditionalFormatting>
  <conditionalFormatting sqref="Q40">
    <cfRule type="cellIs" dxfId="21028" priority="1377" operator="lessThan">
      <formula>0</formula>
    </cfRule>
  </conditionalFormatting>
  <conditionalFormatting sqref="R40">
    <cfRule type="cellIs" dxfId="21027" priority="1375" operator="lessThan">
      <formula>0.8</formula>
    </cfRule>
    <cfRule type="cellIs" dxfId="21026" priority="1376" operator="greaterThan">
      <formula>1</formula>
    </cfRule>
  </conditionalFormatting>
  <conditionalFormatting sqref="R40">
    <cfRule type="cellIs" dxfId="21025" priority="1373" operator="greaterThan">
      <formula>1</formula>
    </cfRule>
    <cfRule type="cellIs" dxfId="21024" priority="1374" operator="lessThan">
      <formula>0.8</formula>
    </cfRule>
  </conditionalFormatting>
  <conditionalFormatting sqref="P40">
    <cfRule type="cellIs" dxfId="21023" priority="1372" operator="greaterThan">
      <formula>0</formula>
    </cfRule>
  </conditionalFormatting>
  <conditionalFormatting sqref="Q32:Q39">
    <cfRule type="cellIs" dxfId="21022" priority="1371" operator="lessThan">
      <formula>0</formula>
    </cfRule>
  </conditionalFormatting>
  <conditionalFormatting sqref="R32:R39">
    <cfRule type="cellIs" dxfId="21021" priority="1369" operator="lessThan">
      <formula>0.8</formula>
    </cfRule>
    <cfRule type="cellIs" dxfId="21020" priority="1370" operator="greaterThan">
      <formula>1</formula>
    </cfRule>
  </conditionalFormatting>
  <conditionalFormatting sqref="R32:R39">
    <cfRule type="cellIs" dxfId="21019" priority="1367" operator="greaterThan">
      <formula>1</formula>
    </cfRule>
    <cfRule type="cellIs" dxfId="21018" priority="1368" operator="lessThan">
      <formula>0.8</formula>
    </cfRule>
  </conditionalFormatting>
  <conditionalFormatting sqref="P32:P39">
    <cfRule type="cellIs" dxfId="21017" priority="1366" operator="greaterThan">
      <formula>0</formula>
    </cfRule>
  </conditionalFormatting>
  <conditionalFormatting sqref="Q32:Q39">
    <cfRule type="cellIs" dxfId="21016" priority="1365" operator="lessThan">
      <formula>0</formula>
    </cfRule>
  </conditionalFormatting>
  <conditionalFormatting sqref="R32:R39">
    <cfRule type="cellIs" dxfId="21015" priority="1363" operator="lessThan">
      <formula>0.8</formula>
    </cfRule>
    <cfRule type="cellIs" dxfId="21014" priority="1364" operator="greaterThan">
      <formula>1</formula>
    </cfRule>
  </conditionalFormatting>
  <conditionalFormatting sqref="R32:R39">
    <cfRule type="cellIs" dxfId="21013" priority="1361" operator="greaterThan">
      <formula>1</formula>
    </cfRule>
    <cfRule type="cellIs" dxfId="21012" priority="1362" operator="lessThan">
      <formula>0.8</formula>
    </cfRule>
  </conditionalFormatting>
  <conditionalFormatting sqref="P32:P39">
    <cfRule type="cellIs" dxfId="21011" priority="1360" operator="greaterThan">
      <formula>0</formula>
    </cfRule>
  </conditionalFormatting>
  <conditionalFormatting sqref="Q32:Q39">
    <cfRule type="cellIs" dxfId="21010" priority="1359" operator="lessThan">
      <formula>0</formula>
    </cfRule>
  </conditionalFormatting>
  <conditionalFormatting sqref="R32:R39">
    <cfRule type="cellIs" dxfId="21009" priority="1357" operator="lessThan">
      <formula>0.8</formula>
    </cfRule>
    <cfRule type="cellIs" dxfId="21008" priority="1358" operator="greaterThan">
      <formula>1</formula>
    </cfRule>
  </conditionalFormatting>
  <conditionalFormatting sqref="R32:R39">
    <cfRule type="cellIs" dxfId="21007" priority="1355" operator="greaterThan">
      <formula>1</formula>
    </cfRule>
    <cfRule type="cellIs" dxfId="21006" priority="1356" operator="lessThan">
      <formula>0.8</formula>
    </cfRule>
  </conditionalFormatting>
  <conditionalFormatting sqref="P32:P39">
    <cfRule type="cellIs" dxfId="21005" priority="1354" operator="greaterThan">
      <formula>0</formula>
    </cfRule>
  </conditionalFormatting>
  <conditionalFormatting sqref="Q32:Q39">
    <cfRule type="cellIs" dxfId="21004" priority="1353" operator="lessThan">
      <formula>0</formula>
    </cfRule>
  </conditionalFormatting>
  <conditionalFormatting sqref="R32:R39">
    <cfRule type="cellIs" dxfId="21003" priority="1351" operator="lessThan">
      <formula>0.8</formula>
    </cfRule>
    <cfRule type="cellIs" dxfId="21002" priority="1352" operator="greaterThan">
      <formula>1</formula>
    </cfRule>
  </conditionalFormatting>
  <conditionalFormatting sqref="R32:R39">
    <cfRule type="cellIs" dxfId="21001" priority="1349" operator="greaterThan">
      <formula>1</formula>
    </cfRule>
    <cfRule type="cellIs" dxfId="21000" priority="1350" operator="lessThan">
      <formula>0.8</formula>
    </cfRule>
  </conditionalFormatting>
  <conditionalFormatting sqref="P32:P39">
    <cfRule type="cellIs" dxfId="20999" priority="1348" operator="greaterThan">
      <formula>0</formula>
    </cfRule>
  </conditionalFormatting>
  <conditionalFormatting sqref="P32:P39">
    <cfRule type="cellIs" dxfId="20998" priority="1342" operator="greaterThan">
      <formula>0</formula>
    </cfRule>
  </conditionalFormatting>
  <conditionalFormatting sqref="Q32:Q39">
    <cfRule type="cellIs" dxfId="20997" priority="1347" operator="lessThan">
      <formula>0</formula>
    </cfRule>
  </conditionalFormatting>
  <conditionalFormatting sqref="R32:R39">
    <cfRule type="cellIs" dxfId="20996" priority="1345" operator="lessThan">
      <formula>0.8</formula>
    </cfRule>
    <cfRule type="cellIs" dxfId="20995" priority="1346" operator="greaterThan">
      <formula>1</formula>
    </cfRule>
  </conditionalFormatting>
  <conditionalFormatting sqref="R32:R39">
    <cfRule type="cellIs" dxfId="20994" priority="1343" operator="greaterThan">
      <formula>1</formula>
    </cfRule>
    <cfRule type="cellIs" dxfId="20993" priority="1344" operator="lessThan">
      <formula>0.8</formula>
    </cfRule>
  </conditionalFormatting>
  <conditionalFormatting sqref="P32:P39">
    <cfRule type="cellIs" dxfId="20992" priority="1336" operator="greaterThan">
      <formula>0</formula>
    </cfRule>
  </conditionalFormatting>
  <conditionalFormatting sqref="Q32:Q39">
    <cfRule type="cellIs" dxfId="20991" priority="1341" operator="lessThan">
      <formula>0</formula>
    </cfRule>
  </conditionalFormatting>
  <conditionalFormatting sqref="R32:R39">
    <cfRule type="cellIs" dxfId="20990" priority="1339" operator="lessThan">
      <formula>0.8</formula>
    </cfRule>
    <cfRule type="cellIs" dxfId="20989" priority="1340" operator="greaterThan">
      <formula>1</formula>
    </cfRule>
  </conditionalFormatting>
  <conditionalFormatting sqref="R32:R39">
    <cfRule type="cellIs" dxfId="20988" priority="1337" operator="greaterThan">
      <formula>1</formula>
    </cfRule>
    <cfRule type="cellIs" dxfId="20987" priority="1338" operator="lessThan">
      <formula>0.8</formula>
    </cfRule>
  </conditionalFormatting>
  <conditionalFormatting sqref="R32:R39">
    <cfRule type="cellIs" dxfId="20986" priority="1333" operator="lessThan">
      <formula>0.8</formula>
    </cfRule>
    <cfRule type="cellIs" dxfId="20985" priority="1334" operator="greaterThan">
      <formula>1</formula>
    </cfRule>
  </conditionalFormatting>
  <conditionalFormatting sqref="R32:R39">
    <cfRule type="cellIs" dxfId="20984" priority="1331" operator="greaterThan">
      <formula>1</formula>
    </cfRule>
    <cfRule type="cellIs" dxfId="20983" priority="1332" operator="lessThan">
      <formula>0.8</formula>
    </cfRule>
  </conditionalFormatting>
  <conditionalFormatting sqref="P32:P39">
    <cfRule type="cellIs" dxfId="20982" priority="1330" operator="greaterThan">
      <formula>0</formula>
    </cfRule>
  </conditionalFormatting>
  <conditionalFormatting sqref="Q32:Q39">
    <cfRule type="cellIs" dxfId="20981" priority="1335" operator="lessThan">
      <formula>0</formula>
    </cfRule>
  </conditionalFormatting>
  <conditionalFormatting sqref="Q32:Q39">
    <cfRule type="cellIs" dxfId="20980" priority="1329" operator="lessThan">
      <formula>0</formula>
    </cfRule>
  </conditionalFormatting>
  <conditionalFormatting sqref="R32:R39">
    <cfRule type="cellIs" dxfId="20979" priority="1327" operator="lessThan">
      <formula>0.8</formula>
    </cfRule>
    <cfRule type="cellIs" dxfId="20978" priority="1328" operator="greaterThan">
      <formula>1</formula>
    </cfRule>
  </conditionalFormatting>
  <conditionalFormatting sqref="R32:R39">
    <cfRule type="cellIs" dxfId="20977" priority="1325" operator="greaterThan">
      <formula>1</formula>
    </cfRule>
    <cfRule type="cellIs" dxfId="20976" priority="1326" operator="lessThan">
      <formula>0.8</formula>
    </cfRule>
  </conditionalFormatting>
  <conditionalFormatting sqref="P32:P39">
    <cfRule type="cellIs" dxfId="20975" priority="1324" operator="greaterThan">
      <formula>0</formula>
    </cfRule>
  </conditionalFormatting>
  <conditionalFormatting sqref="P32:P39">
    <cfRule type="cellIs" dxfId="20974" priority="1318" operator="greaterThan">
      <formula>0</formula>
    </cfRule>
  </conditionalFormatting>
  <conditionalFormatting sqref="Q32:Q39">
    <cfRule type="cellIs" dxfId="20973" priority="1323" operator="lessThan">
      <formula>0</formula>
    </cfRule>
  </conditionalFormatting>
  <conditionalFormatting sqref="R32:R39">
    <cfRule type="cellIs" dxfId="20972" priority="1321" operator="lessThan">
      <formula>0.8</formula>
    </cfRule>
    <cfRule type="cellIs" dxfId="20971" priority="1322" operator="greaterThan">
      <formula>1</formula>
    </cfRule>
  </conditionalFormatting>
  <conditionalFormatting sqref="R32:R39">
    <cfRule type="cellIs" dxfId="20970" priority="1319" operator="greaterThan">
      <formula>1</formula>
    </cfRule>
    <cfRule type="cellIs" dxfId="20969" priority="1320" operator="lessThan">
      <formula>0.8</formula>
    </cfRule>
  </conditionalFormatting>
  <conditionalFormatting sqref="P32:P39">
    <cfRule type="cellIs" dxfId="20968" priority="1312" operator="greaterThan">
      <formula>0</formula>
    </cfRule>
  </conditionalFormatting>
  <conditionalFormatting sqref="Q32:Q39">
    <cfRule type="cellIs" dxfId="20967" priority="1317" operator="lessThan">
      <formula>0</formula>
    </cfRule>
  </conditionalFormatting>
  <conditionalFormatting sqref="R32:R39">
    <cfRule type="cellIs" dxfId="20966" priority="1315" operator="lessThan">
      <formula>0.8</formula>
    </cfRule>
    <cfRule type="cellIs" dxfId="20965" priority="1316" operator="greaterThan">
      <formula>1</formula>
    </cfRule>
  </conditionalFormatting>
  <conditionalFormatting sqref="R32:R39">
    <cfRule type="cellIs" dxfId="20964" priority="1313" operator="greaterThan">
      <formula>1</formula>
    </cfRule>
    <cfRule type="cellIs" dxfId="20963" priority="1314" operator="lessThan">
      <formula>0.8</formula>
    </cfRule>
  </conditionalFormatting>
  <conditionalFormatting sqref="R32:R39">
    <cfRule type="cellIs" dxfId="20962" priority="1309" operator="lessThan">
      <formula>0.8</formula>
    </cfRule>
    <cfRule type="cellIs" dxfId="20961" priority="1310" operator="greaterThan">
      <formula>1</formula>
    </cfRule>
  </conditionalFormatting>
  <conditionalFormatting sqref="R32:R39">
    <cfRule type="cellIs" dxfId="20960" priority="1307" operator="greaterThan">
      <formula>1</formula>
    </cfRule>
    <cfRule type="cellIs" dxfId="20959" priority="1308" operator="lessThan">
      <formula>0.8</formula>
    </cfRule>
  </conditionalFormatting>
  <conditionalFormatting sqref="P32:P39">
    <cfRule type="cellIs" dxfId="20958" priority="1306" operator="greaterThan">
      <formula>0</formula>
    </cfRule>
  </conditionalFormatting>
  <conditionalFormatting sqref="Q32:Q39">
    <cfRule type="cellIs" dxfId="20957" priority="1311" operator="lessThan">
      <formula>0</formula>
    </cfRule>
  </conditionalFormatting>
  <conditionalFormatting sqref="P32:P39">
    <cfRule type="cellIs" dxfId="20956" priority="1300" operator="greaterThan">
      <formula>0</formula>
    </cfRule>
  </conditionalFormatting>
  <conditionalFormatting sqref="Q32:Q39">
    <cfRule type="cellIs" dxfId="20955" priority="1305" operator="lessThan">
      <formula>0</formula>
    </cfRule>
  </conditionalFormatting>
  <conditionalFormatting sqref="R32:R39">
    <cfRule type="cellIs" dxfId="20954" priority="1303" operator="lessThan">
      <formula>0.8</formula>
    </cfRule>
    <cfRule type="cellIs" dxfId="20953" priority="1304" operator="greaterThan">
      <formula>1</formula>
    </cfRule>
  </conditionalFormatting>
  <conditionalFormatting sqref="R32:R39">
    <cfRule type="cellIs" dxfId="20952" priority="1301" operator="greaterThan">
      <formula>1</formula>
    </cfRule>
    <cfRule type="cellIs" dxfId="20951" priority="1302" operator="lessThan">
      <formula>0.8</formula>
    </cfRule>
  </conditionalFormatting>
  <conditionalFormatting sqref="R32:R39">
    <cfRule type="cellIs" dxfId="20950" priority="1297" operator="lessThan">
      <formula>0.8</formula>
    </cfRule>
    <cfRule type="cellIs" dxfId="20949" priority="1298" operator="greaterThan">
      <formula>1</formula>
    </cfRule>
  </conditionalFormatting>
  <conditionalFormatting sqref="R32:R39">
    <cfRule type="cellIs" dxfId="20948" priority="1295" operator="greaterThan">
      <formula>1</formula>
    </cfRule>
    <cfRule type="cellIs" dxfId="20947" priority="1296" operator="lessThan">
      <formula>0.8</formula>
    </cfRule>
  </conditionalFormatting>
  <conditionalFormatting sqref="P32:P39">
    <cfRule type="cellIs" dxfId="20946" priority="1294" operator="greaterThan">
      <formula>0</formula>
    </cfRule>
  </conditionalFormatting>
  <conditionalFormatting sqref="Q32:Q39">
    <cfRule type="cellIs" dxfId="20945" priority="1299" operator="lessThan">
      <formula>0</formula>
    </cfRule>
  </conditionalFormatting>
  <conditionalFormatting sqref="R32:R39">
    <cfRule type="cellIs" dxfId="20944" priority="1291" operator="lessThan">
      <formula>0.8</formula>
    </cfRule>
    <cfRule type="cellIs" dxfId="20943" priority="1292" operator="greaterThan">
      <formula>1</formula>
    </cfRule>
  </conditionalFormatting>
  <conditionalFormatting sqref="R32:R39">
    <cfRule type="cellIs" dxfId="20942" priority="1289" operator="greaterThan">
      <formula>1</formula>
    </cfRule>
    <cfRule type="cellIs" dxfId="20941" priority="1290" operator="lessThan">
      <formula>0.8</formula>
    </cfRule>
  </conditionalFormatting>
  <conditionalFormatting sqref="P32:P39">
    <cfRule type="cellIs" dxfId="20940" priority="1288" operator="greaterThan">
      <formula>0</formula>
    </cfRule>
  </conditionalFormatting>
  <conditionalFormatting sqref="Q32:Q39">
    <cfRule type="cellIs" dxfId="20939" priority="1293" operator="lessThan">
      <formula>0</formula>
    </cfRule>
  </conditionalFormatting>
  <conditionalFormatting sqref="Q32:Q39">
    <cfRule type="cellIs" dxfId="20938" priority="1287" operator="lessThan">
      <formula>0</formula>
    </cfRule>
  </conditionalFormatting>
  <conditionalFormatting sqref="R32:R39">
    <cfRule type="cellIs" dxfId="20937" priority="1285" operator="lessThan">
      <formula>0.8</formula>
    </cfRule>
    <cfRule type="cellIs" dxfId="20936" priority="1286" operator="greaterThan">
      <formula>1</formula>
    </cfRule>
  </conditionalFormatting>
  <conditionalFormatting sqref="R32:R39">
    <cfRule type="cellIs" dxfId="20935" priority="1283" operator="greaterThan">
      <formula>1</formula>
    </cfRule>
    <cfRule type="cellIs" dxfId="20934" priority="1284" operator="lessThan">
      <formula>0.8</formula>
    </cfRule>
  </conditionalFormatting>
  <conditionalFormatting sqref="P32:P39">
    <cfRule type="cellIs" dxfId="20933" priority="1282" operator="greaterThan">
      <formula>0</formula>
    </cfRule>
  </conditionalFormatting>
  <conditionalFormatting sqref="Q32:Q39">
    <cfRule type="cellIs" dxfId="20932" priority="1276" operator="lessThan">
      <formula>0</formula>
    </cfRule>
  </conditionalFormatting>
  <conditionalFormatting sqref="R32:R39">
    <cfRule type="cellIs" dxfId="20931" priority="1280" operator="lessThan">
      <formula>0.8</formula>
    </cfRule>
    <cfRule type="cellIs" dxfId="20930" priority="1281" operator="greaterThan">
      <formula>1</formula>
    </cfRule>
  </conditionalFormatting>
  <conditionalFormatting sqref="R32:R39">
    <cfRule type="cellIs" dxfId="20929" priority="1278" operator="greaterThan">
      <formula>1</formula>
    </cfRule>
    <cfRule type="cellIs" dxfId="20928" priority="1279" operator="lessThan">
      <formula>0.8</formula>
    </cfRule>
  </conditionalFormatting>
  <conditionalFormatting sqref="P32:P39">
    <cfRule type="cellIs" dxfId="20927" priority="1277" operator="greaterThan">
      <formula>0</formula>
    </cfRule>
  </conditionalFormatting>
  <conditionalFormatting sqref="Q32:Q39">
    <cfRule type="cellIs" dxfId="20926" priority="1275" operator="lessThan">
      <formula>0</formula>
    </cfRule>
  </conditionalFormatting>
  <conditionalFormatting sqref="R32:R39">
    <cfRule type="cellIs" dxfId="20925" priority="1273" operator="lessThan">
      <formula>0.8</formula>
    </cfRule>
    <cfRule type="cellIs" dxfId="20924" priority="1274" operator="greaterThan">
      <formula>1</formula>
    </cfRule>
  </conditionalFormatting>
  <conditionalFormatting sqref="R32:R39">
    <cfRule type="cellIs" dxfId="20923" priority="1271" operator="greaterThan">
      <formula>1</formula>
    </cfRule>
    <cfRule type="cellIs" dxfId="20922" priority="1272" operator="lessThan">
      <formula>0.8</formula>
    </cfRule>
  </conditionalFormatting>
  <conditionalFormatting sqref="P32:P39">
    <cfRule type="cellIs" dxfId="20921" priority="1270" operator="greaterThan">
      <formula>0</formula>
    </cfRule>
  </conditionalFormatting>
  <conditionalFormatting sqref="Q32:Q39">
    <cfRule type="cellIs" dxfId="20920" priority="1269" operator="lessThan">
      <formula>0</formula>
    </cfRule>
  </conditionalFormatting>
  <conditionalFormatting sqref="R32:R39">
    <cfRule type="cellIs" dxfId="20919" priority="1267" operator="lessThan">
      <formula>0.8</formula>
    </cfRule>
    <cfRule type="cellIs" dxfId="20918" priority="1268" operator="greaterThan">
      <formula>1</formula>
    </cfRule>
  </conditionalFormatting>
  <conditionalFormatting sqref="R32:R39">
    <cfRule type="cellIs" dxfId="20917" priority="1265" operator="greaterThan">
      <formula>1</formula>
    </cfRule>
    <cfRule type="cellIs" dxfId="20916" priority="1266" operator="lessThan">
      <formula>0.8</formula>
    </cfRule>
  </conditionalFormatting>
  <conditionalFormatting sqref="P32:P39">
    <cfRule type="cellIs" dxfId="20915" priority="1264" operator="greaterThan">
      <formula>0</formula>
    </cfRule>
  </conditionalFormatting>
  <conditionalFormatting sqref="Q32:Q39">
    <cfRule type="cellIs" dxfId="20914" priority="1263" operator="lessThan">
      <formula>0</formula>
    </cfRule>
  </conditionalFormatting>
  <conditionalFormatting sqref="R32:R39">
    <cfRule type="cellIs" dxfId="20913" priority="1261" operator="lessThan">
      <formula>0.8</formula>
    </cfRule>
    <cfRule type="cellIs" dxfId="20912" priority="1262" operator="greaterThan">
      <formula>1</formula>
    </cfRule>
  </conditionalFormatting>
  <conditionalFormatting sqref="R32:R39">
    <cfRule type="cellIs" dxfId="20911" priority="1259" operator="greaterThan">
      <formula>1</formula>
    </cfRule>
    <cfRule type="cellIs" dxfId="20910" priority="1260" operator="lessThan">
      <formula>0.8</formula>
    </cfRule>
  </conditionalFormatting>
  <conditionalFormatting sqref="P32:P39">
    <cfRule type="cellIs" dxfId="20909" priority="1258" operator="greaterThan">
      <formula>0</formula>
    </cfRule>
  </conditionalFormatting>
  <conditionalFormatting sqref="Q32:Q39">
    <cfRule type="cellIs" dxfId="20908" priority="1257" operator="lessThan">
      <formula>0</formula>
    </cfRule>
  </conditionalFormatting>
  <conditionalFormatting sqref="R32:R39">
    <cfRule type="cellIs" dxfId="20907" priority="1255" operator="lessThan">
      <formula>0.8</formula>
    </cfRule>
    <cfRule type="cellIs" dxfId="20906" priority="1256" operator="greaterThan">
      <formula>1</formula>
    </cfRule>
  </conditionalFormatting>
  <conditionalFormatting sqref="R32:R39">
    <cfRule type="cellIs" dxfId="20905" priority="1253" operator="greaterThan">
      <formula>1</formula>
    </cfRule>
    <cfRule type="cellIs" dxfId="20904" priority="1254" operator="lessThan">
      <formula>0.8</formula>
    </cfRule>
  </conditionalFormatting>
  <conditionalFormatting sqref="P32:P39">
    <cfRule type="cellIs" dxfId="20903" priority="1252" operator="greaterThan">
      <formula>0</formula>
    </cfRule>
  </conditionalFormatting>
  <conditionalFormatting sqref="Q32:Q39">
    <cfRule type="cellIs" dxfId="20902" priority="1251" operator="lessThan">
      <formula>0</formula>
    </cfRule>
  </conditionalFormatting>
  <conditionalFormatting sqref="R32:R39">
    <cfRule type="cellIs" dxfId="20901" priority="1249" operator="lessThan">
      <formula>0.8</formula>
    </cfRule>
    <cfRule type="cellIs" dxfId="20900" priority="1250" operator="greaterThan">
      <formula>1</formula>
    </cfRule>
  </conditionalFormatting>
  <conditionalFormatting sqref="R32:R39">
    <cfRule type="cellIs" dxfId="20899" priority="1247" operator="greaterThan">
      <formula>1</formula>
    </cfRule>
    <cfRule type="cellIs" dxfId="20898" priority="1248" operator="lessThan">
      <formula>0.8</formula>
    </cfRule>
  </conditionalFormatting>
  <conditionalFormatting sqref="P32:P39">
    <cfRule type="cellIs" dxfId="20897" priority="1246" operator="greaterThan">
      <formula>0</formula>
    </cfRule>
  </conditionalFormatting>
  <conditionalFormatting sqref="P32:P39">
    <cfRule type="cellIs" dxfId="20896" priority="1240" operator="greaterThan">
      <formula>0</formula>
    </cfRule>
  </conditionalFormatting>
  <conditionalFormatting sqref="Q32:Q39">
    <cfRule type="cellIs" dxfId="20895" priority="1245" operator="lessThan">
      <formula>0</formula>
    </cfRule>
  </conditionalFormatting>
  <conditionalFormatting sqref="R32:R39">
    <cfRule type="cellIs" dxfId="20894" priority="1243" operator="lessThan">
      <formula>0.8</formula>
    </cfRule>
    <cfRule type="cellIs" dxfId="20893" priority="1244" operator="greaterThan">
      <formula>1</formula>
    </cfRule>
  </conditionalFormatting>
  <conditionalFormatting sqref="R32:R39">
    <cfRule type="cellIs" dxfId="20892" priority="1241" operator="greaterThan">
      <formula>1</formula>
    </cfRule>
    <cfRule type="cellIs" dxfId="20891" priority="1242" operator="lessThan">
      <formula>0.8</formula>
    </cfRule>
  </conditionalFormatting>
  <conditionalFormatting sqref="P32:P39">
    <cfRule type="cellIs" dxfId="20890" priority="1234" operator="greaterThan">
      <formula>0</formula>
    </cfRule>
  </conditionalFormatting>
  <conditionalFormatting sqref="Q32:Q39">
    <cfRule type="cellIs" dxfId="20889" priority="1239" operator="lessThan">
      <formula>0</formula>
    </cfRule>
  </conditionalFormatting>
  <conditionalFormatting sqref="R32:R39">
    <cfRule type="cellIs" dxfId="20888" priority="1237" operator="lessThan">
      <formula>0.8</formula>
    </cfRule>
    <cfRule type="cellIs" dxfId="20887" priority="1238" operator="greaterThan">
      <formula>1</formula>
    </cfRule>
  </conditionalFormatting>
  <conditionalFormatting sqref="R32:R39">
    <cfRule type="cellIs" dxfId="20886" priority="1235" operator="greaterThan">
      <formula>1</formula>
    </cfRule>
    <cfRule type="cellIs" dxfId="20885" priority="1236" operator="lessThan">
      <formula>0.8</formula>
    </cfRule>
  </conditionalFormatting>
  <conditionalFormatting sqref="R32:R39">
    <cfRule type="cellIs" dxfId="20884" priority="1231" operator="lessThan">
      <formula>0.8</formula>
    </cfRule>
    <cfRule type="cellIs" dxfId="20883" priority="1232" operator="greaterThan">
      <formula>1</formula>
    </cfRule>
  </conditionalFormatting>
  <conditionalFormatting sqref="R32:R39">
    <cfRule type="cellIs" dxfId="20882" priority="1229" operator="greaterThan">
      <formula>1</formula>
    </cfRule>
    <cfRule type="cellIs" dxfId="20881" priority="1230" operator="lessThan">
      <formula>0.8</formula>
    </cfRule>
  </conditionalFormatting>
  <conditionalFormatting sqref="P32:P39">
    <cfRule type="cellIs" dxfId="20880" priority="1228" operator="greaterThan">
      <formula>0</formula>
    </cfRule>
  </conditionalFormatting>
  <conditionalFormatting sqref="Q32:Q39">
    <cfRule type="cellIs" dxfId="20879" priority="1233" operator="lessThan">
      <formula>0</formula>
    </cfRule>
  </conditionalFormatting>
  <conditionalFormatting sqref="Q32:Q39">
    <cfRule type="cellIs" dxfId="20878" priority="1222" operator="lessThan">
      <formula>0</formula>
    </cfRule>
  </conditionalFormatting>
  <conditionalFormatting sqref="P32:P39">
    <cfRule type="cellIs" dxfId="20877" priority="1223" operator="greaterThan">
      <formula>0</formula>
    </cfRule>
  </conditionalFormatting>
  <conditionalFormatting sqref="R32:R39">
    <cfRule type="cellIs" dxfId="20876" priority="1226" operator="lessThan">
      <formula>0.8</formula>
    </cfRule>
    <cfRule type="cellIs" dxfId="20875" priority="1227" operator="greaterThan">
      <formula>1</formula>
    </cfRule>
  </conditionalFormatting>
  <conditionalFormatting sqref="R32:R39">
    <cfRule type="cellIs" dxfId="20874" priority="1224" operator="greaterThan">
      <formula>1</formula>
    </cfRule>
    <cfRule type="cellIs" dxfId="20873" priority="1225" operator="lessThan">
      <formula>0.8</formula>
    </cfRule>
  </conditionalFormatting>
  <conditionalFormatting sqref="Q32:Q39">
    <cfRule type="cellIs" dxfId="20872" priority="1216" operator="lessThan">
      <formula>0</formula>
    </cfRule>
  </conditionalFormatting>
  <conditionalFormatting sqref="R32:R39">
    <cfRule type="cellIs" dxfId="20871" priority="1220" operator="lessThan">
      <formula>0.8</formula>
    </cfRule>
    <cfRule type="cellIs" dxfId="20870" priority="1221" operator="greaterThan">
      <formula>1</formula>
    </cfRule>
  </conditionalFormatting>
  <conditionalFormatting sqref="R32:R39">
    <cfRule type="cellIs" dxfId="20869" priority="1218" operator="greaterThan">
      <formula>1</formula>
    </cfRule>
    <cfRule type="cellIs" dxfId="20868" priority="1219" operator="lessThan">
      <formula>0.8</formula>
    </cfRule>
  </conditionalFormatting>
  <conditionalFormatting sqref="P32:P39">
    <cfRule type="cellIs" dxfId="20867" priority="1217" operator="greaterThan">
      <formula>0</formula>
    </cfRule>
  </conditionalFormatting>
  <conditionalFormatting sqref="Q32:Q39">
    <cfRule type="cellIs" dxfId="20866" priority="1215" operator="lessThan">
      <formula>0</formula>
    </cfRule>
  </conditionalFormatting>
  <conditionalFormatting sqref="R32:R39">
    <cfRule type="cellIs" dxfId="20865" priority="1213" operator="lessThan">
      <formula>0.8</formula>
    </cfRule>
    <cfRule type="cellIs" dxfId="20864" priority="1214" operator="greaterThan">
      <formula>1</formula>
    </cfRule>
  </conditionalFormatting>
  <conditionalFormatting sqref="R32:R39">
    <cfRule type="cellIs" dxfId="20863" priority="1211" operator="greaterThan">
      <formula>1</formula>
    </cfRule>
    <cfRule type="cellIs" dxfId="20862" priority="1212" operator="lessThan">
      <formula>0.8</formula>
    </cfRule>
  </conditionalFormatting>
  <conditionalFormatting sqref="P32:P39">
    <cfRule type="cellIs" dxfId="20861" priority="1210" operator="greaterThan">
      <formula>0</formula>
    </cfRule>
  </conditionalFormatting>
  <conditionalFormatting sqref="Q32:Q39">
    <cfRule type="cellIs" dxfId="20860" priority="1209" operator="lessThan">
      <formula>0</formula>
    </cfRule>
  </conditionalFormatting>
  <conditionalFormatting sqref="R32:R39">
    <cfRule type="cellIs" dxfId="20859" priority="1207" operator="lessThan">
      <formula>0.8</formula>
    </cfRule>
    <cfRule type="cellIs" dxfId="20858" priority="1208" operator="greaterThan">
      <formula>1</formula>
    </cfRule>
  </conditionalFormatting>
  <conditionalFormatting sqref="R32:R39">
    <cfRule type="cellIs" dxfId="20857" priority="1205" operator="greaterThan">
      <formula>1</formula>
    </cfRule>
    <cfRule type="cellIs" dxfId="20856" priority="1206" operator="lessThan">
      <formula>0.8</formula>
    </cfRule>
  </conditionalFormatting>
  <conditionalFormatting sqref="P32:P39">
    <cfRule type="cellIs" dxfId="20855" priority="1204" operator="greaterThan">
      <formula>0</formula>
    </cfRule>
  </conditionalFormatting>
  <conditionalFormatting sqref="Q32:Q39">
    <cfRule type="cellIs" dxfId="20854" priority="1203" operator="lessThan">
      <formula>0</formula>
    </cfRule>
  </conditionalFormatting>
  <conditionalFormatting sqref="R32:R39">
    <cfRule type="cellIs" dxfId="20853" priority="1201" operator="lessThan">
      <formula>0.8</formula>
    </cfRule>
    <cfRule type="cellIs" dxfId="20852" priority="1202" operator="greaterThan">
      <formula>1</formula>
    </cfRule>
  </conditionalFormatting>
  <conditionalFormatting sqref="R32:R39">
    <cfRule type="cellIs" dxfId="20851" priority="1199" operator="greaterThan">
      <formula>1</formula>
    </cfRule>
    <cfRule type="cellIs" dxfId="20850" priority="1200" operator="lessThan">
      <formula>0.8</formula>
    </cfRule>
  </conditionalFormatting>
  <conditionalFormatting sqref="P32:P39">
    <cfRule type="cellIs" dxfId="20849" priority="1198" operator="greaterThan">
      <formula>0</formula>
    </cfRule>
  </conditionalFormatting>
  <conditionalFormatting sqref="Q32:Q39">
    <cfRule type="cellIs" dxfId="20848" priority="1197" operator="lessThan">
      <formula>0</formula>
    </cfRule>
  </conditionalFormatting>
  <conditionalFormatting sqref="R32:R39">
    <cfRule type="cellIs" dxfId="20847" priority="1195" operator="lessThan">
      <formula>0.8</formula>
    </cfRule>
    <cfRule type="cellIs" dxfId="20846" priority="1196" operator="greaterThan">
      <formula>1</formula>
    </cfRule>
  </conditionalFormatting>
  <conditionalFormatting sqref="R32:R39">
    <cfRule type="cellIs" dxfId="20845" priority="1193" operator="greaterThan">
      <formula>1</formula>
    </cfRule>
    <cfRule type="cellIs" dxfId="20844" priority="1194" operator="lessThan">
      <formula>0.8</formula>
    </cfRule>
  </conditionalFormatting>
  <conditionalFormatting sqref="P32:P39">
    <cfRule type="cellIs" dxfId="20843" priority="1192" operator="greaterThan">
      <formula>0</formula>
    </cfRule>
  </conditionalFormatting>
  <conditionalFormatting sqref="Q96:Q105">
    <cfRule type="cellIs" dxfId="20842" priority="1186" operator="lessThan">
      <formula>0</formula>
    </cfRule>
  </conditionalFormatting>
  <conditionalFormatting sqref="P96:P105">
    <cfRule type="cellIs" dxfId="20841" priority="1187" operator="greaterThan">
      <formula>0</formula>
    </cfRule>
  </conditionalFormatting>
  <conditionalFormatting sqref="R96:R105">
    <cfRule type="cellIs" dxfId="20840" priority="1190" operator="lessThan">
      <formula>0.8</formula>
    </cfRule>
    <cfRule type="cellIs" dxfId="20839" priority="1191" operator="greaterThan">
      <formula>1</formula>
    </cfRule>
  </conditionalFormatting>
  <conditionalFormatting sqref="R96:R105">
    <cfRule type="cellIs" dxfId="20838" priority="1188" operator="greaterThan">
      <formula>1</formula>
    </cfRule>
    <cfRule type="cellIs" dxfId="20837" priority="1189" operator="lessThan">
      <formula>0.8</formula>
    </cfRule>
  </conditionalFormatting>
  <conditionalFormatting sqref="Q96:Q105">
    <cfRule type="cellIs" dxfId="20836" priority="1180" operator="lessThan">
      <formula>0</formula>
    </cfRule>
  </conditionalFormatting>
  <conditionalFormatting sqref="R96:R105">
    <cfRule type="cellIs" dxfId="20835" priority="1184" operator="lessThan">
      <formula>0.8</formula>
    </cfRule>
    <cfRule type="cellIs" dxfId="20834" priority="1185" operator="greaterThan">
      <formula>1</formula>
    </cfRule>
  </conditionalFormatting>
  <conditionalFormatting sqref="R96:R105">
    <cfRule type="cellIs" dxfId="20833" priority="1182" operator="greaterThan">
      <formula>1</formula>
    </cfRule>
    <cfRule type="cellIs" dxfId="20832" priority="1183" operator="lessThan">
      <formula>0.8</formula>
    </cfRule>
  </conditionalFormatting>
  <conditionalFormatting sqref="P96:P105">
    <cfRule type="cellIs" dxfId="20831" priority="1181" operator="greaterThan">
      <formula>0</formula>
    </cfRule>
  </conditionalFormatting>
  <conditionalFormatting sqref="Q96:Q105">
    <cfRule type="cellIs" dxfId="20830" priority="1179" operator="lessThan">
      <formula>0</formula>
    </cfRule>
  </conditionalFormatting>
  <conditionalFormatting sqref="R96:R105">
    <cfRule type="cellIs" dxfId="20829" priority="1177" operator="lessThan">
      <formula>0.8</formula>
    </cfRule>
    <cfRule type="cellIs" dxfId="20828" priority="1178" operator="greaterThan">
      <formula>1</formula>
    </cfRule>
  </conditionalFormatting>
  <conditionalFormatting sqref="R96:R105">
    <cfRule type="cellIs" dxfId="20827" priority="1175" operator="greaterThan">
      <formula>1</formula>
    </cfRule>
    <cfRule type="cellIs" dxfId="20826" priority="1176" operator="lessThan">
      <formula>0.8</formula>
    </cfRule>
  </conditionalFormatting>
  <conditionalFormatting sqref="P96:P105">
    <cfRule type="cellIs" dxfId="20825" priority="1174" operator="greaterThan">
      <formula>0</formula>
    </cfRule>
  </conditionalFormatting>
  <conditionalFormatting sqref="Q96:Q105">
    <cfRule type="cellIs" dxfId="20824" priority="1173" operator="lessThan">
      <formula>0</formula>
    </cfRule>
  </conditionalFormatting>
  <conditionalFormatting sqref="R96:R105">
    <cfRule type="cellIs" dxfId="20823" priority="1171" operator="lessThan">
      <formula>0.8</formula>
    </cfRule>
    <cfRule type="cellIs" dxfId="20822" priority="1172" operator="greaterThan">
      <formula>1</formula>
    </cfRule>
  </conditionalFormatting>
  <conditionalFormatting sqref="R96:R105">
    <cfRule type="cellIs" dxfId="20821" priority="1169" operator="greaterThan">
      <formula>1</formula>
    </cfRule>
    <cfRule type="cellIs" dxfId="20820" priority="1170" operator="lessThan">
      <formula>0.8</formula>
    </cfRule>
  </conditionalFormatting>
  <conditionalFormatting sqref="P96:P105">
    <cfRule type="cellIs" dxfId="20819" priority="1168" operator="greaterThan">
      <formula>0</formula>
    </cfRule>
  </conditionalFormatting>
  <conditionalFormatting sqref="Q96:Q105">
    <cfRule type="cellIs" dxfId="20818" priority="1162" operator="lessThan">
      <formula>0</formula>
    </cfRule>
  </conditionalFormatting>
  <conditionalFormatting sqref="R96:R105">
    <cfRule type="cellIs" dxfId="20817" priority="1166" operator="lessThan">
      <formula>0.8</formula>
    </cfRule>
    <cfRule type="cellIs" dxfId="20816" priority="1167" operator="greaterThan">
      <formula>1</formula>
    </cfRule>
  </conditionalFormatting>
  <conditionalFormatting sqref="R96:R105">
    <cfRule type="cellIs" dxfId="20815" priority="1164" operator="greaterThan">
      <formula>1</formula>
    </cfRule>
    <cfRule type="cellIs" dxfId="20814" priority="1165" operator="lessThan">
      <formula>0.8</formula>
    </cfRule>
  </conditionalFormatting>
  <conditionalFormatting sqref="P96:P105">
    <cfRule type="cellIs" dxfId="20813" priority="1163" operator="greaterThan">
      <formula>0</formula>
    </cfRule>
  </conditionalFormatting>
  <conditionalFormatting sqref="Q96:Q105">
    <cfRule type="cellIs" dxfId="20812" priority="1161" operator="lessThan">
      <formula>0</formula>
    </cfRule>
  </conditionalFormatting>
  <conditionalFormatting sqref="R96:R105">
    <cfRule type="cellIs" dxfId="20811" priority="1159" operator="lessThan">
      <formula>0.8</formula>
    </cfRule>
    <cfRule type="cellIs" dxfId="20810" priority="1160" operator="greaterThan">
      <formula>1</formula>
    </cfRule>
  </conditionalFormatting>
  <conditionalFormatting sqref="R96:R105">
    <cfRule type="cellIs" dxfId="20809" priority="1157" operator="greaterThan">
      <formula>1</formula>
    </cfRule>
    <cfRule type="cellIs" dxfId="20808" priority="1158" operator="lessThan">
      <formula>0.8</formula>
    </cfRule>
  </conditionalFormatting>
  <conditionalFormatting sqref="P96:P105">
    <cfRule type="cellIs" dxfId="20807" priority="1156" operator="greaterThan">
      <formula>0</formula>
    </cfRule>
  </conditionalFormatting>
  <conditionalFormatting sqref="Q96:Q105">
    <cfRule type="cellIs" dxfId="20806" priority="1155" operator="lessThan">
      <formula>0</formula>
    </cfRule>
  </conditionalFormatting>
  <conditionalFormatting sqref="R96:R105">
    <cfRule type="cellIs" dxfId="20805" priority="1153" operator="lessThan">
      <formula>0.8</formula>
    </cfRule>
    <cfRule type="cellIs" dxfId="20804" priority="1154" operator="greaterThan">
      <formula>1</formula>
    </cfRule>
  </conditionalFormatting>
  <conditionalFormatting sqref="R96:R105">
    <cfRule type="cellIs" dxfId="20803" priority="1151" operator="greaterThan">
      <formula>1</formula>
    </cfRule>
    <cfRule type="cellIs" dxfId="20802" priority="1152" operator="lessThan">
      <formula>0.8</formula>
    </cfRule>
  </conditionalFormatting>
  <conditionalFormatting sqref="P96:P105">
    <cfRule type="cellIs" dxfId="20801" priority="1150" operator="greaterThan">
      <formula>0</formula>
    </cfRule>
  </conditionalFormatting>
  <conditionalFormatting sqref="Q96:Q105">
    <cfRule type="cellIs" dxfId="20800" priority="1149" operator="lessThan">
      <formula>0</formula>
    </cfRule>
  </conditionalFormatting>
  <conditionalFormatting sqref="R96:R105">
    <cfRule type="cellIs" dxfId="20799" priority="1147" operator="lessThan">
      <formula>0.8</formula>
    </cfRule>
    <cfRule type="cellIs" dxfId="20798" priority="1148" operator="greaterThan">
      <formula>1</formula>
    </cfRule>
  </conditionalFormatting>
  <conditionalFormatting sqref="R96:R105">
    <cfRule type="cellIs" dxfId="20797" priority="1145" operator="greaterThan">
      <formula>1</formula>
    </cfRule>
    <cfRule type="cellIs" dxfId="20796" priority="1146" operator="lessThan">
      <formula>0.8</formula>
    </cfRule>
  </conditionalFormatting>
  <conditionalFormatting sqref="P96:P105">
    <cfRule type="cellIs" dxfId="20795" priority="1144" operator="greaterThan">
      <formula>0</formula>
    </cfRule>
  </conditionalFormatting>
  <conditionalFormatting sqref="Q96:Q105">
    <cfRule type="cellIs" dxfId="20794" priority="1143" operator="lessThan">
      <formula>0</formula>
    </cfRule>
  </conditionalFormatting>
  <conditionalFormatting sqref="R96:R105">
    <cfRule type="cellIs" dxfId="20793" priority="1141" operator="lessThan">
      <formula>0.8</formula>
    </cfRule>
    <cfRule type="cellIs" dxfId="20792" priority="1142" operator="greaterThan">
      <formula>1</formula>
    </cfRule>
  </conditionalFormatting>
  <conditionalFormatting sqref="R96:R105">
    <cfRule type="cellIs" dxfId="20791" priority="1139" operator="greaterThan">
      <formula>1</formula>
    </cfRule>
    <cfRule type="cellIs" dxfId="20790" priority="1140" operator="lessThan">
      <formula>0.8</formula>
    </cfRule>
  </conditionalFormatting>
  <conditionalFormatting sqref="P96:P105">
    <cfRule type="cellIs" dxfId="20789" priority="1138" operator="greaterThan">
      <formula>0</formula>
    </cfRule>
  </conditionalFormatting>
  <conditionalFormatting sqref="Q96:Q105">
    <cfRule type="cellIs" dxfId="20788" priority="1137" operator="lessThan">
      <formula>0</formula>
    </cfRule>
  </conditionalFormatting>
  <conditionalFormatting sqref="R96:R105">
    <cfRule type="cellIs" dxfId="20787" priority="1135" operator="lessThan">
      <formula>0.8</formula>
    </cfRule>
    <cfRule type="cellIs" dxfId="20786" priority="1136" operator="greaterThan">
      <formula>1</formula>
    </cfRule>
  </conditionalFormatting>
  <conditionalFormatting sqref="R96:R105">
    <cfRule type="cellIs" dxfId="20785" priority="1133" operator="greaterThan">
      <formula>1</formula>
    </cfRule>
    <cfRule type="cellIs" dxfId="20784" priority="1134" operator="lessThan">
      <formula>0.8</formula>
    </cfRule>
  </conditionalFormatting>
  <conditionalFormatting sqref="P96:P105">
    <cfRule type="cellIs" dxfId="20783" priority="1132" operator="greaterThan">
      <formula>0</formula>
    </cfRule>
  </conditionalFormatting>
  <conditionalFormatting sqref="P96:P105">
    <cfRule type="cellIs" dxfId="20782" priority="1126" operator="greaterThan">
      <formula>0</formula>
    </cfRule>
  </conditionalFormatting>
  <conditionalFormatting sqref="Q96:Q105">
    <cfRule type="cellIs" dxfId="20781" priority="1131" operator="lessThan">
      <formula>0</formula>
    </cfRule>
  </conditionalFormatting>
  <conditionalFormatting sqref="R96:R105">
    <cfRule type="cellIs" dxfId="20780" priority="1129" operator="lessThan">
      <formula>0.8</formula>
    </cfRule>
    <cfRule type="cellIs" dxfId="20779" priority="1130" operator="greaterThan">
      <formula>1</formula>
    </cfRule>
  </conditionalFormatting>
  <conditionalFormatting sqref="R96:R105">
    <cfRule type="cellIs" dxfId="20778" priority="1127" operator="greaterThan">
      <formula>1</formula>
    </cfRule>
    <cfRule type="cellIs" dxfId="20777" priority="1128" operator="lessThan">
      <formula>0.8</formula>
    </cfRule>
  </conditionalFormatting>
  <conditionalFormatting sqref="P96:P105">
    <cfRule type="cellIs" dxfId="20776" priority="1120" operator="greaterThan">
      <formula>0</formula>
    </cfRule>
  </conditionalFormatting>
  <conditionalFormatting sqref="Q96:Q105">
    <cfRule type="cellIs" dxfId="20775" priority="1125" operator="lessThan">
      <formula>0</formula>
    </cfRule>
  </conditionalFormatting>
  <conditionalFormatting sqref="R96:R105">
    <cfRule type="cellIs" dxfId="20774" priority="1123" operator="lessThan">
      <formula>0.8</formula>
    </cfRule>
    <cfRule type="cellIs" dxfId="20773" priority="1124" operator="greaterThan">
      <formula>1</formula>
    </cfRule>
  </conditionalFormatting>
  <conditionalFormatting sqref="R96:R105">
    <cfRule type="cellIs" dxfId="20772" priority="1121" operator="greaterThan">
      <formula>1</formula>
    </cfRule>
    <cfRule type="cellIs" dxfId="20771" priority="1122" operator="lessThan">
      <formula>0.8</formula>
    </cfRule>
  </conditionalFormatting>
  <conditionalFormatting sqref="R96:R105">
    <cfRule type="cellIs" dxfId="20770" priority="1117" operator="lessThan">
      <formula>0.8</formula>
    </cfRule>
    <cfRule type="cellIs" dxfId="20769" priority="1118" operator="greaterThan">
      <formula>1</formula>
    </cfRule>
  </conditionalFormatting>
  <conditionalFormatting sqref="R96:R105">
    <cfRule type="cellIs" dxfId="20768" priority="1115" operator="greaterThan">
      <formula>1</formula>
    </cfRule>
    <cfRule type="cellIs" dxfId="20767" priority="1116" operator="lessThan">
      <formula>0.8</formula>
    </cfRule>
  </conditionalFormatting>
  <conditionalFormatting sqref="P96:P105">
    <cfRule type="cellIs" dxfId="20766" priority="1114" operator="greaterThan">
      <formula>0</formula>
    </cfRule>
  </conditionalFormatting>
  <conditionalFormatting sqref="Q96:Q105">
    <cfRule type="cellIs" dxfId="20765" priority="1119" operator="lessThan">
      <formula>0</formula>
    </cfRule>
  </conditionalFormatting>
  <conditionalFormatting sqref="Q96:Q105">
    <cfRule type="cellIs" dxfId="20764" priority="1108" operator="lessThan">
      <formula>0</formula>
    </cfRule>
  </conditionalFormatting>
  <conditionalFormatting sqref="P96:P105">
    <cfRule type="cellIs" dxfId="20763" priority="1109" operator="greaterThan">
      <formula>0</formula>
    </cfRule>
  </conditionalFormatting>
  <conditionalFormatting sqref="R96:R105">
    <cfRule type="cellIs" dxfId="20762" priority="1112" operator="lessThan">
      <formula>0.8</formula>
    </cfRule>
    <cfRule type="cellIs" dxfId="20761" priority="1113" operator="greaterThan">
      <formula>1</formula>
    </cfRule>
  </conditionalFormatting>
  <conditionalFormatting sqref="R96:R105">
    <cfRule type="cellIs" dxfId="20760" priority="1110" operator="greaterThan">
      <formula>1</formula>
    </cfRule>
    <cfRule type="cellIs" dxfId="20759" priority="1111" operator="lessThan">
      <formula>0.8</formula>
    </cfRule>
  </conditionalFormatting>
  <conditionalFormatting sqref="Q96:Q105">
    <cfRule type="cellIs" dxfId="20758" priority="1102" operator="lessThan">
      <formula>0</formula>
    </cfRule>
  </conditionalFormatting>
  <conditionalFormatting sqref="R96:R105">
    <cfRule type="cellIs" dxfId="20757" priority="1106" operator="lessThan">
      <formula>0.8</formula>
    </cfRule>
    <cfRule type="cellIs" dxfId="20756" priority="1107" operator="greaterThan">
      <formula>1</formula>
    </cfRule>
  </conditionalFormatting>
  <conditionalFormatting sqref="R96:R105">
    <cfRule type="cellIs" dxfId="20755" priority="1104" operator="greaterThan">
      <formula>1</formula>
    </cfRule>
    <cfRule type="cellIs" dxfId="20754" priority="1105" operator="lessThan">
      <formula>0.8</formula>
    </cfRule>
  </conditionalFormatting>
  <conditionalFormatting sqref="P96:P105">
    <cfRule type="cellIs" dxfId="20753" priority="1103" operator="greaterThan">
      <formula>0</formula>
    </cfRule>
  </conditionalFormatting>
  <conditionalFormatting sqref="Q96:Q105">
    <cfRule type="cellIs" dxfId="20752" priority="1101" operator="lessThan">
      <formula>0</formula>
    </cfRule>
  </conditionalFormatting>
  <conditionalFormatting sqref="R96:R105">
    <cfRule type="cellIs" dxfId="20751" priority="1099" operator="lessThan">
      <formula>0.8</formula>
    </cfRule>
    <cfRule type="cellIs" dxfId="20750" priority="1100" operator="greaterThan">
      <formula>1</formula>
    </cfRule>
  </conditionalFormatting>
  <conditionalFormatting sqref="R96:R105">
    <cfRule type="cellIs" dxfId="20749" priority="1097" operator="greaterThan">
      <formula>1</formula>
    </cfRule>
    <cfRule type="cellIs" dxfId="20748" priority="1098" operator="lessThan">
      <formula>0.8</formula>
    </cfRule>
  </conditionalFormatting>
  <conditionalFormatting sqref="P96:P105">
    <cfRule type="cellIs" dxfId="20747" priority="1096" operator="greaterThan">
      <formula>0</formula>
    </cfRule>
  </conditionalFormatting>
  <conditionalFormatting sqref="Q96:Q105">
    <cfRule type="cellIs" dxfId="20746" priority="1095" operator="lessThan">
      <formula>0</formula>
    </cfRule>
  </conditionalFormatting>
  <conditionalFormatting sqref="R96:R105">
    <cfRule type="cellIs" dxfId="20745" priority="1093" operator="lessThan">
      <formula>0.8</formula>
    </cfRule>
    <cfRule type="cellIs" dxfId="20744" priority="1094" operator="greaterThan">
      <formula>1</formula>
    </cfRule>
  </conditionalFormatting>
  <conditionalFormatting sqref="R96:R105">
    <cfRule type="cellIs" dxfId="20743" priority="1091" operator="greaterThan">
      <formula>1</formula>
    </cfRule>
    <cfRule type="cellIs" dxfId="20742" priority="1092" operator="lessThan">
      <formula>0.8</formula>
    </cfRule>
  </conditionalFormatting>
  <conditionalFormatting sqref="P96:P105">
    <cfRule type="cellIs" dxfId="20741" priority="1090" operator="greaterThan">
      <formula>0</formula>
    </cfRule>
  </conditionalFormatting>
  <conditionalFormatting sqref="Q96:Q105">
    <cfRule type="cellIs" dxfId="20740" priority="1084" operator="lessThan">
      <formula>0</formula>
    </cfRule>
  </conditionalFormatting>
  <conditionalFormatting sqref="P96:P105">
    <cfRule type="cellIs" dxfId="20739" priority="1085" operator="greaterThan">
      <formula>0</formula>
    </cfRule>
  </conditionalFormatting>
  <conditionalFormatting sqref="R96:R105">
    <cfRule type="cellIs" dxfId="20738" priority="1088" operator="lessThan">
      <formula>0.8</formula>
    </cfRule>
    <cfRule type="cellIs" dxfId="20737" priority="1089" operator="greaterThan">
      <formula>1</formula>
    </cfRule>
  </conditionalFormatting>
  <conditionalFormatting sqref="R96:R105">
    <cfRule type="cellIs" dxfId="20736" priority="1086" operator="greaterThan">
      <formula>1</formula>
    </cfRule>
    <cfRule type="cellIs" dxfId="20735" priority="1087" operator="lessThan">
      <formula>0.8</formula>
    </cfRule>
  </conditionalFormatting>
  <conditionalFormatting sqref="Q96:Q105">
    <cfRule type="cellIs" dxfId="20734" priority="1078" operator="lessThan">
      <formula>0</formula>
    </cfRule>
  </conditionalFormatting>
  <conditionalFormatting sqref="R96:R105">
    <cfRule type="cellIs" dxfId="20733" priority="1082" operator="lessThan">
      <formula>0.8</formula>
    </cfRule>
    <cfRule type="cellIs" dxfId="20732" priority="1083" operator="greaterThan">
      <formula>1</formula>
    </cfRule>
  </conditionalFormatting>
  <conditionalFormatting sqref="R96:R105">
    <cfRule type="cellIs" dxfId="20731" priority="1080" operator="greaterThan">
      <formula>1</formula>
    </cfRule>
    <cfRule type="cellIs" dxfId="20730" priority="1081" operator="lessThan">
      <formula>0.8</formula>
    </cfRule>
  </conditionalFormatting>
  <conditionalFormatting sqref="P96:P105">
    <cfRule type="cellIs" dxfId="20729" priority="1079" operator="greaterThan">
      <formula>0</formula>
    </cfRule>
  </conditionalFormatting>
  <conditionalFormatting sqref="Q96:Q105">
    <cfRule type="cellIs" dxfId="20728" priority="1077" operator="lessThan">
      <formula>0</formula>
    </cfRule>
  </conditionalFormatting>
  <conditionalFormatting sqref="R96:R105">
    <cfRule type="cellIs" dxfId="20727" priority="1075" operator="lessThan">
      <formula>0.8</formula>
    </cfRule>
    <cfRule type="cellIs" dxfId="20726" priority="1076" operator="greaterThan">
      <formula>1</formula>
    </cfRule>
  </conditionalFormatting>
  <conditionalFormatting sqref="R96:R105">
    <cfRule type="cellIs" dxfId="20725" priority="1073" operator="greaterThan">
      <formula>1</formula>
    </cfRule>
    <cfRule type="cellIs" dxfId="20724" priority="1074" operator="lessThan">
      <formula>0.8</formula>
    </cfRule>
  </conditionalFormatting>
  <conditionalFormatting sqref="P96:P105">
    <cfRule type="cellIs" dxfId="20723" priority="1072" operator="greaterThan">
      <formula>0</formula>
    </cfRule>
  </conditionalFormatting>
  <conditionalFormatting sqref="Q96:Q105">
    <cfRule type="cellIs" dxfId="20722" priority="1071" operator="lessThan">
      <formula>0</formula>
    </cfRule>
  </conditionalFormatting>
  <conditionalFormatting sqref="R96:R105">
    <cfRule type="cellIs" dxfId="20721" priority="1069" operator="lessThan">
      <formula>0.8</formula>
    </cfRule>
    <cfRule type="cellIs" dxfId="20720" priority="1070" operator="greaterThan">
      <formula>1</formula>
    </cfRule>
  </conditionalFormatting>
  <conditionalFormatting sqref="R96:R105">
    <cfRule type="cellIs" dxfId="20719" priority="1067" operator="greaterThan">
      <formula>1</formula>
    </cfRule>
    <cfRule type="cellIs" dxfId="20718" priority="1068" operator="lessThan">
      <formula>0.8</formula>
    </cfRule>
  </conditionalFormatting>
  <conditionalFormatting sqref="P96:P105">
    <cfRule type="cellIs" dxfId="20717" priority="1066" operator="greaterThan">
      <formula>0</formula>
    </cfRule>
  </conditionalFormatting>
  <conditionalFormatting sqref="P124 P127 P130">
    <cfRule type="cellIs" dxfId="20716" priority="1060" operator="greaterThan">
      <formula>0</formula>
    </cfRule>
  </conditionalFormatting>
  <conditionalFormatting sqref="Q124 Q127 Q130">
    <cfRule type="cellIs" dxfId="20715" priority="1065" operator="lessThan">
      <formula>0</formula>
    </cfRule>
  </conditionalFormatting>
  <conditionalFormatting sqref="R124 R127 R130">
    <cfRule type="cellIs" dxfId="20714" priority="1063" operator="lessThan">
      <formula>0.8</formula>
    </cfRule>
    <cfRule type="cellIs" dxfId="20713" priority="1064" operator="greaterThan">
      <formula>1</formula>
    </cfRule>
  </conditionalFormatting>
  <conditionalFormatting sqref="R124 R127 R130">
    <cfRule type="cellIs" dxfId="20712" priority="1061" operator="greaterThan">
      <formula>1</formula>
    </cfRule>
    <cfRule type="cellIs" dxfId="20711" priority="1062" operator="lessThan">
      <formula>0.8</formula>
    </cfRule>
  </conditionalFormatting>
  <conditionalFormatting sqref="Q124 Q127 Q130">
    <cfRule type="cellIs" dxfId="20710" priority="1059" operator="lessThan">
      <formula>0</formula>
    </cfRule>
  </conditionalFormatting>
  <conditionalFormatting sqref="R124 R127 R130">
    <cfRule type="cellIs" dxfId="20709" priority="1057" operator="lessThan">
      <formula>0.8</formula>
    </cfRule>
    <cfRule type="cellIs" dxfId="20708" priority="1058" operator="greaterThan">
      <formula>1</formula>
    </cfRule>
  </conditionalFormatting>
  <conditionalFormatting sqref="R124 R127 R130">
    <cfRule type="cellIs" dxfId="20707" priority="1055" operator="greaterThan">
      <formula>1</formula>
    </cfRule>
    <cfRule type="cellIs" dxfId="20706" priority="1056" operator="lessThan">
      <formula>0.8</formula>
    </cfRule>
  </conditionalFormatting>
  <conditionalFormatting sqref="P124 P127 P130">
    <cfRule type="cellIs" dxfId="20705" priority="1054" operator="greaterThan">
      <formula>0</formula>
    </cfRule>
  </conditionalFormatting>
  <conditionalFormatting sqref="Q123 Q125:Q126 Q131 Q128:Q129">
    <cfRule type="cellIs" dxfId="20704" priority="1053" operator="lessThan">
      <formula>0</formula>
    </cfRule>
  </conditionalFormatting>
  <conditionalFormatting sqref="R123 R125:R126 R131 R128:R129">
    <cfRule type="cellIs" dxfId="20703" priority="1051" operator="lessThan">
      <formula>0.8</formula>
    </cfRule>
    <cfRule type="cellIs" dxfId="20702" priority="1052" operator="greaterThan">
      <formula>1</formula>
    </cfRule>
  </conditionalFormatting>
  <conditionalFormatting sqref="R123 R125:R126 R131 R128:R129">
    <cfRule type="cellIs" dxfId="20701" priority="1049" operator="greaterThan">
      <formula>1</formula>
    </cfRule>
    <cfRule type="cellIs" dxfId="20700" priority="1050" operator="lessThan">
      <formula>0.8</formula>
    </cfRule>
  </conditionalFormatting>
  <conditionalFormatting sqref="P123 P125:P126 P131 P128:P129">
    <cfRule type="cellIs" dxfId="20699" priority="1048" operator="greaterThan">
      <formula>0</formula>
    </cfRule>
  </conditionalFormatting>
  <conditionalFormatting sqref="P123 P125:P126 P131 P128:P129">
    <cfRule type="cellIs" dxfId="20698" priority="1042" operator="greaterThan">
      <formula>0</formula>
    </cfRule>
  </conditionalFormatting>
  <conditionalFormatting sqref="Q123 Q125:Q126 Q131 Q128:Q129">
    <cfRule type="cellIs" dxfId="20697" priority="1047" operator="lessThan">
      <formula>0</formula>
    </cfRule>
  </conditionalFormatting>
  <conditionalFormatting sqref="R123 R125:R126 R131 R128:R129">
    <cfRule type="cellIs" dxfId="20696" priority="1045" operator="lessThan">
      <formula>0.8</formula>
    </cfRule>
    <cfRule type="cellIs" dxfId="20695" priority="1046" operator="greaterThan">
      <formula>1</formula>
    </cfRule>
  </conditionalFormatting>
  <conditionalFormatting sqref="R123 R125:R126 R131 R128:R129">
    <cfRule type="cellIs" dxfId="20694" priority="1043" operator="greaterThan">
      <formula>1</formula>
    </cfRule>
    <cfRule type="cellIs" dxfId="20693" priority="1044" operator="lessThan">
      <formula>0.8</formula>
    </cfRule>
  </conditionalFormatting>
  <conditionalFormatting sqref="P122">
    <cfRule type="cellIs" dxfId="20692" priority="1036" operator="greaterThan">
      <formula>0</formula>
    </cfRule>
  </conditionalFormatting>
  <conditionalFormatting sqref="Q122">
    <cfRule type="cellIs" dxfId="20691" priority="1041" operator="lessThan">
      <formula>0</formula>
    </cfRule>
  </conditionalFormatting>
  <conditionalFormatting sqref="R122">
    <cfRule type="cellIs" dxfId="20690" priority="1039" operator="lessThan">
      <formula>0.8</formula>
    </cfRule>
    <cfRule type="cellIs" dxfId="20689" priority="1040" operator="greaterThan">
      <formula>1</formula>
    </cfRule>
  </conditionalFormatting>
  <conditionalFormatting sqref="R122">
    <cfRule type="cellIs" dxfId="20688" priority="1037" operator="greaterThan">
      <formula>1</formula>
    </cfRule>
    <cfRule type="cellIs" dxfId="20687" priority="1038" operator="lessThan">
      <formula>0.8</formula>
    </cfRule>
  </conditionalFormatting>
  <conditionalFormatting sqref="P137 P143 P140">
    <cfRule type="cellIs" dxfId="20686" priority="1035" operator="greaterThan">
      <formula>0</formula>
    </cfRule>
  </conditionalFormatting>
  <conditionalFormatting sqref="Q137:Q143">
    <cfRule type="cellIs" dxfId="20685" priority="1034" operator="lessThan">
      <formula>0</formula>
    </cfRule>
  </conditionalFormatting>
  <conditionalFormatting sqref="R137 R143">
    <cfRule type="cellIs" dxfId="20684" priority="1032" operator="lessThan">
      <formula>0.8</formula>
    </cfRule>
    <cfRule type="cellIs" dxfId="20683" priority="1033" operator="greaterThan">
      <formula>1</formula>
    </cfRule>
  </conditionalFormatting>
  <conditionalFormatting sqref="R137 R143">
    <cfRule type="cellIs" dxfId="20682" priority="1030" operator="greaterThan">
      <formula>1</formula>
    </cfRule>
    <cfRule type="cellIs" dxfId="20681" priority="1031" operator="lessThan">
      <formula>0.8</formula>
    </cfRule>
  </conditionalFormatting>
  <conditionalFormatting sqref="P137 P143 P140">
    <cfRule type="cellIs" dxfId="20680" priority="1029" operator="greaterThan">
      <formula>0</formula>
    </cfRule>
  </conditionalFormatting>
  <conditionalFormatting sqref="Q137:Q143">
    <cfRule type="cellIs" dxfId="20679" priority="1028" operator="lessThan">
      <formula>0</formula>
    </cfRule>
  </conditionalFormatting>
  <conditionalFormatting sqref="R137 R143">
    <cfRule type="cellIs" dxfId="20678" priority="1026" operator="lessThan">
      <formula>0.8</formula>
    </cfRule>
    <cfRule type="cellIs" dxfId="20677" priority="1027" operator="greaterThan">
      <formula>1</formula>
    </cfRule>
  </conditionalFormatting>
  <conditionalFormatting sqref="R137 R143">
    <cfRule type="cellIs" dxfId="20676" priority="1024" operator="greaterThan">
      <formula>1</formula>
    </cfRule>
    <cfRule type="cellIs" dxfId="20675" priority="1025" operator="lessThan">
      <formula>0.8</formula>
    </cfRule>
  </conditionalFormatting>
  <conditionalFormatting sqref="P137 P143 P140">
    <cfRule type="cellIs" dxfId="20674" priority="1023" operator="greaterThan">
      <formula>0</formula>
    </cfRule>
  </conditionalFormatting>
  <conditionalFormatting sqref="P137 P143 P140">
    <cfRule type="cellIs" dxfId="20673" priority="1017" operator="greaterThan">
      <formula>0</formula>
    </cfRule>
  </conditionalFormatting>
  <conditionalFormatting sqref="Q137:Q143">
    <cfRule type="cellIs" dxfId="20672" priority="1022" operator="lessThan">
      <formula>0</formula>
    </cfRule>
  </conditionalFormatting>
  <conditionalFormatting sqref="R137 R143">
    <cfRule type="cellIs" dxfId="20671" priority="1020" operator="lessThan">
      <formula>0.8</formula>
    </cfRule>
    <cfRule type="cellIs" dxfId="20670" priority="1021" operator="greaterThan">
      <formula>1</formula>
    </cfRule>
  </conditionalFormatting>
  <conditionalFormatting sqref="R137 R143">
    <cfRule type="cellIs" dxfId="20669" priority="1018" operator="greaterThan">
      <formula>1</formula>
    </cfRule>
    <cfRule type="cellIs" dxfId="20668" priority="1019" operator="lessThan">
      <formula>0.8</formula>
    </cfRule>
  </conditionalFormatting>
  <conditionalFormatting sqref="Q137:Q143">
    <cfRule type="cellIs" dxfId="20667" priority="1016" operator="lessThan">
      <formula>0</formula>
    </cfRule>
  </conditionalFormatting>
  <conditionalFormatting sqref="R137 R143">
    <cfRule type="cellIs" dxfId="20666" priority="1014" operator="lessThan">
      <formula>0.8</formula>
    </cfRule>
    <cfRule type="cellIs" dxfId="20665" priority="1015" operator="greaterThan">
      <formula>1</formula>
    </cfRule>
  </conditionalFormatting>
  <conditionalFormatting sqref="R137 R143">
    <cfRule type="cellIs" dxfId="20664" priority="1012" operator="greaterThan">
      <formula>1</formula>
    </cfRule>
    <cfRule type="cellIs" dxfId="20663" priority="1013" operator="lessThan">
      <formula>0.8</formula>
    </cfRule>
  </conditionalFormatting>
  <conditionalFormatting sqref="P137 P143 P140">
    <cfRule type="cellIs" dxfId="20662" priority="1011" operator="greaterThan">
      <formula>0</formula>
    </cfRule>
  </conditionalFormatting>
  <conditionalFormatting sqref="Q137:Q143">
    <cfRule type="cellIs" dxfId="20661" priority="1010" operator="lessThan">
      <formula>0</formula>
    </cfRule>
  </conditionalFormatting>
  <conditionalFormatting sqref="R137 R143">
    <cfRule type="cellIs" dxfId="20660" priority="1008" operator="lessThan">
      <formula>0.8</formula>
    </cfRule>
    <cfRule type="cellIs" dxfId="20659" priority="1009" operator="greaterThan">
      <formula>1</formula>
    </cfRule>
  </conditionalFormatting>
  <conditionalFormatting sqref="R137 R143">
    <cfRule type="cellIs" dxfId="20658" priority="1006" operator="greaterThan">
      <formula>1</formula>
    </cfRule>
    <cfRule type="cellIs" dxfId="20657" priority="1007" operator="lessThan">
      <formula>0.8</formula>
    </cfRule>
  </conditionalFormatting>
  <conditionalFormatting sqref="P137 P143 P140">
    <cfRule type="cellIs" dxfId="20656" priority="1005" operator="greaterThan">
      <formula>0</formula>
    </cfRule>
  </conditionalFormatting>
  <conditionalFormatting sqref="P137 P143 P140">
    <cfRule type="cellIs" dxfId="20655" priority="999" operator="greaterThan">
      <formula>0</formula>
    </cfRule>
  </conditionalFormatting>
  <conditionalFormatting sqref="Q137:Q143">
    <cfRule type="cellIs" dxfId="20654" priority="1004" operator="lessThan">
      <formula>0</formula>
    </cfRule>
  </conditionalFormatting>
  <conditionalFormatting sqref="R137 R143">
    <cfRule type="cellIs" dxfId="20653" priority="1002" operator="lessThan">
      <formula>0.8</formula>
    </cfRule>
    <cfRule type="cellIs" dxfId="20652" priority="1003" operator="greaterThan">
      <formula>1</formula>
    </cfRule>
  </conditionalFormatting>
  <conditionalFormatting sqref="R137 R143">
    <cfRule type="cellIs" dxfId="20651" priority="1000" operator="greaterThan">
      <formula>1</formula>
    </cfRule>
    <cfRule type="cellIs" dxfId="20650" priority="1001" operator="lessThan">
      <formula>0.8</formula>
    </cfRule>
  </conditionalFormatting>
  <conditionalFormatting sqref="Q137:Q143">
    <cfRule type="cellIs" dxfId="20649" priority="998" operator="lessThan">
      <formula>0</formula>
    </cfRule>
  </conditionalFormatting>
  <conditionalFormatting sqref="R137 R143">
    <cfRule type="cellIs" dxfId="20648" priority="996" operator="lessThan">
      <formula>0.8</formula>
    </cfRule>
    <cfRule type="cellIs" dxfId="20647" priority="997" operator="greaterThan">
      <formula>1</formula>
    </cfRule>
  </conditionalFormatting>
  <conditionalFormatting sqref="R137 R143">
    <cfRule type="cellIs" dxfId="20646" priority="994" operator="greaterThan">
      <formula>1</formula>
    </cfRule>
    <cfRule type="cellIs" dxfId="20645" priority="995" operator="lessThan">
      <formula>0.8</formula>
    </cfRule>
  </conditionalFormatting>
  <conditionalFormatting sqref="P137 P143 P140">
    <cfRule type="cellIs" dxfId="20644" priority="993" operator="greaterThan">
      <formula>0</formula>
    </cfRule>
  </conditionalFormatting>
  <conditionalFormatting sqref="Q137:Q143">
    <cfRule type="cellIs" dxfId="20643" priority="992" operator="lessThan">
      <formula>0</formula>
    </cfRule>
  </conditionalFormatting>
  <conditionalFormatting sqref="R137 R143">
    <cfRule type="cellIs" dxfId="20642" priority="990" operator="lessThan">
      <formula>0.8</formula>
    </cfRule>
    <cfRule type="cellIs" dxfId="20641" priority="991" operator="greaterThan">
      <formula>1</formula>
    </cfRule>
  </conditionalFormatting>
  <conditionalFormatting sqref="R137 R143">
    <cfRule type="cellIs" dxfId="20640" priority="988" operator="greaterThan">
      <formula>1</formula>
    </cfRule>
    <cfRule type="cellIs" dxfId="20639" priority="989" operator="lessThan">
      <formula>0.8</formula>
    </cfRule>
  </conditionalFormatting>
  <conditionalFormatting sqref="P137 P143 P140">
    <cfRule type="cellIs" dxfId="20638" priority="987" operator="greaterThan">
      <formula>0</formula>
    </cfRule>
  </conditionalFormatting>
  <conditionalFormatting sqref="P137 P143 P140">
    <cfRule type="cellIs" dxfId="20637" priority="981" operator="greaterThan">
      <formula>0</formula>
    </cfRule>
  </conditionalFormatting>
  <conditionalFormatting sqref="Q137:Q143">
    <cfRule type="cellIs" dxfId="20636" priority="986" operator="lessThan">
      <formula>0</formula>
    </cfRule>
  </conditionalFormatting>
  <conditionalFormatting sqref="R137 R143">
    <cfRule type="cellIs" dxfId="20635" priority="984" operator="lessThan">
      <formula>0.8</formula>
    </cfRule>
    <cfRule type="cellIs" dxfId="20634" priority="985" operator="greaterThan">
      <formula>1</formula>
    </cfRule>
  </conditionalFormatting>
  <conditionalFormatting sqref="R137 R143">
    <cfRule type="cellIs" dxfId="20633" priority="982" operator="greaterThan">
      <formula>1</formula>
    </cfRule>
    <cfRule type="cellIs" dxfId="20632" priority="983" operator="lessThan">
      <formula>0.8</formula>
    </cfRule>
  </conditionalFormatting>
  <conditionalFormatting sqref="Q137:Q143">
    <cfRule type="cellIs" dxfId="20631" priority="980" operator="lessThan">
      <formula>0</formula>
    </cfRule>
  </conditionalFormatting>
  <conditionalFormatting sqref="R137 R143">
    <cfRule type="cellIs" dxfId="20630" priority="978" operator="lessThan">
      <formula>0.8</formula>
    </cfRule>
    <cfRule type="cellIs" dxfId="20629" priority="979" operator="greaterThan">
      <formula>1</formula>
    </cfRule>
  </conditionalFormatting>
  <conditionalFormatting sqref="R137 R143">
    <cfRule type="cellIs" dxfId="20628" priority="976" operator="greaterThan">
      <formula>1</formula>
    </cfRule>
    <cfRule type="cellIs" dxfId="20627" priority="977" operator="lessThan">
      <formula>0.8</formula>
    </cfRule>
  </conditionalFormatting>
  <conditionalFormatting sqref="P137 P143 P140">
    <cfRule type="cellIs" dxfId="20626" priority="975" operator="greaterThan">
      <formula>0</formula>
    </cfRule>
  </conditionalFormatting>
  <conditionalFormatting sqref="P138 P144 P141">
    <cfRule type="cellIs" dxfId="20625" priority="969" operator="greaterThan">
      <formula>0</formula>
    </cfRule>
  </conditionalFormatting>
  <conditionalFormatting sqref="Q144">
    <cfRule type="cellIs" dxfId="20624" priority="974" operator="lessThan">
      <formula>0</formula>
    </cfRule>
  </conditionalFormatting>
  <conditionalFormatting sqref="R138 R144">
    <cfRule type="cellIs" dxfId="20623" priority="972" operator="lessThan">
      <formula>0.8</formula>
    </cfRule>
    <cfRule type="cellIs" dxfId="20622" priority="973" operator="greaterThan">
      <formula>1</formula>
    </cfRule>
  </conditionalFormatting>
  <conditionalFormatting sqref="R138 R144">
    <cfRule type="cellIs" dxfId="20621" priority="970" operator="greaterThan">
      <formula>1</formula>
    </cfRule>
    <cfRule type="cellIs" dxfId="20620" priority="971" operator="lessThan">
      <formula>0.8</formula>
    </cfRule>
  </conditionalFormatting>
  <conditionalFormatting sqref="Q144">
    <cfRule type="cellIs" dxfId="20619" priority="968" operator="lessThan">
      <formula>0</formula>
    </cfRule>
  </conditionalFormatting>
  <conditionalFormatting sqref="R138 R144">
    <cfRule type="cellIs" dxfId="20618" priority="966" operator="lessThan">
      <formula>0.8</formula>
    </cfRule>
    <cfRule type="cellIs" dxfId="20617" priority="967" operator="greaterThan">
      <formula>1</formula>
    </cfRule>
  </conditionalFormatting>
  <conditionalFormatting sqref="R138 R144">
    <cfRule type="cellIs" dxfId="20616" priority="964" operator="greaterThan">
      <formula>1</formula>
    </cfRule>
    <cfRule type="cellIs" dxfId="20615" priority="965" operator="lessThan">
      <formula>0.8</formula>
    </cfRule>
  </conditionalFormatting>
  <conditionalFormatting sqref="P138 P144 P141">
    <cfRule type="cellIs" dxfId="20614" priority="963" operator="greaterThan">
      <formula>0</formula>
    </cfRule>
  </conditionalFormatting>
  <conditionalFormatting sqref="Q144">
    <cfRule type="cellIs" dxfId="20613" priority="962" operator="lessThan">
      <formula>0</formula>
    </cfRule>
  </conditionalFormatting>
  <conditionalFormatting sqref="R138 R144">
    <cfRule type="cellIs" dxfId="20612" priority="960" operator="lessThan">
      <formula>0.8</formula>
    </cfRule>
    <cfRule type="cellIs" dxfId="20611" priority="961" operator="greaterThan">
      <formula>1</formula>
    </cfRule>
  </conditionalFormatting>
  <conditionalFormatting sqref="R138 R144">
    <cfRule type="cellIs" dxfId="20610" priority="958" operator="greaterThan">
      <formula>1</formula>
    </cfRule>
    <cfRule type="cellIs" dxfId="20609" priority="959" operator="lessThan">
      <formula>0.8</formula>
    </cfRule>
  </conditionalFormatting>
  <conditionalFormatting sqref="P138 P144 P141">
    <cfRule type="cellIs" dxfId="20608" priority="957" operator="greaterThan">
      <formula>0</formula>
    </cfRule>
  </conditionalFormatting>
  <conditionalFormatting sqref="Q144">
    <cfRule type="cellIs" dxfId="20607" priority="956" operator="lessThan">
      <formula>0</formula>
    </cfRule>
  </conditionalFormatting>
  <conditionalFormatting sqref="R138 R144">
    <cfRule type="cellIs" dxfId="20606" priority="954" operator="lessThan">
      <formula>0.8</formula>
    </cfRule>
    <cfRule type="cellIs" dxfId="20605" priority="955" operator="greaterThan">
      <formula>1</formula>
    </cfRule>
  </conditionalFormatting>
  <conditionalFormatting sqref="R138 R144">
    <cfRule type="cellIs" dxfId="20604" priority="952" operator="greaterThan">
      <formula>1</formula>
    </cfRule>
    <cfRule type="cellIs" dxfId="20603" priority="953" operator="lessThan">
      <formula>0.8</formula>
    </cfRule>
  </conditionalFormatting>
  <conditionalFormatting sqref="P138 P144 P141">
    <cfRule type="cellIs" dxfId="20602" priority="951" operator="greaterThan">
      <formula>0</formula>
    </cfRule>
  </conditionalFormatting>
  <conditionalFormatting sqref="Q144">
    <cfRule type="cellIs" dxfId="20601" priority="950" operator="lessThan">
      <formula>0</formula>
    </cfRule>
  </conditionalFormatting>
  <conditionalFormatting sqref="R138 R144">
    <cfRule type="cellIs" dxfId="20600" priority="948" operator="lessThan">
      <formula>0.8</formula>
    </cfRule>
    <cfRule type="cellIs" dxfId="20599" priority="949" operator="greaterThan">
      <formula>1</formula>
    </cfRule>
  </conditionalFormatting>
  <conditionalFormatting sqref="R138 R144">
    <cfRule type="cellIs" dxfId="20598" priority="946" operator="greaterThan">
      <formula>1</formula>
    </cfRule>
    <cfRule type="cellIs" dxfId="20597" priority="947" operator="lessThan">
      <formula>0.8</formula>
    </cfRule>
  </conditionalFormatting>
  <conditionalFormatting sqref="Q144">
    <cfRule type="cellIs" dxfId="20596" priority="945" operator="lessThan">
      <formula>0</formula>
    </cfRule>
  </conditionalFormatting>
  <conditionalFormatting sqref="R138 R144">
    <cfRule type="cellIs" dxfId="20595" priority="943" operator="lessThan">
      <formula>0.8</formula>
    </cfRule>
    <cfRule type="cellIs" dxfId="20594" priority="944" operator="greaterThan">
      <formula>1</formula>
    </cfRule>
  </conditionalFormatting>
  <conditionalFormatting sqref="R138 R144">
    <cfRule type="cellIs" dxfId="20593" priority="941" operator="greaterThan">
      <formula>1</formula>
    </cfRule>
    <cfRule type="cellIs" dxfId="20592" priority="942" operator="lessThan">
      <formula>0.8</formula>
    </cfRule>
  </conditionalFormatting>
  <conditionalFormatting sqref="P138 P144 P141">
    <cfRule type="cellIs" dxfId="20591" priority="940" operator="greaterThan">
      <formula>0</formula>
    </cfRule>
  </conditionalFormatting>
  <conditionalFormatting sqref="P138 P144 P141">
    <cfRule type="cellIs" dxfId="20590" priority="934" operator="greaterThan">
      <formula>0</formula>
    </cfRule>
  </conditionalFormatting>
  <conditionalFormatting sqref="Q144">
    <cfRule type="cellIs" dxfId="20589" priority="939" operator="lessThan">
      <formula>0</formula>
    </cfRule>
  </conditionalFormatting>
  <conditionalFormatting sqref="R138 R144">
    <cfRule type="cellIs" dxfId="20588" priority="937" operator="lessThan">
      <formula>0.8</formula>
    </cfRule>
    <cfRule type="cellIs" dxfId="20587" priority="938" operator="greaterThan">
      <formula>1</formula>
    </cfRule>
  </conditionalFormatting>
  <conditionalFormatting sqref="R138 R144">
    <cfRule type="cellIs" dxfId="20586" priority="935" operator="greaterThan">
      <formula>1</formula>
    </cfRule>
    <cfRule type="cellIs" dxfId="20585" priority="936" operator="lessThan">
      <formula>0.8</formula>
    </cfRule>
  </conditionalFormatting>
  <conditionalFormatting sqref="Q144">
    <cfRule type="cellIs" dxfId="20584" priority="933" operator="lessThan">
      <formula>0</formula>
    </cfRule>
  </conditionalFormatting>
  <conditionalFormatting sqref="R138 R144">
    <cfRule type="cellIs" dxfId="20583" priority="931" operator="lessThan">
      <formula>0.8</formula>
    </cfRule>
    <cfRule type="cellIs" dxfId="20582" priority="932" operator="greaterThan">
      <formula>1</formula>
    </cfRule>
  </conditionalFormatting>
  <conditionalFormatting sqref="R138 R144">
    <cfRule type="cellIs" dxfId="20581" priority="929" operator="greaterThan">
      <formula>1</formula>
    </cfRule>
    <cfRule type="cellIs" dxfId="20580" priority="930" operator="lessThan">
      <formula>0.8</formula>
    </cfRule>
  </conditionalFormatting>
  <conditionalFormatting sqref="P138 P144 P141">
    <cfRule type="cellIs" dxfId="20579" priority="928" operator="greaterThan">
      <formula>0</formula>
    </cfRule>
  </conditionalFormatting>
  <conditionalFormatting sqref="Q148:Q153">
    <cfRule type="cellIs" dxfId="20578" priority="927" operator="lessThan">
      <formula>0</formula>
    </cfRule>
  </conditionalFormatting>
  <conditionalFormatting sqref="R148:R153">
    <cfRule type="cellIs" dxfId="20577" priority="925" operator="lessThan">
      <formula>0.8</formula>
    </cfRule>
    <cfRule type="cellIs" dxfId="20576" priority="926" operator="greaterThan">
      <formula>1</formula>
    </cfRule>
  </conditionalFormatting>
  <conditionalFormatting sqref="R148:R153">
    <cfRule type="cellIs" dxfId="20575" priority="923" operator="greaterThan">
      <formula>1</formula>
    </cfRule>
    <cfRule type="cellIs" dxfId="20574" priority="924" operator="lessThan">
      <formula>0.8</formula>
    </cfRule>
  </conditionalFormatting>
  <conditionalFormatting sqref="P148:P153">
    <cfRule type="cellIs" dxfId="20573" priority="922" operator="greaterThan">
      <formula>0</formula>
    </cfRule>
  </conditionalFormatting>
  <conditionalFormatting sqref="P148:P153">
    <cfRule type="cellIs" dxfId="20572" priority="916" operator="greaterThan">
      <formula>0</formula>
    </cfRule>
  </conditionalFormatting>
  <conditionalFormatting sqref="Q148:Q153">
    <cfRule type="cellIs" dxfId="20571" priority="921" operator="lessThan">
      <formula>0</formula>
    </cfRule>
  </conditionalFormatting>
  <conditionalFormatting sqref="R148:R153">
    <cfRule type="cellIs" dxfId="20570" priority="919" operator="lessThan">
      <formula>0.8</formula>
    </cfRule>
    <cfRule type="cellIs" dxfId="20569" priority="920" operator="greaterThan">
      <formula>1</formula>
    </cfRule>
  </conditionalFormatting>
  <conditionalFormatting sqref="R148:R153">
    <cfRule type="cellIs" dxfId="20568" priority="917" operator="greaterThan">
      <formula>1</formula>
    </cfRule>
    <cfRule type="cellIs" dxfId="20567" priority="918" operator="lessThan">
      <formula>0.8</formula>
    </cfRule>
  </conditionalFormatting>
  <conditionalFormatting sqref="Q148:Q153">
    <cfRule type="cellIs" dxfId="20566" priority="915" operator="lessThan">
      <formula>0</formula>
    </cfRule>
  </conditionalFormatting>
  <conditionalFormatting sqref="R148:R153">
    <cfRule type="cellIs" dxfId="20565" priority="913" operator="lessThan">
      <formula>0.8</formula>
    </cfRule>
    <cfRule type="cellIs" dxfId="20564" priority="914" operator="greaterThan">
      <formula>1</formula>
    </cfRule>
  </conditionalFormatting>
  <conditionalFormatting sqref="R148:R153">
    <cfRule type="cellIs" dxfId="20563" priority="911" operator="greaterThan">
      <formula>1</formula>
    </cfRule>
    <cfRule type="cellIs" dxfId="20562" priority="912" operator="lessThan">
      <formula>0.8</formula>
    </cfRule>
  </conditionalFormatting>
  <conditionalFormatting sqref="P148:P153">
    <cfRule type="cellIs" dxfId="20561" priority="910" operator="greaterThan">
      <formula>0</formula>
    </cfRule>
  </conditionalFormatting>
  <conditionalFormatting sqref="Q148:Q153">
    <cfRule type="cellIs" dxfId="20560" priority="909" operator="lessThan">
      <formula>0</formula>
    </cfRule>
  </conditionalFormatting>
  <conditionalFormatting sqref="R148:R153">
    <cfRule type="cellIs" dxfId="20559" priority="907" operator="lessThan">
      <formula>0.8</formula>
    </cfRule>
    <cfRule type="cellIs" dxfId="20558" priority="908" operator="greaterThan">
      <formula>1</formula>
    </cfRule>
  </conditionalFormatting>
  <conditionalFormatting sqref="R148:R153">
    <cfRule type="cellIs" dxfId="20557" priority="905" operator="greaterThan">
      <formula>1</formula>
    </cfRule>
    <cfRule type="cellIs" dxfId="20556" priority="906" operator="lessThan">
      <formula>0.8</formula>
    </cfRule>
  </conditionalFormatting>
  <conditionalFormatting sqref="P148:P153">
    <cfRule type="cellIs" dxfId="20555" priority="904" operator="greaterThan">
      <formula>0</formula>
    </cfRule>
  </conditionalFormatting>
  <conditionalFormatting sqref="P148:P153">
    <cfRule type="cellIs" dxfId="20554" priority="898" operator="greaterThan">
      <formula>0</formula>
    </cfRule>
  </conditionalFormatting>
  <conditionalFormatting sqref="Q148:Q153">
    <cfRule type="cellIs" dxfId="20553" priority="903" operator="lessThan">
      <formula>0</formula>
    </cfRule>
  </conditionalFormatting>
  <conditionalFormatting sqref="R148:R153">
    <cfRule type="cellIs" dxfId="20552" priority="901" operator="lessThan">
      <formula>0.8</formula>
    </cfRule>
    <cfRule type="cellIs" dxfId="20551" priority="902" operator="greaterThan">
      <formula>1</formula>
    </cfRule>
  </conditionalFormatting>
  <conditionalFormatting sqref="R148:R153">
    <cfRule type="cellIs" dxfId="20550" priority="899" operator="greaterThan">
      <formula>1</formula>
    </cfRule>
    <cfRule type="cellIs" dxfId="20549" priority="900" operator="lessThan">
      <formula>0.8</formula>
    </cfRule>
  </conditionalFormatting>
  <conditionalFormatting sqref="Q148:Q153">
    <cfRule type="cellIs" dxfId="20548" priority="897" operator="lessThan">
      <formula>0</formula>
    </cfRule>
  </conditionalFormatting>
  <conditionalFormatting sqref="R148:R153">
    <cfRule type="cellIs" dxfId="20547" priority="895" operator="lessThan">
      <formula>0.8</formula>
    </cfRule>
    <cfRule type="cellIs" dxfId="20546" priority="896" operator="greaterThan">
      <formula>1</formula>
    </cfRule>
  </conditionalFormatting>
  <conditionalFormatting sqref="R148:R153">
    <cfRule type="cellIs" dxfId="20545" priority="893" operator="greaterThan">
      <formula>1</formula>
    </cfRule>
    <cfRule type="cellIs" dxfId="20544" priority="894" operator="lessThan">
      <formula>0.8</formula>
    </cfRule>
  </conditionalFormatting>
  <conditionalFormatting sqref="P148:P153">
    <cfRule type="cellIs" dxfId="20543" priority="892" operator="greaterThan">
      <formula>0</formula>
    </cfRule>
  </conditionalFormatting>
  <conditionalFormatting sqref="Q148:Q153">
    <cfRule type="cellIs" dxfId="20542" priority="886" operator="lessThan">
      <formula>0</formula>
    </cfRule>
  </conditionalFormatting>
  <conditionalFormatting sqref="P148:P153">
    <cfRule type="cellIs" dxfId="20541" priority="887" operator="greaterThan">
      <formula>0</formula>
    </cfRule>
  </conditionalFormatting>
  <conditionalFormatting sqref="R148:R153">
    <cfRule type="cellIs" dxfId="20540" priority="890" operator="lessThan">
      <formula>0.8</formula>
    </cfRule>
    <cfRule type="cellIs" dxfId="20539" priority="891" operator="greaterThan">
      <formula>1</formula>
    </cfRule>
  </conditionalFormatting>
  <conditionalFormatting sqref="R148:R153">
    <cfRule type="cellIs" dxfId="20538" priority="888" operator="greaterThan">
      <formula>1</formula>
    </cfRule>
    <cfRule type="cellIs" dxfId="20537" priority="889" operator="lessThan">
      <formula>0.8</formula>
    </cfRule>
  </conditionalFormatting>
  <conditionalFormatting sqref="Q148:Q153">
    <cfRule type="cellIs" dxfId="20536" priority="880" operator="lessThan">
      <formula>0</formula>
    </cfRule>
  </conditionalFormatting>
  <conditionalFormatting sqref="R148:R153">
    <cfRule type="cellIs" dxfId="20535" priority="884" operator="lessThan">
      <formula>0.8</formula>
    </cfRule>
    <cfRule type="cellIs" dxfId="20534" priority="885" operator="greaterThan">
      <formula>1</formula>
    </cfRule>
  </conditionalFormatting>
  <conditionalFormatting sqref="R148:R153">
    <cfRule type="cellIs" dxfId="20533" priority="882" operator="greaterThan">
      <formula>1</formula>
    </cfRule>
    <cfRule type="cellIs" dxfId="20532" priority="883" operator="lessThan">
      <formula>0.8</formula>
    </cfRule>
  </conditionalFormatting>
  <conditionalFormatting sqref="P148:P153">
    <cfRule type="cellIs" dxfId="20531" priority="881" operator="greaterThan">
      <formula>0</formula>
    </cfRule>
  </conditionalFormatting>
  <conditionalFormatting sqref="Q148:Q153">
    <cfRule type="cellIs" dxfId="20530" priority="879" operator="lessThan">
      <formula>0</formula>
    </cfRule>
  </conditionalFormatting>
  <conditionalFormatting sqref="R148:R153">
    <cfRule type="cellIs" dxfId="20529" priority="877" operator="lessThan">
      <formula>0.8</formula>
    </cfRule>
    <cfRule type="cellIs" dxfId="20528" priority="878" operator="greaterThan">
      <formula>1</formula>
    </cfRule>
  </conditionalFormatting>
  <conditionalFormatting sqref="R148:R153">
    <cfRule type="cellIs" dxfId="20527" priority="875" operator="greaterThan">
      <formula>1</formula>
    </cfRule>
    <cfRule type="cellIs" dxfId="20526" priority="876" operator="lessThan">
      <formula>0.8</formula>
    </cfRule>
  </conditionalFormatting>
  <conditionalFormatting sqref="P148:P153">
    <cfRule type="cellIs" dxfId="20525" priority="874" operator="greaterThan">
      <formula>0</formula>
    </cfRule>
  </conditionalFormatting>
  <conditionalFormatting sqref="Q148:Q153">
    <cfRule type="cellIs" dxfId="20524" priority="873" operator="lessThan">
      <formula>0</formula>
    </cfRule>
  </conditionalFormatting>
  <conditionalFormatting sqref="R148:R153">
    <cfRule type="cellIs" dxfId="20523" priority="871" operator="lessThan">
      <formula>0.8</formula>
    </cfRule>
    <cfRule type="cellIs" dxfId="20522" priority="872" operator="greaterThan">
      <formula>1</formula>
    </cfRule>
  </conditionalFormatting>
  <conditionalFormatting sqref="R148:R153">
    <cfRule type="cellIs" dxfId="20521" priority="869" operator="greaterThan">
      <formula>1</formula>
    </cfRule>
    <cfRule type="cellIs" dxfId="20520" priority="870" operator="lessThan">
      <formula>0.8</formula>
    </cfRule>
  </conditionalFormatting>
  <conditionalFormatting sqref="P148:P153">
    <cfRule type="cellIs" dxfId="20519" priority="868" operator="greaterThan">
      <formula>0</formula>
    </cfRule>
  </conditionalFormatting>
  <conditionalFormatting sqref="Q148:Q153">
    <cfRule type="cellIs" dxfId="20518" priority="867" operator="lessThan">
      <formula>0</formula>
    </cfRule>
  </conditionalFormatting>
  <conditionalFormatting sqref="R148:R153">
    <cfRule type="cellIs" dxfId="20517" priority="865" operator="lessThan">
      <formula>0.8</formula>
    </cfRule>
    <cfRule type="cellIs" dxfId="20516" priority="866" operator="greaterThan">
      <formula>1</formula>
    </cfRule>
  </conditionalFormatting>
  <conditionalFormatting sqref="R148:R153">
    <cfRule type="cellIs" dxfId="20515" priority="863" operator="greaterThan">
      <formula>1</formula>
    </cfRule>
    <cfRule type="cellIs" dxfId="20514" priority="864" operator="lessThan">
      <formula>0.8</formula>
    </cfRule>
  </conditionalFormatting>
  <conditionalFormatting sqref="P148:P153">
    <cfRule type="cellIs" dxfId="20513" priority="862" operator="greaterThan">
      <formula>0</formula>
    </cfRule>
  </conditionalFormatting>
  <conditionalFormatting sqref="Q148:Q153">
    <cfRule type="cellIs" dxfId="20512" priority="861" operator="lessThan">
      <formula>0</formula>
    </cfRule>
  </conditionalFormatting>
  <conditionalFormatting sqref="R148:R153">
    <cfRule type="cellIs" dxfId="20511" priority="859" operator="lessThan">
      <formula>0.8</formula>
    </cfRule>
    <cfRule type="cellIs" dxfId="20510" priority="860" operator="greaterThan">
      <formula>1</formula>
    </cfRule>
  </conditionalFormatting>
  <conditionalFormatting sqref="R148:R153">
    <cfRule type="cellIs" dxfId="20509" priority="857" operator="greaterThan">
      <formula>1</formula>
    </cfRule>
    <cfRule type="cellIs" dxfId="20508" priority="858" operator="lessThan">
      <formula>0.8</formula>
    </cfRule>
  </conditionalFormatting>
  <conditionalFormatting sqref="P148:P153">
    <cfRule type="cellIs" dxfId="20507" priority="856" operator="greaterThan">
      <formula>0</formula>
    </cfRule>
  </conditionalFormatting>
  <conditionalFormatting sqref="Q148:Q153">
    <cfRule type="cellIs" dxfId="20506" priority="855" operator="lessThan">
      <formula>0</formula>
    </cfRule>
  </conditionalFormatting>
  <conditionalFormatting sqref="R148:R153">
    <cfRule type="cellIs" dxfId="20505" priority="853" operator="lessThan">
      <formula>0.8</formula>
    </cfRule>
    <cfRule type="cellIs" dxfId="20504" priority="854" operator="greaterThan">
      <formula>1</formula>
    </cfRule>
  </conditionalFormatting>
  <conditionalFormatting sqref="R148:R153">
    <cfRule type="cellIs" dxfId="20503" priority="851" operator="greaterThan">
      <formula>1</formula>
    </cfRule>
    <cfRule type="cellIs" dxfId="20502" priority="852" operator="lessThan">
      <formula>0.8</formula>
    </cfRule>
  </conditionalFormatting>
  <conditionalFormatting sqref="P148:P153">
    <cfRule type="cellIs" dxfId="20501" priority="850" operator="greaterThan">
      <formula>0</formula>
    </cfRule>
  </conditionalFormatting>
  <conditionalFormatting sqref="Q148:Q153">
    <cfRule type="cellIs" dxfId="20500" priority="849" operator="lessThan">
      <formula>0</formula>
    </cfRule>
  </conditionalFormatting>
  <conditionalFormatting sqref="R148:R153">
    <cfRule type="cellIs" dxfId="20499" priority="847" operator="lessThan">
      <formula>0.8</formula>
    </cfRule>
    <cfRule type="cellIs" dxfId="20498" priority="848" operator="greaterThan">
      <formula>1</formula>
    </cfRule>
  </conditionalFormatting>
  <conditionalFormatting sqref="R148:R153">
    <cfRule type="cellIs" dxfId="20497" priority="845" operator="greaterThan">
      <formula>1</formula>
    </cfRule>
    <cfRule type="cellIs" dxfId="20496" priority="846" operator="lessThan">
      <formula>0.8</formula>
    </cfRule>
  </conditionalFormatting>
  <conditionalFormatting sqref="P148:P153">
    <cfRule type="cellIs" dxfId="20495" priority="844" operator="greaterThan">
      <formula>0</formula>
    </cfRule>
  </conditionalFormatting>
  <conditionalFormatting sqref="Q148:Q153">
    <cfRule type="cellIs" dxfId="20494" priority="843" operator="lessThan">
      <formula>0</formula>
    </cfRule>
  </conditionalFormatting>
  <conditionalFormatting sqref="R148:R153">
    <cfRule type="cellIs" dxfId="20493" priority="841" operator="lessThan">
      <formula>0.8</formula>
    </cfRule>
    <cfRule type="cellIs" dxfId="20492" priority="842" operator="greaterThan">
      <formula>1</formula>
    </cfRule>
  </conditionalFormatting>
  <conditionalFormatting sqref="R148:R153">
    <cfRule type="cellIs" dxfId="20491" priority="839" operator="greaterThan">
      <formula>1</formula>
    </cfRule>
    <cfRule type="cellIs" dxfId="20490" priority="840" operator="lessThan">
      <formula>0.8</formula>
    </cfRule>
  </conditionalFormatting>
  <conditionalFormatting sqref="P148:P153">
    <cfRule type="cellIs" dxfId="20489" priority="838" operator="greaterThan">
      <formula>0</formula>
    </cfRule>
  </conditionalFormatting>
  <conditionalFormatting sqref="P148:P153">
    <cfRule type="cellIs" dxfId="20488" priority="832" operator="greaterThan">
      <formula>0</formula>
    </cfRule>
  </conditionalFormatting>
  <conditionalFormatting sqref="Q148:Q153">
    <cfRule type="cellIs" dxfId="20487" priority="837" operator="lessThan">
      <formula>0</formula>
    </cfRule>
  </conditionalFormatting>
  <conditionalFormatting sqref="R148:R153">
    <cfRule type="cellIs" dxfId="20486" priority="835" operator="lessThan">
      <formula>0.8</formula>
    </cfRule>
    <cfRule type="cellIs" dxfId="20485" priority="836" operator="greaterThan">
      <formula>1</formula>
    </cfRule>
  </conditionalFormatting>
  <conditionalFormatting sqref="R148:R153">
    <cfRule type="cellIs" dxfId="20484" priority="833" operator="greaterThan">
      <formula>1</formula>
    </cfRule>
    <cfRule type="cellIs" dxfId="20483" priority="834" operator="lessThan">
      <formula>0.8</formula>
    </cfRule>
  </conditionalFormatting>
  <conditionalFormatting sqref="P148:P153">
    <cfRule type="cellIs" dxfId="20482" priority="826" operator="greaterThan">
      <formula>0</formula>
    </cfRule>
  </conditionalFormatting>
  <conditionalFormatting sqref="Q148:Q153">
    <cfRule type="cellIs" dxfId="20481" priority="831" operator="lessThan">
      <formula>0</formula>
    </cfRule>
  </conditionalFormatting>
  <conditionalFormatting sqref="R148:R153">
    <cfRule type="cellIs" dxfId="20480" priority="829" operator="lessThan">
      <formula>0.8</formula>
    </cfRule>
    <cfRule type="cellIs" dxfId="20479" priority="830" operator="greaterThan">
      <formula>1</formula>
    </cfRule>
  </conditionalFormatting>
  <conditionalFormatting sqref="R148:R153">
    <cfRule type="cellIs" dxfId="20478" priority="827" operator="greaterThan">
      <formula>1</formula>
    </cfRule>
    <cfRule type="cellIs" dxfId="20477" priority="828" operator="lessThan">
      <formula>0.8</formula>
    </cfRule>
  </conditionalFormatting>
  <conditionalFormatting sqref="R148:R153">
    <cfRule type="cellIs" dxfId="20476" priority="823" operator="lessThan">
      <formula>0.8</formula>
    </cfRule>
    <cfRule type="cellIs" dxfId="20475" priority="824" operator="greaterThan">
      <formula>1</formula>
    </cfRule>
  </conditionalFormatting>
  <conditionalFormatting sqref="R148:R153">
    <cfRule type="cellIs" dxfId="20474" priority="821" operator="greaterThan">
      <formula>1</formula>
    </cfRule>
    <cfRule type="cellIs" dxfId="20473" priority="822" operator="lessThan">
      <formula>0.8</formula>
    </cfRule>
  </conditionalFormatting>
  <conditionalFormatting sqref="P148:P153">
    <cfRule type="cellIs" dxfId="20472" priority="820" operator="greaterThan">
      <formula>0</formula>
    </cfRule>
  </conditionalFormatting>
  <conditionalFormatting sqref="Q148:Q153">
    <cfRule type="cellIs" dxfId="20471" priority="825" operator="lessThan">
      <formula>0</formula>
    </cfRule>
  </conditionalFormatting>
  <conditionalFormatting sqref="Q148:Q153">
    <cfRule type="cellIs" dxfId="20470" priority="819" operator="lessThan">
      <formula>0</formula>
    </cfRule>
  </conditionalFormatting>
  <conditionalFormatting sqref="R148:R153">
    <cfRule type="cellIs" dxfId="20469" priority="817" operator="lessThan">
      <formula>0.8</formula>
    </cfRule>
    <cfRule type="cellIs" dxfId="20468" priority="818" operator="greaterThan">
      <formula>1</formula>
    </cfRule>
  </conditionalFormatting>
  <conditionalFormatting sqref="R148:R153">
    <cfRule type="cellIs" dxfId="20467" priority="815" operator="greaterThan">
      <formula>1</formula>
    </cfRule>
    <cfRule type="cellIs" dxfId="20466" priority="816" operator="lessThan">
      <formula>0.8</formula>
    </cfRule>
  </conditionalFormatting>
  <conditionalFormatting sqref="P148:P153">
    <cfRule type="cellIs" dxfId="20465" priority="814" operator="greaterThan">
      <formula>0</formula>
    </cfRule>
  </conditionalFormatting>
  <conditionalFormatting sqref="P148:P153">
    <cfRule type="cellIs" dxfId="20464" priority="808" operator="greaterThan">
      <formula>0</formula>
    </cfRule>
  </conditionalFormatting>
  <conditionalFormatting sqref="Q148:Q153">
    <cfRule type="cellIs" dxfId="20463" priority="813" operator="lessThan">
      <formula>0</formula>
    </cfRule>
  </conditionalFormatting>
  <conditionalFormatting sqref="R148:R153">
    <cfRule type="cellIs" dxfId="20462" priority="811" operator="lessThan">
      <formula>0.8</formula>
    </cfRule>
    <cfRule type="cellIs" dxfId="20461" priority="812" operator="greaterThan">
      <formula>1</formula>
    </cfRule>
  </conditionalFormatting>
  <conditionalFormatting sqref="R148:R153">
    <cfRule type="cellIs" dxfId="20460" priority="809" operator="greaterThan">
      <formula>1</formula>
    </cfRule>
    <cfRule type="cellIs" dxfId="20459" priority="810" operator="lessThan">
      <formula>0.8</formula>
    </cfRule>
  </conditionalFormatting>
  <conditionalFormatting sqref="P148:P153">
    <cfRule type="cellIs" dxfId="20458" priority="802" operator="greaterThan">
      <formula>0</formula>
    </cfRule>
  </conditionalFormatting>
  <conditionalFormatting sqref="Q148:Q153">
    <cfRule type="cellIs" dxfId="20457" priority="807" operator="lessThan">
      <formula>0</formula>
    </cfRule>
  </conditionalFormatting>
  <conditionalFormatting sqref="R148:R153">
    <cfRule type="cellIs" dxfId="20456" priority="805" operator="lessThan">
      <formula>0.8</formula>
    </cfRule>
    <cfRule type="cellIs" dxfId="20455" priority="806" operator="greaterThan">
      <formula>1</formula>
    </cfRule>
  </conditionalFormatting>
  <conditionalFormatting sqref="R148:R153">
    <cfRule type="cellIs" dxfId="20454" priority="803" operator="greaterThan">
      <formula>1</formula>
    </cfRule>
    <cfRule type="cellIs" dxfId="20453" priority="804" operator="lessThan">
      <formula>0.8</formula>
    </cfRule>
  </conditionalFormatting>
  <conditionalFormatting sqref="R148:R153">
    <cfRule type="cellIs" dxfId="20452" priority="799" operator="lessThan">
      <formula>0.8</formula>
    </cfRule>
    <cfRule type="cellIs" dxfId="20451" priority="800" operator="greaterThan">
      <formula>1</formula>
    </cfRule>
  </conditionalFormatting>
  <conditionalFormatting sqref="R148:R153">
    <cfRule type="cellIs" dxfId="20450" priority="797" operator="greaterThan">
      <formula>1</formula>
    </cfRule>
    <cfRule type="cellIs" dxfId="20449" priority="798" operator="lessThan">
      <formula>0.8</formula>
    </cfRule>
  </conditionalFormatting>
  <conditionalFormatting sqref="P148:P153">
    <cfRule type="cellIs" dxfId="20448" priority="796" operator="greaterThan">
      <formula>0</formula>
    </cfRule>
  </conditionalFormatting>
  <conditionalFormatting sqref="Q148:Q153">
    <cfRule type="cellIs" dxfId="20447" priority="801" operator="lessThan">
      <formula>0</formula>
    </cfRule>
  </conditionalFormatting>
  <conditionalFormatting sqref="P148:P153">
    <cfRule type="cellIs" dxfId="20446" priority="790" operator="greaterThan">
      <formula>0</formula>
    </cfRule>
  </conditionalFormatting>
  <conditionalFormatting sqref="Q148:Q153">
    <cfRule type="cellIs" dxfId="20445" priority="795" operator="lessThan">
      <formula>0</formula>
    </cfRule>
  </conditionalFormatting>
  <conditionalFormatting sqref="R148:R153">
    <cfRule type="cellIs" dxfId="20444" priority="793" operator="lessThan">
      <formula>0.8</formula>
    </cfRule>
    <cfRule type="cellIs" dxfId="20443" priority="794" operator="greaterThan">
      <formula>1</formula>
    </cfRule>
  </conditionalFormatting>
  <conditionalFormatting sqref="R148:R153">
    <cfRule type="cellIs" dxfId="20442" priority="791" operator="greaterThan">
      <formula>1</formula>
    </cfRule>
    <cfRule type="cellIs" dxfId="20441" priority="792" operator="lessThan">
      <formula>0.8</formula>
    </cfRule>
  </conditionalFormatting>
  <conditionalFormatting sqref="R148:R153">
    <cfRule type="cellIs" dxfId="20440" priority="787" operator="lessThan">
      <formula>0.8</formula>
    </cfRule>
    <cfRule type="cellIs" dxfId="20439" priority="788" operator="greaterThan">
      <formula>1</formula>
    </cfRule>
  </conditionalFormatting>
  <conditionalFormatting sqref="R148:R153">
    <cfRule type="cellIs" dxfId="20438" priority="785" operator="greaterThan">
      <formula>1</formula>
    </cfRule>
    <cfRule type="cellIs" dxfId="20437" priority="786" operator="lessThan">
      <formula>0.8</formula>
    </cfRule>
  </conditionalFormatting>
  <conditionalFormatting sqref="P148:P153">
    <cfRule type="cellIs" dxfId="20436" priority="784" operator="greaterThan">
      <formula>0</formula>
    </cfRule>
  </conditionalFormatting>
  <conditionalFormatting sqref="Q148:Q153">
    <cfRule type="cellIs" dxfId="20435" priority="789" operator="lessThan">
      <formula>0</formula>
    </cfRule>
  </conditionalFormatting>
  <conditionalFormatting sqref="R148:R153">
    <cfRule type="cellIs" dxfId="20434" priority="781" operator="lessThan">
      <formula>0.8</formula>
    </cfRule>
    <cfRule type="cellIs" dxfId="20433" priority="782" operator="greaterThan">
      <formula>1</formula>
    </cfRule>
  </conditionalFormatting>
  <conditionalFormatting sqref="R148:R153">
    <cfRule type="cellIs" dxfId="20432" priority="779" operator="greaterThan">
      <formula>1</formula>
    </cfRule>
    <cfRule type="cellIs" dxfId="20431" priority="780" operator="lessThan">
      <formula>0.8</formula>
    </cfRule>
  </conditionalFormatting>
  <conditionalFormatting sqref="P148:P153">
    <cfRule type="cellIs" dxfId="20430" priority="778" operator="greaterThan">
      <formula>0</formula>
    </cfRule>
  </conditionalFormatting>
  <conditionalFormatting sqref="Q148:Q153">
    <cfRule type="cellIs" dxfId="20429" priority="783" operator="lessThan">
      <formula>0</formula>
    </cfRule>
  </conditionalFormatting>
  <conditionalFormatting sqref="Q148:Q153">
    <cfRule type="cellIs" dxfId="20428" priority="777" operator="lessThan">
      <formula>0</formula>
    </cfRule>
  </conditionalFormatting>
  <conditionalFormatting sqref="R148:R153">
    <cfRule type="cellIs" dxfId="20427" priority="775" operator="lessThan">
      <formula>0.8</formula>
    </cfRule>
    <cfRule type="cellIs" dxfId="20426" priority="776" operator="greaterThan">
      <formula>1</formula>
    </cfRule>
  </conditionalFormatting>
  <conditionalFormatting sqref="R148:R153">
    <cfRule type="cellIs" dxfId="20425" priority="773" operator="greaterThan">
      <formula>1</formula>
    </cfRule>
    <cfRule type="cellIs" dxfId="20424" priority="774" operator="lessThan">
      <formula>0.8</formula>
    </cfRule>
  </conditionalFormatting>
  <conditionalFormatting sqref="P148:P153">
    <cfRule type="cellIs" dxfId="20423" priority="772" operator="greaterThan">
      <formula>0</formula>
    </cfRule>
  </conditionalFormatting>
  <conditionalFormatting sqref="Q148:Q153">
    <cfRule type="cellIs" dxfId="20422" priority="766" operator="lessThan">
      <formula>0</formula>
    </cfRule>
  </conditionalFormatting>
  <conditionalFormatting sqref="R148:R153">
    <cfRule type="cellIs" dxfId="20421" priority="770" operator="lessThan">
      <formula>0.8</formula>
    </cfRule>
    <cfRule type="cellIs" dxfId="20420" priority="771" operator="greaterThan">
      <formula>1</formula>
    </cfRule>
  </conditionalFormatting>
  <conditionalFormatting sqref="R148:R153">
    <cfRule type="cellIs" dxfId="20419" priority="768" operator="greaterThan">
      <formula>1</formula>
    </cfRule>
    <cfRule type="cellIs" dxfId="20418" priority="769" operator="lessThan">
      <formula>0.8</formula>
    </cfRule>
  </conditionalFormatting>
  <conditionalFormatting sqref="P148:P153">
    <cfRule type="cellIs" dxfId="20417" priority="767" operator="greaterThan">
      <formula>0</formula>
    </cfRule>
  </conditionalFormatting>
  <conditionalFormatting sqref="Q148:Q153">
    <cfRule type="cellIs" dxfId="20416" priority="765" operator="lessThan">
      <formula>0</formula>
    </cfRule>
  </conditionalFormatting>
  <conditionalFormatting sqref="R148:R153">
    <cfRule type="cellIs" dxfId="20415" priority="763" operator="lessThan">
      <formula>0.8</formula>
    </cfRule>
    <cfRule type="cellIs" dxfId="20414" priority="764" operator="greaterThan">
      <formula>1</formula>
    </cfRule>
  </conditionalFormatting>
  <conditionalFormatting sqref="R148:R153">
    <cfRule type="cellIs" dxfId="20413" priority="761" operator="greaterThan">
      <formula>1</formula>
    </cfRule>
    <cfRule type="cellIs" dxfId="20412" priority="762" operator="lessThan">
      <formula>0.8</formula>
    </cfRule>
  </conditionalFormatting>
  <conditionalFormatting sqref="P148:P153">
    <cfRule type="cellIs" dxfId="20411" priority="760" operator="greaterThan">
      <formula>0</formula>
    </cfRule>
  </conditionalFormatting>
  <conditionalFormatting sqref="Q148:Q153">
    <cfRule type="cellIs" dxfId="20410" priority="759" operator="lessThan">
      <formula>0</formula>
    </cfRule>
  </conditionalFormatting>
  <conditionalFormatting sqref="R148:R153">
    <cfRule type="cellIs" dxfId="20409" priority="757" operator="lessThan">
      <formula>0.8</formula>
    </cfRule>
    <cfRule type="cellIs" dxfId="20408" priority="758" operator="greaterThan">
      <formula>1</formula>
    </cfRule>
  </conditionalFormatting>
  <conditionalFormatting sqref="R148:R153">
    <cfRule type="cellIs" dxfId="20407" priority="755" operator="greaterThan">
      <formula>1</formula>
    </cfRule>
    <cfRule type="cellIs" dxfId="20406" priority="756" operator="lessThan">
      <formula>0.8</formula>
    </cfRule>
  </conditionalFormatting>
  <conditionalFormatting sqref="P148:P153">
    <cfRule type="cellIs" dxfId="20405" priority="754" operator="greaterThan">
      <formula>0</formula>
    </cfRule>
  </conditionalFormatting>
  <conditionalFormatting sqref="Q148:Q153">
    <cfRule type="cellIs" dxfId="20404" priority="753" operator="lessThan">
      <formula>0</formula>
    </cfRule>
  </conditionalFormatting>
  <conditionalFormatting sqref="R148:R153">
    <cfRule type="cellIs" dxfId="20403" priority="751" operator="lessThan">
      <formula>0.8</formula>
    </cfRule>
    <cfRule type="cellIs" dxfId="20402" priority="752" operator="greaterThan">
      <formula>1</formula>
    </cfRule>
  </conditionalFormatting>
  <conditionalFormatting sqref="R148:R153">
    <cfRule type="cellIs" dxfId="20401" priority="749" operator="greaterThan">
      <formula>1</formula>
    </cfRule>
    <cfRule type="cellIs" dxfId="20400" priority="750" operator="lessThan">
      <formula>0.8</formula>
    </cfRule>
  </conditionalFormatting>
  <conditionalFormatting sqref="P148:P153">
    <cfRule type="cellIs" dxfId="20399" priority="748" operator="greaterThan">
      <formula>0</formula>
    </cfRule>
  </conditionalFormatting>
  <conditionalFormatting sqref="Q148:Q153">
    <cfRule type="cellIs" dxfId="20398" priority="747" operator="lessThan">
      <formula>0</formula>
    </cfRule>
  </conditionalFormatting>
  <conditionalFormatting sqref="R148:R153">
    <cfRule type="cellIs" dxfId="20397" priority="745" operator="lessThan">
      <formula>0.8</formula>
    </cfRule>
    <cfRule type="cellIs" dxfId="20396" priority="746" operator="greaterThan">
      <formula>1</formula>
    </cfRule>
  </conditionalFormatting>
  <conditionalFormatting sqref="R148:R153">
    <cfRule type="cellIs" dxfId="20395" priority="743" operator="greaterThan">
      <formula>1</formula>
    </cfRule>
    <cfRule type="cellIs" dxfId="20394" priority="744" operator="lessThan">
      <formula>0.8</formula>
    </cfRule>
  </conditionalFormatting>
  <conditionalFormatting sqref="P148:P153">
    <cfRule type="cellIs" dxfId="20393" priority="742" operator="greaterThan">
      <formula>0</formula>
    </cfRule>
  </conditionalFormatting>
  <conditionalFormatting sqref="Q148:Q153">
    <cfRule type="cellIs" dxfId="20392" priority="741" operator="lessThan">
      <formula>0</formula>
    </cfRule>
  </conditionalFormatting>
  <conditionalFormatting sqref="R148:R153">
    <cfRule type="cellIs" dxfId="20391" priority="739" operator="lessThan">
      <formula>0.8</formula>
    </cfRule>
    <cfRule type="cellIs" dxfId="20390" priority="740" operator="greaterThan">
      <formula>1</formula>
    </cfRule>
  </conditionalFormatting>
  <conditionalFormatting sqref="R148:R153">
    <cfRule type="cellIs" dxfId="20389" priority="737" operator="greaterThan">
      <formula>1</formula>
    </cfRule>
    <cfRule type="cellIs" dxfId="20388" priority="738" operator="lessThan">
      <formula>0.8</formula>
    </cfRule>
  </conditionalFormatting>
  <conditionalFormatting sqref="P148:P153">
    <cfRule type="cellIs" dxfId="20387" priority="736" operator="greaterThan">
      <formula>0</formula>
    </cfRule>
  </conditionalFormatting>
  <conditionalFormatting sqref="P148:P153">
    <cfRule type="cellIs" dxfId="20386" priority="730" operator="greaterThan">
      <formula>0</formula>
    </cfRule>
  </conditionalFormatting>
  <conditionalFormatting sqref="Q148:Q153">
    <cfRule type="cellIs" dxfId="20385" priority="735" operator="lessThan">
      <formula>0</formula>
    </cfRule>
  </conditionalFormatting>
  <conditionalFormatting sqref="R148:R153">
    <cfRule type="cellIs" dxfId="20384" priority="733" operator="lessThan">
      <formula>0.8</formula>
    </cfRule>
    <cfRule type="cellIs" dxfId="20383" priority="734" operator="greaterThan">
      <formula>1</formula>
    </cfRule>
  </conditionalFormatting>
  <conditionalFormatting sqref="R148:R153">
    <cfRule type="cellIs" dxfId="20382" priority="731" operator="greaterThan">
      <formula>1</formula>
    </cfRule>
    <cfRule type="cellIs" dxfId="20381" priority="732" operator="lessThan">
      <formula>0.8</formula>
    </cfRule>
  </conditionalFormatting>
  <conditionalFormatting sqref="P148:P153">
    <cfRule type="cellIs" dxfId="20380" priority="724" operator="greaterThan">
      <formula>0</formula>
    </cfRule>
  </conditionalFormatting>
  <conditionalFormatting sqref="Q148:Q153">
    <cfRule type="cellIs" dxfId="20379" priority="729" operator="lessThan">
      <formula>0</formula>
    </cfRule>
  </conditionalFormatting>
  <conditionalFormatting sqref="R148:R153">
    <cfRule type="cellIs" dxfId="20378" priority="727" operator="lessThan">
      <formula>0.8</formula>
    </cfRule>
    <cfRule type="cellIs" dxfId="20377" priority="728" operator="greaterThan">
      <formula>1</formula>
    </cfRule>
  </conditionalFormatting>
  <conditionalFormatting sqref="R148:R153">
    <cfRule type="cellIs" dxfId="20376" priority="725" operator="greaterThan">
      <formula>1</formula>
    </cfRule>
    <cfRule type="cellIs" dxfId="20375" priority="726" operator="lessThan">
      <formula>0.8</formula>
    </cfRule>
  </conditionalFormatting>
  <conditionalFormatting sqref="R148:R153">
    <cfRule type="cellIs" dxfId="20374" priority="721" operator="lessThan">
      <formula>0.8</formula>
    </cfRule>
    <cfRule type="cellIs" dxfId="20373" priority="722" operator="greaterThan">
      <formula>1</formula>
    </cfRule>
  </conditionalFormatting>
  <conditionalFormatting sqref="R148:R153">
    <cfRule type="cellIs" dxfId="20372" priority="719" operator="greaterThan">
      <formula>1</formula>
    </cfRule>
    <cfRule type="cellIs" dxfId="20371" priority="720" operator="lessThan">
      <formula>0.8</formula>
    </cfRule>
  </conditionalFormatting>
  <conditionalFormatting sqref="P148:P153">
    <cfRule type="cellIs" dxfId="20370" priority="718" operator="greaterThan">
      <formula>0</formula>
    </cfRule>
  </conditionalFormatting>
  <conditionalFormatting sqref="Q148:Q153">
    <cfRule type="cellIs" dxfId="20369" priority="723" operator="lessThan">
      <formula>0</formula>
    </cfRule>
  </conditionalFormatting>
  <conditionalFormatting sqref="P44:P51">
    <cfRule type="cellIs" dxfId="20368" priority="712" operator="greaterThan">
      <formula>0</formula>
    </cfRule>
  </conditionalFormatting>
  <conditionalFormatting sqref="Q44:Q51">
    <cfRule type="cellIs" dxfId="20367" priority="717" operator="lessThan">
      <formula>0</formula>
    </cfRule>
  </conditionalFormatting>
  <conditionalFormatting sqref="R44:R51">
    <cfRule type="cellIs" dxfId="20366" priority="715" operator="lessThan">
      <formula>0.8</formula>
    </cfRule>
    <cfRule type="cellIs" dxfId="20365" priority="716" operator="greaterThan">
      <formula>1</formula>
    </cfRule>
  </conditionalFormatting>
  <conditionalFormatting sqref="R44:R51">
    <cfRule type="cellIs" dxfId="20364" priority="713" operator="greaterThan">
      <formula>1</formula>
    </cfRule>
    <cfRule type="cellIs" dxfId="20363" priority="714" operator="lessThan">
      <formula>0.8</formula>
    </cfRule>
  </conditionalFormatting>
  <conditionalFormatting sqref="Q84:Q91">
    <cfRule type="cellIs" dxfId="20362" priority="711" operator="lessThan">
      <formula>0</formula>
    </cfRule>
  </conditionalFormatting>
  <conditionalFormatting sqref="R84:R91">
    <cfRule type="cellIs" dxfId="20361" priority="709" operator="lessThan">
      <formula>0.8</formula>
    </cfRule>
    <cfRule type="cellIs" dxfId="20360" priority="710" operator="greaterThan">
      <formula>1</formula>
    </cfRule>
  </conditionalFormatting>
  <conditionalFormatting sqref="R84:R91">
    <cfRule type="cellIs" dxfId="20359" priority="707" operator="greaterThan">
      <formula>1</formula>
    </cfRule>
    <cfRule type="cellIs" dxfId="20358" priority="708" operator="lessThan">
      <formula>0.8</formula>
    </cfRule>
  </conditionalFormatting>
  <conditionalFormatting sqref="P84:P91">
    <cfRule type="cellIs" dxfId="20357" priority="706" operator="greaterThan">
      <formula>0</formula>
    </cfRule>
  </conditionalFormatting>
  <conditionalFormatting sqref="Q84:Q91">
    <cfRule type="cellIs" dxfId="20356" priority="705" operator="lessThan">
      <formula>0</formula>
    </cfRule>
  </conditionalFormatting>
  <conditionalFormatting sqref="R84:R91">
    <cfRule type="cellIs" dxfId="20355" priority="703" operator="lessThan">
      <formula>0.8</formula>
    </cfRule>
    <cfRule type="cellIs" dxfId="20354" priority="704" operator="greaterThan">
      <formula>1</formula>
    </cfRule>
  </conditionalFormatting>
  <conditionalFormatting sqref="R84:R91">
    <cfRule type="cellIs" dxfId="20353" priority="701" operator="greaterThan">
      <formula>1</formula>
    </cfRule>
    <cfRule type="cellIs" dxfId="20352" priority="702" operator="lessThan">
      <formula>0.8</formula>
    </cfRule>
  </conditionalFormatting>
  <conditionalFormatting sqref="P84:P91">
    <cfRule type="cellIs" dxfId="20351" priority="700" operator="greaterThan">
      <formula>0</formula>
    </cfRule>
  </conditionalFormatting>
  <conditionalFormatting sqref="Q84:Q91">
    <cfRule type="cellIs" dxfId="20350" priority="699" operator="lessThan">
      <formula>0</formula>
    </cfRule>
  </conditionalFormatting>
  <conditionalFormatting sqref="R84:R91">
    <cfRule type="cellIs" dxfId="20349" priority="697" operator="lessThan">
      <formula>0.8</formula>
    </cfRule>
    <cfRule type="cellIs" dxfId="20348" priority="698" operator="greaterThan">
      <formula>1</formula>
    </cfRule>
  </conditionalFormatting>
  <conditionalFormatting sqref="R84:R91">
    <cfRule type="cellIs" dxfId="20347" priority="695" operator="greaterThan">
      <formula>1</formula>
    </cfRule>
    <cfRule type="cellIs" dxfId="20346" priority="696" operator="lessThan">
      <formula>0.8</formula>
    </cfRule>
  </conditionalFormatting>
  <conditionalFormatting sqref="P84:P91">
    <cfRule type="cellIs" dxfId="20345" priority="694" operator="greaterThan">
      <formula>0</formula>
    </cfRule>
  </conditionalFormatting>
  <conditionalFormatting sqref="Q84:Q91">
    <cfRule type="cellIs" dxfId="20344" priority="693" operator="lessThan">
      <formula>0</formula>
    </cfRule>
  </conditionalFormatting>
  <conditionalFormatting sqref="R84:R91">
    <cfRule type="cellIs" dxfId="20343" priority="691" operator="lessThan">
      <formula>0.8</formula>
    </cfRule>
    <cfRule type="cellIs" dxfId="20342" priority="692" operator="greaterThan">
      <formula>1</formula>
    </cfRule>
  </conditionalFormatting>
  <conditionalFormatting sqref="R84:R91">
    <cfRule type="cellIs" dxfId="20341" priority="689" operator="greaterThan">
      <formula>1</formula>
    </cfRule>
    <cfRule type="cellIs" dxfId="20340" priority="690" operator="lessThan">
      <formula>0.8</formula>
    </cfRule>
  </conditionalFormatting>
  <conditionalFormatting sqref="P84:P91">
    <cfRule type="cellIs" dxfId="20339" priority="688" operator="greaterThan">
      <formula>0</formula>
    </cfRule>
  </conditionalFormatting>
  <conditionalFormatting sqref="P84:P91">
    <cfRule type="cellIs" dxfId="20338" priority="682" operator="greaterThan">
      <formula>0</formula>
    </cfRule>
  </conditionalFormatting>
  <conditionalFormatting sqref="Q84:Q91">
    <cfRule type="cellIs" dxfId="20337" priority="687" operator="lessThan">
      <formula>0</formula>
    </cfRule>
  </conditionalFormatting>
  <conditionalFormatting sqref="R84:R91">
    <cfRule type="cellIs" dxfId="20336" priority="685" operator="lessThan">
      <formula>0.8</formula>
    </cfRule>
    <cfRule type="cellIs" dxfId="20335" priority="686" operator="greaterThan">
      <formula>1</formula>
    </cfRule>
  </conditionalFormatting>
  <conditionalFormatting sqref="R84:R91">
    <cfRule type="cellIs" dxfId="20334" priority="683" operator="greaterThan">
      <formula>1</formula>
    </cfRule>
    <cfRule type="cellIs" dxfId="20333" priority="684" operator="lessThan">
      <formula>0.8</formula>
    </cfRule>
  </conditionalFormatting>
  <conditionalFormatting sqref="P84:P91">
    <cfRule type="cellIs" dxfId="20332" priority="676" operator="greaterThan">
      <formula>0</formula>
    </cfRule>
  </conditionalFormatting>
  <conditionalFormatting sqref="Q84:Q91">
    <cfRule type="cellIs" dxfId="20331" priority="681" operator="lessThan">
      <formula>0</formula>
    </cfRule>
  </conditionalFormatting>
  <conditionalFormatting sqref="R84:R91">
    <cfRule type="cellIs" dxfId="20330" priority="679" operator="lessThan">
      <formula>0.8</formula>
    </cfRule>
    <cfRule type="cellIs" dxfId="20329" priority="680" operator="greaterThan">
      <formula>1</formula>
    </cfRule>
  </conditionalFormatting>
  <conditionalFormatting sqref="R84:R91">
    <cfRule type="cellIs" dxfId="20328" priority="677" operator="greaterThan">
      <formula>1</formula>
    </cfRule>
    <cfRule type="cellIs" dxfId="20327" priority="678" operator="lessThan">
      <formula>0.8</formula>
    </cfRule>
  </conditionalFormatting>
  <conditionalFormatting sqref="R84:R91">
    <cfRule type="cellIs" dxfId="20326" priority="673" operator="lessThan">
      <formula>0.8</formula>
    </cfRule>
    <cfRule type="cellIs" dxfId="20325" priority="674" operator="greaterThan">
      <formula>1</formula>
    </cfRule>
  </conditionalFormatting>
  <conditionalFormatting sqref="R84:R91">
    <cfRule type="cellIs" dxfId="20324" priority="671" operator="greaterThan">
      <formula>1</formula>
    </cfRule>
    <cfRule type="cellIs" dxfId="20323" priority="672" operator="lessThan">
      <formula>0.8</formula>
    </cfRule>
  </conditionalFormatting>
  <conditionalFormatting sqref="P84:P91">
    <cfRule type="cellIs" dxfId="20322" priority="670" operator="greaterThan">
      <formula>0</formula>
    </cfRule>
  </conditionalFormatting>
  <conditionalFormatting sqref="Q84:Q91">
    <cfRule type="cellIs" dxfId="20321" priority="675" operator="lessThan">
      <formula>0</formula>
    </cfRule>
  </conditionalFormatting>
  <conditionalFormatting sqref="Q84:Q91">
    <cfRule type="cellIs" dxfId="20320" priority="669" operator="lessThan">
      <formula>0</formula>
    </cfRule>
  </conditionalFormatting>
  <conditionalFormatting sqref="R84:R91">
    <cfRule type="cellIs" dxfId="20319" priority="667" operator="lessThan">
      <formula>0.8</formula>
    </cfRule>
    <cfRule type="cellIs" dxfId="20318" priority="668" operator="greaterThan">
      <formula>1</formula>
    </cfRule>
  </conditionalFormatting>
  <conditionalFormatting sqref="R84:R91">
    <cfRule type="cellIs" dxfId="20317" priority="665" operator="greaterThan">
      <formula>1</formula>
    </cfRule>
    <cfRule type="cellIs" dxfId="20316" priority="666" operator="lessThan">
      <formula>0.8</formula>
    </cfRule>
  </conditionalFormatting>
  <conditionalFormatting sqref="P84:P91">
    <cfRule type="cellIs" dxfId="20315" priority="664" operator="greaterThan">
      <formula>0</formula>
    </cfRule>
  </conditionalFormatting>
  <conditionalFormatting sqref="P84:P91">
    <cfRule type="cellIs" dxfId="20314" priority="658" operator="greaterThan">
      <formula>0</formula>
    </cfRule>
  </conditionalFormatting>
  <conditionalFormatting sqref="Q84:Q91">
    <cfRule type="cellIs" dxfId="20313" priority="663" operator="lessThan">
      <formula>0</formula>
    </cfRule>
  </conditionalFormatting>
  <conditionalFormatting sqref="R84:R91">
    <cfRule type="cellIs" dxfId="20312" priority="661" operator="lessThan">
      <formula>0.8</formula>
    </cfRule>
    <cfRule type="cellIs" dxfId="20311" priority="662" operator="greaterThan">
      <formula>1</formula>
    </cfRule>
  </conditionalFormatting>
  <conditionalFormatting sqref="R84:R91">
    <cfRule type="cellIs" dxfId="20310" priority="659" operator="greaterThan">
      <formula>1</formula>
    </cfRule>
    <cfRule type="cellIs" dxfId="20309" priority="660" operator="lessThan">
      <formula>0.8</formula>
    </cfRule>
  </conditionalFormatting>
  <conditionalFormatting sqref="P84:P91">
    <cfRule type="cellIs" dxfId="20308" priority="652" operator="greaterThan">
      <formula>0</formula>
    </cfRule>
  </conditionalFormatting>
  <conditionalFormatting sqref="Q84:Q91">
    <cfRule type="cellIs" dxfId="20307" priority="657" operator="lessThan">
      <formula>0</formula>
    </cfRule>
  </conditionalFormatting>
  <conditionalFormatting sqref="R84:R91">
    <cfRule type="cellIs" dxfId="20306" priority="655" operator="lessThan">
      <formula>0.8</formula>
    </cfRule>
    <cfRule type="cellIs" dxfId="20305" priority="656" operator="greaterThan">
      <formula>1</formula>
    </cfRule>
  </conditionalFormatting>
  <conditionalFormatting sqref="R84:R91">
    <cfRule type="cellIs" dxfId="20304" priority="653" operator="greaterThan">
      <formula>1</formula>
    </cfRule>
    <cfRule type="cellIs" dxfId="20303" priority="654" operator="lessThan">
      <formula>0.8</formula>
    </cfRule>
  </conditionalFormatting>
  <conditionalFormatting sqref="R84:R91">
    <cfRule type="cellIs" dxfId="20302" priority="649" operator="lessThan">
      <formula>0.8</formula>
    </cfRule>
    <cfRule type="cellIs" dxfId="20301" priority="650" operator="greaterThan">
      <formula>1</formula>
    </cfRule>
  </conditionalFormatting>
  <conditionalFormatting sqref="R84:R91">
    <cfRule type="cellIs" dxfId="20300" priority="647" operator="greaterThan">
      <formula>1</formula>
    </cfRule>
    <cfRule type="cellIs" dxfId="20299" priority="648" operator="lessThan">
      <formula>0.8</formula>
    </cfRule>
  </conditionalFormatting>
  <conditionalFormatting sqref="P84:P91">
    <cfRule type="cellIs" dxfId="20298" priority="646" operator="greaterThan">
      <formula>0</formula>
    </cfRule>
  </conditionalFormatting>
  <conditionalFormatting sqref="Q84:Q91">
    <cfRule type="cellIs" dxfId="20297" priority="651" operator="lessThan">
      <formula>0</formula>
    </cfRule>
  </conditionalFormatting>
  <conditionalFormatting sqref="P84:P91">
    <cfRule type="cellIs" dxfId="20296" priority="640" operator="greaterThan">
      <formula>0</formula>
    </cfRule>
  </conditionalFormatting>
  <conditionalFormatting sqref="Q84:Q91">
    <cfRule type="cellIs" dxfId="20295" priority="645" operator="lessThan">
      <formula>0</formula>
    </cfRule>
  </conditionalFormatting>
  <conditionalFormatting sqref="R84:R91">
    <cfRule type="cellIs" dxfId="20294" priority="643" operator="lessThan">
      <formula>0.8</formula>
    </cfRule>
    <cfRule type="cellIs" dxfId="20293" priority="644" operator="greaterThan">
      <formula>1</formula>
    </cfRule>
  </conditionalFormatting>
  <conditionalFormatting sqref="R84:R91">
    <cfRule type="cellIs" dxfId="20292" priority="641" operator="greaterThan">
      <formula>1</formula>
    </cfRule>
    <cfRule type="cellIs" dxfId="20291" priority="642" operator="lessThan">
      <formula>0.8</formula>
    </cfRule>
  </conditionalFormatting>
  <conditionalFormatting sqref="R84:R91">
    <cfRule type="cellIs" dxfId="20290" priority="637" operator="lessThan">
      <formula>0.8</formula>
    </cfRule>
    <cfRule type="cellIs" dxfId="20289" priority="638" operator="greaterThan">
      <formula>1</formula>
    </cfRule>
  </conditionalFormatting>
  <conditionalFormatting sqref="R84:R91">
    <cfRule type="cellIs" dxfId="20288" priority="635" operator="greaterThan">
      <formula>1</formula>
    </cfRule>
    <cfRule type="cellIs" dxfId="20287" priority="636" operator="lessThan">
      <formula>0.8</formula>
    </cfRule>
  </conditionalFormatting>
  <conditionalFormatting sqref="P84:P91">
    <cfRule type="cellIs" dxfId="20286" priority="634" operator="greaterThan">
      <formula>0</formula>
    </cfRule>
  </conditionalFormatting>
  <conditionalFormatting sqref="Q84:Q91">
    <cfRule type="cellIs" dxfId="20285" priority="639" operator="lessThan">
      <formula>0</formula>
    </cfRule>
  </conditionalFormatting>
  <conditionalFormatting sqref="R84:R91">
    <cfRule type="cellIs" dxfId="20284" priority="631" operator="lessThan">
      <formula>0.8</formula>
    </cfRule>
    <cfRule type="cellIs" dxfId="20283" priority="632" operator="greaterThan">
      <formula>1</formula>
    </cfRule>
  </conditionalFormatting>
  <conditionalFormatting sqref="R84:R91">
    <cfRule type="cellIs" dxfId="20282" priority="629" operator="greaterThan">
      <formula>1</formula>
    </cfRule>
    <cfRule type="cellIs" dxfId="20281" priority="630" operator="lessThan">
      <formula>0.8</formula>
    </cfRule>
  </conditionalFormatting>
  <conditionalFormatting sqref="P84:P91">
    <cfRule type="cellIs" dxfId="20280" priority="628" operator="greaterThan">
      <formula>0</formula>
    </cfRule>
  </conditionalFormatting>
  <conditionalFormatting sqref="Q84:Q91">
    <cfRule type="cellIs" dxfId="20279" priority="633" operator="lessThan">
      <formula>0</formula>
    </cfRule>
  </conditionalFormatting>
  <conditionalFormatting sqref="Q84:Q91">
    <cfRule type="cellIs" dxfId="20278" priority="627" operator="lessThan">
      <formula>0</formula>
    </cfRule>
  </conditionalFormatting>
  <conditionalFormatting sqref="R84:R91">
    <cfRule type="cellIs" dxfId="20277" priority="625" operator="lessThan">
      <formula>0.8</formula>
    </cfRule>
    <cfRule type="cellIs" dxfId="20276" priority="626" operator="greaterThan">
      <formula>1</formula>
    </cfRule>
  </conditionalFormatting>
  <conditionalFormatting sqref="R84:R91">
    <cfRule type="cellIs" dxfId="20275" priority="623" operator="greaterThan">
      <formula>1</formula>
    </cfRule>
    <cfRule type="cellIs" dxfId="20274" priority="624" operator="lessThan">
      <formula>0.8</formula>
    </cfRule>
  </conditionalFormatting>
  <conditionalFormatting sqref="P84:P91">
    <cfRule type="cellIs" dxfId="20273" priority="622" operator="greaterThan">
      <formula>0</formula>
    </cfRule>
  </conditionalFormatting>
  <conditionalFormatting sqref="Q84:Q91">
    <cfRule type="cellIs" dxfId="20272" priority="616" operator="lessThan">
      <formula>0</formula>
    </cfRule>
  </conditionalFormatting>
  <conditionalFormatting sqref="R84:R91">
    <cfRule type="cellIs" dxfId="20271" priority="620" operator="lessThan">
      <formula>0.8</formula>
    </cfRule>
    <cfRule type="cellIs" dxfId="20270" priority="621" operator="greaterThan">
      <formula>1</formula>
    </cfRule>
  </conditionalFormatting>
  <conditionalFormatting sqref="R84:R91">
    <cfRule type="cellIs" dxfId="20269" priority="618" operator="greaterThan">
      <formula>1</formula>
    </cfRule>
    <cfRule type="cellIs" dxfId="20268" priority="619" operator="lessThan">
      <formula>0.8</formula>
    </cfRule>
  </conditionalFormatting>
  <conditionalFormatting sqref="P84:P91">
    <cfRule type="cellIs" dxfId="20267" priority="617" operator="greaterThan">
      <formula>0</formula>
    </cfRule>
  </conditionalFormatting>
  <conditionalFormatting sqref="Q84:Q91">
    <cfRule type="cellIs" dxfId="20266" priority="615" operator="lessThan">
      <formula>0</formula>
    </cfRule>
  </conditionalFormatting>
  <conditionalFormatting sqref="R84:R91">
    <cfRule type="cellIs" dxfId="20265" priority="613" operator="lessThan">
      <formula>0.8</formula>
    </cfRule>
    <cfRule type="cellIs" dxfId="20264" priority="614" operator="greaterThan">
      <formula>1</formula>
    </cfRule>
  </conditionalFormatting>
  <conditionalFormatting sqref="R84:R91">
    <cfRule type="cellIs" dxfId="20263" priority="611" operator="greaterThan">
      <formula>1</formula>
    </cfRule>
    <cfRule type="cellIs" dxfId="20262" priority="612" operator="lessThan">
      <formula>0.8</formula>
    </cfRule>
  </conditionalFormatting>
  <conditionalFormatting sqref="P84:P91">
    <cfRule type="cellIs" dxfId="20261" priority="610" operator="greaterThan">
      <formula>0</formula>
    </cfRule>
  </conditionalFormatting>
  <conditionalFormatting sqref="Q84:Q91">
    <cfRule type="cellIs" dxfId="20260" priority="609" operator="lessThan">
      <formula>0</formula>
    </cfRule>
  </conditionalFormatting>
  <conditionalFormatting sqref="R84:R91">
    <cfRule type="cellIs" dxfId="20259" priority="607" operator="lessThan">
      <formula>0.8</formula>
    </cfRule>
    <cfRule type="cellIs" dxfId="20258" priority="608" operator="greaterThan">
      <formula>1</formula>
    </cfRule>
  </conditionalFormatting>
  <conditionalFormatting sqref="R84:R91">
    <cfRule type="cellIs" dxfId="20257" priority="605" operator="greaterThan">
      <formula>1</formula>
    </cfRule>
    <cfRule type="cellIs" dxfId="20256" priority="606" operator="lessThan">
      <formula>0.8</formula>
    </cfRule>
  </conditionalFormatting>
  <conditionalFormatting sqref="P84:P91">
    <cfRule type="cellIs" dxfId="20255" priority="604" operator="greaterThan">
      <formula>0</formula>
    </cfRule>
  </conditionalFormatting>
  <conditionalFormatting sqref="Q84:Q91">
    <cfRule type="cellIs" dxfId="20254" priority="603" operator="lessThan">
      <formula>0</formula>
    </cfRule>
  </conditionalFormatting>
  <conditionalFormatting sqref="R84:R91">
    <cfRule type="cellIs" dxfId="20253" priority="601" operator="lessThan">
      <formula>0.8</formula>
    </cfRule>
    <cfRule type="cellIs" dxfId="20252" priority="602" operator="greaterThan">
      <formula>1</formula>
    </cfRule>
  </conditionalFormatting>
  <conditionalFormatting sqref="R84:R91">
    <cfRule type="cellIs" dxfId="20251" priority="599" operator="greaterThan">
      <formula>1</formula>
    </cfRule>
    <cfRule type="cellIs" dxfId="20250" priority="600" operator="lessThan">
      <formula>0.8</formula>
    </cfRule>
  </conditionalFormatting>
  <conditionalFormatting sqref="P84:P91">
    <cfRule type="cellIs" dxfId="20249" priority="598" operator="greaterThan">
      <formula>0</formula>
    </cfRule>
  </conditionalFormatting>
  <conditionalFormatting sqref="Q84:Q91">
    <cfRule type="cellIs" dxfId="20248" priority="597" operator="lessThan">
      <formula>0</formula>
    </cfRule>
  </conditionalFormatting>
  <conditionalFormatting sqref="R84:R91">
    <cfRule type="cellIs" dxfId="20247" priority="595" operator="lessThan">
      <formula>0.8</formula>
    </cfRule>
    <cfRule type="cellIs" dxfId="20246" priority="596" operator="greaterThan">
      <formula>1</formula>
    </cfRule>
  </conditionalFormatting>
  <conditionalFormatting sqref="R84:R91">
    <cfRule type="cellIs" dxfId="20245" priority="593" operator="greaterThan">
      <formula>1</formula>
    </cfRule>
    <cfRule type="cellIs" dxfId="20244" priority="594" operator="lessThan">
      <formula>0.8</formula>
    </cfRule>
  </conditionalFormatting>
  <conditionalFormatting sqref="P84:P91">
    <cfRule type="cellIs" dxfId="20243" priority="592" operator="greaterThan">
      <formula>0</formula>
    </cfRule>
  </conditionalFormatting>
  <conditionalFormatting sqref="Q84:Q91">
    <cfRule type="cellIs" dxfId="20242" priority="591" operator="lessThan">
      <formula>0</formula>
    </cfRule>
  </conditionalFormatting>
  <conditionalFormatting sqref="R84:R91">
    <cfRule type="cellIs" dxfId="20241" priority="589" operator="lessThan">
      <formula>0.8</formula>
    </cfRule>
    <cfRule type="cellIs" dxfId="20240" priority="590" operator="greaterThan">
      <formula>1</formula>
    </cfRule>
  </conditionalFormatting>
  <conditionalFormatting sqref="R84:R91">
    <cfRule type="cellIs" dxfId="20239" priority="587" operator="greaterThan">
      <formula>1</formula>
    </cfRule>
    <cfRule type="cellIs" dxfId="20238" priority="588" operator="lessThan">
      <formula>0.8</formula>
    </cfRule>
  </conditionalFormatting>
  <conditionalFormatting sqref="P84:P91">
    <cfRule type="cellIs" dxfId="20237" priority="586" operator="greaterThan">
      <formula>0</formula>
    </cfRule>
  </conditionalFormatting>
  <conditionalFormatting sqref="P84:P91">
    <cfRule type="cellIs" dxfId="20236" priority="580" operator="greaterThan">
      <formula>0</formula>
    </cfRule>
  </conditionalFormatting>
  <conditionalFormatting sqref="Q84:Q91">
    <cfRule type="cellIs" dxfId="20235" priority="585" operator="lessThan">
      <formula>0</formula>
    </cfRule>
  </conditionalFormatting>
  <conditionalFormatting sqref="R84:R91">
    <cfRule type="cellIs" dxfId="20234" priority="583" operator="lessThan">
      <formula>0.8</formula>
    </cfRule>
    <cfRule type="cellIs" dxfId="20233" priority="584" operator="greaterThan">
      <formula>1</formula>
    </cfRule>
  </conditionalFormatting>
  <conditionalFormatting sqref="R84:R91">
    <cfRule type="cellIs" dxfId="20232" priority="581" operator="greaterThan">
      <formula>1</formula>
    </cfRule>
    <cfRule type="cellIs" dxfId="20231" priority="582" operator="lessThan">
      <formula>0.8</formula>
    </cfRule>
  </conditionalFormatting>
  <conditionalFormatting sqref="P84:P91">
    <cfRule type="cellIs" dxfId="20230" priority="574" operator="greaterThan">
      <formula>0</formula>
    </cfRule>
  </conditionalFormatting>
  <conditionalFormatting sqref="Q84:Q91">
    <cfRule type="cellIs" dxfId="20229" priority="579" operator="lessThan">
      <formula>0</formula>
    </cfRule>
  </conditionalFormatting>
  <conditionalFormatting sqref="R84:R91">
    <cfRule type="cellIs" dxfId="20228" priority="577" operator="lessThan">
      <formula>0.8</formula>
    </cfRule>
    <cfRule type="cellIs" dxfId="20227" priority="578" operator="greaterThan">
      <formula>1</formula>
    </cfRule>
  </conditionalFormatting>
  <conditionalFormatting sqref="R84:R91">
    <cfRule type="cellIs" dxfId="20226" priority="575" operator="greaterThan">
      <formula>1</formula>
    </cfRule>
    <cfRule type="cellIs" dxfId="20225" priority="576" operator="lessThan">
      <formula>0.8</formula>
    </cfRule>
  </conditionalFormatting>
  <conditionalFormatting sqref="R84:R91">
    <cfRule type="cellIs" dxfId="20224" priority="571" operator="lessThan">
      <formula>0.8</formula>
    </cfRule>
    <cfRule type="cellIs" dxfId="20223" priority="572" operator="greaterThan">
      <formula>1</formula>
    </cfRule>
  </conditionalFormatting>
  <conditionalFormatting sqref="R84:R91">
    <cfRule type="cellIs" dxfId="20222" priority="569" operator="greaterThan">
      <formula>1</formula>
    </cfRule>
    <cfRule type="cellIs" dxfId="20221" priority="570" operator="lessThan">
      <formula>0.8</formula>
    </cfRule>
  </conditionalFormatting>
  <conditionalFormatting sqref="P84:P91">
    <cfRule type="cellIs" dxfId="20220" priority="568" operator="greaterThan">
      <formula>0</formula>
    </cfRule>
  </conditionalFormatting>
  <conditionalFormatting sqref="Q84:Q91">
    <cfRule type="cellIs" dxfId="20219" priority="573" operator="lessThan">
      <formula>0</formula>
    </cfRule>
  </conditionalFormatting>
  <conditionalFormatting sqref="Q84:Q91">
    <cfRule type="cellIs" dxfId="20218" priority="567" operator="lessThan">
      <formula>0</formula>
    </cfRule>
  </conditionalFormatting>
  <conditionalFormatting sqref="R84:R91">
    <cfRule type="cellIs" dxfId="20217" priority="565" operator="lessThan">
      <formula>0.8</formula>
    </cfRule>
    <cfRule type="cellIs" dxfId="20216" priority="566" operator="greaterThan">
      <formula>1</formula>
    </cfRule>
  </conditionalFormatting>
  <conditionalFormatting sqref="R84:R91">
    <cfRule type="cellIs" dxfId="20215" priority="563" operator="greaterThan">
      <formula>1</formula>
    </cfRule>
    <cfRule type="cellIs" dxfId="20214" priority="564" operator="lessThan">
      <formula>0.8</formula>
    </cfRule>
  </conditionalFormatting>
  <conditionalFormatting sqref="P84:P91">
    <cfRule type="cellIs" dxfId="20213" priority="562" operator="greaterThan">
      <formula>0</formula>
    </cfRule>
  </conditionalFormatting>
  <conditionalFormatting sqref="Q84:Q91">
    <cfRule type="cellIs" dxfId="20212" priority="561" operator="lessThan">
      <formula>0</formula>
    </cfRule>
  </conditionalFormatting>
  <conditionalFormatting sqref="R84:R91">
    <cfRule type="cellIs" dxfId="20211" priority="559" operator="lessThan">
      <formula>0.8</formula>
    </cfRule>
    <cfRule type="cellIs" dxfId="20210" priority="560" operator="greaterThan">
      <formula>1</formula>
    </cfRule>
  </conditionalFormatting>
  <conditionalFormatting sqref="R84:R91">
    <cfRule type="cellIs" dxfId="20209" priority="557" operator="greaterThan">
      <formula>1</formula>
    </cfRule>
    <cfRule type="cellIs" dxfId="20208" priority="558" operator="lessThan">
      <formula>0.8</formula>
    </cfRule>
  </conditionalFormatting>
  <conditionalFormatting sqref="P84:P91">
    <cfRule type="cellIs" dxfId="20207" priority="556" operator="greaterThan">
      <formula>0</formula>
    </cfRule>
  </conditionalFormatting>
  <conditionalFormatting sqref="Q84:Q91">
    <cfRule type="cellIs" dxfId="20206" priority="555" operator="lessThan">
      <formula>0</formula>
    </cfRule>
  </conditionalFormatting>
  <conditionalFormatting sqref="R84:R91">
    <cfRule type="cellIs" dxfId="20205" priority="553" operator="lessThan">
      <formula>0.8</formula>
    </cfRule>
    <cfRule type="cellIs" dxfId="20204" priority="554" operator="greaterThan">
      <formula>1</formula>
    </cfRule>
  </conditionalFormatting>
  <conditionalFormatting sqref="R84:R91">
    <cfRule type="cellIs" dxfId="20203" priority="551" operator="greaterThan">
      <formula>1</formula>
    </cfRule>
    <cfRule type="cellIs" dxfId="20202" priority="552" operator="lessThan">
      <formula>0.8</formula>
    </cfRule>
  </conditionalFormatting>
  <conditionalFormatting sqref="P84:P91">
    <cfRule type="cellIs" dxfId="20201" priority="550" operator="greaterThan">
      <formula>0</formula>
    </cfRule>
  </conditionalFormatting>
  <conditionalFormatting sqref="Q84:Q91">
    <cfRule type="cellIs" dxfId="20200" priority="549" operator="lessThan">
      <formula>0</formula>
    </cfRule>
  </conditionalFormatting>
  <conditionalFormatting sqref="R84:R91">
    <cfRule type="cellIs" dxfId="20199" priority="547" operator="lessThan">
      <formula>0.8</formula>
    </cfRule>
    <cfRule type="cellIs" dxfId="20198" priority="548" operator="greaterThan">
      <formula>1</formula>
    </cfRule>
  </conditionalFormatting>
  <conditionalFormatting sqref="R84:R91">
    <cfRule type="cellIs" dxfId="20197" priority="545" operator="greaterThan">
      <formula>1</formula>
    </cfRule>
    <cfRule type="cellIs" dxfId="20196" priority="546" operator="lessThan">
      <formula>0.8</formula>
    </cfRule>
  </conditionalFormatting>
  <conditionalFormatting sqref="P84:P91">
    <cfRule type="cellIs" dxfId="20195" priority="544" operator="greaterThan">
      <formula>0</formula>
    </cfRule>
  </conditionalFormatting>
  <conditionalFormatting sqref="P84:P91">
    <cfRule type="cellIs" dxfId="20194" priority="538" operator="greaterThan">
      <formula>0</formula>
    </cfRule>
  </conditionalFormatting>
  <conditionalFormatting sqref="Q84:Q91">
    <cfRule type="cellIs" dxfId="20193" priority="543" operator="lessThan">
      <formula>0</formula>
    </cfRule>
  </conditionalFormatting>
  <conditionalFormatting sqref="R84:R91">
    <cfRule type="cellIs" dxfId="20192" priority="541" operator="lessThan">
      <formula>0.8</formula>
    </cfRule>
    <cfRule type="cellIs" dxfId="20191" priority="542" operator="greaterThan">
      <formula>1</formula>
    </cfRule>
  </conditionalFormatting>
  <conditionalFormatting sqref="R84:R91">
    <cfRule type="cellIs" dxfId="20190" priority="539" operator="greaterThan">
      <formula>1</formula>
    </cfRule>
    <cfRule type="cellIs" dxfId="20189" priority="540" operator="lessThan">
      <formula>0.8</formula>
    </cfRule>
  </conditionalFormatting>
  <conditionalFormatting sqref="P84:P91">
    <cfRule type="cellIs" dxfId="20188" priority="532" operator="greaterThan">
      <formula>0</formula>
    </cfRule>
  </conditionalFormatting>
  <conditionalFormatting sqref="Q84:Q91">
    <cfRule type="cellIs" dxfId="20187" priority="537" operator="lessThan">
      <formula>0</formula>
    </cfRule>
  </conditionalFormatting>
  <conditionalFormatting sqref="R84:R91">
    <cfRule type="cellIs" dxfId="20186" priority="535" operator="lessThan">
      <formula>0.8</formula>
    </cfRule>
    <cfRule type="cellIs" dxfId="20185" priority="536" operator="greaterThan">
      <formula>1</formula>
    </cfRule>
  </conditionalFormatting>
  <conditionalFormatting sqref="R84:R91">
    <cfRule type="cellIs" dxfId="20184" priority="533" operator="greaterThan">
      <formula>1</formula>
    </cfRule>
    <cfRule type="cellIs" dxfId="20183" priority="534" operator="lessThan">
      <formula>0.8</formula>
    </cfRule>
  </conditionalFormatting>
  <conditionalFormatting sqref="R84:R91">
    <cfRule type="cellIs" dxfId="20182" priority="529" operator="lessThan">
      <formula>0.8</formula>
    </cfRule>
    <cfRule type="cellIs" dxfId="20181" priority="530" operator="greaterThan">
      <formula>1</formula>
    </cfRule>
  </conditionalFormatting>
  <conditionalFormatting sqref="R84:R91">
    <cfRule type="cellIs" dxfId="20180" priority="527" operator="greaterThan">
      <formula>1</formula>
    </cfRule>
    <cfRule type="cellIs" dxfId="20179" priority="528" operator="lessThan">
      <formula>0.8</formula>
    </cfRule>
  </conditionalFormatting>
  <conditionalFormatting sqref="P84:P91">
    <cfRule type="cellIs" dxfId="20178" priority="526" operator="greaterThan">
      <formula>0</formula>
    </cfRule>
  </conditionalFormatting>
  <conditionalFormatting sqref="Q84:Q91">
    <cfRule type="cellIs" dxfId="20177" priority="531" operator="lessThan">
      <formula>0</formula>
    </cfRule>
  </conditionalFormatting>
  <conditionalFormatting sqref="Q84:Q91">
    <cfRule type="cellIs" dxfId="20176" priority="525" operator="lessThan">
      <formula>0</formula>
    </cfRule>
  </conditionalFormatting>
  <conditionalFormatting sqref="R84:R91">
    <cfRule type="cellIs" dxfId="20175" priority="523" operator="lessThan">
      <formula>0.8</formula>
    </cfRule>
    <cfRule type="cellIs" dxfId="20174" priority="524" operator="greaterThan">
      <formula>1</formula>
    </cfRule>
  </conditionalFormatting>
  <conditionalFormatting sqref="R84:R91">
    <cfRule type="cellIs" dxfId="20173" priority="521" operator="greaterThan">
      <formula>1</formula>
    </cfRule>
    <cfRule type="cellIs" dxfId="20172" priority="522" operator="lessThan">
      <formula>0.8</formula>
    </cfRule>
  </conditionalFormatting>
  <conditionalFormatting sqref="P84:P91">
    <cfRule type="cellIs" dxfId="20171" priority="520" operator="greaterThan">
      <formula>0</formula>
    </cfRule>
  </conditionalFormatting>
  <conditionalFormatting sqref="P84:P91">
    <cfRule type="cellIs" dxfId="20170" priority="514" operator="greaterThan">
      <formula>0</formula>
    </cfRule>
  </conditionalFormatting>
  <conditionalFormatting sqref="Q84:Q91">
    <cfRule type="cellIs" dxfId="20169" priority="519" operator="lessThan">
      <formula>0</formula>
    </cfRule>
  </conditionalFormatting>
  <conditionalFormatting sqref="R84:R91">
    <cfRule type="cellIs" dxfId="20168" priority="517" operator="lessThan">
      <formula>0.8</formula>
    </cfRule>
    <cfRule type="cellIs" dxfId="20167" priority="518" operator="greaterThan">
      <formula>1</formula>
    </cfRule>
  </conditionalFormatting>
  <conditionalFormatting sqref="R84:R91">
    <cfRule type="cellIs" dxfId="20166" priority="515" operator="greaterThan">
      <formula>1</formula>
    </cfRule>
    <cfRule type="cellIs" dxfId="20165" priority="516" operator="lessThan">
      <formula>0.8</formula>
    </cfRule>
  </conditionalFormatting>
  <conditionalFormatting sqref="P84:P91">
    <cfRule type="cellIs" dxfId="20164" priority="508" operator="greaterThan">
      <formula>0</formula>
    </cfRule>
  </conditionalFormatting>
  <conditionalFormatting sqref="Q84:Q91">
    <cfRule type="cellIs" dxfId="20163" priority="513" operator="lessThan">
      <formula>0</formula>
    </cfRule>
  </conditionalFormatting>
  <conditionalFormatting sqref="R84:R91">
    <cfRule type="cellIs" dxfId="20162" priority="511" operator="lessThan">
      <formula>0.8</formula>
    </cfRule>
    <cfRule type="cellIs" dxfId="20161" priority="512" operator="greaterThan">
      <formula>1</formula>
    </cfRule>
  </conditionalFormatting>
  <conditionalFormatting sqref="R84:R91">
    <cfRule type="cellIs" dxfId="20160" priority="509" operator="greaterThan">
      <formula>1</formula>
    </cfRule>
    <cfRule type="cellIs" dxfId="20159" priority="510" operator="lessThan">
      <formula>0.8</formula>
    </cfRule>
  </conditionalFormatting>
  <conditionalFormatting sqref="R84:R91">
    <cfRule type="cellIs" dxfId="20158" priority="505" operator="lessThan">
      <formula>0.8</formula>
    </cfRule>
    <cfRule type="cellIs" dxfId="20157" priority="506" operator="greaterThan">
      <formula>1</formula>
    </cfRule>
  </conditionalFormatting>
  <conditionalFormatting sqref="R84:R91">
    <cfRule type="cellIs" dxfId="20156" priority="503" operator="greaterThan">
      <formula>1</formula>
    </cfRule>
    <cfRule type="cellIs" dxfId="20155" priority="504" operator="lessThan">
      <formula>0.8</formula>
    </cfRule>
  </conditionalFormatting>
  <conditionalFormatting sqref="P84:P91">
    <cfRule type="cellIs" dxfId="20154" priority="502" operator="greaterThan">
      <formula>0</formula>
    </cfRule>
  </conditionalFormatting>
  <conditionalFormatting sqref="Q84:Q91">
    <cfRule type="cellIs" dxfId="20153" priority="507" operator="lessThan">
      <formula>0</formula>
    </cfRule>
  </conditionalFormatting>
  <conditionalFormatting sqref="P84:P91">
    <cfRule type="cellIs" dxfId="20152" priority="496" operator="greaterThan">
      <formula>0</formula>
    </cfRule>
  </conditionalFormatting>
  <conditionalFormatting sqref="Q84:Q91">
    <cfRule type="cellIs" dxfId="20151" priority="501" operator="lessThan">
      <formula>0</formula>
    </cfRule>
  </conditionalFormatting>
  <conditionalFormatting sqref="R84:R91">
    <cfRule type="cellIs" dxfId="20150" priority="499" operator="lessThan">
      <formula>0.8</formula>
    </cfRule>
    <cfRule type="cellIs" dxfId="20149" priority="500" operator="greaterThan">
      <formula>1</formula>
    </cfRule>
  </conditionalFormatting>
  <conditionalFormatting sqref="R84:R91">
    <cfRule type="cellIs" dxfId="20148" priority="497" operator="greaterThan">
      <formula>1</formula>
    </cfRule>
    <cfRule type="cellIs" dxfId="20147" priority="498" operator="lessThan">
      <formula>0.8</formula>
    </cfRule>
  </conditionalFormatting>
  <conditionalFormatting sqref="R84:R91">
    <cfRule type="cellIs" dxfId="20146" priority="493" operator="lessThan">
      <formula>0.8</formula>
    </cfRule>
    <cfRule type="cellIs" dxfId="20145" priority="494" operator="greaterThan">
      <formula>1</formula>
    </cfRule>
  </conditionalFormatting>
  <conditionalFormatting sqref="R84:R91">
    <cfRule type="cellIs" dxfId="20144" priority="491" operator="greaterThan">
      <formula>1</formula>
    </cfRule>
    <cfRule type="cellIs" dxfId="20143" priority="492" operator="lessThan">
      <formula>0.8</formula>
    </cfRule>
  </conditionalFormatting>
  <conditionalFormatting sqref="P84:P91">
    <cfRule type="cellIs" dxfId="20142" priority="490" operator="greaterThan">
      <formula>0</formula>
    </cfRule>
  </conditionalFormatting>
  <conditionalFormatting sqref="Q84:Q91">
    <cfRule type="cellIs" dxfId="20141" priority="495" operator="lessThan">
      <formula>0</formula>
    </cfRule>
  </conditionalFormatting>
  <conditionalFormatting sqref="R84:R91">
    <cfRule type="cellIs" dxfId="20140" priority="487" operator="lessThan">
      <formula>0.8</formula>
    </cfRule>
    <cfRule type="cellIs" dxfId="20139" priority="488" operator="greaterThan">
      <formula>1</formula>
    </cfRule>
  </conditionalFormatting>
  <conditionalFormatting sqref="R84:R91">
    <cfRule type="cellIs" dxfId="20138" priority="485" operator="greaterThan">
      <formula>1</formula>
    </cfRule>
    <cfRule type="cellIs" dxfId="20137" priority="486" operator="lessThan">
      <formula>0.8</formula>
    </cfRule>
  </conditionalFormatting>
  <conditionalFormatting sqref="P84:P91">
    <cfRule type="cellIs" dxfId="20136" priority="484" operator="greaterThan">
      <formula>0</formula>
    </cfRule>
  </conditionalFormatting>
  <conditionalFormatting sqref="Q84:Q91">
    <cfRule type="cellIs" dxfId="20135" priority="489" operator="lessThan">
      <formula>0</formula>
    </cfRule>
  </conditionalFormatting>
  <conditionalFormatting sqref="Q84:Q91">
    <cfRule type="cellIs" dxfId="20134" priority="483" operator="lessThan">
      <formula>0</formula>
    </cfRule>
  </conditionalFormatting>
  <conditionalFormatting sqref="R84:R91">
    <cfRule type="cellIs" dxfId="20133" priority="481" operator="lessThan">
      <formula>0.8</formula>
    </cfRule>
    <cfRule type="cellIs" dxfId="20132" priority="482" operator="greaterThan">
      <formula>1</formula>
    </cfRule>
  </conditionalFormatting>
  <conditionalFormatting sqref="R84:R91">
    <cfRule type="cellIs" dxfId="20131" priority="479" operator="greaterThan">
      <formula>1</formula>
    </cfRule>
    <cfRule type="cellIs" dxfId="20130" priority="480" operator="lessThan">
      <formula>0.8</formula>
    </cfRule>
  </conditionalFormatting>
  <conditionalFormatting sqref="P84:P91">
    <cfRule type="cellIs" dxfId="20129" priority="478" operator="greaterThan">
      <formula>0</formula>
    </cfRule>
  </conditionalFormatting>
  <conditionalFormatting sqref="Q84:Q91">
    <cfRule type="cellIs" dxfId="20128" priority="472" operator="lessThan">
      <formula>0</formula>
    </cfRule>
  </conditionalFormatting>
  <conditionalFormatting sqref="R84:R91">
    <cfRule type="cellIs" dxfId="20127" priority="476" operator="lessThan">
      <formula>0.8</formula>
    </cfRule>
    <cfRule type="cellIs" dxfId="20126" priority="477" operator="greaterThan">
      <formula>1</formula>
    </cfRule>
  </conditionalFormatting>
  <conditionalFormatting sqref="R84:R91">
    <cfRule type="cellIs" dxfId="20125" priority="474" operator="greaterThan">
      <formula>1</formula>
    </cfRule>
    <cfRule type="cellIs" dxfId="20124" priority="475" operator="lessThan">
      <formula>0.8</formula>
    </cfRule>
  </conditionalFormatting>
  <conditionalFormatting sqref="P84:P91">
    <cfRule type="cellIs" dxfId="20123" priority="473" operator="greaterThan">
      <formula>0</formula>
    </cfRule>
  </conditionalFormatting>
  <conditionalFormatting sqref="Q84:Q91">
    <cfRule type="cellIs" dxfId="20122" priority="471" operator="lessThan">
      <formula>0</formula>
    </cfRule>
  </conditionalFormatting>
  <conditionalFormatting sqref="R84:R91">
    <cfRule type="cellIs" dxfId="20121" priority="469" operator="lessThan">
      <formula>0.8</formula>
    </cfRule>
    <cfRule type="cellIs" dxfId="20120" priority="470" operator="greaterThan">
      <formula>1</formula>
    </cfRule>
  </conditionalFormatting>
  <conditionalFormatting sqref="R84:R91">
    <cfRule type="cellIs" dxfId="20119" priority="467" operator="greaterThan">
      <formula>1</formula>
    </cfRule>
    <cfRule type="cellIs" dxfId="20118" priority="468" operator="lessThan">
      <formula>0.8</formula>
    </cfRule>
  </conditionalFormatting>
  <conditionalFormatting sqref="P84:P91">
    <cfRule type="cellIs" dxfId="20117" priority="466" operator="greaterThan">
      <formula>0</formula>
    </cfRule>
  </conditionalFormatting>
  <conditionalFormatting sqref="Q84:Q91">
    <cfRule type="cellIs" dxfId="20116" priority="465" operator="lessThan">
      <formula>0</formula>
    </cfRule>
  </conditionalFormatting>
  <conditionalFormatting sqref="R84:R91">
    <cfRule type="cellIs" dxfId="20115" priority="463" operator="lessThan">
      <formula>0.8</formula>
    </cfRule>
    <cfRule type="cellIs" dxfId="20114" priority="464" operator="greaterThan">
      <formula>1</formula>
    </cfRule>
  </conditionalFormatting>
  <conditionalFormatting sqref="R84:R91">
    <cfRule type="cellIs" dxfId="20113" priority="461" operator="greaterThan">
      <formula>1</formula>
    </cfRule>
    <cfRule type="cellIs" dxfId="20112" priority="462" operator="lessThan">
      <formula>0.8</formula>
    </cfRule>
  </conditionalFormatting>
  <conditionalFormatting sqref="P84:P91">
    <cfRule type="cellIs" dxfId="20111" priority="460" operator="greaterThan">
      <formula>0</formula>
    </cfRule>
  </conditionalFormatting>
  <conditionalFormatting sqref="Q84:Q91">
    <cfRule type="cellIs" dxfId="20110" priority="459" operator="lessThan">
      <formula>0</formula>
    </cfRule>
  </conditionalFormatting>
  <conditionalFormatting sqref="R84:R91">
    <cfRule type="cellIs" dxfId="20109" priority="457" operator="lessThan">
      <formula>0.8</formula>
    </cfRule>
    <cfRule type="cellIs" dxfId="20108" priority="458" operator="greaterThan">
      <formula>1</formula>
    </cfRule>
  </conditionalFormatting>
  <conditionalFormatting sqref="R84:R91">
    <cfRule type="cellIs" dxfId="20107" priority="455" operator="greaterThan">
      <formula>1</formula>
    </cfRule>
    <cfRule type="cellIs" dxfId="20106" priority="456" operator="lessThan">
      <formula>0.8</formula>
    </cfRule>
  </conditionalFormatting>
  <conditionalFormatting sqref="P84:P91">
    <cfRule type="cellIs" dxfId="20105" priority="454" operator="greaterThan">
      <formula>0</formula>
    </cfRule>
  </conditionalFormatting>
  <conditionalFormatting sqref="Q84:Q91">
    <cfRule type="cellIs" dxfId="20104" priority="453" operator="lessThan">
      <formula>0</formula>
    </cfRule>
  </conditionalFormatting>
  <conditionalFormatting sqref="R84:R91">
    <cfRule type="cellIs" dxfId="20103" priority="451" operator="lessThan">
      <formula>0.8</formula>
    </cfRule>
    <cfRule type="cellIs" dxfId="20102" priority="452" operator="greaterThan">
      <formula>1</formula>
    </cfRule>
  </conditionalFormatting>
  <conditionalFormatting sqref="R84:R91">
    <cfRule type="cellIs" dxfId="20101" priority="449" operator="greaterThan">
      <formula>1</formula>
    </cfRule>
    <cfRule type="cellIs" dxfId="20100" priority="450" operator="lessThan">
      <formula>0.8</formula>
    </cfRule>
  </conditionalFormatting>
  <conditionalFormatting sqref="P84:P91">
    <cfRule type="cellIs" dxfId="20099" priority="448" operator="greaterThan">
      <formula>0</formula>
    </cfRule>
  </conditionalFormatting>
  <conditionalFormatting sqref="Q84:Q91">
    <cfRule type="cellIs" dxfId="20098" priority="447" operator="lessThan">
      <formula>0</formula>
    </cfRule>
  </conditionalFormatting>
  <conditionalFormatting sqref="R84:R91">
    <cfRule type="cellIs" dxfId="20097" priority="445" operator="lessThan">
      <formula>0.8</formula>
    </cfRule>
    <cfRule type="cellIs" dxfId="20096" priority="446" operator="greaterThan">
      <formula>1</formula>
    </cfRule>
  </conditionalFormatting>
  <conditionalFormatting sqref="R84:R91">
    <cfRule type="cellIs" dxfId="20095" priority="443" operator="greaterThan">
      <formula>1</formula>
    </cfRule>
    <cfRule type="cellIs" dxfId="20094" priority="444" operator="lessThan">
      <formula>0.8</formula>
    </cfRule>
  </conditionalFormatting>
  <conditionalFormatting sqref="P84:P91">
    <cfRule type="cellIs" dxfId="20093" priority="442" operator="greaterThan">
      <formula>0</formula>
    </cfRule>
  </conditionalFormatting>
  <conditionalFormatting sqref="P84:P91">
    <cfRule type="cellIs" dxfId="20092" priority="436" operator="greaterThan">
      <formula>0</formula>
    </cfRule>
  </conditionalFormatting>
  <conditionalFormatting sqref="Q84:Q91">
    <cfRule type="cellIs" dxfId="20091" priority="441" operator="lessThan">
      <formula>0</formula>
    </cfRule>
  </conditionalFormatting>
  <conditionalFormatting sqref="R84:R91">
    <cfRule type="cellIs" dxfId="20090" priority="439" operator="lessThan">
      <formula>0.8</formula>
    </cfRule>
    <cfRule type="cellIs" dxfId="20089" priority="440" operator="greaterThan">
      <formula>1</formula>
    </cfRule>
  </conditionalFormatting>
  <conditionalFormatting sqref="R84:R91">
    <cfRule type="cellIs" dxfId="20088" priority="437" operator="greaterThan">
      <formula>1</formula>
    </cfRule>
    <cfRule type="cellIs" dxfId="20087" priority="438" operator="lessThan">
      <formula>0.8</formula>
    </cfRule>
  </conditionalFormatting>
  <conditionalFormatting sqref="P84:P91">
    <cfRule type="cellIs" dxfId="20086" priority="430" operator="greaterThan">
      <formula>0</formula>
    </cfRule>
  </conditionalFormatting>
  <conditionalFormatting sqref="Q84:Q91">
    <cfRule type="cellIs" dxfId="20085" priority="435" operator="lessThan">
      <formula>0</formula>
    </cfRule>
  </conditionalFormatting>
  <conditionalFormatting sqref="R84:R91">
    <cfRule type="cellIs" dxfId="20084" priority="433" operator="lessThan">
      <formula>0.8</formula>
    </cfRule>
    <cfRule type="cellIs" dxfId="20083" priority="434" operator="greaterThan">
      <formula>1</formula>
    </cfRule>
  </conditionalFormatting>
  <conditionalFormatting sqref="R84:R91">
    <cfRule type="cellIs" dxfId="20082" priority="431" operator="greaterThan">
      <formula>1</formula>
    </cfRule>
    <cfRule type="cellIs" dxfId="20081" priority="432" operator="lessThan">
      <formula>0.8</formula>
    </cfRule>
  </conditionalFormatting>
  <conditionalFormatting sqref="R84:R91">
    <cfRule type="cellIs" dxfId="20080" priority="427" operator="lessThan">
      <formula>0.8</formula>
    </cfRule>
    <cfRule type="cellIs" dxfId="20079" priority="428" operator="greaterThan">
      <formula>1</formula>
    </cfRule>
  </conditionalFormatting>
  <conditionalFormatting sqref="R84:R91">
    <cfRule type="cellIs" dxfId="20078" priority="425" operator="greaterThan">
      <formula>1</formula>
    </cfRule>
    <cfRule type="cellIs" dxfId="20077" priority="426" operator="lessThan">
      <formula>0.8</formula>
    </cfRule>
  </conditionalFormatting>
  <conditionalFormatting sqref="P84:P91">
    <cfRule type="cellIs" dxfId="20076" priority="424" operator="greaterThan">
      <formula>0</formula>
    </cfRule>
  </conditionalFormatting>
  <conditionalFormatting sqref="Q84:Q91">
    <cfRule type="cellIs" dxfId="20075" priority="429" operator="lessThan">
      <formula>0</formula>
    </cfRule>
  </conditionalFormatting>
  <conditionalFormatting sqref="Q84:Q91">
    <cfRule type="cellIs" dxfId="20074" priority="418" operator="lessThan">
      <formula>0</formula>
    </cfRule>
  </conditionalFormatting>
  <conditionalFormatting sqref="P84:P91">
    <cfRule type="cellIs" dxfId="20073" priority="419" operator="greaterThan">
      <formula>0</formula>
    </cfRule>
  </conditionalFormatting>
  <conditionalFormatting sqref="R84:R91">
    <cfRule type="cellIs" dxfId="20072" priority="422" operator="lessThan">
      <formula>0.8</formula>
    </cfRule>
    <cfRule type="cellIs" dxfId="20071" priority="423" operator="greaterThan">
      <formula>1</formula>
    </cfRule>
  </conditionalFormatting>
  <conditionalFormatting sqref="R84:R91">
    <cfRule type="cellIs" dxfId="20070" priority="420" operator="greaterThan">
      <formula>1</formula>
    </cfRule>
    <cfRule type="cellIs" dxfId="20069" priority="421" operator="lessThan">
      <formula>0.8</formula>
    </cfRule>
  </conditionalFormatting>
  <conditionalFormatting sqref="Q84:Q91">
    <cfRule type="cellIs" dxfId="20068" priority="412" operator="lessThan">
      <formula>0</formula>
    </cfRule>
  </conditionalFormatting>
  <conditionalFormatting sqref="R84:R91">
    <cfRule type="cellIs" dxfId="20067" priority="416" operator="lessThan">
      <formula>0.8</formula>
    </cfRule>
    <cfRule type="cellIs" dxfId="20066" priority="417" operator="greaterThan">
      <formula>1</formula>
    </cfRule>
  </conditionalFormatting>
  <conditionalFormatting sqref="R84:R91">
    <cfRule type="cellIs" dxfId="20065" priority="414" operator="greaterThan">
      <formula>1</formula>
    </cfRule>
    <cfRule type="cellIs" dxfId="20064" priority="415" operator="lessThan">
      <formula>0.8</formula>
    </cfRule>
  </conditionalFormatting>
  <conditionalFormatting sqref="P84:P91">
    <cfRule type="cellIs" dxfId="20063" priority="413" operator="greaterThan">
      <formula>0</formula>
    </cfRule>
  </conditionalFormatting>
  <conditionalFormatting sqref="Q84:Q91">
    <cfRule type="cellIs" dxfId="20062" priority="411" operator="lessThan">
      <formula>0</formula>
    </cfRule>
  </conditionalFormatting>
  <conditionalFormatting sqref="R84:R91">
    <cfRule type="cellIs" dxfId="20061" priority="409" operator="lessThan">
      <formula>0.8</formula>
    </cfRule>
    <cfRule type="cellIs" dxfId="20060" priority="410" operator="greaterThan">
      <formula>1</formula>
    </cfRule>
  </conditionalFormatting>
  <conditionalFormatting sqref="R84:R91">
    <cfRule type="cellIs" dxfId="20059" priority="407" operator="greaterThan">
      <formula>1</formula>
    </cfRule>
    <cfRule type="cellIs" dxfId="20058" priority="408" operator="lessThan">
      <formula>0.8</formula>
    </cfRule>
  </conditionalFormatting>
  <conditionalFormatting sqref="P84:P91">
    <cfRule type="cellIs" dxfId="20057" priority="406" operator="greaterThan">
      <formula>0</formula>
    </cfRule>
  </conditionalFormatting>
  <conditionalFormatting sqref="Q84:Q91">
    <cfRule type="cellIs" dxfId="20056" priority="405" operator="lessThan">
      <formula>0</formula>
    </cfRule>
  </conditionalFormatting>
  <conditionalFormatting sqref="R84:R91">
    <cfRule type="cellIs" dxfId="20055" priority="403" operator="lessThan">
      <formula>0.8</formula>
    </cfRule>
    <cfRule type="cellIs" dxfId="20054" priority="404" operator="greaterThan">
      <formula>1</formula>
    </cfRule>
  </conditionalFormatting>
  <conditionalFormatting sqref="R84:R91">
    <cfRule type="cellIs" dxfId="20053" priority="401" operator="greaterThan">
      <formula>1</formula>
    </cfRule>
    <cfRule type="cellIs" dxfId="20052" priority="402" operator="lessThan">
      <formula>0.8</formula>
    </cfRule>
  </conditionalFormatting>
  <conditionalFormatting sqref="P84:P91">
    <cfRule type="cellIs" dxfId="20051" priority="400" operator="greaterThan">
      <formula>0</formula>
    </cfRule>
  </conditionalFormatting>
  <conditionalFormatting sqref="Q84:Q91">
    <cfRule type="cellIs" dxfId="20050" priority="399" operator="lessThan">
      <formula>0</formula>
    </cfRule>
  </conditionalFormatting>
  <conditionalFormatting sqref="R84:R91">
    <cfRule type="cellIs" dxfId="20049" priority="397" operator="lessThan">
      <formula>0.8</formula>
    </cfRule>
    <cfRule type="cellIs" dxfId="20048" priority="398" operator="greaterThan">
      <formula>1</formula>
    </cfRule>
  </conditionalFormatting>
  <conditionalFormatting sqref="R84:R91">
    <cfRule type="cellIs" dxfId="20047" priority="395" operator="greaterThan">
      <formula>1</formula>
    </cfRule>
    <cfRule type="cellIs" dxfId="20046" priority="396" operator="lessThan">
      <formula>0.8</formula>
    </cfRule>
  </conditionalFormatting>
  <conditionalFormatting sqref="P84:P91">
    <cfRule type="cellIs" dxfId="20045" priority="394" operator="greaterThan">
      <formula>0</formula>
    </cfRule>
  </conditionalFormatting>
  <conditionalFormatting sqref="Q84:Q91">
    <cfRule type="cellIs" dxfId="20044" priority="393" operator="lessThan">
      <formula>0</formula>
    </cfRule>
  </conditionalFormatting>
  <conditionalFormatting sqref="R84:R91">
    <cfRule type="cellIs" dxfId="20043" priority="391" operator="lessThan">
      <formula>0.8</formula>
    </cfRule>
    <cfRule type="cellIs" dxfId="20042" priority="392" operator="greaterThan">
      <formula>1</formula>
    </cfRule>
  </conditionalFormatting>
  <conditionalFormatting sqref="R84:R91">
    <cfRule type="cellIs" dxfId="20041" priority="389" operator="greaterThan">
      <formula>1</formula>
    </cfRule>
    <cfRule type="cellIs" dxfId="20040" priority="390" operator="lessThan">
      <formula>0.8</formula>
    </cfRule>
  </conditionalFormatting>
  <conditionalFormatting sqref="P84:P91">
    <cfRule type="cellIs" dxfId="20039" priority="388" operator="greaterThan">
      <formula>0</formula>
    </cfRule>
  </conditionalFormatting>
  <conditionalFormatting sqref="Q84:Q91">
    <cfRule type="cellIs" dxfId="20038" priority="387" operator="lessThan">
      <formula>0</formula>
    </cfRule>
  </conditionalFormatting>
  <conditionalFormatting sqref="R84:R91">
    <cfRule type="cellIs" dxfId="20037" priority="385" operator="lessThan">
      <formula>0.8</formula>
    </cfRule>
    <cfRule type="cellIs" dxfId="20036" priority="386" operator="greaterThan">
      <formula>1</formula>
    </cfRule>
  </conditionalFormatting>
  <conditionalFormatting sqref="R84:R91">
    <cfRule type="cellIs" dxfId="20035" priority="383" operator="greaterThan">
      <formula>1</formula>
    </cfRule>
    <cfRule type="cellIs" dxfId="20034" priority="384" operator="lessThan">
      <formula>0.8</formula>
    </cfRule>
  </conditionalFormatting>
  <conditionalFormatting sqref="P84:P91">
    <cfRule type="cellIs" dxfId="20033" priority="382" operator="greaterThan">
      <formula>0</formula>
    </cfRule>
  </conditionalFormatting>
  <conditionalFormatting sqref="Q84:Q91">
    <cfRule type="cellIs" dxfId="20032" priority="381" operator="lessThan">
      <formula>0</formula>
    </cfRule>
  </conditionalFormatting>
  <conditionalFormatting sqref="R84:R91">
    <cfRule type="cellIs" dxfId="20031" priority="379" operator="lessThan">
      <formula>0.8</formula>
    </cfRule>
    <cfRule type="cellIs" dxfId="20030" priority="380" operator="greaterThan">
      <formula>1</formula>
    </cfRule>
  </conditionalFormatting>
  <conditionalFormatting sqref="R84:R91">
    <cfRule type="cellIs" dxfId="20029" priority="377" operator="greaterThan">
      <formula>1</formula>
    </cfRule>
    <cfRule type="cellIs" dxfId="20028" priority="378" operator="lessThan">
      <formula>0.8</formula>
    </cfRule>
  </conditionalFormatting>
  <conditionalFormatting sqref="P84:P91">
    <cfRule type="cellIs" dxfId="20027" priority="376" operator="greaterThan">
      <formula>0</formula>
    </cfRule>
  </conditionalFormatting>
  <conditionalFormatting sqref="Q84:Q91">
    <cfRule type="cellIs" dxfId="20026" priority="375" operator="lessThan">
      <formula>0</formula>
    </cfRule>
  </conditionalFormatting>
  <conditionalFormatting sqref="R84:R91">
    <cfRule type="cellIs" dxfId="20025" priority="373" operator="lessThan">
      <formula>0.8</formula>
    </cfRule>
    <cfRule type="cellIs" dxfId="20024" priority="374" operator="greaterThan">
      <formula>1</formula>
    </cfRule>
  </conditionalFormatting>
  <conditionalFormatting sqref="R84:R91">
    <cfRule type="cellIs" dxfId="20023" priority="371" operator="greaterThan">
      <formula>1</formula>
    </cfRule>
    <cfRule type="cellIs" dxfId="20022" priority="372" operator="lessThan">
      <formula>0.8</formula>
    </cfRule>
  </conditionalFormatting>
  <conditionalFormatting sqref="P84:P91">
    <cfRule type="cellIs" dxfId="20021" priority="370" operator="greaterThan">
      <formula>0</formula>
    </cfRule>
  </conditionalFormatting>
  <conditionalFormatting sqref="P84:P91">
    <cfRule type="cellIs" dxfId="20020" priority="364" operator="greaterThan">
      <formula>0</formula>
    </cfRule>
  </conditionalFormatting>
  <conditionalFormatting sqref="Q84:Q91">
    <cfRule type="cellIs" dxfId="20019" priority="369" operator="lessThan">
      <formula>0</formula>
    </cfRule>
  </conditionalFormatting>
  <conditionalFormatting sqref="R84:R91">
    <cfRule type="cellIs" dxfId="20018" priority="367" operator="lessThan">
      <formula>0.8</formula>
    </cfRule>
    <cfRule type="cellIs" dxfId="20017" priority="368" operator="greaterThan">
      <formula>1</formula>
    </cfRule>
  </conditionalFormatting>
  <conditionalFormatting sqref="R84:R91">
    <cfRule type="cellIs" dxfId="20016" priority="365" operator="greaterThan">
      <formula>1</formula>
    </cfRule>
    <cfRule type="cellIs" dxfId="20015" priority="366" operator="lessThan">
      <formula>0.8</formula>
    </cfRule>
  </conditionalFormatting>
  <conditionalFormatting sqref="P84:P91">
    <cfRule type="cellIs" dxfId="20014" priority="358" operator="greaterThan">
      <formula>0</formula>
    </cfRule>
  </conditionalFormatting>
  <conditionalFormatting sqref="Q84:Q91">
    <cfRule type="cellIs" dxfId="20013" priority="363" operator="lessThan">
      <formula>0</formula>
    </cfRule>
  </conditionalFormatting>
  <conditionalFormatting sqref="R84:R91">
    <cfRule type="cellIs" dxfId="20012" priority="361" operator="lessThan">
      <formula>0.8</formula>
    </cfRule>
    <cfRule type="cellIs" dxfId="20011" priority="362" operator="greaterThan">
      <formula>1</formula>
    </cfRule>
  </conditionalFormatting>
  <conditionalFormatting sqref="R84:R91">
    <cfRule type="cellIs" dxfId="20010" priority="359" operator="greaterThan">
      <formula>1</formula>
    </cfRule>
    <cfRule type="cellIs" dxfId="20009" priority="360" operator="lessThan">
      <formula>0.8</formula>
    </cfRule>
  </conditionalFormatting>
  <conditionalFormatting sqref="R84:R91">
    <cfRule type="cellIs" dxfId="20008" priority="355" operator="lessThan">
      <formula>0.8</formula>
    </cfRule>
    <cfRule type="cellIs" dxfId="20007" priority="356" operator="greaterThan">
      <formula>1</formula>
    </cfRule>
  </conditionalFormatting>
  <conditionalFormatting sqref="R84:R91">
    <cfRule type="cellIs" dxfId="20006" priority="353" operator="greaterThan">
      <formula>1</formula>
    </cfRule>
    <cfRule type="cellIs" dxfId="20005" priority="354" operator="lessThan">
      <formula>0.8</formula>
    </cfRule>
  </conditionalFormatting>
  <conditionalFormatting sqref="P84:P91">
    <cfRule type="cellIs" dxfId="20004" priority="352" operator="greaterThan">
      <formula>0</formula>
    </cfRule>
  </conditionalFormatting>
  <conditionalFormatting sqref="Q84:Q91">
    <cfRule type="cellIs" dxfId="20003" priority="357" operator="lessThan">
      <formula>0</formula>
    </cfRule>
  </conditionalFormatting>
  <conditionalFormatting sqref="Q84:Q91">
    <cfRule type="cellIs" dxfId="20002" priority="351" operator="lessThan">
      <formula>0</formula>
    </cfRule>
  </conditionalFormatting>
  <conditionalFormatting sqref="R84:R91">
    <cfRule type="cellIs" dxfId="20001" priority="349" operator="lessThan">
      <formula>0.8</formula>
    </cfRule>
    <cfRule type="cellIs" dxfId="20000" priority="350" operator="greaterThan">
      <formula>1</formula>
    </cfRule>
  </conditionalFormatting>
  <conditionalFormatting sqref="R84:R91">
    <cfRule type="cellIs" dxfId="19999" priority="347" operator="greaterThan">
      <formula>1</formula>
    </cfRule>
    <cfRule type="cellIs" dxfId="19998" priority="348" operator="lessThan">
      <formula>0.8</formula>
    </cfRule>
  </conditionalFormatting>
  <conditionalFormatting sqref="P84:P91">
    <cfRule type="cellIs" dxfId="19997" priority="346" operator="greaterThan">
      <formula>0</formula>
    </cfRule>
  </conditionalFormatting>
  <conditionalFormatting sqref="P84:P91">
    <cfRule type="cellIs" dxfId="19996" priority="340" operator="greaterThan">
      <formula>0</formula>
    </cfRule>
  </conditionalFormatting>
  <conditionalFormatting sqref="Q84:Q91">
    <cfRule type="cellIs" dxfId="19995" priority="345" operator="lessThan">
      <formula>0</formula>
    </cfRule>
  </conditionalFormatting>
  <conditionalFormatting sqref="R84:R91">
    <cfRule type="cellIs" dxfId="19994" priority="343" operator="lessThan">
      <formula>0.8</formula>
    </cfRule>
    <cfRule type="cellIs" dxfId="19993" priority="344" operator="greaterThan">
      <formula>1</formula>
    </cfRule>
  </conditionalFormatting>
  <conditionalFormatting sqref="R84:R91">
    <cfRule type="cellIs" dxfId="19992" priority="341" operator="greaterThan">
      <formula>1</formula>
    </cfRule>
    <cfRule type="cellIs" dxfId="19991" priority="342" operator="lessThan">
      <formula>0.8</formula>
    </cfRule>
  </conditionalFormatting>
  <conditionalFormatting sqref="P84:P91">
    <cfRule type="cellIs" dxfId="19990" priority="334" operator="greaterThan">
      <formula>0</formula>
    </cfRule>
  </conditionalFormatting>
  <conditionalFormatting sqref="Q84:Q91">
    <cfRule type="cellIs" dxfId="19989" priority="339" operator="lessThan">
      <formula>0</formula>
    </cfRule>
  </conditionalFormatting>
  <conditionalFormatting sqref="R84:R91">
    <cfRule type="cellIs" dxfId="19988" priority="337" operator="lessThan">
      <formula>0.8</formula>
    </cfRule>
    <cfRule type="cellIs" dxfId="19987" priority="338" operator="greaterThan">
      <formula>1</formula>
    </cfRule>
  </conditionalFormatting>
  <conditionalFormatting sqref="R84:R91">
    <cfRule type="cellIs" dxfId="19986" priority="335" operator="greaterThan">
      <formula>1</formula>
    </cfRule>
    <cfRule type="cellIs" dxfId="19985" priority="336" operator="lessThan">
      <formula>0.8</formula>
    </cfRule>
  </conditionalFormatting>
  <conditionalFormatting sqref="R84:R91">
    <cfRule type="cellIs" dxfId="19984" priority="331" operator="lessThan">
      <formula>0.8</formula>
    </cfRule>
    <cfRule type="cellIs" dxfId="19983" priority="332" operator="greaterThan">
      <formula>1</formula>
    </cfRule>
  </conditionalFormatting>
  <conditionalFormatting sqref="R84:R91">
    <cfRule type="cellIs" dxfId="19982" priority="329" operator="greaterThan">
      <formula>1</formula>
    </cfRule>
    <cfRule type="cellIs" dxfId="19981" priority="330" operator="lessThan">
      <formula>0.8</formula>
    </cfRule>
  </conditionalFormatting>
  <conditionalFormatting sqref="P84:P91">
    <cfRule type="cellIs" dxfId="19980" priority="328" operator="greaterThan">
      <formula>0</formula>
    </cfRule>
  </conditionalFormatting>
  <conditionalFormatting sqref="Q84:Q91">
    <cfRule type="cellIs" dxfId="19979" priority="333" operator="lessThan">
      <formula>0</formula>
    </cfRule>
  </conditionalFormatting>
  <conditionalFormatting sqref="P84:P91">
    <cfRule type="cellIs" dxfId="19978" priority="322" operator="greaterThan">
      <formula>0</formula>
    </cfRule>
  </conditionalFormatting>
  <conditionalFormatting sqref="Q84:Q91">
    <cfRule type="cellIs" dxfId="19977" priority="327" operator="lessThan">
      <formula>0</formula>
    </cfRule>
  </conditionalFormatting>
  <conditionalFormatting sqref="R84:R91">
    <cfRule type="cellIs" dxfId="19976" priority="325" operator="lessThan">
      <formula>0.8</formula>
    </cfRule>
    <cfRule type="cellIs" dxfId="19975" priority="326" operator="greaterThan">
      <formula>1</formula>
    </cfRule>
  </conditionalFormatting>
  <conditionalFormatting sqref="R84:R91">
    <cfRule type="cellIs" dxfId="19974" priority="323" operator="greaterThan">
      <formula>1</formula>
    </cfRule>
    <cfRule type="cellIs" dxfId="19973" priority="324" operator="lessThan">
      <formula>0.8</formula>
    </cfRule>
  </conditionalFormatting>
  <conditionalFormatting sqref="R84:R91">
    <cfRule type="cellIs" dxfId="19972" priority="319" operator="lessThan">
      <formula>0.8</formula>
    </cfRule>
    <cfRule type="cellIs" dxfId="19971" priority="320" operator="greaterThan">
      <formula>1</formula>
    </cfRule>
  </conditionalFormatting>
  <conditionalFormatting sqref="R84:R91">
    <cfRule type="cellIs" dxfId="19970" priority="317" operator="greaterThan">
      <formula>1</formula>
    </cfRule>
    <cfRule type="cellIs" dxfId="19969" priority="318" operator="lessThan">
      <formula>0.8</formula>
    </cfRule>
  </conditionalFormatting>
  <conditionalFormatting sqref="P84:P91">
    <cfRule type="cellIs" dxfId="19968" priority="316" operator="greaterThan">
      <formula>0</formula>
    </cfRule>
  </conditionalFormatting>
  <conditionalFormatting sqref="Q84:Q91">
    <cfRule type="cellIs" dxfId="19967" priority="321" operator="lessThan">
      <formula>0</formula>
    </cfRule>
  </conditionalFormatting>
  <conditionalFormatting sqref="R84:R91">
    <cfRule type="cellIs" dxfId="19966" priority="313" operator="lessThan">
      <formula>0.8</formula>
    </cfRule>
    <cfRule type="cellIs" dxfId="19965" priority="314" operator="greaterThan">
      <formula>1</formula>
    </cfRule>
  </conditionalFormatting>
  <conditionalFormatting sqref="R84:R91">
    <cfRule type="cellIs" dxfId="19964" priority="311" operator="greaterThan">
      <formula>1</formula>
    </cfRule>
    <cfRule type="cellIs" dxfId="19963" priority="312" operator="lessThan">
      <formula>0.8</formula>
    </cfRule>
  </conditionalFormatting>
  <conditionalFormatting sqref="P84:P91">
    <cfRule type="cellIs" dxfId="19962" priority="310" operator="greaterThan">
      <formula>0</formula>
    </cfRule>
  </conditionalFormatting>
  <conditionalFormatting sqref="Q84:Q91">
    <cfRule type="cellIs" dxfId="19961" priority="315" operator="lessThan">
      <formula>0</formula>
    </cfRule>
  </conditionalFormatting>
  <conditionalFormatting sqref="Q84:Q91">
    <cfRule type="cellIs" dxfId="19960" priority="309" operator="lessThan">
      <formula>0</formula>
    </cfRule>
  </conditionalFormatting>
  <conditionalFormatting sqref="R84:R91">
    <cfRule type="cellIs" dxfId="19959" priority="307" operator="lessThan">
      <formula>0.8</formula>
    </cfRule>
    <cfRule type="cellIs" dxfId="19958" priority="308" operator="greaterThan">
      <formula>1</formula>
    </cfRule>
  </conditionalFormatting>
  <conditionalFormatting sqref="R84:R91">
    <cfRule type="cellIs" dxfId="19957" priority="305" operator="greaterThan">
      <formula>1</formula>
    </cfRule>
    <cfRule type="cellIs" dxfId="19956" priority="306" operator="lessThan">
      <formula>0.8</formula>
    </cfRule>
  </conditionalFormatting>
  <conditionalFormatting sqref="P84:P91">
    <cfRule type="cellIs" dxfId="19955" priority="304" operator="greaterThan">
      <formula>0</formula>
    </cfRule>
  </conditionalFormatting>
  <conditionalFormatting sqref="Q84:Q91">
    <cfRule type="cellIs" dxfId="19954" priority="298" operator="lessThan">
      <formula>0</formula>
    </cfRule>
  </conditionalFormatting>
  <conditionalFormatting sqref="R84:R91">
    <cfRule type="cellIs" dxfId="19953" priority="302" operator="lessThan">
      <formula>0.8</formula>
    </cfRule>
    <cfRule type="cellIs" dxfId="19952" priority="303" operator="greaterThan">
      <formula>1</formula>
    </cfRule>
  </conditionalFormatting>
  <conditionalFormatting sqref="R84:R91">
    <cfRule type="cellIs" dxfId="19951" priority="300" operator="greaterThan">
      <formula>1</formula>
    </cfRule>
    <cfRule type="cellIs" dxfId="19950" priority="301" operator="lessThan">
      <formula>0.8</formula>
    </cfRule>
  </conditionalFormatting>
  <conditionalFormatting sqref="P84:P91">
    <cfRule type="cellIs" dxfId="19949" priority="299" operator="greaterThan">
      <formula>0</formula>
    </cfRule>
  </conditionalFormatting>
  <conditionalFormatting sqref="Q84:Q91">
    <cfRule type="cellIs" dxfId="19948" priority="297" operator="lessThan">
      <formula>0</formula>
    </cfRule>
  </conditionalFormatting>
  <conditionalFormatting sqref="R84:R91">
    <cfRule type="cellIs" dxfId="19947" priority="295" operator="lessThan">
      <formula>0.8</formula>
    </cfRule>
    <cfRule type="cellIs" dxfId="19946" priority="296" operator="greaterThan">
      <formula>1</formula>
    </cfRule>
  </conditionalFormatting>
  <conditionalFormatting sqref="R84:R91">
    <cfRule type="cellIs" dxfId="19945" priority="293" operator="greaterThan">
      <formula>1</formula>
    </cfRule>
    <cfRule type="cellIs" dxfId="19944" priority="294" operator="lessThan">
      <formula>0.8</formula>
    </cfRule>
  </conditionalFormatting>
  <conditionalFormatting sqref="P84:P91">
    <cfRule type="cellIs" dxfId="19943" priority="292" operator="greaterThan">
      <formula>0</formula>
    </cfRule>
  </conditionalFormatting>
  <conditionalFormatting sqref="Q84:Q91">
    <cfRule type="cellIs" dxfId="19942" priority="291" operator="lessThan">
      <formula>0</formula>
    </cfRule>
  </conditionalFormatting>
  <conditionalFormatting sqref="R84:R91">
    <cfRule type="cellIs" dxfId="19941" priority="289" operator="lessThan">
      <formula>0.8</formula>
    </cfRule>
    <cfRule type="cellIs" dxfId="19940" priority="290" operator="greaterThan">
      <formula>1</formula>
    </cfRule>
  </conditionalFormatting>
  <conditionalFormatting sqref="R84:R91">
    <cfRule type="cellIs" dxfId="19939" priority="287" operator="greaterThan">
      <formula>1</formula>
    </cfRule>
    <cfRule type="cellIs" dxfId="19938" priority="288" operator="lessThan">
      <formula>0.8</formula>
    </cfRule>
  </conditionalFormatting>
  <conditionalFormatting sqref="P84:P91">
    <cfRule type="cellIs" dxfId="19937" priority="286" operator="greaterThan">
      <formula>0</formula>
    </cfRule>
  </conditionalFormatting>
  <conditionalFormatting sqref="Q84:Q91">
    <cfRule type="cellIs" dxfId="19936" priority="285" operator="lessThan">
      <formula>0</formula>
    </cfRule>
  </conditionalFormatting>
  <conditionalFormatting sqref="R84:R91">
    <cfRule type="cellIs" dxfId="19935" priority="283" operator="lessThan">
      <formula>0.8</formula>
    </cfRule>
    <cfRule type="cellIs" dxfId="19934" priority="284" operator="greaterThan">
      <formula>1</formula>
    </cfRule>
  </conditionalFormatting>
  <conditionalFormatting sqref="R84:R91">
    <cfRule type="cellIs" dxfId="19933" priority="281" operator="greaterThan">
      <formula>1</formula>
    </cfRule>
    <cfRule type="cellIs" dxfId="19932" priority="282" operator="lessThan">
      <formula>0.8</formula>
    </cfRule>
  </conditionalFormatting>
  <conditionalFormatting sqref="P84:P91">
    <cfRule type="cellIs" dxfId="19931" priority="280" operator="greaterThan">
      <formula>0</formula>
    </cfRule>
  </conditionalFormatting>
  <conditionalFormatting sqref="Q84:Q91">
    <cfRule type="cellIs" dxfId="19930" priority="279" operator="lessThan">
      <formula>0</formula>
    </cfRule>
  </conditionalFormatting>
  <conditionalFormatting sqref="R84:R91">
    <cfRule type="cellIs" dxfId="19929" priority="277" operator="lessThan">
      <formula>0.8</formula>
    </cfRule>
    <cfRule type="cellIs" dxfId="19928" priority="278" operator="greaterThan">
      <formula>1</formula>
    </cfRule>
  </conditionalFormatting>
  <conditionalFormatting sqref="R84:R91">
    <cfRule type="cellIs" dxfId="19927" priority="275" operator="greaterThan">
      <formula>1</formula>
    </cfRule>
    <cfRule type="cellIs" dxfId="19926" priority="276" operator="lessThan">
      <formula>0.8</formula>
    </cfRule>
  </conditionalFormatting>
  <conditionalFormatting sqref="P84:P91">
    <cfRule type="cellIs" dxfId="19925" priority="274" operator="greaterThan">
      <formula>0</formula>
    </cfRule>
  </conditionalFormatting>
  <conditionalFormatting sqref="Q84:Q91">
    <cfRule type="cellIs" dxfId="19924" priority="273" operator="lessThan">
      <formula>0</formula>
    </cfRule>
  </conditionalFormatting>
  <conditionalFormatting sqref="R84:R91">
    <cfRule type="cellIs" dxfId="19923" priority="271" operator="lessThan">
      <formula>0.8</formula>
    </cfRule>
    <cfRule type="cellIs" dxfId="19922" priority="272" operator="greaterThan">
      <formula>1</formula>
    </cfRule>
  </conditionalFormatting>
  <conditionalFormatting sqref="R84:R91">
    <cfRule type="cellIs" dxfId="19921" priority="269" operator="greaterThan">
      <formula>1</formula>
    </cfRule>
    <cfRule type="cellIs" dxfId="19920" priority="270" operator="lessThan">
      <formula>0.8</formula>
    </cfRule>
  </conditionalFormatting>
  <conditionalFormatting sqref="P84:P91">
    <cfRule type="cellIs" dxfId="19919" priority="268" operator="greaterThan">
      <formula>0</formula>
    </cfRule>
  </conditionalFormatting>
  <conditionalFormatting sqref="P84:P91">
    <cfRule type="cellIs" dxfId="19918" priority="262" operator="greaterThan">
      <formula>0</formula>
    </cfRule>
  </conditionalFormatting>
  <conditionalFormatting sqref="Q84:Q91">
    <cfRule type="cellIs" dxfId="19917" priority="267" operator="lessThan">
      <formula>0</formula>
    </cfRule>
  </conditionalFormatting>
  <conditionalFormatting sqref="R84:R91">
    <cfRule type="cellIs" dxfId="19916" priority="265" operator="lessThan">
      <formula>0.8</formula>
    </cfRule>
    <cfRule type="cellIs" dxfId="19915" priority="266" operator="greaterThan">
      <formula>1</formula>
    </cfRule>
  </conditionalFormatting>
  <conditionalFormatting sqref="R84:R91">
    <cfRule type="cellIs" dxfId="19914" priority="263" operator="greaterThan">
      <formula>1</formula>
    </cfRule>
    <cfRule type="cellIs" dxfId="19913" priority="264" operator="lessThan">
      <formula>0.8</formula>
    </cfRule>
  </conditionalFormatting>
  <conditionalFormatting sqref="P84:P91">
    <cfRule type="cellIs" dxfId="19912" priority="256" operator="greaterThan">
      <formula>0</formula>
    </cfRule>
  </conditionalFormatting>
  <conditionalFormatting sqref="Q84:Q91">
    <cfRule type="cellIs" dxfId="19911" priority="261" operator="lessThan">
      <formula>0</formula>
    </cfRule>
  </conditionalFormatting>
  <conditionalFormatting sqref="R84:R91">
    <cfRule type="cellIs" dxfId="19910" priority="259" operator="lessThan">
      <formula>0.8</formula>
    </cfRule>
    <cfRule type="cellIs" dxfId="19909" priority="260" operator="greaterThan">
      <formula>1</formula>
    </cfRule>
  </conditionalFormatting>
  <conditionalFormatting sqref="R84:R91">
    <cfRule type="cellIs" dxfId="19908" priority="257" operator="greaterThan">
      <formula>1</formula>
    </cfRule>
    <cfRule type="cellIs" dxfId="19907" priority="258" operator="lessThan">
      <formula>0.8</formula>
    </cfRule>
  </conditionalFormatting>
  <conditionalFormatting sqref="R84:R91">
    <cfRule type="cellIs" dxfId="19906" priority="253" operator="lessThan">
      <formula>0.8</formula>
    </cfRule>
    <cfRule type="cellIs" dxfId="19905" priority="254" operator="greaterThan">
      <formula>1</formula>
    </cfRule>
  </conditionalFormatting>
  <conditionalFormatting sqref="R84:R91">
    <cfRule type="cellIs" dxfId="19904" priority="251" operator="greaterThan">
      <formula>1</formula>
    </cfRule>
    <cfRule type="cellIs" dxfId="19903" priority="252" operator="lessThan">
      <formula>0.8</formula>
    </cfRule>
  </conditionalFormatting>
  <conditionalFormatting sqref="P84:P91">
    <cfRule type="cellIs" dxfId="19902" priority="250" operator="greaterThan">
      <formula>0</formula>
    </cfRule>
  </conditionalFormatting>
  <conditionalFormatting sqref="Q84:Q91">
    <cfRule type="cellIs" dxfId="19901" priority="255" operator="lessThan">
      <formula>0</formula>
    </cfRule>
  </conditionalFormatting>
  <conditionalFormatting sqref="Q84:Q91">
    <cfRule type="cellIs" dxfId="19900" priority="249" operator="lessThan">
      <formula>0</formula>
    </cfRule>
  </conditionalFormatting>
  <conditionalFormatting sqref="R84:R91">
    <cfRule type="cellIs" dxfId="19899" priority="247" operator="lessThan">
      <formula>0.8</formula>
    </cfRule>
    <cfRule type="cellIs" dxfId="19898" priority="248" operator="greaterThan">
      <formula>1</formula>
    </cfRule>
  </conditionalFormatting>
  <conditionalFormatting sqref="R84:R91">
    <cfRule type="cellIs" dxfId="19897" priority="245" operator="greaterThan">
      <formula>1</formula>
    </cfRule>
    <cfRule type="cellIs" dxfId="19896" priority="246" operator="lessThan">
      <formula>0.8</formula>
    </cfRule>
  </conditionalFormatting>
  <conditionalFormatting sqref="P84:P91">
    <cfRule type="cellIs" dxfId="19895" priority="244" operator="greaterThan">
      <formula>0</formula>
    </cfRule>
  </conditionalFormatting>
  <conditionalFormatting sqref="Q84:Q91">
    <cfRule type="cellIs" dxfId="19894" priority="243" operator="lessThan">
      <formula>0</formula>
    </cfRule>
  </conditionalFormatting>
  <conditionalFormatting sqref="R84:R91">
    <cfRule type="cellIs" dxfId="19893" priority="241" operator="lessThan">
      <formula>0.8</formula>
    </cfRule>
    <cfRule type="cellIs" dxfId="19892" priority="242" operator="greaterThan">
      <formula>1</formula>
    </cfRule>
  </conditionalFormatting>
  <conditionalFormatting sqref="R84:R91">
    <cfRule type="cellIs" dxfId="19891" priority="239" operator="greaterThan">
      <formula>1</formula>
    </cfRule>
    <cfRule type="cellIs" dxfId="19890" priority="240" operator="lessThan">
      <formula>0.8</formula>
    </cfRule>
  </conditionalFormatting>
  <conditionalFormatting sqref="P84:P91">
    <cfRule type="cellIs" dxfId="19889" priority="238" operator="greaterThan">
      <formula>0</formula>
    </cfRule>
  </conditionalFormatting>
  <conditionalFormatting sqref="Q84:Q91">
    <cfRule type="cellIs" dxfId="19888" priority="237" operator="lessThan">
      <formula>0</formula>
    </cfRule>
  </conditionalFormatting>
  <conditionalFormatting sqref="R84:R91">
    <cfRule type="cellIs" dxfId="19887" priority="235" operator="lessThan">
      <formula>0.8</formula>
    </cfRule>
    <cfRule type="cellIs" dxfId="19886" priority="236" operator="greaterThan">
      <formula>1</formula>
    </cfRule>
  </conditionalFormatting>
  <conditionalFormatting sqref="R84:R91">
    <cfRule type="cellIs" dxfId="19885" priority="233" operator="greaterThan">
      <formula>1</formula>
    </cfRule>
    <cfRule type="cellIs" dxfId="19884" priority="234" operator="lessThan">
      <formula>0.8</formula>
    </cfRule>
  </conditionalFormatting>
  <conditionalFormatting sqref="P84:P91">
    <cfRule type="cellIs" dxfId="19883" priority="232" operator="greaterThan">
      <formula>0</formula>
    </cfRule>
  </conditionalFormatting>
  <conditionalFormatting sqref="Q84:Q91">
    <cfRule type="cellIs" dxfId="19882" priority="231" operator="lessThan">
      <formula>0</formula>
    </cfRule>
  </conditionalFormatting>
  <conditionalFormatting sqref="R84:R91">
    <cfRule type="cellIs" dxfId="19881" priority="229" operator="lessThan">
      <formula>0.8</formula>
    </cfRule>
    <cfRule type="cellIs" dxfId="19880" priority="230" operator="greaterThan">
      <formula>1</formula>
    </cfRule>
  </conditionalFormatting>
  <conditionalFormatting sqref="R84:R91">
    <cfRule type="cellIs" dxfId="19879" priority="227" operator="greaterThan">
      <formula>1</formula>
    </cfRule>
    <cfRule type="cellIs" dxfId="19878" priority="228" operator="lessThan">
      <formula>0.8</formula>
    </cfRule>
  </conditionalFormatting>
  <conditionalFormatting sqref="P84:P91">
    <cfRule type="cellIs" dxfId="19877" priority="226" operator="greaterThan">
      <formula>0</formula>
    </cfRule>
  </conditionalFormatting>
  <conditionalFormatting sqref="P84:P91">
    <cfRule type="cellIs" dxfId="19876" priority="220" operator="greaterThan">
      <formula>0</formula>
    </cfRule>
  </conditionalFormatting>
  <conditionalFormatting sqref="Q84:Q91">
    <cfRule type="cellIs" dxfId="19875" priority="225" operator="lessThan">
      <formula>0</formula>
    </cfRule>
  </conditionalFormatting>
  <conditionalFormatting sqref="R84:R91">
    <cfRule type="cellIs" dxfId="19874" priority="223" operator="lessThan">
      <formula>0.8</formula>
    </cfRule>
    <cfRule type="cellIs" dxfId="19873" priority="224" operator="greaterThan">
      <formula>1</formula>
    </cfRule>
  </conditionalFormatting>
  <conditionalFormatting sqref="R84:R91">
    <cfRule type="cellIs" dxfId="19872" priority="221" operator="greaterThan">
      <formula>1</formula>
    </cfRule>
    <cfRule type="cellIs" dxfId="19871" priority="222" operator="lessThan">
      <formula>0.8</formula>
    </cfRule>
  </conditionalFormatting>
  <conditionalFormatting sqref="P84:P91">
    <cfRule type="cellIs" dxfId="19870" priority="214" operator="greaterThan">
      <formula>0</formula>
    </cfRule>
  </conditionalFormatting>
  <conditionalFormatting sqref="Q84:Q91">
    <cfRule type="cellIs" dxfId="19869" priority="219" operator="lessThan">
      <formula>0</formula>
    </cfRule>
  </conditionalFormatting>
  <conditionalFormatting sqref="R84:R91">
    <cfRule type="cellIs" dxfId="19868" priority="217" operator="lessThan">
      <formula>0.8</formula>
    </cfRule>
    <cfRule type="cellIs" dxfId="19867" priority="218" operator="greaterThan">
      <formula>1</formula>
    </cfRule>
  </conditionalFormatting>
  <conditionalFormatting sqref="R84:R91">
    <cfRule type="cellIs" dxfId="19866" priority="215" operator="greaterThan">
      <formula>1</formula>
    </cfRule>
    <cfRule type="cellIs" dxfId="19865" priority="216" operator="lessThan">
      <formula>0.8</formula>
    </cfRule>
  </conditionalFormatting>
  <conditionalFormatting sqref="R84:R91">
    <cfRule type="cellIs" dxfId="19864" priority="211" operator="lessThan">
      <formula>0.8</formula>
    </cfRule>
    <cfRule type="cellIs" dxfId="19863" priority="212" operator="greaterThan">
      <formula>1</formula>
    </cfRule>
  </conditionalFormatting>
  <conditionalFormatting sqref="R84:R91">
    <cfRule type="cellIs" dxfId="19862" priority="209" operator="greaterThan">
      <formula>1</formula>
    </cfRule>
    <cfRule type="cellIs" dxfId="19861" priority="210" operator="lessThan">
      <formula>0.8</formula>
    </cfRule>
  </conditionalFormatting>
  <conditionalFormatting sqref="P84:P91">
    <cfRule type="cellIs" dxfId="19860" priority="208" operator="greaterThan">
      <formula>0</formula>
    </cfRule>
  </conditionalFormatting>
  <conditionalFormatting sqref="Q84:Q91">
    <cfRule type="cellIs" dxfId="19859" priority="213" operator="lessThan">
      <formula>0</formula>
    </cfRule>
  </conditionalFormatting>
  <conditionalFormatting sqref="Q84:Q91">
    <cfRule type="cellIs" dxfId="19858" priority="207" operator="lessThan">
      <formula>0</formula>
    </cfRule>
  </conditionalFormatting>
  <conditionalFormatting sqref="R84:R91">
    <cfRule type="cellIs" dxfId="19857" priority="205" operator="lessThan">
      <formula>0.8</formula>
    </cfRule>
    <cfRule type="cellIs" dxfId="19856" priority="206" operator="greaterThan">
      <formula>1</formula>
    </cfRule>
  </conditionalFormatting>
  <conditionalFormatting sqref="R84:R91">
    <cfRule type="cellIs" dxfId="19855" priority="203" operator="greaterThan">
      <formula>1</formula>
    </cfRule>
    <cfRule type="cellIs" dxfId="19854" priority="204" operator="lessThan">
      <formula>0.8</formula>
    </cfRule>
  </conditionalFormatting>
  <conditionalFormatting sqref="P84:P91">
    <cfRule type="cellIs" dxfId="19853" priority="202" operator="greaterThan">
      <formula>0</formula>
    </cfRule>
  </conditionalFormatting>
  <conditionalFormatting sqref="P84:P91">
    <cfRule type="cellIs" dxfId="19852" priority="196" operator="greaterThan">
      <formula>0</formula>
    </cfRule>
  </conditionalFormatting>
  <conditionalFormatting sqref="Q84:Q91">
    <cfRule type="cellIs" dxfId="19851" priority="201" operator="lessThan">
      <formula>0</formula>
    </cfRule>
  </conditionalFormatting>
  <conditionalFormatting sqref="R84:R91">
    <cfRule type="cellIs" dxfId="19850" priority="199" operator="lessThan">
      <formula>0.8</formula>
    </cfRule>
    <cfRule type="cellIs" dxfId="19849" priority="200" operator="greaterThan">
      <formula>1</formula>
    </cfRule>
  </conditionalFormatting>
  <conditionalFormatting sqref="R84:R91">
    <cfRule type="cellIs" dxfId="19848" priority="197" operator="greaterThan">
      <formula>1</formula>
    </cfRule>
    <cfRule type="cellIs" dxfId="19847" priority="198" operator="lessThan">
      <formula>0.8</formula>
    </cfRule>
  </conditionalFormatting>
  <conditionalFormatting sqref="P84:P91">
    <cfRule type="cellIs" dxfId="19846" priority="190" operator="greaterThan">
      <formula>0</formula>
    </cfRule>
  </conditionalFormatting>
  <conditionalFormatting sqref="Q84:Q91">
    <cfRule type="cellIs" dxfId="19845" priority="195" operator="lessThan">
      <formula>0</formula>
    </cfRule>
  </conditionalFormatting>
  <conditionalFormatting sqref="R84:R91">
    <cfRule type="cellIs" dxfId="19844" priority="193" operator="lessThan">
      <formula>0.8</formula>
    </cfRule>
    <cfRule type="cellIs" dxfId="19843" priority="194" operator="greaterThan">
      <formula>1</formula>
    </cfRule>
  </conditionalFormatting>
  <conditionalFormatting sqref="R84:R91">
    <cfRule type="cellIs" dxfId="19842" priority="191" operator="greaterThan">
      <formula>1</formula>
    </cfRule>
    <cfRule type="cellIs" dxfId="19841" priority="192" operator="lessThan">
      <formula>0.8</formula>
    </cfRule>
  </conditionalFormatting>
  <conditionalFormatting sqref="R84:R91">
    <cfRule type="cellIs" dxfId="19840" priority="187" operator="lessThan">
      <formula>0.8</formula>
    </cfRule>
    <cfRule type="cellIs" dxfId="19839" priority="188" operator="greaterThan">
      <formula>1</formula>
    </cfRule>
  </conditionalFormatting>
  <conditionalFormatting sqref="R84:R91">
    <cfRule type="cellIs" dxfId="19838" priority="185" operator="greaterThan">
      <formula>1</formula>
    </cfRule>
    <cfRule type="cellIs" dxfId="19837" priority="186" operator="lessThan">
      <formula>0.8</formula>
    </cfRule>
  </conditionalFormatting>
  <conditionalFormatting sqref="P84:P91">
    <cfRule type="cellIs" dxfId="19836" priority="184" operator="greaterThan">
      <formula>0</formula>
    </cfRule>
  </conditionalFormatting>
  <conditionalFormatting sqref="Q84:Q91">
    <cfRule type="cellIs" dxfId="19835" priority="189" operator="lessThan">
      <formula>0</formula>
    </cfRule>
  </conditionalFormatting>
  <conditionalFormatting sqref="P84:P91">
    <cfRule type="cellIs" dxfId="19834" priority="178" operator="greaterThan">
      <formula>0</formula>
    </cfRule>
  </conditionalFormatting>
  <conditionalFormatting sqref="Q84:Q91">
    <cfRule type="cellIs" dxfId="19833" priority="183" operator="lessThan">
      <formula>0</formula>
    </cfRule>
  </conditionalFormatting>
  <conditionalFormatting sqref="R84:R91">
    <cfRule type="cellIs" dxfId="19832" priority="181" operator="lessThan">
      <formula>0.8</formula>
    </cfRule>
    <cfRule type="cellIs" dxfId="19831" priority="182" operator="greaterThan">
      <formula>1</formula>
    </cfRule>
  </conditionalFormatting>
  <conditionalFormatting sqref="R84:R91">
    <cfRule type="cellIs" dxfId="19830" priority="179" operator="greaterThan">
      <formula>1</formula>
    </cfRule>
    <cfRule type="cellIs" dxfId="19829" priority="180" operator="lessThan">
      <formula>0.8</formula>
    </cfRule>
  </conditionalFormatting>
  <conditionalFormatting sqref="R84:R91">
    <cfRule type="cellIs" dxfId="19828" priority="175" operator="lessThan">
      <formula>0.8</formula>
    </cfRule>
    <cfRule type="cellIs" dxfId="19827" priority="176" operator="greaterThan">
      <formula>1</formula>
    </cfRule>
  </conditionalFormatting>
  <conditionalFormatting sqref="R84:R91">
    <cfRule type="cellIs" dxfId="19826" priority="173" operator="greaterThan">
      <formula>1</formula>
    </cfRule>
    <cfRule type="cellIs" dxfId="19825" priority="174" operator="lessThan">
      <formula>0.8</formula>
    </cfRule>
  </conditionalFormatting>
  <conditionalFormatting sqref="P84:P91">
    <cfRule type="cellIs" dxfId="19824" priority="172" operator="greaterThan">
      <formula>0</formula>
    </cfRule>
  </conditionalFormatting>
  <conditionalFormatting sqref="Q84:Q91">
    <cfRule type="cellIs" dxfId="19823" priority="177" operator="lessThan">
      <formula>0</formula>
    </cfRule>
  </conditionalFormatting>
  <conditionalFormatting sqref="R84:R91">
    <cfRule type="cellIs" dxfId="19822" priority="169" operator="lessThan">
      <formula>0.8</formula>
    </cfRule>
    <cfRule type="cellIs" dxfId="19821" priority="170" operator="greaterThan">
      <formula>1</formula>
    </cfRule>
  </conditionalFormatting>
  <conditionalFormatting sqref="R84:R91">
    <cfRule type="cellIs" dxfId="19820" priority="167" operator="greaterThan">
      <formula>1</formula>
    </cfRule>
    <cfRule type="cellIs" dxfId="19819" priority="168" operator="lessThan">
      <formula>0.8</formula>
    </cfRule>
  </conditionalFormatting>
  <conditionalFormatting sqref="P84:P91">
    <cfRule type="cellIs" dxfId="19818" priority="166" operator="greaterThan">
      <formula>0</formula>
    </cfRule>
  </conditionalFormatting>
  <conditionalFormatting sqref="Q84:Q91">
    <cfRule type="cellIs" dxfId="19817" priority="171" operator="lessThan">
      <formula>0</formula>
    </cfRule>
  </conditionalFormatting>
  <conditionalFormatting sqref="Q84:Q91">
    <cfRule type="cellIs" dxfId="19816" priority="165" operator="lessThan">
      <formula>0</formula>
    </cfRule>
  </conditionalFormatting>
  <conditionalFormatting sqref="R84:R91">
    <cfRule type="cellIs" dxfId="19815" priority="163" operator="lessThan">
      <formula>0.8</formula>
    </cfRule>
    <cfRule type="cellIs" dxfId="19814" priority="164" operator="greaterThan">
      <formula>1</formula>
    </cfRule>
  </conditionalFormatting>
  <conditionalFormatting sqref="R84:R91">
    <cfRule type="cellIs" dxfId="19813" priority="161" operator="greaterThan">
      <formula>1</formula>
    </cfRule>
    <cfRule type="cellIs" dxfId="19812" priority="162" operator="lessThan">
      <formula>0.8</formula>
    </cfRule>
  </conditionalFormatting>
  <conditionalFormatting sqref="P84:P91">
    <cfRule type="cellIs" dxfId="19811" priority="160" operator="greaterThan">
      <formula>0</formula>
    </cfRule>
  </conditionalFormatting>
  <conditionalFormatting sqref="Q84:Q91">
    <cfRule type="cellIs" dxfId="19810" priority="154" operator="lessThan">
      <formula>0</formula>
    </cfRule>
  </conditionalFormatting>
  <conditionalFormatting sqref="R84:R91">
    <cfRule type="cellIs" dxfId="19809" priority="158" operator="lessThan">
      <formula>0.8</formula>
    </cfRule>
    <cfRule type="cellIs" dxfId="19808" priority="159" operator="greaterThan">
      <formula>1</formula>
    </cfRule>
  </conditionalFormatting>
  <conditionalFormatting sqref="R84:R91">
    <cfRule type="cellIs" dxfId="19807" priority="156" operator="greaterThan">
      <formula>1</formula>
    </cfRule>
    <cfRule type="cellIs" dxfId="19806" priority="157" operator="lessThan">
      <formula>0.8</formula>
    </cfRule>
  </conditionalFormatting>
  <conditionalFormatting sqref="P84:P91">
    <cfRule type="cellIs" dxfId="19805" priority="155" operator="greaterThan">
      <formula>0</formula>
    </cfRule>
  </conditionalFormatting>
  <conditionalFormatting sqref="Q84:Q91">
    <cfRule type="cellIs" dxfId="19804" priority="153" operator="lessThan">
      <formula>0</formula>
    </cfRule>
  </conditionalFormatting>
  <conditionalFormatting sqref="R84:R91">
    <cfRule type="cellIs" dxfId="19803" priority="151" operator="lessThan">
      <formula>0.8</formula>
    </cfRule>
    <cfRule type="cellIs" dxfId="19802" priority="152" operator="greaterThan">
      <formula>1</formula>
    </cfRule>
  </conditionalFormatting>
  <conditionalFormatting sqref="R84:R91">
    <cfRule type="cellIs" dxfId="19801" priority="149" operator="greaterThan">
      <formula>1</formula>
    </cfRule>
    <cfRule type="cellIs" dxfId="19800" priority="150" operator="lessThan">
      <formula>0.8</formula>
    </cfRule>
  </conditionalFormatting>
  <conditionalFormatting sqref="P84:P91">
    <cfRule type="cellIs" dxfId="19799" priority="148" operator="greaterThan">
      <formula>0</formula>
    </cfRule>
  </conditionalFormatting>
  <conditionalFormatting sqref="Q84:Q91">
    <cfRule type="cellIs" dxfId="19798" priority="147" operator="lessThan">
      <formula>0</formula>
    </cfRule>
  </conditionalFormatting>
  <conditionalFormatting sqref="R84:R91">
    <cfRule type="cellIs" dxfId="19797" priority="145" operator="lessThan">
      <formula>0.8</formula>
    </cfRule>
    <cfRule type="cellIs" dxfId="19796" priority="146" operator="greaterThan">
      <formula>1</formula>
    </cfRule>
  </conditionalFormatting>
  <conditionalFormatting sqref="R84:R91">
    <cfRule type="cellIs" dxfId="19795" priority="143" operator="greaterThan">
      <formula>1</formula>
    </cfRule>
    <cfRule type="cellIs" dxfId="19794" priority="144" operator="lessThan">
      <formula>0.8</formula>
    </cfRule>
  </conditionalFormatting>
  <conditionalFormatting sqref="P84:P91">
    <cfRule type="cellIs" dxfId="19793" priority="142" operator="greaterThan">
      <formula>0</formula>
    </cfRule>
  </conditionalFormatting>
  <conditionalFormatting sqref="Q84:Q91">
    <cfRule type="cellIs" dxfId="19792" priority="141" operator="lessThan">
      <formula>0</formula>
    </cfRule>
  </conditionalFormatting>
  <conditionalFormatting sqref="R84:R91">
    <cfRule type="cellIs" dxfId="19791" priority="139" operator="lessThan">
      <formula>0.8</formula>
    </cfRule>
    <cfRule type="cellIs" dxfId="19790" priority="140" operator="greaterThan">
      <formula>1</formula>
    </cfRule>
  </conditionalFormatting>
  <conditionalFormatting sqref="R84:R91">
    <cfRule type="cellIs" dxfId="19789" priority="137" operator="greaterThan">
      <formula>1</formula>
    </cfRule>
    <cfRule type="cellIs" dxfId="19788" priority="138" operator="lessThan">
      <formula>0.8</formula>
    </cfRule>
  </conditionalFormatting>
  <conditionalFormatting sqref="P84:P91">
    <cfRule type="cellIs" dxfId="19787" priority="136" operator="greaterThan">
      <formula>0</formula>
    </cfRule>
  </conditionalFormatting>
  <conditionalFormatting sqref="Q84:Q91">
    <cfRule type="cellIs" dxfId="19786" priority="135" operator="lessThan">
      <formula>0</formula>
    </cfRule>
  </conditionalFormatting>
  <conditionalFormatting sqref="R84:R91">
    <cfRule type="cellIs" dxfId="19785" priority="133" operator="lessThan">
      <formula>0.8</formula>
    </cfRule>
    <cfRule type="cellIs" dxfId="19784" priority="134" operator="greaterThan">
      <formula>1</formula>
    </cfRule>
  </conditionalFormatting>
  <conditionalFormatting sqref="R84:R91">
    <cfRule type="cellIs" dxfId="19783" priority="131" operator="greaterThan">
      <formula>1</formula>
    </cfRule>
    <cfRule type="cellIs" dxfId="19782" priority="132" operator="lessThan">
      <formula>0.8</formula>
    </cfRule>
  </conditionalFormatting>
  <conditionalFormatting sqref="P84:P91">
    <cfRule type="cellIs" dxfId="19781" priority="130" operator="greaterThan">
      <formula>0</formula>
    </cfRule>
  </conditionalFormatting>
  <conditionalFormatting sqref="Q84:Q91">
    <cfRule type="cellIs" dxfId="19780" priority="129" operator="lessThan">
      <formula>0</formula>
    </cfRule>
  </conditionalFormatting>
  <conditionalFormatting sqref="R84:R91">
    <cfRule type="cellIs" dxfId="19779" priority="127" operator="lessThan">
      <formula>0.8</formula>
    </cfRule>
    <cfRule type="cellIs" dxfId="19778" priority="128" operator="greaterThan">
      <formula>1</formula>
    </cfRule>
  </conditionalFormatting>
  <conditionalFormatting sqref="R84:R91">
    <cfRule type="cellIs" dxfId="19777" priority="125" operator="greaterThan">
      <formula>1</formula>
    </cfRule>
    <cfRule type="cellIs" dxfId="19776" priority="126" operator="lessThan">
      <formula>0.8</formula>
    </cfRule>
  </conditionalFormatting>
  <conditionalFormatting sqref="P84:P91">
    <cfRule type="cellIs" dxfId="19775" priority="124" operator="greaterThan">
      <formula>0</formula>
    </cfRule>
  </conditionalFormatting>
  <conditionalFormatting sqref="P84:P91">
    <cfRule type="cellIs" dxfId="19774" priority="118" operator="greaterThan">
      <formula>0</formula>
    </cfRule>
  </conditionalFormatting>
  <conditionalFormatting sqref="Q84:Q91">
    <cfRule type="cellIs" dxfId="19773" priority="123" operator="lessThan">
      <formula>0</formula>
    </cfRule>
  </conditionalFormatting>
  <conditionalFormatting sqref="R84:R91">
    <cfRule type="cellIs" dxfId="19772" priority="121" operator="lessThan">
      <formula>0.8</formula>
    </cfRule>
    <cfRule type="cellIs" dxfId="19771" priority="122" operator="greaterThan">
      <formula>1</formula>
    </cfRule>
  </conditionalFormatting>
  <conditionalFormatting sqref="R84:R91">
    <cfRule type="cellIs" dxfId="19770" priority="119" operator="greaterThan">
      <formula>1</formula>
    </cfRule>
    <cfRule type="cellIs" dxfId="19769" priority="120" operator="lessThan">
      <formula>0.8</formula>
    </cfRule>
  </conditionalFormatting>
  <conditionalFormatting sqref="P84:P91">
    <cfRule type="cellIs" dxfId="19768" priority="112" operator="greaterThan">
      <formula>0</formula>
    </cfRule>
  </conditionalFormatting>
  <conditionalFormatting sqref="Q84:Q91">
    <cfRule type="cellIs" dxfId="19767" priority="117" operator="lessThan">
      <formula>0</formula>
    </cfRule>
  </conditionalFormatting>
  <conditionalFormatting sqref="R84:R91">
    <cfRule type="cellIs" dxfId="19766" priority="115" operator="lessThan">
      <formula>0.8</formula>
    </cfRule>
    <cfRule type="cellIs" dxfId="19765" priority="116" operator="greaterThan">
      <formula>1</formula>
    </cfRule>
  </conditionalFormatting>
  <conditionalFormatting sqref="R84:R91">
    <cfRule type="cellIs" dxfId="19764" priority="113" operator="greaterThan">
      <formula>1</formula>
    </cfRule>
    <cfRule type="cellIs" dxfId="19763" priority="114" operator="lessThan">
      <formula>0.8</formula>
    </cfRule>
  </conditionalFormatting>
  <conditionalFormatting sqref="R84:R91">
    <cfRule type="cellIs" dxfId="19762" priority="109" operator="lessThan">
      <formula>0.8</formula>
    </cfRule>
    <cfRule type="cellIs" dxfId="19761" priority="110" operator="greaterThan">
      <formula>1</formula>
    </cfRule>
  </conditionalFormatting>
  <conditionalFormatting sqref="R84:R91">
    <cfRule type="cellIs" dxfId="19760" priority="107" operator="greaterThan">
      <formula>1</formula>
    </cfRule>
    <cfRule type="cellIs" dxfId="19759" priority="108" operator="lessThan">
      <formula>0.8</formula>
    </cfRule>
  </conditionalFormatting>
  <conditionalFormatting sqref="P84:P91">
    <cfRule type="cellIs" dxfId="19758" priority="106" operator="greaterThan">
      <formula>0</formula>
    </cfRule>
  </conditionalFormatting>
  <conditionalFormatting sqref="Q84:Q91">
    <cfRule type="cellIs" dxfId="19757" priority="111" operator="lessThan">
      <formula>0</formula>
    </cfRule>
  </conditionalFormatting>
  <conditionalFormatting sqref="Q84:Q91">
    <cfRule type="cellIs" dxfId="19756" priority="100" operator="lessThan">
      <formula>0</formula>
    </cfRule>
  </conditionalFormatting>
  <conditionalFormatting sqref="P84:P91">
    <cfRule type="cellIs" dxfId="19755" priority="101" operator="greaterThan">
      <formula>0</formula>
    </cfRule>
  </conditionalFormatting>
  <conditionalFormatting sqref="R84:R91">
    <cfRule type="cellIs" dxfId="19754" priority="104" operator="lessThan">
      <formula>0.8</formula>
    </cfRule>
    <cfRule type="cellIs" dxfId="19753" priority="105" operator="greaterThan">
      <formula>1</formula>
    </cfRule>
  </conditionalFormatting>
  <conditionalFormatting sqref="R84:R91">
    <cfRule type="cellIs" dxfId="19752" priority="102" operator="greaterThan">
      <formula>1</formula>
    </cfRule>
    <cfRule type="cellIs" dxfId="19751" priority="103" operator="lessThan">
      <formula>0.8</formula>
    </cfRule>
  </conditionalFormatting>
  <conditionalFormatting sqref="Q84:Q91">
    <cfRule type="cellIs" dxfId="19750" priority="94" operator="lessThan">
      <formula>0</formula>
    </cfRule>
  </conditionalFormatting>
  <conditionalFormatting sqref="R84:R91">
    <cfRule type="cellIs" dxfId="19749" priority="98" operator="lessThan">
      <formula>0.8</formula>
    </cfRule>
    <cfRule type="cellIs" dxfId="19748" priority="99" operator="greaterThan">
      <formula>1</formula>
    </cfRule>
  </conditionalFormatting>
  <conditionalFormatting sqref="R84:R91">
    <cfRule type="cellIs" dxfId="19747" priority="96" operator="greaterThan">
      <formula>1</formula>
    </cfRule>
    <cfRule type="cellIs" dxfId="19746" priority="97" operator="lessThan">
      <formula>0.8</formula>
    </cfRule>
  </conditionalFormatting>
  <conditionalFormatting sqref="P84:P91">
    <cfRule type="cellIs" dxfId="19745" priority="95" operator="greaterThan">
      <formula>0</formula>
    </cfRule>
  </conditionalFormatting>
  <conditionalFormatting sqref="Q84:Q91">
    <cfRule type="cellIs" dxfId="19744" priority="93" operator="lessThan">
      <formula>0</formula>
    </cfRule>
  </conditionalFormatting>
  <conditionalFormatting sqref="R84:R91">
    <cfRule type="cellIs" dxfId="19743" priority="91" operator="lessThan">
      <formula>0.8</formula>
    </cfRule>
    <cfRule type="cellIs" dxfId="19742" priority="92" operator="greaterThan">
      <formula>1</formula>
    </cfRule>
  </conditionalFormatting>
  <conditionalFormatting sqref="R84:R91">
    <cfRule type="cellIs" dxfId="19741" priority="89" operator="greaterThan">
      <formula>1</formula>
    </cfRule>
    <cfRule type="cellIs" dxfId="19740" priority="90" operator="lessThan">
      <formula>0.8</formula>
    </cfRule>
  </conditionalFormatting>
  <conditionalFormatting sqref="P84:P91">
    <cfRule type="cellIs" dxfId="19739" priority="88" operator="greaterThan">
      <formula>0</formula>
    </cfRule>
  </conditionalFormatting>
  <conditionalFormatting sqref="Q84:Q91">
    <cfRule type="cellIs" dxfId="19738" priority="87" operator="lessThan">
      <formula>0</formula>
    </cfRule>
  </conditionalFormatting>
  <conditionalFormatting sqref="R84:R91">
    <cfRule type="cellIs" dxfId="19737" priority="85" operator="lessThan">
      <formula>0.8</formula>
    </cfRule>
    <cfRule type="cellIs" dxfId="19736" priority="86" operator="greaterThan">
      <formula>1</formula>
    </cfRule>
  </conditionalFormatting>
  <conditionalFormatting sqref="R84:R91">
    <cfRule type="cellIs" dxfId="19735" priority="83" operator="greaterThan">
      <formula>1</formula>
    </cfRule>
    <cfRule type="cellIs" dxfId="19734" priority="84" operator="lessThan">
      <formula>0.8</formula>
    </cfRule>
  </conditionalFormatting>
  <conditionalFormatting sqref="P84:P91">
    <cfRule type="cellIs" dxfId="19733" priority="82" operator="greaterThan">
      <formula>0</formula>
    </cfRule>
  </conditionalFormatting>
  <conditionalFormatting sqref="Q84:Q91">
    <cfRule type="cellIs" dxfId="19732" priority="81" operator="lessThan">
      <formula>0</formula>
    </cfRule>
  </conditionalFormatting>
  <conditionalFormatting sqref="R84:R91">
    <cfRule type="cellIs" dxfId="19731" priority="79" operator="lessThan">
      <formula>0.8</formula>
    </cfRule>
    <cfRule type="cellIs" dxfId="19730" priority="80" operator="greaterThan">
      <formula>1</formula>
    </cfRule>
  </conditionalFormatting>
  <conditionalFormatting sqref="R84:R91">
    <cfRule type="cellIs" dxfId="19729" priority="77" operator="greaterThan">
      <formula>1</formula>
    </cfRule>
    <cfRule type="cellIs" dxfId="19728" priority="78" operator="lessThan">
      <formula>0.8</formula>
    </cfRule>
  </conditionalFormatting>
  <conditionalFormatting sqref="P84:P91">
    <cfRule type="cellIs" dxfId="19727" priority="76" operator="greaterThan">
      <formula>0</formula>
    </cfRule>
  </conditionalFormatting>
  <conditionalFormatting sqref="Q162:Q166">
    <cfRule type="cellIs" dxfId="19726" priority="75" operator="lessThan">
      <formula>0</formula>
    </cfRule>
  </conditionalFormatting>
  <conditionalFormatting sqref="R162:R166">
    <cfRule type="cellIs" dxfId="19725" priority="73" operator="lessThan">
      <formula>0.8</formula>
    </cfRule>
    <cfRule type="cellIs" dxfId="19724" priority="74" operator="greaterThan">
      <formula>1</formula>
    </cfRule>
  </conditionalFormatting>
  <conditionalFormatting sqref="R162:R166">
    <cfRule type="cellIs" dxfId="19723" priority="71" operator="greaterThan">
      <formula>1</formula>
    </cfRule>
    <cfRule type="cellIs" dxfId="19722" priority="72" operator="lessThan">
      <formula>0.8</formula>
    </cfRule>
  </conditionalFormatting>
  <conditionalFormatting sqref="P162:P166">
    <cfRule type="cellIs" dxfId="19721" priority="70" operator="greaterThan">
      <formula>0</formula>
    </cfRule>
  </conditionalFormatting>
  <conditionalFormatting sqref="P167:P168">
    <cfRule type="cellIs" dxfId="19720" priority="64" operator="greaterThan">
      <formula>0</formula>
    </cfRule>
  </conditionalFormatting>
  <conditionalFormatting sqref="R167:R168">
    <cfRule type="cellIs" dxfId="19719" priority="67" operator="lessThan">
      <formula>0.8</formula>
    </cfRule>
    <cfRule type="cellIs" dxfId="19718" priority="68" operator="greaterThan">
      <formula>1</formula>
    </cfRule>
  </conditionalFormatting>
  <conditionalFormatting sqref="R167:R168">
    <cfRule type="cellIs" dxfId="19717" priority="65" operator="greaterThan">
      <formula>1</formula>
    </cfRule>
    <cfRule type="cellIs" dxfId="19716" priority="66" operator="lessThan">
      <formula>0.8</formula>
    </cfRule>
  </conditionalFormatting>
  <conditionalFormatting sqref="Q167:Q168">
    <cfRule type="cellIs" dxfId="19715" priority="69" operator="lessThan">
      <formula>0</formula>
    </cfRule>
  </conditionalFormatting>
  <conditionalFormatting sqref="Q161">
    <cfRule type="cellIs" dxfId="19714" priority="63" operator="lessThan">
      <formula>0</formula>
    </cfRule>
  </conditionalFormatting>
  <conditionalFormatting sqref="R161">
    <cfRule type="cellIs" dxfId="19713" priority="61" operator="lessThan">
      <formula>0.8</formula>
    </cfRule>
    <cfRule type="cellIs" dxfId="19712" priority="62" operator="greaterThan">
      <formula>1</formula>
    </cfRule>
  </conditionalFormatting>
  <conditionalFormatting sqref="R161">
    <cfRule type="cellIs" dxfId="19711" priority="59" operator="greaterThan">
      <formula>1</formula>
    </cfRule>
    <cfRule type="cellIs" dxfId="19710" priority="60" operator="lessThan">
      <formula>0.8</formula>
    </cfRule>
  </conditionalFormatting>
  <conditionalFormatting sqref="P161">
    <cfRule type="cellIs" dxfId="19709" priority="58" operator="greaterThan">
      <formula>0</formula>
    </cfRule>
  </conditionalFormatting>
  <conditionalFormatting sqref="Q162:Q166">
    <cfRule type="cellIs" dxfId="19708" priority="57" operator="lessThan">
      <formula>0</formula>
    </cfRule>
  </conditionalFormatting>
  <conditionalFormatting sqref="R162:R166">
    <cfRule type="cellIs" dxfId="19707" priority="55" operator="lessThan">
      <formula>0.8</formula>
    </cfRule>
    <cfRule type="cellIs" dxfId="19706" priority="56" operator="greaterThan">
      <formula>1</formula>
    </cfRule>
  </conditionalFormatting>
  <conditionalFormatting sqref="R162:R166">
    <cfRule type="cellIs" dxfId="19705" priority="53" operator="greaterThan">
      <formula>1</formula>
    </cfRule>
    <cfRule type="cellIs" dxfId="19704" priority="54" operator="lessThan">
      <formula>0.8</formula>
    </cfRule>
  </conditionalFormatting>
  <conditionalFormatting sqref="P162:P166">
    <cfRule type="cellIs" dxfId="19703" priority="52" operator="greaterThan">
      <formula>0</formula>
    </cfRule>
  </conditionalFormatting>
  <conditionalFormatting sqref="Q162:Q166">
    <cfRule type="cellIs" dxfId="19702" priority="51" operator="lessThan">
      <formula>0</formula>
    </cfRule>
  </conditionalFormatting>
  <conditionalFormatting sqref="R162:R166">
    <cfRule type="cellIs" dxfId="19701" priority="49" operator="lessThan">
      <formula>0.8</formula>
    </cfRule>
    <cfRule type="cellIs" dxfId="19700" priority="50" operator="greaterThan">
      <formula>1</formula>
    </cfRule>
  </conditionalFormatting>
  <conditionalFormatting sqref="R162:R166">
    <cfRule type="cellIs" dxfId="19699" priority="47" operator="greaterThan">
      <formula>1</formula>
    </cfRule>
    <cfRule type="cellIs" dxfId="19698" priority="48" operator="lessThan">
      <formula>0.8</formula>
    </cfRule>
  </conditionalFormatting>
  <conditionalFormatting sqref="P162:P166">
    <cfRule type="cellIs" dxfId="19697" priority="46" operator="greaterThan">
      <formula>0</formula>
    </cfRule>
  </conditionalFormatting>
  <conditionalFormatting sqref="Q167:Q168">
    <cfRule type="cellIs" dxfId="19696" priority="45" operator="lessThan">
      <formula>0</formula>
    </cfRule>
  </conditionalFormatting>
  <conditionalFormatting sqref="R167:R168">
    <cfRule type="cellIs" dxfId="19695" priority="43" operator="lessThan">
      <formula>0.8</formula>
    </cfRule>
    <cfRule type="cellIs" dxfId="19694" priority="44" operator="greaterThan">
      <formula>1</formula>
    </cfRule>
  </conditionalFormatting>
  <conditionalFormatting sqref="R167:R168">
    <cfRule type="cellIs" dxfId="19693" priority="41" operator="greaterThan">
      <formula>1</formula>
    </cfRule>
    <cfRule type="cellIs" dxfId="19692" priority="42" operator="lessThan">
      <formula>0.8</formula>
    </cfRule>
  </conditionalFormatting>
  <conditionalFormatting sqref="P167:P168">
    <cfRule type="cellIs" dxfId="19691" priority="40" operator="greaterThan">
      <formula>0</formula>
    </cfRule>
  </conditionalFormatting>
  <conditionalFormatting sqref="Q161">
    <cfRule type="cellIs" dxfId="19690" priority="39" operator="lessThan">
      <formula>0</formula>
    </cfRule>
  </conditionalFormatting>
  <conditionalFormatting sqref="R161">
    <cfRule type="cellIs" dxfId="19689" priority="37" operator="lessThan">
      <formula>0.8</formula>
    </cfRule>
    <cfRule type="cellIs" dxfId="19688" priority="38" operator="greaterThan">
      <formula>1</formula>
    </cfRule>
  </conditionalFormatting>
  <conditionalFormatting sqref="R161">
    <cfRule type="cellIs" dxfId="19687" priority="35" operator="greaterThan">
      <formula>1</formula>
    </cfRule>
    <cfRule type="cellIs" dxfId="19686" priority="36" operator="lessThan">
      <formula>0.8</formula>
    </cfRule>
  </conditionalFormatting>
  <conditionalFormatting sqref="P161">
    <cfRule type="cellIs" dxfId="19685" priority="34" operator="greaterThan">
      <formula>0</formula>
    </cfRule>
  </conditionalFormatting>
  <conditionalFormatting sqref="Q162:Q166">
    <cfRule type="cellIs" dxfId="19684" priority="33" operator="lessThan">
      <formula>0</formula>
    </cfRule>
  </conditionalFormatting>
  <conditionalFormatting sqref="R162:R166">
    <cfRule type="cellIs" dxfId="19683" priority="31" operator="lessThan">
      <formula>0.8</formula>
    </cfRule>
    <cfRule type="cellIs" dxfId="19682" priority="32" operator="greaterThan">
      <formula>1</formula>
    </cfRule>
  </conditionalFormatting>
  <conditionalFormatting sqref="R162:R166">
    <cfRule type="cellIs" dxfId="19681" priority="29" operator="greaterThan">
      <formula>1</formula>
    </cfRule>
    <cfRule type="cellIs" dxfId="19680" priority="30" operator="lessThan">
      <formula>0.8</formula>
    </cfRule>
  </conditionalFormatting>
  <conditionalFormatting sqref="P162:P166">
    <cfRule type="cellIs" dxfId="19679" priority="28" operator="greaterThan">
      <formula>0</formula>
    </cfRule>
  </conditionalFormatting>
  <conditionalFormatting sqref="Q161">
    <cfRule type="cellIs" dxfId="19678" priority="27" operator="lessThan">
      <formula>0</formula>
    </cfRule>
  </conditionalFormatting>
  <conditionalFormatting sqref="R161">
    <cfRule type="cellIs" dxfId="19677" priority="25" operator="lessThan">
      <formula>0.8</formula>
    </cfRule>
    <cfRule type="cellIs" dxfId="19676" priority="26" operator="greaterThan">
      <formula>1</formula>
    </cfRule>
  </conditionalFormatting>
  <conditionalFormatting sqref="R161">
    <cfRule type="cellIs" dxfId="19675" priority="23" operator="greaterThan">
      <formula>1</formula>
    </cfRule>
    <cfRule type="cellIs" dxfId="19674" priority="24" operator="lessThan">
      <formula>0.8</formula>
    </cfRule>
  </conditionalFormatting>
  <conditionalFormatting sqref="P161">
    <cfRule type="cellIs" dxfId="19673" priority="22" operator="greaterThan">
      <formula>0</formula>
    </cfRule>
  </conditionalFormatting>
  <conditionalFormatting sqref="Q162:Q166">
    <cfRule type="cellIs" dxfId="19672" priority="21" operator="lessThan">
      <formula>0</formula>
    </cfRule>
  </conditionalFormatting>
  <conditionalFormatting sqref="R162:R166">
    <cfRule type="cellIs" dxfId="19671" priority="19" operator="lessThan">
      <formula>0.8</formula>
    </cfRule>
    <cfRule type="cellIs" dxfId="19670" priority="20" operator="greaterThan">
      <formula>1</formula>
    </cfRule>
  </conditionalFormatting>
  <conditionalFormatting sqref="R162:R166">
    <cfRule type="cellIs" dxfId="19669" priority="17" operator="greaterThan">
      <formula>1</formula>
    </cfRule>
    <cfRule type="cellIs" dxfId="19668" priority="18" operator="lessThan">
      <formula>0.8</formula>
    </cfRule>
  </conditionalFormatting>
  <conditionalFormatting sqref="P162:P166">
    <cfRule type="cellIs" dxfId="19667" priority="16" operator="greaterThan">
      <formula>0</formula>
    </cfRule>
  </conditionalFormatting>
  <conditionalFormatting sqref="Q161">
    <cfRule type="cellIs" dxfId="19666" priority="15" operator="lessThan">
      <formula>0</formula>
    </cfRule>
  </conditionalFormatting>
  <conditionalFormatting sqref="R161">
    <cfRule type="cellIs" dxfId="19665" priority="13" operator="lessThan">
      <formula>0.8</formula>
    </cfRule>
    <cfRule type="cellIs" dxfId="19664" priority="14" operator="greaterThan">
      <formula>1</formula>
    </cfRule>
  </conditionalFormatting>
  <conditionalFormatting sqref="R161">
    <cfRule type="cellIs" dxfId="19663" priority="11" operator="greaterThan">
      <formula>1</formula>
    </cfRule>
    <cfRule type="cellIs" dxfId="19662" priority="12" operator="lessThan">
      <formula>0.8</formula>
    </cfRule>
  </conditionalFormatting>
  <conditionalFormatting sqref="P161">
    <cfRule type="cellIs" dxfId="19661" priority="10" operator="greaterThan">
      <formula>0</formula>
    </cfRule>
  </conditionalFormatting>
  <conditionalFormatting sqref="P167:P168">
    <cfRule type="cellIs" dxfId="19660" priority="4" operator="greaterThan">
      <formula>0</formula>
    </cfRule>
  </conditionalFormatting>
  <conditionalFormatting sqref="R167:R168">
    <cfRule type="cellIs" dxfId="19659" priority="7" operator="lessThan">
      <formula>0.8</formula>
    </cfRule>
    <cfRule type="cellIs" dxfId="19658" priority="8" operator="greaterThan">
      <formula>1</formula>
    </cfRule>
  </conditionalFormatting>
  <conditionalFormatting sqref="R167:R168">
    <cfRule type="cellIs" dxfId="19657" priority="5" operator="greaterThan">
      <formula>1</formula>
    </cfRule>
    <cfRule type="cellIs" dxfId="19656" priority="6" operator="lessThan">
      <formula>0.8</formula>
    </cfRule>
  </conditionalFormatting>
  <conditionalFormatting sqref="Q167:Q168">
    <cfRule type="cellIs" dxfId="19655" priority="9" operator="lessThan">
      <formula>0</formula>
    </cfRule>
  </conditionalFormatting>
  <conditionalFormatting sqref="AF30">
    <cfRule type="cellIs" dxfId="19654" priority="3" operator="lessThan">
      <formula>0</formula>
    </cfRule>
  </conditionalFormatting>
  <conditionalFormatting sqref="AG30">
    <cfRule type="cellIs" dxfId="19653" priority="1" operator="greaterThan">
      <formula>1</formula>
    </cfRule>
    <cfRule type="cellIs" dxfId="19652" priority="2" operator="lessThan">
      <formula>0.8</formula>
    </cfRule>
  </conditionalFormatting>
  <dataValidations count="1">
    <dataValidation type="list" allowBlank="1" showInputMessage="1" showErrorMessage="1" sqref="AB5:AC173" xr:uid="{00000000-0002-0000-14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Q38"/>
  <sheetViews>
    <sheetView zoomScale="40" zoomScaleNormal="40" workbookViewId="0">
      <selection activeCell="F6" sqref="F6:G8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27" customWidth="1"/>
    <col min="4" max="17" width="14.26953125" style="2" customWidth="1"/>
    <col min="18" max="21" width="9.6328125" style="2" customWidth="1"/>
    <col min="22" max="22" width="11.26953125" style="2" customWidth="1"/>
    <col min="23" max="23" width="11.453125" style="2" customWidth="1"/>
    <col min="24" max="16384" width="8.08984375" style="2"/>
  </cols>
  <sheetData>
    <row r="1" spans="2:17" ht="27.75" customHeight="1">
      <c r="B1" s="582" t="s">
        <v>0</v>
      </c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4"/>
      <c r="N1" s="1"/>
      <c r="O1" s="1"/>
    </row>
    <row r="2" spans="2:17" ht="27.75" customHeight="1">
      <c r="B2" s="582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4"/>
      <c r="N2" s="1"/>
      <c r="O2" s="1"/>
    </row>
    <row r="3" spans="2:17" ht="46.5" customHeight="1">
      <c r="B3" s="575" t="s">
        <v>1</v>
      </c>
      <c r="C3" s="536"/>
      <c r="D3" s="585" t="s">
        <v>328</v>
      </c>
      <c r="E3" s="586"/>
      <c r="F3" s="575" t="s">
        <v>3</v>
      </c>
      <c r="G3" s="536"/>
      <c r="H3" s="587">
        <v>258974.99999999997</v>
      </c>
      <c r="I3" s="588"/>
      <c r="J3" s="575" t="s">
        <v>4</v>
      </c>
      <c r="K3" s="536"/>
      <c r="L3" s="580">
        <v>8362456.7165732766</v>
      </c>
      <c r="M3" s="581"/>
      <c r="N3" s="376"/>
      <c r="O3" s="376"/>
      <c r="P3" s="376"/>
      <c r="Q3" s="376"/>
    </row>
    <row r="4" spans="2:17" ht="24" customHeight="1">
      <c r="B4" s="575" t="s">
        <v>5</v>
      </c>
      <c r="C4" s="536"/>
      <c r="D4" s="567" t="s">
        <v>5</v>
      </c>
      <c r="E4" s="568"/>
      <c r="F4" s="578" t="s">
        <v>6</v>
      </c>
      <c r="G4" s="579"/>
      <c r="H4" s="578" t="s">
        <v>7</v>
      </c>
      <c r="I4" s="579"/>
      <c r="J4" s="578" t="s">
        <v>8</v>
      </c>
      <c r="K4" s="579"/>
      <c r="L4" s="580" t="s">
        <v>9</v>
      </c>
      <c r="M4" s="581"/>
      <c r="N4" s="561" t="s">
        <v>329</v>
      </c>
      <c r="O4" s="562"/>
      <c r="P4" s="562" t="s">
        <v>330</v>
      </c>
      <c r="Q4" s="562"/>
    </row>
    <row r="5" spans="2:17" ht="24" customHeight="1">
      <c r="B5" s="563" t="s">
        <v>12</v>
      </c>
      <c r="C5" s="542"/>
      <c r="D5" s="567" t="s">
        <v>13</v>
      </c>
      <c r="E5" s="568"/>
      <c r="F5" s="567" t="s">
        <v>14</v>
      </c>
      <c r="G5" s="568"/>
      <c r="H5" s="569" t="s">
        <v>15</v>
      </c>
      <c r="I5" s="570"/>
      <c r="J5" s="571" t="s">
        <v>16</v>
      </c>
      <c r="K5" s="572"/>
      <c r="L5" s="573" t="s">
        <v>17</v>
      </c>
      <c r="M5" s="574"/>
      <c r="N5" s="3" t="s">
        <v>331</v>
      </c>
      <c r="O5" s="4" t="s">
        <v>332</v>
      </c>
      <c r="P5" s="3" t="s">
        <v>331</v>
      </c>
      <c r="Q5" s="4" t="s">
        <v>333</v>
      </c>
    </row>
    <row r="6" spans="2:17" ht="39.65" customHeight="1">
      <c r="B6" s="564"/>
      <c r="C6" s="565"/>
      <c r="D6" s="575" t="s">
        <v>21</v>
      </c>
      <c r="E6" s="536"/>
      <c r="F6" s="576">
        <f>AVERAGE(D13:O13,P13:Q13,D30:E30,G30:H30,K30:M30)</f>
        <v>363.46634969329352</v>
      </c>
      <c r="G6" s="577"/>
      <c r="H6" s="555">
        <f>AVERAGE(D13:P13,Q13)</f>
        <v>141.98523882565456</v>
      </c>
      <c r="I6" s="556"/>
      <c r="J6" s="555">
        <f>AVERAGE(D30:E30,G30:H30)</f>
        <v>736.25</v>
      </c>
      <c r="K6" s="556"/>
      <c r="L6" s="557">
        <f>AVERAGE(K30:M30)</f>
        <v>900</v>
      </c>
      <c r="M6" s="558"/>
      <c r="N6" s="559">
        <f>[2]晉欣4度C0407!$Z$2</f>
        <v>0</v>
      </c>
      <c r="O6" s="544">
        <f>[2]晉欣4度C0407!$AA$2</f>
        <v>0</v>
      </c>
      <c r="P6" s="560">
        <f>[2]晉欣4度C0407!$AD$2</f>
        <v>6</v>
      </c>
      <c r="Q6" s="544">
        <f>[2]晉欣4度C0407!$AE$2</f>
        <v>7</v>
      </c>
    </row>
    <row r="7" spans="2:17" s="5" customFormat="1" ht="39.65" customHeight="1">
      <c r="B7" s="564"/>
      <c r="C7" s="565"/>
      <c r="D7" s="545" t="s">
        <v>22</v>
      </c>
      <c r="E7" s="546"/>
      <c r="F7" s="547">
        <f>AVERAGE(D14:O14,P14:Q14,D31:E31,K31:M31,G31:H31)</f>
        <v>341.2102511738006</v>
      </c>
      <c r="G7" s="548"/>
      <c r="H7" s="549">
        <f>AVERAGE(D14:P14,Q14)</f>
        <v>129.22191992501038</v>
      </c>
      <c r="I7" s="550"/>
      <c r="J7" s="549">
        <f>AVERAGE(D31:E31,G31:H31)</f>
        <v>750.29056122591146</v>
      </c>
      <c r="K7" s="550"/>
      <c r="L7" s="551">
        <f>AVERAGE(K31:M31)</f>
        <v>785.04871693200755</v>
      </c>
      <c r="M7" s="552"/>
      <c r="N7" s="559"/>
      <c r="O7" s="544"/>
      <c r="P7" s="560"/>
      <c r="Q7" s="544"/>
    </row>
    <row r="8" spans="2:17" s="5" customFormat="1" ht="39.65" customHeight="1">
      <c r="B8" s="566"/>
      <c r="C8" s="543"/>
      <c r="D8" s="545" t="s">
        <v>23</v>
      </c>
      <c r="E8" s="546"/>
      <c r="F8" s="553">
        <f>AVERAGE(D15:O15,P15:Q15,D32:E32,G32:H32,K32:M32)</f>
        <v>0.91951497321245157</v>
      </c>
      <c r="G8" s="554"/>
      <c r="H8" s="553">
        <f>AVERAGE(D15:O15,P15:Q15)</f>
        <v>0.90702912515341627</v>
      </c>
      <c r="I8" s="554"/>
      <c r="J8" s="553">
        <f>AVERAGE(D32:E32,G32:H32)</f>
        <v>0.99864440721840741</v>
      </c>
      <c r="K8" s="554"/>
      <c r="L8" s="553">
        <f>AVERAGE(K32:M32)</f>
        <v>0.87227635214667509</v>
      </c>
      <c r="M8" s="554"/>
      <c r="N8" s="559"/>
      <c r="O8" s="544"/>
      <c r="P8" s="560"/>
      <c r="Q8" s="544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532" t="s">
        <v>24</v>
      </c>
      <c r="C10" s="538"/>
      <c r="D10" s="539" t="s">
        <v>25</v>
      </c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1"/>
    </row>
    <row r="11" spans="2:17" ht="17.25" customHeight="1">
      <c r="B11" s="523" t="s">
        <v>26</v>
      </c>
      <c r="C11" s="542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4" customHeight="1">
      <c r="B12" s="525"/>
      <c r="C12" s="543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40" customHeight="1">
      <c r="B13" s="527" t="s">
        <v>12</v>
      </c>
      <c r="C13" s="14" t="s">
        <v>41</v>
      </c>
      <c r="D13" s="19">
        <v>133.76218323586747</v>
      </c>
      <c r="E13" s="19">
        <v>118.62118736383444</v>
      </c>
      <c r="F13" s="19">
        <v>127.80952380952382</v>
      </c>
      <c r="G13" s="19">
        <v>369.04761904761904</v>
      </c>
      <c r="H13" s="19">
        <v>228.57142857142858</v>
      </c>
      <c r="I13" s="19">
        <v>88.789604730781207</v>
      </c>
      <c r="J13" s="19">
        <v>81.092314118629901</v>
      </c>
      <c r="K13" s="19">
        <v>105.44040111171175</v>
      </c>
      <c r="L13" s="19">
        <v>131.9663961038961</v>
      </c>
      <c r="M13" s="19">
        <v>82.26060248660869</v>
      </c>
      <c r="N13" s="19">
        <v>84.321731488648098</v>
      </c>
      <c r="O13" s="19">
        <v>79.21052631578948</v>
      </c>
      <c r="P13" s="19">
        <v>206.89982517482517</v>
      </c>
      <c r="Q13" s="21">
        <v>150</v>
      </c>
    </row>
    <row r="14" spans="2:17" ht="40" customHeight="1">
      <c r="B14" s="528"/>
      <c r="C14" s="14" t="s">
        <v>42</v>
      </c>
      <c r="D14" s="19">
        <v>124.19909532967203</v>
      </c>
      <c r="E14" s="19">
        <v>108.75102088021104</v>
      </c>
      <c r="F14" s="19">
        <v>112.14178248910021</v>
      </c>
      <c r="G14" s="19">
        <v>327.31850124366787</v>
      </c>
      <c r="H14" s="19">
        <v>220.15449472096529</v>
      </c>
      <c r="I14" s="19">
        <v>77.268077488421</v>
      </c>
      <c r="J14" s="19">
        <v>75.131163946613484</v>
      </c>
      <c r="K14" s="19">
        <v>93.740128886603131</v>
      </c>
      <c r="L14" s="19">
        <v>117.39246540660248</v>
      </c>
      <c r="M14" s="19">
        <v>74.670394055744524</v>
      </c>
      <c r="N14" s="19">
        <v>77.23770429631297</v>
      </c>
      <c r="O14" s="19">
        <v>66.55845982881732</v>
      </c>
      <c r="P14" s="19">
        <v>187.63647804530166</v>
      </c>
      <c r="Q14" s="9">
        <v>146.90711233211238</v>
      </c>
    </row>
    <row r="15" spans="2:17" ht="40" customHeight="1">
      <c r="B15" s="529"/>
      <c r="C15" s="377" t="s">
        <v>43</v>
      </c>
      <c r="D15" s="10">
        <f t="shared" ref="D15:Q15" si="0">D14/D13</f>
        <v>0.92850678962579047</v>
      </c>
      <c r="E15" s="10">
        <f t="shared" si="0"/>
        <v>0.91679255027729867</v>
      </c>
      <c r="F15" s="10">
        <f t="shared" si="0"/>
        <v>0.87741335032455448</v>
      </c>
      <c r="G15" s="10">
        <f t="shared" si="0"/>
        <v>0.88692755175703553</v>
      </c>
      <c r="H15" s="10">
        <f t="shared" si="0"/>
        <v>0.96317591440422312</v>
      </c>
      <c r="I15" s="10">
        <f t="shared" si="0"/>
        <v>0.87023788114279133</v>
      </c>
      <c r="J15" s="10">
        <f t="shared" si="0"/>
        <v>0.92648933210494089</v>
      </c>
      <c r="K15" s="10">
        <f t="shared" si="0"/>
        <v>0.88903425914785317</v>
      </c>
      <c r="L15" s="10">
        <f t="shared" si="0"/>
        <v>0.88956331969678337</v>
      </c>
      <c r="M15" s="10">
        <f t="shared" si="0"/>
        <v>0.90772972478411174</v>
      </c>
      <c r="N15" s="10">
        <f t="shared" si="0"/>
        <v>0.91598811993929674</v>
      </c>
      <c r="O15" s="10">
        <f t="shared" si="0"/>
        <v>0.84027291478241128</v>
      </c>
      <c r="P15" s="379">
        <f t="shared" si="0"/>
        <v>0.90689529527999135</v>
      </c>
      <c r="Q15" s="11">
        <f t="shared" si="0"/>
        <v>0.97938074888074922</v>
      </c>
    </row>
    <row r="16" spans="2:17" ht="22.9" customHeight="1">
      <c r="B16" s="530" t="s">
        <v>44</v>
      </c>
      <c r="C16" s="377" t="s">
        <v>45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531"/>
      <c r="C17" s="377" t="s">
        <v>46</v>
      </c>
      <c r="D17" s="12">
        <v>0.71805555555555556</v>
      </c>
      <c r="E17" s="12">
        <v>0.60347222222222219</v>
      </c>
      <c r="F17" s="12">
        <v>0.64930555555555558</v>
      </c>
      <c r="G17" s="12">
        <v>0.65555555555555545</v>
      </c>
      <c r="H17" s="12">
        <v>0.68819444444444444</v>
      </c>
      <c r="I17" s="12">
        <v>0.72430555555555565</v>
      </c>
      <c r="J17" s="12">
        <v>0.80972222222222223</v>
      </c>
      <c r="K17" s="12">
        <v>0.77986111111111089</v>
      </c>
      <c r="L17" s="12">
        <v>0.98055555555555518</v>
      </c>
      <c r="M17" s="12">
        <v>0.96874999999999967</v>
      </c>
      <c r="N17" s="12">
        <v>0.96111111111111114</v>
      </c>
      <c r="O17" s="22">
        <v>0.88680555555555551</v>
      </c>
      <c r="P17" s="12">
        <v>0.5527777777777777</v>
      </c>
      <c r="Q17" s="380">
        <v>0.66666666666666663</v>
      </c>
    </row>
    <row r="18" spans="2:17" ht="22.9" customHeight="1">
      <c r="B18" s="534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535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534" t="s">
        <v>51</v>
      </c>
      <c r="C20" s="381" t="s">
        <v>48</v>
      </c>
      <c r="D20" s="382" t="s">
        <v>49</v>
      </c>
      <c r="E20" s="382">
        <v>1</v>
      </c>
      <c r="F20" s="382" t="s">
        <v>49</v>
      </c>
      <c r="G20" s="382">
        <v>1</v>
      </c>
      <c r="H20" s="382" t="s">
        <v>49</v>
      </c>
      <c r="I20" s="382" t="s">
        <v>49</v>
      </c>
      <c r="J20" s="382">
        <v>1</v>
      </c>
      <c r="K20" s="382">
        <v>1</v>
      </c>
      <c r="L20" s="382">
        <v>1</v>
      </c>
      <c r="M20" s="382" t="s">
        <v>49</v>
      </c>
      <c r="N20" s="382" t="s">
        <v>49</v>
      </c>
      <c r="O20" s="382">
        <v>1</v>
      </c>
      <c r="P20" s="382" t="s">
        <v>49</v>
      </c>
      <c r="Q20" s="383"/>
    </row>
    <row r="21" spans="2:17" ht="22.9" customHeight="1">
      <c r="B21" s="535"/>
      <c r="C21" s="381" t="s">
        <v>52</v>
      </c>
      <c r="D21" s="382">
        <v>1</v>
      </c>
      <c r="E21" s="382" t="s">
        <v>49</v>
      </c>
      <c r="F21" s="382" t="s">
        <v>49</v>
      </c>
      <c r="G21" s="382">
        <v>1</v>
      </c>
      <c r="H21" s="382">
        <v>2</v>
      </c>
      <c r="I21" s="382">
        <v>1</v>
      </c>
      <c r="J21" s="382" t="s">
        <v>49</v>
      </c>
      <c r="K21" s="382" t="s">
        <v>49</v>
      </c>
      <c r="L21" s="382">
        <v>1</v>
      </c>
      <c r="M21" s="382" t="s">
        <v>49</v>
      </c>
      <c r="N21" s="382">
        <v>1</v>
      </c>
      <c r="O21" s="382" t="s">
        <v>49</v>
      </c>
      <c r="P21" s="382" t="s">
        <v>49</v>
      </c>
      <c r="Q21" s="383"/>
    </row>
    <row r="22" spans="2:17" ht="22.9" customHeight="1">
      <c r="B22" s="513" t="s">
        <v>53</v>
      </c>
      <c r="C22" s="536"/>
      <c r="D22" s="384">
        <v>19.666666666666668</v>
      </c>
      <c r="E22" s="384">
        <v>17.666666666666668</v>
      </c>
      <c r="F22" s="384">
        <v>13.857142857142858</v>
      </c>
      <c r="G22" s="384">
        <v>5.666666666666667</v>
      </c>
      <c r="H22" s="384">
        <v>6.6</v>
      </c>
      <c r="I22" s="384">
        <v>16.833333333333332</v>
      </c>
      <c r="J22" s="384">
        <v>17.857142857142858</v>
      </c>
      <c r="K22" s="384">
        <v>16.111111111111111</v>
      </c>
      <c r="L22" s="384">
        <v>14.5</v>
      </c>
      <c r="M22" s="384">
        <v>18.5</v>
      </c>
      <c r="N22" s="384">
        <v>17.75</v>
      </c>
      <c r="O22" s="384">
        <v>18.5</v>
      </c>
      <c r="P22" s="384">
        <v>11.75</v>
      </c>
      <c r="Q22" s="385">
        <v>11.4</v>
      </c>
    </row>
    <row r="23" spans="2:17" ht="22.9" customHeight="1">
      <c r="B23" s="513" t="s">
        <v>54</v>
      </c>
      <c r="C23" s="536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513" t="s">
        <v>60</v>
      </c>
      <c r="C24" s="5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515" t="s">
        <v>61</v>
      </c>
      <c r="C25" s="537"/>
      <c r="D25" s="16"/>
      <c r="E25" s="17" t="s">
        <v>62</v>
      </c>
      <c r="F25" s="17"/>
      <c r="G25" s="17" t="s">
        <v>306</v>
      </c>
      <c r="H25" s="17" t="s">
        <v>306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5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532"/>
      <c r="C27" s="533"/>
      <c r="D27" s="517" t="s">
        <v>66</v>
      </c>
      <c r="E27" s="518"/>
      <c r="F27" s="518"/>
      <c r="G27" s="518"/>
      <c r="H27" s="519"/>
      <c r="I27" s="520" t="s">
        <v>67</v>
      </c>
      <c r="J27" s="521"/>
      <c r="K27" s="521"/>
      <c r="L27" s="521"/>
      <c r="M27" s="522"/>
      <c r="N27" s="376"/>
      <c r="O27" s="376"/>
      <c r="P27" s="376"/>
      <c r="Q27" s="376"/>
    </row>
    <row r="28" spans="2:17" ht="17.25" customHeight="1">
      <c r="B28" s="523" t="s">
        <v>26</v>
      </c>
      <c r="C28" s="524"/>
      <c r="D28" s="386">
        <v>1</v>
      </c>
      <c r="E28" s="387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525"/>
      <c r="C29" s="526"/>
      <c r="D29" s="388" t="s">
        <v>68</v>
      </c>
      <c r="E29" s="389" t="s">
        <v>69</v>
      </c>
      <c r="F29" s="14" t="s">
        <v>70</v>
      </c>
      <c r="G29" s="14" t="s">
        <v>71</v>
      </c>
      <c r="H29" s="390" t="s">
        <v>72</v>
      </c>
      <c r="I29" s="388" t="s">
        <v>73</v>
      </c>
      <c r="J29" s="14" t="s">
        <v>69</v>
      </c>
      <c r="K29" s="14" t="s">
        <v>70</v>
      </c>
      <c r="L29" s="14" t="s">
        <v>71</v>
      </c>
      <c r="M29" s="390" t="s">
        <v>72</v>
      </c>
      <c r="N29" s="376"/>
      <c r="O29" s="376"/>
      <c r="P29" s="376"/>
      <c r="Q29" s="376"/>
    </row>
    <row r="30" spans="2:17" ht="40" customHeight="1">
      <c r="B30" s="527" t="s">
        <v>12</v>
      </c>
      <c r="C30" s="391" t="s">
        <v>41</v>
      </c>
      <c r="D30" s="20">
        <v>320</v>
      </c>
      <c r="E30" s="392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40" customHeight="1">
      <c r="B31" s="528"/>
      <c r="C31" s="391" t="s">
        <v>42</v>
      </c>
      <c r="D31" s="394">
        <v>287.8461538461537</v>
      </c>
      <c r="E31" s="8">
        <v>794.60113960113961</v>
      </c>
      <c r="F31" s="8">
        <v>0</v>
      </c>
      <c r="G31" s="8">
        <v>923.53731684981722</v>
      </c>
      <c r="H31" s="395">
        <v>995.17763460653532</v>
      </c>
      <c r="I31" s="394">
        <v>0</v>
      </c>
      <c r="J31" s="8">
        <v>0</v>
      </c>
      <c r="K31" s="8">
        <v>606.34424603174568</v>
      </c>
      <c r="L31" s="8">
        <v>912.50190476190437</v>
      </c>
      <c r="M31" s="395">
        <v>836.30000000237249</v>
      </c>
      <c r="N31" s="376"/>
      <c r="O31" s="376"/>
      <c r="P31" s="376"/>
      <c r="Q31" s="376"/>
    </row>
    <row r="32" spans="2:17" ht="40" customHeight="1">
      <c r="B32" s="529"/>
      <c r="C32" s="396" t="s">
        <v>43</v>
      </c>
      <c r="D32" s="397">
        <f t="shared" ref="D32:M32" si="1">D31/D30</f>
        <v>0.89951923076923035</v>
      </c>
      <c r="E32" s="10">
        <f t="shared" si="1"/>
        <v>0.96315289648622981</v>
      </c>
      <c r="F32" s="10">
        <f t="shared" si="1"/>
        <v>0</v>
      </c>
      <c r="G32" s="10">
        <f t="shared" si="1"/>
        <v>1.0261525742775748</v>
      </c>
      <c r="H32" s="10">
        <f t="shared" si="1"/>
        <v>1.1057529273405948</v>
      </c>
      <c r="I32" s="394">
        <f t="shared" si="1"/>
        <v>0</v>
      </c>
      <c r="J32" s="10">
        <f t="shared" si="1"/>
        <v>0</v>
      </c>
      <c r="K32" s="10">
        <f t="shared" si="1"/>
        <v>0.67371582892416182</v>
      </c>
      <c r="L32" s="10">
        <f t="shared" si="1"/>
        <v>1.0138910052910048</v>
      </c>
      <c r="M32" s="11">
        <f t="shared" si="1"/>
        <v>0.92922222222485829</v>
      </c>
      <c r="N32" s="376"/>
      <c r="O32" s="376"/>
      <c r="P32" s="376"/>
      <c r="Q32" s="376"/>
    </row>
    <row r="33" spans="2:17" ht="25.9" customHeight="1">
      <c r="B33" s="530" t="s">
        <v>44</v>
      </c>
      <c r="C33" s="396" t="s">
        <v>45</v>
      </c>
      <c r="D33" s="398">
        <v>0.18055555555555555</v>
      </c>
      <c r="E33" s="12">
        <v>0.18055555555555555</v>
      </c>
      <c r="F33" s="12">
        <v>0</v>
      </c>
      <c r="G33" s="12">
        <v>3113.6842105263136</v>
      </c>
      <c r="H33" s="380">
        <v>0.18055555555555555</v>
      </c>
      <c r="I33" s="39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76"/>
      <c r="O33" s="376"/>
      <c r="P33" s="376"/>
      <c r="Q33" s="376"/>
    </row>
    <row r="34" spans="2:17" ht="25.9" customHeight="1">
      <c r="B34" s="531"/>
      <c r="C34" s="396" t="s">
        <v>46</v>
      </c>
      <c r="D34" s="398">
        <v>0.22430555555555556</v>
      </c>
      <c r="E34" s="12">
        <v>0.32013888888888892</v>
      </c>
      <c r="F34" s="12">
        <v>0</v>
      </c>
      <c r="G34" s="12">
        <v>1056.6666666666677</v>
      </c>
      <c r="H34" s="380">
        <v>0.43055555555555558</v>
      </c>
      <c r="I34" s="23">
        <v>0</v>
      </c>
      <c r="J34" s="12">
        <v>0</v>
      </c>
      <c r="K34" s="12">
        <v>0.90625</v>
      </c>
      <c r="L34" s="12">
        <v>46119.104166666664</v>
      </c>
      <c r="M34" s="13">
        <v>46119.038194444445</v>
      </c>
      <c r="N34" s="376"/>
      <c r="O34" s="376"/>
      <c r="P34" s="376"/>
      <c r="Q34" s="376"/>
    </row>
    <row r="35" spans="2:17" ht="25.9" customHeight="1">
      <c r="B35" s="513" t="s">
        <v>53</v>
      </c>
      <c r="C35" s="514"/>
      <c r="D35" s="399">
        <v>5.5</v>
      </c>
      <c r="E35" s="400">
        <v>3.6666666666666665</v>
      </c>
      <c r="F35" s="400">
        <v>0</v>
      </c>
      <c r="G35" s="400">
        <v>3.6</v>
      </c>
      <c r="H35" s="401">
        <v>3.4</v>
      </c>
      <c r="I35" s="402">
        <v>0</v>
      </c>
      <c r="J35" s="400">
        <v>0</v>
      </c>
      <c r="K35" s="400">
        <v>3.75</v>
      </c>
      <c r="L35" s="400">
        <v>3.4</v>
      </c>
      <c r="M35" s="385">
        <v>3.5</v>
      </c>
      <c r="N35" s="376"/>
      <c r="O35" s="376"/>
      <c r="P35" s="376"/>
      <c r="Q35" s="376"/>
    </row>
    <row r="36" spans="2:17" ht="25.9" customHeight="1">
      <c r="B36" s="513" t="s">
        <v>54</v>
      </c>
      <c r="C36" s="514"/>
      <c r="D36" s="403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4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513" t="s">
        <v>60</v>
      </c>
      <c r="C37" s="514"/>
      <c r="D37" s="405"/>
      <c r="E37" s="406"/>
      <c r="F37" s="407"/>
      <c r="G37" s="407"/>
      <c r="H37" s="408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515" t="s">
        <v>61</v>
      </c>
      <c r="C38" s="516"/>
      <c r="D38" s="26"/>
      <c r="E38" s="409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15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19651" priority="4" operator="lessThan">
      <formula>0.8</formula>
    </cfRule>
  </conditionalFormatting>
  <conditionalFormatting sqref="J32:L32">
    <cfRule type="cellIs" dxfId="19650" priority="3" operator="lessThan">
      <formula>0.8</formula>
    </cfRule>
  </conditionalFormatting>
  <conditionalFormatting sqref="M32">
    <cfRule type="cellIs" dxfId="19649" priority="2" operator="lessThan">
      <formula>0.8</formula>
    </cfRule>
  </conditionalFormatting>
  <conditionalFormatting sqref="H32">
    <cfRule type="cellIs" dxfId="1964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79998168889431442"/>
    <pageSetUpPr fitToPage="1"/>
  </sheetPr>
  <dimension ref="A1:R126"/>
  <sheetViews>
    <sheetView topLeftCell="A76" zoomScale="70" zoomScaleNormal="70" workbookViewId="0">
      <selection activeCell="G93" sqref="G93"/>
    </sheetView>
  </sheetViews>
  <sheetFormatPr defaultColWidth="7.90625" defaultRowHeight="15.5"/>
  <cols>
    <col min="1" max="1" width="13.6328125" style="289" customWidth="1"/>
    <col min="2" max="2" width="12.7265625" style="289" customWidth="1"/>
    <col min="3" max="3" width="12.7265625" style="358" hidden="1" customWidth="1"/>
    <col min="4" max="5" width="18.36328125" style="289" customWidth="1"/>
    <col min="6" max="6" width="9.7265625" style="356" customWidth="1"/>
    <col min="7" max="7" width="21.08984375" style="289" bestFit="1" customWidth="1"/>
    <col min="8" max="8" width="15.6328125" style="289" customWidth="1"/>
    <col min="9" max="9" width="12.26953125" style="289" bestFit="1" customWidth="1"/>
    <col min="10" max="15" width="9.7265625" style="289" customWidth="1"/>
    <col min="16" max="16" width="9.7265625" style="357" customWidth="1"/>
    <col min="17" max="18" width="9.7265625" style="289" customWidth="1"/>
    <col min="19" max="16384" width="7.9062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86278</v>
      </c>
      <c r="F1" s="285" t="s">
        <v>4</v>
      </c>
      <c r="G1" s="286">
        <f>SUM(H5:H124)</f>
        <v>1559453.6184025973</v>
      </c>
      <c r="H1" s="287" t="s">
        <v>79</v>
      </c>
      <c r="I1" s="288">
        <f>+J16+J64+J24+J38+J51+J81+J100+J91+J57+J124+J111</f>
        <v>35.166666666666671</v>
      </c>
      <c r="J1" s="589" t="s">
        <v>80</v>
      </c>
      <c r="K1" s="590"/>
      <c r="L1" s="591"/>
      <c r="M1" s="589" t="s">
        <v>81</v>
      </c>
      <c r="N1" s="590"/>
      <c r="O1" s="590"/>
      <c r="P1" s="590"/>
      <c r="Q1" s="590"/>
      <c r="R1" s="591"/>
    </row>
    <row r="2" spans="1:18" ht="26.25" customHeight="1" thickBot="1">
      <c r="A2" s="595" t="s">
        <v>334</v>
      </c>
      <c r="B2" s="596"/>
      <c r="C2" s="290"/>
      <c r="D2" s="410" t="s">
        <v>83</v>
      </c>
      <c r="E2" s="291">
        <f>AVERAGE(L16,L24,L38,L51,L100,L111,L91)</f>
        <v>549.64011131461109</v>
      </c>
      <c r="F2" s="292" t="s">
        <v>84</v>
      </c>
      <c r="G2" s="293">
        <f>G1/E1</f>
        <v>18.07475391643985</v>
      </c>
      <c r="H2" s="294" t="s">
        <v>85</v>
      </c>
      <c r="I2" s="295">
        <f>COUNT(I5:I124)</f>
        <v>0</v>
      </c>
      <c r="J2" s="592"/>
      <c r="K2" s="593"/>
      <c r="L2" s="594"/>
      <c r="M2" s="592"/>
      <c r="N2" s="593"/>
      <c r="O2" s="593"/>
      <c r="P2" s="593"/>
      <c r="Q2" s="593"/>
      <c r="R2" s="594"/>
    </row>
    <row r="3" spans="1:18" ht="23.25" customHeight="1">
      <c r="A3" s="597" t="s">
        <v>86</v>
      </c>
      <c r="B3" s="599" t="s">
        <v>87</v>
      </c>
      <c r="C3" s="412"/>
      <c r="D3" s="600" t="s">
        <v>88</v>
      </c>
      <c r="E3" s="600"/>
      <c r="F3" s="601" t="s">
        <v>89</v>
      </c>
      <c r="G3" s="602" t="s">
        <v>90</v>
      </c>
      <c r="H3" s="600" t="s">
        <v>91</v>
      </c>
      <c r="I3" s="603" t="s">
        <v>92</v>
      </c>
      <c r="J3" s="605" t="s">
        <v>93</v>
      </c>
      <c r="K3" s="607" t="s">
        <v>94</v>
      </c>
      <c r="L3" s="609" t="s">
        <v>83</v>
      </c>
      <c r="M3" s="611" t="s">
        <v>95</v>
      </c>
      <c r="N3" s="611"/>
      <c r="O3" s="605" t="s">
        <v>96</v>
      </c>
      <c r="P3" s="612" t="s">
        <v>97</v>
      </c>
      <c r="Q3" s="605" t="s">
        <v>98</v>
      </c>
      <c r="R3" s="605"/>
    </row>
    <row r="4" spans="1:18" ht="15.75" customHeight="1">
      <c r="A4" s="598"/>
      <c r="B4" s="599"/>
      <c r="C4" s="412"/>
      <c r="D4" s="600"/>
      <c r="E4" s="600"/>
      <c r="F4" s="601"/>
      <c r="G4" s="602"/>
      <c r="H4" s="600"/>
      <c r="I4" s="604"/>
      <c r="J4" s="606"/>
      <c r="K4" s="608"/>
      <c r="L4" s="610"/>
      <c r="M4" s="415" t="s">
        <v>99</v>
      </c>
      <c r="N4" s="415" t="s">
        <v>100</v>
      </c>
      <c r="O4" s="606"/>
      <c r="P4" s="613"/>
      <c r="Q4" s="296" t="s">
        <v>101</v>
      </c>
      <c r="R4" s="296" t="s">
        <v>102</v>
      </c>
    </row>
    <row r="5" spans="1:18">
      <c r="A5" s="614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2">
        <v>3715</v>
      </c>
      <c r="H5" s="300">
        <f>F5*G5</f>
        <v>0</v>
      </c>
      <c r="I5" s="413"/>
      <c r="J5" s="301">
        <v>9</v>
      </c>
      <c r="K5" s="302">
        <f t="shared" ref="K5:K11" si="0">G5/P5*60</f>
        <v>1592.1428571428578</v>
      </c>
      <c r="L5" s="303">
        <f t="shared" ref="L5:L11" si="1">K5/J5</f>
        <v>176.90476190476198</v>
      </c>
      <c r="M5" s="304">
        <v>0.17361111111111113</v>
      </c>
      <c r="N5" s="304">
        <v>0.27083333333333331</v>
      </c>
      <c r="O5" s="296">
        <v>10</v>
      </c>
      <c r="P5" s="416">
        <f t="shared" ref="P5:P12" si="2">(N5-M5)*24*60</f>
        <v>139.99999999999994</v>
      </c>
      <c r="Q5" s="305"/>
      <c r="R5" s="305"/>
    </row>
    <row r="6" spans="1:18">
      <c r="A6" s="614"/>
      <c r="B6" s="297">
        <v>0</v>
      </c>
      <c r="C6" s="297"/>
      <c r="D6" s="298" t="s">
        <v>106</v>
      </c>
      <c r="E6" s="298"/>
      <c r="F6" s="299" t="s">
        <v>105</v>
      </c>
      <c r="G6" s="412">
        <v>3703</v>
      </c>
      <c r="H6" s="300">
        <f t="shared" ref="H6:H113" si="3">F6*G6</f>
        <v>0</v>
      </c>
      <c r="I6" s="413"/>
      <c r="J6" s="301">
        <v>9</v>
      </c>
      <c r="K6" s="302">
        <f t="shared" si="0"/>
        <v>1587.0000000000005</v>
      </c>
      <c r="L6" s="303">
        <f t="shared" si="1"/>
        <v>176.33333333333337</v>
      </c>
      <c r="M6" s="304">
        <v>0.27430555555555552</v>
      </c>
      <c r="N6" s="304">
        <v>0.37152777777777773</v>
      </c>
      <c r="O6" s="296">
        <v>5</v>
      </c>
      <c r="P6" s="416">
        <f t="shared" si="2"/>
        <v>139.99999999999997</v>
      </c>
      <c r="Q6" s="296"/>
      <c r="R6" s="296"/>
    </row>
    <row r="7" spans="1:18">
      <c r="A7" s="614"/>
      <c r="B7" s="297" t="s">
        <v>107</v>
      </c>
      <c r="C7" s="297"/>
      <c r="D7" s="298" t="s">
        <v>108</v>
      </c>
      <c r="E7" s="298"/>
      <c r="F7" s="299">
        <v>36.450000000000003</v>
      </c>
      <c r="G7" s="412">
        <v>1242</v>
      </c>
      <c r="H7" s="300">
        <f t="shared" si="3"/>
        <v>45270.9</v>
      </c>
      <c r="I7" s="413"/>
      <c r="J7" s="301">
        <v>13</v>
      </c>
      <c r="K7" s="302">
        <f t="shared" si="0"/>
        <v>1490.399999999998</v>
      </c>
      <c r="L7" s="303">
        <f t="shared" si="1"/>
        <v>114.64615384615369</v>
      </c>
      <c r="M7" s="304">
        <v>0.375</v>
      </c>
      <c r="N7" s="304">
        <v>0.40972222222222227</v>
      </c>
      <c r="O7" s="296">
        <v>5</v>
      </c>
      <c r="P7" s="416">
        <f t="shared" si="2"/>
        <v>50.000000000000064</v>
      </c>
      <c r="Q7" s="305"/>
      <c r="R7" s="305"/>
    </row>
    <row r="8" spans="1:18">
      <c r="A8" s="614"/>
      <c r="B8" s="297" t="s">
        <v>107</v>
      </c>
      <c r="C8" s="297"/>
      <c r="D8" s="298" t="s">
        <v>109</v>
      </c>
      <c r="E8" s="298"/>
      <c r="F8" s="299">
        <v>27.05</v>
      </c>
      <c r="G8" s="412">
        <v>350</v>
      </c>
      <c r="H8" s="300">
        <f t="shared" si="3"/>
        <v>9467.5</v>
      </c>
      <c r="I8" s="413"/>
      <c r="J8" s="301">
        <v>13</v>
      </c>
      <c r="K8" s="302">
        <f t="shared" si="0"/>
        <v>1399.9999999999975</v>
      </c>
      <c r="L8" s="303">
        <f t="shared" si="1"/>
        <v>107.69230769230749</v>
      </c>
      <c r="M8" s="304">
        <v>0.41319444444444442</v>
      </c>
      <c r="N8" s="304">
        <v>0.4236111111111111</v>
      </c>
      <c r="O8" s="296">
        <v>5</v>
      </c>
      <c r="P8" s="416">
        <f t="shared" si="2"/>
        <v>15.000000000000027</v>
      </c>
      <c r="Q8" s="305">
        <v>0.42708333333333331</v>
      </c>
      <c r="R8" s="305">
        <v>0.45833333333333331</v>
      </c>
    </row>
    <row r="9" spans="1:18">
      <c r="A9" s="614"/>
      <c r="B9" s="297" t="s">
        <v>107</v>
      </c>
      <c r="C9" s="297"/>
      <c r="D9" s="298" t="s">
        <v>110</v>
      </c>
      <c r="E9" s="298"/>
      <c r="F9" s="299">
        <v>19.7</v>
      </c>
      <c r="G9" s="306">
        <v>1036</v>
      </c>
      <c r="H9" s="300">
        <f t="shared" si="3"/>
        <v>20409.2</v>
      </c>
      <c r="I9" s="413"/>
      <c r="J9" s="301">
        <v>13</v>
      </c>
      <c r="K9" s="302">
        <f t="shared" si="0"/>
        <v>1243.2000000000025</v>
      </c>
      <c r="L9" s="303">
        <f t="shared" si="1"/>
        <v>95.630769230769431</v>
      </c>
      <c r="M9" s="304">
        <v>0.46180555555555558</v>
      </c>
      <c r="N9" s="304">
        <v>0.49652777777777773</v>
      </c>
      <c r="O9" s="296">
        <v>5</v>
      </c>
      <c r="P9" s="416">
        <f t="shared" si="2"/>
        <v>49.999999999999901</v>
      </c>
      <c r="Q9" s="305"/>
      <c r="R9" s="305"/>
    </row>
    <row r="10" spans="1:18">
      <c r="A10" s="614"/>
      <c r="B10" s="297" t="s">
        <v>107</v>
      </c>
      <c r="C10" s="297"/>
      <c r="D10" s="298" t="s">
        <v>111</v>
      </c>
      <c r="E10" s="298"/>
      <c r="F10" s="299">
        <v>17.87</v>
      </c>
      <c r="G10" s="306">
        <v>498</v>
      </c>
      <c r="H10" s="300">
        <f t="shared" si="3"/>
        <v>8899.26</v>
      </c>
      <c r="I10" s="413"/>
      <c r="J10" s="301">
        <v>13</v>
      </c>
      <c r="K10" s="302">
        <f t="shared" si="0"/>
        <v>1195.2000000000041</v>
      </c>
      <c r="L10" s="303">
        <f t="shared" si="1"/>
        <v>91.938461538461851</v>
      </c>
      <c r="M10" s="304">
        <v>0.5</v>
      </c>
      <c r="N10" s="304">
        <v>0.51736111111111105</v>
      </c>
      <c r="O10" s="296">
        <v>5</v>
      </c>
      <c r="P10" s="416">
        <f t="shared" si="2"/>
        <v>24.999999999999911</v>
      </c>
      <c r="Q10" s="305"/>
      <c r="R10" s="305"/>
    </row>
    <row r="11" spans="1:18">
      <c r="A11" s="614"/>
      <c r="B11" s="297" t="s">
        <v>107</v>
      </c>
      <c r="C11" s="297"/>
      <c r="D11" s="298" t="s">
        <v>113</v>
      </c>
      <c r="E11" s="298"/>
      <c r="F11" s="299">
        <v>29.52</v>
      </c>
      <c r="G11" s="306">
        <v>3715</v>
      </c>
      <c r="H11" s="300">
        <f t="shared" si="3"/>
        <v>109666.8</v>
      </c>
      <c r="I11" s="413"/>
      <c r="J11" s="301">
        <v>12</v>
      </c>
      <c r="K11" s="302">
        <f t="shared" si="0"/>
        <v>2476.6666666666665</v>
      </c>
      <c r="L11" s="303">
        <f t="shared" si="1"/>
        <v>206.38888888888889</v>
      </c>
      <c r="M11" s="304">
        <v>0.53819444444444442</v>
      </c>
      <c r="N11" s="304">
        <v>0.60069444444444442</v>
      </c>
      <c r="O11" s="296">
        <v>5</v>
      </c>
      <c r="P11" s="416">
        <f t="shared" si="2"/>
        <v>90</v>
      </c>
      <c r="Q11" s="305"/>
      <c r="R11" s="305"/>
    </row>
    <row r="12" spans="1:18">
      <c r="A12" s="615"/>
      <c r="B12" s="297" t="s">
        <v>107</v>
      </c>
      <c r="C12" s="412"/>
      <c r="D12" s="298" t="s">
        <v>114</v>
      </c>
      <c r="E12" s="298"/>
      <c r="F12" s="299">
        <v>29.856999999999999</v>
      </c>
      <c r="G12" s="411">
        <v>3703</v>
      </c>
      <c r="H12" s="300">
        <f t="shared" si="3"/>
        <v>110560.47099999999</v>
      </c>
      <c r="I12" s="413"/>
      <c r="J12" s="301">
        <v>12</v>
      </c>
      <c r="K12" s="302">
        <f>G12/P12*60</f>
        <v>2468.666666666667</v>
      </c>
      <c r="L12" s="303">
        <f>K12/J12</f>
        <v>205.72222222222226</v>
      </c>
      <c r="M12" s="304">
        <v>0.60416666666666663</v>
      </c>
      <c r="N12" s="304">
        <v>0.66666666666666663</v>
      </c>
      <c r="O12" s="296">
        <v>5</v>
      </c>
      <c r="P12" s="416">
        <f t="shared" si="2"/>
        <v>90</v>
      </c>
      <c r="Q12" s="305"/>
      <c r="R12" s="305"/>
    </row>
    <row r="13" spans="1:18">
      <c r="A13" s="615"/>
      <c r="B13" s="297"/>
      <c r="C13" s="412"/>
      <c r="D13" s="298"/>
      <c r="E13" s="298"/>
      <c r="F13" s="299"/>
      <c r="G13" s="411"/>
      <c r="H13" s="300"/>
      <c r="I13" s="413"/>
      <c r="J13" s="301"/>
      <c r="K13" s="302"/>
      <c r="L13" s="303"/>
      <c r="M13" s="304"/>
      <c r="N13" s="304"/>
      <c r="O13" s="296"/>
      <c r="P13" s="416"/>
      <c r="Q13" s="305"/>
      <c r="R13" s="296"/>
    </row>
    <row r="14" spans="1:18">
      <c r="A14" s="615"/>
      <c r="B14" s="297">
        <v>0</v>
      </c>
      <c r="C14" s="297"/>
      <c r="D14" s="417"/>
      <c r="E14" s="418"/>
      <c r="F14" s="299" t="s">
        <v>105</v>
      </c>
      <c r="G14" s="306"/>
      <c r="H14" s="300">
        <f t="shared" si="3"/>
        <v>0</v>
      </c>
      <c r="I14" s="413"/>
      <c r="J14" s="301"/>
      <c r="K14" s="302"/>
      <c r="L14" s="303"/>
      <c r="M14" s="304"/>
      <c r="N14" s="304"/>
      <c r="O14" s="296"/>
      <c r="P14" s="416"/>
      <c r="Q14" s="296"/>
      <c r="R14" s="296"/>
    </row>
    <row r="15" spans="1:18">
      <c r="A15" s="615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13"/>
      <c r="J15" s="301"/>
      <c r="K15" s="302"/>
      <c r="L15" s="303"/>
      <c r="M15" s="304"/>
      <c r="N15" s="304"/>
      <c r="O15" s="296"/>
      <c r="P15" s="416"/>
      <c r="Q15" s="296"/>
      <c r="R15" s="296"/>
    </row>
    <row r="16" spans="1:18" ht="15.75" customHeight="1">
      <c r="A16" s="616"/>
      <c r="B16" s="297">
        <v>0</v>
      </c>
      <c r="C16" s="297" t="s">
        <v>117</v>
      </c>
      <c r="D16" s="617" t="s">
        <v>118</v>
      </c>
      <c r="E16" s="617"/>
      <c r="F16" s="308"/>
      <c r="G16" s="309"/>
      <c r="H16" s="310"/>
      <c r="I16" s="311"/>
      <c r="J16" s="312">
        <f>AVERAGE(J5:J15)</f>
        <v>11.75</v>
      </c>
      <c r="K16" s="312">
        <f>AVERAGE(K5:K15)</f>
        <v>1681.6595238095242</v>
      </c>
      <c r="L16" s="313">
        <f>AVERAGE(L5:L15)</f>
        <v>146.90711233211238</v>
      </c>
      <c r="M16" s="304"/>
      <c r="N16" s="304"/>
      <c r="O16" s="302"/>
      <c r="P16" s="302"/>
      <c r="Q16" s="303"/>
      <c r="R16" s="303"/>
    </row>
    <row r="17" spans="1:18" ht="15.75" customHeight="1">
      <c r="A17" s="618" t="s">
        <v>119</v>
      </c>
      <c r="B17" s="297" t="s">
        <v>107</v>
      </c>
      <c r="C17" s="412"/>
      <c r="D17" s="621" t="s">
        <v>120</v>
      </c>
      <c r="E17" s="622"/>
      <c r="F17" s="299">
        <v>14.03</v>
      </c>
      <c r="G17" s="412">
        <v>348</v>
      </c>
      <c r="H17" s="314">
        <f t="shared" ref="H17:H23" si="4">F17*G17</f>
        <v>4882.4399999999996</v>
      </c>
      <c r="I17" s="315"/>
      <c r="J17" s="301">
        <v>6</v>
      </c>
      <c r="K17" s="302">
        <f>G17/P17*60</f>
        <v>1606.1538461538471</v>
      </c>
      <c r="L17" s="303">
        <f>K17/J17</f>
        <v>267.69230769230785</v>
      </c>
      <c r="M17" s="304">
        <v>0.18055555555555555</v>
      </c>
      <c r="N17" s="304">
        <v>0.18958333333333333</v>
      </c>
      <c r="O17" s="296">
        <v>20</v>
      </c>
      <c r="P17" s="416">
        <f>(N17-M17)*24*60</f>
        <v>12.999999999999993</v>
      </c>
      <c r="Q17" s="296"/>
      <c r="R17" s="296"/>
    </row>
    <row r="18" spans="1:18" ht="15.75" customHeight="1">
      <c r="A18" s="618"/>
      <c r="B18" s="297" t="s">
        <v>115</v>
      </c>
      <c r="C18" s="412"/>
      <c r="D18" s="623" t="s">
        <v>121</v>
      </c>
      <c r="E18" s="624"/>
      <c r="F18" s="299">
        <v>14.49</v>
      </c>
      <c r="G18" s="411">
        <v>616</v>
      </c>
      <c r="H18" s="300">
        <f t="shared" si="4"/>
        <v>8925.84</v>
      </c>
      <c r="I18" s="413"/>
      <c r="J18" s="301">
        <v>5</v>
      </c>
      <c r="K18" s="302">
        <f>G18/P18*60</f>
        <v>1539.9999999999977</v>
      </c>
      <c r="L18" s="303">
        <f>K18/J18</f>
        <v>307.99999999999955</v>
      </c>
      <c r="M18" s="304">
        <v>0.20347222222222219</v>
      </c>
      <c r="N18" s="304">
        <v>0.22013888888888888</v>
      </c>
      <c r="O18" s="296">
        <v>20</v>
      </c>
      <c r="P18" s="416">
        <f t="shared" ref="P18" si="5">(N18-M18)*24*60</f>
        <v>24.000000000000036</v>
      </c>
      <c r="Q18" s="305"/>
      <c r="R18" s="305"/>
    </row>
    <row r="19" spans="1:18" ht="15.75" customHeight="1">
      <c r="A19" s="618"/>
      <c r="B19" s="297">
        <v>0</v>
      </c>
      <c r="C19" s="412"/>
      <c r="D19" s="623"/>
      <c r="E19" s="624"/>
      <c r="F19" s="299" t="s">
        <v>105</v>
      </c>
      <c r="G19" s="411"/>
      <c r="H19" s="300">
        <f t="shared" si="4"/>
        <v>0</v>
      </c>
      <c r="I19" s="413"/>
      <c r="J19" s="301"/>
      <c r="K19" s="302"/>
      <c r="L19" s="303"/>
      <c r="M19" s="304"/>
      <c r="N19" s="304"/>
      <c r="O19" s="296"/>
      <c r="P19" s="416"/>
      <c r="Q19" s="305"/>
      <c r="R19" s="305"/>
    </row>
    <row r="20" spans="1:18" ht="15.75" customHeight="1">
      <c r="A20" s="619"/>
      <c r="B20" s="297">
        <v>0</v>
      </c>
      <c r="C20" s="412"/>
      <c r="D20" s="316"/>
      <c r="E20" s="418"/>
      <c r="F20" s="299" t="s">
        <v>105</v>
      </c>
      <c r="G20" s="411"/>
      <c r="H20" s="300">
        <f t="shared" si="4"/>
        <v>0</v>
      </c>
      <c r="I20" s="413"/>
      <c r="J20" s="301"/>
      <c r="K20" s="302"/>
      <c r="L20" s="303"/>
      <c r="M20" s="304"/>
      <c r="N20" s="304"/>
      <c r="O20" s="296"/>
      <c r="P20" s="416"/>
      <c r="Q20" s="296"/>
      <c r="R20" s="296"/>
    </row>
    <row r="21" spans="1:18" ht="15.75" customHeight="1">
      <c r="A21" s="619"/>
      <c r="B21" s="297">
        <v>0</v>
      </c>
      <c r="C21" s="412"/>
      <c r="D21" s="316"/>
      <c r="E21" s="418"/>
      <c r="F21" s="299" t="s">
        <v>105</v>
      </c>
      <c r="G21" s="411"/>
      <c r="H21" s="300">
        <f t="shared" si="4"/>
        <v>0</v>
      </c>
      <c r="I21" s="413"/>
      <c r="J21" s="301"/>
      <c r="K21" s="302"/>
      <c r="L21" s="303"/>
      <c r="M21" s="304"/>
      <c r="N21" s="304"/>
      <c r="O21" s="296"/>
      <c r="P21" s="416"/>
      <c r="Q21" s="296"/>
      <c r="R21" s="296"/>
    </row>
    <row r="22" spans="1:18" ht="15.75" customHeight="1">
      <c r="A22" s="619"/>
      <c r="B22" s="297">
        <v>0</v>
      </c>
      <c r="C22" s="412"/>
      <c r="D22" s="316"/>
      <c r="E22" s="418"/>
      <c r="F22" s="299" t="s">
        <v>105</v>
      </c>
      <c r="G22" s="411"/>
      <c r="H22" s="300">
        <f t="shared" si="4"/>
        <v>0</v>
      </c>
      <c r="I22" s="413"/>
      <c r="J22" s="301"/>
      <c r="K22" s="302"/>
      <c r="L22" s="303"/>
      <c r="M22" s="304"/>
      <c r="N22" s="304"/>
      <c r="O22" s="296"/>
      <c r="P22" s="416"/>
      <c r="Q22" s="296"/>
      <c r="R22" s="296"/>
    </row>
    <row r="23" spans="1:18" ht="15.75" customHeight="1">
      <c r="A23" s="619"/>
      <c r="B23" s="297">
        <v>0</v>
      </c>
      <c r="C23" s="412"/>
      <c r="D23" s="316"/>
      <c r="E23" s="418"/>
      <c r="F23" s="299" t="s">
        <v>105</v>
      </c>
      <c r="G23" s="411"/>
      <c r="H23" s="300">
        <f t="shared" si="4"/>
        <v>0</v>
      </c>
      <c r="I23" s="413"/>
      <c r="J23" s="301"/>
      <c r="K23" s="302"/>
      <c r="L23" s="303"/>
      <c r="M23" s="304"/>
      <c r="N23" s="304"/>
      <c r="O23" s="296"/>
      <c r="P23" s="416"/>
      <c r="Q23" s="296"/>
      <c r="R23" s="296"/>
    </row>
    <row r="24" spans="1:18" ht="17.5" customHeight="1">
      <c r="A24" s="620"/>
      <c r="B24" s="297">
        <v>0</v>
      </c>
      <c r="C24" s="6" t="s">
        <v>122</v>
      </c>
      <c r="D24" s="617" t="s">
        <v>118</v>
      </c>
      <c r="E24" s="617"/>
      <c r="F24" s="308"/>
      <c r="G24" s="317"/>
      <c r="H24" s="310"/>
      <c r="I24" s="311"/>
      <c r="J24" s="312">
        <f>AVERAGE(J17:J23)</f>
        <v>5.5</v>
      </c>
      <c r="K24" s="312">
        <f>AVERAGE(K17:K23)</f>
        <v>1573.0769230769224</v>
      </c>
      <c r="L24" s="313">
        <f>AVERAGE(L17:L23)</f>
        <v>287.8461538461537</v>
      </c>
      <c r="M24" s="304"/>
      <c r="N24" s="304"/>
      <c r="O24" s="296"/>
      <c r="P24" s="296"/>
      <c r="Q24" s="296"/>
      <c r="R24" s="296"/>
    </row>
    <row r="25" spans="1:18">
      <c r="A25" s="629" t="s">
        <v>123</v>
      </c>
      <c r="B25" s="297" t="s">
        <v>115</v>
      </c>
      <c r="C25" s="318"/>
      <c r="D25" s="320" t="s">
        <v>124</v>
      </c>
      <c r="E25" s="319"/>
      <c r="F25" s="299">
        <v>15.03</v>
      </c>
      <c r="G25" s="412">
        <v>2146</v>
      </c>
      <c r="H25" s="300">
        <f t="shared" ref="H25:H27" si="6">F25*G25</f>
        <v>32254.379999999997</v>
      </c>
      <c r="I25" s="413"/>
      <c r="J25" s="301">
        <v>4</v>
      </c>
      <c r="K25" s="302">
        <f t="shared" ref="K25:K27" si="7">G25/P25*60</f>
        <v>2861.3333333333335</v>
      </c>
      <c r="L25" s="303">
        <f t="shared" ref="L25:L27" si="8">K25/J25</f>
        <v>715.33333333333337</v>
      </c>
      <c r="M25" s="304">
        <v>0.17361111111111113</v>
      </c>
      <c r="N25" s="304">
        <v>0.20486111111111113</v>
      </c>
      <c r="O25" s="296">
        <v>10</v>
      </c>
      <c r="P25" s="416">
        <f t="shared" ref="P25:P27" si="9">(N25-M25)*24*60</f>
        <v>45</v>
      </c>
      <c r="Q25" s="305"/>
      <c r="R25" s="305"/>
    </row>
    <row r="26" spans="1:18">
      <c r="A26" s="629"/>
      <c r="B26" s="297" t="s">
        <v>115</v>
      </c>
      <c r="C26" s="318"/>
      <c r="D26" s="316" t="s">
        <v>125</v>
      </c>
      <c r="E26" s="321"/>
      <c r="F26" s="299">
        <v>18.18</v>
      </c>
      <c r="G26" s="412">
        <v>3097</v>
      </c>
      <c r="H26" s="300">
        <f t="shared" si="6"/>
        <v>56303.46</v>
      </c>
      <c r="I26" s="413"/>
      <c r="J26" s="301">
        <v>4</v>
      </c>
      <c r="K26" s="302">
        <f t="shared" si="7"/>
        <v>2858.76923076923</v>
      </c>
      <c r="L26" s="303">
        <f t="shared" si="8"/>
        <v>714.69230769230751</v>
      </c>
      <c r="M26" s="304">
        <v>0.21875</v>
      </c>
      <c r="N26" s="304">
        <v>0.2638888888888889</v>
      </c>
      <c r="O26" s="296">
        <v>20</v>
      </c>
      <c r="P26" s="416">
        <f t="shared" si="9"/>
        <v>65.000000000000014</v>
      </c>
      <c r="Q26" s="305"/>
      <c r="R26" s="305"/>
    </row>
    <row r="27" spans="1:18">
      <c r="A27" s="629"/>
      <c r="B27" s="297" t="s">
        <v>115</v>
      </c>
      <c r="C27" s="318"/>
      <c r="D27" s="320" t="s">
        <v>126</v>
      </c>
      <c r="E27" s="321"/>
      <c r="F27" s="299">
        <v>18.53</v>
      </c>
      <c r="G27" s="412">
        <v>2146</v>
      </c>
      <c r="H27" s="300">
        <f t="shared" si="6"/>
        <v>39765.380000000005</v>
      </c>
      <c r="I27" s="413"/>
      <c r="J27" s="301">
        <v>3</v>
      </c>
      <c r="K27" s="302">
        <f t="shared" si="7"/>
        <v>2861.3333333333335</v>
      </c>
      <c r="L27" s="303">
        <f t="shared" si="8"/>
        <v>953.77777777777783</v>
      </c>
      <c r="M27" s="304">
        <v>0.27777777777777779</v>
      </c>
      <c r="N27" s="304">
        <v>0.30902777777777779</v>
      </c>
      <c r="O27" s="296">
        <v>20</v>
      </c>
      <c r="P27" s="416">
        <f t="shared" si="9"/>
        <v>45</v>
      </c>
      <c r="Q27" s="305"/>
      <c r="R27" s="305"/>
    </row>
    <row r="28" spans="1:18">
      <c r="A28" s="629"/>
      <c r="B28" s="297">
        <v>0</v>
      </c>
      <c r="C28" s="412"/>
      <c r="D28" s="316"/>
      <c r="E28" s="321"/>
      <c r="F28" s="299"/>
      <c r="G28" s="412"/>
      <c r="H28" s="300"/>
      <c r="I28" s="413"/>
      <c r="J28" s="301"/>
      <c r="K28" s="302"/>
      <c r="L28" s="303"/>
      <c r="M28" s="304"/>
      <c r="N28" s="304"/>
      <c r="O28" s="296"/>
      <c r="P28" s="416"/>
      <c r="Q28" s="305"/>
      <c r="R28" s="305"/>
    </row>
    <row r="29" spans="1:18">
      <c r="A29" s="629"/>
      <c r="B29" s="297">
        <v>0</v>
      </c>
      <c r="C29" s="412"/>
      <c r="D29" s="320"/>
      <c r="E29" s="321"/>
      <c r="F29" s="299"/>
      <c r="G29" s="412"/>
      <c r="H29" s="300"/>
      <c r="I29" s="413"/>
      <c r="J29" s="301"/>
      <c r="K29" s="302"/>
      <c r="L29" s="303"/>
      <c r="M29" s="304"/>
      <c r="N29" s="304"/>
      <c r="O29" s="296"/>
      <c r="P29" s="416"/>
      <c r="Q29" s="305"/>
      <c r="R29" s="305"/>
    </row>
    <row r="30" spans="1:18">
      <c r="A30" s="629"/>
      <c r="B30" s="297">
        <v>0</v>
      </c>
      <c r="C30" s="412"/>
      <c r="D30" s="322"/>
      <c r="E30" s="321"/>
      <c r="F30" s="299"/>
      <c r="G30" s="412"/>
      <c r="H30" s="300"/>
      <c r="I30" s="413"/>
      <c r="J30" s="301"/>
      <c r="K30" s="302"/>
      <c r="L30" s="303"/>
      <c r="M30" s="304"/>
      <c r="N30" s="304"/>
      <c r="O30" s="296"/>
      <c r="P30" s="416"/>
      <c r="Q30" s="305"/>
      <c r="R30" s="305"/>
    </row>
    <row r="31" spans="1:18" ht="15.75" customHeight="1">
      <c r="A31" s="629"/>
      <c r="B31" s="297">
        <v>0</v>
      </c>
      <c r="C31" s="412"/>
      <c r="D31" s="316"/>
      <c r="E31" s="321"/>
      <c r="F31" s="299"/>
      <c r="G31" s="412"/>
      <c r="H31" s="300"/>
      <c r="I31" s="413"/>
      <c r="J31" s="301"/>
      <c r="K31" s="302"/>
      <c r="L31" s="303"/>
      <c r="M31" s="304"/>
      <c r="N31" s="304"/>
      <c r="O31" s="296"/>
      <c r="P31" s="416"/>
      <c r="Q31" s="305"/>
      <c r="R31" s="305"/>
    </row>
    <row r="32" spans="1:18">
      <c r="A32" s="629"/>
      <c r="B32" s="297">
        <v>0</v>
      </c>
      <c r="C32" s="412"/>
      <c r="D32" s="316"/>
      <c r="E32" s="418"/>
      <c r="F32" s="299" t="s">
        <v>105</v>
      </c>
      <c r="G32" s="412"/>
      <c r="H32" s="300">
        <f t="shared" ref="H32:H37" si="10">F32*G32</f>
        <v>0</v>
      </c>
      <c r="I32" s="413"/>
      <c r="J32" s="301"/>
      <c r="K32" s="302"/>
      <c r="L32" s="303"/>
      <c r="M32" s="304"/>
      <c r="N32" s="304"/>
      <c r="O32" s="296"/>
      <c r="P32" s="416"/>
      <c r="Q32" s="305"/>
      <c r="R32" s="305"/>
    </row>
    <row r="33" spans="1:18">
      <c r="A33" s="629"/>
      <c r="B33" s="297">
        <v>0</v>
      </c>
      <c r="C33" s="412"/>
      <c r="D33" s="320"/>
      <c r="E33" s="321"/>
      <c r="F33" s="299" t="s">
        <v>105</v>
      </c>
      <c r="G33" s="412"/>
      <c r="H33" s="300">
        <f t="shared" si="10"/>
        <v>0</v>
      </c>
      <c r="I33" s="413"/>
      <c r="J33" s="301"/>
      <c r="K33" s="302"/>
      <c r="L33" s="303"/>
      <c r="M33" s="304"/>
      <c r="N33" s="304"/>
      <c r="O33" s="296"/>
      <c r="P33" s="416"/>
      <c r="Q33" s="305"/>
      <c r="R33" s="305"/>
    </row>
    <row r="34" spans="1:18">
      <c r="A34" s="629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10"/>
        <v>0</v>
      </c>
      <c r="I34" s="413"/>
      <c r="J34" s="301"/>
      <c r="K34" s="302"/>
      <c r="L34" s="303"/>
      <c r="M34" s="304"/>
      <c r="N34" s="304"/>
      <c r="O34" s="296"/>
      <c r="P34" s="416"/>
      <c r="Q34" s="305"/>
      <c r="R34" s="305"/>
    </row>
    <row r="35" spans="1:18">
      <c r="A35" s="629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10"/>
        <v>0</v>
      </c>
      <c r="I35" s="413"/>
      <c r="J35" s="301"/>
      <c r="K35" s="302"/>
      <c r="L35" s="303"/>
      <c r="M35" s="304"/>
      <c r="N35" s="304"/>
      <c r="O35" s="296"/>
      <c r="P35" s="416"/>
      <c r="Q35" s="305"/>
      <c r="R35" s="305"/>
    </row>
    <row r="36" spans="1:18">
      <c r="A36" s="629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10"/>
        <v>0</v>
      </c>
      <c r="I36" s="413"/>
      <c r="J36" s="301"/>
      <c r="K36" s="302"/>
      <c r="L36" s="303"/>
      <c r="M36" s="304"/>
      <c r="N36" s="304"/>
      <c r="O36" s="296"/>
      <c r="P36" s="416"/>
      <c r="Q36" s="305"/>
      <c r="R36" s="305"/>
    </row>
    <row r="37" spans="1:18">
      <c r="A37" s="629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10"/>
        <v>0</v>
      </c>
      <c r="I37" s="413"/>
      <c r="J37" s="301"/>
      <c r="K37" s="302"/>
      <c r="L37" s="303"/>
      <c r="M37" s="304"/>
      <c r="N37" s="304"/>
      <c r="O37" s="296"/>
      <c r="P37" s="416"/>
      <c r="Q37" s="305"/>
      <c r="R37" s="305"/>
    </row>
    <row r="38" spans="1:18" ht="17.5" customHeight="1">
      <c r="A38" s="630"/>
      <c r="B38" s="297">
        <v>0</v>
      </c>
      <c r="C38" s="6" t="s">
        <v>69</v>
      </c>
      <c r="D38" s="628" t="s">
        <v>127</v>
      </c>
      <c r="E38" s="628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2860.4786324786323</v>
      </c>
      <c r="L38" s="313">
        <f>AVERAGE(L25:L37)</f>
        <v>794.60113960113961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631" t="s">
        <v>128</v>
      </c>
      <c r="B39" s="297">
        <v>0</v>
      </c>
      <c r="C39" s="412"/>
      <c r="D39" s="316"/>
      <c r="E39" s="418"/>
      <c r="F39" s="299" t="s">
        <v>105</v>
      </c>
      <c r="G39" s="412"/>
      <c r="H39" s="300">
        <f t="shared" ref="H39:H47" si="11">F39*G39</f>
        <v>0</v>
      </c>
      <c r="I39" s="413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632"/>
      <c r="B40" s="297">
        <v>0</v>
      </c>
      <c r="C40" s="412"/>
      <c r="D40" s="316"/>
      <c r="E40" s="418"/>
      <c r="F40" s="299" t="s">
        <v>105</v>
      </c>
      <c r="G40" s="412"/>
      <c r="H40" s="300">
        <f t="shared" si="11"/>
        <v>0</v>
      </c>
      <c r="I40" s="413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632"/>
      <c r="B41" s="297">
        <v>0</v>
      </c>
      <c r="C41" s="412"/>
      <c r="D41" s="320"/>
      <c r="E41" s="418"/>
      <c r="F41" s="299" t="s">
        <v>105</v>
      </c>
      <c r="G41" s="412"/>
      <c r="H41" s="300">
        <f t="shared" si="11"/>
        <v>0</v>
      </c>
      <c r="I41" s="413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632"/>
      <c r="B42" s="297">
        <v>0</v>
      </c>
      <c r="C42" s="412"/>
      <c r="D42" s="320"/>
      <c r="E42" s="418"/>
      <c r="F42" s="299" t="s">
        <v>105</v>
      </c>
      <c r="G42" s="412"/>
      <c r="H42" s="300">
        <f t="shared" si="11"/>
        <v>0</v>
      </c>
      <c r="I42" s="413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632"/>
      <c r="B43" s="297">
        <v>0</v>
      </c>
      <c r="C43" s="412"/>
      <c r="D43" s="319"/>
      <c r="E43" s="418"/>
      <c r="F43" s="299" t="s">
        <v>105</v>
      </c>
      <c r="G43" s="412"/>
      <c r="H43" s="300">
        <f t="shared" si="11"/>
        <v>0</v>
      </c>
      <c r="I43" s="413"/>
      <c r="J43" s="301"/>
      <c r="K43" s="302"/>
      <c r="L43" s="303"/>
      <c r="M43" s="304"/>
      <c r="N43" s="304"/>
      <c r="O43" s="296"/>
      <c r="P43" s="416"/>
      <c r="Q43" s="305"/>
      <c r="R43" s="305"/>
    </row>
    <row r="44" spans="1:18">
      <c r="A44" s="632"/>
      <c r="B44" s="297">
        <v>0</v>
      </c>
      <c r="C44" s="412"/>
      <c r="D44" s="320"/>
      <c r="E44" s="326"/>
      <c r="F44" s="299" t="s">
        <v>105</v>
      </c>
      <c r="G44" s="327"/>
      <c r="H44" s="328">
        <f t="shared" si="11"/>
        <v>0</v>
      </c>
      <c r="I44" s="414"/>
      <c r="J44" s="301"/>
      <c r="K44" s="302"/>
      <c r="L44" s="303"/>
      <c r="M44" s="304"/>
      <c r="N44" s="304"/>
      <c r="O44" s="296"/>
      <c r="P44" s="416"/>
      <c r="Q44" s="305"/>
      <c r="R44" s="305"/>
    </row>
    <row r="45" spans="1:18">
      <c r="A45" s="632"/>
      <c r="B45" s="297">
        <v>0</v>
      </c>
      <c r="C45" s="412"/>
      <c r="D45" s="336"/>
      <c r="E45" s="321"/>
      <c r="F45" s="299" t="s">
        <v>105</v>
      </c>
      <c r="G45" s="412"/>
      <c r="H45" s="300">
        <f t="shared" si="11"/>
        <v>0</v>
      </c>
      <c r="I45" s="413"/>
      <c r="J45" s="301"/>
      <c r="K45" s="302"/>
      <c r="L45" s="303"/>
      <c r="M45" s="304"/>
      <c r="N45" s="304"/>
      <c r="O45" s="296"/>
      <c r="P45" s="416"/>
      <c r="Q45" s="305"/>
      <c r="R45" s="305"/>
    </row>
    <row r="46" spans="1:18">
      <c r="A46" s="632"/>
      <c r="B46" s="297">
        <v>0</v>
      </c>
      <c r="C46" s="412"/>
      <c r="D46" s="320"/>
      <c r="E46" s="326"/>
      <c r="F46" s="299" t="s">
        <v>105</v>
      </c>
      <c r="G46" s="327"/>
      <c r="H46" s="328">
        <f t="shared" si="11"/>
        <v>0</v>
      </c>
      <c r="I46" s="414"/>
      <c r="J46" s="301"/>
      <c r="K46" s="302"/>
      <c r="L46" s="303"/>
      <c r="M46" s="304"/>
      <c r="N46" s="304"/>
      <c r="O46" s="296"/>
      <c r="P46" s="416"/>
      <c r="Q46" s="305"/>
      <c r="R46" s="305"/>
    </row>
    <row r="47" spans="1:18">
      <c r="A47" s="632"/>
      <c r="B47" s="297">
        <v>0</v>
      </c>
      <c r="C47" s="412"/>
      <c r="D47" s="336"/>
      <c r="E47" s="321"/>
      <c r="F47" s="299" t="s">
        <v>105</v>
      </c>
      <c r="G47" s="412"/>
      <c r="H47" s="300">
        <f t="shared" si="11"/>
        <v>0</v>
      </c>
      <c r="I47" s="413"/>
      <c r="J47" s="301"/>
      <c r="K47" s="302"/>
      <c r="L47" s="303"/>
      <c r="M47" s="304"/>
      <c r="N47" s="304"/>
      <c r="O47" s="296"/>
      <c r="P47" s="416"/>
      <c r="Q47" s="305"/>
      <c r="R47" s="305"/>
    </row>
    <row r="48" spans="1:18">
      <c r="A48" s="633"/>
      <c r="B48" s="297">
        <v>0</v>
      </c>
      <c r="C48" s="412"/>
      <c r="D48" s="320"/>
      <c r="E48" s="374"/>
      <c r="F48" s="299" t="s">
        <v>105</v>
      </c>
      <c r="G48" s="412"/>
      <c r="H48" s="300"/>
      <c r="I48" s="413"/>
      <c r="J48" s="301"/>
      <c r="K48" s="302"/>
      <c r="L48" s="303"/>
      <c r="M48" s="304"/>
      <c r="N48" s="304"/>
      <c r="O48" s="296"/>
      <c r="P48" s="416"/>
      <c r="Q48" s="305"/>
      <c r="R48" s="305"/>
    </row>
    <row r="49" spans="1:18">
      <c r="A49" s="633"/>
      <c r="B49" s="297">
        <v>0</v>
      </c>
      <c r="C49" s="412"/>
      <c r="D49" s="329"/>
      <c r="E49" s="330"/>
      <c r="F49" s="299" t="s">
        <v>105</v>
      </c>
      <c r="G49" s="296"/>
      <c r="H49" s="328">
        <f>F49*G49</f>
        <v>0</v>
      </c>
      <c r="I49" s="416"/>
      <c r="J49" s="301"/>
      <c r="K49" s="302"/>
      <c r="L49" s="303"/>
      <c r="M49" s="304"/>
      <c r="N49" s="304"/>
      <c r="O49" s="296"/>
      <c r="P49" s="416"/>
      <c r="Q49" s="305"/>
      <c r="R49" s="305"/>
    </row>
    <row r="50" spans="1:18">
      <c r="A50" s="633"/>
      <c r="B50" s="297">
        <v>0</v>
      </c>
      <c r="C50" s="412"/>
      <c r="D50" s="329"/>
      <c r="E50" s="330"/>
      <c r="F50" s="299" t="s">
        <v>105</v>
      </c>
      <c r="G50" s="296"/>
      <c r="H50" s="328">
        <f>F50*G50</f>
        <v>0</v>
      </c>
      <c r="I50" s="416"/>
      <c r="J50" s="301"/>
      <c r="K50" s="302"/>
      <c r="L50" s="303"/>
      <c r="M50" s="304"/>
      <c r="N50" s="304"/>
      <c r="O50" s="296"/>
      <c r="P50" s="416"/>
      <c r="Q50" s="305"/>
      <c r="R50" s="305"/>
    </row>
    <row r="51" spans="1:18" ht="15.75" customHeight="1">
      <c r="A51" s="634"/>
      <c r="B51" s="297">
        <v>0</v>
      </c>
      <c r="C51" s="6" t="s">
        <v>70</v>
      </c>
      <c r="D51" s="617" t="s">
        <v>118</v>
      </c>
      <c r="E51" s="617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5" customHeight="1">
      <c r="A52" s="635" t="s">
        <v>129</v>
      </c>
      <c r="B52" s="297" t="s">
        <v>115</v>
      </c>
      <c r="C52" s="412"/>
      <c r="D52" s="319" t="s">
        <v>130</v>
      </c>
      <c r="E52" s="334"/>
      <c r="F52" s="299">
        <v>25.03</v>
      </c>
      <c r="G52" s="412">
        <v>769</v>
      </c>
      <c r="H52" s="300">
        <f>F52*G52</f>
        <v>19248.07</v>
      </c>
      <c r="I52" s="413"/>
      <c r="J52" s="301">
        <v>4</v>
      </c>
      <c r="K52" s="302">
        <f>G52/P52*60</f>
        <v>3295.7142857142785</v>
      </c>
      <c r="L52" s="303">
        <f>K52/J52</f>
        <v>823.92857142856963</v>
      </c>
      <c r="M52" s="304">
        <v>0.30555555555555552</v>
      </c>
      <c r="N52" s="304">
        <v>0.31527777777777777</v>
      </c>
      <c r="O52" s="302">
        <v>20</v>
      </c>
      <c r="P52" s="416">
        <f>(N52-M52)*24*60</f>
        <v>14.00000000000003</v>
      </c>
      <c r="Q52" s="305"/>
      <c r="R52" s="305"/>
    </row>
    <row r="53" spans="1:18" ht="15.65" customHeight="1">
      <c r="A53" s="636"/>
      <c r="B53" s="297" t="s">
        <v>115</v>
      </c>
      <c r="C53" s="412"/>
      <c r="D53" s="319" t="s">
        <v>131</v>
      </c>
      <c r="E53" s="335"/>
      <c r="F53" s="299">
        <v>24.82</v>
      </c>
      <c r="G53" s="306">
        <v>971</v>
      </c>
      <c r="H53" s="300">
        <f t="shared" ref="H53:H62" si="12">F53*G53</f>
        <v>24100.22</v>
      </c>
      <c r="I53" s="413"/>
      <c r="J53" s="301">
        <v>4</v>
      </c>
      <c r="K53" s="302">
        <f t="shared" ref="K53:K56" si="13">G53/P53*60</f>
        <v>3236.6666666666779</v>
      </c>
      <c r="L53" s="303">
        <f t="shared" ref="L53:L56" si="14">K53/J53</f>
        <v>809.16666666666947</v>
      </c>
      <c r="M53" s="304">
        <v>0.32916666666666666</v>
      </c>
      <c r="N53" s="304">
        <v>0.34166666666666662</v>
      </c>
      <c r="O53" s="302">
        <v>20</v>
      </c>
      <c r="P53" s="416">
        <f t="shared" ref="P53:P56" si="15">(N53-M53)*24*60</f>
        <v>17.999999999999936</v>
      </c>
      <c r="Q53" s="305"/>
      <c r="R53" s="305"/>
    </row>
    <row r="54" spans="1:18" ht="15.65" customHeight="1">
      <c r="A54" s="636"/>
      <c r="B54" s="297" t="s">
        <v>115</v>
      </c>
      <c r="C54" s="412"/>
      <c r="D54" s="319" t="s">
        <v>132</v>
      </c>
      <c r="E54" s="418"/>
      <c r="F54" s="299">
        <v>30</v>
      </c>
      <c r="G54" s="306">
        <v>1714</v>
      </c>
      <c r="H54" s="300">
        <f t="shared" si="12"/>
        <v>51420</v>
      </c>
      <c r="I54" s="413"/>
      <c r="J54" s="301">
        <v>4</v>
      </c>
      <c r="K54" s="302">
        <f t="shared" si="13"/>
        <v>3213.7500000000036</v>
      </c>
      <c r="L54" s="303">
        <f t="shared" si="14"/>
        <v>803.43750000000091</v>
      </c>
      <c r="M54" s="304">
        <v>0.35555555555555557</v>
      </c>
      <c r="N54" s="304">
        <v>0.37777777777777777</v>
      </c>
      <c r="O54" s="302">
        <v>20</v>
      </c>
      <c r="P54" s="416">
        <f t="shared" si="15"/>
        <v>31.999999999999964</v>
      </c>
      <c r="Q54" s="305">
        <v>0.37777777777777777</v>
      </c>
      <c r="R54" s="305">
        <v>0.41944444444444445</v>
      </c>
    </row>
    <row r="55" spans="1:18" ht="15.65" customHeight="1">
      <c r="A55" s="636"/>
      <c r="B55" s="297" t="s">
        <v>115</v>
      </c>
      <c r="C55" s="412"/>
      <c r="D55" s="337" t="s">
        <v>133</v>
      </c>
      <c r="E55" s="321"/>
      <c r="F55" s="299">
        <v>14.03</v>
      </c>
      <c r="G55" s="306">
        <v>2824</v>
      </c>
      <c r="H55" s="300">
        <f t="shared" si="12"/>
        <v>39620.720000000001</v>
      </c>
      <c r="I55" s="413"/>
      <c r="J55" s="301">
        <v>3</v>
      </c>
      <c r="K55" s="302">
        <f t="shared" si="13"/>
        <v>3258.4615384615349</v>
      </c>
      <c r="L55" s="303">
        <f t="shared" si="14"/>
        <v>1086.1538461538451</v>
      </c>
      <c r="M55" s="304">
        <v>0.43333333333333335</v>
      </c>
      <c r="N55" s="304">
        <v>0.4694444444444445</v>
      </c>
      <c r="O55" s="302">
        <v>25</v>
      </c>
      <c r="P55" s="416">
        <f t="shared" si="15"/>
        <v>52.000000000000057</v>
      </c>
      <c r="Q55" s="305"/>
      <c r="R55" s="305"/>
    </row>
    <row r="56" spans="1:18" ht="15.65" customHeight="1">
      <c r="A56" s="636"/>
      <c r="B56" s="297" t="s">
        <v>115</v>
      </c>
      <c r="C56" s="412"/>
      <c r="D56" s="320" t="s">
        <v>134</v>
      </c>
      <c r="E56" s="321"/>
      <c r="F56" s="299">
        <v>18.18</v>
      </c>
      <c r="G56" s="306">
        <v>1533</v>
      </c>
      <c r="H56" s="300">
        <f t="shared" si="12"/>
        <v>27869.94</v>
      </c>
      <c r="I56" s="413"/>
      <c r="J56" s="301">
        <v>3</v>
      </c>
      <c r="K56" s="302">
        <f t="shared" si="13"/>
        <v>3285.0000000000027</v>
      </c>
      <c r="L56" s="303">
        <f t="shared" si="14"/>
        <v>1095.0000000000009</v>
      </c>
      <c r="M56" s="304">
        <v>0.48333333333333334</v>
      </c>
      <c r="N56" s="304">
        <v>0.50277777777777777</v>
      </c>
      <c r="O56" s="302">
        <v>20</v>
      </c>
      <c r="P56" s="416">
        <f t="shared" si="15"/>
        <v>27.999999999999979</v>
      </c>
      <c r="Q56" s="305"/>
      <c r="R56" s="305"/>
    </row>
    <row r="57" spans="1:18" ht="15.75" customHeight="1">
      <c r="A57" s="636"/>
      <c r="B57" s="297">
        <v>0</v>
      </c>
      <c r="C57" s="6" t="s">
        <v>73</v>
      </c>
      <c r="D57" s="337"/>
      <c r="E57" s="321"/>
      <c r="F57" s="299" t="s">
        <v>105</v>
      </c>
      <c r="G57" s="306"/>
      <c r="H57" s="300">
        <f t="shared" si="12"/>
        <v>0</v>
      </c>
      <c r="I57" s="413"/>
      <c r="J57" s="301"/>
      <c r="K57" s="302"/>
      <c r="L57" s="303"/>
      <c r="M57" s="304"/>
      <c r="N57" s="304"/>
      <c r="O57" s="302"/>
      <c r="P57" s="416"/>
      <c r="Q57" s="305"/>
      <c r="R57" s="305"/>
    </row>
    <row r="58" spans="1:18" ht="15.65" customHeight="1">
      <c r="A58" s="636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2"/>
        <v>0</v>
      </c>
      <c r="I58" s="413"/>
      <c r="J58" s="301"/>
      <c r="K58" s="302"/>
      <c r="L58" s="303"/>
      <c r="M58" s="304"/>
      <c r="N58" s="304"/>
      <c r="O58" s="302"/>
      <c r="P58" s="416"/>
      <c r="Q58" s="305"/>
      <c r="R58" s="305"/>
    </row>
    <row r="59" spans="1:18" ht="15.65" customHeight="1">
      <c r="A59" s="636"/>
      <c r="B59" s="297">
        <v>0</v>
      </c>
      <c r="C59" s="412"/>
      <c r="D59" s="336"/>
      <c r="E59" s="321"/>
      <c r="F59" s="299" t="s">
        <v>105</v>
      </c>
      <c r="G59" s="306"/>
      <c r="H59" s="300">
        <f t="shared" si="12"/>
        <v>0</v>
      </c>
      <c r="I59" s="413"/>
      <c r="J59" s="301"/>
      <c r="K59" s="302"/>
      <c r="L59" s="303"/>
      <c r="M59" s="304"/>
      <c r="N59" s="304"/>
      <c r="O59" s="302"/>
      <c r="P59" s="416"/>
      <c r="Q59" s="305"/>
      <c r="R59" s="305"/>
    </row>
    <row r="60" spans="1:18" ht="15.65" customHeight="1">
      <c r="A60" s="636"/>
      <c r="B60" s="297">
        <v>0</v>
      </c>
      <c r="C60" s="412"/>
      <c r="D60" s="337"/>
      <c r="E60" s="339"/>
      <c r="F60" s="299" t="s">
        <v>105</v>
      </c>
      <c r="G60" s="306"/>
      <c r="H60" s="300">
        <f t="shared" si="12"/>
        <v>0</v>
      </c>
      <c r="I60" s="413"/>
      <c r="J60" s="301"/>
      <c r="K60" s="302"/>
      <c r="L60" s="303"/>
      <c r="M60" s="304"/>
      <c r="N60" s="304"/>
      <c r="O60" s="302"/>
      <c r="P60" s="416"/>
      <c r="Q60" s="305"/>
      <c r="R60" s="305"/>
    </row>
    <row r="61" spans="1:18" ht="15.65" customHeight="1">
      <c r="A61" s="636"/>
      <c r="B61" s="297">
        <v>0</v>
      </c>
      <c r="C61" s="412"/>
      <c r="D61" s="319"/>
      <c r="E61" s="321"/>
      <c r="F61" s="299" t="s">
        <v>105</v>
      </c>
      <c r="G61" s="306"/>
      <c r="H61" s="300">
        <f t="shared" si="12"/>
        <v>0</v>
      </c>
      <c r="I61" s="413"/>
      <c r="J61" s="301"/>
      <c r="K61" s="302"/>
      <c r="L61" s="303"/>
      <c r="M61" s="304"/>
      <c r="N61" s="304"/>
      <c r="O61" s="302"/>
      <c r="P61" s="416"/>
      <c r="Q61" s="305"/>
      <c r="R61" s="305"/>
    </row>
    <row r="62" spans="1:18" ht="15.65" customHeight="1">
      <c r="A62" s="636"/>
      <c r="B62" s="297">
        <v>0</v>
      </c>
      <c r="C62" s="412"/>
      <c r="D62" s="336"/>
      <c r="E62" s="340"/>
      <c r="F62" s="299" t="s">
        <v>105</v>
      </c>
      <c r="G62" s="306"/>
      <c r="H62" s="300">
        <f t="shared" si="12"/>
        <v>0</v>
      </c>
      <c r="I62" s="413"/>
      <c r="J62" s="301"/>
      <c r="K62" s="302"/>
      <c r="L62" s="303"/>
      <c r="M62" s="304"/>
      <c r="N62" s="304"/>
      <c r="O62" s="302"/>
      <c r="P62" s="416"/>
      <c r="Q62" s="305"/>
      <c r="R62" s="305"/>
    </row>
    <row r="63" spans="1:18" ht="15.65" customHeight="1">
      <c r="A63" s="636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3"/>
        <v>0</v>
      </c>
      <c r="I63" s="414"/>
      <c r="J63" s="301"/>
      <c r="K63" s="302"/>
      <c r="L63" s="303"/>
      <c r="M63" s="304"/>
      <c r="N63" s="304"/>
      <c r="O63" s="296"/>
      <c r="P63" s="416"/>
      <c r="Q63" s="305"/>
      <c r="R63" s="305"/>
    </row>
    <row r="64" spans="1:18" ht="15.75" customHeight="1">
      <c r="A64" s="637"/>
      <c r="B64" s="297">
        <v>0</v>
      </c>
      <c r="C64" s="6" t="s">
        <v>135</v>
      </c>
      <c r="D64" s="617" t="s">
        <v>118</v>
      </c>
      <c r="E64" s="617"/>
      <c r="F64" s="308"/>
      <c r="G64" s="313"/>
      <c r="H64" s="331"/>
      <c r="I64" s="332"/>
      <c r="J64" s="312">
        <f>AVERAGE(J52:J63)</f>
        <v>3.6</v>
      </c>
      <c r="K64" s="312">
        <f>AVERAGE(K52:K63)</f>
        <v>3257.9184981684994</v>
      </c>
      <c r="L64" s="313">
        <f>AVERAGE(L52:L63)</f>
        <v>923.53731684981722</v>
      </c>
      <c r="M64" s="304"/>
      <c r="N64" s="304"/>
      <c r="O64" s="296"/>
      <c r="P64" s="296"/>
      <c r="Q64" s="296"/>
      <c r="R64" s="296"/>
    </row>
    <row r="65" spans="1:18" ht="15.65" customHeight="1">
      <c r="A65" s="638" t="s">
        <v>136</v>
      </c>
      <c r="B65" s="297" t="s">
        <v>115</v>
      </c>
      <c r="C65" s="412"/>
      <c r="D65" s="320" t="s">
        <v>137</v>
      </c>
      <c r="E65" s="334"/>
      <c r="F65" s="299">
        <v>16.66</v>
      </c>
      <c r="G65" s="412">
        <v>2919</v>
      </c>
      <c r="H65" s="300">
        <f>F65*G65</f>
        <v>48630.54</v>
      </c>
      <c r="I65" s="413"/>
      <c r="J65" s="301">
        <v>4</v>
      </c>
      <c r="K65" s="302">
        <f t="shared" ref="K65:K69" si="16">G65/P65*60</f>
        <v>3304.5283018867945</v>
      </c>
      <c r="L65" s="303">
        <f t="shared" ref="L65:L69" si="17">K65/J65</f>
        <v>826.13207547169861</v>
      </c>
      <c r="M65" s="304">
        <v>0.17361111111111113</v>
      </c>
      <c r="N65" s="304">
        <v>0.21041666666666667</v>
      </c>
      <c r="O65" s="302">
        <v>20</v>
      </c>
      <c r="P65" s="416">
        <f>(N65-M65)*24*60</f>
        <v>52.999999999999972</v>
      </c>
      <c r="Q65" s="305"/>
      <c r="R65" s="305"/>
    </row>
    <row r="66" spans="1:18" ht="15.65" customHeight="1">
      <c r="A66" s="639"/>
      <c r="B66" s="297" t="s">
        <v>115</v>
      </c>
      <c r="C66" s="412"/>
      <c r="D66" s="320" t="s">
        <v>138</v>
      </c>
      <c r="E66" s="335"/>
      <c r="F66" s="299">
        <v>22.281818181818181</v>
      </c>
      <c r="G66" s="306">
        <v>695</v>
      </c>
      <c r="H66" s="300">
        <f t="shared" ref="H66:H74" si="18">F66*G66</f>
        <v>15485.863636363636</v>
      </c>
      <c r="I66" s="413"/>
      <c r="J66" s="301">
        <v>4</v>
      </c>
      <c r="K66" s="302">
        <f t="shared" si="16"/>
        <v>3475.0000000000123</v>
      </c>
      <c r="L66" s="303">
        <f t="shared" si="17"/>
        <v>868.75000000000307</v>
      </c>
      <c r="M66" s="304">
        <v>0.22430555555555556</v>
      </c>
      <c r="N66" s="304">
        <v>0.23263888888888887</v>
      </c>
      <c r="O66" s="302">
        <v>20</v>
      </c>
      <c r="P66" s="416">
        <f t="shared" ref="P66:P69" si="19">(N66-M66)*24*60</f>
        <v>11.999999999999957</v>
      </c>
      <c r="Q66" s="305"/>
      <c r="R66" s="305"/>
    </row>
    <row r="67" spans="1:18" ht="15.65" customHeight="1">
      <c r="A67" s="639"/>
      <c r="B67" s="297" t="s">
        <v>115</v>
      </c>
      <c r="C67" s="412"/>
      <c r="D67" s="336" t="s">
        <v>139</v>
      </c>
      <c r="E67" s="321"/>
      <c r="F67" s="299">
        <v>17.890909090909091</v>
      </c>
      <c r="G67" s="306">
        <v>1748</v>
      </c>
      <c r="H67" s="300">
        <f t="shared" si="18"/>
        <v>31273.30909090909</v>
      </c>
      <c r="I67" s="413"/>
      <c r="J67" s="301">
        <v>3</v>
      </c>
      <c r="K67" s="302">
        <f t="shared" si="16"/>
        <v>3277.5000000000036</v>
      </c>
      <c r="L67" s="303">
        <f t="shared" si="17"/>
        <v>1092.5000000000011</v>
      </c>
      <c r="M67" s="304">
        <v>0.24652777777777779</v>
      </c>
      <c r="N67" s="304">
        <v>0.26874999999999999</v>
      </c>
      <c r="O67" s="302">
        <v>20</v>
      </c>
      <c r="P67" s="416">
        <f t="shared" si="19"/>
        <v>31.999999999999964</v>
      </c>
      <c r="Q67" s="305">
        <v>0.26874999999999999</v>
      </c>
      <c r="R67" s="305">
        <v>0.31041666666666667</v>
      </c>
    </row>
    <row r="68" spans="1:18" ht="15.65" customHeight="1">
      <c r="A68" s="639"/>
      <c r="B68" s="297" t="s">
        <v>115</v>
      </c>
      <c r="C68" s="412"/>
      <c r="D68" s="319" t="s">
        <v>140</v>
      </c>
      <c r="E68" s="321"/>
      <c r="F68" s="299">
        <v>18.18</v>
      </c>
      <c r="G68" s="306">
        <v>879</v>
      </c>
      <c r="H68" s="300">
        <f t="shared" si="18"/>
        <v>15980.22</v>
      </c>
      <c r="I68" s="413"/>
      <c r="J68" s="301">
        <v>3</v>
      </c>
      <c r="K68" s="302">
        <f t="shared" si="16"/>
        <v>3296.2499999999959</v>
      </c>
      <c r="L68" s="303">
        <f t="shared" si="17"/>
        <v>1098.7499999999986</v>
      </c>
      <c r="M68" s="304">
        <v>0.32430555555555557</v>
      </c>
      <c r="N68" s="304">
        <v>0.3354166666666667</v>
      </c>
      <c r="O68" s="302">
        <v>25</v>
      </c>
      <c r="P68" s="416">
        <f t="shared" si="19"/>
        <v>16.000000000000021</v>
      </c>
      <c r="Q68" s="305"/>
      <c r="R68" s="305"/>
    </row>
    <row r="69" spans="1:18" ht="15.65" customHeight="1">
      <c r="A69" s="639"/>
      <c r="B69" s="297" t="s">
        <v>115</v>
      </c>
      <c r="C69" s="412"/>
      <c r="D69" s="336" t="s">
        <v>141</v>
      </c>
      <c r="E69" s="321"/>
      <c r="F69" s="299">
        <v>14.285714285714283</v>
      </c>
      <c r="G69" s="306">
        <v>4468</v>
      </c>
      <c r="H69" s="300">
        <f t="shared" si="18"/>
        <v>63828.571428571413</v>
      </c>
      <c r="I69" s="413"/>
      <c r="J69" s="301">
        <v>3</v>
      </c>
      <c r="K69" s="302">
        <f t="shared" si="16"/>
        <v>3269.2682926829257</v>
      </c>
      <c r="L69" s="303">
        <f t="shared" si="17"/>
        <v>1089.7560975609751</v>
      </c>
      <c r="M69" s="304">
        <v>0.34930555555555554</v>
      </c>
      <c r="N69" s="304">
        <v>0.40625</v>
      </c>
      <c r="O69" s="302">
        <v>30</v>
      </c>
      <c r="P69" s="416">
        <f t="shared" si="19"/>
        <v>82.000000000000028</v>
      </c>
      <c r="Q69" s="305"/>
      <c r="R69" s="305"/>
    </row>
    <row r="70" spans="1:18" ht="15.75" customHeight="1">
      <c r="A70" s="639"/>
      <c r="B70" s="297">
        <v>0</v>
      </c>
      <c r="C70" s="6" t="s">
        <v>73</v>
      </c>
      <c r="D70" s="320"/>
      <c r="E70" s="321"/>
      <c r="F70" s="299" t="s">
        <v>105</v>
      </c>
      <c r="G70" s="306"/>
      <c r="H70" s="300">
        <f t="shared" si="18"/>
        <v>0</v>
      </c>
      <c r="I70" s="413"/>
      <c r="J70" s="301"/>
      <c r="K70" s="302"/>
      <c r="L70" s="303"/>
      <c r="M70" s="304"/>
      <c r="N70" s="304"/>
      <c r="O70" s="302"/>
      <c r="P70" s="416"/>
      <c r="Q70" s="305"/>
      <c r="R70" s="305"/>
    </row>
    <row r="71" spans="1:18" ht="15.65" customHeight="1">
      <c r="A71" s="639"/>
      <c r="B71" s="297">
        <v>0</v>
      </c>
      <c r="C71" s="318"/>
      <c r="D71" s="336"/>
      <c r="E71" s="321"/>
      <c r="F71" s="299" t="s">
        <v>105</v>
      </c>
      <c r="G71" s="338"/>
      <c r="H71" s="300">
        <f t="shared" si="18"/>
        <v>0</v>
      </c>
      <c r="I71" s="413"/>
      <c r="J71" s="301"/>
      <c r="K71" s="302"/>
      <c r="L71" s="303"/>
      <c r="M71" s="304"/>
      <c r="N71" s="304"/>
      <c r="O71" s="302"/>
      <c r="P71" s="416"/>
      <c r="Q71" s="305"/>
      <c r="R71" s="305"/>
    </row>
    <row r="72" spans="1:18" ht="15.65" customHeight="1">
      <c r="A72" s="639"/>
      <c r="B72" s="297">
        <v>0</v>
      </c>
      <c r="C72" s="412"/>
      <c r="D72" s="336"/>
      <c r="E72" s="321"/>
      <c r="F72" s="299" t="s">
        <v>105</v>
      </c>
      <c r="G72" s="306"/>
      <c r="H72" s="300">
        <f t="shared" si="18"/>
        <v>0</v>
      </c>
      <c r="I72" s="413"/>
      <c r="J72" s="301"/>
      <c r="K72" s="302"/>
      <c r="L72" s="303"/>
      <c r="M72" s="304"/>
      <c r="N72" s="304"/>
      <c r="O72" s="302"/>
      <c r="P72" s="416"/>
      <c r="Q72" s="305"/>
      <c r="R72" s="305"/>
    </row>
    <row r="73" spans="1:18" ht="15.65" customHeight="1">
      <c r="A73" s="639"/>
      <c r="B73" s="297">
        <v>0</v>
      </c>
      <c r="C73" s="412"/>
      <c r="D73" s="336"/>
      <c r="E73" s="321"/>
      <c r="F73" s="299" t="s">
        <v>105</v>
      </c>
      <c r="G73" s="306"/>
      <c r="H73" s="300">
        <f t="shared" si="18"/>
        <v>0</v>
      </c>
      <c r="I73" s="413"/>
      <c r="J73" s="301"/>
      <c r="K73" s="302"/>
      <c r="L73" s="303"/>
      <c r="M73" s="304"/>
      <c r="N73" s="304"/>
      <c r="O73" s="302"/>
      <c r="P73" s="416"/>
      <c r="Q73" s="305"/>
      <c r="R73" s="305"/>
    </row>
    <row r="74" spans="1:18" ht="15.65" customHeight="1">
      <c r="A74" s="639"/>
      <c r="B74" s="297">
        <v>0</v>
      </c>
      <c r="C74" s="412"/>
      <c r="D74" s="336"/>
      <c r="E74" s="321"/>
      <c r="F74" s="299" t="s">
        <v>105</v>
      </c>
      <c r="G74" s="306"/>
      <c r="H74" s="300">
        <f t="shared" si="18"/>
        <v>0</v>
      </c>
      <c r="I74" s="413"/>
      <c r="J74" s="301"/>
      <c r="K74" s="302"/>
      <c r="L74" s="303"/>
      <c r="M74" s="304"/>
      <c r="N74" s="304"/>
      <c r="O74" s="302"/>
      <c r="P74" s="416"/>
      <c r="Q74" s="305"/>
      <c r="R74" s="305"/>
    </row>
    <row r="75" spans="1:18" ht="15.75" customHeight="1">
      <c r="A75" s="640"/>
      <c r="B75" s="297">
        <v>0</v>
      </c>
      <c r="C75" s="6" t="s">
        <v>142</v>
      </c>
      <c r="D75" s="617" t="s">
        <v>118</v>
      </c>
      <c r="E75" s="617"/>
      <c r="F75" s="308"/>
      <c r="G75" s="313"/>
      <c r="H75" s="331"/>
      <c r="I75" s="332"/>
      <c r="J75" s="312">
        <f>AVERAGE(J65:J74)</f>
        <v>3.4</v>
      </c>
      <c r="K75" s="312">
        <f>AVERAGE(K65:K74)</f>
        <v>3324.5093189139466</v>
      </c>
      <c r="L75" s="313">
        <f>AVERAGE(L65:L74)</f>
        <v>995.17763460653532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625" t="s">
        <v>143</v>
      </c>
      <c r="B76" s="297">
        <v>0</v>
      </c>
      <c r="C76" s="297"/>
      <c r="D76" s="626"/>
      <c r="E76" s="627"/>
      <c r="F76" s="299" t="s">
        <v>105</v>
      </c>
      <c r="G76" s="342"/>
      <c r="H76" s="314">
        <f t="shared" si="3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6"/>
      <c r="Q76" s="305"/>
      <c r="R76" s="305"/>
    </row>
    <row r="77" spans="1:18">
      <c r="A77" s="625"/>
      <c r="B77" s="297">
        <v>0</v>
      </c>
      <c r="C77" s="297"/>
      <c r="D77" s="626"/>
      <c r="E77" s="627"/>
      <c r="F77" s="299" t="s">
        <v>105</v>
      </c>
      <c r="G77" s="412"/>
      <c r="H77" s="300">
        <f t="shared" si="3"/>
        <v>0</v>
      </c>
      <c r="I77" s="413"/>
      <c r="J77" s="301"/>
      <c r="K77" s="302"/>
      <c r="L77" s="303"/>
      <c r="M77" s="304"/>
      <c r="N77" s="304"/>
      <c r="O77" s="296"/>
      <c r="P77" s="416"/>
      <c r="Q77" s="296"/>
      <c r="R77" s="296"/>
    </row>
    <row r="78" spans="1:18">
      <c r="A78" s="625"/>
      <c r="B78" s="297">
        <v>0</v>
      </c>
      <c r="C78" s="297"/>
      <c r="D78" s="419"/>
      <c r="E78" s="419"/>
      <c r="F78" s="299" t="s">
        <v>105</v>
      </c>
      <c r="G78" s="323"/>
      <c r="H78" s="300">
        <f t="shared" si="3"/>
        <v>0</v>
      </c>
      <c r="I78" s="413"/>
      <c r="J78" s="301"/>
      <c r="K78" s="302"/>
      <c r="L78" s="303"/>
      <c r="M78" s="304"/>
      <c r="N78" s="304"/>
      <c r="O78" s="296"/>
      <c r="P78" s="416"/>
      <c r="Q78" s="296"/>
      <c r="R78" s="296"/>
    </row>
    <row r="79" spans="1:18">
      <c r="A79" s="625"/>
      <c r="B79" s="297">
        <v>0</v>
      </c>
      <c r="C79" s="297"/>
      <c r="D79" s="419"/>
      <c r="E79" s="419"/>
      <c r="F79" s="299" t="s">
        <v>105</v>
      </c>
      <c r="G79" s="323"/>
      <c r="H79" s="300">
        <f t="shared" si="3"/>
        <v>0</v>
      </c>
      <c r="I79" s="413"/>
      <c r="J79" s="301"/>
      <c r="K79" s="302"/>
      <c r="L79" s="303"/>
      <c r="M79" s="304"/>
      <c r="N79" s="304"/>
      <c r="O79" s="296"/>
      <c r="P79" s="416"/>
      <c r="Q79" s="296"/>
      <c r="R79" s="296"/>
    </row>
    <row r="80" spans="1:18">
      <c r="A80" s="625"/>
      <c r="B80" s="297">
        <v>0</v>
      </c>
      <c r="C80" s="297"/>
      <c r="D80" s="419"/>
      <c r="E80" s="419"/>
      <c r="F80" s="299" t="s">
        <v>105</v>
      </c>
      <c r="G80" s="323"/>
      <c r="H80" s="300">
        <f t="shared" si="3"/>
        <v>0</v>
      </c>
      <c r="I80" s="413"/>
      <c r="J80" s="301"/>
      <c r="K80" s="302"/>
      <c r="L80" s="303"/>
      <c r="M80" s="304"/>
      <c r="N80" s="304"/>
      <c r="O80" s="296"/>
      <c r="P80" s="416"/>
      <c r="Q80" s="296"/>
      <c r="R80" s="296"/>
    </row>
    <row r="81" spans="1:18" ht="15.75" customHeight="1">
      <c r="A81" s="625"/>
      <c r="B81" s="297">
        <v>0</v>
      </c>
      <c r="C81" s="6" t="s">
        <v>73</v>
      </c>
      <c r="D81" s="628" t="s">
        <v>118</v>
      </c>
      <c r="E81" s="628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5" customHeight="1">
      <c r="A82" s="643" t="s">
        <v>144</v>
      </c>
      <c r="B82" s="297">
        <v>0</v>
      </c>
      <c r="C82" s="318"/>
      <c r="D82" s="319"/>
      <c r="E82" s="344"/>
      <c r="F82" s="299" t="s">
        <v>105</v>
      </c>
      <c r="G82" s="323"/>
      <c r="H82" s="345">
        <f t="shared" ref="H82:H90" si="20">F82*G82</f>
        <v>0</v>
      </c>
      <c r="I82" s="413"/>
      <c r="J82" s="301"/>
      <c r="K82" s="302"/>
      <c r="L82" s="303"/>
      <c r="M82" s="304"/>
      <c r="N82" s="304"/>
      <c r="O82" s="302"/>
      <c r="P82" s="416"/>
      <c r="Q82" s="305"/>
      <c r="R82" s="305"/>
    </row>
    <row r="83" spans="1:18">
      <c r="A83" s="644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20"/>
        <v>0</v>
      </c>
      <c r="I83" s="413"/>
      <c r="J83" s="301"/>
      <c r="K83" s="302"/>
      <c r="L83" s="303"/>
      <c r="M83" s="304"/>
      <c r="N83" s="304"/>
      <c r="O83" s="302"/>
      <c r="P83" s="416"/>
      <c r="Q83" s="305"/>
      <c r="R83" s="305"/>
    </row>
    <row r="84" spans="1:18">
      <c r="A84" s="644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20"/>
        <v>0</v>
      </c>
      <c r="I84" s="413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644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20"/>
        <v>0</v>
      </c>
      <c r="I85" s="413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644"/>
      <c r="B86" s="297">
        <v>0</v>
      </c>
      <c r="C86" s="318"/>
      <c r="D86" s="319"/>
      <c r="E86" s="344"/>
      <c r="F86" s="299" t="s">
        <v>105</v>
      </c>
      <c r="G86" s="412"/>
      <c r="H86" s="346">
        <f t="shared" si="20"/>
        <v>0</v>
      </c>
      <c r="I86" s="413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644"/>
      <c r="B87" s="297"/>
      <c r="C87" s="318"/>
      <c r="D87" s="319"/>
      <c r="E87" s="344"/>
      <c r="F87" s="299" t="s">
        <v>105</v>
      </c>
      <c r="G87" s="412"/>
      <c r="H87" s="346">
        <f t="shared" si="20"/>
        <v>0</v>
      </c>
      <c r="I87" s="413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644"/>
      <c r="B88" s="297">
        <v>0</v>
      </c>
      <c r="C88" s="318"/>
      <c r="D88" s="319"/>
      <c r="E88" s="344"/>
      <c r="F88" s="299" t="s">
        <v>105</v>
      </c>
      <c r="G88" s="412"/>
      <c r="H88" s="346">
        <f t="shared" si="20"/>
        <v>0</v>
      </c>
      <c r="I88" s="413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644"/>
      <c r="B89" s="297">
        <v>0</v>
      </c>
      <c r="C89" s="318"/>
      <c r="D89" s="319"/>
      <c r="E89" s="344"/>
      <c r="F89" s="299" t="s">
        <v>105</v>
      </c>
      <c r="G89" s="412"/>
      <c r="H89" s="346">
        <f t="shared" si="20"/>
        <v>0</v>
      </c>
      <c r="I89" s="413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644"/>
      <c r="B90" s="297">
        <v>0</v>
      </c>
      <c r="C90" s="318"/>
      <c r="D90" s="319"/>
      <c r="E90" s="344"/>
      <c r="F90" s="299" t="s">
        <v>105</v>
      </c>
      <c r="G90" s="412"/>
      <c r="H90" s="346">
        <f t="shared" si="20"/>
        <v>0</v>
      </c>
      <c r="I90" s="413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5" customHeight="1">
      <c r="A91" s="644"/>
      <c r="B91" s="297">
        <v>0</v>
      </c>
      <c r="C91" s="6" t="s">
        <v>123</v>
      </c>
      <c r="D91" s="645" t="s">
        <v>118</v>
      </c>
      <c r="E91" s="645"/>
      <c r="F91" s="308"/>
      <c r="G91" s="348"/>
      <c r="H91" s="349"/>
      <c r="I91" s="311"/>
      <c r="J91" s="312"/>
      <c r="K91" s="312"/>
      <c r="L91" s="313"/>
      <c r="M91" s="304"/>
      <c r="N91" s="304"/>
      <c r="O91" s="302"/>
      <c r="P91" s="302"/>
      <c r="Q91" s="303"/>
      <c r="R91" s="303"/>
    </row>
    <row r="92" spans="1:18" ht="16.149999999999999" customHeight="1">
      <c r="A92" s="646" t="s">
        <v>146</v>
      </c>
      <c r="B92" s="297" t="s">
        <v>115</v>
      </c>
      <c r="C92" s="297"/>
      <c r="D92" s="350" t="s">
        <v>147</v>
      </c>
      <c r="E92" s="344"/>
      <c r="F92" s="299">
        <v>24.54</v>
      </c>
      <c r="G92" s="412">
        <v>1667</v>
      </c>
      <c r="H92" s="300">
        <f t="shared" ref="H92:H97" si="21">F92*G92</f>
        <v>40908.18</v>
      </c>
      <c r="I92" s="413"/>
      <c r="J92" s="301">
        <v>3</v>
      </c>
      <c r="K92" s="302">
        <f>G92/P92*60</f>
        <v>2222.6666666666665</v>
      </c>
      <c r="L92" s="303">
        <f t="shared" ref="L92:L95" si="22">K92/J92</f>
        <v>740.8888888888888</v>
      </c>
      <c r="M92" s="304">
        <v>0.72222222222222221</v>
      </c>
      <c r="N92" s="304">
        <v>0.75347222222222221</v>
      </c>
      <c r="O92" s="296">
        <v>20</v>
      </c>
      <c r="P92" s="416">
        <f>(N92-M92)*24*60</f>
        <v>45</v>
      </c>
      <c r="Q92" s="305"/>
      <c r="R92" s="305"/>
    </row>
    <row r="93" spans="1:18">
      <c r="A93" s="647"/>
      <c r="B93" s="297" t="s">
        <v>115</v>
      </c>
      <c r="C93" s="297"/>
      <c r="D93" s="319" t="s">
        <v>148</v>
      </c>
      <c r="E93" s="344"/>
      <c r="F93" s="299">
        <v>22.48</v>
      </c>
      <c r="G93" s="412">
        <v>785</v>
      </c>
      <c r="H93" s="300">
        <f t="shared" si="21"/>
        <v>17646.8</v>
      </c>
      <c r="I93" s="413"/>
      <c r="J93" s="301">
        <v>4</v>
      </c>
      <c r="K93" s="302">
        <f t="shared" ref="K93:K95" si="23">G93/P93*60</f>
        <v>2355.0000000000086</v>
      </c>
      <c r="L93" s="303">
        <f t="shared" si="22"/>
        <v>588.75000000000216</v>
      </c>
      <c r="M93" s="304">
        <v>0.76736111111111116</v>
      </c>
      <c r="N93" s="304">
        <v>0.78125</v>
      </c>
      <c r="O93" s="296">
        <v>20</v>
      </c>
      <c r="P93" s="416">
        <f>(N93-M93)*24*60</f>
        <v>19.999999999999929</v>
      </c>
      <c r="Q93" s="305"/>
      <c r="R93" s="305"/>
    </row>
    <row r="94" spans="1:18">
      <c r="A94" s="647"/>
      <c r="B94" s="297" t="s">
        <v>115</v>
      </c>
      <c r="C94" s="297"/>
      <c r="D94" s="350" t="s">
        <v>149</v>
      </c>
      <c r="E94" s="339"/>
      <c r="F94" s="299">
        <v>22.21</v>
      </c>
      <c r="G94" s="306">
        <v>1287</v>
      </c>
      <c r="H94" s="300">
        <f t="shared" si="21"/>
        <v>28584.27</v>
      </c>
      <c r="I94" s="413"/>
      <c r="J94" s="301">
        <v>4</v>
      </c>
      <c r="K94" s="302">
        <f t="shared" si="23"/>
        <v>2206.2857142857015</v>
      </c>
      <c r="L94" s="303">
        <f t="shared" si="22"/>
        <v>551.57142857142537</v>
      </c>
      <c r="M94" s="304">
        <v>0.79513888888888884</v>
      </c>
      <c r="N94" s="304">
        <v>0.81944444444444453</v>
      </c>
      <c r="O94" s="296">
        <v>20</v>
      </c>
      <c r="P94" s="416">
        <f>(N94-M94)*24*60</f>
        <v>35.000000000000199</v>
      </c>
      <c r="Q94" s="305"/>
      <c r="R94" s="305"/>
    </row>
    <row r="95" spans="1:18">
      <c r="A95" s="648"/>
      <c r="B95" s="297" t="s">
        <v>115</v>
      </c>
      <c r="C95" s="297"/>
      <c r="D95" s="319" t="s">
        <v>326</v>
      </c>
      <c r="E95" s="339"/>
      <c r="F95" s="299">
        <v>23.27</v>
      </c>
      <c r="G95" s="306">
        <v>3265</v>
      </c>
      <c r="H95" s="300">
        <f t="shared" si="21"/>
        <v>75976.55</v>
      </c>
      <c r="I95" s="413"/>
      <c r="J95" s="301">
        <v>4</v>
      </c>
      <c r="K95" s="302">
        <f t="shared" si="23"/>
        <v>2176.6666666666665</v>
      </c>
      <c r="L95" s="303">
        <f t="shared" si="22"/>
        <v>544.16666666666663</v>
      </c>
      <c r="M95" s="304">
        <v>0.83333333333333337</v>
      </c>
      <c r="N95" s="304">
        <v>0.89583333333333337</v>
      </c>
      <c r="O95" s="296">
        <v>20</v>
      </c>
      <c r="P95" s="416">
        <f>(N95-M95)*24*60</f>
        <v>90</v>
      </c>
      <c r="Q95" s="305"/>
      <c r="R95" s="305"/>
    </row>
    <row r="96" spans="1:18">
      <c r="A96" s="648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1"/>
        <v>0</v>
      </c>
      <c r="I96" s="413"/>
      <c r="J96" s="301"/>
      <c r="K96" s="302"/>
      <c r="L96" s="303"/>
      <c r="M96" s="304"/>
      <c r="N96" s="304"/>
      <c r="O96" s="296"/>
      <c r="P96" s="416"/>
      <c r="Q96" s="305"/>
      <c r="R96" s="305"/>
    </row>
    <row r="97" spans="1:18">
      <c r="A97" s="648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1"/>
        <v>0</v>
      </c>
      <c r="I97" s="413"/>
      <c r="J97" s="301"/>
      <c r="K97" s="302"/>
      <c r="L97" s="303"/>
      <c r="M97" s="304"/>
      <c r="N97" s="304"/>
      <c r="O97" s="296"/>
      <c r="P97" s="416"/>
      <c r="Q97" s="305"/>
      <c r="R97" s="305"/>
    </row>
    <row r="98" spans="1:18">
      <c r="A98" s="648"/>
      <c r="B98" s="297">
        <v>0</v>
      </c>
      <c r="C98" s="297"/>
      <c r="D98" s="319"/>
      <c r="E98" s="339"/>
      <c r="F98" s="299"/>
      <c r="G98" s="306"/>
      <c r="H98" s="300"/>
      <c r="I98" s="413"/>
      <c r="J98" s="301"/>
      <c r="K98" s="302"/>
      <c r="L98" s="303"/>
      <c r="M98" s="304"/>
      <c r="N98" s="304"/>
      <c r="O98" s="296"/>
      <c r="P98" s="416"/>
      <c r="Q98" s="305"/>
      <c r="R98" s="305"/>
    </row>
    <row r="99" spans="1:18">
      <c r="A99" s="648"/>
      <c r="B99" s="297">
        <v>0</v>
      </c>
      <c r="C99" s="297"/>
      <c r="D99" s="319"/>
      <c r="E99" s="339"/>
      <c r="F99" s="299" t="s">
        <v>105</v>
      </c>
      <c r="G99" s="306"/>
      <c r="H99" s="300">
        <f>F99*G99</f>
        <v>0</v>
      </c>
      <c r="I99" s="413"/>
      <c r="J99" s="301"/>
      <c r="K99" s="302"/>
      <c r="L99" s="303"/>
      <c r="M99" s="304"/>
      <c r="N99" s="304"/>
      <c r="O99" s="296"/>
      <c r="P99" s="416"/>
      <c r="Q99" s="305"/>
      <c r="R99" s="305"/>
    </row>
    <row r="100" spans="1:18" ht="15.75" customHeight="1">
      <c r="A100" s="648"/>
      <c r="B100" s="297">
        <v>0</v>
      </c>
      <c r="C100" s="6" t="s">
        <v>150</v>
      </c>
      <c r="D100" s="649" t="s">
        <v>118</v>
      </c>
      <c r="E100" s="650"/>
      <c r="F100" s="308"/>
      <c r="G100" s="309"/>
      <c r="H100" s="351"/>
      <c r="I100" s="311"/>
      <c r="J100" s="312">
        <f>AVERAGE(J92:J99)</f>
        <v>3.75</v>
      </c>
      <c r="K100" s="312">
        <f>AVERAGE(K92:K99)</f>
        <v>2240.1547619047606</v>
      </c>
      <c r="L100" s="313">
        <f>AVERAGE(L92:L99)</f>
        <v>606.34424603174568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651" t="s">
        <v>151</v>
      </c>
      <c r="B101" s="297" t="s">
        <v>115</v>
      </c>
      <c r="C101" s="6"/>
      <c r="D101" s="339" t="s">
        <v>152</v>
      </c>
      <c r="E101" s="352"/>
      <c r="F101" s="299">
        <v>25.03</v>
      </c>
      <c r="G101" s="412">
        <v>1197</v>
      </c>
      <c r="H101" s="300">
        <f t="shared" ref="H101:H110" si="24">F101*G101</f>
        <v>29960.91</v>
      </c>
      <c r="I101" s="413"/>
      <c r="J101" s="301">
        <v>4</v>
      </c>
      <c r="K101" s="302">
        <f>G101/P101*60</f>
        <v>2872.7999999999915</v>
      </c>
      <c r="L101" s="303">
        <f t="shared" ref="L101:L105" si="25">K101/J101</f>
        <v>718.19999999999789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6">(N101-M101)*24*60</f>
        <v>25.000000000000071</v>
      </c>
      <c r="Q101" s="303"/>
      <c r="R101" s="305"/>
    </row>
    <row r="102" spans="1:18">
      <c r="A102" s="651"/>
      <c r="B102" s="297" t="s">
        <v>115</v>
      </c>
      <c r="C102" s="6"/>
      <c r="D102" s="319" t="s">
        <v>153</v>
      </c>
      <c r="E102" s="352"/>
      <c r="F102" s="299">
        <v>24.82</v>
      </c>
      <c r="G102" s="412">
        <v>1776</v>
      </c>
      <c r="H102" s="300">
        <f t="shared" si="24"/>
        <v>44080.32</v>
      </c>
      <c r="I102" s="413"/>
      <c r="J102" s="301">
        <v>4</v>
      </c>
      <c r="K102" s="302">
        <f t="shared" ref="K102:K105" si="27">G102/P102*60</f>
        <v>3044.5714285714253</v>
      </c>
      <c r="L102" s="303">
        <f t="shared" si="25"/>
        <v>761.14285714285631</v>
      </c>
      <c r="M102" s="304">
        <v>0.75347222222222221</v>
      </c>
      <c r="N102" s="304">
        <v>0.77777777777777779</v>
      </c>
      <c r="O102" s="296">
        <v>20</v>
      </c>
      <c r="P102" s="302">
        <f t="shared" si="26"/>
        <v>35.000000000000036</v>
      </c>
      <c r="Q102" s="305"/>
      <c r="R102" s="305"/>
    </row>
    <row r="103" spans="1:18">
      <c r="A103" s="651"/>
      <c r="B103" s="297" t="s">
        <v>115</v>
      </c>
      <c r="C103" s="6"/>
      <c r="D103" s="336" t="s">
        <v>154</v>
      </c>
      <c r="E103" s="319"/>
      <c r="F103" s="299">
        <v>28.57</v>
      </c>
      <c r="G103" s="412">
        <v>3047</v>
      </c>
      <c r="H103" s="300">
        <f t="shared" si="24"/>
        <v>87052.79</v>
      </c>
      <c r="I103" s="413"/>
      <c r="J103" s="301">
        <v>3</v>
      </c>
      <c r="K103" s="302">
        <f t="shared" si="27"/>
        <v>3046.9999999999945</v>
      </c>
      <c r="L103" s="303">
        <f t="shared" si="25"/>
        <v>1015.6666666666648</v>
      </c>
      <c r="M103" s="304">
        <v>0.79166666666666663</v>
      </c>
      <c r="N103" s="304">
        <v>0.83333333333333337</v>
      </c>
      <c r="O103" s="296">
        <v>20</v>
      </c>
      <c r="P103" s="302">
        <f t="shared" si="26"/>
        <v>60.000000000000107</v>
      </c>
      <c r="Q103" s="305"/>
      <c r="R103" s="305"/>
    </row>
    <row r="104" spans="1:18">
      <c r="A104" s="651"/>
      <c r="B104" s="297" t="s">
        <v>115</v>
      </c>
      <c r="C104" s="6"/>
      <c r="D104" s="319" t="s">
        <v>155</v>
      </c>
      <c r="E104" s="339"/>
      <c r="F104" s="299">
        <v>14.03</v>
      </c>
      <c r="G104" s="412">
        <v>6030</v>
      </c>
      <c r="H104" s="300">
        <f t="shared" si="24"/>
        <v>84600.9</v>
      </c>
      <c r="I104" s="413"/>
      <c r="J104" s="301">
        <v>3</v>
      </c>
      <c r="K104" s="302">
        <f t="shared" si="27"/>
        <v>3015.0000000000032</v>
      </c>
      <c r="L104" s="303">
        <f t="shared" si="25"/>
        <v>1005.000000000001</v>
      </c>
      <c r="M104" s="304">
        <v>0.84722222222222221</v>
      </c>
      <c r="N104" s="304">
        <v>0.93055555555555547</v>
      </c>
      <c r="O104" s="296">
        <v>20</v>
      </c>
      <c r="P104" s="302">
        <f>(N104-M104)*24*60</f>
        <v>119.99999999999989</v>
      </c>
      <c r="Q104" s="305">
        <v>0.93055555555555547</v>
      </c>
      <c r="R104" s="305">
        <v>0.97222222222222221</v>
      </c>
    </row>
    <row r="105" spans="1:18">
      <c r="A105" s="651"/>
      <c r="B105" s="297" t="s">
        <v>115</v>
      </c>
      <c r="C105" s="6"/>
      <c r="D105" s="319" t="s">
        <v>156</v>
      </c>
      <c r="E105" s="336"/>
      <c r="F105" s="299">
        <v>14.285714285714283</v>
      </c>
      <c r="G105" s="412">
        <v>8500</v>
      </c>
      <c r="H105" s="300">
        <f t="shared" si="24"/>
        <v>121428.57142857141</v>
      </c>
      <c r="I105" s="413"/>
      <c r="J105" s="301">
        <v>3</v>
      </c>
      <c r="K105" s="302">
        <f t="shared" si="27"/>
        <v>3187.500000000005</v>
      </c>
      <c r="L105" s="303">
        <f t="shared" si="25"/>
        <v>1062.5000000000016</v>
      </c>
      <c r="M105" s="304">
        <v>0.98611111111111116</v>
      </c>
      <c r="N105" s="304">
        <v>1.0972222222222221</v>
      </c>
      <c r="O105" s="296">
        <v>20</v>
      </c>
      <c r="P105" s="302">
        <f>(N105-M105)*24*60</f>
        <v>159.99999999999974</v>
      </c>
      <c r="Q105" s="303"/>
      <c r="R105" s="305"/>
    </row>
    <row r="106" spans="1:18">
      <c r="A106" s="651"/>
      <c r="B106" s="297">
        <v>0</v>
      </c>
      <c r="C106" s="6"/>
      <c r="D106" s="336"/>
      <c r="E106" s="352"/>
      <c r="F106" s="299" t="s">
        <v>105</v>
      </c>
      <c r="G106" s="306"/>
      <c r="H106" s="300">
        <f t="shared" si="24"/>
        <v>0</v>
      </c>
      <c r="I106" s="413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51"/>
      <c r="B107" s="297">
        <v>0</v>
      </c>
      <c r="C107" s="6"/>
      <c r="D107" s="319"/>
      <c r="E107" s="336"/>
      <c r="F107" s="299" t="s">
        <v>105</v>
      </c>
      <c r="G107" s="412"/>
      <c r="H107" s="300">
        <f t="shared" si="24"/>
        <v>0</v>
      </c>
      <c r="I107" s="413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51"/>
      <c r="B108" s="297">
        <v>0</v>
      </c>
      <c r="C108" s="6"/>
      <c r="D108" s="319"/>
      <c r="E108" s="336"/>
      <c r="F108" s="299" t="s">
        <v>105</v>
      </c>
      <c r="G108" s="412"/>
      <c r="H108" s="300">
        <f t="shared" si="24"/>
        <v>0</v>
      </c>
      <c r="I108" s="413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51"/>
      <c r="B109" s="297">
        <v>0</v>
      </c>
      <c r="C109" s="297"/>
      <c r="D109" s="319"/>
      <c r="E109" s="336"/>
      <c r="F109" s="299" t="s">
        <v>105</v>
      </c>
      <c r="G109" s="412"/>
      <c r="H109" s="300">
        <f t="shared" si="24"/>
        <v>0</v>
      </c>
      <c r="I109" s="413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51"/>
      <c r="B110" s="297">
        <v>0</v>
      </c>
      <c r="C110" s="297"/>
      <c r="D110" s="319"/>
      <c r="E110" s="336"/>
      <c r="F110" s="299" t="s">
        <v>105</v>
      </c>
      <c r="G110" s="412"/>
      <c r="H110" s="300">
        <f t="shared" si="24"/>
        <v>0</v>
      </c>
      <c r="I110" s="413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51"/>
      <c r="B111" s="297">
        <v>0</v>
      </c>
      <c r="C111" s="6" t="s">
        <v>135</v>
      </c>
      <c r="D111" s="628" t="s">
        <v>118</v>
      </c>
      <c r="E111" s="65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3033.3742857142843</v>
      </c>
      <c r="L111" s="313">
        <f>AVERAGE(L101:L110)</f>
        <v>912.50190476190437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641" t="s">
        <v>335</v>
      </c>
      <c r="B112" s="297" t="s">
        <v>115</v>
      </c>
      <c r="C112" s="6"/>
      <c r="D112" s="336" t="s">
        <v>158</v>
      </c>
      <c r="E112" s="355"/>
      <c r="F112" s="299">
        <v>16.7</v>
      </c>
      <c r="G112" s="412">
        <v>1126</v>
      </c>
      <c r="H112" s="345">
        <f t="shared" si="3"/>
        <v>18804.2</v>
      </c>
      <c r="I112" s="413"/>
      <c r="J112" s="301">
        <v>3</v>
      </c>
      <c r="K112" s="302">
        <f t="shared" ref="K112:K117" si="28">G112/P112*60</f>
        <v>2702.3999999999924</v>
      </c>
      <c r="L112" s="303">
        <f t="shared" ref="L112:L117" si="29">K112/J112</f>
        <v>900.79999999999745</v>
      </c>
      <c r="M112" s="304">
        <v>0.72222222222222221</v>
      </c>
      <c r="N112" s="304">
        <v>0.73958333333333337</v>
      </c>
      <c r="O112" s="296">
        <v>20</v>
      </c>
      <c r="P112" s="416">
        <f t="shared" ref="P112:P117" si="30">(N112-M112)*24*60</f>
        <v>25.000000000000071</v>
      </c>
      <c r="Q112" s="296"/>
      <c r="R112" s="296"/>
    </row>
    <row r="113" spans="1:18">
      <c r="A113" s="641"/>
      <c r="B113" s="297" t="s">
        <v>115</v>
      </c>
      <c r="C113" s="318"/>
      <c r="D113" s="419" t="s">
        <v>159</v>
      </c>
      <c r="E113" s="419"/>
      <c r="F113" s="299">
        <v>18.18</v>
      </c>
      <c r="G113" s="412">
        <v>985</v>
      </c>
      <c r="H113" s="345">
        <f t="shared" si="3"/>
        <v>17907.3</v>
      </c>
      <c r="I113" s="413"/>
      <c r="J113" s="301">
        <v>4</v>
      </c>
      <c r="K113" s="302">
        <f t="shared" si="28"/>
        <v>2954.9999999999868</v>
      </c>
      <c r="L113" s="303">
        <f t="shared" si="29"/>
        <v>738.7499999999967</v>
      </c>
      <c r="M113" s="304">
        <v>0.75347222222222221</v>
      </c>
      <c r="N113" s="304">
        <v>0.76736111111111116</v>
      </c>
      <c r="O113" s="296">
        <v>20</v>
      </c>
      <c r="P113" s="416">
        <f t="shared" si="30"/>
        <v>20.000000000000089</v>
      </c>
      <c r="Q113" s="305"/>
      <c r="R113" s="305"/>
    </row>
    <row r="114" spans="1:18">
      <c r="A114" s="641"/>
      <c r="B114" s="297" t="s">
        <v>115</v>
      </c>
      <c r="C114" s="318"/>
      <c r="D114" s="419" t="s">
        <v>160</v>
      </c>
      <c r="E114" s="319"/>
      <c r="F114" s="299">
        <v>18.18</v>
      </c>
      <c r="G114" s="412">
        <v>1130</v>
      </c>
      <c r="H114" s="345">
        <f>F114*G114</f>
        <v>20543.400000000001</v>
      </c>
      <c r="I114" s="413"/>
      <c r="J114" s="301">
        <v>3</v>
      </c>
      <c r="K114" s="302">
        <f t="shared" si="28"/>
        <v>2711.9999999999927</v>
      </c>
      <c r="L114" s="303">
        <f t="shared" si="29"/>
        <v>903.99999999999761</v>
      </c>
      <c r="M114" s="304">
        <v>0.78125</v>
      </c>
      <c r="N114" s="304">
        <v>0.79861111111111116</v>
      </c>
      <c r="O114" s="296">
        <v>20</v>
      </c>
      <c r="P114" s="416">
        <f t="shared" si="30"/>
        <v>25.000000000000071</v>
      </c>
      <c r="Q114" s="305"/>
      <c r="R114" s="305"/>
    </row>
    <row r="115" spans="1:18">
      <c r="A115" s="641"/>
      <c r="B115" s="297" t="s">
        <v>115</v>
      </c>
      <c r="C115" s="318"/>
      <c r="D115" s="319" t="s">
        <v>161</v>
      </c>
      <c r="E115" s="339"/>
      <c r="F115" s="299">
        <v>16.66</v>
      </c>
      <c r="G115" s="412">
        <v>5686</v>
      </c>
      <c r="H115" s="345">
        <f t="shared" ref="H115:H123" si="31">F115*G115</f>
        <v>94728.76</v>
      </c>
      <c r="I115" s="413"/>
      <c r="J115" s="301">
        <v>4</v>
      </c>
      <c r="K115" s="302">
        <f t="shared" si="28"/>
        <v>2842.9999999999986</v>
      </c>
      <c r="L115" s="303">
        <f t="shared" si="29"/>
        <v>710.74999999999966</v>
      </c>
      <c r="M115" s="304">
        <v>0.8125</v>
      </c>
      <c r="N115" s="304">
        <v>0.89583333333333337</v>
      </c>
      <c r="O115" s="296">
        <v>20</v>
      </c>
      <c r="P115" s="416">
        <f t="shared" si="30"/>
        <v>120.00000000000006</v>
      </c>
      <c r="Q115" s="305"/>
      <c r="R115" s="305"/>
    </row>
    <row r="116" spans="1:18">
      <c r="A116" s="641"/>
      <c r="B116" s="297" t="s">
        <v>115</v>
      </c>
      <c r="C116" s="318"/>
      <c r="D116" s="319" t="s">
        <v>162</v>
      </c>
      <c r="E116" s="336"/>
      <c r="F116" s="299">
        <v>22.281818181818181</v>
      </c>
      <c r="G116" s="412">
        <v>1046</v>
      </c>
      <c r="H116" s="345">
        <f t="shared" si="31"/>
        <v>23306.781818181818</v>
      </c>
      <c r="I116" s="413"/>
      <c r="J116" s="301">
        <v>4</v>
      </c>
      <c r="K116" s="302">
        <f t="shared" si="28"/>
        <v>3137.9999999999864</v>
      </c>
      <c r="L116" s="303">
        <f t="shared" si="29"/>
        <v>784.49999999999659</v>
      </c>
      <c r="M116" s="304">
        <v>0.90972222222222221</v>
      </c>
      <c r="N116" s="347">
        <v>0.92361111111111116</v>
      </c>
      <c r="O116" s="296">
        <v>20</v>
      </c>
      <c r="P116" s="416">
        <f t="shared" si="30"/>
        <v>20.000000000000089</v>
      </c>
      <c r="Q116" s="305">
        <v>0.92361111111111116</v>
      </c>
      <c r="R116" s="305">
        <v>0.96527777777777779</v>
      </c>
    </row>
    <row r="117" spans="1:18">
      <c r="A117" s="641"/>
      <c r="B117" s="297" t="s">
        <v>115</v>
      </c>
      <c r="C117" s="318"/>
      <c r="D117" s="319" t="s">
        <v>163</v>
      </c>
      <c r="E117" s="335"/>
      <c r="F117" s="299">
        <v>17.890909090909091</v>
      </c>
      <c r="G117" s="412">
        <v>3916</v>
      </c>
      <c r="H117" s="345">
        <f t="shared" si="31"/>
        <v>70060.800000000003</v>
      </c>
      <c r="I117" s="413"/>
      <c r="J117" s="301">
        <v>3</v>
      </c>
      <c r="K117" s="302">
        <f t="shared" si="28"/>
        <v>2937.000000042739</v>
      </c>
      <c r="L117" s="303">
        <f t="shared" si="29"/>
        <v>979.00000001424633</v>
      </c>
      <c r="M117" s="304">
        <v>46119.993055555555</v>
      </c>
      <c r="N117" s="304">
        <v>46120.048611111109</v>
      </c>
      <c r="O117" s="302">
        <v>20</v>
      </c>
      <c r="P117" s="416">
        <f t="shared" si="30"/>
        <v>79.999999998835847</v>
      </c>
      <c r="Q117" s="305"/>
      <c r="R117" s="305"/>
    </row>
    <row r="118" spans="1:18">
      <c r="A118" s="641"/>
      <c r="B118" s="297">
        <v>0</v>
      </c>
      <c r="C118" s="318"/>
      <c r="D118" s="336"/>
      <c r="E118" s="335"/>
      <c r="F118" s="299" t="s">
        <v>105</v>
      </c>
      <c r="G118" s="412"/>
      <c r="H118" s="345">
        <f t="shared" si="31"/>
        <v>0</v>
      </c>
      <c r="I118" s="413"/>
      <c r="J118" s="301"/>
      <c r="K118" s="302"/>
      <c r="L118" s="303"/>
      <c r="M118" s="304"/>
      <c r="N118" s="304"/>
      <c r="O118" s="296"/>
      <c r="P118" s="416"/>
      <c r="Q118" s="305"/>
      <c r="R118" s="305"/>
    </row>
    <row r="119" spans="1:18">
      <c r="A119" s="641"/>
      <c r="B119" s="297">
        <v>0</v>
      </c>
      <c r="C119" s="318"/>
      <c r="D119" s="336"/>
      <c r="E119" s="335"/>
      <c r="F119" s="299" t="s">
        <v>105</v>
      </c>
      <c r="G119" s="412"/>
      <c r="H119" s="345">
        <f t="shared" si="31"/>
        <v>0</v>
      </c>
      <c r="I119" s="413"/>
      <c r="J119" s="301"/>
      <c r="K119" s="302"/>
      <c r="L119" s="303"/>
      <c r="M119" s="304"/>
      <c r="N119" s="304"/>
      <c r="O119" s="296"/>
      <c r="P119" s="416"/>
      <c r="Q119" s="305"/>
      <c r="R119" s="305"/>
    </row>
    <row r="120" spans="1:18">
      <c r="A120" s="641"/>
      <c r="B120" s="297">
        <v>0</v>
      </c>
      <c r="C120" s="318"/>
      <c r="D120" s="336"/>
      <c r="E120" s="335"/>
      <c r="F120" s="299" t="s">
        <v>105</v>
      </c>
      <c r="G120" s="412"/>
      <c r="H120" s="345"/>
      <c r="I120" s="413"/>
      <c r="J120" s="301"/>
      <c r="K120" s="302"/>
      <c r="L120" s="303"/>
      <c r="M120" s="304"/>
      <c r="N120" s="304"/>
      <c r="O120" s="296"/>
      <c r="P120" s="416"/>
      <c r="Q120" s="305"/>
      <c r="R120" s="305"/>
    </row>
    <row r="121" spans="1:18">
      <c r="A121" s="641"/>
      <c r="B121" s="297">
        <v>0</v>
      </c>
      <c r="C121" s="318"/>
      <c r="D121" s="336"/>
      <c r="E121" s="335"/>
      <c r="F121" s="299" t="s">
        <v>105</v>
      </c>
      <c r="G121" s="412"/>
      <c r="H121" s="345"/>
      <c r="I121" s="413"/>
      <c r="J121" s="301"/>
      <c r="K121" s="302"/>
      <c r="L121" s="303"/>
      <c r="M121" s="304"/>
      <c r="N121" s="304"/>
      <c r="O121" s="296"/>
      <c r="P121" s="416"/>
      <c r="Q121" s="305"/>
      <c r="R121" s="305"/>
    </row>
    <row r="122" spans="1:18">
      <c r="A122" s="641"/>
      <c r="B122" s="297">
        <v>0</v>
      </c>
      <c r="C122" s="318"/>
      <c r="D122" s="336"/>
      <c r="E122" s="335"/>
      <c r="F122" s="299" t="s">
        <v>105</v>
      </c>
      <c r="G122" s="412"/>
      <c r="H122" s="345"/>
      <c r="I122" s="413"/>
      <c r="J122" s="301"/>
      <c r="K122" s="302"/>
      <c r="L122" s="303"/>
      <c r="M122" s="304"/>
      <c r="N122" s="304"/>
      <c r="O122" s="296"/>
      <c r="P122" s="416"/>
      <c r="Q122" s="305"/>
      <c r="R122" s="305"/>
    </row>
    <row r="123" spans="1:18">
      <c r="A123" s="641"/>
      <c r="B123" s="297">
        <v>0</v>
      </c>
      <c r="C123" s="318"/>
      <c r="D123" s="336"/>
      <c r="E123" s="335"/>
      <c r="F123" s="299" t="s">
        <v>105</v>
      </c>
      <c r="G123" s="412"/>
      <c r="H123" s="345">
        <f t="shared" si="31"/>
        <v>0</v>
      </c>
      <c r="I123" s="413"/>
      <c r="J123" s="301"/>
      <c r="K123" s="302"/>
      <c r="L123" s="303"/>
      <c r="M123" s="304"/>
      <c r="N123" s="304"/>
      <c r="O123" s="296"/>
      <c r="P123" s="416"/>
      <c r="Q123" s="305"/>
      <c r="R123" s="305"/>
    </row>
    <row r="124" spans="1:18" ht="17.5" customHeight="1">
      <c r="A124" s="641"/>
      <c r="B124" s="297">
        <v>0</v>
      </c>
      <c r="C124" s="6" t="s">
        <v>142</v>
      </c>
      <c r="D124" s="642" t="s">
        <v>118</v>
      </c>
      <c r="E124" s="642"/>
      <c r="F124" s="308"/>
      <c r="G124" s="348"/>
      <c r="H124" s="349"/>
      <c r="I124" s="311"/>
      <c r="J124" s="312">
        <f>AVERAGE(J112:J123)</f>
        <v>3.5</v>
      </c>
      <c r="K124" s="312">
        <f>AVERAGE(K112:K123)</f>
        <v>2881.2333333404495</v>
      </c>
      <c r="L124" s="313">
        <f>AVERAGE(L112:L123)</f>
        <v>836.30000000237249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37" activePane="bottomLeft" state="frozen"/>
      <selection activeCell="M128" sqref="M128"/>
      <selection pane="bottomLeft" activeCell="Y159" sqref="Y159"/>
    </sheetView>
  </sheetViews>
  <sheetFormatPr defaultColWidth="7.90625" defaultRowHeight="15.5"/>
  <cols>
    <col min="1" max="1" width="14.26953125" style="33" customWidth="1"/>
    <col min="2" max="2" width="12.7265625" style="33" customWidth="1"/>
    <col min="3" max="3" width="12.7265625" style="33" hidden="1" customWidth="1"/>
    <col min="4" max="4" width="14.26953125" style="33" customWidth="1"/>
    <col min="5" max="5" width="16.453125" style="33" customWidth="1"/>
    <col min="6" max="6" width="8.90625" style="259" customWidth="1"/>
    <col min="7" max="7" width="20.26953125" style="33" bestFit="1" customWidth="1"/>
    <col min="8" max="8" width="16.36328125" style="33" customWidth="1"/>
    <col min="9" max="9" width="6.36328125" style="33" customWidth="1"/>
    <col min="10" max="10" width="10.08984375" style="33" customWidth="1"/>
    <col min="11" max="11" width="10.6328125" style="33" customWidth="1"/>
    <col min="12" max="12" width="14.453125" style="33" customWidth="1"/>
    <col min="13" max="13" width="10.08984375" style="33" customWidth="1"/>
    <col min="14" max="14" width="9.26953125" style="33" customWidth="1"/>
    <col min="15" max="15" width="11.90625" style="33" customWidth="1"/>
    <col min="16" max="16" width="6" style="33" customWidth="1"/>
    <col min="17" max="18" width="9.26953125" style="33" customWidth="1"/>
    <col min="19" max="19" width="8.6328125" style="33" customWidth="1"/>
    <col min="20" max="21" width="7.6328125" style="33" bestFit="1" customWidth="1"/>
    <col min="22" max="22" width="10.6328125" style="33" customWidth="1"/>
    <col min="23" max="23" width="8.6328125" style="278" customWidth="1"/>
    <col min="24" max="25" width="7.08984375" style="33" customWidth="1"/>
    <col min="26" max="27" width="9.453125" style="33" customWidth="1"/>
    <col min="28" max="28" width="12.6328125" style="33" customWidth="1"/>
    <col min="29" max="29" width="12.453125" style="33" customWidth="1"/>
    <col min="30" max="31" width="9.453125" style="33" customWidth="1"/>
    <col min="32" max="32" width="13.08984375" style="33" customWidth="1"/>
    <col min="33" max="33" width="10.36328125" style="33" customWidth="1"/>
    <col min="34" max="34" width="9.26953125" style="33" customWidth="1"/>
    <col min="35" max="35" width="7.90625" style="33" customWidth="1"/>
    <col min="36" max="36" width="24.453125" style="33" bestFit="1" customWidth="1"/>
    <col min="37" max="16384" width="7.90625" style="33"/>
  </cols>
  <sheetData>
    <row r="1" spans="1:34" ht="26.25" customHeight="1">
      <c r="A1" s="28" t="s">
        <v>164</v>
      </c>
      <c r="B1" s="28"/>
      <c r="C1" s="28"/>
      <c r="D1" s="423" t="s">
        <v>78</v>
      </c>
      <c r="E1" s="29">
        <f>SUM(G5:G173)</f>
        <v>172696.99999999997</v>
      </c>
      <c r="F1" s="424" t="s">
        <v>4</v>
      </c>
      <c r="G1" s="30">
        <f>SUM(H5:H173)</f>
        <v>6803003.0981706791</v>
      </c>
      <c r="H1" s="420" t="s">
        <v>165</v>
      </c>
      <c r="I1" s="31">
        <f>M17+M30+M43+M56+M69+M82+M95+M108+M121+M134+M147+M160+M173</f>
        <v>195.25873015873015</v>
      </c>
      <c r="J1" s="440" t="s">
        <v>166</v>
      </c>
      <c r="K1" s="440"/>
      <c r="L1" s="440"/>
      <c r="M1" s="440" t="s">
        <v>167</v>
      </c>
      <c r="N1" s="440"/>
      <c r="O1" s="440"/>
      <c r="P1" s="440" t="s">
        <v>168</v>
      </c>
      <c r="Q1" s="440"/>
      <c r="R1" s="440"/>
      <c r="S1" s="440"/>
      <c r="T1" s="440" t="s">
        <v>81</v>
      </c>
      <c r="U1" s="440"/>
      <c r="V1" s="440"/>
      <c r="W1" s="440"/>
      <c r="X1" s="440"/>
      <c r="Y1" s="440"/>
      <c r="Z1" s="32" t="s">
        <v>169</v>
      </c>
      <c r="AA1" s="32" t="s">
        <v>170</v>
      </c>
      <c r="AB1" s="441" t="s">
        <v>171</v>
      </c>
      <c r="AC1" s="442"/>
      <c r="AD1" s="32" t="s">
        <v>169</v>
      </c>
      <c r="AE1" s="32" t="s">
        <v>172</v>
      </c>
      <c r="AF1" s="440" t="s">
        <v>173</v>
      </c>
      <c r="AG1" s="445"/>
      <c r="AH1" s="445"/>
    </row>
    <row r="2" spans="1:34" ht="26.25" customHeight="1">
      <c r="A2" s="450" t="s">
        <v>336</v>
      </c>
      <c r="B2" s="450"/>
      <c r="C2" s="423"/>
      <c r="D2" s="423" t="s">
        <v>83</v>
      </c>
      <c r="E2" s="34">
        <f>AVERAGE(O17,O30,O43,O56,O69,O82,O95,O108,O121,O134,O147,O160,O173)</f>
        <v>127.86152050907945</v>
      </c>
      <c r="F2" s="35" t="s">
        <v>84</v>
      </c>
      <c r="G2" s="36">
        <f>G1/E1</f>
        <v>39.392711501477621</v>
      </c>
      <c r="H2" s="420" t="s">
        <v>175</v>
      </c>
      <c r="I2" s="420">
        <f>COUNT(I5:I173)</f>
        <v>6</v>
      </c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43"/>
      <c r="AC2" s="444"/>
      <c r="AD2" s="38">
        <f>AD17+AD30+AD43+AD56+AD69+AD82+AD95+AD108+AD121+AD134+AD147+AD160+AD173</f>
        <v>6</v>
      </c>
      <c r="AE2" s="38">
        <f>AE17+AE30+AE43+AE56+AE69+AE82+AE95+AE108+AE121+AE134+AE147+AE160+AE173</f>
        <v>7</v>
      </c>
      <c r="AF2" s="445"/>
      <c r="AG2" s="445"/>
      <c r="AH2" s="445"/>
    </row>
    <row r="3" spans="1:34" ht="30.65" customHeight="1">
      <c r="A3" s="451" t="s">
        <v>86</v>
      </c>
      <c r="B3" s="451" t="s">
        <v>176</v>
      </c>
      <c r="C3" s="452"/>
      <c r="D3" s="451" t="s">
        <v>88</v>
      </c>
      <c r="E3" s="451"/>
      <c r="F3" s="452" t="s">
        <v>89</v>
      </c>
      <c r="G3" s="465" t="s">
        <v>177</v>
      </c>
      <c r="H3" s="452" t="s">
        <v>178</v>
      </c>
      <c r="I3" s="446" t="s">
        <v>92</v>
      </c>
      <c r="J3" s="447" t="s">
        <v>179</v>
      </c>
      <c r="K3" s="448" t="s">
        <v>180</v>
      </c>
      <c r="L3" s="449" t="s">
        <v>12</v>
      </c>
      <c r="M3" s="465" t="s">
        <v>179</v>
      </c>
      <c r="N3" s="448" t="s">
        <v>94</v>
      </c>
      <c r="O3" s="449" t="s">
        <v>83</v>
      </c>
      <c r="P3" s="447" t="s">
        <v>93</v>
      </c>
      <c r="Q3" s="449" t="s">
        <v>83</v>
      </c>
      <c r="R3" s="458" t="s">
        <v>181</v>
      </c>
      <c r="S3" s="459" t="s">
        <v>182</v>
      </c>
      <c r="T3" s="465" t="s">
        <v>95</v>
      </c>
      <c r="U3" s="465"/>
      <c r="V3" s="466" t="s">
        <v>183</v>
      </c>
      <c r="W3" s="446" t="s">
        <v>97</v>
      </c>
      <c r="X3" s="465" t="s">
        <v>98</v>
      </c>
      <c r="Y3" s="465"/>
      <c r="Z3" s="467" t="s">
        <v>184</v>
      </c>
      <c r="AA3" s="468"/>
      <c r="AB3" s="454" t="s">
        <v>185</v>
      </c>
      <c r="AC3" s="455"/>
      <c r="AD3" s="456" t="s">
        <v>186</v>
      </c>
      <c r="AE3" s="457"/>
      <c r="AF3" s="448" t="s">
        <v>94</v>
      </c>
      <c r="AG3" s="458" t="s">
        <v>181</v>
      </c>
      <c r="AH3" s="459" t="s">
        <v>182</v>
      </c>
    </row>
    <row r="4" spans="1:34" ht="30.65" customHeight="1">
      <c r="A4" s="452"/>
      <c r="B4" s="451"/>
      <c r="C4" s="453"/>
      <c r="D4" s="451"/>
      <c r="E4" s="451"/>
      <c r="F4" s="453"/>
      <c r="G4" s="465"/>
      <c r="H4" s="453"/>
      <c r="I4" s="446"/>
      <c r="J4" s="447"/>
      <c r="K4" s="448"/>
      <c r="L4" s="449"/>
      <c r="M4" s="465"/>
      <c r="N4" s="448"/>
      <c r="O4" s="449"/>
      <c r="P4" s="447"/>
      <c r="Q4" s="449"/>
      <c r="R4" s="458"/>
      <c r="S4" s="459"/>
      <c r="T4" s="430" t="s">
        <v>99</v>
      </c>
      <c r="U4" s="430" t="s">
        <v>100</v>
      </c>
      <c r="V4" s="465"/>
      <c r="W4" s="446"/>
      <c r="X4" s="424" t="s">
        <v>101</v>
      </c>
      <c r="Y4" s="424" t="s">
        <v>46</v>
      </c>
      <c r="Z4" s="430" t="s">
        <v>187</v>
      </c>
      <c r="AA4" s="430" t="s">
        <v>188</v>
      </c>
      <c r="AB4" s="455"/>
      <c r="AC4" s="455"/>
      <c r="AD4" s="430" t="s">
        <v>189</v>
      </c>
      <c r="AE4" s="39" t="s">
        <v>190</v>
      </c>
      <c r="AF4" s="448"/>
      <c r="AG4" s="458"/>
      <c r="AH4" s="459"/>
    </row>
    <row r="5" spans="1:34" ht="18.75" customHeight="1">
      <c r="A5" s="460" t="s">
        <v>191</v>
      </c>
      <c r="B5" s="40" t="s">
        <v>192</v>
      </c>
      <c r="C5" s="41"/>
      <c r="D5" s="42" t="s">
        <v>193</v>
      </c>
      <c r="E5" s="43"/>
      <c r="F5" s="359">
        <v>37.94</v>
      </c>
      <c r="G5" s="44">
        <v>4535.7</v>
      </c>
      <c r="H5" s="45">
        <f t="shared" ref="H5:H16" si="0">F5*G5</f>
        <v>172084.45799999998</v>
      </c>
      <c r="I5" s="421"/>
      <c r="J5" s="46">
        <v>20</v>
      </c>
      <c r="K5" s="44">
        <v>2400</v>
      </c>
      <c r="L5" s="47">
        <v>120</v>
      </c>
      <c r="M5" s="422">
        <v>20</v>
      </c>
      <c r="N5" s="44">
        <f t="shared" ref="N5:N10" si="1">G5/W5*60</f>
        <v>2249.1074380165292</v>
      </c>
      <c r="O5" s="47">
        <f t="shared" ref="O5:O10" si="2">N5/M5</f>
        <v>112.45537190082646</v>
      </c>
      <c r="P5" s="48">
        <f t="shared" ref="P5:P10" si="3">M5-J5</f>
        <v>0</v>
      </c>
      <c r="Q5" s="49">
        <f t="shared" ref="Q5:Q10" si="4">O5-L5</f>
        <v>-7.5446280991735364</v>
      </c>
      <c r="R5" s="428">
        <f t="shared" ref="R5:R10" si="5">O5/L5</f>
        <v>0.93712809917355389</v>
      </c>
      <c r="S5" s="463">
        <f>R17</f>
        <v>0.92850678962579047</v>
      </c>
      <c r="T5" s="50">
        <v>0.29166666666666669</v>
      </c>
      <c r="U5" s="50">
        <v>0.37569444444444444</v>
      </c>
      <c r="V5" s="424">
        <v>5</v>
      </c>
      <c r="W5" s="421">
        <f>(U5-T5)*24*60</f>
        <v>120.99999999999997</v>
      </c>
      <c r="X5" s="424"/>
      <c r="Y5" s="424"/>
      <c r="Z5" s="51"/>
      <c r="AA5" s="51"/>
      <c r="AB5" s="451"/>
      <c r="AC5" s="451"/>
      <c r="AD5" s="52"/>
      <c r="AE5" s="52"/>
      <c r="AF5" s="48">
        <f t="shared" ref="AF5:AF70" si="6">N5-K5</f>
        <v>-150.89256198347084</v>
      </c>
      <c r="AG5" s="428">
        <f t="shared" ref="AG5:AG70" si="7">N5/K5</f>
        <v>0.93712809917355377</v>
      </c>
      <c r="AH5" s="463">
        <f>AG17</f>
        <v>0.96295168642204476</v>
      </c>
    </row>
    <row r="6" spans="1:34" ht="19.149999999999999" customHeight="1">
      <c r="A6" s="461"/>
      <c r="B6" s="40" t="s">
        <v>192</v>
      </c>
      <c r="C6" s="41"/>
      <c r="D6" s="42" t="s">
        <v>194</v>
      </c>
      <c r="E6" s="43"/>
      <c r="F6" s="359">
        <v>31.266131815044861</v>
      </c>
      <c r="G6" s="44">
        <v>2585.0500000000002</v>
      </c>
      <c r="H6" s="45">
        <f t="shared" si="0"/>
        <v>80824.514048481724</v>
      </c>
      <c r="I6" s="421"/>
      <c r="J6" s="46">
        <v>18</v>
      </c>
      <c r="K6" s="44">
        <v>2600</v>
      </c>
      <c r="L6" s="47">
        <v>144.44444444444446</v>
      </c>
      <c r="M6" s="422">
        <v>19</v>
      </c>
      <c r="N6" s="44">
        <f t="shared" si="1"/>
        <v>2542.6721311475403</v>
      </c>
      <c r="O6" s="47">
        <f t="shared" si="2"/>
        <v>133.82484900776527</v>
      </c>
      <c r="P6" s="48">
        <f t="shared" si="3"/>
        <v>1</v>
      </c>
      <c r="Q6" s="49">
        <f t="shared" si="4"/>
        <v>-10.619595436679191</v>
      </c>
      <c r="R6" s="428">
        <f t="shared" si="5"/>
        <v>0.92647972389991329</v>
      </c>
      <c r="S6" s="463"/>
      <c r="T6" s="50">
        <v>0.39097222222222222</v>
      </c>
      <c r="U6" s="50">
        <v>0.43333333333333335</v>
      </c>
      <c r="V6" s="424">
        <v>22</v>
      </c>
      <c r="W6" s="421">
        <f t="shared" ref="W6:W17" si="8">(U6-T6)*24*60</f>
        <v>61.000000000000021</v>
      </c>
      <c r="X6" s="53">
        <v>0.4368055555555555</v>
      </c>
      <c r="Y6" s="53">
        <v>0.43541666666666662</v>
      </c>
      <c r="Z6" s="54"/>
      <c r="AA6" s="54"/>
      <c r="AB6" s="451"/>
      <c r="AC6" s="451"/>
      <c r="AD6" s="438"/>
      <c r="AE6" s="438"/>
      <c r="AF6" s="48">
        <f t="shared" si="6"/>
        <v>-57.327868852459687</v>
      </c>
      <c r="AG6" s="428">
        <f t="shared" si="7"/>
        <v>0.97795081967213093</v>
      </c>
      <c r="AH6" s="463"/>
    </row>
    <row r="7" spans="1:34" ht="19.149999999999999" customHeight="1">
      <c r="A7" s="461"/>
      <c r="B7" s="40" t="s">
        <v>192</v>
      </c>
      <c r="C7" s="41"/>
      <c r="D7" s="42" t="s">
        <v>195</v>
      </c>
      <c r="E7" s="43"/>
      <c r="F7" s="359">
        <v>38</v>
      </c>
      <c r="G7" s="44">
        <v>4114.8</v>
      </c>
      <c r="H7" s="45">
        <f t="shared" si="0"/>
        <v>156362.4</v>
      </c>
      <c r="I7" s="421"/>
      <c r="J7" s="46">
        <v>19</v>
      </c>
      <c r="K7" s="44">
        <v>2600</v>
      </c>
      <c r="L7" s="47">
        <v>136.84210526315789</v>
      </c>
      <c r="M7" s="422">
        <v>20</v>
      </c>
      <c r="N7" s="44">
        <f t="shared" si="1"/>
        <v>2545.2371134020627</v>
      </c>
      <c r="O7" s="47">
        <f t="shared" si="2"/>
        <v>127.26185567010313</v>
      </c>
      <c r="P7" s="48">
        <f t="shared" si="3"/>
        <v>1</v>
      </c>
      <c r="Q7" s="49">
        <f t="shared" si="4"/>
        <v>-9.5802495930547593</v>
      </c>
      <c r="R7" s="428">
        <f t="shared" si="5"/>
        <v>0.92999048374306137</v>
      </c>
      <c r="S7" s="463"/>
      <c r="T7" s="50">
        <v>0.43819444444444444</v>
      </c>
      <c r="U7" s="50">
        <v>0.50555555555555554</v>
      </c>
      <c r="V7" s="424">
        <v>7</v>
      </c>
      <c r="W7" s="421">
        <f t="shared" si="8"/>
        <v>96.999999999999972</v>
      </c>
      <c r="X7" s="53"/>
      <c r="Y7" s="53"/>
      <c r="Z7" s="54"/>
      <c r="AA7" s="54"/>
      <c r="AB7" s="451"/>
      <c r="AC7" s="451"/>
      <c r="AD7" s="438"/>
      <c r="AE7" s="438"/>
      <c r="AF7" s="48">
        <f t="shared" si="6"/>
        <v>-54.762886597937268</v>
      </c>
      <c r="AG7" s="428">
        <f t="shared" si="7"/>
        <v>0.97893735130848569</v>
      </c>
      <c r="AH7" s="463"/>
    </row>
    <row r="8" spans="1:34" ht="19.149999999999999" customHeight="1">
      <c r="A8" s="461"/>
      <c r="B8" s="40" t="s">
        <v>192</v>
      </c>
      <c r="C8" s="41"/>
      <c r="D8" s="42" t="s">
        <v>195</v>
      </c>
      <c r="E8" s="43"/>
      <c r="F8" s="359">
        <v>38</v>
      </c>
      <c r="G8" s="44">
        <v>5029.2000000000007</v>
      </c>
      <c r="H8" s="45">
        <f t="shared" si="0"/>
        <v>191109.60000000003</v>
      </c>
      <c r="I8" s="421"/>
      <c r="J8" s="46">
        <v>19</v>
      </c>
      <c r="K8" s="44">
        <v>2600</v>
      </c>
      <c r="L8" s="47">
        <v>136.84210526315789</v>
      </c>
      <c r="M8" s="422">
        <v>20</v>
      </c>
      <c r="N8" s="44">
        <f t="shared" si="1"/>
        <v>2514.5999999999995</v>
      </c>
      <c r="O8" s="47">
        <f t="shared" si="2"/>
        <v>125.72999999999998</v>
      </c>
      <c r="P8" s="48">
        <f t="shared" si="3"/>
        <v>1</v>
      </c>
      <c r="Q8" s="49">
        <f t="shared" si="4"/>
        <v>-11.112105263157915</v>
      </c>
      <c r="R8" s="428">
        <f t="shared" si="5"/>
        <v>0.91879615384615365</v>
      </c>
      <c r="S8" s="463"/>
      <c r="T8" s="50">
        <v>0.54583333333333328</v>
      </c>
      <c r="U8" s="50">
        <v>0.62916666666666665</v>
      </c>
      <c r="V8" s="424">
        <v>5</v>
      </c>
      <c r="W8" s="421">
        <f t="shared" si="8"/>
        <v>120.00000000000006</v>
      </c>
      <c r="X8" s="53"/>
      <c r="Y8" s="53"/>
      <c r="Z8" s="54"/>
      <c r="AA8" s="54"/>
      <c r="AB8" s="451"/>
      <c r="AC8" s="451"/>
      <c r="AD8" s="438"/>
      <c r="AE8" s="438"/>
      <c r="AF8" s="48">
        <f t="shared" si="6"/>
        <v>-85.400000000000546</v>
      </c>
      <c r="AG8" s="428">
        <f t="shared" si="7"/>
        <v>0.96715384615384592</v>
      </c>
      <c r="AH8" s="463"/>
    </row>
    <row r="9" spans="1:34" ht="19.149999999999999" customHeight="1">
      <c r="A9" s="461"/>
      <c r="B9" s="40" t="s">
        <v>192</v>
      </c>
      <c r="C9" s="55"/>
      <c r="D9" s="42" t="s">
        <v>194</v>
      </c>
      <c r="E9" s="56"/>
      <c r="F9" s="359">
        <v>31.266131815044861</v>
      </c>
      <c r="G9" s="57">
        <v>1391.9499999999998</v>
      </c>
      <c r="H9" s="45">
        <f t="shared" si="0"/>
        <v>43520.89217995169</v>
      </c>
      <c r="I9" s="438"/>
      <c r="J9" s="46">
        <v>18</v>
      </c>
      <c r="K9" s="44">
        <v>2600</v>
      </c>
      <c r="L9" s="47">
        <v>144.44444444444446</v>
      </c>
      <c r="M9" s="422">
        <v>19</v>
      </c>
      <c r="N9" s="44">
        <f t="shared" si="1"/>
        <v>2530.8181818181783</v>
      </c>
      <c r="O9" s="47">
        <f t="shared" si="2"/>
        <v>133.20095693779885</v>
      </c>
      <c r="P9" s="48">
        <f t="shared" si="3"/>
        <v>1</v>
      </c>
      <c r="Q9" s="49">
        <f t="shared" si="4"/>
        <v>-11.243487506645607</v>
      </c>
      <c r="R9" s="428">
        <f t="shared" si="5"/>
        <v>0.92216047110783816</v>
      </c>
      <c r="S9" s="463"/>
      <c r="T9" s="50">
        <v>0.64513888888888893</v>
      </c>
      <c r="U9" s="50">
        <v>0.66805555555555562</v>
      </c>
      <c r="V9" s="424">
        <v>23</v>
      </c>
      <c r="W9" s="421">
        <f t="shared" si="8"/>
        <v>33.000000000000043</v>
      </c>
      <c r="X9" s="53">
        <v>0.63263888888888886</v>
      </c>
      <c r="Y9" s="53">
        <v>0.64236111111111105</v>
      </c>
      <c r="Z9" s="54"/>
      <c r="AA9" s="54"/>
      <c r="AB9" s="451"/>
      <c r="AC9" s="451"/>
      <c r="AD9" s="438"/>
      <c r="AE9" s="438">
        <v>1</v>
      </c>
      <c r="AF9" s="48">
        <f t="shared" si="6"/>
        <v>-69.181818181821654</v>
      </c>
      <c r="AG9" s="428">
        <f t="shared" si="7"/>
        <v>0.9733916083916071</v>
      </c>
      <c r="AH9" s="463"/>
    </row>
    <row r="10" spans="1:34" ht="19.149999999999999" customHeight="1">
      <c r="A10" s="462"/>
      <c r="B10" s="40" t="s">
        <v>192</v>
      </c>
      <c r="C10" s="41"/>
      <c r="D10" s="42" t="s">
        <v>193</v>
      </c>
      <c r="E10" s="43"/>
      <c r="F10" s="359">
        <v>37.94</v>
      </c>
      <c r="G10" s="44">
        <v>2442.2999999999997</v>
      </c>
      <c r="H10" s="45">
        <f t="shared" si="0"/>
        <v>92660.861999999979</v>
      </c>
      <c r="I10" s="421"/>
      <c r="J10" s="46">
        <v>20</v>
      </c>
      <c r="K10" s="44">
        <v>2400</v>
      </c>
      <c r="L10" s="47">
        <v>120</v>
      </c>
      <c r="M10" s="422">
        <v>20</v>
      </c>
      <c r="N10" s="44">
        <f t="shared" si="1"/>
        <v>2254.4307692307716</v>
      </c>
      <c r="O10" s="47">
        <f t="shared" si="2"/>
        <v>112.72153846153859</v>
      </c>
      <c r="P10" s="48">
        <f t="shared" si="3"/>
        <v>0</v>
      </c>
      <c r="Q10" s="49">
        <f t="shared" si="4"/>
        <v>-7.2784615384614142</v>
      </c>
      <c r="R10" s="428">
        <f t="shared" si="5"/>
        <v>0.93934615384615483</v>
      </c>
      <c r="S10" s="464"/>
      <c r="T10" s="50">
        <v>0.67291666666666672</v>
      </c>
      <c r="U10" s="50">
        <v>0.71805555555555556</v>
      </c>
      <c r="V10" s="424">
        <v>7</v>
      </c>
      <c r="W10" s="421">
        <f t="shared" si="8"/>
        <v>64.999999999999929</v>
      </c>
      <c r="X10" s="53"/>
      <c r="Y10" s="53"/>
      <c r="Z10" s="54"/>
      <c r="AA10" s="54"/>
      <c r="AB10" s="451"/>
      <c r="AC10" s="451"/>
      <c r="AD10" s="438"/>
      <c r="AE10" s="438"/>
      <c r="AF10" s="48">
        <f t="shared" si="6"/>
        <v>-145.5692307692284</v>
      </c>
      <c r="AG10" s="428">
        <f t="shared" si="7"/>
        <v>0.93934615384615483</v>
      </c>
      <c r="AH10" s="464"/>
    </row>
    <row r="11" spans="1:34" ht="19.149999999999999" customHeight="1">
      <c r="A11" s="462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21"/>
      <c r="J11" s="46"/>
      <c r="K11" s="44"/>
      <c r="L11" s="47"/>
      <c r="M11" s="422"/>
      <c r="N11" s="44"/>
      <c r="O11" s="47"/>
      <c r="P11" s="48"/>
      <c r="Q11" s="49"/>
      <c r="R11" s="428"/>
      <c r="S11" s="464"/>
      <c r="T11" s="50"/>
      <c r="U11" s="50"/>
      <c r="V11" s="424"/>
      <c r="W11" s="421"/>
      <c r="X11" s="53"/>
      <c r="Y11" s="53"/>
      <c r="Z11" s="54"/>
      <c r="AA11" s="54"/>
      <c r="AB11" s="451"/>
      <c r="AC11" s="451"/>
      <c r="AD11" s="438"/>
      <c r="AE11" s="438"/>
      <c r="AF11" s="48">
        <f t="shared" si="6"/>
        <v>0</v>
      </c>
      <c r="AG11" s="428" t="e">
        <f t="shared" si="7"/>
        <v>#DIV/0!</v>
      </c>
      <c r="AH11" s="464"/>
    </row>
    <row r="12" spans="1:34" ht="19.149999999999999" customHeight="1">
      <c r="A12" s="462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21"/>
      <c r="J12" s="46"/>
      <c r="K12" s="44"/>
      <c r="L12" s="47"/>
      <c r="M12" s="422"/>
      <c r="N12" s="44"/>
      <c r="O12" s="47"/>
      <c r="P12" s="48"/>
      <c r="Q12" s="49"/>
      <c r="R12" s="428"/>
      <c r="S12" s="464"/>
      <c r="T12" s="50"/>
      <c r="U12" s="50"/>
      <c r="V12" s="424"/>
      <c r="W12" s="421"/>
      <c r="X12" s="53"/>
      <c r="Y12" s="53"/>
      <c r="Z12" s="54"/>
      <c r="AA12" s="54"/>
      <c r="AB12" s="451"/>
      <c r="AC12" s="451"/>
      <c r="AD12" s="438"/>
      <c r="AE12" s="438"/>
      <c r="AF12" s="48">
        <f t="shared" si="6"/>
        <v>0</v>
      </c>
      <c r="AG12" s="428" t="e">
        <f t="shared" si="7"/>
        <v>#DIV/0!</v>
      </c>
      <c r="AH12" s="464"/>
    </row>
    <row r="13" spans="1:34" ht="19.149999999999999" customHeight="1">
      <c r="A13" s="462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25"/>
      <c r="J13" s="46"/>
      <c r="K13" s="44"/>
      <c r="L13" s="47"/>
      <c r="M13" s="62"/>
      <c r="N13" s="44"/>
      <c r="O13" s="47"/>
      <c r="P13" s="48"/>
      <c r="Q13" s="49"/>
      <c r="R13" s="428"/>
      <c r="S13" s="464"/>
      <c r="T13" s="63"/>
      <c r="U13" s="63"/>
      <c r="V13" s="425"/>
      <c r="W13" s="421"/>
      <c r="X13" s="64"/>
      <c r="Y13" s="64"/>
      <c r="Z13" s="54"/>
      <c r="AA13" s="54"/>
      <c r="AB13" s="451"/>
      <c r="AC13" s="451"/>
      <c r="AD13" s="438"/>
      <c r="AE13" s="438"/>
      <c r="AF13" s="48">
        <f t="shared" si="6"/>
        <v>0</v>
      </c>
      <c r="AG13" s="428" t="e">
        <f t="shared" si="7"/>
        <v>#DIV/0!</v>
      </c>
      <c r="AH13" s="464"/>
    </row>
    <row r="14" spans="1:34" ht="19.149999999999999" customHeight="1">
      <c r="A14" s="462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25"/>
      <c r="J14" s="46"/>
      <c r="K14" s="44"/>
      <c r="L14" s="47"/>
      <c r="M14" s="62"/>
      <c r="N14" s="44"/>
      <c r="O14" s="47"/>
      <c r="P14" s="48"/>
      <c r="Q14" s="49"/>
      <c r="R14" s="428"/>
      <c r="S14" s="464"/>
      <c r="T14" s="63"/>
      <c r="U14" s="63"/>
      <c r="V14" s="425"/>
      <c r="W14" s="421">
        <f t="shared" si="8"/>
        <v>0</v>
      </c>
      <c r="X14" s="64"/>
      <c r="Y14" s="64"/>
      <c r="Z14" s="54"/>
      <c r="AA14" s="54"/>
      <c r="AB14" s="451"/>
      <c r="AC14" s="451"/>
      <c r="AD14" s="438"/>
      <c r="AE14" s="438"/>
      <c r="AF14" s="65"/>
      <c r="AG14" s="429"/>
      <c r="AH14" s="464"/>
    </row>
    <row r="15" spans="1:34" ht="19.149999999999999" customHeight="1">
      <c r="A15" s="462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25"/>
      <c r="J15" s="46"/>
      <c r="K15" s="44"/>
      <c r="L15" s="47"/>
      <c r="M15" s="62"/>
      <c r="N15" s="68"/>
      <c r="O15" s="47"/>
      <c r="P15" s="48"/>
      <c r="Q15" s="49"/>
      <c r="R15" s="428"/>
      <c r="S15" s="464"/>
      <c r="T15" s="63"/>
      <c r="U15" s="63"/>
      <c r="V15" s="425"/>
      <c r="W15" s="421">
        <f t="shared" si="8"/>
        <v>0</v>
      </c>
      <c r="X15" s="64"/>
      <c r="Y15" s="64"/>
      <c r="Z15" s="54"/>
      <c r="AA15" s="54"/>
      <c r="AB15" s="451"/>
      <c r="AC15" s="451"/>
      <c r="AD15" s="438"/>
      <c r="AE15" s="438"/>
      <c r="AF15" s="65"/>
      <c r="AG15" s="429"/>
      <c r="AH15" s="464"/>
    </row>
    <row r="16" spans="1:34" ht="19.149999999999999" customHeight="1">
      <c r="A16" s="462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25"/>
      <c r="J16" s="46"/>
      <c r="K16" s="44"/>
      <c r="L16" s="47"/>
      <c r="M16" s="62"/>
      <c r="N16" s="68"/>
      <c r="O16" s="47"/>
      <c r="P16" s="48"/>
      <c r="Q16" s="49"/>
      <c r="R16" s="428"/>
      <c r="S16" s="464"/>
      <c r="T16" s="63"/>
      <c r="U16" s="63"/>
      <c r="V16" s="425"/>
      <c r="W16" s="421">
        <f t="shared" si="8"/>
        <v>0</v>
      </c>
      <c r="X16" s="64"/>
      <c r="Y16" s="64"/>
      <c r="Z16" s="54"/>
      <c r="AA16" s="54"/>
      <c r="AB16" s="451"/>
      <c r="AC16" s="451"/>
      <c r="AD16" s="438"/>
      <c r="AE16" s="438"/>
      <c r="AF16" s="65"/>
      <c r="AG16" s="429"/>
      <c r="AH16" s="464"/>
    </row>
    <row r="17" spans="1:34" ht="19.149999999999999" customHeight="1">
      <c r="A17" s="462"/>
      <c r="B17" s="69">
        <v>0</v>
      </c>
      <c r="C17" s="69" t="s">
        <v>198</v>
      </c>
      <c r="D17" s="469" t="s">
        <v>118</v>
      </c>
      <c r="E17" s="469"/>
      <c r="F17" s="360"/>
      <c r="G17" s="70"/>
      <c r="H17" s="71"/>
      <c r="I17" s="72"/>
      <c r="J17" s="70">
        <v>19</v>
      </c>
      <c r="K17" s="70">
        <v>2533.3333333333335</v>
      </c>
      <c r="L17" s="73">
        <v>133.76218323586747</v>
      </c>
      <c r="M17" s="70">
        <f t="shared" ref="M17:O17" si="9">AVERAGE(M5:M16)</f>
        <v>19.666666666666668</v>
      </c>
      <c r="N17" s="70">
        <f t="shared" si="9"/>
        <v>2439.4776056025134</v>
      </c>
      <c r="O17" s="73">
        <f t="shared" si="9"/>
        <v>124.19909532967203</v>
      </c>
      <c r="P17" s="65">
        <f t="shared" ref="P17:P23" si="10">M17-J17</f>
        <v>0.66666666666666785</v>
      </c>
      <c r="Q17" s="74">
        <f t="shared" ref="Q17:Q23" si="11">O17-L17</f>
        <v>-9.5630879061954346</v>
      </c>
      <c r="R17" s="75">
        <f>O17/L17</f>
        <v>0.92850678962579047</v>
      </c>
      <c r="S17" s="464"/>
      <c r="T17" s="63"/>
      <c r="U17" s="63"/>
      <c r="V17" s="42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51"/>
      <c r="AC17" s="451"/>
      <c r="AD17" s="79">
        <f>SUM(AD5:AD16)</f>
        <v>0</v>
      </c>
      <c r="AE17" s="79">
        <f>SUM(AE5:AE16)</f>
        <v>1</v>
      </c>
      <c r="AF17" s="65">
        <f t="shared" si="6"/>
        <v>-93.855727730820036</v>
      </c>
      <c r="AG17" s="429">
        <f t="shared" si="7"/>
        <v>0.96295168642204476</v>
      </c>
      <c r="AH17" s="464"/>
    </row>
    <row r="18" spans="1:34" ht="19.149999999999999" customHeight="1">
      <c r="A18" s="471" t="s">
        <v>199</v>
      </c>
      <c r="B18" s="80" t="s">
        <v>192</v>
      </c>
      <c r="C18" s="81"/>
      <c r="D18" s="82" t="s">
        <v>200</v>
      </c>
      <c r="E18" s="83"/>
      <c r="F18" s="361">
        <v>36.86</v>
      </c>
      <c r="G18" s="57">
        <v>4340</v>
      </c>
      <c r="H18" s="84">
        <f t="shared" ref="H18:H29" si="12">F18*G18</f>
        <v>159972.4</v>
      </c>
      <c r="I18" s="438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2244.8275862068958</v>
      </c>
      <c r="O18" s="86">
        <f t="shared" ref="O18:O23" si="14">N18/M18</f>
        <v>124.71264367816087</v>
      </c>
      <c r="P18" s="54">
        <f t="shared" si="10"/>
        <v>1</v>
      </c>
      <c r="Q18" s="88">
        <f t="shared" si="11"/>
        <v>-7.6402974983097067</v>
      </c>
      <c r="R18" s="431">
        <f t="shared" ref="R18:R23" si="15">O18/L18</f>
        <v>0.94227330779054885</v>
      </c>
      <c r="S18" s="472">
        <f>R30</f>
        <v>0.91679255027729867</v>
      </c>
      <c r="T18" s="89">
        <v>0.16666666666666666</v>
      </c>
      <c r="U18" s="89">
        <v>0.24722222222222223</v>
      </c>
      <c r="V18" s="438">
        <v>5</v>
      </c>
      <c r="W18" s="90">
        <f>(U18-T18)*24*60</f>
        <v>116.00000000000003</v>
      </c>
      <c r="X18" s="86"/>
      <c r="Y18" s="86"/>
      <c r="Z18" s="54"/>
      <c r="AA18" s="54"/>
      <c r="AB18" s="451"/>
      <c r="AC18" s="451"/>
      <c r="AD18" s="438"/>
      <c r="AE18" s="438"/>
      <c r="AF18" s="91">
        <f t="shared" si="6"/>
        <v>-5.1724137931041696</v>
      </c>
      <c r="AG18" s="92">
        <f t="shared" si="7"/>
        <v>0.99770114942528698</v>
      </c>
      <c r="AH18" s="473">
        <f>AG30</f>
        <v>0.97077827105565195</v>
      </c>
    </row>
    <row r="19" spans="1:34" ht="19.149999999999999" customHeight="1">
      <c r="A19" s="471"/>
      <c r="B19" s="435" t="s">
        <v>192</v>
      </c>
      <c r="C19" s="434"/>
      <c r="D19" s="82" t="s">
        <v>206</v>
      </c>
      <c r="E19" s="83"/>
      <c r="F19" s="359">
        <v>38.630952380952372</v>
      </c>
      <c r="G19" s="57">
        <v>1834.5</v>
      </c>
      <c r="H19" s="84">
        <f t="shared" si="12"/>
        <v>70868.48214285713</v>
      </c>
      <c r="I19" s="438"/>
      <c r="J19" s="93">
        <v>18</v>
      </c>
      <c r="K19" s="44">
        <v>2600</v>
      </c>
      <c r="L19" s="47">
        <v>144.44444444444446</v>
      </c>
      <c r="M19" s="87">
        <v>20</v>
      </c>
      <c r="N19" s="94">
        <f t="shared" si="13"/>
        <v>2620.7142857142849</v>
      </c>
      <c r="O19" s="95">
        <f t="shared" si="14"/>
        <v>131.03571428571425</v>
      </c>
      <c r="P19" s="54">
        <f t="shared" si="10"/>
        <v>2</v>
      </c>
      <c r="Q19" s="88">
        <f t="shared" si="11"/>
        <v>-13.408730158730208</v>
      </c>
      <c r="R19" s="431">
        <f t="shared" si="15"/>
        <v>0.90717032967032929</v>
      </c>
      <c r="S19" s="472"/>
      <c r="T19" s="89">
        <v>0.25208333333333333</v>
      </c>
      <c r="U19" s="89">
        <v>0.28125</v>
      </c>
      <c r="V19" s="438">
        <v>7</v>
      </c>
      <c r="W19" s="90">
        <f>(U19-T19)*24*60</f>
        <v>42.000000000000014</v>
      </c>
      <c r="X19" s="96"/>
      <c r="Y19" s="96"/>
      <c r="Z19" s="54"/>
      <c r="AA19" s="54"/>
      <c r="AB19" s="451"/>
      <c r="AC19" s="451"/>
      <c r="AD19" s="438"/>
      <c r="AE19" s="438"/>
      <c r="AF19" s="48">
        <f t="shared" si="6"/>
        <v>20.71428571428487</v>
      </c>
      <c r="AG19" s="428">
        <f t="shared" si="7"/>
        <v>1.0079670329670327</v>
      </c>
      <c r="AH19" s="474"/>
    </row>
    <row r="20" spans="1:34" ht="19.149999999999999" customHeight="1">
      <c r="A20" s="471"/>
      <c r="B20" s="435" t="s">
        <v>201</v>
      </c>
      <c r="C20" s="55"/>
      <c r="D20" s="42" t="s">
        <v>202</v>
      </c>
      <c r="E20" s="83"/>
      <c r="F20" s="359">
        <v>38.39</v>
      </c>
      <c r="G20" s="57">
        <v>2655</v>
      </c>
      <c r="H20" s="84">
        <f t="shared" si="12"/>
        <v>101925.45</v>
      </c>
      <c r="I20" s="438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1461.4678899082567</v>
      </c>
      <c r="O20" s="95">
        <f t="shared" si="14"/>
        <v>85.968699406368046</v>
      </c>
      <c r="P20" s="54">
        <f t="shared" si="10"/>
        <v>1</v>
      </c>
      <c r="Q20" s="88">
        <f t="shared" si="11"/>
        <v>-16.281300593631954</v>
      </c>
      <c r="R20" s="431">
        <f t="shared" si="15"/>
        <v>0.84076967634589772</v>
      </c>
      <c r="S20" s="472"/>
      <c r="T20" s="89">
        <v>0.29722222222222222</v>
      </c>
      <c r="U20" s="89">
        <v>0.37291666666666667</v>
      </c>
      <c r="V20" s="438">
        <v>23</v>
      </c>
      <c r="W20" s="90">
        <f t="shared" ref="W20:W29" si="16">(U20-T20)*24*60</f>
        <v>109.00000000000001</v>
      </c>
      <c r="X20" s="96">
        <v>0.28472222222222221</v>
      </c>
      <c r="Y20" s="96">
        <v>0.29444444444444445</v>
      </c>
      <c r="Z20" s="54"/>
      <c r="AA20" s="54"/>
      <c r="AB20" s="451"/>
      <c r="AC20" s="451"/>
      <c r="AD20" s="438"/>
      <c r="AE20" s="438"/>
      <c r="AF20" s="91">
        <f t="shared" si="6"/>
        <v>-174.53211009174333</v>
      </c>
      <c r="AG20" s="92">
        <f t="shared" si="7"/>
        <v>0.89331778111751625</v>
      </c>
      <c r="AH20" s="474"/>
    </row>
    <row r="21" spans="1:34" ht="19.149999999999999" customHeight="1">
      <c r="A21" s="471"/>
      <c r="B21" s="435" t="s">
        <v>201</v>
      </c>
      <c r="C21" s="97"/>
      <c r="D21" s="98" t="s">
        <v>205</v>
      </c>
      <c r="E21" s="43"/>
      <c r="F21" s="359">
        <v>38.1</v>
      </c>
      <c r="G21" s="44">
        <v>1269</v>
      </c>
      <c r="H21" s="84">
        <f t="shared" si="12"/>
        <v>48348.9</v>
      </c>
      <c r="I21" s="424"/>
      <c r="J21" s="93">
        <v>17</v>
      </c>
      <c r="K21" s="44">
        <v>1500</v>
      </c>
      <c r="L21" s="47">
        <v>88.235294117647058</v>
      </c>
      <c r="M21" s="422">
        <v>16</v>
      </c>
      <c r="N21" s="94">
        <f t="shared" si="13"/>
        <v>1312.7586206896544</v>
      </c>
      <c r="O21" s="95">
        <f t="shared" si="14"/>
        <v>82.047413793103402</v>
      </c>
      <c r="P21" s="54">
        <f t="shared" si="10"/>
        <v>-1</v>
      </c>
      <c r="Q21" s="88">
        <f t="shared" si="11"/>
        <v>-6.1878803245436558</v>
      </c>
      <c r="R21" s="431">
        <f t="shared" si="15"/>
        <v>0.92987068965517194</v>
      </c>
      <c r="S21" s="472"/>
      <c r="T21" s="89">
        <v>0.37777777777777777</v>
      </c>
      <c r="U21" s="89">
        <v>0.41805555555555557</v>
      </c>
      <c r="V21" s="438">
        <v>7</v>
      </c>
      <c r="W21" s="90">
        <f t="shared" si="16"/>
        <v>58.000000000000036</v>
      </c>
      <c r="X21" s="96"/>
      <c r="Y21" s="96"/>
      <c r="Z21" s="54"/>
      <c r="AA21" s="54"/>
      <c r="AB21" s="451"/>
      <c r="AC21" s="451"/>
      <c r="AD21" s="438">
        <v>1</v>
      </c>
      <c r="AE21" s="438"/>
      <c r="AF21" s="48">
        <f t="shared" si="6"/>
        <v>-187.24137931034556</v>
      </c>
      <c r="AG21" s="428">
        <f t="shared" si="7"/>
        <v>0.87517241379310295</v>
      </c>
      <c r="AH21" s="475"/>
    </row>
    <row r="22" spans="1:34" ht="19.149999999999999" customHeight="1">
      <c r="A22" s="471"/>
      <c r="B22" s="435" t="s">
        <v>192</v>
      </c>
      <c r="C22" s="97"/>
      <c r="D22" s="42" t="s">
        <v>206</v>
      </c>
      <c r="E22" s="43"/>
      <c r="F22" s="359">
        <v>38.630952380952372</v>
      </c>
      <c r="G22" s="44">
        <v>4280.5</v>
      </c>
      <c r="H22" s="84">
        <f t="shared" si="12"/>
        <v>165359.79166666663</v>
      </c>
      <c r="I22" s="424"/>
      <c r="J22" s="93">
        <v>18</v>
      </c>
      <c r="K22" s="44">
        <v>2600</v>
      </c>
      <c r="L22" s="47">
        <v>144.44444444444446</v>
      </c>
      <c r="M22" s="87">
        <v>20</v>
      </c>
      <c r="N22" s="94">
        <f t="shared" si="13"/>
        <v>2647.7319587628876</v>
      </c>
      <c r="O22" s="95">
        <f t="shared" si="14"/>
        <v>132.38659793814438</v>
      </c>
      <c r="P22" s="54">
        <f t="shared" si="10"/>
        <v>2</v>
      </c>
      <c r="Q22" s="88">
        <f t="shared" si="11"/>
        <v>-12.057846506300081</v>
      </c>
      <c r="R22" s="431">
        <f t="shared" si="15"/>
        <v>0.91652260111023021</v>
      </c>
      <c r="S22" s="472"/>
      <c r="T22" s="89">
        <v>0.43402777777777779</v>
      </c>
      <c r="U22" s="89">
        <v>0.50138888888888888</v>
      </c>
      <c r="V22" s="438">
        <v>23</v>
      </c>
      <c r="W22" s="90">
        <f t="shared" si="16"/>
        <v>96.999999999999972</v>
      </c>
      <c r="X22" s="96">
        <v>0.42152777777777778</v>
      </c>
      <c r="Y22" s="96">
        <v>0.43124999999999997</v>
      </c>
      <c r="Z22" s="54"/>
      <c r="AA22" s="54"/>
      <c r="AB22" s="451"/>
      <c r="AC22" s="451"/>
      <c r="AD22" s="438"/>
      <c r="AE22" s="438"/>
      <c r="AF22" s="91">
        <f t="shared" si="6"/>
        <v>47.731958762887643</v>
      </c>
      <c r="AG22" s="92">
        <f t="shared" si="7"/>
        <v>1.0183584456780337</v>
      </c>
      <c r="AH22" s="475"/>
    </row>
    <row r="23" spans="1:34" ht="19.149999999999999" customHeight="1">
      <c r="A23" s="471"/>
      <c r="B23" s="435" t="s">
        <v>201</v>
      </c>
      <c r="C23" s="97"/>
      <c r="D23" s="42" t="s">
        <v>317</v>
      </c>
      <c r="E23" s="43"/>
      <c r="F23" s="359">
        <v>49.91</v>
      </c>
      <c r="G23" s="44">
        <v>2143.9</v>
      </c>
      <c r="H23" s="84">
        <f t="shared" si="12"/>
        <v>107002.049</v>
      </c>
      <c r="I23" s="424"/>
      <c r="J23" s="93">
        <v>15</v>
      </c>
      <c r="K23" s="44">
        <v>1500</v>
      </c>
      <c r="L23" s="47">
        <v>100</v>
      </c>
      <c r="M23" s="87">
        <v>15</v>
      </c>
      <c r="N23" s="94">
        <f t="shared" si="13"/>
        <v>1445.3258426966293</v>
      </c>
      <c r="O23" s="95">
        <f t="shared" si="14"/>
        <v>96.355056179775289</v>
      </c>
      <c r="P23" s="54">
        <f t="shared" si="10"/>
        <v>0</v>
      </c>
      <c r="Q23" s="88">
        <f t="shared" si="11"/>
        <v>-3.6449438202247109</v>
      </c>
      <c r="R23" s="431">
        <f t="shared" si="15"/>
        <v>0.96355056179775289</v>
      </c>
      <c r="S23" s="472"/>
      <c r="T23" s="89">
        <v>0.54166666666666663</v>
      </c>
      <c r="U23" s="89">
        <v>0.60347222222222219</v>
      </c>
      <c r="V23" s="438">
        <v>5</v>
      </c>
      <c r="W23" s="90">
        <f t="shared" si="16"/>
        <v>89</v>
      </c>
      <c r="X23" s="96"/>
      <c r="Y23" s="96"/>
      <c r="Z23" s="54"/>
      <c r="AA23" s="54"/>
      <c r="AB23" s="451"/>
      <c r="AC23" s="451"/>
      <c r="AD23" s="438"/>
      <c r="AE23" s="438"/>
      <c r="AF23" s="48">
        <f t="shared" si="6"/>
        <v>-54.674157303370748</v>
      </c>
      <c r="AG23" s="428">
        <f t="shared" si="7"/>
        <v>0.96355056179775278</v>
      </c>
      <c r="AH23" s="475"/>
    </row>
    <row r="24" spans="1:34" ht="19.149999999999999" customHeight="1">
      <c r="A24" s="471"/>
      <c r="B24" s="435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1"/>
      <c r="S24" s="472"/>
      <c r="T24" s="89"/>
      <c r="U24" s="89"/>
      <c r="V24" s="438"/>
      <c r="W24" s="90">
        <f t="shared" si="16"/>
        <v>0</v>
      </c>
      <c r="X24" s="438"/>
      <c r="Y24" s="438"/>
      <c r="Z24" s="54"/>
      <c r="AA24" s="54"/>
      <c r="AB24" s="451"/>
      <c r="AC24" s="451"/>
      <c r="AD24" s="438"/>
      <c r="AE24" s="438"/>
      <c r="AF24" s="91">
        <f t="shared" si="6"/>
        <v>0</v>
      </c>
      <c r="AG24" s="92" t="e">
        <f t="shared" si="7"/>
        <v>#DIV/0!</v>
      </c>
      <c r="AH24" s="475"/>
    </row>
    <row r="25" spans="1:34" ht="19.149999999999999" customHeight="1">
      <c r="A25" s="471"/>
      <c r="B25" s="435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1"/>
      <c r="S25" s="472"/>
      <c r="T25" s="89"/>
      <c r="U25" s="89"/>
      <c r="V25" s="438"/>
      <c r="W25" s="90">
        <f t="shared" si="16"/>
        <v>0</v>
      </c>
      <c r="X25" s="438"/>
      <c r="Y25" s="438"/>
      <c r="Z25" s="54"/>
      <c r="AA25" s="54"/>
      <c r="AB25" s="451"/>
      <c r="AC25" s="451"/>
      <c r="AD25" s="438"/>
      <c r="AE25" s="438"/>
      <c r="AF25" s="48">
        <f t="shared" si="6"/>
        <v>0</v>
      </c>
      <c r="AG25" s="428" t="e">
        <f t="shared" si="7"/>
        <v>#DIV/0!</v>
      </c>
      <c r="AH25" s="475"/>
    </row>
    <row r="26" spans="1:34" ht="19.149999999999999" customHeight="1">
      <c r="A26" s="471"/>
      <c r="B26" s="435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1"/>
      <c r="S26" s="472"/>
      <c r="T26" s="89"/>
      <c r="U26" s="89"/>
      <c r="V26" s="438"/>
      <c r="W26" s="90">
        <f t="shared" si="16"/>
        <v>0</v>
      </c>
      <c r="X26" s="438"/>
      <c r="Y26" s="438"/>
      <c r="Z26" s="54"/>
      <c r="AA26" s="54"/>
      <c r="AB26" s="451"/>
      <c r="AC26" s="451"/>
      <c r="AD26" s="438"/>
      <c r="AE26" s="438"/>
      <c r="AF26" s="91">
        <f t="shared" si="6"/>
        <v>0</v>
      </c>
      <c r="AG26" s="92" t="e">
        <f t="shared" si="7"/>
        <v>#DIV/0!</v>
      </c>
      <c r="AH26" s="475"/>
    </row>
    <row r="27" spans="1:34" ht="19.149999999999999" customHeight="1">
      <c r="A27" s="471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1"/>
      <c r="S27" s="472"/>
      <c r="T27" s="89"/>
      <c r="U27" s="89"/>
      <c r="V27" s="438"/>
      <c r="W27" s="90">
        <f t="shared" si="16"/>
        <v>0</v>
      </c>
      <c r="X27" s="438"/>
      <c r="Y27" s="438"/>
      <c r="Z27" s="54"/>
      <c r="AA27" s="54"/>
      <c r="AB27" s="451"/>
      <c r="AC27" s="451"/>
      <c r="AD27" s="438"/>
      <c r="AE27" s="438"/>
      <c r="AF27" s="48">
        <f t="shared" si="6"/>
        <v>0</v>
      </c>
      <c r="AG27" s="428" t="e">
        <f t="shared" si="7"/>
        <v>#DIV/0!</v>
      </c>
      <c r="AH27" s="475"/>
    </row>
    <row r="28" spans="1:34" ht="19.149999999999999" customHeight="1">
      <c r="A28" s="471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1"/>
      <c r="S28" s="472"/>
      <c r="T28" s="89"/>
      <c r="U28" s="89"/>
      <c r="V28" s="438"/>
      <c r="W28" s="90">
        <f t="shared" si="16"/>
        <v>0</v>
      </c>
      <c r="X28" s="438"/>
      <c r="Y28" s="438"/>
      <c r="Z28" s="54"/>
      <c r="AA28" s="54"/>
      <c r="AB28" s="451"/>
      <c r="AC28" s="451"/>
      <c r="AD28" s="438"/>
      <c r="AE28" s="438"/>
      <c r="AF28" s="91">
        <f t="shared" si="6"/>
        <v>0</v>
      </c>
      <c r="AG28" s="92" t="e">
        <f t="shared" si="7"/>
        <v>#DIV/0!</v>
      </c>
      <c r="AH28" s="475"/>
    </row>
    <row r="29" spans="1:34" ht="19.149999999999999" customHeight="1">
      <c r="A29" s="471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1"/>
      <c r="S29" s="472"/>
      <c r="T29" s="89"/>
      <c r="U29" s="89"/>
      <c r="V29" s="438"/>
      <c r="W29" s="90">
        <f t="shared" si="16"/>
        <v>0</v>
      </c>
      <c r="X29" s="438"/>
      <c r="Y29" s="438"/>
      <c r="Z29" s="54"/>
      <c r="AA29" s="54"/>
      <c r="AB29" s="451"/>
      <c r="AC29" s="451"/>
      <c r="AD29" s="438"/>
      <c r="AE29" s="438"/>
      <c r="AF29" s="48">
        <f t="shared" si="6"/>
        <v>0</v>
      </c>
      <c r="AG29" s="428"/>
      <c r="AH29" s="475"/>
    </row>
    <row r="30" spans="1:34" ht="19.149999999999999" customHeight="1">
      <c r="A30" s="471"/>
      <c r="B30" s="99">
        <v>0</v>
      </c>
      <c r="C30" s="100" t="s">
        <v>207</v>
      </c>
      <c r="D30" s="470" t="s">
        <v>118</v>
      </c>
      <c r="E30" s="470"/>
      <c r="F30" s="363"/>
      <c r="G30" s="101"/>
      <c r="H30" s="102"/>
      <c r="I30" s="103"/>
      <c r="J30" s="101">
        <v>16.833333333333332</v>
      </c>
      <c r="K30" s="101">
        <v>2014.3333333333333</v>
      </c>
      <c r="L30" s="104">
        <v>118.62118736383444</v>
      </c>
      <c r="M30" s="101">
        <f t="shared" ref="M30:O30" si="17">AVERAGE(M18:M29)</f>
        <v>17.666666666666668</v>
      </c>
      <c r="N30" s="101">
        <f t="shared" si="17"/>
        <v>1955.4710306631016</v>
      </c>
      <c r="O30" s="104">
        <f t="shared" si="17"/>
        <v>108.75102088021104</v>
      </c>
      <c r="P30" s="54">
        <f t="shared" ref="P30:P37" si="18">M30-J30</f>
        <v>0.8333333333333357</v>
      </c>
      <c r="Q30" s="88">
        <f t="shared" ref="Q30:Q37" si="19">O30-L30</f>
        <v>-9.8701664836233931</v>
      </c>
      <c r="R30" s="105">
        <f t="shared" ref="R30:R37" si="20">O30/L30</f>
        <v>0.91679255027729867</v>
      </c>
      <c r="S30" s="4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51"/>
      <c r="AC30" s="451"/>
      <c r="AD30" s="107">
        <f>SUM(AD18:AD29)</f>
        <v>1</v>
      </c>
      <c r="AE30" s="107">
        <f>SUM(AE18:AE29)</f>
        <v>0</v>
      </c>
      <c r="AF30" s="108">
        <f t="shared" si="6"/>
        <v>-58.862302670231657</v>
      </c>
      <c r="AG30" s="109">
        <f t="shared" ref="AG30" si="21">N30/K30</f>
        <v>0.97077827105565195</v>
      </c>
      <c r="AH30" s="476"/>
    </row>
    <row r="31" spans="1:34" ht="19.149999999999999" customHeight="1">
      <c r="A31" s="479" t="s">
        <v>208</v>
      </c>
      <c r="B31" s="110" t="s">
        <v>115</v>
      </c>
      <c r="C31" s="66"/>
      <c r="D31" s="111" t="s">
        <v>209</v>
      </c>
      <c r="E31" s="112"/>
      <c r="F31" s="364">
        <v>35.33</v>
      </c>
      <c r="G31" s="94">
        <v>2208</v>
      </c>
      <c r="H31" s="113">
        <f t="shared" ref="H31:H40" si="22">F31*G31</f>
        <v>78008.639999999999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7" si="23">G31/W31*60</f>
        <v>1865.9154929577467</v>
      </c>
      <c r="O31" s="116">
        <f t="shared" ref="O31:O37" si="24">N31/M31</f>
        <v>155.49295774647888</v>
      </c>
      <c r="P31" s="117">
        <f t="shared" si="18"/>
        <v>0</v>
      </c>
      <c r="Q31" s="118">
        <f t="shared" si="19"/>
        <v>-21.007042253521121</v>
      </c>
      <c r="R31" s="432">
        <f t="shared" si="20"/>
        <v>0.88097993057495116</v>
      </c>
      <c r="S31" s="481">
        <f>R43</f>
        <v>0.87741335032455448</v>
      </c>
      <c r="T31" s="119">
        <v>0.16666666666666666</v>
      </c>
      <c r="U31" s="119">
        <v>0.2159722222222222</v>
      </c>
      <c r="V31" s="52">
        <v>5</v>
      </c>
      <c r="W31" s="120">
        <f t="shared" ref="W31:W42" si="25">(U31-T31)*24*60</f>
        <v>70.999999999999986</v>
      </c>
      <c r="X31" s="52"/>
      <c r="Y31" s="52"/>
      <c r="Z31" s="51"/>
      <c r="AA31" s="51"/>
      <c r="AB31" s="451"/>
      <c r="AC31" s="451"/>
      <c r="AD31" s="52"/>
      <c r="AE31" s="52"/>
      <c r="AF31" s="117">
        <f t="shared" si="6"/>
        <v>-252.08450704225334</v>
      </c>
      <c r="AG31" s="121">
        <f t="shared" si="7"/>
        <v>0.88097993057495116</v>
      </c>
      <c r="AH31" s="477">
        <f>AG43</f>
        <v>0.87415936418951512</v>
      </c>
    </row>
    <row r="32" spans="1:34" ht="19.149999999999999" customHeight="1">
      <c r="A32" s="480"/>
      <c r="B32" s="122" t="s">
        <v>115</v>
      </c>
      <c r="C32" s="123"/>
      <c r="D32" s="98" t="s">
        <v>210</v>
      </c>
      <c r="E32" s="43"/>
      <c r="F32" s="359">
        <v>34.229999999999997</v>
      </c>
      <c r="G32" s="44">
        <v>2164</v>
      </c>
      <c r="H32" s="84">
        <f t="shared" si="22"/>
        <v>74073.719999999987</v>
      </c>
      <c r="I32" s="421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1909.4117647058824</v>
      </c>
      <c r="O32" s="47">
        <f t="shared" si="24"/>
        <v>159.11764705882354</v>
      </c>
      <c r="P32" s="48">
        <f t="shared" si="18"/>
        <v>0</v>
      </c>
      <c r="Q32" s="49">
        <f t="shared" si="19"/>
        <v>-17.382352941176464</v>
      </c>
      <c r="R32" s="428">
        <f t="shared" si="20"/>
        <v>0.90151641393101156</v>
      </c>
      <c r="S32" s="472"/>
      <c r="T32" s="89">
        <v>0.22152777777777777</v>
      </c>
      <c r="U32" s="89">
        <v>0.26874999999999999</v>
      </c>
      <c r="V32" s="438">
        <v>8</v>
      </c>
      <c r="W32" s="90">
        <f t="shared" si="25"/>
        <v>68</v>
      </c>
      <c r="X32" s="124"/>
      <c r="Y32" s="124"/>
      <c r="Z32" s="125"/>
      <c r="AA32" s="125"/>
      <c r="AB32" s="451"/>
      <c r="AC32" s="451"/>
      <c r="AD32" s="438"/>
      <c r="AE32" s="438"/>
      <c r="AF32" s="48">
        <f t="shared" si="6"/>
        <v>-208.58823529411757</v>
      </c>
      <c r="AG32" s="428">
        <f t="shared" si="7"/>
        <v>0.90151641393101156</v>
      </c>
      <c r="AH32" s="463"/>
    </row>
    <row r="33" spans="1:34" ht="19.149999999999999" customHeight="1">
      <c r="A33" s="480"/>
      <c r="B33" s="122" t="s">
        <v>201</v>
      </c>
      <c r="C33" s="438"/>
      <c r="D33" s="82" t="s">
        <v>317</v>
      </c>
      <c r="E33" s="83"/>
      <c r="F33" s="359">
        <v>49.91</v>
      </c>
      <c r="G33" s="57">
        <v>1754.1000000000001</v>
      </c>
      <c r="H33" s="84">
        <f t="shared" si="22"/>
        <v>87547.130999999994</v>
      </c>
      <c r="I33" s="438"/>
      <c r="J33" s="46">
        <v>15</v>
      </c>
      <c r="K33" s="44">
        <v>1500</v>
      </c>
      <c r="L33" s="47">
        <v>100</v>
      </c>
      <c r="M33" s="46">
        <v>15</v>
      </c>
      <c r="N33" s="44">
        <f t="shared" si="23"/>
        <v>1299.3333333333328</v>
      </c>
      <c r="O33" s="47">
        <f t="shared" si="24"/>
        <v>86.622222222222192</v>
      </c>
      <c r="P33" s="48">
        <f t="shared" si="18"/>
        <v>0</v>
      </c>
      <c r="Q33" s="49">
        <f t="shared" si="19"/>
        <v>-13.377777777777808</v>
      </c>
      <c r="R33" s="428">
        <f t="shared" si="20"/>
        <v>0.86622222222222189</v>
      </c>
      <c r="S33" s="472"/>
      <c r="T33" s="89">
        <v>0.28402777777777777</v>
      </c>
      <c r="U33" s="89">
        <v>0.34027777777777779</v>
      </c>
      <c r="V33" s="438">
        <v>22</v>
      </c>
      <c r="W33" s="90">
        <f t="shared" si="25"/>
        <v>81.000000000000028</v>
      </c>
      <c r="X33" s="124">
        <v>0.2722222222222222</v>
      </c>
      <c r="Y33" s="124">
        <v>0.28125</v>
      </c>
      <c r="Z33" s="125"/>
      <c r="AA33" s="125"/>
      <c r="AB33" s="451"/>
      <c r="AC33" s="451"/>
      <c r="AD33" s="438"/>
      <c r="AE33" s="438"/>
      <c r="AF33" s="48">
        <f t="shared" si="6"/>
        <v>-200.6666666666672</v>
      </c>
      <c r="AG33" s="126">
        <f t="shared" si="7"/>
        <v>0.86622222222222189</v>
      </c>
      <c r="AH33" s="463"/>
    </row>
    <row r="34" spans="1:34" ht="19.149999999999999" customHeight="1">
      <c r="A34" s="480"/>
      <c r="B34" s="122" t="s">
        <v>196</v>
      </c>
      <c r="C34" s="127"/>
      <c r="D34" s="82" t="s">
        <v>212</v>
      </c>
      <c r="E34" s="83"/>
      <c r="F34" s="359">
        <v>54.09</v>
      </c>
      <c r="G34" s="57">
        <v>3564.39</v>
      </c>
      <c r="H34" s="84">
        <f t="shared" si="22"/>
        <v>192797.85510000002</v>
      </c>
      <c r="I34" s="438"/>
      <c r="J34" s="46">
        <v>18</v>
      </c>
      <c r="K34" s="44">
        <v>1500</v>
      </c>
      <c r="L34" s="47">
        <v>83.333333333333329</v>
      </c>
      <c r="M34" s="46">
        <v>18</v>
      </c>
      <c r="N34" s="44">
        <f t="shared" si="23"/>
        <v>1280.6191616766462</v>
      </c>
      <c r="O34" s="47">
        <f t="shared" si="24"/>
        <v>71.145508982035892</v>
      </c>
      <c r="P34" s="48">
        <f t="shared" si="18"/>
        <v>0</v>
      </c>
      <c r="Q34" s="49">
        <f t="shared" si="19"/>
        <v>-12.187824351297436</v>
      </c>
      <c r="R34" s="428">
        <f t="shared" si="20"/>
        <v>0.85374610778443072</v>
      </c>
      <c r="S34" s="472"/>
      <c r="T34" s="89">
        <v>0.34583333333333333</v>
      </c>
      <c r="U34" s="89">
        <v>0.46180555555555558</v>
      </c>
      <c r="V34" s="438">
        <v>8</v>
      </c>
      <c r="W34" s="90">
        <f t="shared" si="25"/>
        <v>167.00000000000006</v>
      </c>
      <c r="X34" s="124"/>
      <c r="Y34" s="124"/>
      <c r="Z34" s="125"/>
      <c r="AA34" s="125"/>
      <c r="AB34" s="451"/>
      <c r="AC34" s="451"/>
      <c r="AD34" s="438"/>
      <c r="AE34" s="438"/>
      <c r="AF34" s="48">
        <f t="shared" si="6"/>
        <v>-219.38083832335383</v>
      </c>
      <c r="AG34" s="126">
        <f t="shared" si="7"/>
        <v>0.85374610778443083</v>
      </c>
      <c r="AH34" s="463"/>
    </row>
    <row r="35" spans="1:34" ht="19.149999999999999" customHeight="1">
      <c r="A35" s="480"/>
      <c r="B35" s="122" t="s">
        <v>196</v>
      </c>
      <c r="C35" s="41"/>
      <c r="D35" s="42" t="s">
        <v>213</v>
      </c>
      <c r="E35" s="43"/>
      <c r="F35" s="359">
        <v>50.67</v>
      </c>
      <c r="G35" s="128">
        <v>2121</v>
      </c>
      <c r="H35" s="84">
        <f t="shared" si="22"/>
        <v>107471.07</v>
      </c>
      <c r="I35" s="424"/>
      <c r="J35" s="46">
        <v>18</v>
      </c>
      <c r="K35" s="44">
        <v>1500</v>
      </c>
      <c r="L35" s="47">
        <v>83.333333333333329</v>
      </c>
      <c r="M35" s="46">
        <v>18</v>
      </c>
      <c r="N35" s="44">
        <f t="shared" si="23"/>
        <v>1285.4545454545457</v>
      </c>
      <c r="O35" s="47">
        <f t="shared" si="24"/>
        <v>71.414141414141426</v>
      </c>
      <c r="P35" s="48">
        <f t="shared" si="18"/>
        <v>0</v>
      </c>
      <c r="Q35" s="49">
        <f t="shared" si="19"/>
        <v>-11.919191919191903</v>
      </c>
      <c r="R35" s="428">
        <f t="shared" si="20"/>
        <v>0.85696969696969716</v>
      </c>
      <c r="S35" s="472"/>
      <c r="T35" s="89">
        <v>0.50208333333333333</v>
      </c>
      <c r="U35" s="89">
        <v>0.5708333333333333</v>
      </c>
      <c r="V35" s="438">
        <v>5</v>
      </c>
      <c r="W35" s="90">
        <f t="shared" si="25"/>
        <v>98.999999999999972</v>
      </c>
      <c r="X35" s="124"/>
      <c r="Y35" s="124"/>
      <c r="Z35" s="125"/>
      <c r="AA35" s="125"/>
      <c r="AB35" s="451"/>
      <c r="AC35" s="451"/>
      <c r="AD35" s="438"/>
      <c r="AE35" s="438"/>
      <c r="AF35" s="117">
        <f t="shared" si="6"/>
        <v>-214.54545454545428</v>
      </c>
      <c r="AG35" s="121">
        <f t="shared" si="7"/>
        <v>0.85696969696969716</v>
      </c>
      <c r="AH35" s="464"/>
    </row>
    <row r="36" spans="1:34" ht="19.149999999999999" customHeight="1">
      <c r="A36" s="480"/>
      <c r="B36" s="122" t="s">
        <v>107</v>
      </c>
      <c r="C36" s="129"/>
      <c r="D36" s="42" t="s">
        <v>337</v>
      </c>
      <c r="E36" s="83"/>
      <c r="F36" s="359">
        <v>25.64</v>
      </c>
      <c r="G36" s="57">
        <v>552</v>
      </c>
      <c r="H36" s="84">
        <f t="shared" si="22"/>
        <v>14153.28</v>
      </c>
      <c r="I36" s="438"/>
      <c r="J36" s="46">
        <v>10</v>
      </c>
      <c r="K36" s="44">
        <v>1500</v>
      </c>
      <c r="L36" s="47">
        <v>150</v>
      </c>
      <c r="M36" s="46">
        <v>10</v>
      </c>
      <c r="N36" s="44">
        <f t="shared" si="23"/>
        <v>1379.9999999999957</v>
      </c>
      <c r="O36" s="47">
        <f t="shared" si="24"/>
        <v>137.99999999999957</v>
      </c>
      <c r="P36" s="48">
        <f t="shared" si="18"/>
        <v>0</v>
      </c>
      <c r="Q36" s="49">
        <f t="shared" si="19"/>
        <v>-12.000000000000426</v>
      </c>
      <c r="R36" s="428">
        <f t="shared" si="20"/>
        <v>0.91999999999999715</v>
      </c>
      <c r="S36" s="472"/>
      <c r="T36" s="89">
        <v>0.5756944444444444</v>
      </c>
      <c r="U36" s="89">
        <v>0.59236111111111112</v>
      </c>
      <c r="V36" s="438">
        <v>7</v>
      </c>
      <c r="W36" s="90">
        <f t="shared" si="25"/>
        <v>24.000000000000075</v>
      </c>
      <c r="X36" s="124"/>
      <c r="Y36" s="124"/>
      <c r="Z36" s="125"/>
      <c r="AA36" s="125"/>
      <c r="AB36" s="451"/>
      <c r="AC36" s="451"/>
      <c r="AD36" s="438"/>
      <c r="AE36" s="438"/>
      <c r="AF36" s="48">
        <f t="shared" si="6"/>
        <v>-120.00000000000432</v>
      </c>
      <c r="AG36" s="428">
        <f t="shared" si="7"/>
        <v>0.91999999999999715</v>
      </c>
      <c r="AH36" s="464"/>
    </row>
    <row r="37" spans="1:34" ht="19.149999999999999" customHeight="1">
      <c r="A37" s="480"/>
      <c r="B37" s="122" t="s">
        <v>115</v>
      </c>
      <c r="C37" s="129"/>
      <c r="D37" s="82" t="s">
        <v>116</v>
      </c>
      <c r="E37" s="83"/>
      <c r="F37" s="359">
        <v>28.57</v>
      </c>
      <c r="G37" s="57">
        <v>1548</v>
      </c>
      <c r="H37" s="84">
        <f t="shared" si="22"/>
        <v>44226.36</v>
      </c>
      <c r="I37" s="438"/>
      <c r="J37" s="46">
        <v>12</v>
      </c>
      <c r="K37" s="44">
        <v>1500</v>
      </c>
      <c r="L37" s="47">
        <v>125</v>
      </c>
      <c r="M37" s="46">
        <v>12</v>
      </c>
      <c r="N37" s="44">
        <f t="shared" si="23"/>
        <v>1238.399999999999</v>
      </c>
      <c r="O37" s="47">
        <f t="shared" si="24"/>
        <v>103.19999999999992</v>
      </c>
      <c r="P37" s="48">
        <f t="shared" si="18"/>
        <v>0</v>
      </c>
      <c r="Q37" s="49">
        <f t="shared" si="19"/>
        <v>-21.800000000000082</v>
      </c>
      <c r="R37" s="428">
        <f t="shared" si="20"/>
        <v>0.82559999999999933</v>
      </c>
      <c r="S37" s="472"/>
      <c r="T37" s="89">
        <v>0.59722222222222221</v>
      </c>
      <c r="U37" s="89">
        <v>0.64930555555555558</v>
      </c>
      <c r="V37" s="438">
        <v>7</v>
      </c>
      <c r="W37" s="90">
        <f t="shared" si="25"/>
        <v>75.000000000000057</v>
      </c>
      <c r="X37" s="124"/>
      <c r="Y37" s="124"/>
      <c r="Z37" s="125"/>
      <c r="AA37" s="125"/>
      <c r="AB37" s="451"/>
      <c r="AC37" s="451"/>
      <c r="AD37" s="438"/>
      <c r="AE37" s="438"/>
      <c r="AF37" s="48">
        <f t="shared" si="6"/>
        <v>-261.60000000000105</v>
      </c>
      <c r="AG37" s="126">
        <f t="shared" si="7"/>
        <v>0.82559999999999933</v>
      </c>
      <c r="AH37" s="464"/>
    </row>
    <row r="38" spans="1:34" ht="19.149999999999999" customHeight="1">
      <c r="A38" s="480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38"/>
      <c r="J38" s="46"/>
      <c r="K38" s="44"/>
      <c r="L38" s="47"/>
      <c r="M38" s="427"/>
      <c r="N38" s="44"/>
      <c r="O38" s="47"/>
      <c r="P38" s="48"/>
      <c r="Q38" s="49"/>
      <c r="R38" s="428"/>
      <c r="S38" s="472"/>
      <c r="T38" s="89"/>
      <c r="U38" s="89"/>
      <c r="V38" s="438"/>
      <c r="W38" s="90">
        <f t="shared" si="25"/>
        <v>0</v>
      </c>
      <c r="X38" s="124"/>
      <c r="Y38" s="124"/>
      <c r="Z38" s="125"/>
      <c r="AA38" s="125"/>
      <c r="AB38" s="451"/>
      <c r="AC38" s="451"/>
      <c r="AD38" s="438"/>
      <c r="AE38" s="438"/>
      <c r="AF38" s="48">
        <f t="shared" si="6"/>
        <v>0</v>
      </c>
      <c r="AG38" s="126" t="e">
        <f t="shared" si="7"/>
        <v>#DIV/0!</v>
      </c>
      <c r="AH38" s="464"/>
    </row>
    <row r="39" spans="1:34" ht="19.149999999999999" customHeight="1">
      <c r="A39" s="480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38"/>
      <c r="J39" s="46"/>
      <c r="K39" s="44"/>
      <c r="L39" s="47"/>
      <c r="M39" s="427"/>
      <c r="N39" s="44"/>
      <c r="O39" s="47"/>
      <c r="P39" s="48"/>
      <c r="Q39" s="49"/>
      <c r="R39" s="428"/>
      <c r="S39" s="472"/>
      <c r="T39" s="89"/>
      <c r="U39" s="89"/>
      <c r="V39" s="438"/>
      <c r="W39" s="90">
        <f t="shared" si="25"/>
        <v>0</v>
      </c>
      <c r="X39" s="124"/>
      <c r="Y39" s="124"/>
      <c r="Z39" s="125"/>
      <c r="AA39" s="125"/>
      <c r="AB39" s="451"/>
      <c r="AC39" s="451"/>
      <c r="AD39" s="438"/>
      <c r="AE39" s="438"/>
      <c r="AF39" s="117">
        <f t="shared" si="6"/>
        <v>0</v>
      </c>
      <c r="AG39" s="121" t="e">
        <f t="shared" si="7"/>
        <v>#DIV/0!</v>
      </c>
      <c r="AH39" s="464"/>
    </row>
    <row r="40" spans="1:34" ht="19.149999999999999" customHeight="1">
      <c r="A40" s="480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4"/>
      <c r="J40" s="132"/>
      <c r="K40" s="133"/>
      <c r="L40" s="134"/>
      <c r="M40" s="422"/>
      <c r="N40" s="44"/>
      <c r="O40" s="47"/>
      <c r="P40" s="48"/>
      <c r="Q40" s="49"/>
      <c r="R40" s="428"/>
      <c r="S40" s="472"/>
      <c r="T40" s="89"/>
      <c r="U40" s="89"/>
      <c r="V40" s="438"/>
      <c r="W40" s="90">
        <f t="shared" si="25"/>
        <v>0</v>
      </c>
      <c r="X40" s="124"/>
      <c r="Y40" s="124"/>
      <c r="Z40" s="125"/>
      <c r="AA40" s="125"/>
      <c r="AB40" s="451"/>
      <c r="AC40" s="451"/>
      <c r="AD40" s="438"/>
      <c r="AE40" s="438"/>
      <c r="AF40" s="48">
        <f t="shared" si="6"/>
        <v>0</v>
      </c>
      <c r="AG40" s="428" t="e">
        <f t="shared" si="7"/>
        <v>#DIV/0!</v>
      </c>
      <c r="AH40" s="464"/>
    </row>
    <row r="41" spans="1:34" ht="19.149999999999999" customHeight="1">
      <c r="A41" s="480"/>
      <c r="B41" s="438">
        <v>0</v>
      </c>
      <c r="C41" s="55"/>
      <c r="D41" s="82"/>
      <c r="E41" s="83"/>
      <c r="F41" s="359" t="s">
        <v>105</v>
      </c>
      <c r="G41" s="57"/>
      <c r="H41" s="84"/>
      <c r="I41" s="438"/>
      <c r="J41" s="87"/>
      <c r="K41" s="57"/>
      <c r="L41" s="86"/>
      <c r="M41" s="427"/>
      <c r="N41" s="57"/>
      <c r="O41" s="86"/>
      <c r="P41" s="54"/>
      <c r="Q41" s="88"/>
      <c r="R41" s="431"/>
      <c r="S41" s="472"/>
      <c r="T41" s="89"/>
      <c r="U41" s="89"/>
      <c r="V41" s="438"/>
      <c r="W41" s="90">
        <f t="shared" si="25"/>
        <v>0</v>
      </c>
      <c r="X41" s="124"/>
      <c r="Y41" s="124"/>
      <c r="Z41" s="125"/>
      <c r="AA41" s="125"/>
      <c r="AB41" s="451"/>
      <c r="AC41" s="451"/>
      <c r="AD41" s="438"/>
      <c r="AE41" s="438"/>
      <c r="AF41" s="48"/>
      <c r="AG41" s="130"/>
      <c r="AH41" s="464"/>
    </row>
    <row r="42" spans="1:34" ht="19.149999999999999" customHeight="1">
      <c r="A42" s="480"/>
      <c r="B42" s="438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38"/>
      <c r="J42" s="87"/>
      <c r="K42" s="57"/>
      <c r="L42" s="86"/>
      <c r="M42" s="427"/>
      <c r="N42" s="57"/>
      <c r="O42" s="86"/>
      <c r="P42" s="54"/>
      <c r="Q42" s="88"/>
      <c r="R42" s="431"/>
      <c r="S42" s="472"/>
      <c r="T42" s="89"/>
      <c r="U42" s="89"/>
      <c r="V42" s="438"/>
      <c r="W42" s="90">
        <f t="shared" si="25"/>
        <v>0</v>
      </c>
      <c r="X42" s="124"/>
      <c r="Y42" s="124"/>
      <c r="Z42" s="125"/>
      <c r="AA42" s="125"/>
      <c r="AB42" s="451"/>
      <c r="AC42" s="451"/>
      <c r="AD42" s="438"/>
      <c r="AE42" s="438"/>
      <c r="AF42" s="48"/>
      <c r="AG42" s="130"/>
      <c r="AH42" s="464"/>
    </row>
    <row r="43" spans="1:34" ht="19.149999999999999" customHeight="1">
      <c r="A43" s="480"/>
      <c r="B43" s="122">
        <v>0</v>
      </c>
      <c r="C43" s="100" t="s">
        <v>214</v>
      </c>
      <c r="D43" s="478" t="s">
        <v>118</v>
      </c>
      <c r="E43" s="478"/>
      <c r="F43" s="363"/>
      <c r="G43" s="101"/>
      <c r="H43" s="102"/>
      <c r="I43" s="103"/>
      <c r="J43" s="101">
        <v>13.857142857142858</v>
      </c>
      <c r="K43" s="101">
        <v>1676.5714285714287</v>
      </c>
      <c r="L43" s="104">
        <v>127.80952380952382</v>
      </c>
      <c r="M43" s="101">
        <f t="shared" ref="M43:O43" si="26">AVERAGE(M31:M42)</f>
        <v>13.857142857142858</v>
      </c>
      <c r="N43" s="101">
        <f t="shared" si="26"/>
        <v>1465.5906140183072</v>
      </c>
      <c r="O43" s="104">
        <f t="shared" si="26"/>
        <v>112.14178248910021</v>
      </c>
      <c r="P43" s="54">
        <f>M43-J43</f>
        <v>0</v>
      </c>
      <c r="Q43" s="88">
        <f>N43-K43</f>
        <v>-210.98081455312149</v>
      </c>
      <c r="R43" s="105">
        <f t="shared" ref="R43:R49" si="27">O43/L43</f>
        <v>0.87741335032455448</v>
      </c>
      <c r="S43" s="472"/>
      <c r="T43" s="89"/>
      <c r="U43" s="89"/>
      <c r="V43" s="438"/>
      <c r="W43" s="438"/>
      <c r="X43" s="124"/>
      <c r="Y43" s="124"/>
      <c r="Z43" s="135">
        <f>SUM(Z31:Z42)</f>
        <v>0</v>
      </c>
      <c r="AA43" s="135">
        <f>SUM(AA31:AA42)</f>
        <v>0</v>
      </c>
      <c r="AB43" s="451"/>
      <c r="AC43" s="451"/>
      <c r="AD43" s="107">
        <f>SUM(AD31:AD42)</f>
        <v>0</v>
      </c>
      <c r="AE43" s="107">
        <f>SUM(AE31:AE42)</f>
        <v>0</v>
      </c>
      <c r="AF43" s="48">
        <f t="shared" ref="AF43:AF54" si="28">N43-K43</f>
        <v>-210.98081455312149</v>
      </c>
      <c r="AG43" s="429">
        <f t="shared" si="7"/>
        <v>0.87415936418951512</v>
      </c>
      <c r="AH43" s="464"/>
    </row>
    <row r="44" spans="1:34" s="148" customFormat="1" ht="19.149999999999999" customHeight="1">
      <c r="A44" s="482" t="s">
        <v>215</v>
      </c>
      <c r="B44" s="97" t="s">
        <v>115</v>
      </c>
      <c r="C44" s="136"/>
      <c r="D44" s="42" t="s">
        <v>217</v>
      </c>
      <c r="E44" s="43"/>
      <c r="F44" s="366">
        <v>24.73</v>
      </c>
      <c r="G44" s="137">
        <v>2344</v>
      </c>
      <c r="H44" s="45">
        <f>F44*G44</f>
        <v>57967.12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2163.6923076923072</v>
      </c>
      <c r="O44" s="141">
        <f t="shared" ref="O44:O49" si="30">N44/M44</f>
        <v>432.73846153846142</v>
      </c>
      <c r="P44" s="51">
        <f t="shared" ref="P44:P49" si="31">M44-J44</f>
        <v>1</v>
      </c>
      <c r="Q44" s="142">
        <f t="shared" ref="Q44:Q49" si="32">O44-L44</f>
        <v>-67.261538461538578</v>
      </c>
      <c r="R44" s="143">
        <f t="shared" si="27"/>
        <v>0.86547692307692281</v>
      </c>
      <c r="S44" s="463">
        <f>R56</f>
        <v>0.88692755175703553</v>
      </c>
      <c r="T44" s="144">
        <v>0.16666666666666666</v>
      </c>
      <c r="U44" s="144">
        <v>0.21180555555555555</v>
      </c>
      <c r="V44" s="145">
        <v>5</v>
      </c>
      <c r="W44" s="146">
        <f t="shared" ref="W44:W56" si="33">(U44-T44)*24*60</f>
        <v>65.000000000000014</v>
      </c>
      <c r="X44" s="124"/>
      <c r="Y44" s="124"/>
      <c r="Z44" s="125"/>
      <c r="AA44" s="125"/>
      <c r="AB44" s="451"/>
      <c r="AC44" s="451"/>
      <c r="AD44" s="438"/>
      <c r="AE44" s="438">
        <v>1</v>
      </c>
      <c r="AF44" s="147">
        <f t="shared" si="28"/>
        <v>163.69230769230717</v>
      </c>
      <c r="AG44" s="433">
        <f t="shared" si="7"/>
        <v>1.0818461538461537</v>
      </c>
      <c r="AH44" s="485">
        <f>AG56</f>
        <v>1.020145493777159</v>
      </c>
    </row>
    <row r="45" spans="1:34" s="148" customFormat="1" ht="19.149999999999999" customHeight="1">
      <c r="A45" s="483"/>
      <c r="B45" s="97" t="s">
        <v>115</v>
      </c>
      <c r="C45" s="136"/>
      <c r="D45" s="42" t="s">
        <v>218</v>
      </c>
      <c r="E45" s="43"/>
      <c r="F45" s="366">
        <v>24.73</v>
      </c>
      <c r="G45" s="137">
        <v>2210</v>
      </c>
      <c r="H45" s="45">
        <f>F45*G45</f>
        <v>54653.3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2138.7096774193556</v>
      </c>
      <c r="O45" s="141">
        <f t="shared" si="30"/>
        <v>427.74193548387109</v>
      </c>
      <c r="P45" s="51">
        <f t="shared" si="31"/>
        <v>1</v>
      </c>
      <c r="Q45" s="142">
        <f t="shared" si="32"/>
        <v>-72.258064516128911</v>
      </c>
      <c r="R45" s="143">
        <f t="shared" si="27"/>
        <v>0.85548387096774214</v>
      </c>
      <c r="S45" s="463"/>
      <c r="T45" s="144">
        <v>0.21527777777777776</v>
      </c>
      <c r="U45" s="144">
        <v>0.2583333333333333</v>
      </c>
      <c r="V45" s="145">
        <v>5</v>
      </c>
      <c r="W45" s="146">
        <f t="shared" si="33"/>
        <v>61.999999999999979</v>
      </c>
      <c r="X45" s="124"/>
      <c r="Y45" s="124"/>
      <c r="Z45" s="125"/>
      <c r="AA45" s="125"/>
      <c r="AB45" s="451"/>
      <c r="AC45" s="451"/>
      <c r="AD45" s="438"/>
      <c r="AE45" s="438"/>
      <c r="AF45" s="147">
        <f t="shared" si="28"/>
        <v>138.70967741935556</v>
      </c>
      <c r="AG45" s="433">
        <f t="shared" si="7"/>
        <v>1.0693548387096778</v>
      </c>
      <c r="AH45" s="485"/>
    </row>
    <row r="46" spans="1:34" s="148" customFormat="1" ht="19.149999999999999" customHeight="1">
      <c r="A46" s="483"/>
      <c r="B46" s="97" t="s">
        <v>115</v>
      </c>
      <c r="C46" s="136"/>
      <c r="D46" s="42" t="s">
        <v>252</v>
      </c>
      <c r="E46" s="43"/>
      <c r="F46" s="366">
        <v>21.92</v>
      </c>
      <c r="G46" s="137">
        <v>667</v>
      </c>
      <c r="H46" s="45">
        <f t="shared" ref="H46:H50" si="34">F46*G46</f>
        <v>14620.640000000001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2106.3157894736828</v>
      </c>
      <c r="O46" s="141">
        <f t="shared" si="30"/>
        <v>421.26315789473654</v>
      </c>
      <c r="P46" s="51">
        <f t="shared" si="31"/>
        <v>1</v>
      </c>
      <c r="Q46" s="142">
        <f t="shared" si="32"/>
        <v>-78.736842105263463</v>
      </c>
      <c r="R46" s="143">
        <f t="shared" si="27"/>
        <v>0.84252631578947312</v>
      </c>
      <c r="S46" s="463"/>
      <c r="T46" s="144">
        <v>0.26180555555555551</v>
      </c>
      <c r="U46" s="144">
        <v>0.27499999999999997</v>
      </c>
      <c r="V46" s="145">
        <v>5</v>
      </c>
      <c r="W46" s="146">
        <f t="shared" si="33"/>
        <v>19.000000000000014</v>
      </c>
      <c r="X46" s="124"/>
      <c r="Y46" s="124"/>
      <c r="Z46" s="125"/>
      <c r="AA46" s="125"/>
      <c r="AB46" s="451"/>
      <c r="AC46" s="451"/>
      <c r="AD46" s="438"/>
      <c r="AE46" s="438"/>
      <c r="AF46" s="147">
        <f t="shared" si="28"/>
        <v>106.3157894736828</v>
      </c>
      <c r="AG46" s="433">
        <f t="shared" si="7"/>
        <v>1.0531578947368414</v>
      </c>
      <c r="AH46" s="485"/>
    </row>
    <row r="47" spans="1:34" s="148" customFormat="1" ht="19.149999999999999" customHeight="1">
      <c r="A47" s="483"/>
      <c r="B47" s="97" t="s">
        <v>203</v>
      </c>
      <c r="C47" s="136"/>
      <c r="D47" s="150" t="s">
        <v>309</v>
      </c>
      <c r="E47" s="151"/>
      <c r="F47" s="366">
        <v>31.43</v>
      </c>
      <c r="G47" s="140">
        <v>2154</v>
      </c>
      <c r="H47" s="45">
        <f t="shared" si="34"/>
        <v>67700.22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1468.6363636363635</v>
      </c>
      <c r="O47" s="141">
        <f t="shared" si="30"/>
        <v>209.80519480519479</v>
      </c>
      <c r="P47" s="51">
        <f t="shared" si="31"/>
        <v>0</v>
      </c>
      <c r="Q47" s="142">
        <f t="shared" si="32"/>
        <v>-4.4805194805194901</v>
      </c>
      <c r="R47" s="143">
        <f t="shared" si="27"/>
        <v>0.97909090909090901</v>
      </c>
      <c r="S47" s="463"/>
      <c r="T47" s="144">
        <v>0.28888888888888886</v>
      </c>
      <c r="U47" s="144">
        <v>0.35</v>
      </c>
      <c r="V47" s="140">
        <v>20</v>
      </c>
      <c r="W47" s="146">
        <f t="shared" si="33"/>
        <v>88</v>
      </c>
      <c r="X47" s="124">
        <v>0.27847222222222223</v>
      </c>
      <c r="Y47" s="124">
        <v>0.28611111111111115</v>
      </c>
      <c r="Z47" s="125"/>
      <c r="AA47" s="125"/>
      <c r="AB47" s="451"/>
      <c r="AC47" s="451"/>
      <c r="AD47" s="438"/>
      <c r="AE47" s="438"/>
      <c r="AF47" s="147">
        <f t="shared" si="28"/>
        <v>-31.363636363636488</v>
      </c>
      <c r="AG47" s="433">
        <f t="shared" si="7"/>
        <v>0.97909090909090901</v>
      </c>
      <c r="AH47" s="485"/>
    </row>
    <row r="48" spans="1:34" s="148" customFormat="1" ht="19.149999999999999" customHeight="1">
      <c r="A48" s="483"/>
      <c r="B48" s="97" t="s">
        <v>203</v>
      </c>
      <c r="C48" s="136"/>
      <c r="D48" s="153" t="s">
        <v>310</v>
      </c>
      <c r="E48" s="151"/>
      <c r="F48" s="366">
        <v>11.86</v>
      </c>
      <c r="G48" s="140">
        <v>2753</v>
      </c>
      <c r="H48" s="45">
        <f t="shared" si="34"/>
        <v>32650.579999999998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1423.9655172413795</v>
      </c>
      <c r="O48" s="141">
        <f t="shared" si="30"/>
        <v>237.3275862068966</v>
      </c>
      <c r="P48" s="51">
        <f t="shared" si="31"/>
        <v>0</v>
      </c>
      <c r="Q48" s="142">
        <f t="shared" si="32"/>
        <v>-12.672413793103402</v>
      </c>
      <c r="R48" s="143">
        <f t="shared" si="27"/>
        <v>0.94931034482758636</v>
      </c>
      <c r="S48" s="463"/>
      <c r="T48" s="154">
        <v>0.36388888888888887</v>
      </c>
      <c r="U48" s="154">
        <v>0.44444444444444442</v>
      </c>
      <c r="V48" s="137">
        <v>20</v>
      </c>
      <c r="W48" s="146">
        <f t="shared" si="33"/>
        <v>115.99999999999999</v>
      </c>
      <c r="X48" s="124">
        <v>0.35347222222222219</v>
      </c>
      <c r="Y48" s="124">
        <v>0.3611111111111111</v>
      </c>
      <c r="Z48" s="125"/>
      <c r="AA48" s="125"/>
      <c r="AB48" s="451"/>
      <c r="AC48" s="451"/>
      <c r="AD48" s="438">
        <v>1</v>
      </c>
      <c r="AE48" s="438"/>
      <c r="AF48" s="147">
        <f t="shared" si="28"/>
        <v>-76.03448275862047</v>
      </c>
      <c r="AG48" s="433">
        <f t="shared" si="7"/>
        <v>0.94931034482758636</v>
      </c>
      <c r="AH48" s="485"/>
    </row>
    <row r="49" spans="1:34" s="148" customFormat="1" ht="19.149999999999999" customHeight="1">
      <c r="A49" s="483"/>
      <c r="B49" s="97" t="s">
        <v>196</v>
      </c>
      <c r="C49" s="136"/>
      <c r="D49" s="153" t="s">
        <v>220</v>
      </c>
      <c r="E49" s="151"/>
      <c r="F49" s="366">
        <v>10.09</v>
      </c>
      <c r="G49" s="137">
        <v>6439.95</v>
      </c>
      <c r="H49" s="45">
        <f t="shared" si="34"/>
        <v>64979.095499999996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1410.2080291970808</v>
      </c>
      <c r="O49" s="141">
        <f t="shared" si="30"/>
        <v>235.0346715328468</v>
      </c>
      <c r="P49" s="51">
        <f t="shared" si="31"/>
        <v>0</v>
      </c>
      <c r="Q49" s="142">
        <f t="shared" si="32"/>
        <v>-14.965328467153199</v>
      </c>
      <c r="R49" s="143">
        <f t="shared" si="27"/>
        <v>0.94013868613138718</v>
      </c>
      <c r="S49" s="463"/>
      <c r="T49" s="154">
        <v>0.46527777777777773</v>
      </c>
      <c r="U49" s="154">
        <v>0.65555555555555545</v>
      </c>
      <c r="V49" s="137">
        <v>30</v>
      </c>
      <c r="W49" s="146">
        <f t="shared" si="33"/>
        <v>273.99999999999989</v>
      </c>
      <c r="X49" s="155">
        <v>0.44791666666666669</v>
      </c>
      <c r="Y49" s="155">
        <v>0.46249999999999997</v>
      </c>
      <c r="Z49" s="156"/>
      <c r="AA49" s="125"/>
      <c r="AB49" s="451"/>
      <c r="AC49" s="451"/>
      <c r="AD49" s="438"/>
      <c r="AE49" s="438"/>
      <c r="AF49" s="147">
        <f t="shared" si="28"/>
        <v>-89.791970802919195</v>
      </c>
      <c r="AG49" s="433">
        <f t="shared" si="7"/>
        <v>0.94013868613138718</v>
      </c>
      <c r="AH49" s="485"/>
    </row>
    <row r="50" spans="1:34" s="148" customFormat="1" ht="19.149999999999999" customHeight="1">
      <c r="A50" s="483"/>
      <c r="B50" s="97">
        <v>0</v>
      </c>
      <c r="C50" s="136"/>
      <c r="D50" s="153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463"/>
      <c r="T50" s="154"/>
      <c r="U50" s="154"/>
      <c r="V50" s="137"/>
      <c r="W50" s="146">
        <f t="shared" si="33"/>
        <v>0</v>
      </c>
      <c r="X50" s="155"/>
      <c r="Y50" s="155"/>
      <c r="Z50" s="156"/>
      <c r="AA50" s="156"/>
      <c r="AB50" s="451"/>
      <c r="AC50" s="451"/>
      <c r="AD50" s="438"/>
      <c r="AE50" s="438"/>
      <c r="AF50" s="147">
        <f t="shared" si="28"/>
        <v>0</v>
      </c>
      <c r="AG50" s="433" t="e">
        <f t="shared" si="7"/>
        <v>#DIV/0!</v>
      </c>
      <c r="AH50" s="485"/>
    </row>
    <row r="51" spans="1:34" s="148" customFormat="1" ht="19.149999999999999" customHeight="1">
      <c r="A51" s="483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46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451"/>
      <c r="AC51" s="451"/>
      <c r="AD51" s="438"/>
      <c r="AE51" s="438"/>
      <c r="AF51" s="147">
        <f t="shared" si="28"/>
        <v>0</v>
      </c>
      <c r="AG51" s="433" t="e">
        <f t="shared" si="7"/>
        <v>#DIV/0!</v>
      </c>
      <c r="AH51" s="485"/>
    </row>
    <row r="52" spans="1:34" s="148" customFormat="1" ht="19.149999999999999" customHeight="1">
      <c r="A52" s="483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1"/>
      <c r="S52" s="46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451"/>
      <c r="AC52" s="451"/>
      <c r="AD52" s="438"/>
      <c r="AE52" s="438"/>
      <c r="AF52" s="147">
        <f t="shared" si="28"/>
        <v>0</v>
      </c>
      <c r="AG52" s="433" t="e">
        <f t="shared" si="7"/>
        <v>#DIV/0!</v>
      </c>
      <c r="AH52" s="485"/>
    </row>
    <row r="53" spans="1:34" s="148" customFormat="1" ht="19.149999999999999" customHeight="1">
      <c r="A53" s="483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1"/>
      <c r="S53" s="46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451"/>
      <c r="AC53" s="451"/>
      <c r="AD53" s="438"/>
      <c r="AE53" s="438"/>
      <c r="AF53" s="147">
        <f t="shared" si="28"/>
        <v>0</v>
      </c>
      <c r="AG53" s="433" t="e">
        <f t="shared" si="7"/>
        <v>#DIV/0!</v>
      </c>
      <c r="AH53" s="485"/>
    </row>
    <row r="54" spans="1:34" s="148" customFormat="1" ht="19.149999999999999" customHeight="1">
      <c r="A54" s="483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1"/>
      <c r="S54" s="46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451"/>
      <c r="AC54" s="451"/>
      <c r="AD54" s="438"/>
      <c r="AE54" s="438"/>
      <c r="AF54" s="147">
        <f t="shared" si="28"/>
        <v>0</v>
      </c>
      <c r="AG54" s="433" t="e">
        <f t="shared" si="7"/>
        <v>#DIV/0!</v>
      </c>
      <c r="AH54" s="485"/>
    </row>
    <row r="55" spans="1:34" s="148" customFormat="1" ht="19.149999999999999" customHeight="1">
      <c r="A55" s="483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1"/>
      <c r="S55" s="46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451"/>
      <c r="AC55" s="451"/>
      <c r="AD55" s="438"/>
      <c r="AE55" s="438"/>
      <c r="AF55" s="147"/>
      <c r="AG55" s="433"/>
      <c r="AH55" s="485"/>
    </row>
    <row r="56" spans="1:34" ht="19.149999999999999" customHeight="1">
      <c r="A56" s="484"/>
      <c r="B56" s="160">
        <v>0</v>
      </c>
      <c r="C56" s="100" t="s">
        <v>221</v>
      </c>
      <c r="D56" s="478" t="s">
        <v>118</v>
      </c>
      <c r="E56" s="478"/>
      <c r="F56" s="363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5.666666666666667</v>
      </c>
      <c r="N56" s="101">
        <f t="shared" si="35"/>
        <v>1785.2546141100283</v>
      </c>
      <c r="O56" s="104">
        <f t="shared" si="35"/>
        <v>327.31850124366787</v>
      </c>
      <c r="P56" s="161">
        <f>M56-J56</f>
        <v>0.5</v>
      </c>
      <c r="Q56" s="118">
        <f>N56-K56</f>
        <v>35.254614110028342</v>
      </c>
      <c r="R56" s="162">
        <f t="shared" ref="R56:R61" si="36">O56/L56</f>
        <v>0.88692755175703553</v>
      </c>
      <c r="S56" s="463"/>
      <c r="T56" s="163"/>
      <c r="U56" s="163"/>
      <c r="V56" s="426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451"/>
      <c r="AC56" s="451"/>
      <c r="AD56" s="107">
        <f>SUM(AD44:AD55)</f>
        <v>1</v>
      </c>
      <c r="AE56" s="107">
        <f>SUM(AE44:AE55)</f>
        <v>1</v>
      </c>
      <c r="AF56" s="165">
        <f>N56-K56</f>
        <v>35.254614110028342</v>
      </c>
      <c r="AG56" s="431">
        <f>N56/K56</f>
        <v>1.020145493777159</v>
      </c>
      <c r="AH56" s="485"/>
    </row>
    <row r="57" spans="1:34" ht="19.149999999999999" customHeight="1">
      <c r="A57" s="488" t="s">
        <v>222</v>
      </c>
      <c r="B57" s="97" t="s">
        <v>203</v>
      </c>
      <c r="C57" s="166"/>
      <c r="D57" s="167" t="s">
        <v>223</v>
      </c>
      <c r="E57" s="112"/>
      <c r="F57" s="359">
        <v>28.26</v>
      </c>
      <c r="G57" s="137">
        <v>1803</v>
      </c>
      <c r="H57" s="84">
        <f t="shared" ref="H57:H66" si="37">F57*G57</f>
        <v>50952.780000000006</v>
      </c>
      <c r="I57" s="438"/>
      <c r="J57" s="87">
        <v>7</v>
      </c>
      <c r="K57" s="57">
        <v>1500</v>
      </c>
      <c r="L57" s="86">
        <v>214.28571428571428</v>
      </c>
      <c r="M57" s="427">
        <v>7</v>
      </c>
      <c r="N57" s="57">
        <f t="shared" ref="N57:N61" si="38">G57/W57*60</f>
        <v>1442.3999999999996</v>
      </c>
      <c r="O57" s="86">
        <f t="shared" ref="O57:O61" si="39">N57/M57</f>
        <v>206.05714285714279</v>
      </c>
      <c r="P57" s="168">
        <f t="shared" ref="P57:P61" si="40">M57-J57</f>
        <v>0</v>
      </c>
      <c r="Q57" s="49">
        <f t="shared" ref="Q57:Q61" si="41">O57-L57</f>
        <v>-8.2285714285714846</v>
      </c>
      <c r="R57" s="428">
        <f t="shared" si="36"/>
        <v>0.96159999999999979</v>
      </c>
      <c r="S57" s="463">
        <f>R69</f>
        <v>0.96317591440422312</v>
      </c>
      <c r="T57" s="144">
        <v>0.16666666666666666</v>
      </c>
      <c r="U57" s="144">
        <v>0.21875</v>
      </c>
      <c r="V57" s="424">
        <v>5</v>
      </c>
      <c r="W57" s="421">
        <f>(U57-T57)*24*60</f>
        <v>75.000000000000014</v>
      </c>
      <c r="X57" s="53"/>
      <c r="Y57" s="53"/>
      <c r="Z57" s="54"/>
      <c r="AA57" s="54"/>
      <c r="AB57" s="451"/>
      <c r="AC57" s="451"/>
      <c r="AD57" s="438"/>
      <c r="AE57" s="438"/>
      <c r="AF57" s="48">
        <f t="shared" si="6"/>
        <v>-57.600000000000364</v>
      </c>
      <c r="AG57" s="432">
        <f t="shared" si="7"/>
        <v>0.96159999999999979</v>
      </c>
      <c r="AH57" s="477">
        <f>AG69</f>
        <v>0.96351595202183427</v>
      </c>
    </row>
    <row r="58" spans="1:34" ht="19.149999999999999" customHeight="1">
      <c r="A58" s="449"/>
      <c r="B58" s="97" t="s">
        <v>203</v>
      </c>
      <c r="C58" s="434"/>
      <c r="D58" s="42" t="s">
        <v>224</v>
      </c>
      <c r="E58" s="43"/>
      <c r="F58" s="359">
        <v>27.88</v>
      </c>
      <c r="G58" s="137">
        <v>3270</v>
      </c>
      <c r="H58" s="45">
        <f t="shared" si="37"/>
        <v>91167.599999999991</v>
      </c>
      <c r="I58" s="424"/>
      <c r="J58" s="46">
        <v>7</v>
      </c>
      <c r="K58" s="44">
        <v>1500</v>
      </c>
      <c r="L58" s="86">
        <v>214.28571428571428</v>
      </c>
      <c r="M58" s="422">
        <v>7</v>
      </c>
      <c r="N58" s="44">
        <f t="shared" si="38"/>
        <v>1453.3333333333339</v>
      </c>
      <c r="O58" s="47">
        <f t="shared" si="39"/>
        <v>207.61904761904771</v>
      </c>
      <c r="P58" s="168">
        <f t="shared" si="40"/>
        <v>0</v>
      </c>
      <c r="Q58" s="49">
        <f t="shared" si="41"/>
        <v>-6.6666666666665719</v>
      </c>
      <c r="R58" s="428">
        <f t="shared" si="36"/>
        <v>0.96888888888888935</v>
      </c>
      <c r="S58" s="463"/>
      <c r="T58" s="169">
        <v>0.22569444444444445</v>
      </c>
      <c r="U58" s="169">
        <v>0.31944444444444442</v>
      </c>
      <c r="V58" s="424">
        <v>10</v>
      </c>
      <c r="W58" s="421">
        <f>(U58-T58)*24*60</f>
        <v>134.99999999999994</v>
      </c>
      <c r="X58" s="53"/>
      <c r="Y58" s="53"/>
      <c r="Z58" s="54"/>
      <c r="AA58" s="54"/>
      <c r="AB58" s="486"/>
      <c r="AC58" s="487"/>
      <c r="AD58" s="438"/>
      <c r="AE58" s="438">
        <v>1</v>
      </c>
      <c r="AF58" s="48">
        <f t="shared" si="6"/>
        <v>-46.66666666666606</v>
      </c>
      <c r="AG58" s="428">
        <f t="shared" si="7"/>
        <v>0.96888888888888924</v>
      </c>
      <c r="AH58" s="463"/>
    </row>
    <row r="59" spans="1:34" ht="19.149999999999999" customHeight="1">
      <c r="A59" s="449"/>
      <c r="B59" s="97" t="s">
        <v>203</v>
      </c>
      <c r="C59" s="434"/>
      <c r="D59" s="42" t="s">
        <v>225</v>
      </c>
      <c r="E59" s="43"/>
      <c r="F59" s="359">
        <v>28</v>
      </c>
      <c r="G59" s="137">
        <v>2840</v>
      </c>
      <c r="H59" s="45">
        <f t="shared" si="37"/>
        <v>79520</v>
      </c>
      <c r="I59" s="424"/>
      <c r="J59" s="46">
        <v>7</v>
      </c>
      <c r="K59" s="44">
        <v>1500</v>
      </c>
      <c r="L59" s="86">
        <v>214.28571428571428</v>
      </c>
      <c r="M59" s="422">
        <v>7</v>
      </c>
      <c r="N59" s="44">
        <f t="shared" si="38"/>
        <v>1456.4102564102566</v>
      </c>
      <c r="O59" s="47">
        <f t="shared" si="39"/>
        <v>208.05860805860809</v>
      </c>
      <c r="P59" s="168">
        <f t="shared" si="40"/>
        <v>0</v>
      </c>
      <c r="Q59" s="49">
        <f t="shared" si="41"/>
        <v>-6.2271062271061908</v>
      </c>
      <c r="R59" s="428">
        <f t="shared" si="36"/>
        <v>0.97094017094017115</v>
      </c>
      <c r="S59" s="463"/>
      <c r="T59" s="169">
        <v>0.33680555555555552</v>
      </c>
      <c r="U59" s="169">
        <v>0.41805555555555551</v>
      </c>
      <c r="V59" s="145">
        <v>25</v>
      </c>
      <c r="W59" s="421">
        <f t="shared" ref="W59:W69" si="42">(U59-T59)*24*60</f>
        <v>116.99999999999999</v>
      </c>
      <c r="X59" s="53">
        <v>0.32291666666666669</v>
      </c>
      <c r="Y59" s="53">
        <v>0.33402777777777781</v>
      </c>
      <c r="Z59" s="54"/>
      <c r="AA59" s="54"/>
      <c r="AB59" s="451"/>
      <c r="AC59" s="451"/>
      <c r="AD59" s="438"/>
      <c r="AE59" s="438"/>
      <c r="AF59" s="48">
        <f t="shared" si="6"/>
        <v>-43.589743589743421</v>
      </c>
      <c r="AG59" s="428">
        <f t="shared" si="7"/>
        <v>0.97094017094017104</v>
      </c>
      <c r="AH59" s="463"/>
    </row>
    <row r="60" spans="1:34" ht="19.149999999999999" customHeight="1">
      <c r="A60" s="449"/>
      <c r="B60" s="97" t="s">
        <v>196</v>
      </c>
      <c r="C60" s="434"/>
      <c r="D60" s="42" t="s">
        <v>220</v>
      </c>
      <c r="E60" s="43"/>
      <c r="F60" s="359">
        <v>10.09</v>
      </c>
      <c r="G60" s="137">
        <v>5008.8499999999995</v>
      </c>
      <c r="H60" s="45">
        <f t="shared" si="37"/>
        <v>50539.296499999997</v>
      </c>
      <c r="I60" s="42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1431.1</v>
      </c>
      <c r="O60" s="47">
        <f t="shared" si="39"/>
        <v>238.51666666666665</v>
      </c>
      <c r="P60" s="168">
        <f t="shared" si="40"/>
        <v>0</v>
      </c>
      <c r="Q60" s="49">
        <f t="shared" si="41"/>
        <v>-11.483333333333348</v>
      </c>
      <c r="R60" s="428">
        <f t="shared" si="36"/>
        <v>0.95406666666666662</v>
      </c>
      <c r="S60" s="463"/>
      <c r="T60" s="169">
        <v>0.43888888888888883</v>
      </c>
      <c r="U60" s="169">
        <v>0.58472222222222214</v>
      </c>
      <c r="V60" s="145">
        <v>30</v>
      </c>
      <c r="W60" s="421">
        <f t="shared" si="42"/>
        <v>209.99999999999997</v>
      </c>
      <c r="X60" s="53">
        <v>0.42152777777777778</v>
      </c>
      <c r="Y60" s="53">
        <v>0.43611111111111112</v>
      </c>
      <c r="Z60" s="54"/>
      <c r="AA60" s="54"/>
      <c r="AB60" s="451"/>
      <c r="AC60" s="451"/>
      <c r="AD60" s="438"/>
      <c r="AE60" s="438">
        <v>1</v>
      </c>
      <c r="AF60" s="48">
        <f t="shared" si="6"/>
        <v>-68.900000000000091</v>
      </c>
      <c r="AG60" s="432">
        <f t="shared" si="7"/>
        <v>0.95406666666666662</v>
      </c>
      <c r="AH60" s="463"/>
    </row>
    <row r="61" spans="1:34" ht="19.149999999999999" customHeight="1">
      <c r="A61" s="449"/>
      <c r="B61" s="97" t="s">
        <v>196</v>
      </c>
      <c r="C61" s="434"/>
      <c r="D61" s="42" t="s">
        <v>220</v>
      </c>
      <c r="E61" s="43"/>
      <c r="F61" s="359">
        <v>10.09</v>
      </c>
      <c r="G61" s="137">
        <v>2862.2000000000003</v>
      </c>
      <c r="H61" s="45">
        <f t="shared" si="37"/>
        <v>28879.598000000002</v>
      </c>
      <c r="I61" s="42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1443.1260504201673</v>
      </c>
      <c r="O61" s="47">
        <f t="shared" si="39"/>
        <v>240.52100840336121</v>
      </c>
      <c r="P61" s="168">
        <f t="shared" si="40"/>
        <v>0</v>
      </c>
      <c r="Q61" s="49">
        <f t="shared" si="41"/>
        <v>-9.4789915966387923</v>
      </c>
      <c r="R61" s="428">
        <f t="shared" si="36"/>
        <v>0.96208403361344486</v>
      </c>
      <c r="S61" s="463"/>
      <c r="T61" s="169">
        <v>0.60555555555555551</v>
      </c>
      <c r="U61" s="169">
        <v>0.68819444444444444</v>
      </c>
      <c r="V61" s="145">
        <v>30</v>
      </c>
      <c r="W61" s="421">
        <f t="shared" si="42"/>
        <v>119.00000000000006</v>
      </c>
      <c r="X61" s="53">
        <v>0.58819444444444446</v>
      </c>
      <c r="Y61" s="53">
        <v>0.60277777777777775</v>
      </c>
      <c r="Z61" s="54"/>
      <c r="AA61" s="54"/>
      <c r="AB61" s="451"/>
      <c r="AC61" s="451"/>
      <c r="AD61" s="438"/>
      <c r="AE61" s="438"/>
      <c r="AF61" s="48">
        <f t="shared" si="6"/>
        <v>-56.873949579832697</v>
      </c>
      <c r="AG61" s="428">
        <f t="shared" si="7"/>
        <v>0.96208403361344486</v>
      </c>
      <c r="AH61" s="463"/>
    </row>
    <row r="62" spans="1:34" ht="19.149999999999999" customHeight="1">
      <c r="A62" s="449"/>
      <c r="B62" s="97">
        <v>0</v>
      </c>
      <c r="C62" s="434"/>
      <c r="D62" s="42"/>
      <c r="E62" s="43"/>
      <c r="F62" s="359" t="s">
        <v>105</v>
      </c>
      <c r="G62" s="137"/>
      <c r="H62" s="45">
        <f t="shared" si="37"/>
        <v>0</v>
      </c>
      <c r="I62" s="424"/>
      <c r="J62" s="170"/>
      <c r="K62" s="61"/>
      <c r="L62" s="86"/>
      <c r="M62" s="62"/>
      <c r="N62" s="44"/>
      <c r="O62" s="47"/>
      <c r="P62" s="168"/>
      <c r="Q62" s="49"/>
      <c r="R62" s="428"/>
      <c r="S62" s="463"/>
      <c r="T62" s="169"/>
      <c r="U62" s="169"/>
      <c r="V62" s="145"/>
      <c r="W62" s="421">
        <f t="shared" si="42"/>
        <v>0</v>
      </c>
      <c r="X62" s="53"/>
      <c r="Y62" s="53"/>
      <c r="Z62" s="54"/>
      <c r="AA62" s="54"/>
      <c r="AB62" s="451"/>
      <c r="AC62" s="451"/>
      <c r="AD62" s="438"/>
      <c r="AE62" s="438"/>
      <c r="AF62" s="48">
        <f t="shared" si="6"/>
        <v>0</v>
      </c>
      <c r="AG62" s="428" t="e">
        <f t="shared" si="7"/>
        <v>#DIV/0!</v>
      </c>
      <c r="AH62" s="463"/>
    </row>
    <row r="63" spans="1:34" ht="19.149999999999999" customHeight="1">
      <c r="A63" s="449"/>
      <c r="B63" s="97">
        <v>0</v>
      </c>
      <c r="C63" s="434"/>
      <c r="D63" s="42"/>
      <c r="E63" s="43"/>
      <c r="F63" s="359" t="s">
        <v>105</v>
      </c>
      <c r="G63" s="137"/>
      <c r="H63" s="45">
        <f t="shared" si="37"/>
        <v>0</v>
      </c>
      <c r="I63" s="424"/>
      <c r="J63" s="46"/>
      <c r="K63" s="44"/>
      <c r="L63" s="86"/>
      <c r="M63" s="62"/>
      <c r="N63" s="44"/>
      <c r="O63" s="47"/>
      <c r="P63" s="168"/>
      <c r="Q63" s="49"/>
      <c r="R63" s="428"/>
      <c r="S63" s="463"/>
      <c r="T63" s="169"/>
      <c r="U63" s="169"/>
      <c r="V63" s="145"/>
      <c r="W63" s="421">
        <f t="shared" si="42"/>
        <v>0</v>
      </c>
      <c r="X63" s="53"/>
      <c r="Y63" s="53"/>
      <c r="Z63" s="54"/>
      <c r="AA63" s="54"/>
      <c r="AB63" s="451"/>
      <c r="AC63" s="451"/>
      <c r="AD63" s="438"/>
      <c r="AE63" s="438"/>
      <c r="AF63" s="48">
        <f t="shared" si="6"/>
        <v>0</v>
      </c>
      <c r="AG63" s="432" t="e">
        <f t="shared" si="7"/>
        <v>#DIV/0!</v>
      </c>
      <c r="AH63" s="463"/>
    </row>
    <row r="64" spans="1:34" ht="19.149999999999999" customHeight="1">
      <c r="A64" s="449"/>
      <c r="B64" s="97">
        <v>0</v>
      </c>
      <c r="C64" s="434"/>
      <c r="D64" s="42"/>
      <c r="E64" s="43"/>
      <c r="F64" s="359" t="s">
        <v>105</v>
      </c>
      <c r="G64" s="137"/>
      <c r="H64" s="45">
        <f t="shared" si="37"/>
        <v>0</v>
      </c>
      <c r="I64" s="424"/>
      <c r="J64" s="170"/>
      <c r="K64" s="61"/>
      <c r="L64" s="86"/>
      <c r="M64" s="62"/>
      <c r="N64" s="44"/>
      <c r="O64" s="47"/>
      <c r="P64" s="168"/>
      <c r="Q64" s="49"/>
      <c r="R64" s="428"/>
      <c r="S64" s="463"/>
      <c r="T64" s="169"/>
      <c r="U64" s="169"/>
      <c r="V64" s="145"/>
      <c r="W64" s="421">
        <f t="shared" si="42"/>
        <v>0</v>
      </c>
      <c r="X64" s="424"/>
      <c r="Y64" s="424"/>
      <c r="Z64" s="54"/>
      <c r="AA64" s="54"/>
      <c r="AB64" s="451"/>
      <c r="AC64" s="451"/>
      <c r="AD64" s="438"/>
      <c r="AE64" s="438"/>
      <c r="AF64" s="48">
        <f t="shared" si="6"/>
        <v>0</v>
      </c>
      <c r="AG64" s="428" t="e">
        <f t="shared" si="7"/>
        <v>#DIV/0!</v>
      </c>
      <c r="AH64" s="463"/>
    </row>
    <row r="65" spans="1:34" ht="19.149999999999999" customHeight="1">
      <c r="A65" s="449"/>
      <c r="B65" s="97">
        <v>0</v>
      </c>
      <c r="C65" s="434"/>
      <c r="D65" s="42"/>
      <c r="E65" s="43"/>
      <c r="F65" s="359" t="s">
        <v>105</v>
      </c>
      <c r="G65" s="137"/>
      <c r="H65" s="45">
        <f t="shared" si="37"/>
        <v>0</v>
      </c>
      <c r="I65" s="424"/>
      <c r="J65" s="170"/>
      <c r="K65" s="61"/>
      <c r="L65" s="86"/>
      <c r="M65" s="62"/>
      <c r="N65" s="61"/>
      <c r="O65" s="77"/>
      <c r="P65" s="48"/>
      <c r="Q65" s="49"/>
      <c r="R65" s="428"/>
      <c r="S65" s="463"/>
      <c r="T65" s="169"/>
      <c r="U65" s="169"/>
      <c r="V65" s="145"/>
      <c r="W65" s="421">
        <f t="shared" si="42"/>
        <v>0</v>
      </c>
      <c r="X65" s="424"/>
      <c r="Y65" s="424"/>
      <c r="Z65" s="54"/>
      <c r="AA65" s="54"/>
      <c r="AB65" s="451"/>
      <c r="AC65" s="451"/>
      <c r="AD65" s="438"/>
      <c r="AE65" s="438"/>
      <c r="AF65" s="48">
        <f t="shared" si="6"/>
        <v>0</v>
      </c>
      <c r="AG65" s="428" t="e">
        <f t="shared" si="7"/>
        <v>#DIV/0!</v>
      </c>
      <c r="AH65" s="463"/>
    </row>
    <row r="66" spans="1:34" ht="19.149999999999999" customHeight="1">
      <c r="A66" s="449"/>
      <c r="B66" s="97">
        <v>0</v>
      </c>
      <c r="C66" s="434"/>
      <c r="D66" s="42"/>
      <c r="E66" s="43"/>
      <c r="F66" s="359" t="s">
        <v>105</v>
      </c>
      <c r="G66" s="137"/>
      <c r="H66" s="45">
        <f t="shared" si="37"/>
        <v>0</v>
      </c>
      <c r="I66" s="424"/>
      <c r="J66" s="170"/>
      <c r="K66" s="61"/>
      <c r="L66" s="86"/>
      <c r="M66" s="62"/>
      <c r="N66" s="61"/>
      <c r="O66" s="77"/>
      <c r="P66" s="48"/>
      <c r="Q66" s="49"/>
      <c r="R66" s="428"/>
      <c r="S66" s="463"/>
      <c r="T66" s="169"/>
      <c r="U66" s="169"/>
      <c r="V66" s="145"/>
      <c r="W66" s="421">
        <f t="shared" si="42"/>
        <v>0</v>
      </c>
      <c r="X66" s="424"/>
      <c r="Y66" s="424"/>
      <c r="Z66" s="54"/>
      <c r="AA66" s="54"/>
      <c r="AB66" s="451"/>
      <c r="AC66" s="451"/>
      <c r="AD66" s="438"/>
      <c r="AE66" s="438"/>
      <c r="AF66" s="48">
        <f t="shared" si="6"/>
        <v>0</v>
      </c>
      <c r="AG66" s="432" t="e">
        <f t="shared" si="7"/>
        <v>#DIV/0!</v>
      </c>
      <c r="AH66" s="463"/>
    </row>
    <row r="67" spans="1:34" ht="19.149999999999999" customHeight="1">
      <c r="A67" s="449"/>
      <c r="B67" s="97">
        <v>0</v>
      </c>
      <c r="C67" s="434"/>
      <c r="D67" s="42"/>
      <c r="E67" s="43"/>
      <c r="F67" s="359" t="s">
        <v>105</v>
      </c>
      <c r="G67" s="137"/>
      <c r="H67" s="45">
        <f>F67*G67</f>
        <v>0</v>
      </c>
      <c r="I67" s="424"/>
      <c r="J67" s="170"/>
      <c r="K67" s="61"/>
      <c r="L67" s="86"/>
      <c r="M67" s="62"/>
      <c r="N67" s="61"/>
      <c r="O67" s="77"/>
      <c r="P67" s="48"/>
      <c r="Q67" s="49"/>
      <c r="R67" s="428"/>
      <c r="S67" s="463"/>
      <c r="T67" s="169"/>
      <c r="U67" s="169"/>
      <c r="V67" s="145"/>
      <c r="W67" s="421">
        <f t="shared" si="42"/>
        <v>0</v>
      </c>
      <c r="X67" s="424"/>
      <c r="Y67" s="424"/>
      <c r="Z67" s="54"/>
      <c r="AA67" s="54"/>
      <c r="AB67" s="451"/>
      <c r="AC67" s="451"/>
      <c r="AD67" s="438"/>
      <c r="AE67" s="438"/>
      <c r="AF67" s="48">
        <f t="shared" si="6"/>
        <v>0</v>
      </c>
      <c r="AG67" s="428" t="e">
        <f t="shared" si="7"/>
        <v>#DIV/0!</v>
      </c>
      <c r="AH67" s="463"/>
    </row>
    <row r="68" spans="1:34" ht="19.149999999999999" customHeight="1">
      <c r="A68" s="449"/>
      <c r="B68" s="424">
        <v>0</v>
      </c>
      <c r="C68" s="434"/>
      <c r="D68" s="42"/>
      <c r="E68" s="43"/>
      <c r="F68" s="366" t="s">
        <v>105</v>
      </c>
      <c r="G68" s="137"/>
      <c r="H68" s="45">
        <f>F68*G68</f>
        <v>0</v>
      </c>
      <c r="I68" s="424"/>
      <c r="J68" s="170"/>
      <c r="K68" s="61"/>
      <c r="L68" s="86"/>
      <c r="M68" s="62"/>
      <c r="N68" s="61"/>
      <c r="O68" s="77"/>
      <c r="P68" s="48"/>
      <c r="Q68" s="49"/>
      <c r="R68" s="428"/>
      <c r="S68" s="463"/>
      <c r="T68" s="169"/>
      <c r="U68" s="169"/>
      <c r="V68" s="145"/>
      <c r="W68" s="421">
        <f t="shared" si="42"/>
        <v>0</v>
      </c>
      <c r="X68" s="424"/>
      <c r="Y68" s="424"/>
      <c r="Z68" s="54"/>
      <c r="AA68" s="54"/>
      <c r="AB68" s="451"/>
      <c r="AC68" s="451"/>
      <c r="AD68" s="438"/>
      <c r="AE68" s="438"/>
      <c r="AF68" s="48"/>
      <c r="AG68" s="428"/>
      <c r="AH68" s="463"/>
    </row>
    <row r="69" spans="1:34" ht="19.149999999999999" customHeight="1">
      <c r="A69" s="449"/>
      <c r="B69" s="171">
        <v>0</v>
      </c>
      <c r="C69" s="6" t="s">
        <v>227</v>
      </c>
      <c r="D69" s="478" t="s">
        <v>118</v>
      </c>
      <c r="E69" s="478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1445.2739280327514</v>
      </c>
      <c r="O69" s="73">
        <f t="shared" si="43"/>
        <v>220.15449472096529</v>
      </c>
      <c r="P69" s="48">
        <f>M69-J69</f>
        <v>0</v>
      </c>
      <c r="Q69" s="49">
        <f>N69-K69</f>
        <v>-54.726071967248572</v>
      </c>
      <c r="R69" s="175">
        <f t="shared" ref="R69:R75" si="44">O69/L69</f>
        <v>0.96317591440422312</v>
      </c>
      <c r="S69" s="463"/>
      <c r="T69" s="144"/>
      <c r="U69" s="144"/>
      <c r="V69" s="44"/>
      <c r="W69" s="42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51"/>
      <c r="AC69" s="451"/>
      <c r="AD69" s="107">
        <f>SUM(AD57:AD68)</f>
        <v>0</v>
      </c>
      <c r="AE69" s="107">
        <f>SUM(AE57:AE68)</f>
        <v>2</v>
      </c>
      <c r="AF69" s="48">
        <f t="shared" si="6"/>
        <v>-54.726071967248572</v>
      </c>
      <c r="AG69" s="428">
        <f t="shared" si="7"/>
        <v>0.96351595202183427</v>
      </c>
      <c r="AH69" s="463"/>
    </row>
    <row r="70" spans="1:34" ht="19.149999999999999" customHeight="1">
      <c r="A70" s="459" t="s">
        <v>228</v>
      </c>
      <c r="B70" s="424" t="s">
        <v>201</v>
      </c>
      <c r="C70" s="97"/>
      <c r="D70" s="42" t="s">
        <v>229</v>
      </c>
      <c r="E70" s="43"/>
      <c r="F70" s="359">
        <v>62.13</v>
      </c>
      <c r="G70" s="44">
        <v>474</v>
      </c>
      <c r="H70" s="45">
        <f>F70*G70</f>
        <v>29449.620000000003</v>
      </c>
      <c r="I70" s="424"/>
      <c r="J70" s="46">
        <v>14</v>
      </c>
      <c r="K70" s="44">
        <v>1500</v>
      </c>
      <c r="L70" s="47">
        <v>107.14285714285714</v>
      </c>
      <c r="M70" s="422">
        <v>14</v>
      </c>
      <c r="N70" s="44">
        <f t="shared" ref="N70:N75" si="45">G70/W70*60</f>
        <v>1236.5217391304348</v>
      </c>
      <c r="O70" s="47">
        <f t="shared" ref="O70:O75" si="46">N70/M70</f>
        <v>88.322981366459629</v>
      </c>
      <c r="P70" s="48">
        <f t="shared" ref="P70:P75" si="47">M70-J70</f>
        <v>0</v>
      </c>
      <c r="Q70" s="49">
        <f t="shared" ref="Q70:Q75" si="48">O70-L70</f>
        <v>-18.81987577639751</v>
      </c>
      <c r="R70" s="428">
        <f t="shared" si="44"/>
        <v>0.82434782608695656</v>
      </c>
      <c r="S70" s="463">
        <f>R82</f>
        <v>0.87023788114279133</v>
      </c>
      <c r="T70" s="50">
        <v>0.29166666666666669</v>
      </c>
      <c r="U70" s="50">
        <v>0.30763888888888891</v>
      </c>
      <c r="V70" s="424">
        <v>5</v>
      </c>
      <c r="W70" s="421">
        <f>(U70-T70)*24*60</f>
        <v>23</v>
      </c>
      <c r="X70" s="424"/>
      <c r="Y70" s="424"/>
      <c r="Z70" s="54"/>
      <c r="AA70" s="54"/>
      <c r="AB70" s="451"/>
      <c r="AC70" s="451"/>
      <c r="AD70" s="438"/>
      <c r="AE70" s="438">
        <v>1</v>
      </c>
      <c r="AF70" s="48">
        <f t="shared" si="6"/>
        <v>-263.47826086956525</v>
      </c>
      <c r="AG70" s="428">
        <f t="shared" si="7"/>
        <v>0.82434782608695645</v>
      </c>
      <c r="AH70" s="463">
        <f>AG82</f>
        <v>0.87135084626612336</v>
      </c>
    </row>
    <row r="71" spans="1:34" ht="19.149999999999999" customHeight="1">
      <c r="A71" s="459"/>
      <c r="B71" s="424" t="s">
        <v>230</v>
      </c>
      <c r="C71" s="41"/>
      <c r="D71" s="176" t="s">
        <v>231</v>
      </c>
      <c r="E71" s="43"/>
      <c r="F71" s="359">
        <v>47.65</v>
      </c>
      <c r="G71" s="44">
        <v>1761.1999999999998</v>
      </c>
      <c r="H71" s="45">
        <f>F71*G71</f>
        <v>83921.18</v>
      </c>
      <c r="I71" s="424"/>
      <c r="J71" s="46">
        <v>18</v>
      </c>
      <c r="K71" s="177">
        <v>1440</v>
      </c>
      <c r="L71" s="47">
        <v>80</v>
      </c>
      <c r="M71" s="427">
        <v>18</v>
      </c>
      <c r="N71" s="44">
        <f t="shared" si="45"/>
        <v>1337.6202531645563</v>
      </c>
      <c r="O71" s="47">
        <f t="shared" si="46"/>
        <v>74.312236286919799</v>
      </c>
      <c r="P71" s="48">
        <f t="shared" si="47"/>
        <v>0</v>
      </c>
      <c r="Q71" s="49">
        <f t="shared" si="48"/>
        <v>-5.6877637130802015</v>
      </c>
      <c r="R71" s="428">
        <f t="shared" si="44"/>
        <v>0.92890295358649744</v>
      </c>
      <c r="S71" s="463"/>
      <c r="T71" s="50">
        <v>0.31319444444444444</v>
      </c>
      <c r="U71" s="50">
        <v>0.36805555555555558</v>
      </c>
      <c r="V71" s="424">
        <v>8</v>
      </c>
      <c r="W71" s="421">
        <f t="shared" ref="W71:W81" si="49">(U71-T71)*24*60</f>
        <v>79.000000000000043</v>
      </c>
      <c r="X71" s="53"/>
      <c r="Y71" s="53"/>
      <c r="Z71" s="54"/>
      <c r="AA71" s="54"/>
      <c r="AB71" s="451"/>
      <c r="AC71" s="451"/>
      <c r="AD71" s="438"/>
      <c r="AE71" s="438"/>
      <c r="AF71" s="48">
        <f>N71-K71</f>
        <v>-102.37974683544371</v>
      </c>
      <c r="AG71" s="428">
        <f>N71/K71</f>
        <v>0.92890295358649744</v>
      </c>
      <c r="AH71" s="463"/>
    </row>
    <row r="72" spans="1:34" ht="19.149999999999999" customHeight="1">
      <c r="A72" s="459"/>
      <c r="B72" s="424" t="s">
        <v>196</v>
      </c>
      <c r="C72" s="66"/>
      <c r="D72" s="176" t="s">
        <v>232</v>
      </c>
      <c r="E72" s="43"/>
      <c r="F72" s="359">
        <v>56.85</v>
      </c>
      <c r="G72" s="57">
        <v>2957</v>
      </c>
      <c r="H72" s="45">
        <f t="shared" ref="H72:H80" si="50">F72*G72</f>
        <v>168105.45</v>
      </c>
      <c r="I72" s="424"/>
      <c r="J72" s="87">
        <v>18</v>
      </c>
      <c r="K72" s="57">
        <v>1636</v>
      </c>
      <c r="L72" s="86">
        <v>90.888888888888886</v>
      </c>
      <c r="M72" s="422">
        <v>18</v>
      </c>
      <c r="N72" s="44">
        <f t="shared" si="45"/>
        <v>1324.0298507462687</v>
      </c>
      <c r="O72" s="47">
        <f t="shared" si="46"/>
        <v>73.557213930348269</v>
      </c>
      <c r="P72" s="48">
        <f t="shared" si="47"/>
        <v>0</v>
      </c>
      <c r="Q72" s="49">
        <f t="shared" si="48"/>
        <v>-17.331674958540617</v>
      </c>
      <c r="R72" s="428">
        <f t="shared" si="44"/>
        <v>0.80930919972265825</v>
      </c>
      <c r="S72" s="463"/>
      <c r="T72" s="50">
        <v>0.38333333333333336</v>
      </c>
      <c r="U72" s="50">
        <v>0.47638888888888892</v>
      </c>
      <c r="V72" s="424">
        <v>22</v>
      </c>
      <c r="W72" s="421">
        <f t="shared" si="49"/>
        <v>134</v>
      </c>
      <c r="X72" s="53">
        <v>0.37152777777777773</v>
      </c>
      <c r="Y72" s="53">
        <v>0.38055555555555554</v>
      </c>
      <c r="Z72" s="54"/>
      <c r="AA72" s="54"/>
      <c r="AB72" s="451"/>
      <c r="AC72" s="451"/>
      <c r="AD72" s="438"/>
      <c r="AE72" s="438"/>
      <c r="AF72" s="48">
        <f>N72-K72</f>
        <v>-311.97014925373128</v>
      </c>
      <c r="AG72" s="428">
        <f>N72/K72</f>
        <v>0.80930919972265813</v>
      </c>
      <c r="AH72" s="463"/>
    </row>
    <row r="73" spans="1:34" ht="19.149999999999999" customHeight="1">
      <c r="A73" s="459"/>
      <c r="B73" s="424" t="s">
        <v>230</v>
      </c>
      <c r="C73" s="178"/>
      <c r="D73" s="179" t="s">
        <v>233</v>
      </c>
      <c r="E73" s="180"/>
      <c r="F73" s="359">
        <v>53.76</v>
      </c>
      <c r="G73" s="57">
        <v>2216.7599999999998</v>
      </c>
      <c r="H73" s="45">
        <f t="shared" si="50"/>
        <v>119173.01759999998</v>
      </c>
      <c r="I73" s="438"/>
      <c r="J73" s="181">
        <v>16</v>
      </c>
      <c r="K73" s="182">
        <v>1440</v>
      </c>
      <c r="L73" s="86">
        <v>90</v>
      </c>
      <c r="M73" s="427">
        <v>16</v>
      </c>
      <c r="N73" s="44">
        <f t="shared" si="45"/>
        <v>1291.3165048543692</v>
      </c>
      <c r="O73" s="47">
        <f t="shared" si="46"/>
        <v>80.707281553398076</v>
      </c>
      <c r="P73" s="48">
        <f t="shared" si="47"/>
        <v>0</v>
      </c>
      <c r="Q73" s="49">
        <f t="shared" si="48"/>
        <v>-9.2927184466019241</v>
      </c>
      <c r="R73" s="428">
        <f t="shared" si="44"/>
        <v>0.89674757281553419</v>
      </c>
      <c r="S73" s="463"/>
      <c r="T73" s="50">
        <v>0.52083333333333337</v>
      </c>
      <c r="U73" s="50">
        <v>0.59236111111111112</v>
      </c>
      <c r="V73" s="424">
        <v>5</v>
      </c>
      <c r="W73" s="421">
        <f t="shared" si="49"/>
        <v>102.99999999999996</v>
      </c>
      <c r="X73" s="183"/>
      <c r="Y73" s="183"/>
      <c r="Z73" s="125"/>
      <c r="AA73" s="125"/>
      <c r="AB73" s="451"/>
      <c r="AC73" s="451"/>
      <c r="AD73" s="438"/>
      <c r="AE73" s="438"/>
      <c r="AF73" s="48">
        <f>N73-K73</f>
        <v>-148.68349514563079</v>
      </c>
      <c r="AG73" s="428">
        <f>N73/K73</f>
        <v>0.89674757281553419</v>
      </c>
      <c r="AH73" s="463"/>
    </row>
    <row r="74" spans="1:34" ht="19.149999999999999" customHeight="1">
      <c r="A74" s="459"/>
      <c r="B74" s="424" t="s">
        <v>230</v>
      </c>
      <c r="C74" s="178"/>
      <c r="D74" s="179" t="s">
        <v>234</v>
      </c>
      <c r="E74" s="180"/>
      <c r="F74" s="359">
        <v>47.51</v>
      </c>
      <c r="G74" s="177">
        <v>2743</v>
      </c>
      <c r="H74" s="45">
        <f t="shared" si="50"/>
        <v>130319.93</v>
      </c>
      <c r="I74" s="424"/>
      <c r="J74" s="46">
        <v>17</v>
      </c>
      <c r="K74" s="177">
        <v>1440</v>
      </c>
      <c r="L74" s="47">
        <v>84.705882352941174</v>
      </c>
      <c r="M74" s="422">
        <v>17</v>
      </c>
      <c r="N74" s="44">
        <f t="shared" si="45"/>
        <v>1338.0487804878044</v>
      </c>
      <c r="O74" s="47">
        <f t="shared" si="46"/>
        <v>78.708751793400253</v>
      </c>
      <c r="P74" s="48">
        <f t="shared" si="47"/>
        <v>0</v>
      </c>
      <c r="Q74" s="49">
        <f t="shared" si="48"/>
        <v>-5.9971305595409206</v>
      </c>
      <c r="R74" s="428">
        <f t="shared" si="44"/>
        <v>0.92920054200541968</v>
      </c>
      <c r="S74" s="463"/>
      <c r="T74" s="50">
        <v>0.60833333333333339</v>
      </c>
      <c r="U74" s="50">
        <v>0.69375000000000009</v>
      </c>
      <c r="V74" s="424">
        <v>23</v>
      </c>
      <c r="W74" s="421">
        <f t="shared" si="49"/>
        <v>123.00000000000004</v>
      </c>
      <c r="X74" s="183">
        <v>0.59583333333333333</v>
      </c>
      <c r="Y74" s="183">
        <v>0.60555555555555551</v>
      </c>
      <c r="Z74" s="125"/>
      <c r="AA74" s="125"/>
      <c r="AB74" s="451"/>
      <c r="AC74" s="451"/>
      <c r="AD74" s="438"/>
      <c r="AE74" s="438"/>
      <c r="AF74" s="48">
        <f t="shared" ref="AF74:AF80" si="51">N74-K74</f>
        <v>-101.95121951219562</v>
      </c>
      <c r="AG74" s="428">
        <f t="shared" ref="AG74:AG80" si="52">N74/K74</f>
        <v>0.92920054200541968</v>
      </c>
      <c r="AH74" s="463"/>
    </row>
    <row r="75" spans="1:34" ht="19.149999999999999" customHeight="1">
      <c r="A75" s="459"/>
      <c r="B75" s="424" t="s">
        <v>230</v>
      </c>
      <c r="C75" s="66"/>
      <c r="D75" s="176" t="s">
        <v>231</v>
      </c>
      <c r="E75" s="43"/>
      <c r="F75" s="359">
        <v>47.65</v>
      </c>
      <c r="G75" s="57">
        <v>754.8</v>
      </c>
      <c r="H75" s="45">
        <f t="shared" si="50"/>
        <v>35966.219999999994</v>
      </c>
      <c r="I75" s="424">
        <v>1</v>
      </c>
      <c r="J75" s="181">
        <v>18</v>
      </c>
      <c r="K75" s="182">
        <v>1440</v>
      </c>
      <c r="L75" s="86">
        <v>80</v>
      </c>
      <c r="M75" s="422">
        <v>18</v>
      </c>
      <c r="N75" s="44">
        <f t="shared" si="45"/>
        <v>1223.9999999999991</v>
      </c>
      <c r="O75" s="47">
        <f t="shared" si="46"/>
        <v>67.999999999999943</v>
      </c>
      <c r="P75" s="48">
        <f t="shared" si="47"/>
        <v>0</v>
      </c>
      <c r="Q75" s="49">
        <f t="shared" si="48"/>
        <v>-12.000000000000057</v>
      </c>
      <c r="R75" s="428">
        <f t="shared" si="44"/>
        <v>0.84999999999999931</v>
      </c>
      <c r="S75" s="463"/>
      <c r="T75" s="50">
        <v>0.69861111111111118</v>
      </c>
      <c r="U75" s="50">
        <v>0.72430555555555565</v>
      </c>
      <c r="V75" s="424">
        <v>7</v>
      </c>
      <c r="W75" s="421">
        <f t="shared" si="49"/>
        <v>37.000000000000028</v>
      </c>
      <c r="X75" s="183"/>
      <c r="Y75" s="183"/>
      <c r="Z75" s="125"/>
      <c r="AA75" s="125"/>
      <c r="AB75" s="451"/>
      <c r="AC75" s="451"/>
      <c r="AD75" s="438"/>
      <c r="AE75" s="438"/>
      <c r="AF75" s="48">
        <f t="shared" si="51"/>
        <v>-216.00000000000091</v>
      </c>
      <c r="AG75" s="428">
        <f t="shared" si="52"/>
        <v>0.84999999999999942</v>
      </c>
      <c r="AH75" s="463"/>
    </row>
    <row r="76" spans="1:34" ht="19.149999999999999" customHeight="1">
      <c r="A76" s="459"/>
      <c r="B76" s="424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4"/>
      <c r="J76" s="181"/>
      <c r="K76" s="182"/>
      <c r="L76" s="86"/>
      <c r="M76" s="427" t="s">
        <v>49</v>
      </c>
      <c r="N76" s="44"/>
      <c r="O76" s="47"/>
      <c r="P76" s="48"/>
      <c r="Q76" s="49"/>
      <c r="R76" s="428"/>
      <c r="S76" s="463"/>
      <c r="T76" s="50"/>
      <c r="U76" s="50"/>
      <c r="V76" s="424"/>
      <c r="W76" s="421"/>
      <c r="X76" s="183"/>
      <c r="Y76" s="183"/>
      <c r="Z76" s="125"/>
      <c r="AA76" s="125"/>
      <c r="AB76" s="451"/>
      <c r="AC76" s="451"/>
      <c r="AD76" s="438"/>
      <c r="AE76" s="438"/>
      <c r="AF76" s="48">
        <f t="shared" si="51"/>
        <v>0</v>
      </c>
      <c r="AG76" s="428" t="e">
        <f t="shared" si="52"/>
        <v>#DIV/0!</v>
      </c>
      <c r="AH76" s="463"/>
    </row>
    <row r="77" spans="1:34" ht="19.149999999999999" customHeight="1">
      <c r="A77" s="459"/>
      <c r="B77" s="424">
        <v>0</v>
      </c>
      <c r="C77" s="434"/>
      <c r="D77" s="179"/>
      <c r="E77" s="43"/>
      <c r="F77" s="359" t="s">
        <v>105</v>
      </c>
      <c r="G77" s="177"/>
      <c r="H77" s="45">
        <f t="shared" si="50"/>
        <v>0</v>
      </c>
      <c r="I77" s="438"/>
      <c r="J77" s="181"/>
      <c r="K77" s="182"/>
      <c r="L77" s="86"/>
      <c r="M77" s="427" t="s">
        <v>49</v>
      </c>
      <c r="N77" s="44"/>
      <c r="O77" s="47"/>
      <c r="P77" s="48"/>
      <c r="Q77" s="49"/>
      <c r="R77" s="428"/>
      <c r="S77" s="463"/>
      <c r="T77" s="50"/>
      <c r="U77" s="50"/>
      <c r="V77" s="424"/>
      <c r="W77" s="421"/>
      <c r="X77" s="183"/>
      <c r="Y77" s="183"/>
      <c r="Z77" s="125"/>
      <c r="AA77" s="125"/>
      <c r="AB77" s="451"/>
      <c r="AC77" s="451"/>
      <c r="AD77" s="438"/>
      <c r="AE77" s="438"/>
      <c r="AF77" s="48">
        <f t="shared" si="51"/>
        <v>0</v>
      </c>
      <c r="AG77" s="428" t="e">
        <f t="shared" si="52"/>
        <v>#DIV/0!</v>
      </c>
      <c r="AH77" s="463"/>
    </row>
    <row r="78" spans="1:34" ht="19.149999999999999" customHeight="1">
      <c r="A78" s="459"/>
      <c r="B78" s="424">
        <v>0</v>
      </c>
      <c r="C78" s="434"/>
      <c r="D78" s="42"/>
      <c r="E78" s="43"/>
      <c r="F78" s="359" t="s">
        <v>105</v>
      </c>
      <c r="G78" s="57"/>
      <c r="H78" s="45">
        <f t="shared" si="50"/>
        <v>0</v>
      </c>
      <c r="I78" s="438"/>
      <c r="J78" s="87"/>
      <c r="K78" s="57"/>
      <c r="L78" s="86"/>
      <c r="M78" s="427"/>
      <c r="N78" s="44"/>
      <c r="O78" s="47"/>
      <c r="P78" s="48"/>
      <c r="Q78" s="49"/>
      <c r="R78" s="428"/>
      <c r="S78" s="463"/>
      <c r="T78" s="50"/>
      <c r="U78" s="50"/>
      <c r="V78" s="424"/>
      <c r="W78" s="421">
        <f t="shared" si="49"/>
        <v>0</v>
      </c>
      <c r="X78" s="183"/>
      <c r="Y78" s="183"/>
      <c r="Z78" s="125"/>
      <c r="AA78" s="125"/>
      <c r="AB78" s="451"/>
      <c r="AC78" s="451"/>
      <c r="AD78" s="438"/>
      <c r="AE78" s="438"/>
      <c r="AF78" s="48">
        <f t="shared" si="51"/>
        <v>0</v>
      </c>
      <c r="AG78" s="428" t="e">
        <f t="shared" si="52"/>
        <v>#DIV/0!</v>
      </c>
      <c r="AH78" s="463"/>
    </row>
    <row r="79" spans="1:34" ht="19.149999999999999" customHeight="1">
      <c r="A79" s="459"/>
      <c r="B79" s="424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38"/>
      <c r="J79" s="87"/>
      <c r="K79" s="57"/>
      <c r="L79" s="86"/>
      <c r="M79" s="427"/>
      <c r="N79" s="57"/>
      <c r="O79" s="184"/>
      <c r="P79" s="108"/>
      <c r="Q79" s="185"/>
      <c r="R79" s="109"/>
      <c r="S79" s="463"/>
      <c r="T79" s="50"/>
      <c r="U79" s="50"/>
      <c r="V79" s="424"/>
      <c r="W79" s="421">
        <f t="shared" si="49"/>
        <v>0</v>
      </c>
      <c r="X79" s="183"/>
      <c r="Y79" s="183"/>
      <c r="Z79" s="125"/>
      <c r="AA79" s="125"/>
      <c r="AB79" s="451"/>
      <c r="AC79" s="451"/>
      <c r="AD79" s="438"/>
      <c r="AE79" s="438"/>
      <c r="AF79" s="48">
        <f t="shared" si="51"/>
        <v>0</v>
      </c>
      <c r="AG79" s="428" t="e">
        <f t="shared" si="52"/>
        <v>#DIV/0!</v>
      </c>
      <c r="AH79" s="463"/>
    </row>
    <row r="80" spans="1:34" ht="19.149999999999999" customHeight="1">
      <c r="A80" s="459"/>
      <c r="B80" s="424">
        <v>0</v>
      </c>
      <c r="C80" s="434"/>
      <c r="D80" s="42"/>
      <c r="E80" s="43"/>
      <c r="F80" s="359"/>
      <c r="G80" s="57"/>
      <c r="H80" s="45">
        <f t="shared" si="50"/>
        <v>0</v>
      </c>
      <c r="I80" s="438"/>
      <c r="J80" s="87"/>
      <c r="K80" s="57"/>
      <c r="L80" s="86"/>
      <c r="M80" s="427"/>
      <c r="N80" s="57"/>
      <c r="O80" s="186"/>
      <c r="P80" s="54"/>
      <c r="Q80" s="88"/>
      <c r="R80" s="437"/>
      <c r="S80" s="463"/>
      <c r="T80" s="50"/>
      <c r="U80" s="50"/>
      <c r="V80" s="424"/>
      <c r="W80" s="421">
        <f t="shared" si="49"/>
        <v>0</v>
      </c>
      <c r="X80" s="183"/>
      <c r="Y80" s="183"/>
      <c r="Z80" s="125"/>
      <c r="AA80" s="125"/>
      <c r="AB80" s="451"/>
      <c r="AC80" s="451"/>
      <c r="AD80" s="438"/>
      <c r="AE80" s="438"/>
      <c r="AF80" s="48">
        <f t="shared" si="51"/>
        <v>0</v>
      </c>
      <c r="AG80" s="428" t="e">
        <f t="shared" si="52"/>
        <v>#DIV/0!</v>
      </c>
      <c r="AH80" s="463"/>
    </row>
    <row r="81" spans="1:34" ht="19.149999999999999" customHeight="1">
      <c r="A81" s="459"/>
      <c r="B81" s="424">
        <v>0</v>
      </c>
      <c r="C81" s="434"/>
      <c r="D81" s="42"/>
      <c r="E81" s="43"/>
      <c r="F81" s="366"/>
      <c r="G81" s="57"/>
      <c r="H81" s="84"/>
      <c r="I81" s="438"/>
      <c r="J81" s="87"/>
      <c r="K81" s="57"/>
      <c r="L81" s="86"/>
      <c r="M81" s="427"/>
      <c r="N81" s="57"/>
      <c r="O81" s="186"/>
      <c r="P81" s="54"/>
      <c r="Q81" s="88"/>
      <c r="R81" s="437"/>
      <c r="S81" s="463"/>
      <c r="T81" s="50"/>
      <c r="U81" s="50"/>
      <c r="V81" s="424"/>
      <c r="W81" s="421">
        <f t="shared" si="49"/>
        <v>0</v>
      </c>
      <c r="X81" s="183"/>
      <c r="Y81" s="183"/>
      <c r="Z81" s="125"/>
      <c r="AA81" s="125"/>
      <c r="AB81" s="451"/>
      <c r="AC81" s="451"/>
      <c r="AD81" s="438"/>
      <c r="AE81" s="438"/>
      <c r="AF81" s="48"/>
      <c r="AG81" s="126"/>
      <c r="AH81" s="463"/>
    </row>
    <row r="82" spans="1:34" ht="19.149999999999999" customHeight="1">
      <c r="A82" s="489"/>
      <c r="B82" s="171">
        <v>0</v>
      </c>
      <c r="C82" s="100" t="s">
        <v>236</v>
      </c>
      <c r="D82" s="478" t="s">
        <v>118</v>
      </c>
      <c r="E82" s="478"/>
      <c r="F82" s="369"/>
      <c r="G82" s="101"/>
      <c r="H82" s="102"/>
      <c r="I82" s="103"/>
      <c r="J82" s="101">
        <v>16.833333333333332</v>
      </c>
      <c r="K82" s="101">
        <v>1482.6666666666667</v>
      </c>
      <c r="L82" s="104">
        <v>88.789604730781207</v>
      </c>
      <c r="M82" s="101">
        <f t="shared" ref="M82:O82" si="53">AVERAGE(M70:M81)</f>
        <v>16.833333333333332</v>
      </c>
      <c r="N82" s="101">
        <f t="shared" si="53"/>
        <v>1291.9228547305722</v>
      </c>
      <c r="O82" s="187">
        <f t="shared" si="53"/>
        <v>77.268077488421</v>
      </c>
      <c r="P82" s="117">
        <f>M82-J82</f>
        <v>0</v>
      </c>
      <c r="Q82" s="118">
        <f>N82-K82</f>
        <v>-190.74381193609452</v>
      </c>
      <c r="R82" s="175">
        <f>O82/L82</f>
        <v>0.87023788114279133</v>
      </c>
      <c r="S82" s="463"/>
      <c r="T82" s="50"/>
      <c r="U82" s="50"/>
      <c r="V82" s="424"/>
      <c r="W82" s="44"/>
      <c r="X82" s="47"/>
      <c r="Y82" s="47"/>
      <c r="Z82" s="106">
        <f>SUM(Z70:Z81)</f>
        <v>0</v>
      </c>
      <c r="AA82" s="106">
        <f>SUM(AA70:AA81)</f>
        <v>0</v>
      </c>
      <c r="AB82" s="451"/>
      <c r="AC82" s="451"/>
      <c r="AD82" s="107">
        <f>SUM(AD70:AD81)</f>
        <v>0</v>
      </c>
      <c r="AE82" s="107">
        <f>SUM(AE70:AE81)</f>
        <v>1</v>
      </c>
      <c r="AF82" s="48">
        <f>N82-K82</f>
        <v>-190.74381193609452</v>
      </c>
      <c r="AG82" s="428">
        <f>N82/K82</f>
        <v>0.87135084626612336</v>
      </c>
      <c r="AH82" s="463"/>
    </row>
    <row r="83" spans="1:34" ht="19.149999999999999" customHeight="1">
      <c r="A83" s="490" t="s">
        <v>237</v>
      </c>
      <c r="B83" s="110" t="s">
        <v>203</v>
      </c>
      <c r="C83" s="66"/>
      <c r="D83" s="375" t="s">
        <v>204</v>
      </c>
      <c r="E83" s="43"/>
      <c r="F83" s="366">
        <v>43.14</v>
      </c>
      <c r="G83" s="57">
        <v>1870</v>
      </c>
      <c r="H83" s="84">
        <f t="shared" ref="H83:H94" si="54">F83*G83</f>
        <v>80671.8</v>
      </c>
      <c r="I83" s="438"/>
      <c r="J83" s="87">
        <v>16</v>
      </c>
      <c r="K83" s="57">
        <v>1440</v>
      </c>
      <c r="L83" s="86">
        <v>90</v>
      </c>
      <c r="M83" s="427">
        <v>16</v>
      </c>
      <c r="N83" s="57">
        <f t="shared" ref="N83:N89" si="55">G83/W83*60</f>
        <v>1402.5000000000009</v>
      </c>
      <c r="O83" s="186">
        <f t="shared" ref="O83:O89" si="56">N83/M83</f>
        <v>87.656250000000057</v>
      </c>
      <c r="P83" s="54">
        <f t="shared" ref="P83:P89" si="57">M83-J83</f>
        <v>0</v>
      </c>
      <c r="Q83" s="88">
        <f t="shared" ref="Q83:Q89" si="58">O83-L83</f>
        <v>-2.3437499999999432</v>
      </c>
      <c r="R83" s="188">
        <f t="shared" ref="R83:R89" si="59">O83/L83</f>
        <v>0.97395833333333393</v>
      </c>
      <c r="S83" s="463">
        <f>R95</f>
        <v>0.92648933210494089</v>
      </c>
      <c r="T83" s="50">
        <v>0.33333333333333331</v>
      </c>
      <c r="U83" s="50">
        <v>0.38888888888888884</v>
      </c>
      <c r="V83" s="424">
        <v>5</v>
      </c>
      <c r="W83" s="421">
        <f t="shared" ref="W83:W93" si="60">(U83-T83)*24*60</f>
        <v>79.999999999999957</v>
      </c>
      <c r="X83" s="53"/>
      <c r="Y83" s="53"/>
      <c r="Z83" s="54"/>
      <c r="AA83" s="54"/>
      <c r="AB83" s="451"/>
      <c r="AC83" s="451"/>
      <c r="AD83" s="438"/>
      <c r="AE83" s="438"/>
      <c r="AF83" s="48">
        <f t="shared" ref="AF83:AF173" si="61">N83-K83</f>
        <v>-37.499999999999091</v>
      </c>
      <c r="AG83" s="428">
        <f t="shared" ref="AG83:AG173" si="62">N83/K83</f>
        <v>0.97395833333333393</v>
      </c>
      <c r="AH83" s="463">
        <f>AG95</f>
        <v>0.92535317441387388</v>
      </c>
    </row>
    <row r="84" spans="1:34" ht="19.149999999999999" customHeight="1">
      <c r="A84" s="491"/>
      <c r="B84" s="110" t="s">
        <v>230</v>
      </c>
      <c r="C84" s="434"/>
      <c r="D84" s="189" t="s">
        <v>235</v>
      </c>
      <c r="E84" s="43"/>
      <c r="F84" s="366">
        <v>53.36</v>
      </c>
      <c r="G84" s="44">
        <v>3150.9</v>
      </c>
      <c r="H84" s="84">
        <f t="shared" si="54"/>
        <v>168132.024</v>
      </c>
      <c r="I84" s="424"/>
      <c r="J84" s="87">
        <v>19</v>
      </c>
      <c r="K84" s="57">
        <v>1440</v>
      </c>
      <c r="L84" s="86">
        <v>75.78947368421052</v>
      </c>
      <c r="M84" s="427">
        <v>19</v>
      </c>
      <c r="N84" s="57">
        <f t="shared" si="55"/>
        <v>1340.8085106382973</v>
      </c>
      <c r="O84" s="186">
        <f t="shared" si="56"/>
        <v>70.568868980963018</v>
      </c>
      <c r="P84" s="54">
        <f t="shared" si="57"/>
        <v>0</v>
      </c>
      <c r="Q84" s="88">
        <f t="shared" si="58"/>
        <v>-5.2206047032475027</v>
      </c>
      <c r="R84" s="188">
        <f t="shared" si="59"/>
        <v>0.93111702127659546</v>
      </c>
      <c r="S84" s="463"/>
      <c r="T84" s="50">
        <v>0.40486111111111106</v>
      </c>
      <c r="U84" s="50">
        <v>0.50277777777777777</v>
      </c>
      <c r="V84" s="424">
        <v>23</v>
      </c>
      <c r="W84" s="421">
        <f t="shared" si="60"/>
        <v>141.00000000000006</v>
      </c>
      <c r="X84" s="53">
        <v>0.3923611111111111</v>
      </c>
      <c r="Y84" s="53">
        <v>0.40208333333333335</v>
      </c>
      <c r="Z84" s="54"/>
      <c r="AA84" s="54"/>
      <c r="AB84" s="451"/>
      <c r="AC84" s="451"/>
      <c r="AD84" s="438">
        <v>1</v>
      </c>
      <c r="AE84" s="438"/>
      <c r="AF84" s="48">
        <f t="shared" si="61"/>
        <v>-99.191489361702679</v>
      </c>
      <c r="AG84" s="428">
        <f t="shared" si="62"/>
        <v>0.93111702127659535</v>
      </c>
      <c r="AH84" s="463"/>
    </row>
    <row r="85" spans="1:34" ht="19.149999999999999" customHeight="1">
      <c r="A85" s="491"/>
      <c r="B85" s="110" t="s">
        <v>230</v>
      </c>
      <c r="C85" s="123"/>
      <c r="D85" s="189" t="s">
        <v>235</v>
      </c>
      <c r="E85" s="43"/>
      <c r="F85" s="366">
        <v>53.36</v>
      </c>
      <c r="G85" s="44">
        <v>1400.4</v>
      </c>
      <c r="H85" s="84">
        <f t="shared" si="54"/>
        <v>74725.343999999997</v>
      </c>
      <c r="I85" s="424"/>
      <c r="J85" s="87">
        <v>19</v>
      </c>
      <c r="K85" s="57">
        <v>1440</v>
      </c>
      <c r="L85" s="86">
        <v>75.78947368421052</v>
      </c>
      <c r="M85" s="427">
        <v>19</v>
      </c>
      <c r="N85" s="57">
        <f t="shared" si="55"/>
        <v>1333.7142857142871</v>
      </c>
      <c r="O85" s="186">
        <f t="shared" si="56"/>
        <v>70.19548872180458</v>
      </c>
      <c r="P85" s="54">
        <f t="shared" si="57"/>
        <v>0</v>
      </c>
      <c r="Q85" s="88">
        <f t="shared" si="58"/>
        <v>-5.5939849624059406</v>
      </c>
      <c r="R85" s="188">
        <f t="shared" si="59"/>
        <v>0.92619047619047712</v>
      </c>
      <c r="S85" s="463"/>
      <c r="T85" s="50">
        <v>0.54305555555555551</v>
      </c>
      <c r="U85" s="50">
        <v>0.58680555555555547</v>
      </c>
      <c r="V85" s="424">
        <v>5</v>
      </c>
      <c r="W85" s="421">
        <f t="shared" si="60"/>
        <v>62.999999999999936</v>
      </c>
      <c r="X85" s="53"/>
      <c r="Y85" s="53"/>
      <c r="Z85" s="54"/>
      <c r="AA85" s="54"/>
      <c r="AB85" s="451"/>
      <c r="AC85" s="451"/>
      <c r="AD85" s="438"/>
      <c r="AE85" s="438"/>
      <c r="AF85" s="48">
        <f t="shared" si="61"/>
        <v>-106.28571428571286</v>
      </c>
      <c r="AG85" s="428">
        <f t="shared" si="62"/>
        <v>0.92619047619047723</v>
      </c>
      <c r="AH85" s="463"/>
    </row>
    <row r="86" spans="1:34" ht="19.149999999999999" customHeight="1">
      <c r="A86" s="491"/>
      <c r="B86" s="110" t="s">
        <v>196</v>
      </c>
      <c r="C86" s="97"/>
      <c r="D86" s="189" t="s">
        <v>254</v>
      </c>
      <c r="E86" s="43"/>
      <c r="F86" s="366">
        <v>56.43</v>
      </c>
      <c r="G86" s="44">
        <v>1041</v>
      </c>
      <c r="H86" s="84">
        <f t="shared" si="54"/>
        <v>58743.63</v>
      </c>
      <c r="I86" s="424"/>
      <c r="J86" s="87">
        <v>18</v>
      </c>
      <c r="K86" s="57">
        <v>1500</v>
      </c>
      <c r="L86" s="86">
        <v>83.333333333333329</v>
      </c>
      <c r="M86" s="427">
        <v>18</v>
      </c>
      <c r="N86" s="57">
        <f t="shared" si="55"/>
        <v>1388</v>
      </c>
      <c r="O86" s="186">
        <f t="shared" si="56"/>
        <v>77.111111111111114</v>
      </c>
      <c r="P86" s="54">
        <f t="shared" si="57"/>
        <v>0</v>
      </c>
      <c r="Q86" s="88">
        <f t="shared" si="58"/>
        <v>-6.2222222222222143</v>
      </c>
      <c r="R86" s="188">
        <f t="shared" si="59"/>
        <v>0.92533333333333345</v>
      </c>
      <c r="S86" s="463"/>
      <c r="T86" s="50">
        <v>0.59166666666666656</v>
      </c>
      <c r="U86" s="50">
        <v>0.62291666666666656</v>
      </c>
      <c r="V86" s="424">
        <v>7</v>
      </c>
      <c r="W86" s="421">
        <f t="shared" si="60"/>
        <v>45</v>
      </c>
      <c r="X86" s="53"/>
      <c r="Y86" s="53"/>
      <c r="Z86" s="54"/>
      <c r="AA86" s="54"/>
      <c r="AB86" s="451"/>
      <c r="AC86" s="451"/>
      <c r="AD86" s="438"/>
      <c r="AE86" s="438"/>
      <c r="AF86" s="48">
        <f t="shared" si="61"/>
        <v>-112</v>
      </c>
      <c r="AG86" s="428">
        <f t="shared" si="62"/>
        <v>0.92533333333333334</v>
      </c>
      <c r="AH86" s="463"/>
    </row>
    <row r="87" spans="1:34" ht="19.149999999999999" customHeight="1">
      <c r="A87" s="491"/>
      <c r="B87" s="110" t="s">
        <v>230</v>
      </c>
      <c r="C87" s="97"/>
      <c r="D87" s="189" t="s">
        <v>239</v>
      </c>
      <c r="E87" s="43"/>
      <c r="F87" s="366">
        <v>59.54</v>
      </c>
      <c r="G87" s="44">
        <v>1625</v>
      </c>
      <c r="H87" s="84">
        <f t="shared" si="54"/>
        <v>96752.5</v>
      </c>
      <c r="I87" s="424"/>
      <c r="J87" s="87">
        <v>18</v>
      </c>
      <c r="K87" s="57">
        <v>1385</v>
      </c>
      <c r="L87" s="86">
        <v>76.944444444444443</v>
      </c>
      <c r="M87" s="427">
        <v>18</v>
      </c>
      <c r="N87" s="57">
        <f t="shared" si="55"/>
        <v>1282.8947368421043</v>
      </c>
      <c r="O87" s="186">
        <f t="shared" si="56"/>
        <v>71.271929824561354</v>
      </c>
      <c r="P87" s="54">
        <f t="shared" si="57"/>
        <v>0</v>
      </c>
      <c r="Q87" s="88">
        <f t="shared" si="58"/>
        <v>-5.6725146198830885</v>
      </c>
      <c r="R87" s="188">
        <f t="shared" si="59"/>
        <v>0.92627778833364938</v>
      </c>
      <c r="S87" s="463"/>
      <c r="T87" s="50">
        <v>0.62708333333333321</v>
      </c>
      <c r="U87" s="50">
        <v>0.67986111111111103</v>
      </c>
      <c r="V87" s="424">
        <v>6</v>
      </c>
      <c r="W87" s="421">
        <f t="shared" si="60"/>
        <v>76.000000000000057</v>
      </c>
      <c r="X87" s="53"/>
      <c r="Y87" s="53"/>
      <c r="Z87" s="54"/>
      <c r="AA87" s="54"/>
      <c r="AB87" s="451"/>
      <c r="AC87" s="451"/>
      <c r="AD87" s="438"/>
      <c r="AE87" s="438"/>
      <c r="AF87" s="48">
        <f t="shared" si="61"/>
        <v>-102.10526315789571</v>
      </c>
      <c r="AG87" s="428">
        <f t="shared" si="62"/>
        <v>0.92627778833364927</v>
      </c>
      <c r="AH87" s="463"/>
    </row>
    <row r="88" spans="1:34" ht="19.149999999999999" customHeight="1">
      <c r="A88" s="491"/>
      <c r="B88" s="110" t="s">
        <v>230</v>
      </c>
      <c r="C88" s="434"/>
      <c r="D88" s="189" t="s">
        <v>235</v>
      </c>
      <c r="E88" s="43"/>
      <c r="F88" s="366">
        <v>53.36</v>
      </c>
      <c r="G88" s="57">
        <v>2450.6999999999998</v>
      </c>
      <c r="H88" s="84">
        <f t="shared" si="54"/>
        <v>130769.35199999998</v>
      </c>
      <c r="I88" s="424">
        <v>1</v>
      </c>
      <c r="J88" s="87">
        <v>19</v>
      </c>
      <c r="K88" s="57">
        <v>1440</v>
      </c>
      <c r="L88" s="86">
        <v>75.78947368421052</v>
      </c>
      <c r="M88" s="427">
        <v>19</v>
      </c>
      <c r="N88" s="57">
        <f t="shared" si="55"/>
        <v>1256.76923076923</v>
      </c>
      <c r="O88" s="186">
        <f t="shared" si="56"/>
        <v>66.145748987854219</v>
      </c>
      <c r="P88" s="54">
        <f t="shared" si="57"/>
        <v>0</v>
      </c>
      <c r="Q88" s="88">
        <f t="shared" si="58"/>
        <v>-9.6437246963563013</v>
      </c>
      <c r="R88" s="188">
        <f t="shared" si="59"/>
        <v>0.87275641025640993</v>
      </c>
      <c r="S88" s="463"/>
      <c r="T88" s="50">
        <v>0.6958333333333333</v>
      </c>
      <c r="U88" s="50">
        <v>0.77708333333333335</v>
      </c>
      <c r="V88" s="424">
        <v>23</v>
      </c>
      <c r="W88" s="421">
        <f t="shared" si="60"/>
        <v>117.00000000000006</v>
      </c>
      <c r="X88" s="53">
        <v>0.68333333333333324</v>
      </c>
      <c r="Y88" s="53">
        <v>0.69305555555555554</v>
      </c>
      <c r="Z88" s="54"/>
      <c r="AA88" s="54"/>
      <c r="AB88" s="451"/>
      <c r="AC88" s="451"/>
      <c r="AD88" s="438"/>
      <c r="AE88" s="438"/>
      <c r="AF88" s="48">
        <f t="shared" si="61"/>
        <v>-183.23076923076997</v>
      </c>
      <c r="AG88" s="428">
        <f t="shared" si="62"/>
        <v>0.87275641025640971</v>
      </c>
      <c r="AH88" s="463"/>
    </row>
    <row r="89" spans="1:34" ht="19.149999999999999" customHeight="1">
      <c r="A89" s="491"/>
      <c r="B89" s="110" t="s">
        <v>196</v>
      </c>
      <c r="C89" s="434"/>
      <c r="D89" s="42" t="s">
        <v>283</v>
      </c>
      <c r="E89" s="43"/>
      <c r="F89" s="366">
        <v>55.56</v>
      </c>
      <c r="G89" s="115">
        <v>885</v>
      </c>
      <c r="H89" s="84">
        <f t="shared" si="54"/>
        <v>49170.6</v>
      </c>
      <c r="I89" s="424"/>
      <c r="J89" s="87">
        <v>16</v>
      </c>
      <c r="K89" s="57">
        <v>1440</v>
      </c>
      <c r="L89" s="86">
        <v>90</v>
      </c>
      <c r="M89" s="427">
        <v>16</v>
      </c>
      <c r="N89" s="57">
        <f t="shared" si="55"/>
        <v>1327.4999999999995</v>
      </c>
      <c r="O89" s="186">
        <f t="shared" si="56"/>
        <v>82.968749999999972</v>
      </c>
      <c r="P89" s="54">
        <f t="shared" si="57"/>
        <v>0</v>
      </c>
      <c r="Q89" s="88">
        <f t="shared" si="58"/>
        <v>-7.0312500000000284</v>
      </c>
      <c r="R89" s="188">
        <f t="shared" si="59"/>
        <v>0.92187499999999967</v>
      </c>
      <c r="S89" s="463"/>
      <c r="T89" s="50">
        <v>0.78194444444444444</v>
      </c>
      <c r="U89" s="50">
        <v>0.80972222222222223</v>
      </c>
      <c r="V89" s="424">
        <v>7</v>
      </c>
      <c r="W89" s="421">
        <f t="shared" si="60"/>
        <v>40.000000000000014</v>
      </c>
      <c r="X89" s="53"/>
      <c r="Y89" s="53"/>
      <c r="Z89" s="54"/>
      <c r="AA89" s="54"/>
      <c r="AB89" s="451"/>
      <c r="AC89" s="451"/>
      <c r="AD89" s="438"/>
      <c r="AE89" s="438"/>
      <c r="AF89" s="48">
        <f t="shared" si="61"/>
        <v>-112.50000000000045</v>
      </c>
      <c r="AG89" s="428">
        <f t="shared" si="62"/>
        <v>0.92187499999999967</v>
      </c>
      <c r="AH89" s="463"/>
    </row>
    <row r="90" spans="1:34" ht="19.149999999999999" customHeight="1">
      <c r="A90" s="491"/>
      <c r="B90" s="110">
        <v>0</v>
      </c>
      <c r="C90" s="434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27"/>
      <c r="N90" s="57"/>
      <c r="O90" s="186"/>
      <c r="P90" s="54"/>
      <c r="Q90" s="88"/>
      <c r="R90" s="188"/>
      <c r="S90" s="463"/>
      <c r="T90" s="50"/>
      <c r="U90" s="50"/>
      <c r="V90" s="424"/>
      <c r="W90" s="421">
        <f t="shared" si="60"/>
        <v>0</v>
      </c>
      <c r="X90" s="191"/>
      <c r="Y90" s="191"/>
      <c r="Z90" s="54"/>
      <c r="AA90" s="54"/>
      <c r="AB90" s="451"/>
      <c r="AC90" s="451"/>
      <c r="AD90" s="438"/>
      <c r="AE90" s="438"/>
      <c r="AF90" s="48">
        <f t="shared" si="61"/>
        <v>0</v>
      </c>
      <c r="AG90" s="428" t="e">
        <f t="shared" si="62"/>
        <v>#DIV/0!</v>
      </c>
      <c r="AH90" s="463"/>
    </row>
    <row r="91" spans="1:34" ht="19.149999999999999" customHeight="1">
      <c r="A91" s="491"/>
      <c r="B91" s="110">
        <v>0</v>
      </c>
      <c r="C91" s="434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27" t="s">
        <v>49</v>
      </c>
      <c r="N91" s="57"/>
      <c r="O91" s="186"/>
      <c r="P91" s="54"/>
      <c r="Q91" s="88"/>
      <c r="R91" s="188"/>
      <c r="S91" s="464"/>
      <c r="T91" s="50"/>
      <c r="U91" s="50"/>
      <c r="V91" s="424"/>
      <c r="W91" s="421">
        <f t="shared" si="60"/>
        <v>0</v>
      </c>
      <c r="X91" s="116"/>
      <c r="Y91" s="116"/>
      <c r="Z91" s="54"/>
      <c r="AA91" s="54"/>
      <c r="AB91" s="451"/>
      <c r="AC91" s="451"/>
      <c r="AD91" s="438"/>
      <c r="AE91" s="438"/>
      <c r="AF91" s="48">
        <f t="shared" si="61"/>
        <v>0</v>
      </c>
      <c r="AG91" s="428" t="e">
        <f t="shared" si="62"/>
        <v>#DIV/0!</v>
      </c>
      <c r="AH91" s="464"/>
    </row>
    <row r="92" spans="1:34" ht="19.149999999999999" customHeight="1">
      <c r="A92" s="491"/>
      <c r="B92" s="110">
        <v>0</v>
      </c>
      <c r="C92" s="434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464"/>
      <c r="T92" s="50"/>
      <c r="U92" s="50"/>
      <c r="V92" s="424"/>
      <c r="W92" s="421">
        <f t="shared" si="60"/>
        <v>0</v>
      </c>
      <c r="X92" s="183"/>
      <c r="Y92" s="183"/>
      <c r="Z92" s="125"/>
      <c r="AA92" s="125"/>
      <c r="AB92" s="451"/>
      <c r="AC92" s="451"/>
      <c r="AD92" s="438"/>
      <c r="AE92" s="438"/>
      <c r="AF92" s="48">
        <f t="shared" si="61"/>
        <v>0</v>
      </c>
      <c r="AG92" s="428" t="e">
        <f t="shared" si="62"/>
        <v>#DIV/0!</v>
      </c>
      <c r="AH92" s="464"/>
    </row>
    <row r="93" spans="1:34" ht="19.149999999999999" customHeight="1">
      <c r="A93" s="491"/>
      <c r="B93" s="425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27"/>
      <c r="N93" s="57"/>
      <c r="O93" s="86"/>
      <c r="P93" s="54"/>
      <c r="Q93" s="88"/>
      <c r="R93" s="431"/>
      <c r="S93" s="492"/>
      <c r="T93" s="63"/>
      <c r="U93" s="63"/>
      <c r="V93" s="425"/>
      <c r="W93" s="421">
        <f t="shared" si="60"/>
        <v>0</v>
      </c>
      <c r="X93" s="200"/>
      <c r="Y93" s="200"/>
      <c r="Z93" s="125"/>
      <c r="AA93" s="125"/>
      <c r="AB93" s="451"/>
      <c r="AC93" s="451"/>
      <c r="AD93" s="438"/>
      <c r="AE93" s="438"/>
      <c r="AF93" s="48">
        <f t="shared" si="61"/>
        <v>0</v>
      </c>
      <c r="AG93" s="428" t="e">
        <f t="shared" si="62"/>
        <v>#DIV/0!</v>
      </c>
      <c r="AH93" s="464"/>
    </row>
    <row r="94" spans="1:34" ht="19.149999999999999" customHeight="1">
      <c r="A94" s="491"/>
      <c r="B94" s="425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1"/>
      <c r="S94" s="492"/>
      <c r="T94" s="63"/>
      <c r="U94" s="63"/>
      <c r="V94" s="425"/>
      <c r="W94" s="421">
        <f>(U94-T94)*24*60</f>
        <v>0</v>
      </c>
      <c r="X94" s="200"/>
      <c r="Y94" s="200"/>
      <c r="Z94" s="125"/>
      <c r="AA94" s="125"/>
      <c r="AB94" s="451"/>
      <c r="AC94" s="451"/>
      <c r="AD94" s="438"/>
      <c r="AE94" s="438"/>
      <c r="AF94" s="48">
        <f t="shared" si="61"/>
        <v>0</v>
      </c>
      <c r="AG94" s="428" t="e">
        <f t="shared" si="62"/>
        <v>#DIV/0!</v>
      </c>
      <c r="AH94" s="464"/>
    </row>
    <row r="95" spans="1:34" ht="19.149999999999999" customHeight="1">
      <c r="A95" s="491"/>
      <c r="B95" s="203">
        <v>0</v>
      </c>
      <c r="C95" s="100" t="s">
        <v>242</v>
      </c>
      <c r="D95" s="478" t="s">
        <v>118</v>
      </c>
      <c r="E95" s="478"/>
      <c r="F95" s="360"/>
      <c r="G95" s="70"/>
      <c r="H95" s="204"/>
      <c r="I95" s="103"/>
      <c r="J95" s="205">
        <v>17.857142857142858</v>
      </c>
      <c r="K95" s="205">
        <v>1440.7142857142858</v>
      </c>
      <c r="L95" s="206">
        <v>81.092314118629901</v>
      </c>
      <c r="M95" s="205">
        <f t="shared" ref="M95:O95" si="63">AVERAGE(M83:M94)</f>
        <v>17.857142857142858</v>
      </c>
      <c r="N95" s="205">
        <f t="shared" si="63"/>
        <v>1333.1695377091312</v>
      </c>
      <c r="O95" s="206">
        <f t="shared" si="63"/>
        <v>75.131163946613484</v>
      </c>
      <c r="P95" s="207">
        <f>M95-J95</f>
        <v>0</v>
      </c>
      <c r="Q95" s="208">
        <f t="shared" ref="Q95:Q104" si="64">O95-L95</f>
        <v>-5.9611501720164171</v>
      </c>
      <c r="R95" s="209">
        <f>O95/L95</f>
        <v>0.92648933210494089</v>
      </c>
      <c r="S95" s="46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51"/>
      <c r="AC95" s="451"/>
      <c r="AD95" s="107">
        <f>SUM(AD83:AD94)</f>
        <v>1</v>
      </c>
      <c r="AE95" s="107">
        <f>SUM(AE83:AE94)</f>
        <v>0</v>
      </c>
      <c r="AF95" s="65">
        <f t="shared" si="61"/>
        <v>-107.54474800515459</v>
      </c>
      <c r="AG95" s="429">
        <f t="shared" si="62"/>
        <v>0.92535317441387388</v>
      </c>
      <c r="AH95" s="464"/>
    </row>
    <row r="96" spans="1:34" ht="19.149999999999999" customHeight="1">
      <c r="A96" s="493" t="s">
        <v>243</v>
      </c>
      <c r="B96" s="424" t="s">
        <v>203</v>
      </c>
      <c r="C96" s="97"/>
      <c r="D96" s="42" t="s">
        <v>244</v>
      </c>
      <c r="E96" s="43"/>
      <c r="F96" s="359">
        <v>36.92</v>
      </c>
      <c r="G96" s="44">
        <v>3095</v>
      </c>
      <c r="H96" s="45">
        <f t="shared" ref="H96:H106" si="65">F96*G96</f>
        <v>114267.40000000001</v>
      </c>
      <c r="I96" s="424"/>
      <c r="J96" s="46">
        <v>6</v>
      </c>
      <c r="K96" s="44">
        <v>1636</v>
      </c>
      <c r="L96" s="47">
        <v>272.66666666666669</v>
      </c>
      <c r="M96" s="422">
        <v>6</v>
      </c>
      <c r="N96" s="44">
        <f t="shared" ref="N96:N104" si="66">G96/W96*60</f>
        <v>1547.5000000000002</v>
      </c>
      <c r="O96" s="47">
        <f t="shared" ref="O96:O104" si="67">N96/M96</f>
        <v>257.91666666666669</v>
      </c>
      <c r="P96" s="48">
        <f t="shared" ref="P96:P104" si="68">M96-J96</f>
        <v>0</v>
      </c>
      <c r="Q96" s="49">
        <f t="shared" si="64"/>
        <v>-14.75</v>
      </c>
      <c r="R96" s="428">
        <f t="shared" ref="R96:R104" si="69">O96/L96</f>
        <v>0.94590464547677267</v>
      </c>
      <c r="S96" s="463">
        <f>R108</f>
        <v>0.88903425914785317</v>
      </c>
      <c r="T96" s="89">
        <v>0.33333333333333331</v>
      </c>
      <c r="U96" s="89">
        <v>0.41666666666666663</v>
      </c>
      <c r="V96" s="438">
        <v>5</v>
      </c>
      <c r="W96" s="90">
        <f t="shared" ref="W96:W122" si="70">(U96-T96)*24*60</f>
        <v>119.99999999999997</v>
      </c>
      <c r="X96" s="96"/>
      <c r="Y96" s="96"/>
      <c r="Z96" s="54"/>
      <c r="AA96" s="54"/>
      <c r="AB96" s="451"/>
      <c r="AC96" s="451"/>
      <c r="AD96" s="438"/>
      <c r="AE96" s="438"/>
      <c r="AF96" s="54">
        <f t="shared" si="61"/>
        <v>-88.499999999999773</v>
      </c>
      <c r="AG96" s="431">
        <f t="shared" si="62"/>
        <v>0.94590464547677278</v>
      </c>
      <c r="AH96" s="472">
        <f>AG108</f>
        <v>0.88295296480603713</v>
      </c>
    </row>
    <row r="97" spans="1:34" s="218" customFormat="1" ht="19.149999999999999" customHeight="1">
      <c r="A97" s="493"/>
      <c r="B97" s="424" t="s">
        <v>203</v>
      </c>
      <c r="C97" s="210"/>
      <c r="D97" s="211" t="s">
        <v>245</v>
      </c>
      <c r="E97" s="56"/>
      <c r="F97" s="370">
        <v>29.113149847094796</v>
      </c>
      <c r="G97" s="212">
        <v>2606.7999999999997</v>
      </c>
      <c r="H97" s="213">
        <f t="shared" si="65"/>
        <v>75892.159021406711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1409.081081081081</v>
      </c>
      <c r="O97" s="47">
        <f t="shared" si="67"/>
        <v>70.454054054054055</v>
      </c>
      <c r="P97" s="48">
        <f t="shared" si="68"/>
        <v>0</v>
      </c>
      <c r="Q97" s="49">
        <f t="shared" si="64"/>
        <v>-4.5459459459459453</v>
      </c>
      <c r="R97" s="428">
        <f t="shared" si="69"/>
        <v>0.93938738738738736</v>
      </c>
      <c r="S97" s="463"/>
      <c r="T97" s="214">
        <v>0.43333333333333329</v>
      </c>
      <c r="U97" s="214">
        <v>0.51041666666666663</v>
      </c>
      <c r="V97" s="215">
        <v>24</v>
      </c>
      <c r="W97" s="90">
        <f t="shared" si="70"/>
        <v>111</v>
      </c>
      <c r="X97" s="53">
        <v>0.4201388888888889</v>
      </c>
      <c r="Y97" s="53">
        <v>0.43055555555555558</v>
      </c>
      <c r="Z97" s="54"/>
      <c r="AA97" s="54"/>
      <c r="AB97" s="451"/>
      <c r="AC97" s="451"/>
      <c r="AD97" s="215">
        <v>1</v>
      </c>
      <c r="AE97" s="215"/>
      <c r="AF97" s="216">
        <f t="shared" si="61"/>
        <v>-90.918918918918962</v>
      </c>
      <c r="AG97" s="217">
        <f t="shared" si="62"/>
        <v>0.93938738738738736</v>
      </c>
      <c r="AH97" s="472"/>
    </row>
    <row r="98" spans="1:34" s="221" customFormat="1" ht="19.149999999999999" customHeight="1">
      <c r="A98" s="493"/>
      <c r="B98" s="424" t="s">
        <v>230</v>
      </c>
      <c r="C98" s="55"/>
      <c r="D98" s="42" t="s">
        <v>247</v>
      </c>
      <c r="E98" s="83"/>
      <c r="F98" s="370">
        <v>59.34</v>
      </c>
      <c r="G98" s="57">
        <v>977</v>
      </c>
      <c r="H98" s="213">
        <f t="shared" si="65"/>
        <v>57975.18</v>
      </c>
      <c r="I98" s="438"/>
      <c r="J98" s="46">
        <v>17</v>
      </c>
      <c r="K98" s="44">
        <v>1440</v>
      </c>
      <c r="L98" s="47">
        <v>84.705882352941174</v>
      </c>
      <c r="M98" s="87">
        <v>17</v>
      </c>
      <c r="N98" s="44">
        <f t="shared" si="66"/>
        <v>1274.3478260869565</v>
      </c>
      <c r="O98" s="47">
        <f t="shared" si="67"/>
        <v>74.961636828644501</v>
      </c>
      <c r="P98" s="48">
        <f t="shared" si="68"/>
        <v>0</v>
      </c>
      <c r="Q98" s="49">
        <f t="shared" si="64"/>
        <v>-9.744245524296673</v>
      </c>
      <c r="R98" s="428">
        <f t="shared" si="69"/>
        <v>0.88496376811594202</v>
      </c>
      <c r="S98" s="463"/>
      <c r="T98" s="89">
        <v>0.55069444444444438</v>
      </c>
      <c r="U98" s="89">
        <v>0.58263888888888882</v>
      </c>
      <c r="V98" s="438">
        <v>5</v>
      </c>
      <c r="W98" s="90">
        <f t="shared" si="70"/>
        <v>46</v>
      </c>
      <c r="X98" s="219"/>
      <c r="Y98" s="219"/>
      <c r="Z98" s="220"/>
      <c r="AA98" s="220"/>
      <c r="AB98" s="451"/>
      <c r="AC98" s="451"/>
      <c r="AD98" s="438"/>
      <c r="AE98" s="438"/>
      <c r="AF98" s="54">
        <f t="shared" si="61"/>
        <v>-165.6521739130435</v>
      </c>
      <c r="AG98" s="431">
        <f t="shared" si="62"/>
        <v>0.88496376811594202</v>
      </c>
      <c r="AH98" s="472"/>
    </row>
    <row r="99" spans="1:34" ht="19.149999999999999" customHeight="1">
      <c r="A99" s="493"/>
      <c r="B99" s="424" t="s">
        <v>230</v>
      </c>
      <c r="C99" s="81"/>
      <c r="D99" s="82" t="s">
        <v>241</v>
      </c>
      <c r="E99" s="83"/>
      <c r="F99" s="370">
        <v>77.349999999999994</v>
      </c>
      <c r="G99" s="57">
        <v>859</v>
      </c>
      <c r="H99" s="213">
        <f t="shared" si="65"/>
        <v>66443.649999999994</v>
      </c>
      <c r="I99" s="438"/>
      <c r="J99" s="46">
        <v>19</v>
      </c>
      <c r="K99" s="44">
        <v>1440</v>
      </c>
      <c r="L99" s="47">
        <v>75.78947368421052</v>
      </c>
      <c r="M99" s="422">
        <v>18</v>
      </c>
      <c r="N99" s="44">
        <f t="shared" si="66"/>
        <v>1288.4999999999995</v>
      </c>
      <c r="O99" s="47">
        <f t="shared" si="67"/>
        <v>71.583333333333314</v>
      </c>
      <c r="P99" s="48">
        <f t="shared" si="68"/>
        <v>-1</v>
      </c>
      <c r="Q99" s="49">
        <f t="shared" si="64"/>
        <v>-4.2061403508772059</v>
      </c>
      <c r="R99" s="428">
        <f t="shared" si="69"/>
        <v>0.94450231481481461</v>
      </c>
      <c r="S99" s="463"/>
      <c r="T99" s="89">
        <v>0.58749999999999991</v>
      </c>
      <c r="U99" s="89">
        <v>0.6152777777777777</v>
      </c>
      <c r="V99" s="438">
        <v>7</v>
      </c>
      <c r="W99" s="90">
        <f t="shared" si="70"/>
        <v>40.000000000000014</v>
      </c>
      <c r="X99" s="183"/>
      <c r="Y99" s="183"/>
      <c r="Z99" s="125"/>
      <c r="AA99" s="125"/>
      <c r="AB99" s="451"/>
      <c r="AC99" s="451"/>
      <c r="AD99" s="438"/>
      <c r="AE99" s="438"/>
      <c r="AF99" s="216">
        <f t="shared" si="61"/>
        <v>-151.50000000000045</v>
      </c>
      <c r="AG99" s="217">
        <f t="shared" si="62"/>
        <v>0.89479166666666632</v>
      </c>
      <c r="AH99" s="472"/>
    </row>
    <row r="100" spans="1:34" s="221" customFormat="1" ht="19.149999999999999" customHeight="1">
      <c r="A100" s="493"/>
      <c r="B100" s="424" t="s">
        <v>230</v>
      </c>
      <c r="C100" s="55"/>
      <c r="D100" s="42" t="s">
        <v>238</v>
      </c>
      <c r="E100" s="83"/>
      <c r="F100" s="370">
        <v>71.55</v>
      </c>
      <c r="G100" s="57">
        <v>1007</v>
      </c>
      <c r="H100" s="213">
        <f t="shared" si="65"/>
        <v>72050.849999999991</v>
      </c>
      <c r="I100" s="438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1233.0612244897964</v>
      </c>
      <c r="O100" s="47">
        <f t="shared" si="67"/>
        <v>68.503401360544245</v>
      </c>
      <c r="P100" s="48">
        <f t="shared" si="68"/>
        <v>0</v>
      </c>
      <c r="Q100" s="49">
        <f t="shared" si="64"/>
        <v>-8.4410430839001975</v>
      </c>
      <c r="R100" s="428">
        <f t="shared" si="69"/>
        <v>0.89029691298902269</v>
      </c>
      <c r="S100" s="463"/>
      <c r="T100" s="214">
        <v>0.61944444444444435</v>
      </c>
      <c r="U100" s="214">
        <v>0.65347222222222212</v>
      </c>
      <c r="V100" s="215">
        <v>6</v>
      </c>
      <c r="W100" s="90">
        <f t="shared" si="70"/>
        <v>48.999999999999986</v>
      </c>
      <c r="X100" s="222"/>
      <c r="Y100" s="222"/>
      <c r="Z100" s="220"/>
      <c r="AA100" s="220"/>
      <c r="AB100" s="451"/>
      <c r="AC100" s="451"/>
      <c r="AD100" s="438"/>
      <c r="AE100" s="438"/>
      <c r="AF100" s="54">
        <f t="shared" si="61"/>
        <v>-151.93877551020364</v>
      </c>
      <c r="AG100" s="431">
        <f t="shared" si="62"/>
        <v>0.89029691298902269</v>
      </c>
      <c r="AH100" s="472"/>
    </row>
    <row r="101" spans="1:34" s="221" customFormat="1" ht="19.149999999999999" customHeight="1">
      <c r="A101" s="493"/>
      <c r="B101" s="424" t="s">
        <v>230</v>
      </c>
      <c r="C101" s="55"/>
      <c r="D101" s="82" t="s">
        <v>233</v>
      </c>
      <c r="E101" s="83"/>
      <c r="F101" s="370">
        <v>53.76</v>
      </c>
      <c r="G101" s="57">
        <v>422.24</v>
      </c>
      <c r="H101" s="213">
        <f t="shared" si="65"/>
        <v>22699.6224</v>
      </c>
      <c r="I101" s="438">
        <v>1</v>
      </c>
      <c r="J101" s="46">
        <v>16</v>
      </c>
      <c r="K101" s="44">
        <v>1440</v>
      </c>
      <c r="L101" s="47">
        <v>90</v>
      </c>
      <c r="M101" s="87">
        <v>16</v>
      </c>
      <c r="N101" s="44">
        <f t="shared" si="66"/>
        <v>1206.4000000000044</v>
      </c>
      <c r="O101" s="47">
        <f t="shared" si="67"/>
        <v>75.400000000000276</v>
      </c>
      <c r="P101" s="48">
        <f t="shared" si="68"/>
        <v>0</v>
      </c>
      <c r="Q101" s="49">
        <f t="shared" si="64"/>
        <v>-14.599999999999724</v>
      </c>
      <c r="R101" s="428">
        <f t="shared" si="69"/>
        <v>0.83777777777778084</v>
      </c>
      <c r="S101" s="463"/>
      <c r="T101" s="214">
        <v>0.66874999999999984</v>
      </c>
      <c r="U101" s="89">
        <v>0.68333333333333313</v>
      </c>
      <c r="V101" s="215">
        <v>22</v>
      </c>
      <c r="W101" s="90">
        <f t="shared" si="70"/>
        <v>20.999999999999925</v>
      </c>
      <c r="X101" s="223">
        <v>0.65694444444444444</v>
      </c>
      <c r="Y101" s="223">
        <v>0.66666666666666663</v>
      </c>
      <c r="Z101" s="220"/>
      <c r="AA101" s="220"/>
      <c r="AB101" s="451"/>
      <c r="AC101" s="451"/>
      <c r="AD101" s="438"/>
      <c r="AE101" s="438"/>
      <c r="AF101" s="216">
        <f t="shared" si="61"/>
        <v>-233.59999999999559</v>
      </c>
      <c r="AG101" s="217">
        <f t="shared" si="62"/>
        <v>0.83777777777778084</v>
      </c>
      <c r="AH101" s="472"/>
    </row>
    <row r="102" spans="1:34" s="221" customFormat="1" ht="19.149999999999999" customHeight="1">
      <c r="A102" s="493"/>
      <c r="B102" s="424" t="s">
        <v>203</v>
      </c>
      <c r="C102" s="178"/>
      <c r="D102" s="179" t="s">
        <v>245</v>
      </c>
      <c r="E102" s="180"/>
      <c r="F102" s="370">
        <v>29.113149847094796</v>
      </c>
      <c r="G102" s="57">
        <v>1117.2</v>
      </c>
      <c r="H102" s="213">
        <f t="shared" si="65"/>
        <v>32525.211009174309</v>
      </c>
      <c r="I102" s="424">
        <v>1</v>
      </c>
      <c r="J102" s="46">
        <v>20</v>
      </c>
      <c r="K102" s="44">
        <v>1500</v>
      </c>
      <c r="L102" s="47">
        <v>75</v>
      </c>
      <c r="M102" s="87">
        <v>20</v>
      </c>
      <c r="N102" s="44">
        <f t="shared" si="66"/>
        <v>1368.0000000000005</v>
      </c>
      <c r="O102" s="47">
        <f t="shared" si="67"/>
        <v>68.40000000000002</v>
      </c>
      <c r="P102" s="48">
        <f t="shared" si="68"/>
        <v>0</v>
      </c>
      <c r="Q102" s="49">
        <f t="shared" si="64"/>
        <v>-6.5999999999999801</v>
      </c>
      <c r="R102" s="428">
        <f t="shared" si="69"/>
        <v>0.91200000000000025</v>
      </c>
      <c r="S102" s="463"/>
      <c r="T102" s="214">
        <v>0.68888888888888866</v>
      </c>
      <c r="U102" s="214">
        <v>0.72291666666666643</v>
      </c>
      <c r="V102" s="215">
        <v>8</v>
      </c>
      <c r="W102" s="90">
        <f t="shared" si="70"/>
        <v>48.999999999999986</v>
      </c>
      <c r="X102" s="223"/>
      <c r="Y102" s="223"/>
      <c r="Z102" s="220"/>
      <c r="AA102" s="220"/>
      <c r="AB102" s="451"/>
      <c r="AC102" s="451"/>
      <c r="AD102" s="438"/>
      <c r="AE102" s="438"/>
      <c r="AF102" s="54">
        <f t="shared" si="61"/>
        <v>-131.99999999999955</v>
      </c>
      <c r="AG102" s="431">
        <f t="shared" si="62"/>
        <v>0.91200000000000025</v>
      </c>
      <c r="AH102" s="472"/>
    </row>
    <row r="103" spans="1:34" s="221" customFormat="1" ht="19.149999999999999" customHeight="1">
      <c r="A103" s="493"/>
      <c r="B103" s="424" t="s">
        <v>196</v>
      </c>
      <c r="C103" s="224"/>
      <c r="D103" s="82" t="s">
        <v>284</v>
      </c>
      <c r="E103" s="83"/>
      <c r="F103" s="370">
        <v>54.29</v>
      </c>
      <c r="G103" s="57">
        <v>726</v>
      </c>
      <c r="H103" s="213">
        <f t="shared" si="65"/>
        <v>39414.54</v>
      </c>
      <c r="I103" s="225"/>
      <c r="J103" s="46">
        <v>15</v>
      </c>
      <c r="K103" s="44">
        <v>1440</v>
      </c>
      <c r="L103" s="47">
        <v>96</v>
      </c>
      <c r="M103" s="87">
        <v>15</v>
      </c>
      <c r="N103" s="44">
        <f t="shared" si="66"/>
        <v>1281.1764705882338</v>
      </c>
      <c r="O103" s="47">
        <f t="shared" si="67"/>
        <v>85.411764705882248</v>
      </c>
      <c r="P103" s="48">
        <f t="shared" si="68"/>
        <v>0</v>
      </c>
      <c r="Q103" s="49">
        <f t="shared" si="64"/>
        <v>-10.588235294117752</v>
      </c>
      <c r="R103" s="428">
        <f t="shared" si="69"/>
        <v>0.88970588235294013</v>
      </c>
      <c r="S103" s="463"/>
      <c r="T103" s="214">
        <v>0.72777777777777752</v>
      </c>
      <c r="U103" s="214">
        <v>0.75138888888888866</v>
      </c>
      <c r="V103" s="215">
        <v>7</v>
      </c>
      <c r="W103" s="90">
        <f t="shared" si="70"/>
        <v>34.000000000000043</v>
      </c>
      <c r="X103" s="223"/>
      <c r="Y103" s="223"/>
      <c r="Z103" s="220"/>
      <c r="AA103" s="220"/>
      <c r="AB103" s="451"/>
      <c r="AC103" s="451"/>
      <c r="AD103" s="438"/>
      <c r="AE103" s="438"/>
      <c r="AF103" s="216">
        <f t="shared" si="61"/>
        <v>-158.82352941176623</v>
      </c>
      <c r="AG103" s="217">
        <f t="shared" si="62"/>
        <v>0.88970588235294013</v>
      </c>
      <c r="AH103" s="472"/>
    </row>
    <row r="104" spans="1:34" s="221" customFormat="1" ht="19.149999999999999" customHeight="1">
      <c r="A104" s="493"/>
      <c r="B104" s="424" t="s">
        <v>196</v>
      </c>
      <c r="C104" s="226"/>
      <c r="D104" s="82" t="s">
        <v>282</v>
      </c>
      <c r="E104" s="83"/>
      <c r="F104" s="370">
        <v>55.32</v>
      </c>
      <c r="G104" s="212">
        <v>586</v>
      </c>
      <c r="H104" s="213">
        <f t="shared" si="65"/>
        <v>32417.52</v>
      </c>
      <c r="I104" s="224"/>
      <c r="J104" s="46">
        <v>14</v>
      </c>
      <c r="K104" s="44">
        <v>1440</v>
      </c>
      <c r="L104" s="47">
        <v>102.85714285714286</v>
      </c>
      <c r="M104" s="87">
        <v>15</v>
      </c>
      <c r="N104" s="44">
        <f t="shared" si="66"/>
        <v>1065.4545454545439</v>
      </c>
      <c r="O104" s="47">
        <f t="shared" si="67"/>
        <v>71.030303030302932</v>
      </c>
      <c r="P104" s="48">
        <f t="shared" si="68"/>
        <v>1</v>
      </c>
      <c r="Q104" s="49">
        <f t="shared" si="64"/>
        <v>-31.82683982683993</v>
      </c>
      <c r="R104" s="428">
        <f t="shared" si="69"/>
        <v>0.69057239057238962</v>
      </c>
      <c r="S104" s="464"/>
      <c r="T104" s="214">
        <v>0.7569444444444442</v>
      </c>
      <c r="U104" s="214">
        <v>0.77986111111111089</v>
      </c>
      <c r="V104" s="215">
        <v>8</v>
      </c>
      <c r="W104" s="90">
        <f t="shared" si="70"/>
        <v>33.000000000000043</v>
      </c>
      <c r="X104" s="223"/>
      <c r="Y104" s="223"/>
      <c r="Z104" s="220"/>
      <c r="AA104" s="220"/>
      <c r="AB104" s="451"/>
      <c r="AC104" s="451"/>
      <c r="AD104" s="438"/>
      <c r="AE104" s="438"/>
      <c r="AF104" s="54">
        <f t="shared" si="61"/>
        <v>-374.5454545454561</v>
      </c>
      <c r="AG104" s="431">
        <f t="shared" si="62"/>
        <v>0.73989898989898883</v>
      </c>
      <c r="AH104" s="472"/>
    </row>
    <row r="105" spans="1:34" s="221" customFormat="1" ht="19.149999999999999" customHeight="1">
      <c r="A105" s="493"/>
      <c r="B105" s="424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8"/>
      <c r="S105" s="46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451"/>
      <c r="AC105" s="451"/>
      <c r="AD105" s="438"/>
      <c r="AE105" s="438"/>
      <c r="AF105" s="216">
        <f t="shared" si="61"/>
        <v>0</v>
      </c>
      <c r="AG105" s="217" t="e">
        <f t="shared" si="62"/>
        <v>#DIV/0!</v>
      </c>
      <c r="AH105" s="472"/>
    </row>
    <row r="106" spans="1:34" s="221" customFormat="1" ht="19.149999999999999" customHeight="1">
      <c r="A106" s="493"/>
      <c r="B106" s="424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1"/>
      <c r="S106" s="492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451"/>
      <c r="AC106" s="451"/>
      <c r="AD106" s="438"/>
      <c r="AE106" s="438"/>
      <c r="AF106" s="220"/>
      <c r="AG106" s="431"/>
      <c r="AH106" s="472"/>
    </row>
    <row r="107" spans="1:34" s="221" customFormat="1" ht="19.149999999999999" customHeight="1">
      <c r="A107" s="493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1"/>
      <c r="S107" s="492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451"/>
      <c r="AC107" s="451"/>
      <c r="AD107" s="438"/>
      <c r="AE107" s="438"/>
      <c r="AF107" s="220"/>
      <c r="AG107" s="431"/>
      <c r="AH107" s="472"/>
    </row>
    <row r="108" spans="1:34" ht="19.149999999999999" customHeight="1">
      <c r="A108" s="493"/>
      <c r="B108" s="110">
        <v>0</v>
      </c>
      <c r="C108" s="100" t="s">
        <v>250</v>
      </c>
      <c r="D108" s="478" t="s">
        <v>118</v>
      </c>
      <c r="E108" s="478"/>
      <c r="F108" s="371"/>
      <c r="G108" s="101"/>
      <c r="H108" s="102"/>
      <c r="I108" s="103"/>
      <c r="J108" s="101">
        <v>16.111111111111111</v>
      </c>
      <c r="K108" s="101">
        <v>1469</v>
      </c>
      <c r="L108" s="104">
        <v>105.44040111171175</v>
      </c>
      <c r="M108" s="101">
        <f t="shared" ref="M108:O108" si="71">AVERAGE(M96:M107)</f>
        <v>16.111111111111111</v>
      </c>
      <c r="N108" s="101">
        <f t="shared" si="71"/>
        <v>1297.0579053000686</v>
      </c>
      <c r="O108" s="104">
        <f t="shared" si="71"/>
        <v>93.740128886603131</v>
      </c>
      <c r="P108" s="54">
        <f t="shared" ref="P108:P116" si="72">M108-J108</f>
        <v>0</v>
      </c>
      <c r="Q108" s="88">
        <f t="shared" ref="Q108:Q116" si="73">O108-L108</f>
        <v>-11.70027222510862</v>
      </c>
      <c r="R108" s="105">
        <f t="shared" ref="R108:R116" si="74">O108/L108</f>
        <v>0.88903425914785317</v>
      </c>
      <c r="S108" s="46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51"/>
      <c r="AC108" s="451"/>
      <c r="AD108" s="107">
        <f>SUM(AD96:AD107)</f>
        <v>1</v>
      </c>
      <c r="AE108" s="107">
        <f>SUM(AE96:AE107)</f>
        <v>0</v>
      </c>
      <c r="AF108" s="54">
        <f t="shared" si="61"/>
        <v>-171.94209469993143</v>
      </c>
      <c r="AG108" s="431">
        <f t="shared" si="62"/>
        <v>0.88295296480603713</v>
      </c>
      <c r="AH108" s="472"/>
    </row>
    <row r="109" spans="1:34" ht="19.149999999999999" customHeight="1">
      <c r="A109" s="494" t="s">
        <v>251</v>
      </c>
      <c r="B109" s="424" t="s">
        <v>115</v>
      </c>
      <c r="C109" s="434"/>
      <c r="D109" s="179" t="s">
        <v>287</v>
      </c>
      <c r="E109" s="43"/>
      <c r="F109" s="359">
        <v>29.965493443754308</v>
      </c>
      <c r="G109" s="44">
        <v>1891</v>
      </c>
      <c r="H109" s="45">
        <f t="shared" ref="H109:H119" si="75">F109*G109</f>
        <v>56664.748102139398</v>
      </c>
      <c r="I109" s="424"/>
      <c r="J109" s="46">
        <v>18</v>
      </c>
      <c r="K109" s="44">
        <v>1200</v>
      </c>
      <c r="L109" s="47">
        <v>66.666666666666671</v>
      </c>
      <c r="M109" s="422">
        <v>18</v>
      </c>
      <c r="N109" s="44">
        <f t="shared" ref="N109:N116" si="76">G109/W109*60</f>
        <v>1169.6907216494849</v>
      </c>
      <c r="O109" s="47">
        <f t="shared" ref="O109:O116" si="77">N109/M109</f>
        <v>64.982817869415825</v>
      </c>
      <c r="P109" s="48">
        <f t="shared" si="72"/>
        <v>0</v>
      </c>
      <c r="Q109" s="49">
        <f t="shared" si="73"/>
        <v>-1.683848797250846</v>
      </c>
      <c r="R109" s="428">
        <f t="shared" si="74"/>
        <v>0.97474226804123731</v>
      </c>
      <c r="S109" s="497">
        <f>R121</f>
        <v>0.88956331969678337</v>
      </c>
      <c r="T109" s="230">
        <v>0.5</v>
      </c>
      <c r="U109" s="230">
        <v>0.56736111111111109</v>
      </c>
      <c r="V109" s="231">
        <v>5</v>
      </c>
      <c r="W109" s="421">
        <f t="shared" si="70"/>
        <v>96.999999999999972</v>
      </c>
      <c r="X109" s="53"/>
      <c r="Y109" s="53"/>
      <c r="Z109" s="54"/>
      <c r="AA109" s="54"/>
      <c r="AB109" s="451"/>
      <c r="AC109" s="451"/>
      <c r="AD109" s="438"/>
      <c r="AE109" s="438"/>
      <c r="AF109" s="48">
        <f t="shared" si="61"/>
        <v>-30.309278350515115</v>
      </c>
      <c r="AG109" s="126">
        <f t="shared" si="62"/>
        <v>0.97474226804123743</v>
      </c>
      <c r="AH109" s="472">
        <f>AG121</f>
        <v>0.89976795481218186</v>
      </c>
    </row>
    <row r="110" spans="1:34" ht="19.149999999999999" customHeight="1">
      <c r="A110" s="495"/>
      <c r="B110" s="424" t="s">
        <v>196</v>
      </c>
      <c r="C110" s="178"/>
      <c r="D110" s="42" t="s">
        <v>253</v>
      </c>
      <c r="E110" s="180"/>
      <c r="F110" s="359">
        <v>51.75</v>
      </c>
      <c r="G110" s="177">
        <v>979</v>
      </c>
      <c r="H110" s="45">
        <f t="shared" si="75"/>
        <v>50663.25</v>
      </c>
      <c r="I110" s="424"/>
      <c r="J110" s="46">
        <v>21</v>
      </c>
      <c r="K110" s="44">
        <v>1500</v>
      </c>
      <c r="L110" s="47">
        <v>71.428571428571431</v>
      </c>
      <c r="M110" s="422">
        <v>21</v>
      </c>
      <c r="N110" s="44">
        <f t="shared" si="76"/>
        <v>1398.5714285714282</v>
      </c>
      <c r="O110" s="47">
        <f t="shared" si="77"/>
        <v>66.59863945578229</v>
      </c>
      <c r="P110" s="48">
        <f t="shared" si="72"/>
        <v>0</v>
      </c>
      <c r="Q110" s="49">
        <f t="shared" si="73"/>
        <v>-4.8299319727891401</v>
      </c>
      <c r="R110" s="428">
        <f t="shared" si="74"/>
        <v>0.93238095238095209</v>
      </c>
      <c r="S110" s="498"/>
      <c r="T110" s="230">
        <v>0.57291666666666663</v>
      </c>
      <c r="U110" s="230">
        <v>0.6020833333333333</v>
      </c>
      <c r="V110" s="231">
        <v>8</v>
      </c>
      <c r="W110" s="421">
        <f t="shared" si="70"/>
        <v>42.000000000000014</v>
      </c>
      <c r="X110" s="191"/>
      <c r="Y110" s="191"/>
      <c r="Z110" s="54"/>
      <c r="AA110" s="54"/>
      <c r="AB110" s="451"/>
      <c r="AC110" s="451"/>
      <c r="AD110" s="438"/>
      <c r="AE110" s="438"/>
      <c r="AF110" s="48">
        <f t="shared" si="61"/>
        <v>-101.42857142857179</v>
      </c>
      <c r="AG110" s="126">
        <f t="shared" si="62"/>
        <v>0.93238095238095209</v>
      </c>
      <c r="AH110" s="472"/>
    </row>
    <row r="111" spans="1:34" ht="19.149999999999999" customHeight="1">
      <c r="A111" s="495"/>
      <c r="B111" s="424" t="s">
        <v>115</v>
      </c>
      <c r="C111" s="178"/>
      <c r="D111" s="42" t="s">
        <v>290</v>
      </c>
      <c r="E111" s="180"/>
      <c r="F111" s="359">
        <v>35.83</v>
      </c>
      <c r="G111" s="57">
        <v>2203.6</v>
      </c>
      <c r="H111" s="45">
        <f t="shared" si="75"/>
        <v>78954.987999999998</v>
      </c>
      <c r="I111" s="424"/>
      <c r="J111" s="46">
        <v>11</v>
      </c>
      <c r="K111" s="44">
        <v>2250</v>
      </c>
      <c r="L111" s="47">
        <v>204.54545454545453</v>
      </c>
      <c r="M111" s="232">
        <v>11</v>
      </c>
      <c r="N111" s="44">
        <f t="shared" si="76"/>
        <v>2034.09230769231</v>
      </c>
      <c r="O111" s="47">
        <f t="shared" si="77"/>
        <v>184.91748251748274</v>
      </c>
      <c r="P111" s="48">
        <f t="shared" si="72"/>
        <v>0</v>
      </c>
      <c r="Q111" s="49">
        <f t="shared" si="73"/>
        <v>-19.627972027971794</v>
      </c>
      <c r="R111" s="428">
        <f t="shared" si="74"/>
        <v>0.90404102564102673</v>
      </c>
      <c r="S111" s="498"/>
      <c r="T111" s="230">
        <v>0.61736111111111103</v>
      </c>
      <c r="U111" s="230">
        <v>0.66249999999999987</v>
      </c>
      <c r="V111" s="231">
        <v>22</v>
      </c>
      <c r="W111" s="421">
        <f t="shared" si="70"/>
        <v>64.999999999999929</v>
      </c>
      <c r="X111" s="53">
        <v>0.60555555555555551</v>
      </c>
      <c r="Y111" s="53">
        <v>0.61458333333333337</v>
      </c>
      <c r="Z111" s="54"/>
      <c r="AA111" s="54"/>
      <c r="AB111" s="451"/>
      <c r="AC111" s="451"/>
      <c r="AD111" s="438"/>
      <c r="AE111" s="438">
        <v>1</v>
      </c>
      <c r="AF111" s="48">
        <f t="shared" si="61"/>
        <v>-215.90769230769001</v>
      </c>
      <c r="AG111" s="126">
        <f t="shared" si="62"/>
        <v>0.90404102564102662</v>
      </c>
      <c r="AH111" s="472"/>
    </row>
    <row r="112" spans="1:34" ht="19.149999999999999" customHeight="1">
      <c r="A112" s="495"/>
      <c r="B112" s="424" t="s">
        <v>115</v>
      </c>
      <c r="C112" s="178"/>
      <c r="D112" s="179" t="s">
        <v>211</v>
      </c>
      <c r="E112" s="180"/>
      <c r="F112" s="359">
        <v>36.409999999999997</v>
      </c>
      <c r="G112" s="57">
        <v>1154.3999999999999</v>
      </c>
      <c r="H112" s="45">
        <f t="shared" si="75"/>
        <v>42031.703999999991</v>
      </c>
      <c r="I112" s="438"/>
      <c r="J112" s="46">
        <v>10</v>
      </c>
      <c r="K112" s="44">
        <v>2769</v>
      </c>
      <c r="L112" s="47">
        <v>276.89999999999998</v>
      </c>
      <c r="M112" s="232">
        <v>10</v>
      </c>
      <c r="N112" s="44">
        <f t="shared" si="76"/>
        <v>2234.3225806451578</v>
      </c>
      <c r="O112" s="47">
        <f t="shared" si="77"/>
        <v>223.43225806451579</v>
      </c>
      <c r="P112" s="48">
        <f t="shared" si="72"/>
        <v>0</v>
      </c>
      <c r="Q112" s="49">
        <f t="shared" si="73"/>
        <v>-53.467741935484185</v>
      </c>
      <c r="R112" s="428">
        <f t="shared" si="74"/>
        <v>0.80690595184007152</v>
      </c>
      <c r="S112" s="498"/>
      <c r="T112" s="230">
        <v>0.66736111111111096</v>
      </c>
      <c r="U112" s="230">
        <v>0.68888888888888877</v>
      </c>
      <c r="V112" s="231">
        <v>7</v>
      </c>
      <c r="W112" s="421">
        <f t="shared" si="70"/>
        <v>31.00000000000005</v>
      </c>
      <c r="X112" s="53"/>
      <c r="Y112" s="53"/>
      <c r="Z112" s="54"/>
      <c r="AA112" s="54"/>
      <c r="AB112" s="451"/>
      <c r="AC112" s="451"/>
      <c r="AD112" s="438">
        <v>1</v>
      </c>
      <c r="AE112" s="438"/>
      <c r="AF112" s="48">
        <f t="shared" si="61"/>
        <v>-534.67741935484219</v>
      </c>
      <c r="AG112" s="126">
        <f t="shared" si="62"/>
        <v>0.80690595184007141</v>
      </c>
      <c r="AH112" s="472"/>
    </row>
    <row r="113" spans="1:34" s="221" customFormat="1" ht="19.149999999999999" customHeight="1">
      <c r="A113" s="495"/>
      <c r="B113" s="424" t="s">
        <v>115</v>
      </c>
      <c r="C113" s="178"/>
      <c r="D113" s="179" t="s">
        <v>255</v>
      </c>
      <c r="E113" s="180"/>
      <c r="F113" s="359">
        <v>20.170000000000002</v>
      </c>
      <c r="G113" s="177">
        <v>510</v>
      </c>
      <c r="H113" s="45">
        <f t="shared" si="75"/>
        <v>10286.700000000001</v>
      </c>
      <c r="I113" s="438"/>
      <c r="J113" s="46">
        <v>12</v>
      </c>
      <c r="K113" s="44">
        <v>1500</v>
      </c>
      <c r="L113" s="47">
        <v>125</v>
      </c>
      <c r="M113" s="232">
        <v>12</v>
      </c>
      <c r="N113" s="44">
        <f t="shared" si="76"/>
        <v>1275.0000000000045</v>
      </c>
      <c r="O113" s="47">
        <f t="shared" si="77"/>
        <v>106.25000000000038</v>
      </c>
      <c r="P113" s="48">
        <f t="shared" si="72"/>
        <v>0</v>
      </c>
      <c r="Q113" s="49">
        <f t="shared" si="73"/>
        <v>-18.749999999999616</v>
      </c>
      <c r="R113" s="428">
        <f t="shared" si="74"/>
        <v>0.85000000000000309</v>
      </c>
      <c r="S113" s="498"/>
      <c r="T113" s="230">
        <v>0.80625000000000002</v>
      </c>
      <c r="U113" s="230">
        <v>0.82291666666666663</v>
      </c>
      <c r="V113" s="231">
        <v>7</v>
      </c>
      <c r="W113" s="421">
        <f t="shared" si="70"/>
        <v>23.999999999999915</v>
      </c>
      <c r="X113" s="219"/>
      <c r="Y113" s="219"/>
      <c r="Z113" s="220"/>
      <c r="AA113" s="220"/>
      <c r="AB113" s="451"/>
      <c r="AC113" s="451"/>
      <c r="AD113" s="224"/>
      <c r="AE113" s="224"/>
      <c r="AF113" s="48">
        <f t="shared" si="61"/>
        <v>-224.99999999999545</v>
      </c>
      <c r="AG113" s="126">
        <f t="shared" si="62"/>
        <v>0.85000000000000309</v>
      </c>
      <c r="AH113" s="472"/>
    </row>
    <row r="114" spans="1:34" s="221" customFormat="1" ht="19.149999999999999" customHeight="1">
      <c r="A114" s="495"/>
      <c r="B114" s="424" t="s">
        <v>115</v>
      </c>
      <c r="C114" s="178"/>
      <c r="D114" s="82" t="s">
        <v>267</v>
      </c>
      <c r="E114" s="83"/>
      <c r="F114" s="359">
        <v>20.420000000000002</v>
      </c>
      <c r="G114" s="57">
        <v>1657</v>
      </c>
      <c r="H114" s="45">
        <f t="shared" si="75"/>
        <v>33835.94</v>
      </c>
      <c r="I114" s="438"/>
      <c r="J114" s="46">
        <v>12</v>
      </c>
      <c r="K114" s="44">
        <v>1500</v>
      </c>
      <c r="L114" s="47">
        <v>125</v>
      </c>
      <c r="M114" s="232">
        <v>12</v>
      </c>
      <c r="N114" s="44">
        <f t="shared" si="76"/>
        <v>1420.2857142857197</v>
      </c>
      <c r="O114" s="47">
        <f t="shared" si="77"/>
        <v>118.3571428571433</v>
      </c>
      <c r="P114" s="48">
        <f t="shared" si="72"/>
        <v>0</v>
      </c>
      <c r="Q114" s="49">
        <f t="shared" si="73"/>
        <v>-6.6428571428566983</v>
      </c>
      <c r="R114" s="428">
        <f t="shared" si="74"/>
        <v>0.94685714285714639</v>
      </c>
      <c r="S114" s="498"/>
      <c r="T114" s="230">
        <v>0.82638888888888884</v>
      </c>
      <c r="U114" s="230">
        <v>0.87499999999999978</v>
      </c>
      <c r="V114" s="231">
        <v>5</v>
      </c>
      <c r="W114" s="421">
        <f t="shared" si="70"/>
        <v>69.999999999999744</v>
      </c>
      <c r="X114" s="219"/>
      <c r="Y114" s="219"/>
      <c r="Z114" s="220"/>
      <c r="AA114" s="220"/>
      <c r="AB114" s="451"/>
      <c r="AC114" s="451"/>
      <c r="AD114" s="224"/>
      <c r="AE114" s="224"/>
      <c r="AF114" s="48">
        <f t="shared" si="61"/>
        <v>-79.714285714280322</v>
      </c>
      <c r="AG114" s="126">
        <f t="shared" si="62"/>
        <v>0.94685714285714651</v>
      </c>
      <c r="AH114" s="472"/>
    </row>
    <row r="115" spans="1:34" s="221" customFormat="1" ht="19.149999999999999" customHeight="1">
      <c r="A115" s="495"/>
      <c r="B115" s="424" t="s">
        <v>196</v>
      </c>
      <c r="C115" s="178"/>
      <c r="D115" s="179" t="s">
        <v>277</v>
      </c>
      <c r="E115" s="83"/>
      <c r="F115" s="359">
        <v>50.49</v>
      </c>
      <c r="G115" s="57">
        <v>1347</v>
      </c>
      <c r="H115" s="45">
        <f t="shared" si="75"/>
        <v>68010.03</v>
      </c>
      <c r="I115" s="438"/>
      <c r="J115" s="46">
        <v>14</v>
      </c>
      <c r="K115" s="44">
        <v>1440</v>
      </c>
      <c r="L115" s="47">
        <v>102.85714285714286</v>
      </c>
      <c r="M115" s="422">
        <v>14</v>
      </c>
      <c r="N115" s="44">
        <f t="shared" si="76"/>
        <v>1347.0000000000011</v>
      </c>
      <c r="O115" s="47">
        <f t="shared" si="77"/>
        <v>96.214285714285793</v>
      </c>
      <c r="P115" s="48">
        <f t="shared" si="72"/>
        <v>0</v>
      </c>
      <c r="Q115" s="49">
        <f t="shared" si="73"/>
        <v>-6.6428571428570677</v>
      </c>
      <c r="R115" s="428">
        <f t="shared" si="74"/>
        <v>0.93541666666666745</v>
      </c>
      <c r="S115" s="498"/>
      <c r="T115" s="230">
        <v>0.8902777777777775</v>
      </c>
      <c r="U115" s="230">
        <v>0.93194444444444413</v>
      </c>
      <c r="V115" s="231">
        <v>22</v>
      </c>
      <c r="W115" s="421">
        <f t="shared" si="70"/>
        <v>59.999999999999943</v>
      </c>
      <c r="X115" s="219"/>
      <c r="Y115" s="219"/>
      <c r="Z115" s="220"/>
      <c r="AA115" s="220"/>
      <c r="AB115" s="451"/>
      <c r="AC115" s="451"/>
      <c r="AD115" s="224"/>
      <c r="AE115" s="224"/>
      <c r="AF115" s="48">
        <f t="shared" si="61"/>
        <v>-92.999999999998863</v>
      </c>
      <c r="AG115" s="126">
        <f t="shared" si="62"/>
        <v>0.93541666666666745</v>
      </c>
      <c r="AH115" s="472"/>
    </row>
    <row r="116" spans="1:34" s="221" customFormat="1" ht="19.149999999999999" customHeight="1">
      <c r="A116" s="495"/>
      <c r="B116" s="424" t="s">
        <v>196</v>
      </c>
      <c r="C116" s="55"/>
      <c r="D116" s="179" t="s">
        <v>281</v>
      </c>
      <c r="E116" s="43"/>
      <c r="F116" s="359">
        <v>57.3</v>
      </c>
      <c r="G116" s="44">
        <v>1458</v>
      </c>
      <c r="H116" s="45">
        <f t="shared" si="75"/>
        <v>83543.399999999994</v>
      </c>
      <c r="I116" s="438"/>
      <c r="J116" s="46">
        <v>18</v>
      </c>
      <c r="K116" s="44">
        <v>1500</v>
      </c>
      <c r="L116" s="47">
        <v>83.333333333333329</v>
      </c>
      <c r="M116" s="427">
        <v>18</v>
      </c>
      <c r="N116" s="44">
        <f t="shared" si="76"/>
        <v>1410.967741935485</v>
      </c>
      <c r="O116" s="47">
        <f t="shared" si="77"/>
        <v>78.387096774193608</v>
      </c>
      <c r="P116" s="48">
        <f t="shared" si="72"/>
        <v>0</v>
      </c>
      <c r="Q116" s="49">
        <f t="shared" si="73"/>
        <v>-4.9462365591397202</v>
      </c>
      <c r="R116" s="428">
        <f t="shared" si="74"/>
        <v>0.94064516129032338</v>
      </c>
      <c r="S116" s="498"/>
      <c r="T116" s="230">
        <v>0.93749999999999967</v>
      </c>
      <c r="U116" s="230">
        <v>0.98055555555555518</v>
      </c>
      <c r="V116" s="231">
        <v>8</v>
      </c>
      <c r="W116" s="421">
        <f t="shared" si="70"/>
        <v>61.999999999999943</v>
      </c>
      <c r="X116" s="219"/>
      <c r="Y116" s="219"/>
      <c r="Z116" s="220"/>
      <c r="AA116" s="220"/>
      <c r="AB116" s="451"/>
      <c r="AC116" s="451"/>
      <c r="AD116" s="224"/>
      <c r="AE116" s="224"/>
      <c r="AF116" s="48">
        <f t="shared" si="61"/>
        <v>-89.032258064514963</v>
      </c>
      <c r="AG116" s="126">
        <f t="shared" si="62"/>
        <v>0.94064516129032338</v>
      </c>
      <c r="AH116" s="472"/>
    </row>
    <row r="117" spans="1:34" s="221" customFormat="1" ht="19.149999999999999" customHeight="1">
      <c r="A117" s="495"/>
      <c r="B117" s="424">
        <v>0</v>
      </c>
      <c r="C117" s="55"/>
      <c r="D117" s="179"/>
      <c r="E117" s="83"/>
      <c r="F117" s="359" t="s">
        <v>105</v>
      </c>
      <c r="G117" s="57"/>
      <c r="H117" s="45">
        <f t="shared" si="75"/>
        <v>0</v>
      </c>
      <c r="I117" s="438"/>
      <c r="J117" s="46"/>
      <c r="K117" s="44"/>
      <c r="L117" s="47"/>
      <c r="M117" s="427"/>
      <c r="N117" s="44"/>
      <c r="O117" s="47"/>
      <c r="P117" s="48"/>
      <c r="Q117" s="49"/>
      <c r="R117" s="428"/>
      <c r="S117" s="498"/>
      <c r="T117" s="230"/>
      <c r="U117" s="230"/>
      <c r="V117" s="231"/>
      <c r="W117" s="421">
        <f t="shared" si="70"/>
        <v>0</v>
      </c>
      <c r="X117" s="219">
        <v>0.87847222222222221</v>
      </c>
      <c r="Y117" s="219">
        <v>0.88750000000000007</v>
      </c>
      <c r="Z117" s="220"/>
      <c r="AA117" s="220"/>
      <c r="AB117" s="451"/>
      <c r="AC117" s="451"/>
      <c r="AD117" s="224"/>
      <c r="AE117" s="224"/>
      <c r="AF117" s="48">
        <f t="shared" si="61"/>
        <v>0</v>
      </c>
      <c r="AG117" s="126" t="e">
        <f t="shared" si="62"/>
        <v>#DIV/0!</v>
      </c>
      <c r="AH117" s="472"/>
    </row>
    <row r="118" spans="1:34" s="221" customFormat="1" ht="19.149999999999999" customHeight="1">
      <c r="A118" s="495"/>
      <c r="B118" s="424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38"/>
      <c r="J118" s="46"/>
      <c r="K118" s="44"/>
      <c r="L118" s="47"/>
      <c r="M118" s="427"/>
      <c r="N118" s="44"/>
      <c r="O118" s="47"/>
      <c r="P118" s="48"/>
      <c r="Q118" s="49"/>
      <c r="R118" s="428"/>
      <c r="S118" s="498"/>
      <c r="T118" s="230"/>
      <c r="U118" s="230"/>
      <c r="V118" s="231"/>
      <c r="W118" s="421">
        <f t="shared" si="70"/>
        <v>0</v>
      </c>
      <c r="X118" s="219"/>
      <c r="Y118" s="219"/>
      <c r="Z118" s="220"/>
      <c r="AA118" s="220"/>
      <c r="AB118" s="451"/>
      <c r="AC118" s="451"/>
      <c r="AD118" s="224"/>
      <c r="AE118" s="224"/>
      <c r="AF118" s="48">
        <f t="shared" si="61"/>
        <v>0</v>
      </c>
      <c r="AG118" s="126" t="e">
        <f t="shared" si="62"/>
        <v>#DIV/0!</v>
      </c>
      <c r="AH118" s="472"/>
    </row>
    <row r="119" spans="1:34" s="221" customFormat="1" ht="19.149999999999999" customHeight="1">
      <c r="A119" s="495"/>
      <c r="B119" s="224">
        <v>0</v>
      </c>
      <c r="C119" s="226"/>
      <c r="D119" s="82"/>
      <c r="E119" s="83"/>
      <c r="F119" s="366" t="s">
        <v>105</v>
      </c>
      <c r="G119" s="233"/>
      <c r="H119" s="45">
        <f t="shared" si="75"/>
        <v>0</v>
      </c>
      <c r="I119" s="438"/>
      <c r="J119" s="181"/>
      <c r="K119" s="235"/>
      <c r="L119" s="47"/>
      <c r="M119" s="427"/>
      <c r="N119" s="182"/>
      <c r="O119" s="228"/>
      <c r="P119" s="168"/>
      <c r="Q119" s="49"/>
      <c r="R119" s="428"/>
      <c r="S119" s="498"/>
      <c r="T119" s="230"/>
      <c r="U119" s="230"/>
      <c r="V119" s="231"/>
      <c r="W119" s="421">
        <f t="shared" si="70"/>
        <v>0</v>
      </c>
      <c r="X119" s="219"/>
      <c r="Y119" s="219"/>
      <c r="Z119" s="220"/>
      <c r="AA119" s="220"/>
      <c r="AB119" s="451"/>
      <c r="AC119" s="451"/>
      <c r="AD119" s="224"/>
      <c r="AE119" s="224"/>
      <c r="AF119" s="48">
        <f t="shared" si="61"/>
        <v>0</v>
      </c>
      <c r="AG119" s="126" t="e">
        <f t="shared" si="62"/>
        <v>#DIV/0!</v>
      </c>
      <c r="AH119" s="472"/>
    </row>
    <row r="120" spans="1:34" s="221" customFormat="1" ht="19.149999999999999" customHeight="1">
      <c r="A120" s="495"/>
      <c r="B120" s="224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38"/>
      <c r="J120" s="181"/>
      <c r="K120" s="235"/>
      <c r="L120" s="47"/>
      <c r="M120" s="427"/>
      <c r="N120" s="182"/>
      <c r="O120" s="228"/>
      <c r="P120" s="168"/>
      <c r="Q120" s="49"/>
      <c r="R120" s="428"/>
      <c r="S120" s="498"/>
      <c r="T120" s="230"/>
      <c r="U120" s="230"/>
      <c r="V120" s="231"/>
      <c r="W120" s="421">
        <f t="shared" si="70"/>
        <v>0</v>
      </c>
      <c r="X120" s="219"/>
      <c r="Y120" s="219"/>
      <c r="Z120" s="220"/>
      <c r="AA120" s="220"/>
      <c r="AB120" s="451"/>
      <c r="AC120" s="451"/>
      <c r="AD120" s="224"/>
      <c r="AE120" s="224"/>
      <c r="AF120" s="48">
        <f t="shared" si="61"/>
        <v>0</v>
      </c>
      <c r="AG120" s="126" t="e">
        <f t="shared" si="62"/>
        <v>#DIV/0!</v>
      </c>
      <c r="AH120" s="472"/>
    </row>
    <row r="121" spans="1:34" ht="19.149999999999999" customHeight="1">
      <c r="A121" s="496"/>
      <c r="B121" s="122">
        <v>0</v>
      </c>
      <c r="C121" s="100" t="s">
        <v>259</v>
      </c>
      <c r="D121" s="236" t="s">
        <v>118</v>
      </c>
      <c r="E121" s="237"/>
      <c r="F121" s="368"/>
      <c r="G121" s="238"/>
      <c r="H121" s="239"/>
      <c r="I121" s="240"/>
      <c r="J121" s="205">
        <v>14.5</v>
      </c>
      <c r="K121" s="205">
        <v>1707.375</v>
      </c>
      <c r="L121" s="206">
        <v>131.9663961038961</v>
      </c>
      <c r="M121" s="205">
        <f t="shared" ref="M121:O121" si="78">AVERAGE(M109:M120)</f>
        <v>14.5</v>
      </c>
      <c r="N121" s="205">
        <f t="shared" si="78"/>
        <v>1536.241311847449</v>
      </c>
      <c r="O121" s="206">
        <f t="shared" si="78"/>
        <v>117.39246540660248</v>
      </c>
      <c r="P121" s="48">
        <f t="shared" ref="P121:P131" si="79">M121-J121</f>
        <v>0</v>
      </c>
      <c r="Q121" s="49">
        <f t="shared" ref="Q121:Q131" si="80">O121-L121</f>
        <v>-14.573930697293619</v>
      </c>
      <c r="R121" s="175">
        <f t="shared" ref="R121:R131" si="81">O121/L121</f>
        <v>0.88956331969678337</v>
      </c>
      <c r="S121" s="477"/>
      <c r="T121" s="50"/>
      <c r="U121" s="50"/>
      <c r="V121" s="44"/>
      <c r="W121" s="421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51"/>
      <c r="AC121" s="451"/>
      <c r="AD121" s="107">
        <f>SUM(AD109:AD120)</f>
        <v>1</v>
      </c>
      <c r="AE121" s="107">
        <f>SUM(AE109:AE120)</f>
        <v>1</v>
      </c>
      <c r="AF121" s="48">
        <f>N121-K121</f>
        <v>-171.13368815255103</v>
      </c>
      <c r="AG121" s="126">
        <f>N121/K121</f>
        <v>0.89976795481218186</v>
      </c>
      <c r="AH121" s="472"/>
    </row>
    <row r="122" spans="1:34" ht="19.149999999999999" customHeight="1">
      <c r="A122" s="499" t="s">
        <v>260</v>
      </c>
      <c r="B122" s="131" t="s">
        <v>230</v>
      </c>
      <c r="C122" s="166"/>
      <c r="D122" s="179" t="s">
        <v>246</v>
      </c>
      <c r="E122" s="43"/>
      <c r="F122" s="359">
        <v>77.34</v>
      </c>
      <c r="G122" s="44">
        <v>820</v>
      </c>
      <c r="H122" s="45">
        <f t="shared" ref="H122:H132" si="82">F122*G122</f>
        <v>63418.8</v>
      </c>
      <c r="I122" s="424"/>
      <c r="J122" s="46">
        <v>18</v>
      </c>
      <c r="K122" s="44">
        <v>1440</v>
      </c>
      <c r="L122" s="47">
        <v>80</v>
      </c>
      <c r="M122" s="422">
        <v>18</v>
      </c>
      <c r="N122" s="177">
        <f t="shared" ref="N122:N131" si="83">G122/W122*60</f>
        <v>1329.7297297297287</v>
      </c>
      <c r="O122" s="241">
        <f t="shared" ref="O122:O131" si="84">N122/M122</f>
        <v>73.873873873873819</v>
      </c>
      <c r="P122" s="108">
        <f t="shared" si="79"/>
        <v>0</v>
      </c>
      <c r="Q122" s="185">
        <f t="shared" si="80"/>
        <v>-6.1261261261261808</v>
      </c>
      <c r="R122" s="109">
        <f t="shared" si="81"/>
        <v>0.92342342342342276</v>
      </c>
      <c r="S122" s="463">
        <f>R134</f>
        <v>0.90772972478411174</v>
      </c>
      <c r="T122" s="50">
        <v>0.5</v>
      </c>
      <c r="U122" s="50">
        <v>0.52569444444444446</v>
      </c>
      <c r="V122" s="231">
        <v>5</v>
      </c>
      <c r="W122" s="421">
        <f t="shared" si="70"/>
        <v>37.000000000000028</v>
      </c>
      <c r="X122" s="53"/>
      <c r="Y122" s="53"/>
      <c r="Z122" s="54"/>
      <c r="AA122" s="54"/>
      <c r="AB122" s="451"/>
      <c r="AC122" s="451"/>
      <c r="AD122" s="438"/>
      <c r="AE122" s="438"/>
      <c r="AF122" s="48">
        <f t="shared" si="61"/>
        <v>-110.27027027027134</v>
      </c>
      <c r="AG122" s="428">
        <f t="shared" si="62"/>
        <v>0.92342342342342265</v>
      </c>
      <c r="AH122" s="477">
        <f>AG134</f>
        <v>0.90905432946938391</v>
      </c>
    </row>
    <row r="123" spans="1:34" ht="19.149999999999999" customHeight="1">
      <c r="A123" s="499"/>
      <c r="B123" s="131" t="s">
        <v>230</v>
      </c>
      <c r="C123" s="97"/>
      <c r="D123" s="42" t="s">
        <v>261</v>
      </c>
      <c r="E123" s="180"/>
      <c r="F123" s="359">
        <v>58.67</v>
      </c>
      <c r="G123" s="44">
        <v>1717</v>
      </c>
      <c r="H123" s="45">
        <f t="shared" si="82"/>
        <v>100736.39</v>
      </c>
      <c r="I123" s="438"/>
      <c r="J123" s="87">
        <v>19</v>
      </c>
      <c r="K123" s="57">
        <v>1440</v>
      </c>
      <c r="L123" s="86">
        <v>75.78947368421052</v>
      </c>
      <c r="M123" s="427">
        <v>19</v>
      </c>
      <c r="N123" s="57">
        <f t="shared" si="83"/>
        <v>1373.599999999999</v>
      </c>
      <c r="O123" s="86">
        <f t="shared" si="84"/>
        <v>72.294736842105209</v>
      </c>
      <c r="P123" s="54">
        <f t="shared" si="79"/>
        <v>0</v>
      </c>
      <c r="Q123" s="88">
        <f t="shared" si="80"/>
        <v>-3.4947368421053113</v>
      </c>
      <c r="R123" s="431">
        <f t="shared" si="81"/>
        <v>0.95388888888888823</v>
      </c>
      <c r="S123" s="463"/>
      <c r="T123" s="50">
        <v>0.52986111111111112</v>
      </c>
      <c r="U123" s="50">
        <v>0.58194444444444449</v>
      </c>
      <c r="V123" s="231">
        <v>6</v>
      </c>
      <c r="W123" s="421">
        <f>(U123-T123)*24*60</f>
        <v>75.000000000000057</v>
      </c>
      <c r="X123" s="53"/>
      <c r="Y123" s="53"/>
      <c r="Z123" s="54"/>
      <c r="AA123" s="54"/>
      <c r="AB123" s="451"/>
      <c r="AC123" s="451"/>
      <c r="AD123" s="438"/>
      <c r="AE123" s="438"/>
      <c r="AF123" s="48">
        <f t="shared" si="61"/>
        <v>-66.400000000001</v>
      </c>
      <c r="AG123" s="428">
        <f t="shared" si="62"/>
        <v>0.95388888888888823</v>
      </c>
      <c r="AH123" s="463"/>
    </row>
    <row r="124" spans="1:34" ht="19.149999999999999" customHeight="1">
      <c r="A124" s="499"/>
      <c r="B124" s="131" t="s">
        <v>230</v>
      </c>
      <c r="C124" s="178"/>
      <c r="D124" s="179" t="s">
        <v>248</v>
      </c>
      <c r="E124" s="180"/>
      <c r="F124" s="359">
        <v>59.52</v>
      </c>
      <c r="G124" s="177">
        <v>2291</v>
      </c>
      <c r="H124" s="45">
        <f t="shared" si="82"/>
        <v>136360.32000000001</v>
      </c>
      <c r="I124" s="242"/>
      <c r="J124" s="87">
        <v>21</v>
      </c>
      <c r="K124" s="57">
        <v>1385</v>
      </c>
      <c r="L124" s="86">
        <v>65.952380952380949</v>
      </c>
      <c r="M124" s="422">
        <v>21</v>
      </c>
      <c r="N124" s="177">
        <f t="shared" si="83"/>
        <v>1321.73076923077</v>
      </c>
      <c r="O124" s="241">
        <f t="shared" si="84"/>
        <v>62.939560439560474</v>
      </c>
      <c r="P124" s="108">
        <f t="shared" si="79"/>
        <v>0</v>
      </c>
      <c r="Q124" s="185">
        <f t="shared" si="80"/>
        <v>-3.0128205128204755</v>
      </c>
      <c r="R124" s="109">
        <f t="shared" si="81"/>
        <v>0.95431824493196393</v>
      </c>
      <c r="S124" s="500"/>
      <c r="T124" s="50">
        <v>0.59791666666666665</v>
      </c>
      <c r="U124" s="50">
        <v>0.67013888888888884</v>
      </c>
      <c r="V124" s="231">
        <v>23</v>
      </c>
      <c r="W124" s="243">
        <f>(U124-T124)*24*60</f>
        <v>103.99999999999994</v>
      </c>
      <c r="X124" s="191">
        <v>0.5854166666666667</v>
      </c>
      <c r="Y124" s="191">
        <v>0.59583333333333333</v>
      </c>
      <c r="Z124" s="54"/>
      <c r="AA124" s="54"/>
      <c r="AB124" s="451"/>
      <c r="AC124" s="451"/>
      <c r="AD124" s="438"/>
      <c r="AE124" s="438"/>
      <c r="AF124" s="108">
        <f t="shared" si="61"/>
        <v>-63.269230769230035</v>
      </c>
      <c r="AG124" s="109">
        <f t="shared" si="62"/>
        <v>0.95431824493196382</v>
      </c>
      <c r="AH124" s="463"/>
    </row>
    <row r="125" spans="1:34" ht="19.149999999999999" customHeight="1">
      <c r="A125" s="499"/>
      <c r="B125" s="131" t="s">
        <v>203</v>
      </c>
      <c r="C125" s="97"/>
      <c r="D125" s="42" t="s">
        <v>204</v>
      </c>
      <c r="E125" s="43"/>
      <c r="F125" s="359">
        <v>43.14</v>
      </c>
      <c r="G125" s="44">
        <v>330</v>
      </c>
      <c r="H125" s="45">
        <f t="shared" si="82"/>
        <v>14236.2</v>
      </c>
      <c r="I125" s="424">
        <v>1</v>
      </c>
      <c r="J125" s="87">
        <v>16</v>
      </c>
      <c r="K125" s="57">
        <v>1440</v>
      </c>
      <c r="L125" s="86">
        <v>90</v>
      </c>
      <c r="M125" s="422">
        <v>16</v>
      </c>
      <c r="N125" s="57">
        <f t="shared" si="83"/>
        <v>1237.5000000000045</v>
      </c>
      <c r="O125" s="86">
        <f t="shared" si="84"/>
        <v>77.343750000000284</v>
      </c>
      <c r="P125" s="54">
        <f t="shared" si="79"/>
        <v>0</v>
      </c>
      <c r="Q125" s="88">
        <f t="shared" si="80"/>
        <v>-12.656249999999716</v>
      </c>
      <c r="R125" s="431">
        <f t="shared" si="81"/>
        <v>0.85937500000000311</v>
      </c>
      <c r="S125" s="500"/>
      <c r="T125" s="50">
        <v>0.67499999999999993</v>
      </c>
      <c r="U125" s="50">
        <v>0.68611111111111101</v>
      </c>
      <c r="V125" s="231">
        <v>7</v>
      </c>
      <c r="W125" s="243">
        <f t="shared" ref="W125:W133" si="85">(U125-T125)*24*60</f>
        <v>15.999999999999943</v>
      </c>
      <c r="X125" s="64"/>
      <c r="Y125" s="64"/>
      <c r="Z125" s="54"/>
      <c r="AA125" s="54"/>
      <c r="AB125" s="451"/>
      <c r="AC125" s="451"/>
      <c r="AD125" s="438"/>
      <c r="AE125" s="438"/>
      <c r="AF125" s="48">
        <f t="shared" si="61"/>
        <v>-202.49999999999545</v>
      </c>
      <c r="AG125" s="428">
        <f t="shared" si="62"/>
        <v>0.85937500000000311</v>
      </c>
      <c r="AH125" s="464"/>
    </row>
    <row r="126" spans="1:34" ht="19.149999999999999" customHeight="1">
      <c r="A126" s="499"/>
      <c r="B126" s="131" t="s">
        <v>196</v>
      </c>
      <c r="C126" s="438"/>
      <c r="D126" s="42" t="s">
        <v>262</v>
      </c>
      <c r="E126" s="180"/>
      <c r="F126" s="359">
        <v>56.79</v>
      </c>
      <c r="G126" s="57">
        <v>1534</v>
      </c>
      <c r="H126" s="45">
        <f t="shared" si="82"/>
        <v>87115.86</v>
      </c>
      <c r="I126" s="438"/>
      <c r="J126" s="87">
        <v>18</v>
      </c>
      <c r="K126" s="57">
        <v>1636</v>
      </c>
      <c r="L126" s="86">
        <v>90.888888888888886</v>
      </c>
      <c r="M126" s="427">
        <v>18</v>
      </c>
      <c r="N126" s="57">
        <f t="shared" si="83"/>
        <v>1560.0000000000014</v>
      </c>
      <c r="O126" s="86">
        <f t="shared" si="84"/>
        <v>86.666666666666742</v>
      </c>
      <c r="P126" s="54">
        <f t="shared" si="79"/>
        <v>0</v>
      </c>
      <c r="Q126" s="88">
        <f t="shared" si="80"/>
        <v>-4.2222222222221433</v>
      </c>
      <c r="R126" s="431">
        <f t="shared" si="81"/>
        <v>0.95354523227383947</v>
      </c>
      <c r="S126" s="500"/>
      <c r="T126" s="50">
        <v>0.72638888888888875</v>
      </c>
      <c r="U126" s="50">
        <v>0.76736111111111094</v>
      </c>
      <c r="V126" s="231">
        <v>5</v>
      </c>
      <c r="W126" s="243">
        <f t="shared" si="85"/>
        <v>58.99999999999995</v>
      </c>
      <c r="X126" s="64"/>
      <c r="Y126" s="64"/>
      <c r="Z126" s="54"/>
      <c r="AA126" s="54"/>
      <c r="AB126" s="451"/>
      <c r="AC126" s="451"/>
      <c r="AD126" s="438"/>
      <c r="AE126" s="438"/>
      <c r="AF126" s="108">
        <f t="shared" si="61"/>
        <v>-75.999999999998636</v>
      </c>
      <c r="AG126" s="109">
        <f t="shared" si="62"/>
        <v>0.95354523227383947</v>
      </c>
      <c r="AH126" s="464"/>
    </row>
    <row r="127" spans="1:34" ht="19.149999999999999" customHeight="1">
      <c r="A127" s="499"/>
      <c r="B127" s="131" t="s">
        <v>196</v>
      </c>
      <c r="C127" s="226"/>
      <c r="D127" s="82" t="s">
        <v>263</v>
      </c>
      <c r="E127" s="83"/>
      <c r="F127" s="359">
        <v>56.87</v>
      </c>
      <c r="G127" s="212">
        <v>1111</v>
      </c>
      <c r="H127" s="45">
        <f t="shared" si="82"/>
        <v>63182.57</v>
      </c>
      <c r="I127" s="224"/>
      <c r="J127" s="87">
        <v>18</v>
      </c>
      <c r="K127" s="57">
        <v>1636</v>
      </c>
      <c r="L127" s="86">
        <v>90.888888888888886</v>
      </c>
      <c r="M127" s="422">
        <v>18</v>
      </c>
      <c r="N127" s="177">
        <f t="shared" si="83"/>
        <v>1515</v>
      </c>
      <c r="O127" s="241">
        <f t="shared" si="84"/>
        <v>84.166666666666671</v>
      </c>
      <c r="P127" s="108">
        <f t="shared" si="79"/>
        <v>0</v>
      </c>
      <c r="Q127" s="185">
        <f t="shared" si="80"/>
        <v>-6.7222222222222143</v>
      </c>
      <c r="R127" s="109">
        <f t="shared" si="81"/>
        <v>0.92603911980440101</v>
      </c>
      <c r="S127" s="500"/>
      <c r="T127" s="50">
        <v>0.77222222222222203</v>
      </c>
      <c r="U127" s="50">
        <v>0.80277777777777759</v>
      </c>
      <c r="V127" s="424">
        <v>7</v>
      </c>
      <c r="W127" s="243">
        <f t="shared" si="85"/>
        <v>44</v>
      </c>
      <c r="X127" s="64"/>
      <c r="Y127" s="64"/>
      <c r="Z127" s="54"/>
      <c r="AA127" s="54"/>
      <c r="AB127" s="451"/>
      <c r="AC127" s="451"/>
      <c r="AD127" s="438"/>
      <c r="AE127" s="438"/>
      <c r="AF127" s="108">
        <f t="shared" si="61"/>
        <v>-121</v>
      </c>
      <c r="AG127" s="109">
        <f t="shared" si="62"/>
        <v>0.92603911980440101</v>
      </c>
      <c r="AH127" s="464"/>
    </row>
    <row r="128" spans="1:34" ht="19.149999999999999" customHeight="1">
      <c r="A128" s="499"/>
      <c r="B128" s="131" t="s">
        <v>196</v>
      </c>
      <c r="C128" s="160"/>
      <c r="D128" s="59" t="s">
        <v>264</v>
      </c>
      <c r="E128" s="83"/>
      <c r="F128" s="359">
        <v>54.09</v>
      </c>
      <c r="G128" s="57">
        <v>1055</v>
      </c>
      <c r="H128" s="45">
        <f t="shared" si="82"/>
        <v>57064.950000000004</v>
      </c>
      <c r="I128" s="438"/>
      <c r="J128" s="87">
        <v>17</v>
      </c>
      <c r="K128" s="57">
        <v>1565</v>
      </c>
      <c r="L128" s="86">
        <v>92.058823529411768</v>
      </c>
      <c r="M128" s="87">
        <v>18</v>
      </c>
      <c r="N128" s="57">
        <f t="shared" si="83"/>
        <v>1376.0869565217392</v>
      </c>
      <c r="O128" s="86">
        <f t="shared" si="84"/>
        <v>76.449275362318843</v>
      </c>
      <c r="P128" s="54">
        <f t="shared" si="79"/>
        <v>1</v>
      </c>
      <c r="Q128" s="88">
        <f t="shared" si="80"/>
        <v>-15.609548167092925</v>
      </c>
      <c r="R128" s="431">
        <f t="shared" si="81"/>
        <v>0.83043941288141876</v>
      </c>
      <c r="S128" s="500"/>
      <c r="T128" s="50">
        <v>0.80763888888888868</v>
      </c>
      <c r="U128" s="50">
        <v>0.83958333333333313</v>
      </c>
      <c r="V128" s="424">
        <v>7</v>
      </c>
      <c r="W128" s="243">
        <f t="shared" si="85"/>
        <v>46</v>
      </c>
      <c r="X128" s="64"/>
      <c r="Y128" s="64"/>
      <c r="Z128" s="54"/>
      <c r="AA128" s="54"/>
      <c r="AB128" s="451"/>
      <c r="AC128" s="451"/>
      <c r="AD128" s="438"/>
      <c r="AE128" s="438"/>
      <c r="AF128" s="108">
        <f t="shared" si="61"/>
        <v>-188.91304347826076</v>
      </c>
      <c r="AG128" s="109">
        <f t="shared" si="62"/>
        <v>0.87928879010973748</v>
      </c>
      <c r="AH128" s="464"/>
    </row>
    <row r="129" spans="1:34" ht="19.149999999999999" customHeight="1">
      <c r="A129" s="499"/>
      <c r="B129" s="131" t="s">
        <v>196</v>
      </c>
      <c r="C129" s="160"/>
      <c r="D129" s="59" t="s">
        <v>265</v>
      </c>
      <c r="E129" s="60"/>
      <c r="F129" s="359">
        <v>47.6</v>
      </c>
      <c r="G129" s="57">
        <v>1468</v>
      </c>
      <c r="H129" s="45">
        <f t="shared" si="82"/>
        <v>69876.800000000003</v>
      </c>
      <c r="I129" s="438"/>
      <c r="J129" s="87">
        <v>19</v>
      </c>
      <c r="K129" s="57">
        <v>1440</v>
      </c>
      <c r="L129" s="86">
        <v>75.78947368421052</v>
      </c>
      <c r="M129" s="427">
        <v>19</v>
      </c>
      <c r="N129" s="57">
        <f t="shared" si="83"/>
        <v>1355.0769230769247</v>
      </c>
      <c r="O129" s="86">
        <f t="shared" si="84"/>
        <v>71.31983805668024</v>
      </c>
      <c r="P129" s="54">
        <f t="shared" si="79"/>
        <v>0</v>
      </c>
      <c r="Q129" s="88">
        <f t="shared" si="80"/>
        <v>-4.4696356275302804</v>
      </c>
      <c r="R129" s="431">
        <f t="shared" si="81"/>
        <v>0.94102564102564212</v>
      </c>
      <c r="S129" s="500"/>
      <c r="T129" s="50">
        <v>0.85486111111111085</v>
      </c>
      <c r="U129" s="50">
        <v>0.89999999999999969</v>
      </c>
      <c r="V129" s="424">
        <v>22</v>
      </c>
      <c r="W129" s="243">
        <f t="shared" si="85"/>
        <v>64.999999999999929</v>
      </c>
      <c r="X129" s="64">
        <v>0.84305555555555556</v>
      </c>
      <c r="Y129" s="64">
        <v>0.8520833333333333</v>
      </c>
      <c r="Z129" s="54"/>
      <c r="AA129" s="54"/>
      <c r="AB129" s="451"/>
      <c r="AC129" s="451"/>
      <c r="AD129" s="438"/>
      <c r="AE129" s="438"/>
      <c r="AF129" s="108"/>
      <c r="AG129" s="109"/>
      <c r="AH129" s="464"/>
    </row>
    <row r="130" spans="1:34" ht="19.149999999999999" customHeight="1">
      <c r="A130" s="499"/>
      <c r="B130" s="203" t="s">
        <v>196</v>
      </c>
      <c r="C130" s="160"/>
      <c r="D130" s="59" t="s">
        <v>266</v>
      </c>
      <c r="E130" s="60"/>
      <c r="F130" s="359">
        <v>50.67</v>
      </c>
      <c r="G130" s="57">
        <v>187</v>
      </c>
      <c r="H130" s="45">
        <f t="shared" si="82"/>
        <v>9475.2900000000009</v>
      </c>
      <c r="I130" s="438"/>
      <c r="J130" s="87">
        <v>21</v>
      </c>
      <c r="K130" s="57">
        <v>1636</v>
      </c>
      <c r="L130" s="86">
        <v>77.904761904761898</v>
      </c>
      <c r="M130" s="427">
        <v>20</v>
      </c>
      <c r="N130" s="177">
        <f t="shared" si="83"/>
        <v>1246.6666666666713</v>
      </c>
      <c r="O130" s="241">
        <f t="shared" si="84"/>
        <v>62.333333333333563</v>
      </c>
      <c r="P130" s="108">
        <f t="shared" si="79"/>
        <v>-1</v>
      </c>
      <c r="Q130" s="185">
        <f t="shared" si="80"/>
        <v>-15.571428571428335</v>
      </c>
      <c r="R130" s="109">
        <f t="shared" si="81"/>
        <v>0.80012224938875609</v>
      </c>
      <c r="S130" s="500"/>
      <c r="T130" s="50">
        <v>0.90416666666666634</v>
      </c>
      <c r="U130" s="50">
        <v>0.91041666666666632</v>
      </c>
      <c r="V130" s="424">
        <v>6</v>
      </c>
      <c r="W130" s="243">
        <f t="shared" si="85"/>
        <v>8.999999999999968</v>
      </c>
      <c r="X130" s="64"/>
      <c r="Y130" s="64"/>
      <c r="Z130" s="54"/>
      <c r="AA130" s="54"/>
      <c r="AB130" s="451"/>
      <c r="AC130" s="451"/>
      <c r="AD130" s="438"/>
      <c r="AE130" s="438"/>
      <c r="AF130" s="65"/>
      <c r="AG130" s="429"/>
      <c r="AH130" s="464"/>
    </row>
    <row r="131" spans="1:34" ht="19.149999999999999" customHeight="1">
      <c r="A131" s="499"/>
      <c r="B131" s="203" t="s">
        <v>196</v>
      </c>
      <c r="C131" s="160"/>
      <c r="D131" s="59" t="s">
        <v>197</v>
      </c>
      <c r="E131" s="83"/>
      <c r="F131" s="359">
        <v>50.67</v>
      </c>
      <c r="G131" s="212">
        <v>1856</v>
      </c>
      <c r="H131" s="45">
        <f t="shared" si="82"/>
        <v>94043.520000000004</v>
      </c>
      <c r="I131" s="224"/>
      <c r="J131" s="87">
        <v>18</v>
      </c>
      <c r="K131" s="57">
        <v>1500</v>
      </c>
      <c r="L131" s="86">
        <v>83.333333333333329</v>
      </c>
      <c r="M131" s="87">
        <v>18</v>
      </c>
      <c r="N131" s="57">
        <f t="shared" si="83"/>
        <v>1427.6923076923069</v>
      </c>
      <c r="O131" s="86">
        <f t="shared" si="84"/>
        <v>79.316239316239276</v>
      </c>
      <c r="P131" s="54">
        <f t="shared" si="79"/>
        <v>0</v>
      </c>
      <c r="Q131" s="88">
        <f t="shared" si="80"/>
        <v>-4.0170940170940526</v>
      </c>
      <c r="R131" s="431">
        <f t="shared" si="81"/>
        <v>0.95179487179487132</v>
      </c>
      <c r="S131" s="500"/>
      <c r="T131" s="50">
        <v>0.91458333333333297</v>
      </c>
      <c r="U131" s="50">
        <v>0.96874999999999967</v>
      </c>
      <c r="V131" s="424">
        <v>6</v>
      </c>
      <c r="W131" s="243">
        <f t="shared" si="85"/>
        <v>78.000000000000043</v>
      </c>
      <c r="X131" s="64"/>
      <c r="Y131" s="64"/>
      <c r="Z131" s="54"/>
      <c r="AA131" s="54"/>
      <c r="AB131" s="451"/>
      <c r="AC131" s="451"/>
      <c r="AD131" s="438"/>
      <c r="AE131" s="438"/>
      <c r="AF131" s="65"/>
      <c r="AG131" s="429"/>
      <c r="AH131" s="464"/>
    </row>
    <row r="132" spans="1:34" ht="19.149999999999999" customHeight="1">
      <c r="A132" s="49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38"/>
      <c r="J132" s="87"/>
      <c r="K132" s="57"/>
      <c r="L132" s="86"/>
      <c r="M132" s="427"/>
      <c r="N132" s="57"/>
      <c r="O132" s="86"/>
      <c r="P132" s="54"/>
      <c r="Q132" s="88"/>
      <c r="R132" s="431"/>
      <c r="S132" s="500"/>
      <c r="T132" s="50"/>
      <c r="U132" s="50"/>
      <c r="V132" s="424"/>
      <c r="W132" s="243">
        <f t="shared" si="85"/>
        <v>0</v>
      </c>
      <c r="X132" s="64"/>
      <c r="Y132" s="64"/>
      <c r="Z132" s="54"/>
      <c r="AA132" s="54"/>
      <c r="AB132" s="451"/>
      <c r="AC132" s="451"/>
      <c r="AD132" s="438"/>
      <c r="AE132" s="438"/>
      <c r="AF132" s="65"/>
      <c r="AG132" s="429"/>
      <c r="AH132" s="464"/>
    </row>
    <row r="133" spans="1:34" ht="19.149999999999999" customHeight="1">
      <c r="A133" s="49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38"/>
      <c r="J133" s="87"/>
      <c r="K133" s="57"/>
      <c r="L133" s="86"/>
      <c r="M133" s="427"/>
      <c r="N133" s="57"/>
      <c r="O133" s="86"/>
      <c r="P133" s="54"/>
      <c r="Q133" s="88"/>
      <c r="R133" s="431"/>
      <c r="S133" s="500"/>
      <c r="T133" s="50"/>
      <c r="U133" s="50"/>
      <c r="V133" s="424"/>
      <c r="W133" s="243">
        <f t="shared" si="85"/>
        <v>0</v>
      </c>
      <c r="X133" s="64"/>
      <c r="Y133" s="64"/>
      <c r="Z133" s="54"/>
      <c r="AA133" s="54"/>
      <c r="AB133" s="451"/>
      <c r="AC133" s="451"/>
      <c r="AD133" s="438"/>
      <c r="AE133" s="438"/>
      <c r="AF133" s="65"/>
      <c r="AG133" s="429"/>
      <c r="AH133" s="464"/>
    </row>
    <row r="134" spans="1:34" ht="19.149999999999999" customHeight="1">
      <c r="A134" s="499"/>
      <c r="B134" s="171">
        <v>0</v>
      </c>
      <c r="C134" s="100" t="s">
        <v>268</v>
      </c>
      <c r="D134" s="478" t="s">
        <v>118</v>
      </c>
      <c r="E134" s="478"/>
      <c r="F134" s="369"/>
      <c r="G134" s="101"/>
      <c r="H134" s="102"/>
      <c r="I134" s="245"/>
      <c r="J134" s="246">
        <v>18.5</v>
      </c>
      <c r="K134" s="246">
        <v>1511.8</v>
      </c>
      <c r="L134" s="247">
        <v>82.26060248660869</v>
      </c>
      <c r="M134" s="246">
        <f t="shared" ref="M134:O134" si="86">AVERAGE(M122:M133)</f>
        <v>18.5</v>
      </c>
      <c r="N134" s="246">
        <f t="shared" si="86"/>
        <v>1374.3083352918145</v>
      </c>
      <c r="O134" s="247">
        <f t="shared" si="86"/>
        <v>74.670394055744524</v>
      </c>
      <c r="P134" s="51">
        <f t="shared" ref="P134:P142" si="87">M134-J134</f>
        <v>0</v>
      </c>
      <c r="Q134" s="142">
        <f t="shared" ref="Q134:Q142" si="88">O134-L134</f>
        <v>-7.5902084308641662</v>
      </c>
      <c r="R134" s="248">
        <f t="shared" ref="R134:R142" si="89">O134/L134</f>
        <v>0.90772972478411174</v>
      </c>
      <c r="S134" s="463"/>
      <c r="T134" s="50"/>
      <c r="U134" s="50"/>
      <c r="V134" s="424"/>
      <c r="W134" s="424"/>
      <c r="X134" s="53"/>
      <c r="Y134" s="53"/>
      <c r="Z134" s="106">
        <f>SUM(Z122:Z133)</f>
        <v>0</v>
      </c>
      <c r="AA134" s="106">
        <f>SUM(AA122:AA133)</f>
        <v>0</v>
      </c>
      <c r="AB134" s="451"/>
      <c r="AC134" s="451"/>
      <c r="AD134" s="107">
        <f>SUM(AD122:AD133)</f>
        <v>0</v>
      </c>
      <c r="AE134" s="107">
        <f>SUM(AE122:AE133)</f>
        <v>0</v>
      </c>
      <c r="AF134" s="48">
        <f t="shared" si="61"/>
        <v>-137.49166470818545</v>
      </c>
      <c r="AG134" s="428">
        <f t="shared" si="62"/>
        <v>0.90905432946938391</v>
      </c>
      <c r="AH134" s="464"/>
    </row>
    <row r="135" spans="1:34" ht="19.149999999999999" customHeight="1">
      <c r="A135" s="501" t="s">
        <v>269</v>
      </c>
      <c r="B135" s="424" t="s">
        <v>196</v>
      </c>
      <c r="C135" s="438"/>
      <c r="D135" s="82" t="s">
        <v>270</v>
      </c>
      <c r="E135" s="83"/>
      <c r="F135" s="359">
        <v>53.68</v>
      </c>
      <c r="G135" s="57">
        <v>952</v>
      </c>
      <c r="H135" s="249">
        <f t="shared" ref="H135:H146" si="90">F135*G135</f>
        <v>51103.360000000001</v>
      </c>
      <c r="I135" s="438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1393.1707317073167</v>
      </c>
      <c r="O135" s="116">
        <f t="shared" ref="O135:O142" si="92">N135/M135</f>
        <v>87.073170731707293</v>
      </c>
      <c r="P135" s="54">
        <f t="shared" si="87"/>
        <v>0</v>
      </c>
      <c r="Q135" s="88">
        <f t="shared" si="88"/>
        <v>-6.6768292682927068</v>
      </c>
      <c r="R135" s="431">
        <f t="shared" si="89"/>
        <v>0.92878048780487776</v>
      </c>
      <c r="S135" s="498">
        <f>R147</f>
        <v>0.91598811993929674</v>
      </c>
      <c r="T135" s="250">
        <v>0.5</v>
      </c>
      <c r="U135" s="50">
        <v>0.52847222222222223</v>
      </c>
      <c r="V135" s="145">
        <v>5</v>
      </c>
      <c r="W135" s="251">
        <f t="shared" ref="W135:W147" si="93">(U135-T135)*24*60</f>
        <v>41.000000000000014</v>
      </c>
      <c r="X135" s="426"/>
      <c r="Y135" s="426"/>
      <c r="Z135" s="54"/>
      <c r="AA135" s="54"/>
      <c r="AB135" s="451"/>
      <c r="AC135" s="451"/>
      <c r="AD135" s="438"/>
      <c r="AE135" s="438"/>
      <c r="AF135" s="117">
        <f t="shared" si="61"/>
        <v>-106.82926829268331</v>
      </c>
      <c r="AG135" s="121">
        <f t="shared" si="62"/>
        <v>0.92878048780487776</v>
      </c>
      <c r="AH135" s="472">
        <f>AG147</f>
        <v>0.91607794134432075</v>
      </c>
    </row>
    <row r="136" spans="1:34" ht="19.149999999999999" customHeight="1">
      <c r="A136" s="502"/>
      <c r="B136" s="424" t="s">
        <v>196</v>
      </c>
      <c r="C136" s="438"/>
      <c r="D136" s="82" t="s">
        <v>271</v>
      </c>
      <c r="E136" s="252"/>
      <c r="F136" s="359">
        <v>57.734999999999999</v>
      </c>
      <c r="G136" s="57">
        <v>1802</v>
      </c>
      <c r="H136" s="84">
        <f t="shared" si="90"/>
        <v>104038.47</v>
      </c>
      <c r="I136" s="438"/>
      <c r="J136" s="46">
        <v>16</v>
      </c>
      <c r="K136" s="57">
        <v>1565</v>
      </c>
      <c r="L136" s="86">
        <v>97.8125</v>
      </c>
      <c r="M136" s="427">
        <v>16</v>
      </c>
      <c r="N136" s="57">
        <f t="shared" si="91"/>
        <v>1404.1558441558434</v>
      </c>
      <c r="O136" s="86">
        <f t="shared" si="92"/>
        <v>87.759740259740212</v>
      </c>
      <c r="P136" s="54">
        <f t="shared" si="87"/>
        <v>0</v>
      </c>
      <c r="Q136" s="88">
        <f t="shared" si="88"/>
        <v>-10.052759740259788</v>
      </c>
      <c r="R136" s="431">
        <f t="shared" si="89"/>
        <v>0.89722418156922901</v>
      </c>
      <c r="S136" s="498"/>
      <c r="T136" s="250">
        <v>0.53402777777777777</v>
      </c>
      <c r="U136" s="50">
        <v>0.58750000000000002</v>
      </c>
      <c r="V136" s="145">
        <v>8</v>
      </c>
      <c r="W136" s="251">
        <f t="shared" si="93"/>
        <v>77.000000000000043</v>
      </c>
      <c r="X136" s="53"/>
      <c r="Y136" s="53"/>
      <c r="Z136" s="54"/>
      <c r="AA136" s="54"/>
      <c r="AB136" s="451"/>
      <c r="AC136" s="451"/>
      <c r="AD136" s="438"/>
      <c r="AE136" s="438"/>
      <c r="AF136" s="48">
        <f t="shared" si="61"/>
        <v>-160.8441558441566</v>
      </c>
      <c r="AG136" s="126">
        <f t="shared" si="62"/>
        <v>0.89722418156922901</v>
      </c>
      <c r="AH136" s="472"/>
    </row>
    <row r="137" spans="1:34" ht="19.149999999999999" customHeight="1">
      <c r="A137" s="502"/>
      <c r="B137" s="424" t="s">
        <v>196</v>
      </c>
      <c r="C137" s="438"/>
      <c r="D137" s="82" t="s">
        <v>212</v>
      </c>
      <c r="E137" s="83"/>
      <c r="F137" s="359">
        <v>54.09</v>
      </c>
      <c r="G137" s="212">
        <v>532.61</v>
      </c>
      <c r="H137" s="84">
        <f t="shared" si="90"/>
        <v>28808.874900000003</v>
      </c>
      <c r="I137" s="224">
        <v>1</v>
      </c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1"/>
        <v>1278.2639999999965</v>
      </c>
      <c r="O137" s="86">
        <f t="shared" si="92"/>
        <v>71.014666666666471</v>
      </c>
      <c r="P137" s="54">
        <f t="shared" si="87"/>
        <v>0</v>
      </c>
      <c r="Q137" s="88">
        <f t="shared" si="88"/>
        <v>-12.318666666666857</v>
      </c>
      <c r="R137" s="431">
        <f t="shared" si="89"/>
        <v>0.85217599999999771</v>
      </c>
      <c r="S137" s="498"/>
      <c r="T137" s="50">
        <v>0.70833333333333337</v>
      </c>
      <c r="U137" s="50">
        <v>0.72569444444444453</v>
      </c>
      <c r="V137" s="253">
        <v>5</v>
      </c>
      <c r="W137" s="251">
        <f t="shared" si="93"/>
        <v>25.000000000000071</v>
      </c>
      <c r="X137" s="53"/>
      <c r="Y137" s="53"/>
      <c r="Z137" s="54"/>
      <c r="AA137" s="54"/>
      <c r="AB137" s="451"/>
      <c r="AC137" s="451"/>
      <c r="AD137" s="438"/>
      <c r="AE137" s="438"/>
      <c r="AF137" s="48">
        <f t="shared" si="61"/>
        <v>-221.73600000000351</v>
      </c>
      <c r="AG137" s="126">
        <f t="shared" si="62"/>
        <v>0.8521759999999976</v>
      </c>
      <c r="AH137" s="472"/>
    </row>
    <row r="138" spans="1:34" ht="19.149999999999999" customHeight="1">
      <c r="A138" s="502"/>
      <c r="B138" s="424" t="s">
        <v>196</v>
      </c>
      <c r="C138" s="226"/>
      <c r="D138" s="82" t="s">
        <v>272</v>
      </c>
      <c r="E138" s="83"/>
      <c r="F138" s="359">
        <v>50.67</v>
      </c>
      <c r="G138" s="57">
        <v>965</v>
      </c>
      <c r="H138" s="84">
        <f t="shared" si="90"/>
        <v>48896.55</v>
      </c>
      <c r="I138" s="438"/>
      <c r="J138" s="87">
        <v>17</v>
      </c>
      <c r="K138" s="57">
        <v>1500</v>
      </c>
      <c r="L138" s="86">
        <v>88.235294117647058</v>
      </c>
      <c r="M138" s="232">
        <v>17</v>
      </c>
      <c r="N138" s="57">
        <f t="shared" si="91"/>
        <v>1378.571428571428</v>
      </c>
      <c r="O138" s="86">
        <f t="shared" si="92"/>
        <v>81.092436974789877</v>
      </c>
      <c r="P138" s="54">
        <f t="shared" si="87"/>
        <v>0</v>
      </c>
      <c r="Q138" s="88">
        <f t="shared" si="88"/>
        <v>-7.1428571428571814</v>
      </c>
      <c r="R138" s="437">
        <f t="shared" si="89"/>
        <v>0.91904761904761856</v>
      </c>
      <c r="S138" s="498"/>
      <c r="T138" s="50">
        <v>0.73055555555555562</v>
      </c>
      <c r="U138" s="50">
        <v>0.7597222222222223</v>
      </c>
      <c r="V138" s="253">
        <v>7</v>
      </c>
      <c r="W138" s="251">
        <f t="shared" si="93"/>
        <v>42.000000000000014</v>
      </c>
      <c r="X138" s="53"/>
      <c r="Y138" s="53"/>
      <c r="Z138" s="54"/>
      <c r="AA138" s="54"/>
      <c r="AB138" s="451"/>
      <c r="AC138" s="451"/>
      <c r="AD138" s="438"/>
      <c r="AE138" s="438"/>
      <c r="AF138" s="48">
        <f t="shared" si="61"/>
        <v>-121.42857142857201</v>
      </c>
      <c r="AG138" s="126">
        <f t="shared" si="62"/>
        <v>0.91904761904761867</v>
      </c>
      <c r="AH138" s="472"/>
    </row>
    <row r="139" spans="1:34" ht="19.149999999999999" customHeight="1">
      <c r="A139" s="502"/>
      <c r="B139" s="424" t="s">
        <v>196</v>
      </c>
      <c r="C139" s="434"/>
      <c r="D139" s="42" t="s">
        <v>273</v>
      </c>
      <c r="E139" s="43"/>
      <c r="F139" s="359">
        <v>50.98</v>
      </c>
      <c r="G139" s="57">
        <v>1617</v>
      </c>
      <c r="H139" s="84">
        <f t="shared" si="90"/>
        <v>82434.659999999989</v>
      </c>
      <c r="I139" s="438"/>
      <c r="J139" s="46">
        <v>20</v>
      </c>
      <c r="K139" s="44">
        <v>1440</v>
      </c>
      <c r="L139" s="47">
        <v>72</v>
      </c>
      <c r="M139" s="232">
        <v>20</v>
      </c>
      <c r="N139" s="57">
        <f t="shared" si="91"/>
        <v>1311.0810810810799</v>
      </c>
      <c r="O139" s="86">
        <f t="shared" si="92"/>
        <v>65.554054054053992</v>
      </c>
      <c r="P139" s="54">
        <f t="shared" si="87"/>
        <v>0</v>
      </c>
      <c r="Q139" s="88">
        <f t="shared" si="88"/>
        <v>-6.4459459459460078</v>
      </c>
      <c r="R139" s="431">
        <f t="shared" si="89"/>
        <v>0.91047297297297214</v>
      </c>
      <c r="S139" s="498"/>
      <c r="T139" s="50">
        <v>0.76458333333333339</v>
      </c>
      <c r="U139" s="50">
        <v>0.81597222222222232</v>
      </c>
      <c r="V139" s="254">
        <v>7</v>
      </c>
      <c r="W139" s="251">
        <f t="shared" si="93"/>
        <v>74.000000000000057</v>
      </c>
      <c r="X139" s="53"/>
      <c r="Y139" s="53"/>
      <c r="Z139" s="54"/>
      <c r="AA139" s="54"/>
      <c r="AB139" s="451"/>
      <c r="AC139" s="451"/>
      <c r="AD139" s="438"/>
      <c r="AE139" s="438">
        <v>1</v>
      </c>
      <c r="AF139" s="48">
        <f t="shared" si="61"/>
        <v>-128.9189189189201</v>
      </c>
      <c r="AG139" s="126">
        <f t="shared" si="62"/>
        <v>0.91047297297297214</v>
      </c>
      <c r="AH139" s="472"/>
    </row>
    <row r="140" spans="1:34" ht="19.149999999999999" customHeight="1">
      <c r="A140" s="503"/>
      <c r="B140" s="424" t="s">
        <v>196</v>
      </c>
      <c r="C140" s="434"/>
      <c r="D140" s="255" t="s">
        <v>274</v>
      </c>
      <c r="E140" s="83"/>
      <c r="F140" s="359">
        <v>54.09</v>
      </c>
      <c r="G140" s="57">
        <v>899</v>
      </c>
      <c r="H140" s="84">
        <f t="shared" si="90"/>
        <v>48626.91</v>
      </c>
      <c r="I140" s="438"/>
      <c r="J140" s="87">
        <v>19</v>
      </c>
      <c r="K140" s="57">
        <v>1500</v>
      </c>
      <c r="L140" s="86">
        <v>78.94736842105263</v>
      </c>
      <c r="M140" s="232">
        <v>19</v>
      </c>
      <c r="N140" s="57">
        <f t="shared" si="91"/>
        <v>1383.0769230769224</v>
      </c>
      <c r="O140" s="86">
        <f t="shared" si="92"/>
        <v>72.793522267206441</v>
      </c>
      <c r="P140" s="54">
        <f t="shared" si="87"/>
        <v>0</v>
      </c>
      <c r="Q140" s="88">
        <f t="shared" si="88"/>
        <v>-6.1538461538461888</v>
      </c>
      <c r="R140" s="431">
        <f t="shared" si="89"/>
        <v>0.92205128205128162</v>
      </c>
      <c r="S140" s="505"/>
      <c r="T140" s="63">
        <v>0.8305555555555556</v>
      </c>
      <c r="U140" s="256">
        <v>0.85763888888888895</v>
      </c>
      <c r="V140" s="257">
        <v>21</v>
      </c>
      <c r="W140" s="251">
        <f t="shared" si="93"/>
        <v>39.000000000000021</v>
      </c>
      <c r="X140" s="53">
        <v>0.81944444444444453</v>
      </c>
      <c r="Y140" s="53">
        <v>0.82777777777777783</v>
      </c>
      <c r="Z140" s="54"/>
      <c r="AA140" s="54"/>
      <c r="AB140" s="451"/>
      <c r="AC140" s="451"/>
      <c r="AD140" s="438"/>
      <c r="AE140" s="438"/>
      <c r="AF140" s="48">
        <f t="shared" si="61"/>
        <v>-116.92307692307759</v>
      </c>
      <c r="AG140" s="126">
        <f t="shared" si="62"/>
        <v>0.92205128205128162</v>
      </c>
      <c r="AH140" s="472"/>
    </row>
    <row r="141" spans="1:34" ht="19.149999999999999" customHeight="1">
      <c r="A141" s="503"/>
      <c r="B141" s="424" t="s">
        <v>196</v>
      </c>
      <c r="C141" s="434"/>
      <c r="D141" s="42" t="s">
        <v>275</v>
      </c>
      <c r="E141" s="258"/>
      <c r="F141" s="359">
        <v>50.92</v>
      </c>
      <c r="G141" s="57">
        <v>1995</v>
      </c>
      <c r="H141" s="84">
        <f t="shared" si="90"/>
        <v>101585.40000000001</v>
      </c>
      <c r="I141" s="438"/>
      <c r="J141" s="46">
        <v>19</v>
      </c>
      <c r="K141" s="44">
        <v>1440</v>
      </c>
      <c r="L141" s="47">
        <v>75.78947368421052</v>
      </c>
      <c r="M141" s="232">
        <v>19</v>
      </c>
      <c r="N141" s="57">
        <f t="shared" si="91"/>
        <v>1375.862068965517</v>
      </c>
      <c r="O141" s="86">
        <f t="shared" si="92"/>
        <v>72.413793103448256</v>
      </c>
      <c r="P141" s="54">
        <f t="shared" si="87"/>
        <v>0</v>
      </c>
      <c r="Q141" s="88">
        <f t="shared" si="88"/>
        <v>-3.3756805807622641</v>
      </c>
      <c r="R141" s="431">
        <f t="shared" si="89"/>
        <v>0.95545977011494232</v>
      </c>
      <c r="S141" s="505"/>
      <c r="T141" s="63">
        <v>0.86250000000000004</v>
      </c>
      <c r="U141" s="256">
        <v>0.92291666666666672</v>
      </c>
      <c r="V141" s="55">
        <v>7</v>
      </c>
      <c r="W141" s="251">
        <f t="shared" si="93"/>
        <v>87.000000000000014</v>
      </c>
      <c r="X141" s="53"/>
      <c r="Y141" s="53"/>
      <c r="Z141" s="54"/>
      <c r="AA141" s="54"/>
      <c r="AB141" s="451"/>
      <c r="AC141" s="451"/>
      <c r="AD141" s="438"/>
      <c r="AE141" s="438"/>
      <c r="AF141" s="48">
        <f t="shared" si="61"/>
        <v>-64.137931034483017</v>
      </c>
      <c r="AG141" s="126">
        <f t="shared" si="62"/>
        <v>0.95545977011494232</v>
      </c>
      <c r="AH141" s="472"/>
    </row>
    <row r="142" spans="1:34" ht="19.149999999999999" customHeight="1">
      <c r="A142" s="503"/>
      <c r="B142" s="424" t="s">
        <v>196</v>
      </c>
      <c r="C142" s="434"/>
      <c r="D142" s="42" t="s">
        <v>276</v>
      </c>
      <c r="E142" s="258"/>
      <c r="F142" s="359">
        <v>50.67</v>
      </c>
      <c r="G142" s="57">
        <v>1068</v>
      </c>
      <c r="H142" s="84">
        <f t="shared" si="90"/>
        <v>54115.560000000005</v>
      </c>
      <c r="I142" s="438"/>
      <c r="J142" s="87">
        <v>17</v>
      </c>
      <c r="K142" s="57">
        <v>1440</v>
      </c>
      <c r="L142" s="86">
        <v>84.705882352941174</v>
      </c>
      <c r="M142" s="232">
        <v>17</v>
      </c>
      <c r="N142" s="57">
        <f t="shared" si="91"/>
        <v>1363.4042553191491</v>
      </c>
      <c r="O142" s="86">
        <f t="shared" si="92"/>
        <v>80.200250312891129</v>
      </c>
      <c r="P142" s="54">
        <f t="shared" si="87"/>
        <v>0</v>
      </c>
      <c r="Q142" s="88">
        <f t="shared" si="88"/>
        <v>-4.5056320400500454</v>
      </c>
      <c r="R142" s="431">
        <f t="shared" si="89"/>
        <v>0.94680851063829807</v>
      </c>
      <c r="S142" s="505"/>
      <c r="T142" s="63">
        <v>0.92847222222222225</v>
      </c>
      <c r="U142" s="256">
        <v>0.96111111111111114</v>
      </c>
      <c r="V142" s="55">
        <v>8</v>
      </c>
      <c r="W142" s="251">
        <f t="shared" si="93"/>
        <v>46.999999999999993</v>
      </c>
      <c r="X142" s="53"/>
      <c r="Y142" s="53"/>
      <c r="Z142" s="54"/>
      <c r="AA142" s="54"/>
      <c r="AB142" s="451"/>
      <c r="AC142" s="451"/>
      <c r="AD142" s="438"/>
      <c r="AE142" s="438"/>
      <c r="AF142" s="48">
        <f t="shared" si="61"/>
        <v>-76.595744680850885</v>
      </c>
      <c r="AG142" s="126">
        <f t="shared" si="62"/>
        <v>0.94680851063829796</v>
      </c>
      <c r="AH142" s="472"/>
    </row>
    <row r="143" spans="1:34" ht="19.149999999999999" customHeight="1">
      <c r="A143" s="503"/>
      <c r="B143" s="424">
        <v>0</v>
      </c>
      <c r="C143" s="259"/>
      <c r="D143" s="82"/>
      <c r="E143" s="83"/>
      <c r="F143" s="359" t="s">
        <v>105</v>
      </c>
      <c r="G143" s="57"/>
      <c r="H143" s="84">
        <f t="shared" si="90"/>
        <v>0</v>
      </c>
      <c r="I143" s="438"/>
      <c r="J143" s="46"/>
      <c r="K143" s="44"/>
      <c r="L143" s="47"/>
      <c r="M143" s="232"/>
      <c r="N143" s="57"/>
      <c r="O143" s="86"/>
      <c r="P143" s="54"/>
      <c r="Q143" s="88"/>
      <c r="R143" s="431"/>
      <c r="S143" s="505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451"/>
      <c r="AC143" s="451"/>
      <c r="AD143" s="438"/>
      <c r="AE143" s="438"/>
      <c r="AF143" s="48">
        <f t="shared" si="61"/>
        <v>0</v>
      </c>
      <c r="AG143" s="126" t="e">
        <f t="shared" si="62"/>
        <v>#DIV/0!</v>
      </c>
      <c r="AH143" s="472"/>
    </row>
    <row r="144" spans="1:34" ht="19.149999999999999" customHeight="1">
      <c r="A144" s="503"/>
      <c r="B144" s="424">
        <v>0</v>
      </c>
      <c r="C144" s="434"/>
      <c r="D144" s="42"/>
      <c r="E144" s="258"/>
      <c r="F144" s="359" t="s">
        <v>105</v>
      </c>
      <c r="G144" s="57"/>
      <c r="H144" s="84">
        <f t="shared" si="90"/>
        <v>0</v>
      </c>
      <c r="I144" s="438"/>
      <c r="J144" s="46"/>
      <c r="K144" s="57"/>
      <c r="L144" s="86"/>
      <c r="M144" s="427"/>
      <c r="N144" s="57"/>
      <c r="O144" s="86"/>
      <c r="P144" s="54"/>
      <c r="Q144" s="88"/>
      <c r="R144" s="437"/>
      <c r="S144" s="505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451"/>
      <c r="AC144" s="451"/>
      <c r="AD144" s="438"/>
      <c r="AE144" s="438"/>
      <c r="AF144" s="48">
        <f t="shared" si="61"/>
        <v>0</v>
      </c>
      <c r="AG144" s="126" t="e">
        <f t="shared" si="62"/>
        <v>#DIV/0!</v>
      </c>
      <c r="AH144" s="472"/>
    </row>
    <row r="145" spans="1:34" ht="19.149999999999999" customHeight="1">
      <c r="A145" s="503"/>
      <c r="B145" s="424">
        <v>0</v>
      </c>
      <c r="C145" s="434"/>
      <c r="D145" s="42"/>
      <c r="E145" s="258"/>
      <c r="F145" s="359" t="s">
        <v>105</v>
      </c>
      <c r="G145" s="57"/>
      <c r="H145" s="84">
        <f t="shared" si="90"/>
        <v>0</v>
      </c>
      <c r="I145" s="438"/>
      <c r="J145" s="87"/>
      <c r="K145" s="57"/>
      <c r="L145" s="86"/>
      <c r="M145" s="427"/>
      <c r="N145" s="57"/>
      <c r="O145" s="86"/>
      <c r="P145" s="54"/>
      <c r="Q145" s="88"/>
      <c r="R145" s="431"/>
      <c r="S145" s="505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451"/>
      <c r="AC145" s="451"/>
      <c r="AD145" s="438"/>
      <c r="AE145" s="438"/>
      <c r="AF145" s="48">
        <f t="shared" si="61"/>
        <v>0</v>
      </c>
      <c r="AG145" s="126" t="e">
        <f t="shared" si="62"/>
        <v>#DIV/0!</v>
      </c>
      <c r="AH145" s="472"/>
    </row>
    <row r="146" spans="1:34" ht="19.149999999999999" customHeight="1">
      <c r="A146" s="503"/>
      <c r="B146" s="426">
        <v>0</v>
      </c>
      <c r="C146" s="259"/>
      <c r="D146" s="260"/>
      <c r="E146" s="258"/>
      <c r="F146" s="359" t="s">
        <v>105</v>
      </c>
      <c r="G146" s="57"/>
      <c r="H146" s="84">
        <f t="shared" si="90"/>
        <v>0</v>
      </c>
      <c r="I146" s="438"/>
      <c r="J146" s="87"/>
      <c r="K146" s="57"/>
      <c r="L146" s="86"/>
      <c r="M146" s="427"/>
      <c r="N146" s="57"/>
      <c r="O146" s="86"/>
      <c r="P146" s="54"/>
      <c r="Q146" s="88"/>
      <c r="R146" s="431"/>
      <c r="S146" s="505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451"/>
      <c r="AC146" s="451"/>
      <c r="AD146" s="438"/>
      <c r="AE146" s="438"/>
      <c r="AF146" s="54"/>
      <c r="AG146" s="431"/>
      <c r="AH146" s="472"/>
    </row>
    <row r="147" spans="1:34" ht="19.149999999999999" customHeight="1">
      <c r="A147" s="504"/>
      <c r="B147" s="261">
        <v>0</v>
      </c>
      <c r="C147" s="100" t="s">
        <v>278</v>
      </c>
      <c r="D147" s="478" t="s">
        <v>118</v>
      </c>
      <c r="E147" s="478"/>
      <c r="F147" s="373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M147:O147" si="94">AVERAGE(M135:M146)</f>
        <v>17.75</v>
      </c>
      <c r="N147" s="246">
        <f t="shared" si="94"/>
        <v>1360.9482916096565</v>
      </c>
      <c r="O147" s="247">
        <f t="shared" si="94"/>
        <v>77.23770429631297</v>
      </c>
      <c r="P147" s="51">
        <f t="shared" ref="P147:P151" si="95">M147-J147</f>
        <v>0</v>
      </c>
      <c r="Q147" s="142">
        <f t="shared" ref="Q147:Q151" si="96">O147-L147</f>
        <v>-7.0840271923351281</v>
      </c>
      <c r="R147" s="262">
        <f t="shared" ref="R147:R151" si="97">O147/L147</f>
        <v>0.91598811993929674</v>
      </c>
      <c r="S147" s="506"/>
      <c r="T147" s="63"/>
      <c r="U147" s="63"/>
      <c r="V147" s="55"/>
      <c r="W147" s="421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51"/>
      <c r="AC147" s="451"/>
      <c r="AD147" s="107">
        <f>SUM(AD135:AD146)</f>
        <v>0</v>
      </c>
      <c r="AE147" s="107">
        <f>SUM(AE135:AE146)</f>
        <v>1</v>
      </c>
      <c r="AF147" s="207">
        <f t="shared" si="61"/>
        <v>-124.67670839034349</v>
      </c>
      <c r="AG147" s="263">
        <f t="shared" si="62"/>
        <v>0.91607794134432075</v>
      </c>
      <c r="AH147" s="472"/>
    </row>
    <row r="148" spans="1:34" ht="19.149999999999999" customHeight="1">
      <c r="A148" s="508" t="s">
        <v>279</v>
      </c>
      <c r="B148" s="438" t="s">
        <v>196</v>
      </c>
      <c r="C148" s="122"/>
      <c r="D148" s="176" t="s">
        <v>258</v>
      </c>
      <c r="E148" s="43"/>
      <c r="F148" s="366">
        <v>44.98</v>
      </c>
      <c r="G148" s="57">
        <v>1735</v>
      </c>
      <c r="H148" s="84">
        <f t="shared" ref="H148:H172" si="98">F148*G148</f>
        <v>78040.299999999988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1" si="99">G148/W148*60</f>
        <v>1239.2857142857138</v>
      </c>
      <c r="O148" s="47">
        <f t="shared" ref="O148:O151" si="100">N148/M148</f>
        <v>65.225563909774408</v>
      </c>
      <c r="P148" s="48">
        <f t="shared" si="95"/>
        <v>0</v>
      </c>
      <c r="Q148" s="49">
        <f t="shared" si="96"/>
        <v>-13.721804511278222</v>
      </c>
      <c r="R148" s="428">
        <f t="shared" si="97"/>
        <v>0.82619047619047581</v>
      </c>
      <c r="S148" s="509">
        <f>R160</f>
        <v>0.84027291478241128</v>
      </c>
      <c r="T148" s="250">
        <v>0.70833333333333337</v>
      </c>
      <c r="U148" s="50">
        <v>0.76666666666666672</v>
      </c>
      <c r="V148" s="424">
        <v>5</v>
      </c>
      <c r="W148" s="421">
        <f>(U148-T148)*24*60</f>
        <v>84.000000000000028</v>
      </c>
      <c r="X148" s="53"/>
      <c r="Y148" s="53"/>
      <c r="Z148" s="54"/>
      <c r="AA148" s="54"/>
      <c r="AB148" s="451"/>
      <c r="AC148" s="451"/>
      <c r="AD148" s="438"/>
      <c r="AE148" s="438"/>
      <c r="AF148" s="48">
        <f t="shared" si="61"/>
        <v>-260.71428571428623</v>
      </c>
      <c r="AG148" s="126">
        <f t="shared" si="62"/>
        <v>0.82619047619047581</v>
      </c>
      <c r="AH148" s="472">
        <f>AG160</f>
        <v>0.84005336850101597</v>
      </c>
    </row>
    <row r="149" spans="1:34" ht="19.149999999999999" customHeight="1">
      <c r="A149" s="508"/>
      <c r="B149" s="438" t="s">
        <v>196</v>
      </c>
      <c r="C149" s="224"/>
      <c r="D149" s="255" t="s">
        <v>257</v>
      </c>
      <c r="E149" s="60"/>
      <c r="F149" s="366">
        <v>53.68</v>
      </c>
      <c r="G149" s="57">
        <v>1093</v>
      </c>
      <c r="H149" s="84">
        <f t="shared" si="98"/>
        <v>58672.24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1237.3584905660384</v>
      </c>
      <c r="O149" s="47">
        <f t="shared" si="100"/>
        <v>61.86792452830192</v>
      </c>
      <c r="P149" s="48">
        <f t="shared" si="95"/>
        <v>0</v>
      </c>
      <c r="Q149" s="49">
        <f t="shared" si="96"/>
        <v>-13.13207547169808</v>
      </c>
      <c r="R149" s="428">
        <f t="shared" si="97"/>
        <v>0.82490566037735891</v>
      </c>
      <c r="S149" s="510"/>
      <c r="T149" s="250">
        <v>0.77152777777777781</v>
      </c>
      <c r="U149" s="50">
        <v>0.80833333333333335</v>
      </c>
      <c r="V149" s="424">
        <v>7</v>
      </c>
      <c r="W149" s="421">
        <f t="shared" ref="W149:W159" si="101">(U149-T149)*24*60</f>
        <v>52.999999999999972</v>
      </c>
      <c r="X149" s="53"/>
      <c r="Y149" s="53"/>
      <c r="Z149" s="54"/>
      <c r="AA149" s="54"/>
      <c r="AB149" s="451"/>
      <c r="AC149" s="451"/>
      <c r="AD149" s="438">
        <v>1</v>
      </c>
      <c r="AE149" s="438"/>
      <c r="AF149" s="48">
        <f t="shared" si="61"/>
        <v>-262.64150943396157</v>
      </c>
      <c r="AG149" s="126">
        <f t="shared" si="62"/>
        <v>0.82490566037735891</v>
      </c>
      <c r="AH149" s="511"/>
    </row>
    <row r="150" spans="1:34" ht="19.149999999999999" customHeight="1">
      <c r="A150" s="508"/>
      <c r="B150" s="438" t="s">
        <v>196</v>
      </c>
      <c r="C150" s="224"/>
      <c r="D150" s="179" t="s">
        <v>256</v>
      </c>
      <c r="E150" s="60"/>
      <c r="F150" s="366">
        <v>58.17</v>
      </c>
      <c r="G150" s="57">
        <v>804</v>
      </c>
      <c r="H150" s="84">
        <f t="shared" si="98"/>
        <v>46768.68</v>
      </c>
      <c r="I150" s="264"/>
      <c r="J150" s="87">
        <v>19</v>
      </c>
      <c r="K150" s="57">
        <v>1385</v>
      </c>
      <c r="L150" s="86">
        <v>72.89473684210526</v>
      </c>
      <c r="M150" s="232">
        <v>19</v>
      </c>
      <c r="N150" s="44">
        <f t="shared" si="99"/>
        <v>1205.9999999999995</v>
      </c>
      <c r="O150" s="47">
        <f t="shared" si="100"/>
        <v>63.473684210526294</v>
      </c>
      <c r="P150" s="48">
        <f t="shared" si="95"/>
        <v>0</v>
      </c>
      <c r="Q150" s="49">
        <f t="shared" si="96"/>
        <v>-9.4210526315789664</v>
      </c>
      <c r="R150" s="428">
        <f t="shared" si="97"/>
        <v>0.87075812274368203</v>
      </c>
      <c r="S150" s="510"/>
      <c r="T150" s="250">
        <v>0.82291666666666663</v>
      </c>
      <c r="U150" s="50">
        <v>0.85069444444444442</v>
      </c>
      <c r="V150" s="424">
        <v>21</v>
      </c>
      <c r="W150" s="421">
        <f t="shared" si="101"/>
        <v>40.000000000000014</v>
      </c>
      <c r="X150" s="219">
        <v>0.81180555555555556</v>
      </c>
      <c r="Y150" s="219">
        <v>0.82013888888888886</v>
      </c>
      <c r="Z150" s="220"/>
      <c r="AA150" s="220"/>
      <c r="AB150" s="451"/>
      <c r="AC150" s="451"/>
      <c r="AD150" s="438"/>
      <c r="AE150" s="438"/>
      <c r="AF150" s="48">
        <f t="shared" si="61"/>
        <v>-179.00000000000045</v>
      </c>
      <c r="AG150" s="126">
        <f t="shared" si="62"/>
        <v>0.87075812274368203</v>
      </c>
      <c r="AH150" s="511"/>
    </row>
    <row r="151" spans="1:34" s="221" customFormat="1" ht="19.149999999999999" customHeight="1">
      <c r="A151" s="508"/>
      <c r="B151" s="438" t="s">
        <v>196</v>
      </c>
      <c r="C151" s="224"/>
      <c r="D151" s="59" t="s">
        <v>249</v>
      </c>
      <c r="E151" s="60"/>
      <c r="F151" s="366">
        <v>57.73</v>
      </c>
      <c r="G151" s="57">
        <v>908</v>
      </c>
      <c r="H151" s="84">
        <f t="shared" si="98"/>
        <v>52418.84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9"/>
        <v>1210.6666666666665</v>
      </c>
      <c r="O151" s="47">
        <f t="shared" si="100"/>
        <v>75.666666666666657</v>
      </c>
      <c r="P151" s="48">
        <f t="shared" si="95"/>
        <v>0</v>
      </c>
      <c r="Q151" s="49">
        <f t="shared" si="96"/>
        <v>-14.333333333333343</v>
      </c>
      <c r="R151" s="428">
        <f t="shared" si="97"/>
        <v>0.84074074074074068</v>
      </c>
      <c r="S151" s="510"/>
      <c r="T151" s="250">
        <v>0.85555555555555551</v>
      </c>
      <c r="U151" s="50">
        <v>0.88680555555555551</v>
      </c>
      <c r="V151" s="424">
        <v>7</v>
      </c>
      <c r="W151" s="421">
        <f t="shared" si="101"/>
        <v>45</v>
      </c>
      <c r="X151" s="219"/>
      <c r="Y151" s="219"/>
      <c r="Z151" s="220"/>
      <c r="AA151" s="220"/>
      <c r="AB151" s="451"/>
      <c r="AC151" s="451"/>
      <c r="AD151" s="224"/>
      <c r="AE151" s="224"/>
      <c r="AF151" s="48">
        <f t="shared" si="61"/>
        <v>-229.33333333333348</v>
      </c>
      <c r="AG151" s="126">
        <f t="shared" si="62"/>
        <v>0.84074074074074068</v>
      </c>
      <c r="AH151" s="511"/>
    </row>
    <row r="152" spans="1:34" s="221" customFormat="1" ht="19.149999999999999" customHeight="1">
      <c r="A152" s="508"/>
      <c r="B152" s="438">
        <v>0</v>
      </c>
      <c r="C152" s="224"/>
      <c r="D152" s="255"/>
      <c r="E152" s="60"/>
      <c r="F152" s="366" t="s">
        <v>105</v>
      </c>
      <c r="G152" s="57"/>
      <c r="H152" s="84">
        <f t="shared" si="98"/>
        <v>0</v>
      </c>
      <c r="I152" s="264"/>
      <c r="J152" s="87"/>
      <c r="K152" s="57"/>
      <c r="L152" s="86"/>
      <c r="M152" s="232"/>
      <c r="N152" s="44"/>
      <c r="O152" s="47"/>
      <c r="P152" s="48"/>
      <c r="Q152" s="49"/>
      <c r="R152" s="428"/>
      <c r="S152" s="510"/>
      <c r="T152" s="265"/>
      <c r="U152" s="63"/>
      <c r="V152" s="425"/>
      <c r="W152" s="421">
        <f t="shared" si="101"/>
        <v>0</v>
      </c>
      <c r="X152" s="222"/>
      <c r="Y152" s="222"/>
      <c r="Z152" s="220"/>
      <c r="AA152" s="220"/>
      <c r="AB152" s="451"/>
      <c r="AC152" s="451"/>
      <c r="AD152" s="224"/>
      <c r="AE152" s="224"/>
      <c r="AF152" s="48">
        <f t="shared" si="61"/>
        <v>0</v>
      </c>
      <c r="AG152" s="126" t="e">
        <f t="shared" si="62"/>
        <v>#DIV/0!</v>
      </c>
      <c r="AH152" s="511"/>
    </row>
    <row r="153" spans="1:34" s="221" customFormat="1" ht="19.149999999999999" customHeight="1">
      <c r="A153" s="508"/>
      <c r="B153" s="438">
        <v>0</v>
      </c>
      <c r="C153" s="224"/>
      <c r="D153" s="255"/>
      <c r="E153" s="60"/>
      <c r="F153" s="366" t="s">
        <v>105</v>
      </c>
      <c r="G153" s="57"/>
      <c r="H153" s="84">
        <f t="shared" si="98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28"/>
      <c r="S153" s="510"/>
      <c r="T153" s="265"/>
      <c r="U153" s="63"/>
      <c r="V153" s="425"/>
      <c r="W153" s="421">
        <f t="shared" si="101"/>
        <v>0</v>
      </c>
      <c r="X153" s="222"/>
      <c r="Y153" s="222"/>
      <c r="Z153" s="220"/>
      <c r="AA153" s="220"/>
      <c r="AB153" s="451"/>
      <c r="AC153" s="451"/>
      <c r="AD153" s="224"/>
      <c r="AE153" s="224"/>
      <c r="AF153" s="48">
        <f t="shared" si="61"/>
        <v>0</v>
      </c>
      <c r="AG153" s="126" t="e">
        <f t="shared" si="62"/>
        <v>#DIV/0!</v>
      </c>
      <c r="AH153" s="511"/>
    </row>
    <row r="154" spans="1:34" s="221" customFormat="1" ht="19.149999999999999" customHeight="1">
      <c r="A154" s="508"/>
      <c r="B154" s="438">
        <v>0</v>
      </c>
      <c r="C154" s="224"/>
      <c r="D154" s="255"/>
      <c r="E154" s="60"/>
      <c r="F154" s="366" t="s">
        <v>105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510"/>
      <c r="T154" s="265"/>
      <c r="U154" s="63"/>
      <c r="V154" s="425"/>
      <c r="W154" s="421">
        <f t="shared" si="101"/>
        <v>0</v>
      </c>
      <c r="X154" s="222"/>
      <c r="Y154" s="222"/>
      <c r="Z154" s="220"/>
      <c r="AA154" s="220"/>
      <c r="AB154" s="451"/>
      <c r="AC154" s="451"/>
      <c r="AD154" s="224"/>
      <c r="AE154" s="224"/>
      <c r="AF154" s="48">
        <f t="shared" si="61"/>
        <v>0</v>
      </c>
      <c r="AG154" s="126" t="e">
        <f t="shared" si="62"/>
        <v>#DIV/0!</v>
      </c>
      <c r="AH154" s="511"/>
    </row>
    <row r="155" spans="1:34" s="221" customFormat="1" ht="19.149999999999999" customHeight="1">
      <c r="A155" s="508"/>
      <c r="B155" s="438">
        <v>0</v>
      </c>
      <c r="C155" s="224"/>
      <c r="D155" s="255"/>
      <c r="E155" s="60"/>
      <c r="F155" s="366" t="s">
        <v>105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510"/>
      <c r="T155" s="265"/>
      <c r="U155" s="63"/>
      <c r="V155" s="425"/>
      <c r="W155" s="421">
        <f t="shared" si="101"/>
        <v>0</v>
      </c>
      <c r="X155" s="222"/>
      <c r="Y155" s="222"/>
      <c r="Z155" s="220"/>
      <c r="AA155" s="220"/>
      <c r="AB155" s="451"/>
      <c r="AC155" s="451"/>
      <c r="AD155" s="224"/>
      <c r="AE155" s="224"/>
      <c r="AF155" s="268"/>
      <c r="AG155" s="130"/>
      <c r="AH155" s="511"/>
    </row>
    <row r="156" spans="1:34" s="221" customFormat="1" ht="19.149999999999999" customHeight="1">
      <c r="A156" s="508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510"/>
      <c r="T156" s="265"/>
      <c r="U156" s="63"/>
      <c r="V156" s="425"/>
      <c r="W156" s="269">
        <f t="shared" si="101"/>
        <v>0</v>
      </c>
      <c r="X156" s="222"/>
      <c r="Y156" s="222"/>
      <c r="Z156" s="220"/>
      <c r="AA156" s="220"/>
      <c r="AB156" s="451"/>
      <c r="AC156" s="451"/>
      <c r="AD156" s="224"/>
      <c r="AE156" s="224"/>
      <c r="AF156" s="268"/>
      <c r="AG156" s="130"/>
      <c r="AH156" s="511"/>
    </row>
    <row r="157" spans="1:34" s="221" customFormat="1" ht="19.149999999999999" customHeight="1">
      <c r="A157" s="508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510"/>
      <c r="T157" s="265"/>
      <c r="U157" s="63"/>
      <c r="V157" s="425"/>
      <c r="W157" s="269">
        <f t="shared" si="101"/>
        <v>0</v>
      </c>
      <c r="X157" s="222"/>
      <c r="Y157" s="222"/>
      <c r="Z157" s="220"/>
      <c r="AA157" s="220"/>
      <c r="AB157" s="451"/>
      <c r="AC157" s="451"/>
      <c r="AD157" s="224"/>
      <c r="AE157" s="224"/>
      <c r="AF157" s="268"/>
      <c r="AG157" s="130"/>
      <c r="AH157" s="511"/>
    </row>
    <row r="158" spans="1:34" s="221" customFormat="1" ht="19.149999999999999" customHeight="1">
      <c r="A158" s="508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510"/>
      <c r="T158" s="265"/>
      <c r="U158" s="63"/>
      <c r="V158" s="425"/>
      <c r="W158" s="269">
        <f t="shared" si="101"/>
        <v>0</v>
      </c>
      <c r="X158" s="222"/>
      <c r="Y158" s="222"/>
      <c r="Z158" s="220"/>
      <c r="AA158" s="220"/>
      <c r="AB158" s="451"/>
      <c r="AC158" s="451"/>
      <c r="AD158" s="224"/>
      <c r="AE158" s="224"/>
      <c r="AF158" s="268"/>
      <c r="AG158" s="130"/>
      <c r="AH158" s="511"/>
    </row>
    <row r="159" spans="1:34" s="221" customFormat="1" ht="19.149999999999999" customHeight="1">
      <c r="A159" s="508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8"/>
        <v>0</v>
      </c>
      <c r="I159" s="264"/>
      <c r="J159" s="266"/>
      <c r="K159" s="182"/>
      <c r="L159" s="134"/>
      <c r="M159" s="427"/>
      <c r="N159" s="182"/>
      <c r="O159" s="228"/>
      <c r="P159" s="267"/>
      <c r="Q159" s="74"/>
      <c r="R159" s="130"/>
      <c r="S159" s="510"/>
      <c r="T159" s="265"/>
      <c r="U159" s="63"/>
      <c r="V159" s="425"/>
      <c r="W159" s="270">
        <f t="shared" si="101"/>
        <v>0</v>
      </c>
      <c r="X159" s="222"/>
      <c r="Y159" s="222"/>
      <c r="Z159" s="220"/>
      <c r="AA159" s="220"/>
      <c r="AB159" s="451"/>
      <c r="AC159" s="451"/>
      <c r="AD159" s="224"/>
      <c r="AE159" s="224"/>
      <c r="AF159" s="268"/>
      <c r="AG159" s="130"/>
      <c r="AH159" s="511"/>
    </row>
    <row r="160" spans="1:34" ht="19.149999999999999" customHeight="1">
      <c r="A160" s="508"/>
      <c r="B160" s="271">
        <v>0</v>
      </c>
      <c r="C160" s="272" t="s">
        <v>285</v>
      </c>
      <c r="D160" s="507" t="s">
        <v>118</v>
      </c>
      <c r="E160" s="469"/>
      <c r="F160" s="360"/>
      <c r="G160" s="205"/>
      <c r="H160" s="204"/>
      <c r="I160" s="72"/>
      <c r="J160" s="273">
        <v>18.5</v>
      </c>
      <c r="K160" s="273">
        <v>1456.25</v>
      </c>
      <c r="L160" s="274">
        <v>79.21052631578948</v>
      </c>
      <c r="M160" s="273">
        <f t="shared" ref="M160:O160" si="102">AVERAGE(M148:M159)</f>
        <v>18.5</v>
      </c>
      <c r="N160" s="273">
        <f t="shared" si="102"/>
        <v>1223.3277178796045</v>
      </c>
      <c r="O160" s="274">
        <f t="shared" si="102"/>
        <v>66.55845982881732</v>
      </c>
      <c r="P160" s="65">
        <f t="shared" ref="P160:P164" si="103">M160-J160</f>
        <v>0</v>
      </c>
      <c r="Q160" s="74">
        <f t="shared" ref="Q160:Q164" si="104">O160-L160</f>
        <v>-12.65206648697216</v>
      </c>
      <c r="R160" s="275">
        <f>O160/L160</f>
        <v>0.84027291478241128</v>
      </c>
      <c r="S160" s="510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451"/>
      <c r="AC160" s="451"/>
      <c r="AD160" s="79">
        <f>SUM(AD148:AD159)</f>
        <v>1</v>
      </c>
      <c r="AE160" s="79">
        <f>SUM(AE148:AE159)</f>
        <v>0</v>
      </c>
      <c r="AF160" s="65">
        <f t="shared" si="61"/>
        <v>-232.92228212039549</v>
      </c>
      <c r="AG160" s="130">
        <f t="shared" si="62"/>
        <v>0.84005336850101597</v>
      </c>
      <c r="AH160" s="511"/>
    </row>
    <row r="161" spans="1:36" ht="19.149999999999999" customHeight="1">
      <c r="A161" s="471" t="s">
        <v>286</v>
      </c>
      <c r="B161" s="122" t="s">
        <v>115</v>
      </c>
      <c r="C161" s="122"/>
      <c r="D161" s="82" t="s">
        <v>288</v>
      </c>
      <c r="E161" s="83"/>
      <c r="F161" s="365">
        <v>34.229999999999997</v>
      </c>
      <c r="G161" s="57">
        <v>3339</v>
      </c>
      <c r="H161" s="84">
        <f t="shared" ref="H161:H170" si="105">F161*G161</f>
        <v>114293.96999999999</v>
      </c>
      <c r="I161" s="43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4" si="106">G161/W161*60</f>
        <v>2086.8749999999995</v>
      </c>
      <c r="O161" s="86">
        <f t="shared" ref="O161:O164" si="107">N161/M161</f>
        <v>160.52884615384613</v>
      </c>
      <c r="P161" s="54">
        <f t="shared" si="103"/>
        <v>0</v>
      </c>
      <c r="Q161" s="88">
        <f t="shared" si="104"/>
        <v>-12.548076923076934</v>
      </c>
      <c r="R161" s="431">
        <f t="shared" ref="R161:R164" si="108">O161/L161</f>
        <v>0.92749999999999988</v>
      </c>
      <c r="S161" s="472">
        <f>R173</f>
        <v>0.90689529527999135</v>
      </c>
      <c r="T161" s="89">
        <v>0.16666666666666666</v>
      </c>
      <c r="U161" s="89">
        <v>0.23333333333333334</v>
      </c>
      <c r="V161" s="438">
        <v>5</v>
      </c>
      <c r="W161" s="90">
        <f t="shared" ref="W161:W172" si="109">(U161-T161)*24*60</f>
        <v>96.000000000000014</v>
      </c>
      <c r="X161" s="96"/>
      <c r="Y161" s="96"/>
      <c r="Z161" s="54"/>
      <c r="AA161" s="54"/>
      <c r="AB161" s="451"/>
      <c r="AC161" s="451"/>
      <c r="AD161" s="438"/>
      <c r="AE161" s="438"/>
      <c r="AF161" s="54">
        <f t="shared" si="61"/>
        <v>-163.12500000000045</v>
      </c>
      <c r="AG161" s="431">
        <f t="shared" si="62"/>
        <v>0.92749999999999977</v>
      </c>
      <c r="AH161" s="472">
        <f>AG173</f>
        <v>0.91064279942897486</v>
      </c>
    </row>
    <row r="162" spans="1:36" ht="19.149999999999999" customHeight="1">
      <c r="A162" s="471"/>
      <c r="B162" s="122" t="s">
        <v>115</v>
      </c>
      <c r="C162" s="122"/>
      <c r="D162" s="82" t="s">
        <v>289</v>
      </c>
      <c r="E162" s="83"/>
      <c r="F162" s="365">
        <v>34.229999999999997</v>
      </c>
      <c r="G162" s="57">
        <v>3960</v>
      </c>
      <c r="H162" s="84">
        <f t="shared" si="105"/>
        <v>135550.79999999999</v>
      </c>
      <c r="I162" s="43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2121.428571428572</v>
      </c>
      <c r="O162" s="86">
        <f t="shared" si="107"/>
        <v>163.18681318681323</v>
      </c>
      <c r="P162" s="54">
        <f t="shared" si="103"/>
        <v>0</v>
      </c>
      <c r="Q162" s="88">
        <f t="shared" si="104"/>
        <v>-9.8901098901098408</v>
      </c>
      <c r="R162" s="431">
        <f t="shared" si="108"/>
        <v>0.94285714285714317</v>
      </c>
      <c r="S162" s="472"/>
      <c r="T162" s="89">
        <v>0.23819444444444446</v>
      </c>
      <c r="U162" s="89">
        <v>0.31597222222222221</v>
      </c>
      <c r="V162" s="438">
        <v>7</v>
      </c>
      <c r="W162" s="90">
        <f t="shared" si="109"/>
        <v>111.99999999999996</v>
      </c>
      <c r="X162" s="96"/>
      <c r="Y162" s="96"/>
      <c r="Z162" s="54"/>
      <c r="AA162" s="54"/>
      <c r="AB162" s="451"/>
      <c r="AC162" s="451"/>
      <c r="AD162" s="438"/>
      <c r="AE162" s="438"/>
      <c r="AF162" s="54">
        <f t="shared" si="61"/>
        <v>-128.57142857142799</v>
      </c>
      <c r="AG162" s="431">
        <f t="shared" si="62"/>
        <v>0.94285714285714317</v>
      </c>
      <c r="AH162" s="472"/>
    </row>
    <row r="163" spans="1:36" ht="19.149999999999999" customHeight="1">
      <c r="A163" s="471"/>
      <c r="B163" s="122" t="s">
        <v>115</v>
      </c>
      <c r="C163" s="122"/>
      <c r="D163" s="252" t="s">
        <v>290</v>
      </c>
      <c r="E163" s="252"/>
      <c r="F163" s="365">
        <v>35.83</v>
      </c>
      <c r="G163" s="57">
        <v>3305.4</v>
      </c>
      <c r="H163" s="84">
        <f t="shared" si="105"/>
        <v>118432.482</v>
      </c>
      <c r="I163" s="43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6"/>
        <v>2109.8297872340431</v>
      </c>
      <c r="O163" s="86">
        <f t="shared" si="107"/>
        <v>191.80270793036755</v>
      </c>
      <c r="P163" s="54">
        <f t="shared" si="103"/>
        <v>0</v>
      </c>
      <c r="Q163" s="88">
        <f t="shared" si="104"/>
        <v>-12.742746615086986</v>
      </c>
      <c r="R163" s="431">
        <f t="shared" si="108"/>
        <v>0.93770212765957472</v>
      </c>
      <c r="S163" s="472"/>
      <c r="T163" s="89">
        <v>0.33124999999999999</v>
      </c>
      <c r="U163" s="89">
        <v>0.39652777777777776</v>
      </c>
      <c r="V163" s="438">
        <v>22</v>
      </c>
      <c r="W163" s="90">
        <f t="shared" si="109"/>
        <v>93.999999999999986</v>
      </c>
      <c r="X163" s="96">
        <v>0.31944444444444448</v>
      </c>
      <c r="Y163" s="96">
        <v>0.32847222222222222</v>
      </c>
      <c r="Z163" s="54"/>
      <c r="AA163" s="54"/>
      <c r="AB163" s="451"/>
      <c r="AC163" s="451"/>
      <c r="AD163" s="438"/>
      <c r="AE163" s="438"/>
      <c r="AF163" s="54">
        <f t="shared" si="61"/>
        <v>-140.17021276595688</v>
      </c>
      <c r="AG163" s="431">
        <f t="shared" si="62"/>
        <v>0.93770212765957472</v>
      </c>
      <c r="AH163" s="472"/>
    </row>
    <row r="164" spans="1:36" ht="19.149999999999999" customHeight="1">
      <c r="A164" s="471"/>
      <c r="B164" s="122" t="s">
        <v>115</v>
      </c>
      <c r="C164" s="122"/>
      <c r="D164" s="277" t="s">
        <v>211</v>
      </c>
      <c r="E164" s="277"/>
      <c r="F164" s="365">
        <v>36.409999999999997</v>
      </c>
      <c r="G164" s="57">
        <v>6541.5999999999995</v>
      </c>
      <c r="H164" s="84">
        <f t="shared" si="105"/>
        <v>238179.65599999996</v>
      </c>
      <c r="I164" s="438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6"/>
        <v>2350.2754491017963</v>
      </c>
      <c r="O164" s="86">
        <f t="shared" si="107"/>
        <v>235.02754491017964</v>
      </c>
      <c r="P164" s="54">
        <f t="shared" si="103"/>
        <v>0</v>
      </c>
      <c r="Q164" s="88">
        <f t="shared" si="104"/>
        <v>-41.872455089820335</v>
      </c>
      <c r="R164" s="431">
        <f t="shared" si="108"/>
        <v>0.84878131061820028</v>
      </c>
      <c r="S164" s="472"/>
      <c r="T164" s="89">
        <v>0.4368055555555555</v>
      </c>
      <c r="U164" s="89">
        <v>0.5527777777777777</v>
      </c>
      <c r="V164" s="438">
        <v>5</v>
      </c>
      <c r="W164" s="90">
        <f t="shared" si="109"/>
        <v>166.99999999999997</v>
      </c>
      <c r="X164" s="96"/>
      <c r="Y164" s="96"/>
      <c r="Z164" s="54"/>
      <c r="AA164" s="54"/>
      <c r="AB164" s="451"/>
      <c r="AC164" s="451"/>
      <c r="AD164" s="438"/>
      <c r="AE164" s="438"/>
      <c r="AF164" s="54">
        <f t="shared" si="61"/>
        <v>-418.72455089820369</v>
      </c>
      <c r="AG164" s="431">
        <f t="shared" si="62"/>
        <v>0.84878131061820017</v>
      </c>
      <c r="AH164" s="472"/>
    </row>
    <row r="165" spans="1:36" ht="19.149999999999999" customHeight="1">
      <c r="A165" s="471"/>
      <c r="B165" s="122">
        <v>0</v>
      </c>
      <c r="C165" s="81"/>
      <c r="D165" s="82"/>
      <c r="E165" s="83"/>
      <c r="F165" s="362" t="s">
        <v>105</v>
      </c>
      <c r="G165" s="57"/>
      <c r="H165" s="84">
        <f t="shared" si="105"/>
        <v>0</v>
      </c>
      <c r="I165" s="438"/>
      <c r="J165" s="87"/>
      <c r="K165" s="57"/>
      <c r="L165" s="86"/>
      <c r="M165" s="87"/>
      <c r="N165" s="57"/>
      <c r="O165" s="86"/>
      <c r="P165" s="54"/>
      <c r="Q165" s="88"/>
      <c r="R165" s="431"/>
      <c r="S165" s="472"/>
      <c r="T165" s="89"/>
      <c r="U165" s="89"/>
      <c r="V165" s="438"/>
      <c r="W165" s="90"/>
      <c r="X165" s="96"/>
      <c r="Y165" s="96"/>
      <c r="Z165" s="54"/>
      <c r="AA165" s="54"/>
      <c r="AB165" s="451"/>
      <c r="AC165" s="451"/>
      <c r="AD165" s="438"/>
      <c r="AE165" s="438"/>
      <c r="AF165" s="54">
        <f t="shared" si="61"/>
        <v>0</v>
      </c>
      <c r="AG165" s="431" t="e">
        <f t="shared" si="62"/>
        <v>#DIV/0!</v>
      </c>
      <c r="AH165" s="472"/>
    </row>
    <row r="166" spans="1:36" ht="19.149999999999999" customHeight="1">
      <c r="A166" s="471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5"/>
        <v>0</v>
      </c>
      <c r="I166" s="438"/>
      <c r="J166" s="87"/>
      <c r="K166" s="57"/>
      <c r="L166" s="86"/>
      <c r="M166" s="87"/>
      <c r="N166" s="57"/>
      <c r="O166" s="86"/>
      <c r="P166" s="54"/>
      <c r="Q166" s="88"/>
      <c r="R166" s="431"/>
      <c r="S166" s="472"/>
      <c r="T166" s="89"/>
      <c r="U166" s="89"/>
      <c r="V166" s="438"/>
      <c r="W166" s="90">
        <f t="shared" si="109"/>
        <v>0</v>
      </c>
      <c r="X166" s="96"/>
      <c r="Y166" s="96"/>
      <c r="Z166" s="54"/>
      <c r="AA166" s="54"/>
      <c r="AB166" s="451"/>
      <c r="AC166" s="451"/>
      <c r="AD166" s="438"/>
      <c r="AE166" s="438"/>
      <c r="AF166" s="54">
        <f t="shared" si="61"/>
        <v>0</v>
      </c>
      <c r="AG166" s="431" t="e">
        <f t="shared" si="62"/>
        <v>#DIV/0!</v>
      </c>
      <c r="AH166" s="472"/>
    </row>
    <row r="167" spans="1:36" ht="19.149999999999999" customHeight="1">
      <c r="A167" s="471"/>
      <c r="B167" s="122">
        <v>0</v>
      </c>
      <c r="C167" s="122"/>
      <c r="D167" s="255"/>
      <c r="E167" s="60"/>
      <c r="F167" s="365" t="s">
        <v>105</v>
      </c>
      <c r="G167" s="57"/>
      <c r="H167" s="84">
        <f t="shared" si="105"/>
        <v>0</v>
      </c>
      <c r="I167" s="438"/>
      <c r="J167" s="87"/>
      <c r="K167" s="57"/>
      <c r="L167" s="86"/>
      <c r="M167" s="87"/>
      <c r="N167" s="57"/>
      <c r="O167" s="86"/>
      <c r="P167" s="54"/>
      <c r="Q167" s="88"/>
      <c r="R167" s="431"/>
      <c r="S167" s="472"/>
      <c r="T167" s="89"/>
      <c r="U167" s="89"/>
      <c r="V167" s="438"/>
      <c r="W167" s="90">
        <f t="shared" si="109"/>
        <v>0</v>
      </c>
      <c r="X167" s="96"/>
      <c r="Y167" s="96"/>
      <c r="Z167" s="54"/>
      <c r="AA167" s="54"/>
      <c r="AB167" s="451"/>
      <c r="AC167" s="451"/>
      <c r="AD167" s="438"/>
      <c r="AE167" s="438"/>
      <c r="AF167" s="54">
        <f t="shared" si="61"/>
        <v>0</v>
      </c>
      <c r="AG167" s="431" t="e">
        <f t="shared" si="62"/>
        <v>#DIV/0!</v>
      </c>
      <c r="AH167" s="472"/>
    </row>
    <row r="168" spans="1:36" ht="19.149999999999999" customHeight="1">
      <c r="A168" s="471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5"/>
        <v>0</v>
      </c>
      <c r="I168" s="438"/>
      <c r="J168" s="87"/>
      <c r="K168" s="57"/>
      <c r="L168" s="86"/>
      <c r="M168" s="87"/>
      <c r="N168" s="57"/>
      <c r="O168" s="86"/>
      <c r="P168" s="54"/>
      <c r="Q168" s="88"/>
      <c r="R168" s="431"/>
      <c r="S168" s="472"/>
      <c r="T168" s="89"/>
      <c r="U168" s="89"/>
      <c r="V168" s="438"/>
      <c r="W168" s="90">
        <f t="shared" si="109"/>
        <v>0</v>
      </c>
      <c r="X168" s="96"/>
      <c r="Y168" s="96"/>
      <c r="Z168" s="54"/>
      <c r="AA168" s="54"/>
      <c r="AB168" s="451"/>
      <c r="AC168" s="451"/>
      <c r="AD168" s="438"/>
      <c r="AE168" s="438"/>
      <c r="AF168" s="54">
        <f t="shared" si="61"/>
        <v>0</v>
      </c>
      <c r="AG168" s="431" t="e">
        <f t="shared" si="62"/>
        <v>#DIV/0!</v>
      </c>
      <c r="AH168" s="472"/>
    </row>
    <row r="169" spans="1:36" ht="19.149999999999999" customHeight="1">
      <c r="A169" s="471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5"/>
        <v>0</v>
      </c>
      <c r="I169" s="438"/>
      <c r="J169" s="87"/>
      <c r="K169" s="57"/>
      <c r="L169" s="86"/>
      <c r="M169" s="87"/>
      <c r="N169" s="57"/>
      <c r="O169" s="86"/>
      <c r="P169" s="54"/>
      <c r="Q169" s="88"/>
      <c r="R169" s="431"/>
      <c r="S169" s="472"/>
      <c r="T169" s="89"/>
      <c r="U169" s="89"/>
      <c r="V169" s="438" t="s">
        <v>49</v>
      </c>
      <c r="W169" s="90">
        <f t="shared" si="109"/>
        <v>0</v>
      </c>
      <c r="X169" s="96"/>
      <c r="Y169" s="96"/>
      <c r="Z169" s="54"/>
      <c r="AA169" s="54"/>
      <c r="AB169" s="451"/>
      <c r="AC169" s="451"/>
      <c r="AD169" s="438"/>
      <c r="AE169" s="438"/>
      <c r="AF169" s="54">
        <f t="shared" si="61"/>
        <v>0</v>
      </c>
      <c r="AG169" s="431" t="e">
        <f t="shared" si="62"/>
        <v>#DIV/0!</v>
      </c>
      <c r="AH169" s="472"/>
    </row>
    <row r="170" spans="1:36" ht="19.149999999999999" customHeight="1">
      <c r="A170" s="471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5"/>
        <v>0</v>
      </c>
      <c r="I170" s="438"/>
      <c r="J170" s="87"/>
      <c r="K170" s="57"/>
      <c r="L170" s="86"/>
      <c r="M170" s="87"/>
      <c r="N170" s="57"/>
      <c r="O170" s="86"/>
      <c r="P170" s="54"/>
      <c r="Q170" s="88"/>
      <c r="R170" s="431"/>
      <c r="S170" s="472"/>
      <c r="T170" s="89"/>
      <c r="U170" s="89"/>
      <c r="V170" s="438"/>
      <c r="W170" s="90">
        <f t="shared" si="109"/>
        <v>0</v>
      </c>
      <c r="X170" s="96"/>
      <c r="Y170" s="96"/>
      <c r="Z170" s="54"/>
      <c r="AA170" s="54"/>
      <c r="AB170" s="451"/>
      <c r="AC170" s="451"/>
      <c r="AD170" s="438"/>
      <c r="AE170" s="438"/>
      <c r="AF170" s="54">
        <f t="shared" si="61"/>
        <v>0</v>
      </c>
      <c r="AG170" s="431" t="e">
        <f t="shared" si="62"/>
        <v>#DIV/0!</v>
      </c>
      <c r="AH170" s="472"/>
    </row>
    <row r="171" spans="1:36" ht="19.149999999999999" customHeight="1">
      <c r="A171" s="471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8"/>
        <v>0</v>
      </c>
      <c r="I171" s="438"/>
      <c r="J171" s="87"/>
      <c r="K171" s="57"/>
      <c r="L171" s="86"/>
      <c r="M171" s="87"/>
      <c r="N171" s="57"/>
      <c r="O171" s="86"/>
      <c r="P171" s="54"/>
      <c r="Q171" s="88"/>
      <c r="R171" s="431"/>
      <c r="S171" s="472"/>
      <c r="T171" s="89"/>
      <c r="U171" s="89"/>
      <c r="V171" s="438"/>
      <c r="W171" s="90">
        <f t="shared" si="109"/>
        <v>0</v>
      </c>
      <c r="X171" s="96"/>
      <c r="Y171" s="96"/>
      <c r="Z171" s="54"/>
      <c r="AA171" s="54"/>
      <c r="AB171" s="451"/>
      <c r="AC171" s="451"/>
      <c r="AD171" s="438"/>
      <c r="AE171" s="438"/>
      <c r="AF171" s="54"/>
      <c r="AG171" s="431"/>
      <c r="AH171" s="472"/>
    </row>
    <row r="172" spans="1:36" ht="19.149999999999999" customHeight="1">
      <c r="A172" s="471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8"/>
        <v>0</v>
      </c>
      <c r="I172" s="438"/>
      <c r="J172" s="87"/>
      <c r="K172" s="57"/>
      <c r="L172" s="86"/>
      <c r="M172" s="87"/>
      <c r="N172" s="57"/>
      <c r="O172" s="86"/>
      <c r="P172" s="54"/>
      <c r="Q172" s="88"/>
      <c r="R172" s="431"/>
      <c r="S172" s="472"/>
      <c r="T172" s="89"/>
      <c r="U172" s="89"/>
      <c r="V172" s="438"/>
      <c r="W172" s="90">
        <f t="shared" si="109"/>
        <v>0</v>
      </c>
      <c r="X172" s="96"/>
      <c r="Y172" s="96"/>
      <c r="Z172" s="54"/>
      <c r="AA172" s="54"/>
      <c r="AB172" s="451"/>
      <c r="AC172" s="451"/>
      <c r="AD172" s="438"/>
      <c r="AE172" s="438"/>
      <c r="AF172" s="54"/>
      <c r="AG172" s="431"/>
      <c r="AH172" s="472"/>
    </row>
    <row r="173" spans="1:36" ht="19.149999999999999" customHeight="1">
      <c r="A173" s="471"/>
      <c r="B173" s="122">
        <v>0</v>
      </c>
      <c r="C173" s="100" t="s">
        <v>291</v>
      </c>
      <c r="D173" s="478" t="s">
        <v>118</v>
      </c>
      <c r="E173" s="478"/>
      <c r="F173" s="363"/>
      <c r="G173" s="101"/>
      <c r="H173" s="102"/>
      <c r="I173" s="103"/>
      <c r="J173" s="101">
        <v>11.75</v>
      </c>
      <c r="K173" s="101">
        <v>2379.75</v>
      </c>
      <c r="L173" s="104">
        <v>206.89982517482517</v>
      </c>
      <c r="M173" s="101">
        <f t="shared" ref="M173:O173" si="110">AVERAGE(M161:M172)</f>
        <v>11.75</v>
      </c>
      <c r="N173" s="101">
        <f t="shared" si="110"/>
        <v>2167.102201941103</v>
      </c>
      <c r="O173" s="104">
        <f t="shared" si="110"/>
        <v>187.63647804530166</v>
      </c>
      <c r="P173" s="54">
        <f>M173-J173</f>
        <v>0</v>
      </c>
      <c r="Q173" s="88">
        <f>O173-L173</f>
        <v>-19.26334712952351</v>
      </c>
      <c r="R173" s="105">
        <f>O173/L173</f>
        <v>0.90689529527999135</v>
      </c>
      <c r="S173" s="4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12"/>
      <c r="AC173" s="512"/>
      <c r="AD173" s="107">
        <f>SUM(AD161:AD172)</f>
        <v>0</v>
      </c>
      <c r="AE173" s="107">
        <f>SUM(AE161:AE172)</f>
        <v>0</v>
      </c>
      <c r="AF173" s="54">
        <f t="shared" si="61"/>
        <v>-212.64779805889702</v>
      </c>
      <c r="AG173" s="431">
        <f t="shared" si="62"/>
        <v>0.91064279942897486</v>
      </c>
      <c r="AH173" s="472"/>
    </row>
    <row r="174" spans="1:36" ht="19.149999999999999" customHeight="1">
      <c r="AJ174" s="279" t="s">
        <v>292</v>
      </c>
    </row>
    <row r="175" spans="1:36" ht="19.149999999999999" customHeight="1">
      <c r="AJ175" s="279" t="s">
        <v>293</v>
      </c>
    </row>
    <row r="176" spans="1:36" ht="19.149999999999999" customHeight="1">
      <c r="AJ176" s="279" t="s">
        <v>294</v>
      </c>
    </row>
    <row r="177" spans="23:36" ht="19.149999999999999" customHeight="1">
      <c r="W177" s="33"/>
      <c r="AJ177" s="279" t="s">
        <v>295</v>
      </c>
    </row>
    <row r="178" spans="23:36" ht="19.149999999999999" customHeight="1">
      <c r="W178" s="33"/>
      <c r="AJ178" s="279" t="s">
        <v>296</v>
      </c>
    </row>
    <row r="179" spans="23:36">
      <c r="W179" s="33"/>
      <c r="AJ179" s="279" t="s">
        <v>297</v>
      </c>
    </row>
    <row r="180" spans="23:36">
      <c r="W180" s="33"/>
      <c r="AJ180" s="279" t="s">
        <v>298</v>
      </c>
    </row>
    <row r="181" spans="23:36">
      <c r="W181" s="33"/>
      <c r="AJ181" s="279" t="s">
        <v>299</v>
      </c>
    </row>
    <row r="182" spans="23:36">
      <c r="W182" s="33"/>
      <c r="AJ182" s="279" t="s">
        <v>300</v>
      </c>
    </row>
    <row r="183" spans="23:36">
      <c r="W183" s="33"/>
      <c r="AJ183" s="279" t="s">
        <v>301</v>
      </c>
    </row>
    <row r="184" spans="23:36">
      <c r="W184" s="33"/>
      <c r="AJ184" s="279" t="s">
        <v>302</v>
      </c>
    </row>
    <row r="185" spans="23:36">
      <c r="W185" s="33"/>
      <c r="AJ185" s="279" t="s">
        <v>303</v>
      </c>
    </row>
    <row r="186" spans="23:36">
      <c r="W186" s="33"/>
      <c r="AJ186" s="279" t="s">
        <v>304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4:Q159 AF125 Q17:Q18 AF155:AF159 AF17:AF29 AF5:AF13 AF36 AF40 AF57:AF70 AF74 AF78 Q109:Q117 Q57:Q70">
    <cfRule type="cellIs" dxfId="19647" priority="3256" operator="lessThan">
      <formula>0</formula>
    </cfRule>
  </conditionalFormatting>
  <conditionalFormatting sqref="AH57 AH70 S43 S123 S95 AH95 S5:S9 AH5:AH9 S134 AH17:AH18 S17:S18 S32 S82 AH82 S57:S70">
    <cfRule type="cellIs" dxfId="19646" priority="3255" operator="lessThan">
      <formula>0.8</formula>
    </cfRule>
  </conditionalFormatting>
  <conditionalFormatting sqref="R147 R173 R30 R121 R95 R43 R134 R82 R154:R159 R17:R18 R109:R117 R57:R70">
    <cfRule type="cellIs" dxfId="19645" priority="3253" operator="lessThan">
      <formula>0.8</formula>
    </cfRule>
    <cfRule type="cellIs" dxfId="19644" priority="3254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109:R117 R57:R70">
    <cfRule type="cellIs" dxfId="19643" priority="3251" operator="greaterThan">
      <formula>1</formula>
    </cfRule>
    <cfRule type="cellIs" dxfId="19642" priority="3252" operator="lessThan">
      <formula>0.8</formula>
    </cfRule>
  </conditionalFormatting>
  <conditionalFormatting sqref="P147 P30 P121 P95 P43 P134 P82 P154:P159 P17:P18 P109:P117 P57:P70">
    <cfRule type="cellIs" dxfId="19641" priority="3250" operator="greaterThan">
      <formula>0</formula>
    </cfRule>
  </conditionalFormatting>
  <conditionalFormatting sqref="S161">
    <cfRule type="cellIs" dxfId="19640" priority="3249" operator="lessThan">
      <formula>0.8</formula>
    </cfRule>
  </conditionalFormatting>
  <conditionalFormatting sqref="Q161:Q166">
    <cfRule type="cellIs" dxfId="19639" priority="3248" operator="lessThan">
      <formula>0</formula>
    </cfRule>
  </conditionalFormatting>
  <conditionalFormatting sqref="R161:R166">
    <cfRule type="cellIs" dxfId="19638" priority="3246" operator="lessThan">
      <formula>0.8</formula>
    </cfRule>
    <cfRule type="cellIs" dxfId="19637" priority="3247" operator="greaterThan">
      <formula>1</formula>
    </cfRule>
  </conditionalFormatting>
  <conditionalFormatting sqref="R161:R166">
    <cfRule type="cellIs" dxfId="19636" priority="3244" operator="greaterThan">
      <formula>1</formula>
    </cfRule>
    <cfRule type="cellIs" dxfId="19635" priority="3245" operator="lessThan">
      <formula>0.8</formula>
    </cfRule>
  </conditionalFormatting>
  <conditionalFormatting sqref="P161:P166">
    <cfRule type="cellIs" dxfId="19634" priority="3243" operator="greaterThan">
      <formula>0</formula>
    </cfRule>
  </conditionalFormatting>
  <conditionalFormatting sqref="Q169:Q172 AF161:AF172">
    <cfRule type="cellIs" dxfId="19633" priority="3242" operator="lessThan">
      <formula>0</formula>
    </cfRule>
  </conditionalFormatting>
  <conditionalFormatting sqref="R169:R172">
    <cfRule type="cellIs" dxfId="19632" priority="3240" operator="lessThan">
      <formula>0.8</formula>
    </cfRule>
    <cfRule type="cellIs" dxfId="19631" priority="3241" operator="greaterThan">
      <formula>1</formula>
    </cfRule>
  </conditionalFormatting>
  <conditionalFormatting sqref="R169:R172 AG161:AG172">
    <cfRule type="cellIs" dxfId="19630" priority="3238" operator="greaterThan">
      <formula>1</formula>
    </cfRule>
    <cfRule type="cellIs" dxfId="19629" priority="3239" operator="lessThan">
      <formula>0.8</formula>
    </cfRule>
  </conditionalFormatting>
  <conditionalFormatting sqref="P169:P172">
    <cfRule type="cellIs" dxfId="19628" priority="3237" operator="greaterThan">
      <formula>0</formula>
    </cfRule>
  </conditionalFormatting>
  <conditionalFormatting sqref="AF145">
    <cfRule type="cellIs" dxfId="19627" priority="3236" operator="lessThan">
      <formula>0</formula>
    </cfRule>
  </conditionalFormatting>
  <conditionalFormatting sqref="AG145">
    <cfRule type="cellIs" dxfId="19626" priority="3234" operator="greaterThan">
      <formula>1</formula>
    </cfRule>
    <cfRule type="cellIs" dxfId="19625" priority="3235" operator="lessThan">
      <formula>0.8</formula>
    </cfRule>
  </conditionalFormatting>
  <conditionalFormatting sqref="AF44:AF54">
    <cfRule type="cellIs" dxfId="19624" priority="3233" operator="lessThan">
      <formula>0</formula>
    </cfRule>
  </conditionalFormatting>
  <conditionalFormatting sqref="AG44:AG54">
    <cfRule type="cellIs" dxfId="19623" priority="3231" operator="greaterThan">
      <formula>1</formula>
    </cfRule>
    <cfRule type="cellIs" dxfId="19622" priority="3232" operator="lessThan">
      <formula>0.8</formula>
    </cfRule>
  </conditionalFormatting>
  <conditionalFormatting sqref="AF83:AF94">
    <cfRule type="cellIs" dxfId="19621" priority="3230" operator="lessThan">
      <formula>0</formula>
    </cfRule>
  </conditionalFormatting>
  <conditionalFormatting sqref="AH83">
    <cfRule type="cellIs" dxfId="19620" priority="3229" operator="lessThan">
      <formula>0.8</formula>
    </cfRule>
  </conditionalFormatting>
  <conditionalFormatting sqref="AG83:AG94">
    <cfRule type="cellIs" dxfId="19619" priority="3227" operator="greaterThan">
      <formula>1</formula>
    </cfRule>
    <cfRule type="cellIs" dxfId="19618" priority="3228" operator="lessThan">
      <formula>0.8</formula>
    </cfRule>
  </conditionalFormatting>
  <conditionalFormatting sqref="S83">
    <cfRule type="cellIs" dxfId="19617" priority="3226" operator="lessThan">
      <formula>0.8</formula>
    </cfRule>
  </conditionalFormatting>
  <conditionalFormatting sqref="AH84">
    <cfRule type="cellIs" dxfId="19616" priority="3225" operator="lessThan">
      <formula>0.8</formula>
    </cfRule>
  </conditionalFormatting>
  <conditionalFormatting sqref="S84">
    <cfRule type="cellIs" dxfId="19615" priority="3224" operator="lessThan">
      <formula>0.8</formula>
    </cfRule>
  </conditionalFormatting>
  <conditionalFormatting sqref="S90">
    <cfRule type="cellIs" dxfId="19614" priority="3223" operator="lessThan">
      <formula>0.8</formula>
    </cfRule>
  </conditionalFormatting>
  <conditionalFormatting sqref="AH90">
    <cfRule type="cellIs" dxfId="19613" priority="3222" operator="lessThan">
      <formula>0.8</formula>
    </cfRule>
  </conditionalFormatting>
  <conditionalFormatting sqref="AF122">
    <cfRule type="cellIs" dxfId="19612" priority="3221" operator="lessThan">
      <formula>0</formula>
    </cfRule>
  </conditionalFormatting>
  <conditionalFormatting sqref="S122">
    <cfRule type="cellIs" dxfId="19611" priority="3220" operator="lessThan">
      <formula>0.8</formula>
    </cfRule>
  </conditionalFormatting>
  <conditionalFormatting sqref="AG122">
    <cfRule type="cellIs" dxfId="19610" priority="3218" operator="greaterThan">
      <formula>1</formula>
    </cfRule>
    <cfRule type="cellIs" dxfId="19609" priority="3219" operator="lessThan">
      <formula>0.8</formula>
    </cfRule>
  </conditionalFormatting>
  <conditionalFormatting sqref="P162:P168">
    <cfRule type="cellIs" dxfId="19608" priority="3212" operator="greaterThan">
      <formula>0</formula>
    </cfRule>
  </conditionalFormatting>
  <conditionalFormatting sqref="R162:R168">
    <cfRule type="cellIs" dxfId="19607" priority="3215" operator="lessThan">
      <formula>0.8</formula>
    </cfRule>
    <cfRule type="cellIs" dxfId="19606" priority="3216" operator="greaterThan">
      <formula>1</formula>
    </cfRule>
  </conditionalFormatting>
  <conditionalFormatting sqref="R162:R168">
    <cfRule type="cellIs" dxfId="19605" priority="3213" operator="greaterThan">
      <formula>1</formula>
    </cfRule>
    <cfRule type="cellIs" dxfId="19604" priority="3214" operator="lessThan">
      <formula>0.8</formula>
    </cfRule>
  </conditionalFormatting>
  <conditionalFormatting sqref="Q162:Q168">
    <cfRule type="cellIs" dxfId="19603" priority="3217" operator="lessThan">
      <formula>0</formula>
    </cfRule>
  </conditionalFormatting>
  <conditionalFormatting sqref="P132:P133">
    <cfRule type="cellIs" dxfId="19602" priority="3205" operator="greaterThan">
      <formula>0</formula>
    </cfRule>
  </conditionalFormatting>
  <conditionalFormatting sqref="AF124 Q132:Q133 AF126:AF133">
    <cfRule type="cellIs" dxfId="19601" priority="3211" operator="lessThan">
      <formula>0</formula>
    </cfRule>
  </conditionalFormatting>
  <conditionalFormatting sqref="S124:S133">
    <cfRule type="cellIs" dxfId="19600" priority="3210" operator="lessThan">
      <formula>0.8</formula>
    </cfRule>
  </conditionalFormatting>
  <conditionalFormatting sqref="R132:R133">
    <cfRule type="cellIs" dxfId="19599" priority="3208" operator="lessThan">
      <formula>0.8</formula>
    </cfRule>
    <cfRule type="cellIs" dxfId="19598" priority="3209" operator="greaterThan">
      <formula>1</formula>
    </cfRule>
  </conditionalFormatting>
  <conditionalFormatting sqref="AG124 R132:R133 AG126:AG133">
    <cfRule type="cellIs" dxfId="19597" priority="3206" operator="greaterThan">
      <formula>1</formula>
    </cfRule>
    <cfRule type="cellIs" dxfId="19596" priority="3207" operator="lessThan">
      <formula>0.8</formula>
    </cfRule>
  </conditionalFormatting>
  <conditionalFormatting sqref="AH109">
    <cfRule type="cellIs" dxfId="19595" priority="3204" operator="lessThan">
      <formula>0.8</formula>
    </cfRule>
  </conditionalFormatting>
  <conditionalFormatting sqref="R160 AG160">
    <cfRule type="cellIs" dxfId="19594" priority="3199" operator="greaterThan">
      <formula>1</formula>
    </cfRule>
    <cfRule type="cellIs" dxfId="19593" priority="3200" operator="lessThan">
      <formula>0.8</formula>
    </cfRule>
  </conditionalFormatting>
  <conditionalFormatting sqref="R160">
    <cfRule type="cellIs" dxfId="19592" priority="3201" operator="lessThan">
      <formula>0.8</formula>
    </cfRule>
    <cfRule type="cellIs" dxfId="19591" priority="3202" operator="greaterThan">
      <formula>1</formula>
    </cfRule>
  </conditionalFormatting>
  <conditionalFormatting sqref="P160">
    <cfRule type="cellIs" dxfId="19590" priority="3198" operator="greaterThan">
      <formula>0</formula>
    </cfRule>
  </conditionalFormatting>
  <conditionalFormatting sqref="AH148">
    <cfRule type="cellIs" dxfId="19589" priority="3197" operator="lessThan">
      <formula>0.8</formula>
    </cfRule>
  </conditionalFormatting>
  <conditionalFormatting sqref="Q160 AF160">
    <cfRule type="cellIs" dxfId="19588" priority="3203" operator="lessThan">
      <formula>0</formula>
    </cfRule>
  </conditionalFormatting>
  <conditionalFormatting sqref="AF148:AF154">
    <cfRule type="cellIs" dxfId="19587" priority="3196" operator="lessThan">
      <formula>0</formula>
    </cfRule>
  </conditionalFormatting>
  <conditionalFormatting sqref="S148">
    <cfRule type="cellIs" dxfId="19586" priority="3195" operator="lessThan">
      <formula>0.8</formula>
    </cfRule>
  </conditionalFormatting>
  <conditionalFormatting sqref="AG148:AG154">
    <cfRule type="cellIs" dxfId="19585" priority="3193" operator="greaterThan">
      <formula>1</formula>
    </cfRule>
    <cfRule type="cellIs" dxfId="19584" priority="3194" operator="lessThan">
      <formula>0.8</formula>
    </cfRule>
  </conditionalFormatting>
  <conditionalFormatting sqref="S86">
    <cfRule type="cellIs" dxfId="19583" priority="3192" operator="lessThan">
      <formula>0.8</formula>
    </cfRule>
  </conditionalFormatting>
  <conditionalFormatting sqref="S88 AH88">
    <cfRule type="cellIs" dxfId="19582" priority="3187" operator="lessThan">
      <formula>0.8</formula>
    </cfRule>
  </conditionalFormatting>
  <conditionalFormatting sqref="AH86">
    <cfRule type="cellIs" dxfId="19581" priority="3191" operator="lessThan">
      <formula>0.8</formula>
    </cfRule>
  </conditionalFormatting>
  <conditionalFormatting sqref="S87">
    <cfRule type="cellIs" dxfId="19580" priority="3190" operator="lessThan">
      <formula>0.8</formula>
    </cfRule>
  </conditionalFormatting>
  <conditionalFormatting sqref="AH87">
    <cfRule type="cellIs" dxfId="19579" priority="3189" operator="lessThan">
      <formula>0.8</formula>
    </cfRule>
  </conditionalFormatting>
  <conditionalFormatting sqref="S89 AH89">
    <cfRule type="cellIs" dxfId="19578" priority="3188" operator="lessThan">
      <formula>0.8</formula>
    </cfRule>
  </conditionalFormatting>
  <conditionalFormatting sqref="AF31 AF35 AF39">
    <cfRule type="cellIs" dxfId="19577" priority="3186" operator="lessThan">
      <formula>0</formula>
    </cfRule>
  </conditionalFormatting>
  <conditionalFormatting sqref="AH31 S31">
    <cfRule type="cellIs" dxfId="19576" priority="3185" operator="lessThan">
      <formula>0.8</formula>
    </cfRule>
  </conditionalFormatting>
  <conditionalFormatting sqref="AG31 AG35 AG39">
    <cfRule type="cellIs" dxfId="19575" priority="3183" operator="greaterThan">
      <formula>1</formula>
    </cfRule>
    <cfRule type="cellIs" dxfId="19574" priority="3184" operator="lessThan">
      <formula>0.8</formula>
    </cfRule>
  </conditionalFormatting>
  <conditionalFormatting sqref="AF135">
    <cfRule type="cellIs" dxfId="19573" priority="3182" operator="lessThan">
      <formula>0</formula>
    </cfRule>
  </conditionalFormatting>
  <conditionalFormatting sqref="AH135 S135">
    <cfRule type="cellIs" dxfId="19572" priority="3181" operator="lessThan">
      <formula>0.8</formula>
    </cfRule>
  </conditionalFormatting>
  <conditionalFormatting sqref="AG135">
    <cfRule type="cellIs" dxfId="19571" priority="3179" operator="greaterThan">
      <formula>1</formula>
    </cfRule>
    <cfRule type="cellIs" dxfId="19570" priority="3180" operator="lessThan">
      <formula>0.8</formula>
    </cfRule>
  </conditionalFormatting>
  <conditionalFormatting sqref="AF108 Q108">
    <cfRule type="cellIs" dxfId="19569" priority="3178" operator="lessThan">
      <formula>0</formula>
    </cfRule>
  </conditionalFormatting>
  <conditionalFormatting sqref="R108">
    <cfRule type="cellIs" dxfId="19568" priority="3176" operator="lessThan">
      <formula>0.8</formula>
    </cfRule>
    <cfRule type="cellIs" dxfId="19567" priority="3177" operator="greaterThan">
      <formula>1</formula>
    </cfRule>
  </conditionalFormatting>
  <conditionalFormatting sqref="AG108 R108">
    <cfRule type="cellIs" dxfId="19566" priority="3174" operator="greaterThan">
      <formula>1</formula>
    </cfRule>
    <cfRule type="cellIs" dxfId="19565" priority="3175" operator="lessThan">
      <formula>0.8</formula>
    </cfRule>
  </conditionalFormatting>
  <conditionalFormatting sqref="P108">
    <cfRule type="cellIs" dxfId="19564" priority="3173" operator="greaterThan">
      <formula>0</formula>
    </cfRule>
  </conditionalFormatting>
  <conditionalFormatting sqref="AH97">
    <cfRule type="cellIs" dxfId="19563" priority="3168" operator="lessThan">
      <formula>0.8</formula>
    </cfRule>
  </conditionalFormatting>
  <conditionalFormatting sqref="AG96 AG98 AG100 AG102 AG104">
    <cfRule type="cellIs" dxfId="19562" priority="3170" operator="greaterThan">
      <formula>1</formula>
    </cfRule>
    <cfRule type="cellIs" dxfId="19561" priority="3171" operator="lessThan">
      <formula>0.8</formula>
    </cfRule>
  </conditionalFormatting>
  <conditionalFormatting sqref="AF96 AF98 AF100 AF102 AF104">
    <cfRule type="cellIs" dxfId="19560" priority="3172" operator="lessThan">
      <formula>0</formula>
    </cfRule>
  </conditionalFormatting>
  <conditionalFormatting sqref="AG97 AG99 AG101 AG103 AG105">
    <cfRule type="cellIs" dxfId="19559" priority="3166" operator="greaterThan">
      <formula>1</formula>
    </cfRule>
    <cfRule type="cellIs" dxfId="19558" priority="3167" operator="lessThan">
      <formula>0.8</formula>
    </cfRule>
  </conditionalFormatting>
  <conditionalFormatting sqref="AF97 AF99 AF101 AF103 AF105">
    <cfRule type="cellIs" dxfId="19557" priority="3169" operator="lessThan">
      <formula>0</formula>
    </cfRule>
  </conditionalFormatting>
  <conditionalFormatting sqref="AF71 AF73 AF75 AF79 AF77">
    <cfRule type="cellIs" dxfId="19556" priority="3163" operator="lessThan">
      <formula>0</formula>
    </cfRule>
  </conditionalFormatting>
  <conditionalFormatting sqref="S71 AH71">
    <cfRule type="cellIs" dxfId="19555" priority="3162" operator="lessThan">
      <formula>0.8</formula>
    </cfRule>
  </conditionalFormatting>
  <conditionalFormatting sqref="AG71 AG73 AG75 AG79 AG77">
    <cfRule type="cellIs" dxfId="19554" priority="3160" operator="greaterThan">
      <formula>1</formula>
    </cfRule>
    <cfRule type="cellIs" dxfId="19553" priority="3161" operator="lessThan">
      <formula>0.8</formula>
    </cfRule>
  </conditionalFormatting>
  <conditionalFormatting sqref="AF72 AF76 AF80">
    <cfRule type="cellIs" dxfId="19552" priority="3159" operator="lessThan">
      <formula>0</formula>
    </cfRule>
  </conditionalFormatting>
  <conditionalFormatting sqref="S72 AH72">
    <cfRule type="cellIs" dxfId="19551" priority="3158" operator="lessThan">
      <formula>0.8</formula>
    </cfRule>
  </conditionalFormatting>
  <conditionalFormatting sqref="S11">
    <cfRule type="cellIs" dxfId="19550" priority="3165" operator="lessThan">
      <formula>0.8</formula>
    </cfRule>
  </conditionalFormatting>
  <conditionalFormatting sqref="S10">
    <cfRule type="cellIs" dxfId="19549" priority="3164" operator="lessThan">
      <formula>0.8</formula>
    </cfRule>
  </conditionalFormatting>
  <conditionalFormatting sqref="AG72 AG76 AG80">
    <cfRule type="cellIs" dxfId="19548" priority="3156" operator="greaterThan">
      <formula>1</formula>
    </cfRule>
    <cfRule type="cellIs" dxfId="19547" priority="3157" operator="lessThan">
      <formula>0.8</formula>
    </cfRule>
  </conditionalFormatting>
  <conditionalFormatting sqref="AF14:AF16 Q15:Q16">
    <cfRule type="cellIs" dxfId="19546" priority="3155" operator="lessThan">
      <formula>0</formula>
    </cfRule>
  </conditionalFormatting>
  <conditionalFormatting sqref="R15:R16">
    <cfRule type="cellIs" dxfId="19545" priority="3153" operator="lessThan">
      <formula>0.8</formula>
    </cfRule>
    <cfRule type="cellIs" dxfId="19544" priority="3154" operator="greaterThan">
      <formula>1</formula>
    </cfRule>
  </conditionalFormatting>
  <conditionalFormatting sqref="AG14:AG16 R15:R16">
    <cfRule type="cellIs" dxfId="19543" priority="3151" operator="greaterThan">
      <formula>1</formula>
    </cfRule>
    <cfRule type="cellIs" dxfId="19542" priority="3152" operator="lessThan">
      <formula>0.8</formula>
    </cfRule>
  </conditionalFormatting>
  <conditionalFormatting sqref="P15:P16">
    <cfRule type="cellIs" dxfId="19541" priority="3150" operator="greaterThan">
      <formula>0</formula>
    </cfRule>
  </conditionalFormatting>
  <conditionalFormatting sqref="AH98">
    <cfRule type="cellIs" dxfId="19540" priority="3149" operator="lessThan">
      <formula>0.8</formula>
    </cfRule>
  </conditionalFormatting>
  <conditionalFormatting sqref="AF33 AF37">
    <cfRule type="cellIs" dxfId="19539" priority="3148" operator="lessThan">
      <formula>0</formula>
    </cfRule>
  </conditionalFormatting>
  <conditionalFormatting sqref="AG33 AG37">
    <cfRule type="cellIs" dxfId="19538" priority="3146" operator="greaterThan">
      <formula>1</formula>
    </cfRule>
    <cfRule type="cellIs" dxfId="19537" priority="3147" operator="lessThan">
      <formula>0.8</formula>
    </cfRule>
  </conditionalFormatting>
  <conditionalFormatting sqref="P41:P42">
    <cfRule type="cellIs" dxfId="19536" priority="3140" operator="greaterThan">
      <formula>0</formula>
    </cfRule>
  </conditionalFormatting>
  <conditionalFormatting sqref="Q41:Q42 AF34 AF41:AF42 AF38">
    <cfRule type="cellIs" dxfId="19535" priority="3145" operator="lessThan">
      <formula>0</formula>
    </cfRule>
  </conditionalFormatting>
  <conditionalFormatting sqref="R41:R42">
    <cfRule type="cellIs" dxfId="19534" priority="3143" operator="lessThan">
      <formula>0.8</formula>
    </cfRule>
    <cfRule type="cellIs" dxfId="19533" priority="3144" operator="greaterThan">
      <formula>1</formula>
    </cfRule>
  </conditionalFormatting>
  <conditionalFormatting sqref="R41:R42 AG34 AG41:AG42 AG38">
    <cfRule type="cellIs" dxfId="19532" priority="3141" operator="greaterThan">
      <formula>1</formula>
    </cfRule>
    <cfRule type="cellIs" dxfId="19531" priority="3142" operator="lessThan">
      <formula>0.8</formula>
    </cfRule>
  </conditionalFormatting>
  <conditionalFormatting sqref="AF137:AF144">
    <cfRule type="cellIs" dxfId="19530" priority="3139" operator="lessThan">
      <formula>0</formula>
    </cfRule>
  </conditionalFormatting>
  <conditionalFormatting sqref="AH137 S137">
    <cfRule type="cellIs" dxfId="19529" priority="3138" operator="lessThan">
      <formula>0.8</formula>
    </cfRule>
  </conditionalFormatting>
  <conditionalFormatting sqref="AG137:AG144">
    <cfRule type="cellIs" dxfId="19528" priority="3136" operator="greaterThan">
      <formula>1</formula>
    </cfRule>
    <cfRule type="cellIs" dxfId="19527" priority="3137" operator="lessThan">
      <formula>0.8</formula>
    </cfRule>
  </conditionalFormatting>
  <conditionalFormatting sqref="AF55">
    <cfRule type="cellIs" dxfId="19526" priority="3135" operator="lessThan">
      <formula>0</formula>
    </cfRule>
  </conditionalFormatting>
  <conditionalFormatting sqref="AG55">
    <cfRule type="cellIs" dxfId="19525" priority="3133" operator="greaterThan">
      <formula>1</formula>
    </cfRule>
    <cfRule type="cellIs" dxfId="19524" priority="3134" operator="lessThan">
      <formula>0.8</formula>
    </cfRule>
  </conditionalFormatting>
  <conditionalFormatting sqref="AF56 Q56">
    <cfRule type="cellIs" dxfId="19523" priority="3132" operator="lessThan">
      <formula>0</formula>
    </cfRule>
  </conditionalFormatting>
  <conditionalFormatting sqref="R56">
    <cfRule type="cellIs" dxfId="19522" priority="3130" operator="lessThan">
      <formula>0.8</formula>
    </cfRule>
    <cfRule type="cellIs" dxfId="19521" priority="3131" operator="greaterThan">
      <formula>1</formula>
    </cfRule>
  </conditionalFormatting>
  <conditionalFormatting sqref="AG56 R56">
    <cfRule type="cellIs" dxfId="19520" priority="3128" operator="greaterThan">
      <formula>1</formula>
    </cfRule>
    <cfRule type="cellIs" dxfId="19519" priority="3129" operator="lessThan">
      <formula>0.8</formula>
    </cfRule>
  </conditionalFormatting>
  <conditionalFormatting sqref="P56">
    <cfRule type="cellIs" dxfId="19518" priority="3127" operator="greaterThan">
      <formula>0</formula>
    </cfRule>
  </conditionalFormatting>
  <conditionalFormatting sqref="P52:P55">
    <cfRule type="cellIs" dxfId="19517" priority="3121" operator="greaterThan">
      <formula>0</formula>
    </cfRule>
  </conditionalFormatting>
  <conditionalFormatting sqref="Q52:Q55">
    <cfRule type="cellIs" dxfId="19516" priority="3126" operator="lessThan">
      <formula>0</formula>
    </cfRule>
  </conditionalFormatting>
  <conditionalFormatting sqref="R52:R55">
    <cfRule type="cellIs" dxfId="19515" priority="3124" operator="lessThan">
      <formula>0.8</formula>
    </cfRule>
    <cfRule type="cellIs" dxfId="19514" priority="3125" operator="greaterThan">
      <formula>1</formula>
    </cfRule>
  </conditionalFormatting>
  <conditionalFormatting sqref="R52:R55">
    <cfRule type="cellIs" dxfId="19513" priority="3122" operator="greaterThan">
      <formula>1</formula>
    </cfRule>
    <cfRule type="cellIs" dxfId="19512" priority="3123" operator="lessThan">
      <formula>0.8</formula>
    </cfRule>
  </conditionalFormatting>
  <conditionalFormatting sqref="P80:P81">
    <cfRule type="cellIs" dxfId="19511" priority="3115" operator="greaterThan">
      <formula>0</formula>
    </cfRule>
  </conditionalFormatting>
  <conditionalFormatting sqref="AF81 Q80:Q81">
    <cfRule type="cellIs" dxfId="19510" priority="3120" operator="lessThan">
      <formula>0</formula>
    </cfRule>
  </conditionalFormatting>
  <conditionalFormatting sqref="R80:R81">
    <cfRule type="cellIs" dxfId="19509" priority="3118" operator="lessThan">
      <formula>0.8</formula>
    </cfRule>
    <cfRule type="cellIs" dxfId="19508" priority="3119" operator="greaterThan">
      <formula>1</formula>
    </cfRule>
  </conditionalFormatting>
  <conditionalFormatting sqref="AG81 R80:R81">
    <cfRule type="cellIs" dxfId="19507" priority="3116" operator="greaterThan">
      <formula>1</formula>
    </cfRule>
    <cfRule type="cellIs" dxfId="19506" priority="3117" operator="lessThan">
      <formula>0.8</formula>
    </cfRule>
  </conditionalFormatting>
  <conditionalFormatting sqref="AH85">
    <cfRule type="cellIs" dxfId="19505" priority="3114" operator="lessThan">
      <formula>0.8</formula>
    </cfRule>
  </conditionalFormatting>
  <conditionalFormatting sqref="S85">
    <cfRule type="cellIs" dxfId="19504" priority="3113" operator="lessThan">
      <formula>0.8</formula>
    </cfRule>
  </conditionalFormatting>
  <conditionalFormatting sqref="AF106:AF107">
    <cfRule type="cellIs" dxfId="19503" priority="3112" operator="lessThan">
      <formula>0</formula>
    </cfRule>
  </conditionalFormatting>
  <conditionalFormatting sqref="AH100:AH107">
    <cfRule type="cellIs" dxfId="19502" priority="3111" operator="lessThan">
      <formula>0.8</formula>
    </cfRule>
  </conditionalFormatting>
  <conditionalFormatting sqref="AG106:AG107">
    <cfRule type="cellIs" dxfId="19501" priority="3109" operator="greaterThan">
      <formula>1</formula>
    </cfRule>
    <cfRule type="cellIs" dxfId="19500" priority="3110" operator="lessThan">
      <formula>0.8</formula>
    </cfRule>
  </conditionalFormatting>
  <conditionalFormatting sqref="P106:P107">
    <cfRule type="cellIs" dxfId="19499" priority="3103" operator="greaterThan">
      <formula>0</formula>
    </cfRule>
  </conditionalFormatting>
  <conditionalFormatting sqref="Q106:Q107">
    <cfRule type="cellIs" dxfId="19498" priority="3108" operator="lessThan">
      <formula>0</formula>
    </cfRule>
  </conditionalFormatting>
  <conditionalFormatting sqref="R106:R107">
    <cfRule type="cellIs" dxfId="19497" priority="3106" operator="lessThan">
      <formula>0.8</formula>
    </cfRule>
    <cfRule type="cellIs" dxfId="19496" priority="3107" operator="greaterThan">
      <formula>1</formula>
    </cfRule>
  </conditionalFormatting>
  <conditionalFormatting sqref="R106:R107">
    <cfRule type="cellIs" dxfId="19495" priority="3104" operator="greaterThan">
      <formula>1</formula>
    </cfRule>
    <cfRule type="cellIs" dxfId="19494" priority="3105" operator="lessThan">
      <formula>0.8</formula>
    </cfRule>
  </conditionalFormatting>
  <conditionalFormatting sqref="AF109:AF120">
    <cfRule type="cellIs" dxfId="19493" priority="3102" operator="lessThan">
      <formula>0</formula>
    </cfRule>
  </conditionalFormatting>
  <conditionalFormatting sqref="S109">
    <cfRule type="cellIs" dxfId="19492" priority="3101" operator="lessThan">
      <formula>0.8</formula>
    </cfRule>
  </conditionalFormatting>
  <conditionalFormatting sqref="AG109:AG120">
    <cfRule type="cellIs" dxfId="19491" priority="3099" operator="greaterThan">
      <formula>1</formula>
    </cfRule>
    <cfRule type="cellIs" dxfId="19490" priority="3100" operator="lessThan">
      <formula>0.8</formula>
    </cfRule>
  </conditionalFormatting>
  <conditionalFormatting sqref="S150">
    <cfRule type="cellIs" dxfId="19489" priority="3098" operator="lessThan">
      <formula>0.8</formula>
    </cfRule>
  </conditionalFormatting>
  <conditionalFormatting sqref="AH150">
    <cfRule type="cellIs" dxfId="19488" priority="3097" operator="lessThan">
      <formula>0.8</formula>
    </cfRule>
  </conditionalFormatting>
  <conditionalFormatting sqref="S149">
    <cfRule type="cellIs" dxfId="19487" priority="3096" operator="lessThan">
      <formula>0.8</formula>
    </cfRule>
  </conditionalFormatting>
  <conditionalFormatting sqref="Q26:Q29">
    <cfRule type="cellIs" dxfId="19486" priority="3095" operator="lessThan">
      <formula>0</formula>
    </cfRule>
  </conditionalFormatting>
  <conditionalFormatting sqref="S21:S29 AH21:AH29">
    <cfRule type="cellIs" dxfId="19485" priority="3094" operator="lessThan">
      <formula>0.8</formula>
    </cfRule>
  </conditionalFormatting>
  <conditionalFormatting sqref="R26:R29">
    <cfRule type="cellIs" dxfId="19484" priority="3092" operator="lessThan">
      <formula>0.8</formula>
    </cfRule>
    <cfRule type="cellIs" dxfId="19483" priority="3093" operator="greaterThan">
      <formula>1</formula>
    </cfRule>
  </conditionalFormatting>
  <conditionalFormatting sqref="R26:R29">
    <cfRule type="cellIs" dxfId="19482" priority="3090" operator="greaterThan">
      <formula>1</formula>
    </cfRule>
    <cfRule type="cellIs" dxfId="19481" priority="3091" operator="lessThan">
      <formula>0.8</formula>
    </cfRule>
  </conditionalFormatting>
  <conditionalFormatting sqref="P26:P29">
    <cfRule type="cellIs" dxfId="19480" priority="3089" operator="greaterThan">
      <formula>0</formula>
    </cfRule>
  </conditionalFormatting>
  <conditionalFormatting sqref="AH91 S91">
    <cfRule type="cellIs" dxfId="19479" priority="3088" operator="lessThan">
      <formula>0.8</formula>
    </cfRule>
  </conditionalFormatting>
  <conditionalFormatting sqref="P92:P94">
    <cfRule type="cellIs" dxfId="19478" priority="3082" operator="greaterThan">
      <formula>0</formula>
    </cfRule>
  </conditionalFormatting>
  <conditionalFormatting sqref="Q92:Q94">
    <cfRule type="cellIs" dxfId="19477" priority="3087" operator="lessThan">
      <formula>0</formula>
    </cfRule>
  </conditionalFormatting>
  <conditionalFormatting sqref="R92:R94">
    <cfRule type="cellIs" dxfId="19476" priority="3085" operator="lessThan">
      <formula>0.8</formula>
    </cfRule>
    <cfRule type="cellIs" dxfId="19475" priority="3086" operator="greaterThan">
      <formula>1</formula>
    </cfRule>
  </conditionalFormatting>
  <conditionalFormatting sqref="R92:R94">
    <cfRule type="cellIs" dxfId="19474" priority="3083" operator="greaterThan">
      <formula>1</formula>
    </cfRule>
    <cfRule type="cellIs" dxfId="19473" priority="3084" operator="lessThan">
      <formula>0.8</formula>
    </cfRule>
  </conditionalFormatting>
  <conditionalFormatting sqref="AF146 Q145:Q146">
    <cfRule type="cellIs" dxfId="19472" priority="3081" operator="lessThan">
      <formula>0</formula>
    </cfRule>
  </conditionalFormatting>
  <conditionalFormatting sqref="AH139:AH146 S139:S146">
    <cfRule type="cellIs" dxfId="19471" priority="3080" operator="lessThan">
      <formula>0.8</formula>
    </cfRule>
  </conditionalFormatting>
  <conditionalFormatting sqref="R145:R146">
    <cfRule type="cellIs" dxfId="19470" priority="3078" operator="lessThan">
      <formula>0.8</formula>
    </cfRule>
    <cfRule type="cellIs" dxfId="19469" priority="3079" operator="greaterThan">
      <formula>1</formula>
    </cfRule>
  </conditionalFormatting>
  <conditionalFormatting sqref="AG146 R145:R146">
    <cfRule type="cellIs" dxfId="19468" priority="3076" operator="greaterThan">
      <formula>1</formula>
    </cfRule>
    <cfRule type="cellIs" dxfId="19467" priority="3077" operator="lessThan">
      <formula>0.8</formula>
    </cfRule>
  </conditionalFormatting>
  <conditionalFormatting sqref="P145:P146">
    <cfRule type="cellIs" dxfId="19466" priority="3075" operator="greaterThan">
      <formula>0</formula>
    </cfRule>
  </conditionalFormatting>
  <conditionalFormatting sqref="Q119:Q120">
    <cfRule type="cellIs" dxfId="19465" priority="3074" operator="lessThan">
      <formula>0</formula>
    </cfRule>
  </conditionalFormatting>
  <conditionalFormatting sqref="R119:R120">
    <cfRule type="cellIs" dxfId="19464" priority="3072" operator="lessThan">
      <formula>0.8</formula>
    </cfRule>
    <cfRule type="cellIs" dxfId="19463" priority="3073" operator="greaterThan">
      <formula>1</formula>
    </cfRule>
  </conditionalFormatting>
  <conditionalFormatting sqref="R119:R120">
    <cfRule type="cellIs" dxfId="19462" priority="3070" operator="greaterThan">
      <formula>1</formula>
    </cfRule>
    <cfRule type="cellIs" dxfId="19461" priority="3071" operator="lessThan">
      <formula>0.8</formula>
    </cfRule>
  </conditionalFormatting>
  <conditionalFormatting sqref="P119:P120">
    <cfRule type="cellIs" dxfId="19460" priority="3069" operator="greaterThan">
      <formula>0</formula>
    </cfRule>
  </conditionalFormatting>
  <conditionalFormatting sqref="S44:S56">
    <cfRule type="cellIs" dxfId="19459" priority="3068" operator="lessThan">
      <formula>0.8</formula>
    </cfRule>
  </conditionalFormatting>
  <conditionalFormatting sqref="S108">
    <cfRule type="cellIs" dxfId="19458" priority="3067" operator="lessThan">
      <formula>0.8</formula>
    </cfRule>
  </conditionalFormatting>
  <conditionalFormatting sqref="S96">
    <cfRule type="cellIs" dxfId="19457" priority="3066" operator="lessThan">
      <formula>0.8</formula>
    </cfRule>
  </conditionalFormatting>
  <conditionalFormatting sqref="S97">
    <cfRule type="cellIs" dxfId="19456" priority="3065" operator="lessThan">
      <formula>0.8</formula>
    </cfRule>
  </conditionalFormatting>
  <conditionalFormatting sqref="S103">
    <cfRule type="cellIs" dxfId="19455" priority="3064" operator="lessThan">
      <formula>0.8</formula>
    </cfRule>
  </conditionalFormatting>
  <conditionalFormatting sqref="S99">
    <cfRule type="cellIs" dxfId="19454" priority="3063" operator="lessThan">
      <formula>0.8</formula>
    </cfRule>
  </conditionalFormatting>
  <conditionalFormatting sqref="S101">
    <cfRule type="cellIs" dxfId="19453" priority="3060" operator="lessThan">
      <formula>0.8</formula>
    </cfRule>
  </conditionalFormatting>
  <conditionalFormatting sqref="S100">
    <cfRule type="cellIs" dxfId="19452" priority="3062" operator="lessThan">
      <formula>0.8</formula>
    </cfRule>
  </conditionalFormatting>
  <conditionalFormatting sqref="S102">
    <cfRule type="cellIs" dxfId="19451" priority="3061" operator="lessThan">
      <formula>0.8</formula>
    </cfRule>
  </conditionalFormatting>
  <conditionalFormatting sqref="S98">
    <cfRule type="cellIs" dxfId="19450" priority="3059" operator="lessThan">
      <formula>0.8</formula>
    </cfRule>
  </conditionalFormatting>
  <conditionalFormatting sqref="S104">
    <cfRule type="cellIs" dxfId="19449" priority="3058" operator="lessThan">
      <formula>0.8</formula>
    </cfRule>
  </conditionalFormatting>
  <conditionalFormatting sqref="P118">
    <cfRule type="cellIs" dxfId="19448" priority="3052" operator="greaterThan">
      <formula>0</formula>
    </cfRule>
  </conditionalFormatting>
  <conditionalFormatting sqref="Q118">
    <cfRule type="cellIs" dxfId="19447" priority="3057" operator="lessThan">
      <formula>0</formula>
    </cfRule>
  </conditionalFormatting>
  <conditionalFormatting sqref="R118">
    <cfRule type="cellIs" dxfId="19446" priority="3055" operator="lessThan">
      <formula>0.8</formula>
    </cfRule>
    <cfRule type="cellIs" dxfId="19445" priority="3056" operator="greaterThan">
      <formula>1</formula>
    </cfRule>
  </conditionalFormatting>
  <conditionalFormatting sqref="R118">
    <cfRule type="cellIs" dxfId="19444" priority="3053" operator="greaterThan">
      <formula>1</formula>
    </cfRule>
    <cfRule type="cellIs" dxfId="19443" priority="3054" operator="lessThan">
      <formula>0.8</formula>
    </cfRule>
  </conditionalFormatting>
  <conditionalFormatting sqref="Q162:Q166">
    <cfRule type="cellIs" dxfId="19442" priority="3051" operator="lessThan">
      <formula>0</formula>
    </cfRule>
  </conditionalFormatting>
  <conditionalFormatting sqref="R162:R166">
    <cfRule type="cellIs" dxfId="19441" priority="3049" operator="lessThan">
      <formula>0.8</formula>
    </cfRule>
    <cfRule type="cellIs" dxfId="19440" priority="3050" operator="greaterThan">
      <formula>1</formula>
    </cfRule>
  </conditionalFormatting>
  <conditionalFormatting sqref="R162:R166">
    <cfRule type="cellIs" dxfId="19439" priority="3047" operator="greaterThan">
      <formula>1</formula>
    </cfRule>
    <cfRule type="cellIs" dxfId="19438" priority="3048" operator="lessThan">
      <formula>0.8</formula>
    </cfRule>
  </conditionalFormatting>
  <conditionalFormatting sqref="P162:P166">
    <cfRule type="cellIs" dxfId="19437" priority="3046" operator="greaterThan">
      <formula>0</formula>
    </cfRule>
  </conditionalFormatting>
  <conditionalFormatting sqref="P167:P168">
    <cfRule type="cellIs" dxfId="19436" priority="3040" operator="greaterThan">
      <formula>0</formula>
    </cfRule>
  </conditionalFormatting>
  <conditionalFormatting sqref="R167:R168">
    <cfRule type="cellIs" dxfId="19435" priority="3043" operator="lessThan">
      <formula>0.8</formula>
    </cfRule>
    <cfRule type="cellIs" dxfId="19434" priority="3044" operator="greaterThan">
      <formula>1</formula>
    </cfRule>
  </conditionalFormatting>
  <conditionalFormatting sqref="R167:R168">
    <cfRule type="cellIs" dxfId="19433" priority="3041" operator="greaterThan">
      <formula>1</formula>
    </cfRule>
    <cfRule type="cellIs" dxfId="19432" priority="3042" operator="lessThan">
      <formula>0.8</formula>
    </cfRule>
  </conditionalFormatting>
  <conditionalFormatting sqref="Q167:Q168">
    <cfRule type="cellIs" dxfId="19431" priority="3045" operator="lessThan">
      <formula>0</formula>
    </cfRule>
  </conditionalFormatting>
  <conditionalFormatting sqref="Q83">
    <cfRule type="cellIs" dxfId="19430" priority="3039" operator="lessThan">
      <formula>0</formula>
    </cfRule>
  </conditionalFormatting>
  <conditionalFormatting sqref="R83">
    <cfRule type="cellIs" dxfId="19429" priority="3037" operator="lessThan">
      <formula>0.8</formula>
    </cfRule>
    <cfRule type="cellIs" dxfId="19428" priority="3038" operator="greaterThan">
      <formula>1</formula>
    </cfRule>
  </conditionalFormatting>
  <conditionalFormatting sqref="R83">
    <cfRule type="cellIs" dxfId="19427" priority="3035" operator="greaterThan">
      <formula>1</formula>
    </cfRule>
    <cfRule type="cellIs" dxfId="19426" priority="3036" operator="lessThan">
      <formula>0.8</formula>
    </cfRule>
  </conditionalFormatting>
  <conditionalFormatting sqref="P83">
    <cfRule type="cellIs" dxfId="19425" priority="3034" operator="greaterThan">
      <formula>0</formula>
    </cfRule>
  </conditionalFormatting>
  <conditionalFormatting sqref="Q83">
    <cfRule type="cellIs" dxfId="19424" priority="3033" operator="lessThan">
      <formula>0</formula>
    </cfRule>
  </conditionalFormatting>
  <conditionalFormatting sqref="R83">
    <cfRule type="cellIs" dxfId="19423" priority="3031" operator="lessThan">
      <formula>0.8</formula>
    </cfRule>
    <cfRule type="cellIs" dxfId="19422" priority="3032" operator="greaterThan">
      <formula>1</formula>
    </cfRule>
  </conditionalFormatting>
  <conditionalFormatting sqref="R83">
    <cfRule type="cellIs" dxfId="19421" priority="3029" operator="greaterThan">
      <formula>1</formula>
    </cfRule>
    <cfRule type="cellIs" dxfId="19420" priority="3030" operator="lessThan">
      <formula>0.8</formula>
    </cfRule>
  </conditionalFormatting>
  <conditionalFormatting sqref="P83">
    <cfRule type="cellIs" dxfId="19419" priority="3028" operator="greaterThan">
      <formula>0</formula>
    </cfRule>
  </conditionalFormatting>
  <conditionalFormatting sqref="Q83">
    <cfRule type="cellIs" dxfId="19418" priority="3027" operator="lessThan">
      <formula>0</formula>
    </cfRule>
  </conditionalFormatting>
  <conditionalFormatting sqref="R83">
    <cfRule type="cellIs" dxfId="19417" priority="3025" operator="lessThan">
      <formula>0.8</formula>
    </cfRule>
    <cfRule type="cellIs" dxfId="19416" priority="3026" operator="greaterThan">
      <formula>1</formula>
    </cfRule>
  </conditionalFormatting>
  <conditionalFormatting sqref="R83">
    <cfRule type="cellIs" dxfId="19415" priority="3023" operator="greaterThan">
      <formula>1</formula>
    </cfRule>
    <cfRule type="cellIs" dxfId="19414" priority="3024" operator="lessThan">
      <formula>0.8</formula>
    </cfRule>
  </conditionalFormatting>
  <conditionalFormatting sqref="P83">
    <cfRule type="cellIs" dxfId="19413" priority="3022" operator="greaterThan">
      <formula>0</formula>
    </cfRule>
  </conditionalFormatting>
  <conditionalFormatting sqref="Q83">
    <cfRule type="cellIs" dxfId="19412" priority="3021" operator="lessThan">
      <formula>0</formula>
    </cfRule>
  </conditionalFormatting>
  <conditionalFormatting sqref="R83">
    <cfRule type="cellIs" dxfId="19411" priority="3019" operator="lessThan">
      <formula>0.8</formula>
    </cfRule>
    <cfRule type="cellIs" dxfId="19410" priority="3020" operator="greaterThan">
      <formula>1</formula>
    </cfRule>
  </conditionalFormatting>
  <conditionalFormatting sqref="R83">
    <cfRule type="cellIs" dxfId="19409" priority="3017" operator="greaterThan">
      <formula>1</formula>
    </cfRule>
    <cfRule type="cellIs" dxfId="19408" priority="3018" operator="lessThan">
      <formula>0.8</formula>
    </cfRule>
  </conditionalFormatting>
  <conditionalFormatting sqref="P83">
    <cfRule type="cellIs" dxfId="19407" priority="3016" operator="greaterThan">
      <formula>0</formula>
    </cfRule>
  </conditionalFormatting>
  <conditionalFormatting sqref="P83">
    <cfRule type="cellIs" dxfId="19406" priority="3010" operator="greaterThan">
      <formula>0</formula>
    </cfRule>
  </conditionalFormatting>
  <conditionalFormatting sqref="Q83">
    <cfRule type="cellIs" dxfId="19405" priority="3015" operator="lessThan">
      <formula>0</formula>
    </cfRule>
  </conditionalFormatting>
  <conditionalFormatting sqref="R83">
    <cfRule type="cellIs" dxfId="19404" priority="3013" operator="lessThan">
      <formula>0.8</formula>
    </cfRule>
    <cfRule type="cellIs" dxfId="19403" priority="3014" operator="greaterThan">
      <formula>1</formula>
    </cfRule>
  </conditionalFormatting>
  <conditionalFormatting sqref="R83">
    <cfRule type="cellIs" dxfId="19402" priority="3011" operator="greaterThan">
      <formula>1</formula>
    </cfRule>
    <cfRule type="cellIs" dxfId="19401" priority="3012" operator="lessThan">
      <formula>0.8</formula>
    </cfRule>
  </conditionalFormatting>
  <conditionalFormatting sqref="P83">
    <cfRule type="cellIs" dxfId="19400" priority="3004" operator="greaterThan">
      <formula>0</formula>
    </cfRule>
  </conditionalFormatting>
  <conditionalFormatting sqref="Q83">
    <cfRule type="cellIs" dxfId="19399" priority="3009" operator="lessThan">
      <formula>0</formula>
    </cfRule>
  </conditionalFormatting>
  <conditionalFormatting sqref="R83">
    <cfRule type="cellIs" dxfId="19398" priority="3007" operator="lessThan">
      <formula>0.8</formula>
    </cfRule>
    <cfRule type="cellIs" dxfId="19397" priority="3008" operator="greaterThan">
      <formula>1</formula>
    </cfRule>
  </conditionalFormatting>
  <conditionalFormatting sqref="R83">
    <cfRule type="cellIs" dxfId="19396" priority="3005" operator="greaterThan">
      <formula>1</formula>
    </cfRule>
    <cfRule type="cellIs" dxfId="19395" priority="3006" operator="lessThan">
      <formula>0.8</formula>
    </cfRule>
  </conditionalFormatting>
  <conditionalFormatting sqref="R83">
    <cfRule type="cellIs" dxfId="19394" priority="3001" operator="lessThan">
      <formula>0.8</formula>
    </cfRule>
    <cfRule type="cellIs" dxfId="19393" priority="3002" operator="greaterThan">
      <formula>1</formula>
    </cfRule>
  </conditionalFormatting>
  <conditionalFormatting sqref="R83">
    <cfRule type="cellIs" dxfId="19392" priority="2999" operator="greaterThan">
      <formula>1</formula>
    </cfRule>
    <cfRule type="cellIs" dxfId="19391" priority="3000" operator="lessThan">
      <formula>0.8</formula>
    </cfRule>
  </conditionalFormatting>
  <conditionalFormatting sqref="P83">
    <cfRule type="cellIs" dxfId="19390" priority="2998" operator="greaterThan">
      <formula>0</formula>
    </cfRule>
  </conditionalFormatting>
  <conditionalFormatting sqref="Q83">
    <cfRule type="cellIs" dxfId="19389" priority="3003" operator="lessThan">
      <formula>0</formula>
    </cfRule>
  </conditionalFormatting>
  <conditionalFormatting sqref="Q83">
    <cfRule type="cellIs" dxfId="19388" priority="2997" operator="lessThan">
      <formula>0</formula>
    </cfRule>
  </conditionalFormatting>
  <conditionalFormatting sqref="R83">
    <cfRule type="cellIs" dxfId="19387" priority="2995" operator="lessThan">
      <formula>0.8</formula>
    </cfRule>
    <cfRule type="cellIs" dxfId="19386" priority="2996" operator="greaterThan">
      <formula>1</formula>
    </cfRule>
  </conditionalFormatting>
  <conditionalFormatting sqref="R83">
    <cfRule type="cellIs" dxfId="19385" priority="2993" operator="greaterThan">
      <formula>1</formula>
    </cfRule>
    <cfRule type="cellIs" dxfId="19384" priority="2994" operator="lessThan">
      <formula>0.8</formula>
    </cfRule>
  </conditionalFormatting>
  <conditionalFormatting sqref="P83">
    <cfRule type="cellIs" dxfId="19383" priority="2992" operator="greaterThan">
      <formula>0</formula>
    </cfRule>
  </conditionalFormatting>
  <conditionalFormatting sqref="P83">
    <cfRule type="cellIs" dxfId="19382" priority="2986" operator="greaterThan">
      <formula>0</formula>
    </cfRule>
  </conditionalFormatting>
  <conditionalFormatting sqref="Q83">
    <cfRule type="cellIs" dxfId="19381" priority="2991" operator="lessThan">
      <formula>0</formula>
    </cfRule>
  </conditionalFormatting>
  <conditionalFormatting sqref="R83">
    <cfRule type="cellIs" dxfId="19380" priority="2989" operator="lessThan">
      <formula>0.8</formula>
    </cfRule>
    <cfRule type="cellIs" dxfId="19379" priority="2990" operator="greaterThan">
      <formula>1</formula>
    </cfRule>
  </conditionalFormatting>
  <conditionalFormatting sqref="R83">
    <cfRule type="cellIs" dxfId="19378" priority="2987" operator="greaterThan">
      <formula>1</formula>
    </cfRule>
    <cfRule type="cellIs" dxfId="19377" priority="2988" operator="lessThan">
      <formula>0.8</formula>
    </cfRule>
  </conditionalFormatting>
  <conditionalFormatting sqref="P83">
    <cfRule type="cellIs" dxfId="19376" priority="2980" operator="greaterThan">
      <formula>0</formula>
    </cfRule>
  </conditionalFormatting>
  <conditionalFormatting sqref="Q83">
    <cfRule type="cellIs" dxfId="19375" priority="2985" operator="lessThan">
      <formula>0</formula>
    </cfRule>
  </conditionalFormatting>
  <conditionalFormatting sqref="R83">
    <cfRule type="cellIs" dxfId="19374" priority="2983" operator="lessThan">
      <formula>0.8</formula>
    </cfRule>
    <cfRule type="cellIs" dxfId="19373" priority="2984" operator="greaterThan">
      <formula>1</formula>
    </cfRule>
  </conditionalFormatting>
  <conditionalFormatting sqref="R83">
    <cfRule type="cellIs" dxfId="19372" priority="2981" operator="greaterThan">
      <formula>1</formula>
    </cfRule>
    <cfRule type="cellIs" dxfId="19371" priority="2982" operator="lessThan">
      <formula>0.8</formula>
    </cfRule>
  </conditionalFormatting>
  <conditionalFormatting sqref="R83">
    <cfRule type="cellIs" dxfId="19370" priority="2977" operator="lessThan">
      <formula>0.8</formula>
    </cfRule>
    <cfRule type="cellIs" dxfId="19369" priority="2978" operator="greaterThan">
      <formula>1</formula>
    </cfRule>
  </conditionalFormatting>
  <conditionalFormatting sqref="R83">
    <cfRule type="cellIs" dxfId="19368" priority="2975" operator="greaterThan">
      <formula>1</formula>
    </cfRule>
    <cfRule type="cellIs" dxfId="19367" priority="2976" operator="lessThan">
      <formula>0.8</formula>
    </cfRule>
  </conditionalFormatting>
  <conditionalFormatting sqref="P83">
    <cfRule type="cellIs" dxfId="19366" priority="2974" operator="greaterThan">
      <formula>0</formula>
    </cfRule>
  </conditionalFormatting>
  <conditionalFormatting sqref="Q83">
    <cfRule type="cellIs" dxfId="19365" priority="2979" operator="lessThan">
      <formula>0</formula>
    </cfRule>
  </conditionalFormatting>
  <conditionalFormatting sqref="P83">
    <cfRule type="cellIs" dxfId="19364" priority="2968" operator="greaterThan">
      <formula>0</formula>
    </cfRule>
  </conditionalFormatting>
  <conditionalFormatting sqref="Q83">
    <cfRule type="cellIs" dxfId="19363" priority="2973" operator="lessThan">
      <formula>0</formula>
    </cfRule>
  </conditionalFormatting>
  <conditionalFormatting sqref="R83">
    <cfRule type="cellIs" dxfId="19362" priority="2971" operator="lessThan">
      <formula>0.8</formula>
    </cfRule>
    <cfRule type="cellIs" dxfId="19361" priority="2972" operator="greaterThan">
      <formula>1</formula>
    </cfRule>
  </conditionalFormatting>
  <conditionalFormatting sqref="R83">
    <cfRule type="cellIs" dxfId="19360" priority="2969" operator="greaterThan">
      <formula>1</formula>
    </cfRule>
    <cfRule type="cellIs" dxfId="19359" priority="2970" operator="lessThan">
      <formula>0.8</formula>
    </cfRule>
  </conditionalFormatting>
  <conditionalFormatting sqref="R83">
    <cfRule type="cellIs" dxfId="19358" priority="2965" operator="lessThan">
      <formula>0.8</formula>
    </cfRule>
    <cfRule type="cellIs" dxfId="19357" priority="2966" operator="greaterThan">
      <formula>1</formula>
    </cfRule>
  </conditionalFormatting>
  <conditionalFormatting sqref="R83">
    <cfRule type="cellIs" dxfId="19356" priority="2963" operator="greaterThan">
      <formula>1</formula>
    </cfRule>
    <cfRule type="cellIs" dxfId="19355" priority="2964" operator="lessThan">
      <formula>0.8</formula>
    </cfRule>
  </conditionalFormatting>
  <conditionalFormatting sqref="P83">
    <cfRule type="cellIs" dxfId="19354" priority="2962" operator="greaterThan">
      <formula>0</formula>
    </cfRule>
  </conditionalFormatting>
  <conditionalFormatting sqref="Q83">
    <cfRule type="cellIs" dxfId="19353" priority="2967" operator="lessThan">
      <formula>0</formula>
    </cfRule>
  </conditionalFormatting>
  <conditionalFormatting sqref="R83">
    <cfRule type="cellIs" dxfId="19352" priority="2959" operator="lessThan">
      <formula>0.8</formula>
    </cfRule>
    <cfRule type="cellIs" dxfId="19351" priority="2960" operator="greaterThan">
      <formula>1</formula>
    </cfRule>
  </conditionalFormatting>
  <conditionalFormatting sqref="R83">
    <cfRule type="cellIs" dxfId="19350" priority="2957" operator="greaterThan">
      <formula>1</formula>
    </cfRule>
    <cfRule type="cellIs" dxfId="19349" priority="2958" operator="lessThan">
      <formula>0.8</formula>
    </cfRule>
  </conditionalFormatting>
  <conditionalFormatting sqref="P83">
    <cfRule type="cellIs" dxfId="19348" priority="2956" operator="greaterThan">
      <formula>0</formula>
    </cfRule>
  </conditionalFormatting>
  <conditionalFormatting sqref="Q83">
    <cfRule type="cellIs" dxfId="19347" priority="2961" operator="lessThan">
      <formula>0</formula>
    </cfRule>
  </conditionalFormatting>
  <conditionalFormatting sqref="Q83">
    <cfRule type="cellIs" dxfId="19346" priority="2955" operator="lessThan">
      <formula>0</formula>
    </cfRule>
  </conditionalFormatting>
  <conditionalFormatting sqref="R83">
    <cfRule type="cellIs" dxfId="19345" priority="2953" operator="lessThan">
      <formula>0.8</formula>
    </cfRule>
    <cfRule type="cellIs" dxfId="19344" priority="2954" operator="greaterThan">
      <formula>1</formula>
    </cfRule>
  </conditionalFormatting>
  <conditionalFormatting sqref="R83">
    <cfRule type="cellIs" dxfId="19343" priority="2951" operator="greaterThan">
      <formula>1</formula>
    </cfRule>
    <cfRule type="cellIs" dxfId="19342" priority="2952" operator="lessThan">
      <formula>0.8</formula>
    </cfRule>
  </conditionalFormatting>
  <conditionalFormatting sqref="P83">
    <cfRule type="cellIs" dxfId="19341" priority="2950" operator="greaterThan">
      <formula>0</formula>
    </cfRule>
  </conditionalFormatting>
  <conditionalFormatting sqref="Q83">
    <cfRule type="cellIs" dxfId="19340" priority="2944" operator="lessThan">
      <formula>0</formula>
    </cfRule>
  </conditionalFormatting>
  <conditionalFormatting sqref="R83">
    <cfRule type="cellIs" dxfId="19339" priority="2948" operator="lessThan">
      <formula>0.8</formula>
    </cfRule>
    <cfRule type="cellIs" dxfId="19338" priority="2949" operator="greaterThan">
      <formula>1</formula>
    </cfRule>
  </conditionalFormatting>
  <conditionalFormatting sqref="R83">
    <cfRule type="cellIs" dxfId="19337" priority="2946" operator="greaterThan">
      <formula>1</formula>
    </cfRule>
    <cfRule type="cellIs" dxfId="19336" priority="2947" operator="lessThan">
      <formula>0.8</formula>
    </cfRule>
  </conditionalFormatting>
  <conditionalFormatting sqref="P83">
    <cfRule type="cellIs" dxfId="19335" priority="2945" operator="greaterThan">
      <formula>0</formula>
    </cfRule>
  </conditionalFormatting>
  <conditionalFormatting sqref="Q83">
    <cfRule type="cellIs" dxfId="19334" priority="2943" operator="lessThan">
      <formula>0</formula>
    </cfRule>
  </conditionalFormatting>
  <conditionalFormatting sqref="R83">
    <cfRule type="cellIs" dxfId="19333" priority="2941" operator="lessThan">
      <formula>0.8</formula>
    </cfRule>
    <cfRule type="cellIs" dxfId="19332" priority="2942" operator="greaterThan">
      <formula>1</formula>
    </cfRule>
  </conditionalFormatting>
  <conditionalFormatting sqref="R83">
    <cfRule type="cellIs" dxfId="19331" priority="2939" operator="greaterThan">
      <formula>1</formula>
    </cfRule>
    <cfRule type="cellIs" dxfId="19330" priority="2940" operator="lessThan">
      <formula>0.8</formula>
    </cfRule>
  </conditionalFormatting>
  <conditionalFormatting sqref="P83">
    <cfRule type="cellIs" dxfId="19329" priority="2938" operator="greaterThan">
      <formula>0</formula>
    </cfRule>
  </conditionalFormatting>
  <conditionalFormatting sqref="Q83">
    <cfRule type="cellIs" dxfId="19328" priority="2937" operator="lessThan">
      <formula>0</formula>
    </cfRule>
  </conditionalFormatting>
  <conditionalFormatting sqref="R83">
    <cfRule type="cellIs" dxfId="19327" priority="2935" operator="lessThan">
      <formula>0.8</formula>
    </cfRule>
    <cfRule type="cellIs" dxfId="19326" priority="2936" operator="greaterThan">
      <formula>1</formula>
    </cfRule>
  </conditionalFormatting>
  <conditionalFormatting sqref="R83">
    <cfRule type="cellIs" dxfId="19325" priority="2933" operator="greaterThan">
      <formula>1</formula>
    </cfRule>
    <cfRule type="cellIs" dxfId="19324" priority="2934" operator="lessThan">
      <formula>0.8</formula>
    </cfRule>
  </conditionalFormatting>
  <conditionalFormatting sqref="P83">
    <cfRule type="cellIs" dxfId="19323" priority="2932" operator="greaterThan">
      <formula>0</formula>
    </cfRule>
  </conditionalFormatting>
  <conditionalFormatting sqref="Q83">
    <cfRule type="cellIs" dxfId="19322" priority="2931" operator="lessThan">
      <formula>0</formula>
    </cfRule>
  </conditionalFormatting>
  <conditionalFormatting sqref="R83">
    <cfRule type="cellIs" dxfId="19321" priority="2929" operator="lessThan">
      <formula>0.8</formula>
    </cfRule>
    <cfRule type="cellIs" dxfId="19320" priority="2930" operator="greaterThan">
      <formula>1</formula>
    </cfRule>
  </conditionalFormatting>
  <conditionalFormatting sqref="R83">
    <cfRule type="cellIs" dxfId="19319" priority="2927" operator="greaterThan">
      <formula>1</formula>
    </cfRule>
    <cfRule type="cellIs" dxfId="19318" priority="2928" operator="lessThan">
      <formula>0.8</formula>
    </cfRule>
  </conditionalFormatting>
  <conditionalFormatting sqref="P83">
    <cfRule type="cellIs" dxfId="19317" priority="2926" operator="greaterThan">
      <formula>0</formula>
    </cfRule>
  </conditionalFormatting>
  <conditionalFormatting sqref="Q83">
    <cfRule type="cellIs" dxfId="19316" priority="2925" operator="lessThan">
      <formula>0</formula>
    </cfRule>
  </conditionalFormatting>
  <conditionalFormatting sqref="R83">
    <cfRule type="cellIs" dxfId="19315" priority="2923" operator="lessThan">
      <formula>0.8</formula>
    </cfRule>
    <cfRule type="cellIs" dxfId="19314" priority="2924" operator="greaterThan">
      <formula>1</formula>
    </cfRule>
  </conditionalFormatting>
  <conditionalFormatting sqref="R83">
    <cfRule type="cellIs" dxfId="19313" priority="2921" operator="greaterThan">
      <formula>1</formula>
    </cfRule>
    <cfRule type="cellIs" dxfId="19312" priority="2922" operator="lessThan">
      <formula>0.8</formula>
    </cfRule>
  </conditionalFormatting>
  <conditionalFormatting sqref="P83">
    <cfRule type="cellIs" dxfId="19311" priority="2920" operator="greaterThan">
      <formula>0</formula>
    </cfRule>
  </conditionalFormatting>
  <conditionalFormatting sqref="Q83">
    <cfRule type="cellIs" dxfId="19310" priority="2919" operator="lessThan">
      <formula>0</formula>
    </cfRule>
  </conditionalFormatting>
  <conditionalFormatting sqref="R83">
    <cfRule type="cellIs" dxfId="19309" priority="2917" operator="lessThan">
      <formula>0.8</formula>
    </cfRule>
    <cfRule type="cellIs" dxfId="19308" priority="2918" operator="greaterThan">
      <formula>1</formula>
    </cfRule>
  </conditionalFormatting>
  <conditionalFormatting sqref="R83">
    <cfRule type="cellIs" dxfId="19307" priority="2915" operator="greaterThan">
      <formula>1</formula>
    </cfRule>
    <cfRule type="cellIs" dxfId="19306" priority="2916" operator="lessThan">
      <formula>0.8</formula>
    </cfRule>
  </conditionalFormatting>
  <conditionalFormatting sqref="P83">
    <cfRule type="cellIs" dxfId="19305" priority="2914" operator="greaterThan">
      <formula>0</formula>
    </cfRule>
  </conditionalFormatting>
  <conditionalFormatting sqref="P83">
    <cfRule type="cellIs" dxfId="19304" priority="2908" operator="greaterThan">
      <formula>0</formula>
    </cfRule>
  </conditionalFormatting>
  <conditionalFormatting sqref="Q83">
    <cfRule type="cellIs" dxfId="19303" priority="2913" operator="lessThan">
      <formula>0</formula>
    </cfRule>
  </conditionalFormatting>
  <conditionalFormatting sqref="R83">
    <cfRule type="cellIs" dxfId="19302" priority="2911" operator="lessThan">
      <formula>0.8</formula>
    </cfRule>
    <cfRule type="cellIs" dxfId="19301" priority="2912" operator="greaterThan">
      <formula>1</formula>
    </cfRule>
  </conditionalFormatting>
  <conditionalFormatting sqref="R83">
    <cfRule type="cellIs" dxfId="19300" priority="2909" operator="greaterThan">
      <formula>1</formula>
    </cfRule>
    <cfRule type="cellIs" dxfId="19299" priority="2910" operator="lessThan">
      <formula>0.8</formula>
    </cfRule>
  </conditionalFormatting>
  <conditionalFormatting sqref="P83">
    <cfRule type="cellIs" dxfId="19298" priority="2902" operator="greaterThan">
      <formula>0</formula>
    </cfRule>
  </conditionalFormatting>
  <conditionalFormatting sqref="Q83">
    <cfRule type="cellIs" dxfId="19297" priority="2907" operator="lessThan">
      <formula>0</formula>
    </cfRule>
  </conditionalFormatting>
  <conditionalFormatting sqref="R83">
    <cfRule type="cellIs" dxfId="19296" priority="2905" operator="lessThan">
      <formula>0.8</formula>
    </cfRule>
    <cfRule type="cellIs" dxfId="19295" priority="2906" operator="greaterThan">
      <formula>1</formula>
    </cfRule>
  </conditionalFormatting>
  <conditionalFormatting sqref="R83">
    <cfRule type="cellIs" dxfId="19294" priority="2903" operator="greaterThan">
      <formula>1</formula>
    </cfRule>
    <cfRule type="cellIs" dxfId="19293" priority="2904" operator="lessThan">
      <formula>0.8</formula>
    </cfRule>
  </conditionalFormatting>
  <conditionalFormatting sqref="R83">
    <cfRule type="cellIs" dxfId="19292" priority="2899" operator="lessThan">
      <formula>0.8</formula>
    </cfRule>
    <cfRule type="cellIs" dxfId="19291" priority="2900" operator="greaterThan">
      <formula>1</formula>
    </cfRule>
  </conditionalFormatting>
  <conditionalFormatting sqref="R83">
    <cfRule type="cellIs" dxfId="19290" priority="2897" operator="greaterThan">
      <formula>1</formula>
    </cfRule>
    <cfRule type="cellIs" dxfId="19289" priority="2898" operator="lessThan">
      <formula>0.8</formula>
    </cfRule>
  </conditionalFormatting>
  <conditionalFormatting sqref="P83">
    <cfRule type="cellIs" dxfId="19288" priority="2896" operator="greaterThan">
      <formula>0</formula>
    </cfRule>
  </conditionalFormatting>
  <conditionalFormatting sqref="Q83">
    <cfRule type="cellIs" dxfId="19287" priority="2901" operator="lessThan">
      <formula>0</formula>
    </cfRule>
  </conditionalFormatting>
  <conditionalFormatting sqref="Q83">
    <cfRule type="cellIs" dxfId="19286" priority="2895" operator="lessThan">
      <formula>0</formula>
    </cfRule>
  </conditionalFormatting>
  <conditionalFormatting sqref="R83">
    <cfRule type="cellIs" dxfId="19285" priority="2893" operator="lessThan">
      <formula>0.8</formula>
    </cfRule>
    <cfRule type="cellIs" dxfId="19284" priority="2894" operator="greaterThan">
      <formula>1</formula>
    </cfRule>
  </conditionalFormatting>
  <conditionalFormatting sqref="R83">
    <cfRule type="cellIs" dxfId="19283" priority="2891" operator="greaterThan">
      <formula>1</formula>
    </cfRule>
    <cfRule type="cellIs" dxfId="19282" priority="2892" operator="lessThan">
      <formula>0.8</formula>
    </cfRule>
  </conditionalFormatting>
  <conditionalFormatting sqref="P83">
    <cfRule type="cellIs" dxfId="19281" priority="2890" operator="greaterThan">
      <formula>0</formula>
    </cfRule>
  </conditionalFormatting>
  <conditionalFormatting sqref="Q83">
    <cfRule type="cellIs" dxfId="19280" priority="2889" operator="lessThan">
      <formula>0</formula>
    </cfRule>
  </conditionalFormatting>
  <conditionalFormatting sqref="R83">
    <cfRule type="cellIs" dxfId="19279" priority="2887" operator="lessThan">
      <formula>0.8</formula>
    </cfRule>
    <cfRule type="cellIs" dxfId="19278" priority="2888" operator="greaterThan">
      <formula>1</formula>
    </cfRule>
  </conditionalFormatting>
  <conditionalFormatting sqref="R83">
    <cfRule type="cellIs" dxfId="19277" priority="2885" operator="greaterThan">
      <formula>1</formula>
    </cfRule>
    <cfRule type="cellIs" dxfId="19276" priority="2886" operator="lessThan">
      <formula>0.8</formula>
    </cfRule>
  </conditionalFormatting>
  <conditionalFormatting sqref="P83">
    <cfRule type="cellIs" dxfId="19275" priority="2884" operator="greaterThan">
      <formula>0</formula>
    </cfRule>
  </conditionalFormatting>
  <conditionalFormatting sqref="Q83">
    <cfRule type="cellIs" dxfId="19274" priority="2883" operator="lessThan">
      <formula>0</formula>
    </cfRule>
  </conditionalFormatting>
  <conditionalFormatting sqref="R83">
    <cfRule type="cellIs" dxfId="19273" priority="2881" operator="lessThan">
      <formula>0.8</formula>
    </cfRule>
    <cfRule type="cellIs" dxfId="19272" priority="2882" operator="greaterThan">
      <formula>1</formula>
    </cfRule>
  </conditionalFormatting>
  <conditionalFormatting sqref="R83">
    <cfRule type="cellIs" dxfId="19271" priority="2879" operator="greaterThan">
      <formula>1</formula>
    </cfRule>
    <cfRule type="cellIs" dxfId="19270" priority="2880" operator="lessThan">
      <formula>0.8</formula>
    </cfRule>
  </conditionalFormatting>
  <conditionalFormatting sqref="P83">
    <cfRule type="cellIs" dxfId="19269" priority="2878" operator="greaterThan">
      <formula>0</formula>
    </cfRule>
  </conditionalFormatting>
  <conditionalFormatting sqref="Q83">
    <cfRule type="cellIs" dxfId="19268" priority="2877" operator="lessThan">
      <formula>0</formula>
    </cfRule>
  </conditionalFormatting>
  <conditionalFormatting sqref="R83">
    <cfRule type="cellIs" dxfId="19267" priority="2875" operator="lessThan">
      <formula>0.8</formula>
    </cfRule>
    <cfRule type="cellIs" dxfId="19266" priority="2876" operator="greaterThan">
      <formula>1</formula>
    </cfRule>
  </conditionalFormatting>
  <conditionalFormatting sqref="R83">
    <cfRule type="cellIs" dxfId="19265" priority="2873" operator="greaterThan">
      <formula>1</formula>
    </cfRule>
    <cfRule type="cellIs" dxfId="19264" priority="2874" operator="lessThan">
      <formula>0.8</formula>
    </cfRule>
  </conditionalFormatting>
  <conditionalFormatting sqref="P83">
    <cfRule type="cellIs" dxfId="19263" priority="2872" operator="greaterThan">
      <formula>0</formula>
    </cfRule>
  </conditionalFormatting>
  <conditionalFormatting sqref="P83">
    <cfRule type="cellIs" dxfId="19262" priority="2866" operator="greaterThan">
      <formula>0</formula>
    </cfRule>
  </conditionalFormatting>
  <conditionalFormatting sqref="Q83">
    <cfRule type="cellIs" dxfId="19261" priority="2871" operator="lessThan">
      <formula>0</formula>
    </cfRule>
  </conditionalFormatting>
  <conditionalFormatting sqref="R83">
    <cfRule type="cellIs" dxfId="19260" priority="2869" operator="lessThan">
      <formula>0.8</formula>
    </cfRule>
    <cfRule type="cellIs" dxfId="19259" priority="2870" operator="greaterThan">
      <formula>1</formula>
    </cfRule>
  </conditionalFormatting>
  <conditionalFormatting sqref="R83">
    <cfRule type="cellIs" dxfId="19258" priority="2867" operator="greaterThan">
      <formula>1</formula>
    </cfRule>
    <cfRule type="cellIs" dxfId="19257" priority="2868" operator="lessThan">
      <formula>0.8</formula>
    </cfRule>
  </conditionalFormatting>
  <conditionalFormatting sqref="P83">
    <cfRule type="cellIs" dxfId="19256" priority="2860" operator="greaterThan">
      <formula>0</formula>
    </cfRule>
  </conditionalFormatting>
  <conditionalFormatting sqref="Q83">
    <cfRule type="cellIs" dxfId="19255" priority="2865" operator="lessThan">
      <formula>0</formula>
    </cfRule>
  </conditionalFormatting>
  <conditionalFormatting sqref="R83">
    <cfRule type="cellIs" dxfId="19254" priority="2863" operator="lessThan">
      <formula>0.8</formula>
    </cfRule>
    <cfRule type="cellIs" dxfId="19253" priority="2864" operator="greaterThan">
      <formula>1</formula>
    </cfRule>
  </conditionalFormatting>
  <conditionalFormatting sqref="R83">
    <cfRule type="cellIs" dxfId="19252" priority="2861" operator="greaterThan">
      <formula>1</formula>
    </cfRule>
    <cfRule type="cellIs" dxfId="19251" priority="2862" operator="lessThan">
      <formula>0.8</formula>
    </cfRule>
  </conditionalFormatting>
  <conditionalFormatting sqref="R83">
    <cfRule type="cellIs" dxfId="19250" priority="2857" operator="lessThan">
      <formula>0.8</formula>
    </cfRule>
    <cfRule type="cellIs" dxfId="19249" priority="2858" operator="greaterThan">
      <formula>1</formula>
    </cfRule>
  </conditionalFormatting>
  <conditionalFormatting sqref="R83">
    <cfRule type="cellIs" dxfId="19248" priority="2855" operator="greaterThan">
      <formula>1</formula>
    </cfRule>
    <cfRule type="cellIs" dxfId="19247" priority="2856" operator="lessThan">
      <formula>0.8</formula>
    </cfRule>
  </conditionalFormatting>
  <conditionalFormatting sqref="P83">
    <cfRule type="cellIs" dxfId="19246" priority="2854" operator="greaterThan">
      <formula>0</formula>
    </cfRule>
  </conditionalFormatting>
  <conditionalFormatting sqref="Q83">
    <cfRule type="cellIs" dxfId="19245" priority="2859" operator="lessThan">
      <formula>0</formula>
    </cfRule>
  </conditionalFormatting>
  <conditionalFormatting sqref="Q83">
    <cfRule type="cellIs" dxfId="19244" priority="2853" operator="lessThan">
      <formula>0</formula>
    </cfRule>
  </conditionalFormatting>
  <conditionalFormatting sqref="R83">
    <cfRule type="cellIs" dxfId="19243" priority="2851" operator="lessThan">
      <formula>0.8</formula>
    </cfRule>
    <cfRule type="cellIs" dxfId="19242" priority="2852" operator="greaterThan">
      <formula>1</formula>
    </cfRule>
  </conditionalFormatting>
  <conditionalFormatting sqref="R83">
    <cfRule type="cellIs" dxfId="19241" priority="2849" operator="greaterThan">
      <formula>1</formula>
    </cfRule>
    <cfRule type="cellIs" dxfId="19240" priority="2850" operator="lessThan">
      <formula>0.8</formula>
    </cfRule>
  </conditionalFormatting>
  <conditionalFormatting sqref="P83">
    <cfRule type="cellIs" dxfId="19239" priority="2848" operator="greaterThan">
      <formula>0</formula>
    </cfRule>
  </conditionalFormatting>
  <conditionalFormatting sqref="P83">
    <cfRule type="cellIs" dxfId="19238" priority="2842" operator="greaterThan">
      <formula>0</formula>
    </cfRule>
  </conditionalFormatting>
  <conditionalFormatting sqref="Q83">
    <cfRule type="cellIs" dxfId="19237" priority="2847" operator="lessThan">
      <formula>0</formula>
    </cfRule>
  </conditionalFormatting>
  <conditionalFormatting sqref="R83">
    <cfRule type="cellIs" dxfId="19236" priority="2845" operator="lessThan">
      <formula>0.8</formula>
    </cfRule>
    <cfRule type="cellIs" dxfId="19235" priority="2846" operator="greaterThan">
      <formula>1</formula>
    </cfRule>
  </conditionalFormatting>
  <conditionalFormatting sqref="R83">
    <cfRule type="cellIs" dxfId="19234" priority="2843" operator="greaterThan">
      <formula>1</formula>
    </cfRule>
    <cfRule type="cellIs" dxfId="19233" priority="2844" operator="lessThan">
      <formula>0.8</formula>
    </cfRule>
  </conditionalFormatting>
  <conditionalFormatting sqref="P83">
    <cfRule type="cellIs" dxfId="19232" priority="2836" operator="greaterThan">
      <formula>0</formula>
    </cfRule>
  </conditionalFormatting>
  <conditionalFormatting sqref="Q83">
    <cfRule type="cellIs" dxfId="19231" priority="2841" operator="lessThan">
      <formula>0</formula>
    </cfRule>
  </conditionalFormatting>
  <conditionalFormatting sqref="R83">
    <cfRule type="cellIs" dxfId="19230" priority="2839" operator="lessThan">
      <formula>0.8</formula>
    </cfRule>
    <cfRule type="cellIs" dxfId="19229" priority="2840" operator="greaterThan">
      <formula>1</formula>
    </cfRule>
  </conditionalFormatting>
  <conditionalFormatting sqref="R83">
    <cfRule type="cellIs" dxfId="19228" priority="2837" operator="greaterThan">
      <formula>1</formula>
    </cfRule>
    <cfRule type="cellIs" dxfId="19227" priority="2838" operator="lessThan">
      <formula>0.8</formula>
    </cfRule>
  </conditionalFormatting>
  <conditionalFormatting sqref="R83">
    <cfRule type="cellIs" dxfId="19226" priority="2833" operator="lessThan">
      <formula>0.8</formula>
    </cfRule>
    <cfRule type="cellIs" dxfId="19225" priority="2834" operator="greaterThan">
      <formula>1</formula>
    </cfRule>
  </conditionalFormatting>
  <conditionalFormatting sqref="R83">
    <cfRule type="cellIs" dxfId="19224" priority="2831" operator="greaterThan">
      <formula>1</formula>
    </cfRule>
    <cfRule type="cellIs" dxfId="19223" priority="2832" operator="lessThan">
      <formula>0.8</formula>
    </cfRule>
  </conditionalFormatting>
  <conditionalFormatting sqref="P83">
    <cfRule type="cellIs" dxfId="19222" priority="2830" operator="greaterThan">
      <formula>0</formula>
    </cfRule>
  </conditionalFormatting>
  <conditionalFormatting sqref="Q83">
    <cfRule type="cellIs" dxfId="19221" priority="2835" operator="lessThan">
      <formula>0</formula>
    </cfRule>
  </conditionalFormatting>
  <conditionalFormatting sqref="P83">
    <cfRule type="cellIs" dxfId="19220" priority="2824" operator="greaterThan">
      <formula>0</formula>
    </cfRule>
  </conditionalFormatting>
  <conditionalFormatting sqref="Q83">
    <cfRule type="cellIs" dxfId="19219" priority="2829" operator="lessThan">
      <formula>0</formula>
    </cfRule>
  </conditionalFormatting>
  <conditionalFormatting sqref="R83">
    <cfRule type="cellIs" dxfId="19218" priority="2827" operator="lessThan">
      <formula>0.8</formula>
    </cfRule>
    <cfRule type="cellIs" dxfId="19217" priority="2828" operator="greaterThan">
      <formula>1</formula>
    </cfRule>
  </conditionalFormatting>
  <conditionalFormatting sqref="R83">
    <cfRule type="cellIs" dxfId="19216" priority="2825" operator="greaterThan">
      <formula>1</formula>
    </cfRule>
    <cfRule type="cellIs" dxfId="19215" priority="2826" operator="lessThan">
      <formula>0.8</formula>
    </cfRule>
  </conditionalFormatting>
  <conditionalFormatting sqref="R83">
    <cfRule type="cellIs" dxfId="19214" priority="2821" operator="lessThan">
      <formula>0.8</formula>
    </cfRule>
    <cfRule type="cellIs" dxfId="19213" priority="2822" operator="greaterThan">
      <formula>1</formula>
    </cfRule>
  </conditionalFormatting>
  <conditionalFormatting sqref="R83">
    <cfRule type="cellIs" dxfId="19212" priority="2819" operator="greaterThan">
      <formula>1</formula>
    </cfRule>
    <cfRule type="cellIs" dxfId="19211" priority="2820" operator="lessThan">
      <formula>0.8</formula>
    </cfRule>
  </conditionalFormatting>
  <conditionalFormatting sqref="P83">
    <cfRule type="cellIs" dxfId="19210" priority="2818" operator="greaterThan">
      <formula>0</formula>
    </cfRule>
  </conditionalFormatting>
  <conditionalFormatting sqref="Q83">
    <cfRule type="cellIs" dxfId="19209" priority="2823" operator="lessThan">
      <formula>0</formula>
    </cfRule>
  </conditionalFormatting>
  <conditionalFormatting sqref="R83">
    <cfRule type="cellIs" dxfId="19208" priority="2815" operator="lessThan">
      <formula>0.8</formula>
    </cfRule>
    <cfRule type="cellIs" dxfId="19207" priority="2816" operator="greaterThan">
      <formula>1</formula>
    </cfRule>
  </conditionalFormatting>
  <conditionalFormatting sqref="R83">
    <cfRule type="cellIs" dxfId="19206" priority="2813" operator="greaterThan">
      <formula>1</formula>
    </cfRule>
    <cfRule type="cellIs" dxfId="19205" priority="2814" operator="lessThan">
      <formula>0.8</formula>
    </cfRule>
  </conditionalFormatting>
  <conditionalFormatting sqref="P83">
    <cfRule type="cellIs" dxfId="19204" priority="2812" operator="greaterThan">
      <formula>0</formula>
    </cfRule>
  </conditionalFormatting>
  <conditionalFormatting sqref="Q83">
    <cfRule type="cellIs" dxfId="19203" priority="2817" operator="lessThan">
      <formula>0</formula>
    </cfRule>
  </conditionalFormatting>
  <conditionalFormatting sqref="Q83">
    <cfRule type="cellIs" dxfId="19202" priority="2811" operator="lessThan">
      <formula>0</formula>
    </cfRule>
  </conditionalFormatting>
  <conditionalFormatting sqref="R83">
    <cfRule type="cellIs" dxfId="19201" priority="2809" operator="lessThan">
      <formula>0.8</formula>
    </cfRule>
    <cfRule type="cellIs" dxfId="19200" priority="2810" operator="greaterThan">
      <formula>1</formula>
    </cfRule>
  </conditionalFormatting>
  <conditionalFormatting sqref="R83">
    <cfRule type="cellIs" dxfId="19199" priority="2807" operator="greaterThan">
      <formula>1</formula>
    </cfRule>
    <cfRule type="cellIs" dxfId="19198" priority="2808" operator="lessThan">
      <formula>0.8</formula>
    </cfRule>
  </conditionalFormatting>
  <conditionalFormatting sqref="P83">
    <cfRule type="cellIs" dxfId="19197" priority="2806" operator="greaterThan">
      <formula>0</formula>
    </cfRule>
  </conditionalFormatting>
  <conditionalFormatting sqref="Q83">
    <cfRule type="cellIs" dxfId="19196" priority="2800" operator="lessThan">
      <formula>0</formula>
    </cfRule>
  </conditionalFormatting>
  <conditionalFormatting sqref="R83">
    <cfRule type="cellIs" dxfId="19195" priority="2804" operator="lessThan">
      <formula>0.8</formula>
    </cfRule>
    <cfRule type="cellIs" dxfId="19194" priority="2805" operator="greaterThan">
      <formula>1</formula>
    </cfRule>
  </conditionalFormatting>
  <conditionalFormatting sqref="R83">
    <cfRule type="cellIs" dxfId="19193" priority="2802" operator="greaterThan">
      <formula>1</formula>
    </cfRule>
    <cfRule type="cellIs" dxfId="19192" priority="2803" operator="lessThan">
      <formula>0.8</formula>
    </cfRule>
  </conditionalFormatting>
  <conditionalFormatting sqref="P83">
    <cfRule type="cellIs" dxfId="19191" priority="2801" operator="greaterThan">
      <formula>0</formula>
    </cfRule>
  </conditionalFormatting>
  <conditionalFormatting sqref="Q83">
    <cfRule type="cellIs" dxfId="19190" priority="2799" operator="lessThan">
      <formula>0</formula>
    </cfRule>
  </conditionalFormatting>
  <conditionalFormatting sqref="R83">
    <cfRule type="cellIs" dxfId="19189" priority="2797" operator="lessThan">
      <formula>0.8</formula>
    </cfRule>
    <cfRule type="cellIs" dxfId="19188" priority="2798" operator="greaterThan">
      <formula>1</formula>
    </cfRule>
  </conditionalFormatting>
  <conditionalFormatting sqref="R83">
    <cfRule type="cellIs" dxfId="19187" priority="2795" operator="greaterThan">
      <formula>1</formula>
    </cfRule>
    <cfRule type="cellIs" dxfId="19186" priority="2796" operator="lessThan">
      <formula>0.8</formula>
    </cfRule>
  </conditionalFormatting>
  <conditionalFormatting sqref="P83">
    <cfRule type="cellIs" dxfId="19185" priority="2794" operator="greaterThan">
      <formula>0</formula>
    </cfRule>
  </conditionalFormatting>
  <conditionalFormatting sqref="Q83">
    <cfRule type="cellIs" dxfId="19184" priority="2793" operator="lessThan">
      <formula>0</formula>
    </cfRule>
  </conditionalFormatting>
  <conditionalFormatting sqref="R83">
    <cfRule type="cellIs" dxfId="19183" priority="2791" operator="lessThan">
      <formula>0.8</formula>
    </cfRule>
    <cfRule type="cellIs" dxfId="19182" priority="2792" operator="greaterThan">
      <formula>1</formula>
    </cfRule>
  </conditionalFormatting>
  <conditionalFormatting sqref="R83">
    <cfRule type="cellIs" dxfId="19181" priority="2789" operator="greaterThan">
      <formula>1</formula>
    </cfRule>
    <cfRule type="cellIs" dxfId="19180" priority="2790" operator="lessThan">
      <formula>0.8</formula>
    </cfRule>
  </conditionalFormatting>
  <conditionalFormatting sqref="P83">
    <cfRule type="cellIs" dxfId="19179" priority="2788" operator="greaterThan">
      <formula>0</formula>
    </cfRule>
  </conditionalFormatting>
  <conditionalFormatting sqref="Q83">
    <cfRule type="cellIs" dxfId="19178" priority="2787" operator="lessThan">
      <formula>0</formula>
    </cfRule>
  </conditionalFormatting>
  <conditionalFormatting sqref="R83">
    <cfRule type="cellIs" dxfId="19177" priority="2785" operator="lessThan">
      <formula>0.8</formula>
    </cfRule>
    <cfRule type="cellIs" dxfId="19176" priority="2786" operator="greaterThan">
      <formula>1</formula>
    </cfRule>
  </conditionalFormatting>
  <conditionalFormatting sqref="R83">
    <cfRule type="cellIs" dxfId="19175" priority="2783" operator="greaterThan">
      <formula>1</formula>
    </cfRule>
    <cfRule type="cellIs" dxfId="19174" priority="2784" operator="lessThan">
      <formula>0.8</formula>
    </cfRule>
  </conditionalFormatting>
  <conditionalFormatting sqref="P83">
    <cfRule type="cellIs" dxfId="19173" priority="2782" operator="greaterThan">
      <formula>0</formula>
    </cfRule>
  </conditionalFormatting>
  <conditionalFormatting sqref="Q83">
    <cfRule type="cellIs" dxfId="19172" priority="2781" operator="lessThan">
      <formula>0</formula>
    </cfRule>
  </conditionalFormatting>
  <conditionalFormatting sqref="R83">
    <cfRule type="cellIs" dxfId="19171" priority="2779" operator="lessThan">
      <formula>0.8</formula>
    </cfRule>
    <cfRule type="cellIs" dxfId="19170" priority="2780" operator="greaterThan">
      <formula>1</formula>
    </cfRule>
  </conditionalFormatting>
  <conditionalFormatting sqref="R83">
    <cfRule type="cellIs" dxfId="19169" priority="2777" operator="greaterThan">
      <formula>1</formula>
    </cfRule>
    <cfRule type="cellIs" dxfId="19168" priority="2778" operator="lessThan">
      <formula>0.8</formula>
    </cfRule>
  </conditionalFormatting>
  <conditionalFormatting sqref="P83">
    <cfRule type="cellIs" dxfId="19167" priority="2776" operator="greaterThan">
      <formula>0</formula>
    </cfRule>
  </conditionalFormatting>
  <conditionalFormatting sqref="Q83">
    <cfRule type="cellIs" dxfId="19166" priority="2775" operator="lessThan">
      <formula>0</formula>
    </cfRule>
  </conditionalFormatting>
  <conditionalFormatting sqref="R83">
    <cfRule type="cellIs" dxfId="19165" priority="2773" operator="lessThan">
      <formula>0.8</formula>
    </cfRule>
    <cfRule type="cellIs" dxfId="19164" priority="2774" operator="greaterThan">
      <formula>1</formula>
    </cfRule>
  </conditionalFormatting>
  <conditionalFormatting sqref="R83">
    <cfRule type="cellIs" dxfId="19163" priority="2771" operator="greaterThan">
      <formula>1</formula>
    </cfRule>
    <cfRule type="cellIs" dxfId="19162" priority="2772" operator="lessThan">
      <formula>0.8</formula>
    </cfRule>
  </conditionalFormatting>
  <conditionalFormatting sqref="P83">
    <cfRule type="cellIs" dxfId="19161" priority="2770" operator="greaterThan">
      <formula>0</formula>
    </cfRule>
  </conditionalFormatting>
  <conditionalFormatting sqref="P83">
    <cfRule type="cellIs" dxfId="19160" priority="2764" operator="greaterThan">
      <formula>0</formula>
    </cfRule>
  </conditionalFormatting>
  <conditionalFormatting sqref="Q83">
    <cfRule type="cellIs" dxfId="19159" priority="2769" operator="lessThan">
      <formula>0</formula>
    </cfRule>
  </conditionalFormatting>
  <conditionalFormatting sqref="R83">
    <cfRule type="cellIs" dxfId="19158" priority="2767" operator="lessThan">
      <formula>0.8</formula>
    </cfRule>
    <cfRule type="cellIs" dxfId="19157" priority="2768" operator="greaterThan">
      <formula>1</formula>
    </cfRule>
  </conditionalFormatting>
  <conditionalFormatting sqref="R83">
    <cfRule type="cellIs" dxfId="19156" priority="2765" operator="greaterThan">
      <formula>1</formula>
    </cfRule>
    <cfRule type="cellIs" dxfId="19155" priority="2766" operator="lessThan">
      <formula>0.8</formula>
    </cfRule>
  </conditionalFormatting>
  <conditionalFormatting sqref="P83">
    <cfRule type="cellIs" dxfId="19154" priority="2758" operator="greaterThan">
      <formula>0</formula>
    </cfRule>
  </conditionalFormatting>
  <conditionalFormatting sqref="Q83">
    <cfRule type="cellIs" dxfId="19153" priority="2763" operator="lessThan">
      <formula>0</formula>
    </cfRule>
  </conditionalFormatting>
  <conditionalFormatting sqref="R83">
    <cfRule type="cellIs" dxfId="19152" priority="2761" operator="lessThan">
      <formula>0.8</formula>
    </cfRule>
    <cfRule type="cellIs" dxfId="19151" priority="2762" operator="greaterThan">
      <formula>1</formula>
    </cfRule>
  </conditionalFormatting>
  <conditionalFormatting sqref="R83">
    <cfRule type="cellIs" dxfId="19150" priority="2759" operator="greaterThan">
      <formula>1</formula>
    </cfRule>
    <cfRule type="cellIs" dxfId="19149" priority="2760" operator="lessThan">
      <formula>0.8</formula>
    </cfRule>
  </conditionalFormatting>
  <conditionalFormatting sqref="R83">
    <cfRule type="cellIs" dxfId="19148" priority="2755" operator="lessThan">
      <formula>0.8</formula>
    </cfRule>
    <cfRule type="cellIs" dxfId="19147" priority="2756" operator="greaterThan">
      <formula>1</formula>
    </cfRule>
  </conditionalFormatting>
  <conditionalFormatting sqref="R83">
    <cfRule type="cellIs" dxfId="19146" priority="2753" operator="greaterThan">
      <formula>1</formula>
    </cfRule>
    <cfRule type="cellIs" dxfId="19145" priority="2754" operator="lessThan">
      <formula>0.8</formula>
    </cfRule>
  </conditionalFormatting>
  <conditionalFormatting sqref="P83">
    <cfRule type="cellIs" dxfId="19144" priority="2752" operator="greaterThan">
      <formula>0</formula>
    </cfRule>
  </conditionalFormatting>
  <conditionalFormatting sqref="Q83">
    <cfRule type="cellIs" dxfId="19143" priority="2757" operator="lessThan">
      <formula>0</formula>
    </cfRule>
  </conditionalFormatting>
  <conditionalFormatting sqref="Q83">
    <cfRule type="cellIs" dxfId="19142" priority="2746" operator="lessThan">
      <formula>0</formula>
    </cfRule>
  </conditionalFormatting>
  <conditionalFormatting sqref="P83">
    <cfRule type="cellIs" dxfId="19141" priority="2747" operator="greaterThan">
      <formula>0</formula>
    </cfRule>
  </conditionalFormatting>
  <conditionalFormatting sqref="R83">
    <cfRule type="cellIs" dxfId="19140" priority="2750" operator="lessThan">
      <formula>0.8</formula>
    </cfRule>
    <cfRule type="cellIs" dxfId="19139" priority="2751" operator="greaterThan">
      <formula>1</formula>
    </cfRule>
  </conditionalFormatting>
  <conditionalFormatting sqref="R83">
    <cfRule type="cellIs" dxfId="19138" priority="2748" operator="greaterThan">
      <formula>1</formula>
    </cfRule>
    <cfRule type="cellIs" dxfId="19137" priority="2749" operator="lessThan">
      <formula>0.8</formula>
    </cfRule>
  </conditionalFormatting>
  <conditionalFormatting sqref="Q83">
    <cfRule type="cellIs" dxfId="19136" priority="2740" operator="lessThan">
      <formula>0</formula>
    </cfRule>
  </conditionalFormatting>
  <conditionalFormatting sqref="R83">
    <cfRule type="cellIs" dxfId="19135" priority="2744" operator="lessThan">
      <formula>0.8</formula>
    </cfRule>
    <cfRule type="cellIs" dxfId="19134" priority="2745" operator="greaterThan">
      <formula>1</formula>
    </cfRule>
  </conditionalFormatting>
  <conditionalFormatting sqref="R83">
    <cfRule type="cellIs" dxfId="19133" priority="2742" operator="greaterThan">
      <formula>1</formula>
    </cfRule>
    <cfRule type="cellIs" dxfId="19132" priority="2743" operator="lessThan">
      <formula>0.8</formula>
    </cfRule>
  </conditionalFormatting>
  <conditionalFormatting sqref="P83">
    <cfRule type="cellIs" dxfId="19131" priority="2741" operator="greaterThan">
      <formula>0</formula>
    </cfRule>
  </conditionalFormatting>
  <conditionalFormatting sqref="Q83">
    <cfRule type="cellIs" dxfId="19130" priority="2739" operator="lessThan">
      <formula>0</formula>
    </cfRule>
  </conditionalFormatting>
  <conditionalFormatting sqref="R83">
    <cfRule type="cellIs" dxfId="19129" priority="2737" operator="lessThan">
      <formula>0.8</formula>
    </cfRule>
    <cfRule type="cellIs" dxfId="19128" priority="2738" operator="greaterThan">
      <formula>1</formula>
    </cfRule>
  </conditionalFormatting>
  <conditionalFormatting sqref="R83">
    <cfRule type="cellIs" dxfId="19127" priority="2735" operator="greaterThan">
      <formula>1</formula>
    </cfRule>
    <cfRule type="cellIs" dxfId="19126" priority="2736" operator="lessThan">
      <formula>0.8</formula>
    </cfRule>
  </conditionalFormatting>
  <conditionalFormatting sqref="P83">
    <cfRule type="cellIs" dxfId="19125" priority="2734" operator="greaterThan">
      <formula>0</formula>
    </cfRule>
  </conditionalFormatting>
  <conditionalFormatting sqref="Q83">
    <cfRule type="cellIs" dxfId="19124" priority="2733" operator="lessThan">
      <formula>0</formula>
    </cfRule>
  </conditionalFormatting>
  <conditionalFormatting sqref="R83">
    <cfRule type="cellIs" dxfId="19123" priority="2731" operator="lessThan">
      <formula>0.8</formula>
    </cfRule>
    <cfRule type="cellIs" dxfId="19122" priority="2732" operator="greaterThan">
      <formula>1</formula>
    </cfRule>
  </conditionalFormatting>
  <conditionalFormatting sqref="R83">
    <cfRule type="cellIs" dxfId="19121" priority="2729" operator="greaterThan">
      <formula>1</formula>
    </cfRule>
    <cfRule type="cellIs" dxfId="19120" priority="2730" operator="lessThan">
      <formula>0.8</formula>
    </cfRule>
  </conditionalFormatting>
  <conditionalFormatting sqref="P83">
    <cfRule type="cellIs" dxfId="19119" priority="2728" operator="greaterThan">
      <formula>0</formula>
    </cfRule>
  </conditionalFormatting>
  <conditionalFormatting sqref="Q83">
    <cfRule type="cellIs" dxfId="19118" priority="2727" operator="lessThan">
      <formula>0</formula>
    </cfRule>
  </conditionalFormatting>
  <conditionalFormatting sqref="R83">
    <cfRule type="cellIs" dxfId="19117" priority="2725" operator="lessThan">
      <formula>0.8</formula>
    </cfRule>
    <cfRule type="cellIs" dxfId="19116" priority="2726" operator="greaterThan">
      <formula>1</formula>
    </cfRule>
  </conditionalFormatting>
  <conditionalFormatting sqref="R83">
    <cfRule type="cellIs" dxfId="19115" priority="2723" operator="greaterThan">
      <formula>1</formula>
    </cfRule>
    <cfRule type="cellIs" dxfId="19114" priority="2724" operator="lessThan">
      <formula>0.8</formula>
    </cfRule>
  </conditionalFormatting>
  <conditionalFormatting sqref="P83">
    <cfRule type="cellIs" dxfId="19113" priority="2722" operator="greaterThan">
      <formula>0</formula>
    </cfRule>
  </conditionalFormatting>
  <conditionalFormatting sqref="Q83">
    <cfRule type="cellIs" dxfId="19112" priority="2721" operator="lessThan">
      <formula>0</formula>
    </cfRule>
  </conditionalFormatting>
  <conditionalFormatting sqref="R83">
    <cfRule type="cellIs" dxfId="19111" priority="2719" operator="lessThan">
      <formula>0.8</formula>
    </cfRule>
    <cfRule type="cellIs" dxfId="19110" priority="2720" operator="greaterThan">
      <formula>1</formula>
    </cfRule>
  </conditionalFormatting>
  <conditionalFormatting sqref="R83">
    <cfRule type="cellIs" dxfId="19109" priority="2717" operator="greaterThan">
      <formula>1</formula>
    </cfRule>
    <cfRule type="cellIs" dxfId="19108" priority="2718" operator="lessThan">
      <formula>0.8</formula>
    </cfRule>
  </conditionalFormatting>
  <conditionalFormatting sqref="P83">
    <cfRule type="cellIs" dxfId="19107" priority="2716" operator="greaterThan">
      <formula>0</formula>
    </cfRule>
  </conditionalFormatting>
  <conditionalFormatting sqref="Q83">
    <cfRule type="cellIs" dxfId="19106" priority="2715" operator="lessThan">
      <formula>0</formula>
    </cfRule>
  </conditionalFormatting>
  <conditionalFormatting sqref="R83">
    <cfRule type="cellIs" dxfId="19105" priority="2713" operator="lessThan">
      <formula>0.8</formula>
    </cfRule>
    <cfRule type="cellIs" dxfId="19104" priority="2714" operator="greaterThan">
      <formula>1</formula>
    </cfRule>
  </conditionalFormatting>
  <conditionalFormatting sqref="R83">
    <cfRule type="cellIs" dxfId="19103" priority="2711" operator="greaterThan">
      <formula>1</formula>
    </cfRule>
    <cfRule type="cellIs" dxfId="19102" priority="2712" operator="lessThan">
      <formula>0.8</formula>
    </cfRule>
  </conditionalFormatting>
  <conditionalFormatting sqref="P83">
    <cfRule type="cellIs" dxfId="19101" priority="2710" operator="greaterThan">
      <formula>0</formula>
    </cfRule>
  </conditionalFormatting>
  <conditionalFormatting sqref="Q83">
    <cfRule type="cellIs" dxfId="19100" priority="2709" operator="lessThan">
      <formula>0</formula>
    </cfRule>
  </conditionalFormatting>
  <conditionalFormatting sqref="R83">
    <cfRule type="cellIs" dxfId="19099" priority="2707" operator="lessThan">
      <formula>0.8</formula>
    </cfRule>
    <cfRule type="cellIs" dxfId="19098" priority="2708" operator="greaterThan">
      <formula>1</formula>
    </cfRule>
  </conditionalFormatting>
  <conditionalFormatting sqref="R83">
    <cfRule type="cellIs" dxfId="19097" priority="2705" operator="greaterThan">
      <formula>1</formula>
    </cfRule>
    <cfRule type="cellIs" dxfId="19096" priority="2706" operator="lessThan">
      <formula>0.8</formula>
    </cfRule>
  </conditionalFormatting>
  <conditionalFormatting sqref="P83">
    <cfRule type="cellIs" dxfId="19095" priority="2704" operator="greaterThan">
      <formula>0</formula>
    </cfRule>
  </conditionalFormatting>
  <conditionalFormatting sqref="Q83">
    <cfRule type="cellIs" dxfId="19094" priority="2703" operator="lessThan">
      <formula>0</formula>
    </cfRule>
  </conditionalFormatting>
  <conditionalFormatting sqref="R83">
    <cfRule type="cellIs" dxfId="19093" priority="2701" operator="lessThan">
      <formula>0.8</formula>
    </cfRule>
    <cfRule type="cellIs" dxfId="19092" priority="2702" operator="greaterThan">
      <formula>1</formula>
    </cfRule>
  </conditionalFormatting>
  <conditionalFormatting sqref="R83">
    <cfRule type="cellIs" dxfId="19091" priority="2699" operator="greaterThan">
      <formula>1</formula>
    </cfRule>
    <cfRule type="cellIs" dxfId="19090" priority="2700" operator="lessThan">
      <formula>0.8</formula>
    </cfRule>
  </conditionalFormatting>
  <conditionalFormatting sqref="P83">
    <cfRule type="cellIs" dxfId="19089" priority="2698" operator="greaterThan">
      <formula>0</formula>
    </cfRule>
  </conditionalFormatting>
  <conditionalFormatting sqref="P83">
    <cfRule type="cellIs" dxfId="19088" priority="2692" operator="greaterThan">
      <formula>0</formula>
    </cfRule>
  </conditionalFormatting>
  <conditionalFormatting sqref="Q83">
    <cfRule type="cellIs" dxfId="19087" priority="2697" operator="lessThan">
      <formula>0</formula>
    </cfRule>
  </conditionalFormatting>
  <conditionalFormatting sqref="R83">
    <cfRule type="cellIs" dxfId="19086" priority="2695" operator="lessThan">
      <formula>0.8</formula>
    </cfRule>
    <cfRule type="cellIs" dxfId="19085" priority="2696" operator="greaterThan">
      <formula>1</formula>
    </cfRule>
  </conditionalFormatting>
  <conditionalFormatting sqref="R83">
    <cfRule type="cellIs" dxfId="19084" priority="2693" operator="greaterThan">
      <formula>1</formula>
    </cfRule>
    <cfRule type="cellIs" dxfId="19083" priority="2694" operator="lessThan">
      <formula>0.8</formula>
    </cfRule>
  </conditionalFormatting>
  <conditionalFormatting sqref="P83">
    <cfRule type="cellIs" dxfId="19082" priority="2686" operator="greaterThan">
      <formula>0</formula>
    </cfRule>
  </conditionalFormatting>
  <conditionalFormatting sqref="Q83">
    <cfRule type="cellIs" dxfId="19081" priority="2691" operator="lessThan">
      <formula>0</formula>
    </cfRule>
  </conditionalFormatting>
  <conditionalFormatting sqref="R83">
    <cfRule type="cellIs" dxfId="19080" priority="2689" operator="lessThan">
      <formula>0.8</formula>
    </cfRule>
    <cfRule type="cellIs" dxfId="19079" priority="2690" operator="greaterThan">
      <formula>1</formula>
    </cfRule>
  </conditionalFormatting>
  <conditionalFormatting sqref="R83">
    <cfRule type="cellIs" dxfId="19078" priority="2687" operator="greaterThan">
      <formula>1</formula>
    </cfRule>
    <cfRule type="cellIs" dxfId="19077" priority="2688" operator="lessThan">
      <formula>0.8</formula>
    </cfRule>
  </conditionalFormatting>
  <conditionalFormatting sqref="R83">
    <cfRule type="cellIs" dxfId="19076" priority="2683" operator="lessThan">
      <formula>0.8</formula>
    </cfRule>
    <cfRule type="cellIs" dxfId="19075" priority="2684" operator="greaterThan">
      <formula>1</formula>
    </cfRule>
  </conditionalFormatting>
  <conditionalFormatting sqref="R83">
    <cfRule type="cellIs" dxfId="19074" priority="2681" operator="greaterThan">
      <formula>1</formula>
    </cfRule>
    <cfRule type="cellIs" dxfId="19073" priority="2682" operator="lessThan">
      <formula>0.8</formula>
    </cfRule>
  </conditionalFormatting>
  <conditionalFormatting sqref="P83">
    <cfRule type="cellIs" dxfId="19072" priority="2680" operator="greaterThan">
      <formula>0</formula>
    </cfRule>
  </conditionalFormatting>
  <conditionalFormatting sqref="Q83">
    <cfRule type="cellIs" dxfId="19071" priority="2685" operator="lessThan">
      <formula>0</formula>
    </cfRule>
  </conditionalFormatting>
  <conditionalFormatting sqref="Q83">
    <cfRule type="cellIs" dxfId="19070" priority="2679" operator="lessThan">
      <formula>0</formula>
    </cfRule>
  </conditionalFormatting>
  <conditionalFormatting sqref="R83">
    <cfRule type="cellIs" dxfId="19069" priority="2677" operator="lessThan">
      <formula>0.8</formula>
    </cfRule>
    <cfRule type="cellIs" dxfId="19068" priority="2678" operator="greaterThan">
      <formula>1</formula>
    </cfRule>
  </conditionalFormatting>
  <conditionalFormatting sqref="R83">
    <cfRule type="cellIs" dxfId="19067" priority="2675" operator="greaterThan">
      <formula>1</formula>
    </cfRule>
    <cfRule type="cellIs" dxfId="19066" priority="2676" operator="lessThan">
      <formula>0.8</formula>
    </cfRule>
  </conditionalFormatting>
  <conditionalFormatting sqref="P83">
    <cfRule type="cellIs" dxfId="19065" priority="2674" operator="greaterThan">
      <formula>0</formula>
    </cfRule>
  </conditionalFormatting>
  <conditionalFormatting sqref="P83">
    <cfRule type="cellIs" dxfId="19064" priority="2668" operator="greaterThan">
      <formula>0</formula>
    </cfRule>
  </conditionalFormatting>
  <conditionalFormatting sqref="Q83">
    <cfRule type="cellIs" dxfId="19063" priority="2673" operator="lessThan">
      <formula>0</formula>
    </cfRule>
  </conditionalFormatting>
  <conditionalFormatting sqref="R83">
    <cfRule type="cellIs" dxfId="19062" priority="2671" operator="lessThan">
      <formula>0.8</formula>
    </cfRule>
    <cfRule type="cellIs" dxfId="19061" priority="2672" operator="greaterThan">
      <formula>1</formula>
    </cfRule>
  </conditionalFormatting>
  <conditionalFormatting sqref="R83">
    <cfRule type="cellIs" dxfId="19060" priority="2669" operator="greaterThan">
      <formula>1</formula>
    </cfRule>
    <cfRule type="cellIs" dxfId="19059" priority="2670" operator="lessThan">
      <formula>0.8</formula>
    </cfRule>
  </conditionalFormatting>
  <conditionalFormatting sqref="P83">
    <cfRule type="cellIs" dxfId="19058" priority="2662" operator="greaterThan">
      <formula>0</formula>
    </cfRule>
  </conditionalFormatting>
  <conditionalFormatting sqref="Q83">
    <cfRule type="cellIs" dxfId="19057" priority="2667" operator="lessThan">
      <formula>0</formula>
    </cfRule>
  </conditionalFormatting>
  <conditionalFormatting sqref="R83">
    <cfRule type="cellIs" dxfId="19056" priority="2665" operator="lessThan">
      <formula>0.8</formula>
    </cfRule>
    <cfRule type="cellIs" dxfId="19055" priority="2666" operator="greaterThan">
      <formula>1</formula>
    </cfRule>
  </conditionalFormatting>
  <conditionalFormatting sqref="R83">
    <cfRule type="cellIs" dxfId="19054" priority="2663" operator="greaterThan">
      <formula>1</formula>
    </cfRule>
    <cfRule type="cellIs" dxfId="19053" priority="2664" operator="lessThan">
      <formula>0.8</formula>
    </cfRule>
  </conditionalFormatting>
  <conditionalFormatting sqref="R83">
    <cfRule type="cellIs" dxfId="19052" priority="2659" operator="lessThan">
      <formula>0.8</formula>
    </cfRule>
    <cfRule type="cellIs" dxfId="19051" priority="2660" operator="greaterThan">
      <formula>1</formula>
    </cfRule>
  </conditionalFormatting>
  <conditionalFormatting sqref="R83">
    <cfRule type="cellIs" dxfId="19050" priority="2657" operator="greaterThan">
      <formula>1</formula>
    </cfRule>
    <cfRule type="cellIs" dxfId="19049" priority="2658" operator="lessThan">
      <formula>0.8</formula>
    </cfRule>
  </conditionalFormatting>
  <conditionalFormatting sqref="P83">
    <cfRule type="cellIs" dxfId="19048" priority="2656" operator="greaterThan">
      <formula>0</formula>
    </cfRule>
  </conditionalFormatting>
  <conditionalFormatting sqref="Q83">
    <cfRule type="cellIs" dxfId="19047" priority="2661" operator="lessThan">
      <formula>0</formula>
    </cfRule>
  </conditionalFormatting>
  <conditionalFormatting sqref="P83">
    <cfRule type="cellIs" dxfId="19046" priority="2650" operator="greaterThan">
      <formula>0</formula>
    </cfRule>
  </conditionalFormatting>
  <conditionalFormatting sqref="Q83">
    <cfRule type="cellIs" dxfId="19045" priority="2655" operator="lessThan">
      <formula>0</formula>
    </cfRule>
  </conditionalFormatting>
  <conditionalFormatting sqref="R83">
    <cfRule type="cellIs" dxfId="19044" priority="2653" operator="lessThan">
      <formula>0.8</formula>
    </cfRule>
    <cfRule type="cellIs" dxfId="19043" priority="2654" operator="greaterThan">
      <formula>1</formula>
    </cfRule>
  </conditionalFormatting>
  <conditionalFormatting sqref="R83">
    <cfRule type="cellIs" dxfId="19042" priority="2651" operator="greaterThan">
      <formula>1</formula>
    </cfRule>
    <cfRule type="cellIs" dxfId="19041" priority="2652" operator="lessThan">
      <formula>0.8</formula>
    </cfRule>
  </conditionalFormatting>
  <conditionalFormatting sqref="R83">
    <cfRule type="cellIs" dxfId="19040" priority="2647" operator="lessThan">
      <formula>0.8</formula>
    </cfRule>
    <cfRule type="cellIs" dxfId="19039" priority="2648" operator="greaterThan">
      <formula>1</formula>
    </cfRule>
  </conditionalFormatting>
  <conditionalFormatting sqref="R83">
    <cfRule type="cellIs" dxfId="19038" priority="2645" operator="greaterThan">
      <formula>1</formula>
    </cfRule>
    <cfRule type="cellIs" dxfId="19037" priority="2646" operator="lessThan">
      <formula>0.8</formula>
    </cfRule>
  </conditionalFormatting>
  <conditionalFormatting sqref="P83">
    <cfRule type="cellIs" dxfId="19036" priority="2644" operator="greaterThan">
      <formula>0</formula>
    </cfRule>
  </conditionalFormatting>
  <conditionalFormatting sqref="Q83">
    <cfRule type="cellIs" dxfId="19035" priority="2649" operator="lessThan">
      <formula>0</formula>
    </cfRule>
  </conditionalFormatting>
  <conditionalFormatting sqref="R83">
    <cfRule type="cellIs" dxfId="19034" priority="2641" operator="lessThan">
      <formula>0.8</formula>
    </cfRule>
    <cfRule type="cellIs" dxfId="19033" priority="2642" operator="greaterThan">
      <formula>1</formula>
    </cfRule>
  </conditionalFormatting>
  <conditionalFormatting sqref="R83">
    <cfRule type="cellIs" dxfId="19032" priority="2639" operator="greaterThan">
      <formula>1</formula>
    </cfRule>
    <cfRule type="cellIs" dxfId="19031" priority="2640" operator="lessThan">
      <formula>0.8</formula>
    </cfRule>
  </conditionalFormatting>
  <conditionalFormatting sqref="P83">
    <cfRule type="cellIs" dxfId="19030" priority="2638" operator="greaterThan">
      <formula>0</formula>
    </cfRule>
  </conditionalFormatting>
  <conditionalFormatting sqref="Q83">
    <cfRule type="cellIs" dxfId="19029" priority="2643" operator="lessThan">
      <formula>0</formula>
    </cfRule>
  </conditionalFormatting>
  <conditionalFormatting sqref="Q83">
    <cfRule type="cellIs" dxfId="19028" priority="2637" operator="lessThan">
      <formula>0</formula>
    </cfRule>
  </conditionalFormatting>
  <conditionalFormatting sqref="R83">
    <cfRule type="cellIs" dxfId="19027" priority="2635" operator="lessThan">
      <formula>0.8</formula>
    </cfRule>
    <cfRule type="cellIs" dxfId="19026" priority="2636" operator="greaterThan">
      <formula>1</formula>
    </cfRule>
  </conditionalFormatting>
  <conditionalFormatting sqref="R83">
    <cfRule type="cellIs" dxfId="19025" priority="2633" operator="greaterThan">
      <formula>1</formula>
    </cfRule>
    <cfRule type="cellIs" dxfId="19024" priority="2634" operator="lessThan">
      <formula>0.8</formula>
    </cfRule>
  </conditionalFormatting>
  <conditionalFormatting sqref="P83">
    <cfRule type="cellIs" dxfId="19023" priority="2632" operator="greaterThan">
      <formula>0</formula>
    </cfRule>
  </conditionalFormatting>
  <conditionalFormatting sqref="Q83">
    <cfRule type="cellIs" dxfId="19022" priority="2626" operator="lessThan">
      <formula>0</formula>
    </cfRule>
  </conditionalFormatting>
  <conditionalFormatting sqref="R83">
    <cfRule type="cellIs" dxfId="19021" priority="2630" operator="lessThan">
      <formula>0.8</formula>
    </cfRule>
    <cfRule type="cellIs" dxfId="19020" priority="2631" operator="greaterThan">
      <formula>1</formula>
    </cfRule>
  </conditionalFormatting>
  <conditionalFormatting sqref="R83">
    <cfRule type="cellIs" dxfId="19019" priority="2628" operator="greaterThan">
      <formula>1</formula>
    </cfRule>
    <cfRule type="cellIs" dxfId="19018" priority="2629" operator="lessThan">
      <formula>0.8</formula>
    </cfRule>
  </conditionalFormatting>
  <conditionalFormatting sqref="P83">
    <cfRule type="cellIs" dxfId="19017" priority="2627" operator="greaterThan">
      <formula>0</formula>
    </cfRule>
  </conditionalFormatting>
  <conditionalFormatting sqref="Q83">
    <cfRule type="cellIs" dxfId="19016" priority="2625" operator="lessThan">
      <formula>0</formula>
    </cfRule>
  </conditionalFormatting>
  <conditionalFormatting sqref="R83">
    <cfRule type="cellIs" dxfId="19015" priority="2623" operator="lessThan">
      <formula>0.8</formula>
    </cfRule>
    <cfRule type="cellIs" dxfId="19014" priority="2624" operator="greaterThan">
      <formula>1</formula>
    </cfRule>
  </conditionalFormatting>
  <conditionalFormatting sqref="R83">
    <cfRule type="cellIs" dxfId="19013" priority="2621" operator="greaterThan">
      <formula>1</formula>
    </cfRule>
    <cfRule type="cellIs" dxfId="19012" priority="2622" operator="lessThan">
      <formula>0.8</formula>
    </cfRule>
  </conditionalFormatting>
  <conditionalFormatting sqref="P83">
    <cfRule type="cellIs" dxfId="19011" priority="2620" operator="greaterThan">
      <formula>0</formula>
    </cfRule>
  </conditionalFormatting>
  <conditionalFormatting sqref="Q83">
    <cfRule type="cellIs" dxfId="19010" priority="2619" operator="lessThan">
      <formula>0</formula>
    </cfRule>
  </conditionalFormatting>
  <conditionalFormatting sqref="R83">
    <cfRule type="cellIs" dxfId="19009" priority="2617" operator="lessThan">
      <formula>0.8</formula>
    </cfRule>
    <cfRule type="cellIs" dxfId="19008" priority="2618" operator="greaterThan">
      <formula>1</formula>
    </cfRule>
  </conditionalFormatting>
  <conditionalFormatting sqref="R83">
    <cfRule type="cellIs" dxfId="19007" priority="2615" operator="greaterThan">
      <formula>1</formula>
    </cfRule>
    <cfRule type="cellIs" dxfId="19006" priority="2616" operator="lessThan">
      <formula>0.8</formula>
    </cfRule>
  </conditionalFormatting>
  <conditionalFormatting sqref="P83">
    <cfRule type="cellIs" dxfId="19005" priority="2614" operator="greaterThan">
      <formula>0</formula>
    </cfRule>
  </conditionalFormatting>
  <conditionalFormatting sqref="Q83">
    <cfRule type="cellIs" dxfId="19004" priority="2613" operator="lessThan">
      <formula>0</formula>
    </cfRule>
  </conditionalFormatting>
  <conditionalFormatting sqref="R83">
    <cfRule type="cellIs" dxfId="19003" priority="2611" operator="lessThan">
      <formula>0.8</formula>
    </cfRule>
    <cfRule type="cellIs" dxfId="19002" priority="2612" operator="greaterThan">
      <formula>1</formula>
    </cfRule>
  </conditionalFormatting>
  <conditionalFormatting sqref="R83">
    <cfRule type="cellIs" dxfId="19001" priority="2609" operator="greaterThan">
      <formula>1</formula>
    </cfRule>
    <cfRule type="cellIs" dxfId="19000" priority="2610" operator="lessThan">
      <formula>0.8</formula>
    </cfRule>
  </conditionalFormatting>
  <conditionalFormatting sqref="P83">
    <cfRule type="cellIs" dxfId="18999" priority="2608" operator="greaterThan">
      <formula>0</formula>
    </cfRule>
  </conditionalFormatting>
  <conditionalFormatting sqref="Q83">
    <cfRule type="cellIs" dxfId="18998" priority="2607" operator="lessThan">
      <formula>0</formula>
    </cfRule>
  </conditionalFormatting>
  <conditionalFormatting sqref="R83">
    <cfRule type="cellIs" dxfId="18997" priority="2605" operator="lessThan">
      <formula>0.8</formula>
    </cfRule>
    <cfRule type="cellIs" dxfId="18996" priority="2606" operator="greaterThan">
      <formula>1</formula>
    </cfRule>
  </conditionalFormatting>
  <conditionalFormatting sqref="R83">
    <cfRule type="cellIs" dxfId="18995" priority="2603" operator="greaterThan">
      <formula>1</formula>
    </cfRule>
    <cfRule type="cellIs" dxfId="18994" priority="2604" operator="lessThan">
      <formula>0.8</formula>
    </cfRule>
  </conditionalFormatting>
  <conditionalFormatting sqref="P83">
    <cfRule type="cellIs" dxfId="18993" priority="2602" operator="greaterThan">
      <formula>0</formula>
    </cfRule>
  </conditionalFormatting>
  <conditionalFormatting sqref="Q83">
    <cfRule type="cellIs" dxfId="18992" priority="2601" operator="lessThan">
      <formula>0</formula>
    </cfRule>
  </conditionalFormatting>
  <conditionalFormatting sqref="R83">
    <cfRule type="cellIs" dxfId="18991" priority="2599" operator="lessThan">
      <formula>0.8</formula>
    </cfRule>
    <cfRule type="cellIs" dxfId="18990" priority="2600" operator="greaterThan">
      <formula>1</formula>
    </cfRule>
  </conditionalFormatting>
  <conditionalFormatting sqref="R83">
    <cfRule type="cellIs" dxfId="18989" priority="2597" operator="greaterThan">
      <formula>1</formula>
    </cfRule>
    <cfRule type="cellIs" dxfId="18988" priority="2598" operator="lessThan">
      <formula>0.8</formula>
    </cfRule>
  </conditionalFormatting>
  <conditionalFormatting sqref="P83">
    <cfRule type="cellIs" dxfId="18987" priority="2596" operator="greaterThan">
      <formula>0</formula>
    </cfRule>
  </conditionalFormatting>
  <conditionalFormatting sqref="P83">
    <cfRule type="cellIs" dxfId="18986" priority="2590" operator="greaterThan">
      <formula>0</formula>
    </cfRule>
  </conditionalFormatting>
  <conditionalFormatting sqref="Q83">
    <cfRule type="cellIs" dxfId="18985" priority="2595" operator="lessThan">
      <formula>0</formula>
    </cfRule>
  </conditionalFormatting>
  <conditionalFormatting sqref="R83">
    <cfRule type="cellIs" dxfId="18984" priority="2593" operator="lessThan">
      <formula>0.8</formula>
    </cfRule>
    <cfRule type="cellIs" dxfId="18983" priority="2594" operator="greaterThan">
      <formula>1</formula>
    </cfRule>
  </conditionalFormatting>
  <conditionalFormatting sqref="R83">
    <cfRule type="cellIs" dxfId="18982" priority="2591" operator="greaterThan">
      <formula>1</formula>
    </cfRule>
    <cfRule type="cellIs" dxfId="18981" priority="2592" operator="lessThan">
      <formula>0.8</formula>
    </cfRule>
  </conditionalFormatting>
  <conditionalFormatting sqref="P83">
    <cfRule type="cellIs" dxfId="18980" priority="2584" operator="greaterThan">
      <formula>0</formula>
    </cfRule>
  </conditionalFormatting>
  <conditionalFormatting sqref="Q83">
    <cfRule type="cellIs" dxfId="18979" priority="2589" operator="lessThan">
      <formula>0</formula>
    </cfRule>
  </conditionalFormatting>
  <conditionalFormatting sqref="R83">
    <cfRule type="cellIs" dxfId="18978" priority="2587" operator="lessThan">
      <formula>0.8</formula>
    </cfRule>
    <cfRule type="cellIs" dxfId="18977" priority="2588" operator="greaterThan">
      <formula>1</formula>
    </cfRule>
  </conditionalFormatting>
  <conditionalFormatting sqref="R83">
    <cfRule type="cellIs" dxfId="18976" priority="2585" operator="greaterThan">
      <formula>1</formula>
    </cfRule>
    <cfRule type="cellIs" dxfId="18975" priority="2586" operator="lessThan">
      <formula>0.8</formula>
    </cfRule>
  </conditionalFormatting>
  <conditionalFormatting sqref="R83">
    <cfRule type="cellIs" dxfId="18974" priority="2581" operator="lessThan">
      <formula>0.8</formula>
    </cfRule>
    <cfRule type="cellIs" dxfId="18973" priority="2582" operator="greaterThan">
      <formula>1</formula>
    </cfRule>
  </conditionalFormatting>
  <conditionalFormatting sqref="R83">
    <cfRule type="cellIs" dxfId="18972" priority="2579" operator="greaterThan">
      <formula>1</formula>
    </cfRule>
    <cfRule type="cellIs" dxfId="18971" priority="2580" operator="lessThan">
      <formula>0.8</formula>
    </cfRule>
  </conditionalFormatting>
  <conditionalFormatting sqref="P83">
    <cfRule type="cellIs" dxfId="18970" priority="2578" operator="greaterThan">
      <formula>0</formula>
    </cfRule>
  </conditionalFormatting>
  <conditionalFormatting sqref="Q83">
    <cfRule type="cellIs" dxfId="18969" priority="2583" operator="lessThan">
      <formula>0</formula>
    </cfRule>
  </conditionalFormatting>
  <conditionalFormatting sqref="P123 P125:P126 P128:P129 P131">
    <cfRule type="cellIs" dxfId="18968" priority="2572" operator="greaterThan">
      <formula>0</formula>
    </cfRule>
  </conditionalFormatting>
  <conditionalFormatting sqref="Q123 Q125:Q126 Q128:Q129 Q131">
    <cfRule type="cellIs" dxfId="18967" priority="2577" operator="lessThan">
      <formula>0</formula>
    </cfRule>
  </conditionalFormatting>
  <conditionalFormatting sqref="R123 R125:R126 R128:R129 R131">
    <cfRule type="cellIs" dxfId="18966" priority="2575" operator="lessThan">
      <formula>0.8</formula>
    </cfRule>
    <cfRule type="cellIs" dxfId="18965" priority="2576" operator="greaterThan">
      <formula>1</formula>
    </cfRule>
  </conditionalFormatting>
  <conditionalFormatting sqref="R123 R125:R126 R128:R129 R131">
    <cfRule type="cellIs" dxfId="18964" priority="2573" operator="greaterThan">
      <formula>1</formula>
    </cfRule>
    <cfRule type="cellIs" dxfId="18963" priority="2574" operator="lessThan">
      <formula>0.8</formula>
    </cfRule>
  </conditionalFormatting>
  <conditionalFormatting sqref="Q123 Q125:Q126 Q128:Q129 Q131">
    <cfRule type="cellIs" dxfId="18962" priority="2571" operator="lessThan">
      <formula>0</formula>
    </cfRule>
  </conditionalFormatting>
  <conditionalFormatting sqref="R123 R125:R126 R128:R129 R131">
    <cfRule type="cellIs" dxfId="18961" priority="2569" operator="lessThan">
      <formula>0.8</formula>
    </cfRule>
    <cfRule type="cellIs" dxfId="18960" priority="2570" operator="greaterThan">
      <formula>1</formula>
    </cfRule>
  </conditionalFormatting>
  <conditionalFormatting sqref="R123 R125:R126 R128:R129 R131">
    <cfRule type="cellIs" dxfId="18959" priority="2567" operator="greaterThan">
      <formula>1</formula>
    </cfRule>
    <cfRule type="cellIs" dxfId="18958" priority="2568" operator="lessThan">
      <formula>0.8</formula>
    </cfRule>
  </conditionalFormatting>
  <conditionalFormatting sqref="P123 P125:P126 P128:P129 P131">
    <cfRule type="cellIs" dxfId="18957" priority="2566" operator="greaterThan">
      <formula>0</formula>
    </cfRule>
  </conditionalFormatting>
  <conditionalFormatting sqref="Q31">
    <cfRule type="cellIs" dxfId="18956" priority="2565" operator="lessThan">
      <formula>0</formula>
    </cfRule>
  </conditionalFormatting>
  <conditionalFormatting sqref="R31">
    <cfRule type="cellIs" dxfId="18955" priority="2563" operator="lessThan">
      <formula>0.8</formula>
    </cfRule>
    <cfRule type="cellIs" dxfId="18954" priority="2564" operator="greaterThan">
      <formula>1</formula>
    </cfRule>
  </conditionalFormatting>
  <conditionalFormatting sqref="R31">
    <cfRule type="cellIs" dxfId="18953" priority="2561" operator="greaterThan">
      <formula>1</formula>
    </cfRule>
    <cfRule type="cellIs" dxfId="18952" priority="2562" operator="lessThan">
      <formula>0.8</formula>
    </cfRule>
  </conditionalFormatting>
  <conditionalFormatting sqref="P31">
    <cfRule type="cellIs" dxfId="18951" priority="2560" operator="greaterThan">
      <formula>0</formula>
    </cfRule>
  </conditionalFormatting>
  <conditionalFormatting sqref="Q31">
    <cfRule type="cellIs" dxfId="18950" priority="2559" operator="lessThan">
      <formula>0</formula>
    </cfRule>
  </conditionalFormatting>
  <conditionalFormatting sqref="R31">
    <cfRule type="cellIs" dxfId="18949" priority="2557" operator="lessThan">
      <formula>0.8</formula>
    </cfRule>
    <cfRule type="cellIs" dxfId="18948" priority="2558" operator="greaterThan">
      <formula>1</formula>
    </cfRule>
  </conditionalFormatting>
  <conditionalFormatting sqref="R31">
    <cfRule type="cellIs" dxfId="18947" priority="2555" operator="greaterThan">
      <formula>1</formula>
    </cfRule>
    <cfRule type="cellIs" dxfId="18946" priority="2556" operator="lessThan">
      <formula>0.8</formula>
    </cfRule>
  </conditionalFormatting>
  <conditionalFormatting sqref="P31">
    <cfRule type="cellIs" dxfId="18945" priority="2554" operator="greaterThan">
      <formula>0</formula>
    </cfRule>
  </conditionalFormatting>
  <conditionalFormatting sqref="Q31">
    <cfRule type="cellIs" dxfId="18944" priority="2553" operator="lessThan">
      <formula>0</formula>
    </cfRule>
  </conditionalFormatting>
  <conditionalFormatting sqref="R31">
    <cfRule type="cellIs" dxfId="18943" priority="2551" operator="lessThan">
      <formula>0.8</formula>
    </cfRule>
    <cfRule type="cellIs" dxfId="18942" priority="2552" operator="greaterThan">
      <formula>1</formula>
    </cfRule>
  </conditionalFormatting>
  <conditionalFormatting sqref="R31">
    <cfRule type="cellIs" dxfId="18941" priority="2549" operator="greaterThan">
      <formula>1</formula>
    </cfRule>
    <cfRule type="cellIs" dxfId="18940" priority="2550" operator="lessThan">
      <formula>0.8</formula>
    </cfRule>
  </conditionalFormatting>
  <conditionalFormatting sqref="P31">
    <cfRule type="cellIs" dxfId="18939" priority="2548" operator="greaterThan">
      <formula>0</formula>
    </cfRule>
  </conditionalFormatting>
  <conditionalFormatting sqref="Q31">
    <cfRule type="cellIs" dxfId="18938" priority="2547" operator="lessThan">
      <formula>0</formula>
    </cfRule>
  </conditionalFormatting>
  <conditionalFormatting sqref="R31">
    <cfRule type="cellIs" dxfId="18937" priority="2545" operator="lessThan">
      <formula>0.8</formula>
    </cfRule>
    <cfRule type="cellIs" dxfId="18936" priority="2546" operator="greaterThan">
      <formula>1</formula>
    </cfRule>
  </conditionalFormatting>
  <conditionalFormatting sqref="R31">
    <cfRule type="cellIs" dxfId="18935" priority="2543" operator="greaterThan">
      <formula>1</formula>
    </cfRule>
    <cfRule type="cellIs" dxfId="18934" priority="2544" operator="lessThan">
      <formula>0.8</formula>
    </cfRule>
  </conditionalFormatting>
  <conditionalFormatting sqref="P31">
    <cfRule type="cellIs" dxfId="18933" priority="2542" operator="greaterThan">
      <formula>0</formula>
    </cfRule>
  </conditionalFormatting>
  <conditionalFormatting sqref="P31">
    <cfRule type="cellIs" dxfId="18932" priority="2536" operator="greaterThan">
      <formula>0</formula>
    </cfRule>
  </conditionalFormatting>
  <conditionalFormatting sqref="Q31">
    <cfRule type="cellIs" dxfId="18931" priority="2541" operator="lessThan">
      <formula>0</formula>
    </cfRule>
  </conditionalFormatting>
  <conditionalFormatting sqref="R31">
    <cfRule type="cellIs" dxfId="18930" priority="2539" operator="lessThan">
      <formula>0.8</formula>
    </cfRule>
    <cfRule type="cellIs" dxfId="18929" priority="2540" operator="greaterThan">
      <formula>1</formula>
    </cfRule>
  </conditionalFormatting>
  <conditionalFormatting sqref="R31">
    <cfRule type="cellIs" dxfId="18928" priority="2537" operator="greaterThan">
      <formula>1</formula>
    </cfRule>
    <cfRule type="cellIs" dxfId="18927" priority="2538" operator="lessThan">
      <formula>0.8</formula>
    </cfRule>
  </conditionalFormatting>
  <conditionalFormatting sqref="P31">
    <cfRule type="cellIs" dxfId="18926" priority="2530" operator="greaterThan">
      <formula>0</formula>
    </cfRule>
  </conditionalFormatting>
  <conditionalFormatting sqref="Q31">
    <cfRule type="cellIs" dxfId="18925" priority="2535" operator="lessThan">
      <formula>0</formula>
    </cfRule>
  </conditionalFormatting>
  <conditionalFormatting sqref="R31">
    <cfRule type="cellIs" dxfId="18924" priority="2533" operator="lessThan">
      <formula>0.8</formula>
    </cfRule>
    <cfRule type="cellIs" dxfId="18923" priority="2534" operator="greaterThan">
      <formula>1</formula>
    </cfRule>
  </conditionalFormatting>
  <conditionalFormatting sqref="R31">
    <cfRule type="cellIs" dxfId="18922" priority="2531" operator="greaterThan">
      <formula>1</formula>
    </cfRule>
    <cfRule type="cellIs" dxfId="18921" priority="2532" operator="lessThan">
      <formula>0.8</formula>
    </cfRule>
  </conditionalFormatting>
  <conditionalFormatting sqref="R31">
    <cfRule type="cellIs" dxfId="18920" priority="2527" operator="lessThan">
      <formula>0.8</formula>
    </cfRule>
    <cfRule type="cellIs" dxfId="18919" priority="2528" operator="greaterThan">
      <formula>1</formula>
    </cfRule>
  </conditionalFormatting>
  <conditionalFormatting sqref="R31">
    <cfRule type="cellIs" dxfId="18918" priority="2525" operator="greaterThan">
      <formula>1</formula>
    </cfRule>
    <cfRule type="cellIs" dxfId="18917" priority="2526" operator="lessThan">
      <formula>0.8</formula>
    </cfRule>
  </conditionalFormatting>
  <conditionalFormatting sqref="P31">
    <cfRule type="cellIs" dxfId="18916" priority="2524" operator="greaterThan">
      <formula>0</formula>
    </cfRule>
  </conditionalFormatting>
  <conditionalFormatting sqref="Q31">
    <cfRule type="cellIs" dxfId="18915" priority="2529" operator="lessThan">
      <formula>0</formula>
    </cfRule>
  </conditionalFormatting>
  <conditionalFormatting sqref="Q31">
    <cfRule type="cellIs" dxfId="18914" priority="2523" operator="lessThan">
      <formula>0</formula>
    </cfRule>
  </conditionalFormatting>
  <conditionalFormatting sqref="R31">
    <cfRule type="cellIs" dxfId="18913" priority="2521" operator="lessThan">
      <formula>0.8</formula>
    </cfRule>
    <cfRule type="cellIs" dxfId="18912" priority="2522" operator="greaterThan">
      <formula>1</formula>
    </cfRule>
  </conditionalFormatting>
  <conditionalFormatting sqref="R31">
    <cfRule type="cellIs" dxfId="18911" priority="2519" operator="greaterThan">
      <formula>1</formula>
    </cfRule>
    <cfRule type="cellIs" dxfId="18910" priority="2520" operator="lessThan">
      <formula>0.8</formula>
    </cfRule>
  </conditionalFormatting>
  <conditionalFormatting sqref="P31">
    <cfRule type="cellIs" dxfId="18909" priority="2518" operator="greaterThan">
      <formula>0</formula>
    </cfRule>
  </conditionalFormatting>
  <conditionalFormatting sqref="P31">
    <cfRule type="cellIs" dxfId="18908" priority="2512" operator="greaterThan">
      <formula>0</formula>
    </cfRule>
  </conditionalFormatting>
  <conditionalFormatting sqref="Q31">
    <cfRule type="cellIs" dxfId="18907" priority="2517" operator="lessThan">
      <formula>0</formula>
    </cfRule>
  </conditionalFormatting>
  <conditionalFormatting sqref="R31">
    <cfRule type="cellIs" dxfId="18906" priority="2515" operator="lessThan">
      <formula>0.8</formula>
    </cfRule>
    <cfRule type="cellIs" dxfId="18905" priority="2516" operator="greaterThan">
      <formula>1</formula>
    </cfRule>
  </conditionalFormatting>
  <conditionalFormatting sqref="R31">
    <cfRule type="cellIs" dxfId="18904" priority="2513" operator="greaterThan">
      <formula>1</formula>
    </cfRule>
    <cfRule type="cellIs" dxfId="18903" priority="2514" operator="lessThan">
      <formula>0.8</formula>
    </cfRule>
  </conditionalFormatting>
  <conditionalFormatting sqref="P31">
    <cfRule type="cellIs" dxfId="18902" priority="2506" operator="greaterThan">
      <formula>0</formula>
    </cfRule>
  </conditionalFormatting>
  <conditionalFormatting sqref="Q31">
    <cfRule type="cellIs" dxfId="18901" priority="2511" operator="lessThan">
      <formula>0</formula>
    </cfRule>
  </conditionalFormatting>
  <conditionalFormatting sqref="R31">
    <cfRule type="cellIs" dxfId="18900" priority="2509" operator="lessThan">
      <formula>0.8</formula>
    </cfRule>
    <cfRule type="cellIs" dxfId="18899" priority="2510" operator="greaterThan">
      <formula>1</formula>
    </cfRule>
  </conditionalFormatting>
  <conditionalFormatting sqref="R31">
    <cfRule type="cellIs" dxfId="18898" priority="2507" operator="greaterThan">
      <formula>1</formula>
    </cfRule>
    <cfRule type="cellIs" dxfId="18897" priority="2508" operator="lessThan">
      <formula>0.8</formula>
    </cfRule>
  </conditionalFormatting>
  <conditionalFormatting sqref="R31">
    <cfRule type="cellIs" dxfId="18896" priority="2503" operator="lessThan">
      <formula>0.8</formula>
    </cfRule>
    <cfRule type="cellIs" dxfId="18895" priority="2504" operator="greaterThan">
      <formula>1</formula>
    </cfRule>
  </conditionalFormatting>
  <conditionalFormatting sqref="R31">
    <cfRule type="cellIs" dxfId="18894" priority="2501" operator="greaterThan">
      <formula>1</formula>
    </cfRule>
    <cfRule type="cellIs" dxfId="18893" priority="2502" operator="lessThan">
      <formula>0.8</formula>
    </cfRule>
  </conditionalFormatting>
  <conditionalFormatting sqref="P31">
    <cfRule type="cellIs" dxfId="18892" priority="2500" operator="greaterThan">
      <formula>0</formula>
    </cfRule>
  </conditionalFormatting>
  <conditionalFormatting sqref="Q31">
    <cfRule type="cellIs" dxfId="18891" priority="2505" operator="lessThan">
      <formula>0</formula>
    </cfRule>
  </conditionalFormatting>
  <conditionalFormatting sqref="P31">
    <cfRule type="cellIs" dxfId="18890" priority="2494" operator="greaterThan">
      <formula>0</formula>
    </cfRule>
  </conditionalFormatting>
  <conditionalFormatting sqref="Q31">
    <cfRule type="cellIs" dxfId="18889" priority="2499" operator="lessThan">
      <formula>0</formula>
    </cfRule>
  </conditionalFormatting>
  <conditionalFormatting sqref="R31">
    <cfRule type="cellIs" dxfId="18888" priority="2497" operator="lessThan">
      <formula>0.8</formula>
    </cfRule>
    <cfRule type="cellIs" dxfId="18887" priority="2498" operator="greaterThan">
      <formula>1</formula>
    </cfRule>
  </conditionalFormatting>
  <conditionalFormatting sqref="R31">
    <cfRule type="cellIs" dxfId="18886" priority="2495" operator="greaterThan">
      <formula>1</formula>
    </cfRule>
    <cfRule type="cellIs" dxfId="18885" priority="2496" operator="lessThan">
      <formula>0.8</formula>
    </cfRule>
  </conditionalFormatting>
  <conditionalFormatting sqref="R31">
    <cfRule type="cellIs" dxfId="18884" priority="2491" operator="lessThan">
      <formula>0.8</formula>
    </cfRule>
    <cfRule type="cellIs" dxfId="18883" priority="2492" operator="greaterThan">
      <formula>1</formula>
    </cfRule>
  </conditionalFormatting>
  <conditionalFormatting sqref="R31">
    <cfRule type="cellIs" dxfId="18882" priority="2489" operator="greaterThan">
      <formula>1</formula>
    </cfRule>
    <cfRule type="cellIs" dxfId="18881" priority="2490" operator="lessThan">
      <formula>0.8</formula>
    </cfRule>
  </conditionalFormatting>
  <conditionalFormatting sqref="P31">
    <cfRule type="cellIs" dxfId="18880" priority="2488" operator="greaterThan">
      <formula>0</formula>
    </cfRule>
  </conditionalFormatting>
  <conditionalFormatting sqref="Q31">
    <cfRule type="cellIs" dxfId="18879" priority="2493" operator="lessThan">
      <formula>0</formula>
    </cfRule>
  </conditionalFormatting>
  <conditionalFormatting sqref="R31">
    <cfRule type="cellIs" dxfId="18878" priority="2485" operator="lessThan">
      <formula>0.8</formula>
    </cfRule>
    <cfRule type="cellIs" dxfId="18877" priority="2486" operator="greaterThan">
      <formula>1</formula>
    </cfRule>
  </conditionalFormatting>
  <conditionalFormatting sqref="R31">
    <cfRule type="cellIs" dxfId="18876" priority="2483" operator="greaterThan">
      <formula>1</formula>
    </cfRule>
    <cfRule type="cellIs" dxfId="18875" priority="2484" operator="lessThan">
      <formula>0.8</formula>
    </cfRule>
  </conditionalFormatting>
  <conditionalFormatting sqref="P31">
    <cfRule type="cellIs" dxfId="18874" priority="2482" operator="greaterThan">
      <formula>0</formula>
    </cfRule>
  </conditionalFormatting>
  <conditionalFormatting sqref="Q31">
    <cfRule type="cellIs" dxfId="18873" priority="2487" operator="lessThan">
      <formula>0</formula>
    </cfRule>
  </conditionalFormatting>
  <conditionalFormatting sqref="Q31">
    <cfRule type="cellIs" dxfId="18872" priority="2481" operator="lessThan">
      <formula>0</formula>
    </cfRule>
  </conditionalFormatting>
  <conditionalFormatting sqref="R31">
    <cfRule type="cellIs" dxfId="18871" priority="2479" operator="lessThan">
      <formula>0.8</formula>
    </cfRule>
    <cfRule type="cellIs" dxfId="18870" priority="2480" operator="greaterThan">
      <formula>1</formula>
    </cfRule>
  </conditionalFormatting>
  <conditionalFormatting sqref="R31">
    <cfRule type="cellIs" dxfId="18869" priority="2477" operator="greaterThan">
      <formula>1</formula>
    </cfRule>
    <cfRule type="cellIs" dxfId="18868" priority="2478" operator="lessThan">
      <formula>0.8</formula>
    </cfRule>
  </conditionalFormatting>
  <conditionalFormatting sqref="P31">
    <cfRule type="cellIs" dxfId="18867" priority="2476" operator="greaterThan">
      <formula>0</formula>
    </cfRule>
  </conditionalFormatting>
  <conditionalFormatting sqref="Q31">
    <cfRule type="cellIs" dxfId="18866" priority="2470" operator="lessThan">
      <formula>0</formula>
    </cfRule>
  </conditionalFormatting>
  <conditionalFormatting sqref="R31">
    <cfRule type="cellIs" dxfId="18865" priority="2474" operator="lessThan">
      <formula>0.8</formula>
    </cfRule>
    <cfRule type="cellIs" dxfId="18864" priority="2475" operator="greaterThan">
      <formula>1</formula>
    </cfRule>
  </conditionalFormatting>
  <conditionalFormatting sqref="R31">
    <cfRule type="cellIs" dxfId="18863" priority="2472" operator="greaterThan">
      <formula>1</formula>
    </cfRule>
    <cfRule type="cellIs" dxfId="18862" priority="2473" operator="lessThan">
      <formula>0.8</formula>
    </cfRule>
  </conditionalFormatting>
  <conditionalFormatting sqref="P31">
    <cfRule type="cellIs" dxfId="18861" priority="2471" operator="greaterThan">
      <formula>0</formula>
    </cfRule>
  </conditionalFormatting>
  <conditionalFormatting sqref="Q31">
    <cfRule type="cellIs" dxfId="18860" priority="2469" operator="lessThan">
      <formula>0</formula>
    </cfRule>
  </conditionalFormatting>
  <conditionalFormatting sqref="R31">
    <cfRule type="cellIs" dxfId="18859" priority="2467" operator="lessThan">
      <formula>0.8</formula>
    </cfRule>
    <cfRule type="cellIs" dxfId="18858" priority="2468" operator="greaterThan">
      <formula>1</formula>
    </cfRule>
  </conditionalFormatting>
  <conditionalFormatting sqref="R31">
    <cfRule type="cellIs" dxfId="18857" priority="2465" operator="greaterThan">
      <formula>1</formula>
    </cfRule>
    <cfRule type="cellIs" dxfId="18856" priority="2466" operator="lessThan">
      <formula>0.8</formula>
    </cfRule>
  </conditionalFormatting>
  <conditionalFormatting sqref="P31">
    <cfRule type="cellIs" dxfId="18855" priority="2464" operator="greaterThan">
      <formula>0</formula>
    </cfRule>
  </conditionalFormatting>
  <conditionalFormatting sqref="Q31">
    <cfRule type="cellIs" dxfId="18854" priority="2463" operator="lessThan">
      <formula>0</formula>
    </cfRule>
  </conditionalFormatting>
  <conditionalFormatting sqref="R31">
    <cfRule type="cellIs" dxfId="18853" priority="2461" operator="lessThan">
      <formula>0.8</formula>
    </cfRule>
    <cfRule type="cellIs" dxfId="18852" priority="2462" operator="greaterThan">
      <formula>1</formula>
    </cfRule>
  </conditionalFormatting>
  <conditionalFormatting sqref="R31">
    <cfRule type="cellIs" dxfId="18851" priority="2459" operator="greaterThan">
      <formula>1</formula>
    </cfRule>
    <cfRule type="cellIs" dxfId="18850" priority="2460" operator="lessThan">
      <formula>0.8</formula>
    </cfRule>
  </conditionalFormatting>
  <conditionalFormatting sqref="P31">
    <cfRule type="cellIs" dxfId="18849" priority="2458" operator="greaterThan">
      <formula>0</formula>
    </cfRule>
  </conditionalFormatting>
  <conditionalFormatting sqref="Q31">
    <cfRule type="cellIs" dxfId="18848" priority="2457" operator="lessThan">
      <formula>0</formula>
    </cfRule>
  </conditionalFormatting>
  <conditionalFormatting sqref="R31">
    <cfRule type="cellIs" dxfId="18847" priority="2455" operator="lessThan">
      <formula>0.8</formula>
    </cfRule>
    <cfRule type="cellIs" dxfId="18846" priority="2456" operator="greaterThan">
      <formula>1</formula>
    </cfRule>
  </conditionalFormatting>
  <conditionalFormatting sqref="R31">
    <cfRule type="cellIs" dxfId="18845" priority="2453" operator="greaterThan">
      <formula>1</formula>
    </cfRule>
    <cfRule type="cellIs" dxfId="18844" priority="2454" operator="lessThan">
      <formula>0.8</formula>
    </cfRule>
  </conditionalFormatting>
  <conditionalFormatting sqref="P31">
    <cfRule type="cellIs" dxfId="18843" priority="2452" operator="greaterThan">
      <formula>0</formula>
    </cfRule>
  </conditionalFormatting>
  <conditionalFormatting sqref="Q31">
    <cfRule type="cellIs" dxfId="18842" priority="2451" operator="lessThan">
      <formula>0</formula>
    </cfRule>
  </conditionalFormatting>
  <conditionalFormatting sqref="R31">
    <cfRule type="cellIs" dxfId="18841" priority="2449" operator="lessThan">
      <formula>0.8</formula>
    </cfRule>
    <cfRule type="cellIs" dxfId="18840" priority="2450" operator="greaterThan">
      <formula>1</formula>
    </cfRule>
  </conditionalFormatting>
  <conditionalFormatting sqref="R31">
    <cfRule type="cellIs" dxfId="18839" priority="2447" operator="greaterThan">
      <formula>1</formula>
    </cfRule>
    <cfRule type="cellIs" dxfId="18838" priority="2448" operator="lessThan">
      <formula>0.8</formula>
    </cfRule>
  </conditionalFormatting>
  <conditionalFormatting sqref="P31">
    <cfRule type="cellIs" dxfId="18837" priority="2446" operator="greaterThan">
      <formula>0</formula>
    </cfRule>
  </conditionalFormatting>
  <conditionalFormatting sqref="Q31">
    <cfRule type="cellIs" dxfId="18836" priority="2445" operator="lessThan">
      <formula>0</formula>
    </cfRule>
  </conditionalFormatting>
  <conditionalFormatting sqref="R31">
    <cfRule type="cellIs" dxfId="18835" priority="2443" operator="lessThan">
      <formula>0.8</formula>
    </cfRule>
    <cfRule type="cellIs" dxfId="18834" priority="2444" operator="greaterThan">
      <formula>1</formula>
    </cfRule>
  </conditionalFormatting>
  <conditionalFormatting sqref="R31">
    <cfRule type="cellIs" dxfId="18833" priority="2441" operator="greaterThan">
      <formula>1</formula>
    </cfRule>
    <cfRule type="cellIs" dxfId="18832" priority="2442" operator="lessThan">
      <formula>0.8</formula>
    </cfRule>
  </conditionalFormatting>
  <conditionalFormatting sqref="P31">
    <cfRule type="cellIs" dxfId="18831" priority="2440" operator="greaterThan">
      <formula>0</formula>
    </cfRule>
  </conditionalFormatting>
  <conditionalFormatting sqref="P31">
    <cfRule type="cellIs" dxfId="18830" priority="2434" operator="greaterThan">
      <formula>0</formula>
    </cfRule>
  </conditionalFormatting>
  <conditionalFormatting sqref="Q31">
    <cfRule type="cellIs" dxfId="18829" priority="2439" operator="lessThan">
      <formula>0</formula>
    </cfRule>
  </conditionalFormatting>
  <conditionalFormatting sqref="R31">
    <cfRule type="cellIs" dxfId="18828" priority="2437" operator="lessThan">
      <formula>0.8</formula>
    </cfRule>
    <cfRule type="cellIs" dxfId="18827" priority="2438" operator="greaterThan">
      <formula>1</formula>
    </cfRule>
  </conditionalFormatting>
  <conditionalFormatting sqref="R31">
    <cfRule type="cellIs" dxfId="18826" priority="2435" operator="greaterThan">
      <formula>1</formula>
    </cfRule>
    <cfRule type="cellIs" dxfId="18825" priority="2436" operator="lessThan">
      <formula>0.8</formula>
    </cfRule>
  </conditionalFormatting>
  <conditionalFormatting sqref="P31">
    <cfRule type="cellIs" dxfId="18824" priority="2428" operator="greaterThan">
      <formula>0</formula>
    </cfRule>
  </conditionalFormatting>
  <conditionalFormatting sqref="Q31">
    <cfRule type="cellIs" dxfId="18823" priority="2433" operator="lessThan">
      <formula>0</formula>
    </cfRule>
  </conditionalFormatting>
  <conditionalFormatting sqref="R31">
    <cfRule type="cellIs" dxfId="18822" priority="2431" operator="lessThan">
      <formula>0.8</formula>
    </cfRule>
    <cfRule type="cellIs" dxfId="18821" priority="2432" operator="greaterThan">
      <formula>1</formula>
    </cfRule>
  </conditionalFormatting>
  <conditionalFormatting sqref="R31">
    <cfRule type="cellIs" dxfId="18820" priority="2429" operator="greaterThan">
      <formula>1</formula>
    </cfRule>
    <cfRule type="cellIs" dxfId="18819" priority="2430" operator="lessThan">
      <formula>0.8</formula>
    </cfRule>
  </conditionalFormatting>
  <conditionalFormatting sqref="R31">
    <cfRule type="cellIs" dxfId="18818" priority="2425" operator="lessThan">
      <formula>0.8</formula>
    </cfRule>
    <cfRule type="cellIs" dxfId="18817" priority="2426" operator="greaterThan">
      <formula>1</formula>
    </cfRule>
  </conditionalFormatting>
  <conditionalFormatting sqref="R31">
    <cfRule type="cellIs" dxfId="18816" priority="2423" operator="greaterThan">
      <formula>1</formula>
    </cfRule>
    <cfRule type="cellIs" dxfId="18815" priority="2424" operator="lessThan">
      <formula>0.8</formula>
    </cfRule>
  </conditionalFormatting>
  <conditionalFormatting sqref="P31">
    <cfRule type="cellIs" dxfId="18814" priority="2422" operator="greaterThan">
      <formula>0</formula>
    </cfRule>
  </conditionalFormatting>
  <conditionalFormatting sqref="Q31">
    <cfRule type="cellIs" dxfId="18813" priority="2427" operator="lessThan">
      <formula>0</formula>
    </cfRule>
  </conditionalFormatting>
  <conditionalFormatting sqref="Q31">
    <cfRule type="cellIs" dxfId="18812" priority="2421" operator="lessThan">
      <formula>0</formula>
    </cfRule>
  </conditionalFormatting>
  <conditionalFormatting sqref="R31">
    <cfRule type="cellIs" dxfId="18811" priority="2419" operator="lessThan">
      <formula>0.8</formula>
    </cfRule>
    <cfRule type="cellIs" dxfId="18810" priority="2420" operator="greaterThan">
      <formula>1</formula>
    </cfRule>
  </conditionalFormatting>
  <conditionalFormatting sqref="R31">
    <cfRule type="cellIs" dxfId="18809" priority="2417" operator="greaterThan">
      <formula>1</formula>
    </cfRule>
    <cfRule type="cellIs" dxfId="18808" priority="2418" operator="lessThan">
      <formula>0.8</formula>
    </cfRule>
  </conditionalFormatting>
  <conditionalFormatting sqref="P31">
    <cfRule type="cellIs" dxfId="18807" priority="2416" operator="greaterThan">
      <formula>0</formula>
    </cfRule>
  </conditionalFormatting>
  <conditionalFormatting sqref="Q31">
    <cfRule type="cellIs" dxfId="18806" priority="2415" operator="lessThan">
      <formula>0</formula>
    </cfRule>
  </conditionalFormatting>
  <conditionalFormatting sqref="R31">
    <cfRule type="cellIs" dxfId="18805" priority="2413" operator="lessThan">
      <formula>0.8</formula>
    </cfRule>
    <cfRule type="cellIs" dxfId="18804" priority="2414" operator="greaterThan">
      <formula>1</formula>
    </cfRule>
  </conditionalFormatting>
  <conditionalFormatting sqref="R31">
    <cfRule type="cellIs" dxfId="18803" priority="2411" operator="greaterThan">
      <formula>1</formula>
    </cfRule>
    <cfRule type="cellIs" dxfId="18802" priority="2412" operator="lessThan">
      <formula>0.8</formula>
    </cfRule>
  </conditionalFormatting>
  <conditionalFormatting sqref="P31">
    <cfRule type="cellIs" dxfId="18801" priority="2410" operator="greaterThan">
      <formula>0</formula>
    </cfRule>
  </conditionalFormatting>
  <conditionalFormatting sqref="Q31">
    <cfRule type="cellIs" dxfId="18800" priority="2409" operator="lessThan">
      <formula>0</formula>
    </cfRule>
  </conditionalFormatting>
  <conditionalFormatting sqref="R31">
    <cfRule type="cellIs" dxfId="18799" priority="2407" operator="lessThan">
      <formula>0.8</formula>
    </cfRule>
    <cfRule type="cellIs" dxfId="18798" priority="2408" operator="greaterThan">
      <formula>1</formula>
    </cfRule>
  </conditionalFormatting>
  <conditionalFormatting sqref="R31">
    <cfRule type="cellIs" dxfId="18797" priority="2405" operator="greaterThan">
      <formula>1</formula>
    </cfRule>
    <cfRule type="cellIs" dxfId="18796" priority="2406" operator="lessThan">
      <formula>0.8</formula>
    </cfRule>
  </conditionalFormatting>
  <conditionalFormatting sqref="P31">
    <cfRule type="cellIs" dxfId="18795" priority="2404" operator="greaterThan">
      <formula>0</formula>
    </cfRule>
  </conditionalFormatting>
  <conditionalFormatting sqref="Q31">
    <cfRule type="cellIs" dxfId="18794" priority="2403" operator="lessThan">
      <formula>0</formula>
    </cfRule>
  </conditionalFormatting>
  <conditionalFormatting sqref="R31">
    <cfRule type="cellIs" dxfId="18793" priority="2401" operator="lessThan">
      <formula>0.8</formula>
    </cfRule>
    <cfRule type="cellIs" dxfId="18792" priority="2402" operator="greaterThan">
      <formula>1</formula>
    </cfRule>
  </conditionalFormatting>
  <conditionalFormatting sqref="R31">
    <cfRule type="cellIs" dxfId="18791" priority="2399" operator="greaterThan">
      <formula>1</formula>
    </cfRule>
    <cfRule type="cellIs" dxfId="18790" priority="2400" operator="lessThan">
      <formula>0.8</formula>
    </cfRule>
  </conditionalFormatting>
  <conditionalFormatting sqref="P31">
    <cfRule type="cellIs" dxfId="18789" priority="2398" operator="greaterThan">
      <formula>0</formula>
    </cfRule>
  </conditionalFormatting>
  <conditionalFormatting sqref="P31">
    <cfRule type="cellIs" dxfId="18788" priority="2392" operator="greaterThan">
      <formula>0</formula>
    </cfRule>
  </conditionalFormatting>
  <conditionalFormatting sqref="Q31">
    <cfRule type="cellIs" dxfId="18787" priority="2397" operator="lessThan">
      <formula>0</formula>
    </cfRule>
  </conditionalFormatting>
  <conditionalFormatting sqref="R31">
    <cfRule type="cellIs" dxfId="18786" priority="2395" operator="lessThan">
      <formula>0.8</formula>
    </cfRule>
    <cfRule type="cellIs" dxfId="18785" priority="2396" operator="greaterThan">
      <formula>1</formula>
    </cfRule>
  </conditionalFormatting>
  <conditionalFormatting sqref="R31">
    <cfRule type="cellIs" dxfId="18784" priority="2393" operator="greaterThan">
      <formula>1</formula>
    </cfRule>
    <cfRule type="cellIs" dxfId="18783" priority="2394" operator="lessThan">
      <formula>0.8</formula>
    </cfRule>
  </conditionalFormatting>
  <conditionalFormatting sqref="P31">
    <cfRule type="cellIs" dxfId="18782" priority="2386" operator="greaterThan">
      <formula>0</formula>
    </cfRule>
  </conditionalFormatting>
  <conditionalFormatting sqref="Q31">
    <cfRule type="cellIs" dxfId="18781" priority="2391" operator="lessThan">
      <formula>0</formula>
    </cfRule>
  </conditionalFormatting>
  <conditionalFormatting sqref="R31">
    <cfRule type="cellIs" dxfId="18780" priority="2389" operator="lessThan">
      <formula>0.8</formula>
    </cfRule>
    <cfRule type="cellIs" dxfId="18779" priority="2390" operator="greaterThan">
      <formula>1</formula>
    </cfRule>
  </conditionalFormatting>
  <conditionalFormatting sqref="R31">
    <cfRule type="cellIs" dxfId="18778" priority="2387" operator="greaterThan">
      <formula>1</formula>
    </cfRule>
    <cfRule type="cellIs" dxfId="18777" priority="2388" operator="lessThan">
      <formula>0.8</formula>
    </cfRule>
  </conditionalFormatting>
  <conditionalFormatting sqref="R31">
    <cfRule type="cellIs" dxfId="18776" priority="2383" operator="lessThan">
      <formula>0.8</formula>
    </cfRule>
    <cfRule type="cellIs" dxfId="18775" priority="2384" operator="greaterThan">
      <formula>1</formula>
    </cfRule>
  </conditionalFormatting>
  <conditionalFormatting sqref="R31">
    <cfRule type="cellIs" dxfId="18774" priority="2381" operator="greaterThan">
      <formula>1</formula>
    </cfRule>
    <cfRule type="cellIs" dxfId="18773" priority="2382" operator="lessThan">
      <formula>0.8</formula>
    </cfRule>
  </conditionalFormatting>
  <conditionalFormatting sqref="P31">
    <cfRule type="cellIs" dxfId="18772" priority="2380" operator="greaterThan">
      <formula>0</formula>
    </cfRule>
  </conditionalFormatting>
  <conditionalFormatting sqref="Q31">
    <cfRule type="cellIs" dxfId="18771" priority="2385" operator="lessThan">
      <formula>0</formula>
    </cfRule>
  </conditionalFormatting>
  <conditionalFormatting sqref="Q31">
    <cfRule type="cellIs" dxfId="18770" priority="2379" operator="lessThan">
      <formula>0</formula>
    </cfRule>
  </conditionalFormatting>
  <conditionalFormatting sqref="R31">
    <cfRule type="cellIs" dxfId="18769" priority="2377" operator="lessThan">
      <formula>0.8</formula>
    </cfRule>
    <cfRule type="cellIs" dxfId="18768" priority="2378" operator="greaterThan">
      <formula>1</formula>
    </cfRule>
  </conditionalFormatting>
  <conditionalFormatting sqref="R31">
    <cfRule type="cellIs" dxfId="18767" priority="2375" operator="greaterThan">
      <formula>1</formula>
    </cfRule>
    <cfRule type="cellIs" dxfId="18766" priority="2376" operator="lessThan">
      <formula>0.8</formula>
    </cfRule>
  </conditionalFormatting>
  <conditionalFormatting sqref="P31">
    <cfRule type="cellIs" dxfId="18765" priority="2374" operator="greaterThan">
      <formula>0</formula>
    </cfRule>
  </conditionalFormatting>
  <conditionalFormatting sqref="P31">
    <cfRule type="cellIs" dxfId="18764" priority="2368" operator="greaterThan">
      <formula>0</formula>
    </cfRule>
  </conditionalFormatting>
  <conditionalFormatting sqref="Q31">
    <cfRule type="cellIs" dxfId="18763" priority="2373" operator="lessThan">
      <formula>0</formula>
    </cfRule>
  </conditionalFormatting>
  <conditionalFormatting sqref="R31">
    <cfRule type="cellIs" dxfId="18762" priority="2371" operator="lessThan">
      <formula>0.8</formula>
    </cfRule>
    <cfRule type="cellIs" dxfId="18761" priority="2372" operator="greaterThan">
      <formula>1</formula>
    </cfRule>
  </conditionalFormatting>
  <conditionalFormatting sqref="R31">
    <cfRule type="cellIs" dxfId="18760" priority="2369" operator="greaterThan">
      <formula>1</formula>
    </cfRule>
    <cfRule type="cellIs" dxfId="18759" priority="2370" operator="lessThan">
      <formula>0.8</formula>
    </cfRule>
  </conditionalFormatting>
  <conditionalFormatting sqref="P31">
    <cfRule type="cellIs" dxfId="18758" priority="2362" operator="greaterThan">
      <formula>0</formula>
    </cfRule>
  </conditionalFormatting>
  <conditionalFormatting sqref="Q31">
    <cfRule type="cellIs" dxfId="18757" priority="2367" operator="lessThan">
      <formula>0</formula>
    </cfRule>
  </conditionalFormatting>
  <conditionalFormatting sqref="R31">
    <cfRule type="cellIs" dxfId="18756" priority="2365" operator="lessThan">
      <formula>0.8</formula>
    </cfRule>
    <cfRule type="cellIs" dxfId="18755" priority="2366" operator="greaterThan">
      <formula>1</formula>
    </cfRule>
  </conditionalFormatting>
  <conditionalFormatting sqref="R31">
    <cfRule type="cellIs" dxfId="18754" priority="2363" operator="greaterThan">
      <formula>1</formula>
    </cfRule>
    <cfRule type="cellIs" dxfId="18753" priority="2364" operator="lessThan">
      <formula>0.8</formula>
    </cfRule>
  </conditionalFormatting>
  <conditionalFormatting sqref="R31">
    <cfRule type="cellIs" dxfId="18752" priority="2359" operator="lessThan">
      <formula>0.8</formula>
    </cfRule>
    <cfRule type="cellIs" dxfId="18751" priority="2360" operator="greaterThan">
      <formula>1</formula>
    </cfRule>
  </conditionalFormatting>
  <conditionalFormatting sqref="R31">
    <cfRule type="cellIs" dxfId="18750" priority="2357" operator="greaterThan">
      <formula>1</formula>
    </cfRule>
    <cfRule type="cellIs" dxfId="18749" priority="2358" operator="lessThan">
      <formula>0.8</formula>
    </cfRule>
  </conditionalFormatting>
  <conditionalFormatting sqref="P31">
    <cfRule type="cellIs" dxfId="18748" priority="2356" operator="greaterThan">
      <formula>0</formula>
    </cfRule>
  </conditionalFormatting>
  <conditionalFormatting sqref="Q31">
    <cfRule type="cellIs" dxfId="18747" priority="2361" operator="lessThan">
      <formula>0</formula>
    </cfRule>
  </conditionalFormatting>
  <conditionalFormatting sqref="P31">
    <cfRule type="cellIs" dxfId="18746" priority="2350" operator="greaterThan">
      <formula>0</formula>
    </cfRule>
  </conditionalFormatting>
  <conditionalFormatting sqref="Q31">
    <cfRule type="cellIs" dxfId="18745" priority="2355" operator="lessThan">
      <formula>0</formula>
    </cfRule>
  </conditionalFormatting>
  <conditionalFormatting sqref="R31">
    <cfRule type="cellIs" dxfId="18744" priority="2353" operator="lessThan">
      <formula>0.8</formula>
    </cfRule>
    <cfRule type="cellIs" dxfId="18743" priority="2354" operator="greaterThan">
      <formula>1</formula>
    </cfRule>
  </conditionalFormatting>
  <conditionalFormatting sqref="R31">
    <cfRule type="cellIs" dxfId="18742" priority="2351" operator="greaterThan">
      <formula>1</formula>
    </cfRule>
    <cfRule type="cellIs" dxfId="18741" priority="2352" operator="lessThan">
      <formula>0.8</formula>
    </cfRule>
  </conditionalFormatting>
  <conditionalFormatting sqref="R31">
    <cfRule type="cellIs" dxfId="18740" priority="2347" operator="lessThan">
      <formula>0.8</formula>
    </cfRule>
    <cfRule type="cellIs" dxfId="18739" priority="2348" operator="greaterThan">
      <formula>1</formula>
    </cfRule>
  </conditionalFormatting>
  <conditionalFormatting sqref="R31">
    <cfRule type="cellIs" dxfId="18738" priority="2345" operator="greaterThan">
      <formula>1</formula>
    </cfRule>
    <cfRule type="cellIs" dxfId="18737" priority="2346" operator="lessThan">
      <formula>0.8</formula>
    </cfRule>
  </conditionalFormatting>
  <conditionalFormatting sqref="P31">
    <cfRule type="cellIs" dxfId="18736" priority="2344" operator="greaterThan">
      <formula>0</formula>
    </cfRule>
  </conditionalFormatting>
  <conditionalFormatting sqref="Q31">
    <cfRule type="cellIs" dxfId="18735" priority="2349" operator="lessThan">
      <formula>0</formula>
    </cfRule>
  </conditionalFormatting>
  <conditionalFormatting sqref="R31">
    <cfRule type="cellIs" dxfId="18734" priority="2341" operator="lessThan">
      <formula>0.8</formula>
    </cfRule>
    <cfRule type="cellIs" dxfId="18733" priority="2342" operator="greaterThan">
      <formula>1</formula>
    </cfRule>
  </conditionalFormatting>
  <conditionalFormatting sqref="R31">
    <cfRule type="cellIs" dxfId="18732" priority="2339" operator="greaterThan">
      <formula>1</formula>
    </cfRule>
    <cfRule type="cellIs" dxfId="18731" priority="2340" operator="lessThan">
      <formula>0.8</formula>
    </cfRule>
  </conditionalFormatting>
  <conditionalFormatting sqref="P31">
    <cfRule type="cellIs" dxfId="18730" priority="2338" operator="greaterThan">
      <formula>0</formula>
    </cfRule>
  </conditionalFormatting>
  <conditionalFormatting sqref="Q31">
    <cfRule type="cellIs" dxfId="18729" priority="2343" operator="lessThan">
      <formula>0</formula>
    </cfRule>
  </conditionalFormatting>
  <conditionalFormatting sqref="Q31">
    <cfRule type="cellIs" dxfId="18728" priority="2337" operator="lessThan">
      <formula>0</formula>
    </cfRule>
  </conditionalFormatting>
  <conditionalFormatting sqref="R31">
    <cfRule type="cellIs" dxfId="18727" priority="2335" operator="lessThan">
      <formula>0.8</formula>
    </cfRule>
    <cfRule type="cellIs" dxfId="18726" priority="2336" operator="greaterThan">
      <formula>1</formula>
    </cfRule>
  </conditionalFormatting>
  <conditionalFormatting sqref="R31">
    <cfRule type="cellIs" dxfId="18725" priority="2333" operator="greaterThan">
      <formula>1</formula>
    </cfRule>
    <cfRule type="cellIs" dxfId="18724" priority="2334" operator="lessThan">
      <formula>0.8</formula>
    </cfRule>
  </conditionalFormatting>
  <conditionalFormatting sqref="P31">
    <cfRule type="cellIs" dxfId="18723" priority="2332" operator="greaterThan">
      <formula>0</formula>
    </cfRule>
  </conditionalFormatting>
  <conditionalFormatting sqref="Q31">
    <cfRule type="cellIs" dxfId="18722" priority="2326" operator="lessThan">
      <formula>0</formula>
    </cfRule>
  </conditionalFormatting>
  <conditionalFormatting sqref="R31">
    <cfRule type="cellIs" dxfId="18721" priority="2330" operator="lessThan">
      <formula>0.8</formula>
    </cfRule>
    <cfRule type="cellIs" dxfId="18720" priority="2331" operator="greaterThan">
      <formula>1</formula>
    </cfRule>
  </conditionalFormatting>
  <conditionalFormatting sqref="R31">
    <cfRule type="cellIs" dxfId="18719" priority="2328" operator="greaterThan">
      <formula>1</formula>
    </cfRule>
    <cfRule type="cellIs" dxfId="18718" priority="2329" operator="lessThan">
      <formula>0.8</formula>
    </cfRule>
  </conditionalFormatting>
  <conditionalFormatting sqref="P31">
    <cfRule type="cellIs" dxfId="18717" priority="2327" operator="greaterThan">
      <formula>0</formula>
    </cfRule>
  </conditionalFormatting>
  <conditionalFormatting sqref="Q31">
    <cfRule type="cellIs" dxfId="18716" priority="2325" operator="lessThan">
      <formula>0</formula>
    </cfRule>
  </conditionalFormatting>
  <conditionalFormatting sqref="R31">
    <cfRule type="cellIs" dxfId="18715" priority="2323" operator="lessThan">
      <formula>0.8</formula>
    </cfRule>
    <cfRule type="cellIs" dxfId="18714" priority="2324" operator="greaterThan">
      <formula>1</formula>
    </cfRule>
  </conditionalFormatting>
  <conditionalFormatting sqref="R31">
    <cfRule type="cellIs" dxfId="18713" priority="2321" operator="greaterThan">
      <formula>1</formula>
    </cfRule>
    <cfRule type="cellIs" dxfId="18712" priority="2322" operator="lessThan">
      <formula>0.8</formula>
    </cfRule>
  </conditionalFormatting>
  <conditionalFormatting sqref="P31">
    <cfRule type="cellIs" dxfId="18711" priority="2320" operator="greaterThan">
      <formula>0</formula>
    </cfRule>
  </conditionalFormatting>
  <conditionalFormatting sqref="Q31">
    <cfRule type="cellIs" dxfId="18710" priority="2319" operator="lessThan">
      <formula>0</formula>
    </cfRule>
  </conditionalFormatting>
  <conditionalFormatting sqref="R31">
    <cfRule type="cellIs" dxfId="18709" priority="2317" operator="lessThan">
      <formula>0.8</formula>
    </cfRule>
    <cfRule type="cellIs" dxfId="18708" priority="2318" operator="greaterThan">
      <formula>1</formula>
    </cfRule>
  </conditionalFormatting>
  <conditionalFormatting sqref="R31">
    <cfRule type="cellIs" dxfId="18707" priority="2315" operator="greaterThan">
      <formula>1</formula>
    </cfRule>
    <cfRule type="cellIs" dxfId="18706" priority="2316" operator="lessThan">
      <formula>0.8</formula>
    </cfRule>
  </conditionalFormatting>
  <conditionalFormatting sqref="P31">
    <cfRule type="cellIs" dxfId="18705" priority="2314" operator="greaterThan">
      <formula>0</formula>
    </cfRule>
  </conditionalFormatting>
  <conditionalFormatting sqref="Q31">
    <cfRule type="cellIs" dxfId="18704" priority="2313" operator="lessThan">
      <formula>0</formula>
    </cfRule>
  </conditionalFormatting>
  <conditionalFormatting sqref="R31">
    <cfRule type="cellIs" dxfId="18703" priority="2311" operator="lessThan">
      <formula>0.8</formula>
    </cfRule>
    <cfRule type="cellIs" dxfId="18702" priority="2312" operator="greaterThan">
      <formula>1</formula>
    </cfRule>
  </conditionalFormatting>
  <conditionalFormatting sqref="R31">
    <cfRule type="cellIs" dxfId="18701" priority="2309" operator="greaterThan">
      <formula>1</formula>
    </cfRule>
    <cfRule type="cellIs" dxfId="18700" priority="2310" operator="lessThan">
      <formula>0.8</formula>
    </cfRule>
  </conditionalFormatting>
  <conditionalFormatting sqref="P31">
    <cfRule type="cellIs" dxfId="18699" priority="2308" operator="greaterThan">
      <formula>0</formula>
    </cfRule>
  </conditionalFormatting>
  <conditionalFormatting sqref="Q31">
    <cfRule type="cellIs" dxfId="18698" priority="2307" operator="lessThan">
      <formula>0</formula>
    </cfRule>
  </conditionalFormatting>
  <conditionalFormatting sqref="R31">
    <cfRule type="cellIs" dxfId="18697" priority="2305" operator="lessThan">
      <formula>0.8</formula>
    </cfRule>
    <cfRule type="cellIs" dxfId="18696" priority="2306" operator="greaterThan">
      <formula>1</formula>
    </cfRule>
  </conditionalFormatting>
  <conditionalFormatting sqref="R31">
    <cfRule type="cellIs" dxfId="18695" priority="2303" operator="greaterThan">
      <formula>1</formula>
    </cfRule>
    <cfRule type="cellIs" dxfId="18694" priority="2304" operator="lessThan">
      <formula>0.8</formula>
    </cfRule>
  </conditionalFormatting>
  <conditionalFormatting sqref="P31">
    <cfRule type="cellIs" dxfId="18693" priority="2302" operator="greaterThan">
      <formula>0</formula>
    </cfRule>
  </conditionalFormatting>
  <conditionalFormatting sqref="Q31">
    <cfRule type="cellIs" dxfId="18692" priority="2301" operator="lessThan">
      <formula>0</formula>
    </cfRule>
  </conditionalFormatting>
  <conditionalFormatting sqref="R31">
    <cfRule type="cellIs" dxfId="18691" priority="2299" operator="lessThan">
      <formula>0.8</formula>
    </cfRule>
    <cfRule type="cellIs" dxfId="18690" priority="2300" operator="greaterThan">
      <formula>1</formula>
    </cfRule>
  </conditionalFormatting>
  <conditionalFormatting sqref="R31">
    <cfRule type="cellIs" dxfId="18689" priority="2297" operator="greaterThan">
      <formula>1</formula>
    </cfRule>
    <cfRule type="cellIs" dxfId="18688" priority="2298" operator="lessThan">
      <formula>0.8</formula>
    </cfRule>
  </conditionalFormatting>
  <conditionalFormatting sqref="P31">
    <cfRule type="cellIs" dxfId="18687" priority="2296" operator="greaterThan">
      <formula>0</formula>
    </cfRule>
  </conditionalFormatting>
  <conditionalFormatting sqref="P31">
    <cfRule type="cellIs" dxfId="18686" priority="2290" operator="greaterThan">
      <formula>0</formula>
    </cfRule>
  </conditionalFormatting>
  <conditionalFormatting sqref="Q31">
    <cfRule type="cellIs" dxfId="18685" priority="2295" operator="lessThan">
      <formula>0</formula>
    </cfRule>
  </conditionalFormatting>
  <conditionalFormatting sqref="R31">
    <cfRule type="cellIs" dxfId="18684" priority="2293" operator="lessThan">
      <formula>0.8</formula>
    </cfRule>
    <cfRule type="cellIs" dxfId="18683" priority="2294" operator="greaterThan">
      <formula>1</formula>
    </cfRule>
  </conditionalFormatting>
  <conditionalFormatting sqref="R31">
    <cfRule type="cellIs" dxfId="18682" priority="2291" operator="greaterThan">
      <formula>1</formula>
    </cfRule>
    <cfRule type="cellIs" dxfId="18681" priority="2292" operator="lessThan">
      <formula>0.8</formula>
    </cfRule>
  </conditionalFormatting>
  <conditionalFormatting sqref="P31">
    <cfRule type="cellIs" dxfId="18680" priority="2284" operator="greaterThan">
      <formula>0</formula>
    </cfRule>
  </conditionalFormatting>
  <conditionalFormatting sqref="Q31">
    <cfRule type="cellIs" dxfId="18679" priority="2289" operator="lessThan">
      <formula>0</formula>
    </cfRule>
  </conditionalFormatting>
  <conditionalFormatting sqref="R31">
    <cfRule type="cellIs" dxfId="18678" priority="2287" operator="lessThan">
      <formula>0.8</formula>
    </cfRule>
    <cfRule type="cellIs" dxfId="18677" priority="2288" operator="greaterThan">
      <formula>1</formula>
    </cfRule>
  </conditionalFormatting>
  <conditionalFormatting sqref="R31">
    <cfRule type="cellIs" dxfId="18676" priority="2285" operator="greaterThan">
      <formula>1</formula>
    </cfRule>
    <cfRule type="cellIs" dxfId="18675" priority="2286" operator="lessThan">
      <formula>0.8</formula>
    </cfRule>
  </conditionalFormatting>
  <conditionalFormatting sqref="R31">
    <cfRule type="cellIs" dxfId="18674" priority="2281" operator="lessThan">
      <formula>0.8</formula>
    </cfRule>
    <cfRule type="cellIs" dxfId="18673" priority="2282" operator="greaterThan">
      <formula>1</formula>
    </cfRule>
  </conditionalFormatting>
  <conditionalFormatting sqref="R31">
    <cfRule type="cellIs" dxfId="18672" priority="2279" operator="greaterThan">
      <formula>1</formula>
    </cfRule>
    <cfRule type="cellIs" dxfId="18671" priority="2280" operator="lessThan">
      <formula>0.8</formula>
    </cfRule>
  </conditionalFormatting>
  <conditionalFormatting sqref="P31">
    <cfRule type="cellIs" dxfId="18670" priority="2278" operator="greaterThan">
      <formula>0</formula>
    </cfRule>
  </conditionalFormatting>
  <conditionalFormatting sqref="Q31">
    <cfRule type="cellIs" dxfId="18669" priority="2283" operator="lessThan">
      <formula>0</formula>
    </cfRule>
  </conditionalFormatting>
  <conditionalFormatting sqref="P79">
    <cfRule type="cellIs" dxfId="18668" priority="2272" operator="greaterThan">
      <formula>0</formula>
    </cfRule>
  </conditionalFormatting>
  <conditionalFormatting sqref="Q79">
    <cfRule type="cellIs" dxfId="18667" priority="2277" operator="lessThan">
      <formula>0</formula>
    </cfRule>
  </conditionalFormatting>
  <conditionalFormatting sqref="R79">
    <cfRule type="cellIs" dxfId="18666" priority="2275" operator="lessThan">
      <formula>0.8</formula>
    </cfRule>
    <cfRule type="cellIs" dxfId="18665" priority="2276" operator="greaterThan">
      <formula>1</formula>
    </cfRule>
  </conditionalFormatting>
  <conditionalFormatting sqref="R79">
    <cfRule type="cellIs" dxfId="18664" priority="2273" operator="greaterThan">
      <formula>1</formula>
    </cfRule>
    <cfRule type="cellIs" dxfId="18663" priority="2274" operator="lessThan">
      <formula>0.8</formula>
    </cfRule>
  </conditionalFormatting>
  <conditionalFormatting sqref="Q79">
    <cfRule type="cellIs" dxfId="18662" priority="2271" operator="lessThan">
      <formula>0</formula>
    </cfRule>
  </conditionalFormatting>
  <conditionalFormatting sqref="R79">
    <cfRule type="cellIs" dxfId="18661" priority="2269" operator="lessThan">
      <formula>0.8</formula>
    </cfRule>
    <cfRule type="cellIs" dxfId="18660" priority="2270" operator="greaterThan">
      <formula>1</formula>
    </cfRule>
  </conditionalFormatting>
  <conditionalFormatting sqref="R79">
    <cfRule type="cellIs" dxfId="18659" priority="2267" operator="greaterThan">
      <formula>1</formula>
    </cfRule>
    <cfRule type="cellIs" dxfId="18658" priority="2268" operator="lessThan">
      <formula>0.8</formula>
    </cfRule>
  </conditionalFormatting>
  <conditionalFormatting sqref="P79">
    <cfRule type="cellIs" dxfId="18657" priority="2266" operator="greaterThan">
      <formula>0</formula>
    </cfRule>
  </conditionalFormatting>
  <conditionalFormatting sqref="P79">
    <cfRule type="cellIs" dxfId="18656" priority="2260" operator="greaterThan">
      <formula>0</formula>
    </cfRule>
  </conditionalFormatting>
  <conditionalFormatting sqref="Q79">
    <cfRule type="cellIs" dxfId="18655" priority="2265" operator="lessThan">
      <formula>0</formula>
    </cfRule>
  </conditionalFormatting>
  <conditionalFormatting sqref="R79">
    <cfRule type="cellIs" dxfId="18654" priority="2263" operator="lessThan">
      <formula>0.8</formula>
    </cfRule>
    <cfRule type="cellIs" dxfId="18653" priority="2264" operator="greaterThan">
      <formula>1</formula>
    </cfRule>
  </conditionalFormatting>
  <conditionalFormatting sqref="R79">
    <cfRule type="cellIs" dxfId="18652" priority="2261" operator="greaterThan">
      <formula>1</formula>
    </cfRule>
    <cfRule type="cellIs" dxfId="18651" priority="2262" operator="lessThan">
      <formula>0.8</formula>
    </cfRule>
  </conditionalFormatting>
  <conditionalFormatting sqref="Q79">
    <cfRule type="cellIs" dxfId="18650" priority="2254" operator="lessThan">
      <formula>0</formula>
    </cfRule>
  </conditionalFormatting>
  <conditionalFormatting sqref="P79">
    <cfRule type="cellIs" dxfId="18649" priority="2255" operator="greaterThan">
      <formula>0</formula>
    </cfRule>
  </conditionalFormatting>
  <conditionalFormatting sqref="R79">
    <cfRule type="cellIs" dxfId="18648" priority="2258" operator="lessThan">
      <formula>0.8</formula>
    </cfRule>
    <cfRule type="cellIs" dxfId="18647" priority="2259" operator="greaterThan">
      <formula>1</formula>
    </cfRule>
  </conditionalFormatting>
  <conditionalFormatting sqref="R79">
    <cfRule type="cellIs" dxfId="18646" priority="2256" operator="greaterThan">
      <formula>1</formula>
    </cfRule>
    <cfRule type="cellIs" dxfId="18645" priority="2257" operator="lessThan">
      <formula>0.8</formula>
    </cfRule>
  </conditionalFormatting>
  <conditionalFormatting sqref="Q79">
    <cfRule type="cellIs" dxfId="18644" priority="2248" operator="lessThan">
      <formula>0</formula>
    </cfRule>
  </conditionalFormatting>
  <conditionalFormatting sqref="R79">
    <cfRule type="cellIs" dxfId="18643" priority="2252" operator="lessThan">
      <formula>0.8</formula>
    </cfRule>
    <cfRule type="cellIs" dxfId="18642" priority="2253" operator="greaterThan">
      <formula>1</formula>
    </cfRule>
  </conditionalFormatting>
  <conditionalFormatting sqref="R79">
    <cfRule type="cellIs" dxfId="18641" priority="2250" operator="greaterThan">
      <formula>1</formula>
    </cfRule>
    <cfRule type="cellIs" dxfId="18640" priority="2251" operator="lessThan">
      <formula>0.8</formula>
    </cfRule>
  </conditionalFormatting>
  <conditionalFormatting sqref="P79">
    <cfRule type="cellIs" dxfId="18639" priority="2249" operator="greaterThan">
      <formula>0</formula>
    </cfRule>
  </conditionalFormatting>
  <conditionalFormatting sqref="Q79">
    <cfRule type="cellIs" dxfId="18638" priority="2247" operator="lessThan">
      <formula>0</formula>
    </cfRule>
  </conditionalFormatting>
  <conditionalFormatting sqref="R79">
    <cfRule type="cellIs" dxfId="18637" priority="2245" operator="lessThan">
      <formula>0.8</formula>
    </cfRule>
    <cfRule type="cellIs" dxfId="18636" priority="2246" operator="greaterThan">
      <formula>1</formula>
    </cfRule>
  </conditionalFormatting>
  <conditionalFormatting sqref="R79">
    <cfRule type="cellIs" dxfId="18635" priority="2243" operator="greaterThan">
      <formula>1</formula>
    </cfRule>
    <cfRule type="cellIs" dxfId="18634" priority="2244" operator="lessThan">
      <formula>0.8</formula>
    </cfRule>
  </conditionalFormatting>
  <conditionalFormatting sqref="P79">
    <cfRule type="cellIs" dxfId="18633" priority="2242" operator="greaterThan">
      <formula>0</formula>
    </cfRule>
  </conditionalFormatting>
  <conditionalFormatting sqref="Q79">
    <cfRule type="cellIs" dxfId="18632" priority="2241" operator="lessThan">
      <formula>0</formula>
    </cfRule>
  </conditionalFormatting>
  <conditionalFormatting sqref="R79">
    <cfRule type="cellIs" dxfId="18631" priority="2239" operator="lessThan">
      <formula>0.8</formula>
    </cfRule>
    <cfRule type="cellIs" dxfId="18630" priority="2240" operator="greaterThan">
      <formula>1</formula>
    </cfRule>
  </conditionalFormatting>
  <conditionalFormatting sqref="R79">
    <cfRule type="cellIs" dxfId="18629" priority="2237" operator="greaterThan">
      <formula>1</formula>
    </cfRule>
    <cfRule type="cellIs" dxfId="18628" priority="2238" operator="lessThan">
      <formula>0.8</formula>
    </cfRule>
  </conditionalFormatting>
  <conditionalFormatting sqref="P79">
    <cfRule type="cellIs" dxfId="18627" priority="2236" operator="greaterThan">
      <formula>0</formula>
    </cfRule>
  </conditionalFormatting>
  <conditionalFormatting sqref="P79">
    <cfRule type="cellIs" dxfId="18626" priority="2230" operator="greaterThan">
      <formula>0</formula>
    </cfRule>
  </conditionalFormatting>
  <conditionalFormatting sqref="Q79">
    <cfRule type="cellIs" dxfId="18625" priority="2235" operator="lessThan">
      <formula>0</formula>
    </cfRule>
  </conditionalFormatting>
  <conditionalFormatting sqref="R79">
    <cfRule type="cellIs" dxfId="18624" priority="2233" operator="lessThan">
      <formula>0.8</formula>
    </cfRule>
    <cfRule type="cellIs" dxfId="18623" priority="2234" operator="greaterThan">
      <formula>1</formula>
    </cfRule>
  </conditionalFormatting>
  <conditionalFormatting sqref="R79">
    <cfRule type="cellIs" dxfId="18622" priority="2231" operator="greaterThan">
      <formula>1</formula>
    </cfRule>
    <cfRule type="cellIs" dxfId="18621" priority="2232" operator="lessThan">
      <formula>0.8</formula>
    </cfRule>
  </conditionalFormatting>
  <conditionalFormatting sqref="P71:P78">
    <cfRule type="cellIs" dxfId="18620" priority="2224" operator="greaterThan">
      <formula>0</formula>
    </cfRule>
  </conditionalFormatting>
  <conditionalFormatting sqref="Q71:Q78">
    <cfRule type="cellIs" dxfId="18619" priority="2229" operator="lessThan">
      <formula>0</formula>
    </cfRule>
  </conditionalFormatting>
  <conditionalFormatting sqref="R71:R78">
    <cfRule type="cellIs" dxfId="18618" priority="2227" operator="lessThan">
      <formula>0.8</formula>
    </cfRule>
    <cfRule type="cellIs" dxfId="18617" priority="2228" operator="greaterThan">
      <formula>1</formula>
    </cfRule>
  </conditionalFormatting>
  <conditionalFormatting sqref="R71:R78">
    <cfRule type="cellIs" dxfId="18616" priority="2225" operator="greaterThan">
      <formula>1</formula>
    </cfRule>
    <cfRule type="cellIs" dxfId="18615" priority="2226" operator="lessThan">
      <formula>0.8</formula>
    </cfRule>
  </conditionalFormatting>
  <conditionalFormatting sqref="Q148:Q153">
    <cfRule type="cellIs" dxfId="18614" priority="2223" operator="lessThan">
      <formula>0</formula>
    </cfRule>
  </conditionalFormatting>
  <conditionalFormatting sqref="R148:R153">
    <cfRule type="cellIs" dxfId="18613" priority="2221" operator="lessThan">
      <formula>0.8</formula>
    </cfRule>
    <cfRule type="cellIs" dxfId="18612" priority="2222" operator="greaterThan">
      <formula>1</formula>
    </cfRule>
  </conditionalFormatting>
  <conditionalFormatting sqref="R148:R153">
    <cfRule type="cellIs" dxfId="18611" priority="2219" operator="greaterThan">
      <formula>1</formula>
    </cfRule>
    <cfRule type="cellIs" dxfId="18610" priority="2220" operator="lessThan">
      <formula>0.8</formula>
    </cfRule>
  </conditionalFormatting>
  <conditionalFormatting sqref="P148:P153">
    <cfRule type="cellIs" dxfId="18609" priority="2218" operator="greaterThan">
      <formula>0</formula>
    </cfRule>
  </conditionalFormatting>
  <conditionalFormatting sqref="Q148:Q153">
    <cfRule type="cellIs" dxfId="18608" priority="2217" operator="lessThan">
      <formula>0</formula>
    </cfRule>
  </conditionalFormatting>
  <conditionalFormatting sqref="R148:R153">
    <cfRule type="cellIs" dxfId="18607" priority="2215" operator="lessThan">
      <formula>0.8</formula>
    </cfRule>
    <cfRule type="cellIs" dxfId="18606" priority="2216" operator="greaterThan">
      <formula>1</formula>
    </cfRule>
  </conditionalFormatting>
  <conditionalFormatting sqref="R148:R153">
    <cfRule type="cellIs" dxfId="18605" priority="2213" operator="greaterThan">
      <formula>1</formula>
    </cfRule>
    <cfRule type="cellIs" dxfId="18604" priority="2214" operator="lessThan">
      <formula>0.8</formula>
    </cfRule>
  </conditionalFormatting>
  <conditionalFormatting sqref="P148:P153">
    <cfRule type="cellIs" dxfId="18603" priority="2212" operator="greaterThan">
      <formula>0</formula>
    </cfRule>
  </conditionalFormatting>
  <conditionalFormatting sqref="Q148:Q153">
    <cfRule type="cellIs" dxfId="18602" priority="2211" operator="lessThan">
      <formula>0</formula>
    </cfRule>
  </conditionalFormatting>
  <conditionalFormatting sqref="R148:R153">
    <cfRule type="cellIs" dxfId="18601" priority="2209" operator="lessThan">
      <formula>0.8</formula>
    </cfRule>
    <cfRule type="cellIs" dxfId="18600" priority="2210" operator="greaterThan">
      <formula>1</formula>
    </cfRule>
  </conditionalFormatting>
  <conditionalFormatting sqref="R148:R153">
    <cfRule type="cellIs" dxfId="18599" priority="2207" operator="greaterThan">
      <formula>1</formula>
    </cfRule>
    <cfRule type="cellIs" dxfId="18598" priority="2208" operator="lessThan">
      <formula>0.8</formula>
    </cfRule>
  </conditionalFormatting>
  <conditionalFormatting sqref="P148:P153">
    <cfRule type="cellIs" dxfId="18597" priority="2206" operator="greaterThan">
      <formula>0</formula>
    </cfRule>
  </conditionalFormatting>
  <conditionalFormatting sqref="Q148:Q153">
    <cfRule type="cellIs" dxfId="18596" priority="2205" operator="lessThan">
      <formula>0</formula>
    </cfRule>
  </conditionalFormatting>
  <conditionalFormatting sqref="R148:R153">
    <cfRule type="cellIs" dxfId="18595" priority="2203" operator="lessThan">
      <formula>0.8</formula>
    </cfRule>
    <cfRule type="cellIs" dxfId="18594" priority="2204" operator="greaterThan">
      <formula>1</formula>
    </cfRule>
  </conditionalFormatting>
  <conditionalFormatting sqref="R148:R153">
    <cfRule type="cellIs" dxfId="18593" priority="2201" operator="greaterThan">
      <formula>1</formula>
    </cfRule>
    <cfRule type="cellIs" dxfId="18592" priority="2202" operator="lessThan">
      <formula>0.8</formula>
    </cfRule>
  </conditionalFormatting>
  <conditionalFormatting sqref="P148:P153">
    <cfRule type="cellIs" dxfId="18591" priority="2200" operator="greaterThan">
      <formula>0</formula>
    </cfRule>
  </conditionalFormatting>
  <conditionalFormatting sqref="P148:P153">
    <cfRule type="cellIs" dxfId="18590" priority="2194" operator="greaterThan">
      <formula>0</formula>
    </cfRule>
  </conditionalFormatting>
  <conditionalFormatting sqref="Q148:Q153">
    <cfRule type="cellIs" dxfId="18589" priority="2199" operator="lessThan">
      <formula>0</formula>
    </cfRule>
  </conditionalFormatting>
  <conditionalFormatting sqref="R148:R153">
    <cfRule type="cellIs" dxfId="18588" priority="2197" operator="lessThan">
      <formula>0.8</formula>
    </cfRule>
    <cfRule type="cellIs" dxfId="18587" priority="2198" operator="greaterThan">
      <formula>1</formula>
    </cfRule>
  </conditionalFormatting>
  <conditionalFormatting sqref="R148:R153">
    <cfRule type="cellIs" dxfId="18586" priority="2195" operator="greaterThan">
      <formula>1</formula>
    </cfRule>
    <cfRule type="cellIs" dxfId="18585" priority="2196" operator="lessThan">
      <formula>0.8</formula>
    </cfRule>
  </conditionalFormatting>
  <conditionalFormatting sqref="P148:P153">
    <cfRule type="cellIs" dxfId="18584" priority="2188" operator="greaterThan">
      <formula>0</formula>
    </cfRule>
  </conditionalFormatting>
  <conditionalFormatting sqref="Q148:Q153">
    <cfRule type="cellIs" dxfId="18583" priority="2193" operator="lessThan">
      <formula>0</formula>
    </cfRule>
  </conditionalFormatting>
  <conditionalFormatting sqref="R148:R153">
    <cfRule type="cellIs" dxfId="18582" priority="2191" operator="lessThan">
      <formula>0.8</formula>
    </cfRule>
    <cfRule type="cellIs" dxfId="18581" priority="2192" operator="greaterThan">
      <formula>1</formula>
    </cfRule>
  </conditionalFormatting>
  <conditionalFormatting sqref="R148:R153">
    <cfRule type="cellIs" dxfId="18580" priority="2189" operator="greaterThan">
      <formula>1</formula>
    </cfRule>
    <cfRule type="cellIs" dxfId="18579" priority="2190" operator="lessThan">
      <formula>0.8</formula>
    </cfRule>
  </conditionalFormatting>
  <conditionalFormatting sqref="R148:R153">
    <cfRule type="cellIs" dxfId="18578" priority="2185" operator="lessThan">
      <formula>0.8</formula>
    </cfRule>
    <cfRule type="cellIs" dxfId="18577" priority="2186" operator="greaterThan">
      <formula>1</formula>
    </cfRule>
  </conditionalFormatting>
  <conditionalFormatting sqref="R148:R153">
    <cfRule type="cellIs" dxfId="18576" priority="2183" operator="greaterThan">
      <formula>1</formula>
    </cfRule>
    <cfRule type="cellIs" dxfId="18575" priority="2184" operator="lessThan">
      <formula>0.8</formula>
    </cfRule>
  </conditionalFormatting>
  <conditionalFormatting sqref="P148:P153">
    <cfRule type="cellIs" dxfId="18574" priority="2182" operator="greaterThan">
      <formula>0</formula>
    </cfRule>
  </conditionalFormatting>
  <conditionalFormatting sqref="Q148:Q153">
    <cfRule type="cellIs" dxfId="18573" priority="2187" operator="lessThan">
      <formula>0</formula>
    </cfRule>
  </conditionalFormatting>
  <conditionalFormatting sqref="Q148:Q153">
    <cfRule type="cellIs" dxfId="18572" priority="2181" operator="lessThan">
      <formula>0</formula>
    </cfRule>
  </conditionalFormatting>
  <conditionalFormatting sqref="R148:R153">
    <cfRule type="cellIs" dxfId="18571" priority="2179" operator="lessThan">
      <formula>0.8</formula>
    </cfRule>
    <cfRule type="cellIs" dxfId="18570" priority="2180" operator="greaterThan">
      <formula>1</formula>
    </cfRule>
  </conditionalFormatting>
  <conditionalFormatting sqref="R148:R153">
    <cfRule type="cellIs" dxfId="18569" priority="2177" operator="greaterThan">
      <formula>1</formula>
    </cfRule>
    <cfRule type="cellIs" dxfId="18568" priority="2178" operator="lessThan">
      <formula>0.8</formula>
    </cfRule>
  </conditionalFormatting>
  <conditionalFormatting sqref="P148:P153">
    <cfRule type="cellIs" dxfId="18567" priority="2176" operator="greaterThan">
      <formula>0</formula>
    </cfRule>
  </conditionalFormatting>
  <conditionalFormatting sqref="P148:P153">
    <cfRule type="cellIs" dxfId="18566" priority="2170" operator="greaterThan">
      <formula>0</formula>
    </cfRule>
  </conditionalFormatting>
  <conditionalFormatting sqref="Q148:Q153">
    <cfRule type="cellIs" dxfId="18565" priority="2175" operator="lessThan">
      <formula>0</formula>
    </cfRule>
  </conditionalFormatting>
  <conditionalFormatting sqref="R148:R153">
    <cfRule type="cellIs" dxfId="18564" priority="2173" operator="lessThan">
      <formula>0.8</formula>
    </cfRule>
    <cfRule type="cellIs" dxfId="18563" priority="2174" operator="greaterThan">
      <formula>1</formula>
    </cfRule>
  </conditionalFormatting>
  <conditionalFormatting sqref="R148:R153">
    <cfRule type="cellIs" dxfId="18562" priority="2171" operator="greaterThan">
      <formula>1</formula>
    </cfRule>
    <cfRule type="cellIs" dxfId="18561" priority="2172" operator="lessThan">
      <formula>0.8</formula>
    </cfRule>
  </conditionalFormatting>
  <conditionalFormatting sqref="P148:P153">
    <cfRule type="cellIs" dxfId="18560" priority="2164" operator="greaterThan">
      <formula>0</formula>
    </cfRule>
  </conditionalFormatting>
  <conditionalFormatting sqref="Q148:Q153">
    <cfRule type="cellIs" dxfId="18559" priority="2169" operator="lessThan">
      <formula>0</formula>
    </cfRule>
  </conditionalFormatting>
  <conditionalFormatting sqref="R148:R153">
    <cfRule type="cellIs" dxfId="18558" priority="2167" operator="lessThan">
      <formula>0.8</formula>
    </cfRule>
    <cfRule type="cellIs" dxfId="18557" priority="2168" operator="greaterThan">
      <formula>1</formula>
    </cfRule>
  </conditionalFormatting>
  <conditionalFormatting sqref="R148:R153">
    <cfRule type="cellIs" dxfId="18556" priority="2165" operator="greaterThan">
      <formula>1</formula>
    </cfRule>
    <cfRule type="cellIs" dxfId="18555" priority="2166" operator="lessThan">
      <formula>0.8</formula>
    </cfRule>
  </conditionalFormatting>
  <conditionalFormatting sqref="R148:R153">
    <cfRule type="cellIs" dxfId="18554" priority="2161" operator="lessThan">
      <formula>0.8</formula>
    </cfRule>
    <cfRule type="cellIs" dxfId="18553" priority="2162" operator="greaterThan">
      <formula>1</formula>
    </cfRule>
  </conditionalFormatting>
  <conditionalFormatting sqref="R148:R153">
    <cfRule type="cellIs" dxfId="18552" priority="2159" operator="greaterThan">
      <formula>1</formula>
    </cfRule>
    <cfRule type="cellIs" dxfId="18551" priority="2160" operator="lessThan">
      <formula>0.8</formula>
    </cfRule>
  </conditionalFormatting>
  <conditionalFormatting sqref="P148:P153">
    <cfRule type="cellIs" dxfId="18550" priority="2158" operator="greaterThan">
      <formula>0</formula>
    </cfRule>
  </conditionalFormatting>
  <conditionalFormatting sqref="Q148:Q153">
    <cfRule type="cellIs" dxfId="18549" priority="2163" operator="lessThan">
      <formula>0</formula>
    </cfRule>
  </conditionalFormatting>
  <conditionalFormatting sqref="P148:P153">
    <cfRule type="cellIs" dxfId="18548" priority="2152" operator="greaterThan">
      <formula>0</formula>
    </cfRule>
  </conditionalFormatting>
  <conditionalFormatting sqref="Q148:Q153">
    <cfRule type="cellIs" dxfId="18547" priority="2157" operator="lessThan">
      <formula>0</formula>
    </cfRule>
  </conditionalFormatting>
  <conditionalFormatting sqref="R148:R153">
    <cfRule type="cellIs" dxfId="18546" priority="2155" operator="lessThan">
      <formula>0.8</formula>
    </cfRule>
    <cfRule type="cellIs" dxfId="18545" priority="2156" operator="greaterThan">
      <formula>1</formula>
    </cfRule>
  </conditionalFormatting>
  <conditionalFormatting sqref="R148:R153">
    <cfRule type="cellIs" dxfId="18544" priority="2153" operator="greaterThan">
      <formula>1</formula>
    </cfRule>
    <cfRule type="cellIs" dxfId="18543" priority="2154" operator="lessThan">
      <formula>0.8</formula>
    </cfRule>
  </conditionalFormatting>
  <conditionalFormatting sqref="R148:R153">
    <cfRule type="cellIs" dxfId="18542" priority="2149" operator="lessThan">
      <formula>0.8</formula>
    </cfRule>
    <cfRule type="cellIs" dxfId="18541" priority="2150" operator="greaterThan">
      <formula>1</formula>
    </cfRule>
  </conditionalFormatting>
  <conditionalFormatting sqref="R148:R153">
    <cfRule type="cellIs" dxfId="18540" priority="2147" operator="greaterThan">
      <formula>1</formula>
    </cfRule>
    <cfRule type="cellIs" dxfId="18539" priority="2148" operator="lessThan">
      <formula>0.8</formula>
    </cfRule>
  </conditionalFormatting>
  <conditionalFormatting sqref="P148:P153">
    <cfRule type="cellIs" dxfId="18538" priority="2146" operator="greaterThan">
      <formula>0</formula>
    </cfRule>
  </conditionalFormatting>
  <conditionalFormatting sqref="Q148:Q153">
    <cfRule type="cellIs" dxfId="18537" priority="2151" operator="lessThan">
      <formula>0</formula>
    </cfRule>
  </conditionalFormatting>
  <conditionalFormatting sqref="R148:R153">
    <cfRule type="cellIs" dxfId="18536" priority="2143" operator="lessThan">
      <formula>0.8</formula>
    </cfRule>
    <cfRule type="cellIs" dxfId="18535" priority="2144" operator="greaterThan">
      <formula>1</formula>
    </cfRule>
  </conditionalFormatting>
  <conditionalFormatting sqref="R148:R153">
    <cfRule type="cellIs" dxfId="18534" priority="2141" operator="greaterThan">
      <formula>1</formula>
    </cfRule>
    <cfRule type="cellIs" dxfId="18533" priority="2142" operator="lessThan">
      <formula>0.8</formula>
    </cfRule>
  </conditionalFormatting>
  <conditionalFormatting sqref="P148:P153">
    <cfRule type="cellIs" dxfId="18532" priority="2140" operator="greaterThan">
      <formula>0</formula>
    </cfRule>
  </conditionalFormatting>
  <conditionalFormatting sqref="Q148:Q153">
    <cfRule type="cellIs" dxfId="18531" priority="2145" operator="lessThan">
      <formula>0</formula>
    </cfRule>
  </conditionalFormatting>
  <conditionalFormatting sqref="Q148:Q153">
    <cfRule type="cellIs" dxfId="18530" priority="2139" operator="lessThan">
      <formula>0</formula>
    </cfRule>
  </conditionalFormatting>
  <conditionalFormatting sqref="R148:R153">
    <cfRule type="cellIs" dxfId="18529" priority="2137" operator="lessThan">
      <formula>0.8</formula>
    </cfRule>
    <cfRule type="cellIs" dxfId="18528" priority="2138" operator="greaterThan">
      <formula>1</formula>
    </cfRule>
  </conditionalFormatting>
  <conditionalFormatting sqref="R148:R153">
    <cfRule type="cellIs" dxfId="18527" priority="2135" operator="greaterThan">
      <formula>1</formula>
    </cfRule>
    <cfRule type="cellIs" dxfId="18526" priority="2136" operator="lessThan">
      <formula>0.8</formula>
    </cfRule>
  </conditionalFormatting>
  <conditionalFormatting sqref="P148:P153">
    <cfRule type="cellIs" dxfId="18525" priority="2134" operator="greaterThan">
      <formula>0</formula>
    </cfRule>
  </conditionalFormatting>
  <conditionalFormatting sqref="Q148:Q153">
    <cfRule type="cellIs" dxfId="18524" priority="2128" operator="lessThan">
      <formula>0</formula>
    </cfRule>
  </conditionalFormatting>
  <conditionalFormatting sqref="R148:R153">
    <cfRule type="cellIs" dxfId="18523" priority="2132" operator="lessThan">
      <formula>0.8</formula>
    </cfRule>
    <cfRule type="cellIs" dxfId="18522" priority="2133" operator="greaterThan">
      <formula>1</formula>
    </cfRule>
  </conditionalFormatting>
  <conditionalFormatting sqref="R148:R153">
    <cfRule type="cellIs" dxfId="18521" priority="2130" operator="greaterThan">
      <formula>1</formula>
    </cfRule>
    <cfRule type="cellIs" dxfId="18520" priority="2131" operator="lessThan">
      <formula>0.8</formula>
    </cfRule>
  </conditionalFormatting>
  <conditionalFormatting sqref="P148:P153">
    <cfRule type="cellIs" dxfId="18519" priority="2129" operator="greaterThan">
      <formula>0</formula>
    </cfRule>
  </conditionalFormatting>
  <conditionalFormatting sqref="Q148:Q153">
    <cfRule type="cellIs" dxfId="18518" priority="2127" operator="lessThan">
      <formula>0</formula>
    </cfRule>
  </conditionalFormatting>
  <conditionalFormatting sqref="R148:R153">
    <cfRule type="cellIs" dxfId="18517" priority="2125" operator="lessThan">
      <formula>0.8</formula>
    </cfRule>
    <cfRule type="cellIs" dxfId="18516" priority="2126" operator="greaterThan">
      <formula>1</formula>
    </cfRule>
  </conditionalFormatting>
  <conditionalFormatting sqref="R148:R153">
    <cfRule type="cellIs" dxfId="18515" priority="2123" operator="greaterThan">
      <formula>1</formula>
    </cfRule>
    <cfRule type="cellIs" dxfId="18514" priority="2124" operator="lessThan">
      <formula>0.8</formula>
    </cfRule>
  </conditionalFormatting>
  <conditionalFormatting sqref="P148:P153">
    <cfRule type="cellIs" dxfId="18513" priority="2122" operator="greaterThan">
      <formula>0</formula>
    </cfRule>
  </conditionalFormatting>
  <conditionalFormatting sqref="Q148:Q153">
    <cfRule type="cellIs" dxfId="18512" priority="2121" operator="lessThan">
      <formula>0</formula>
    </cfRule>
  </conditionalFormatting>
  <conditionalFormatting sqref="R148:R153">
    <cfRule type="cellIs" dxfId="18511" priority="2119" operator="lessThan">
      <formula>0.8</formula>
    </cfRule>
    <cfRule type="cellIs" dxfId="18510" priority="2120" operator="greaterThan">
      <formula>1</formula>
    </cfRule>
  </conditionalFormatting>
  <conditionalFormatting sqref="R148:R153">
    <cfRule type="cellIs" dxfId="18509" priority="2117" operator="greaterThan">
      <formula>1</formula>
    </cfRule>
    <cfRule type="cellIs" dxfId="18508" priority="2118" operator="lessThan">
      <formula>0.8</formula>
    </cfRule>
  </conditionalFormatting>
  <conditionalFormatting sqref="P148:P153">
    <cfRule type="cellIs" dxfId="18507" priority="2116" operator="greaterThan">
      <formula>0</formula>
    </cfRule>
  </conditionalFormatting>
  <conditionalFormatting sqref="Q148:Q153">
    <cfRule type="cellIs" dxfId="18506" priority="2115" operator="lessThan">
      <formula>0</formula>
    </cfRule>
  </conditionalFormatting>
  <conditionalFormatting sqref="R148:R153">
    <cfRule type="cellIs" dxfId="18505" priority="2113" operator="lessThan">
      <formula>0.8</formula>
    </cfRule>
    <cfRule type="cellIs" dxfId="18504" priority="2114" operator="greaterThan">
      <formula>1</formula>
    </cfRule>
  </conditionalFormatting>
  <conditionalFormatting sqref="R148:R153">
    <cfRule type="cellIs" dxfId="18503" priority="2111" operator="greaterThan">
      <formula>1</formula>
    </cfRule>
    <cfRule type="cellIs" dxfId="18502" priority="2112" operator="lessThan">
      <formula>0.8</formula>
    </cfRule>
  </conditionalFormatting>
  <conditionalFormatting sqref="P148:P153">
    <cfRule type="cellIs" dxfId="18501" priority="2110" operator="greaterThan">
      <formula>0</formula>
    </cfRule>
  </conditionalFormatting>
  <conditionalFormatting sqref="Q148:Q153">
    <cfRule type="cellIs" dxfId="18500" priority="2109" operator="lessThan">
      <formula>0</formula>
    </cfRule>
  </conditionalFormatting>
  <conditionalFormatting sqref="R148:R153">
    <cfRule type="cellIs" dxfId="18499" priority="2107" operator="lessThan">
      <formula>0.8</formula>
    </cfRule>
    <cfRule type="cellIs" dxfId="18498" priority="2108" operator="greaterThan">
      <formula>1</formula>
    </cfRule>
  </conditionalFormatting>
  <conditionalFormatting sqref="R148:R153">
    <cfRule type="cellIs" dxfId="18497" priority="2105" operator="greaterThan">
      <formula>1</formula>
    </cfRule>
    <cfRule type="cellIs" dxfId="18496" priority="2106" operator="lessThan">
      <formula>0.8</formula>
    </cfRule>
  </conditionalFormatting>
  <conditionalFormatting sqref="P148:P153">
    <cfRule type="cellIs" dxfId="18495" priority="2104" operator="greaterThan">
      <formula>0</formula>
    </cfRule>
  </conditionalFormatting>
  <conditionalFormatting sqref="Q148:Q153">
    <cfRule type="cellIs" dxfId="18494" priority="2103" operator="lessThan">
      <formula>0</formula>
    </cfRule>
  </conditionalFormatting>
  <conditionalFormatting sqref="R148:R153">
    <cfRule type="cellIs" dxfId="18493" priority="2101" operator="lessThan">
      <formula>0.8</formula>
    </cfRule>
    <cfRule type="cellIs" dxfId="18492" priority="2102" operator="greaterThan">
      <formula>1</formula>
    </cfRule>
  </conditionalFormatting>
  <conditionalFormatting sqref="R148:R153">
    <cfRule type="cellIs" dxfId="18491" priority="2099" operator="greaterThan">
      <formula>1</formula>
    </cfRule>
    <cfRule type="cellIs" dxfId="18490" priority="2100" operator="lessThan">
      <formula>0.8</formula>
    </cfRule>
  </conditionalFormatting>
  <conditionalFormatting sqref="P148:P153">
    <cfRule type="cellIs" dxfId="18489" priority="2098" operator="greaterThan">
      <formula>0</formula>
    </cfRule>
  </conditionalFormatting>
  <conditionalFormatting sqref="P148:P153">
    <cfRule type="cellIs" dxfId="18488" priority="2092" operator="greaterThan">
      <formula>0</formula>
    </cfRule>
  </conditionalFormatting>
  <conditionalFormatting sqref="Q148:Q153">
    <cfRule type="cellIs" dxfId="18487" priority="2097" operator="lessThan">
      <formula>0</formula>
    </cfRule>
  </conditionalFormatting>
  <conditionalFormatting sqref="R148:R153">
    <cfRule type="cellIs" dxfId="18486" priority="2095" operator="lessThan">
      <formula>0.8</formula>
    </cfRule>
    <cfRule type="cellIs" dxfId="18485" priority="2096" operator="greaterThan">
      <formula>1</formula>
    </cfRule>
  </conditionalFormatting>
  <conditionalFormatting sqref="R148:R153">
    <cfRule type="cellIs" dxfId="18484" priority="2093" operator="greaterThan">
      <formula>1</formula>
    </cfRule>
    <cfRule type="cellIs" dxfId="18483" priority="2094" operator="lessThan">
      <formula>0.8</formula>
    </cfRule>
  </conditionalFormatting>
  <conditionalFormatting sqref="P148:P153">
    <cfRule type="cellIs" dxfId="18482" priority="2086" operator="greaterThan">
      <formula>0</formula>
    </cfRule>
  </conditionalFormatting>
  <conditionalFormatting sqref="Q148:Q153">
    <cfRule type="cellIs" dxfId="18481" priority="2091" operator="lessThan">
      <formula>0</formula>
    </cfRule>
  </conditionalFormatting>
  <conditionalFormatting sqref="R148:R153">
    <cfRule type="cellIs" dxfId="18480" priority="2089" operator="lessThan">
      <formula>0.8</formula>
    </cfRule>
    <cfRule type="cellIs" dxfId="18479" priority="2090" operator="greaterThan">
      <formula>1</formula>
    </cfRule>
  </conditionalFormatting>
  <conditionalFormatting sqref="R148:R153">
    <cfRule type="cellIs" dxfId="18478" priority="2087" operator="greaterThan">
      <formula>1</formula>
    </cfRule>
    <cfRule type="cellIs" dxfId="18477" priority="2088" operator="lessThan">
      <formula>0.8</formula>
    </cfRule>
  </conditionalFormatting>
  <conditionalFormatting sqref="R148:R153">
    <cfRule type="cellIs" dxfId="18476" priority="2083" operator="lessThan">
      <formula>0.8</formula>
    </cfRule>
    <cfRule type="cellIs" dxfId="18475" priority="2084" operator="greaterThan">
      <formula>1</formula>
    </cfRule>
  </conditionalFormatting>
  <conditionalFormatting sqref="R148:R153">
    <cfRule type="cellIs" dxfId="18474" priority="2081" operator="greaterThan">
      <formula>1</formula>
    </cfRule>
    <cfRule type="cellIs" dxfId="18473" priority="2082" operator="lessThan">
      <formula>0.8</formula>
    </cfRule>
  </conditionalFormatting>
  <conditionalFormatting sqref="P148:P153">
    <cfRule type="cellIs" dxfId="18472" priority="2080" operator="greaterThan">
      <formula>0</formula>
    </cfRule>
  </conditionalFormatting>
  <conditionalFormatting sqref="Q148:Q153">
    <cfRule type="cellIs" dxfId="18471" priority="2085" operator="lessThan">
      <formula>0</formula>
    </cfRule>
  </conditionalFormatting>
  <conditionalFormatting sqref="Q148:Q153">
    <cfRule type="cellIs" dxfId="18470" priority="2074" operator="lessThan">
      <formula>0</formula>
    </cfRule>
  </conditionalFormatting>
  <conditionalFormatting sqref="P148:P153">
    <cfRule type="cellIs" dxfId="18469" priority="2075" operator="greaterThan">
      <formula>0</formula>
    </cfRule>
  </conditionalFormatting>
  <conditionalFormatting sqref="R148:R153">
    <cfRule type="cellIs" dxfId="18468" priority="2078" operator="lessThan">
      <formula>0.8</formula>
    </cfRule>
    <cfRule type="cellIs" dxfId="18467" priority="2079" operator="greaterThan">
      <formula>1</formula>
    </cfRule>
  </conditionalFormatting>
  <conditionalFormatting sqref="R148:R153">
    <cfRule type="cellIs" dxfId="18466" priority="2076" operator="greaterThan">
      <formula>1</formula>
    </cfRule>
    <cfRule type="cellIs" dxfId="18465" priority="2077" operator="lessThan">
      <formula>0.8</formula>
    </cfRule>
  </conditionalFormatting>
  <conditionalFormatting sqref="Q148:Q153">
    <cfRule type="cellIs" dxfId="18464" priority="2068" operator="lessThan">
      <formula>0</formula>
    </cfRule>
  </conditionalFormatting>
  <conditionalFormatting sqref="R148:R153">
    <cfRule type="cellIs" dxfId="18463" priority="2072" operator="lessThan">
      <formula>0.8</formula>
    </cfRule>
    <cfRule type="cellIs" dxfId="18462" priority="2073" operator="greaterThan">
      <formula>1</formula>
    </cfRule>
  </conditionalFormatting>
  <conditionalFormatting sqref="R148:R153">
    <cfRule type="cellIs" dxfId="18461" priority="2070" operator="greaterThan">
      <formula>1</formula>
    </cfRule>
    <cfRule type="cellIs" dxfId="18460" priority="2071" operator="lessThan">
      <formula>0.8</formula>
    </cfRule>
  </conditionalFormatting>
  <conditionalFormatting sqref="P148:P153">
    <cfRule type="cellIs" dxfId="18459" priority="2069" operator="greaterThan">
      <formula>0</formula>
    </cfRule>
  </conditionalFormatting>
  <conditionalFormatting sqref="Q148:Q153">
    <cfRule type="cellIs" dxfId="18458" priority="2067" operator="lessThan">
      <formula>0</formula>
    </cfRule>
  </conditionalFormatting>
  <conditionalFormatting sqref="R148:R153">
    <cfRule type="cellIs" dxfId="18457" priority="2065" operator="lessThan">
      <formula>0.8</formula>
    </cfRule>
    <cfRule type="cellIs" dxfId="18456" priority="2066" operator="greaterThan">
      <formula>1</formula>
    </cfRule>
  </conditionalFormatting>
  <conditionalFormatting sqref="R148:R153">
    <cfRule type="cellIs" dxfId="18455" priority="2063" operator="greaterThan">
      <formula>1</formula>
    </cfRule>
    <cfRule type="cellIs" dxfId="18454" priority="2064" operator="lessThan">
      <formula>0.8</formula>
    </cfRule>
  </conditionalFormatting>
  <conditionalFormatting sqref="P148:P153">
    <cfRule type="cellIs" dxfId="18453" priority="2062" operator="greaterThan">
      <formula>0</formula>
    </cfRule>
  </conditionalFormatting>
  <conditionalFormatting sqref="Q148:Q153">
    <cfRule type="cellIs" dxfId="18452" priority="2061" operator="lessThan">
      <formula>0</formula>
    </cfRule>
  </conditionalFormatting>
  <conditionalFormatting sqref="R148:R153">
    <cfRule type="cellIs" dxfId="18451" priority="2059" operator="lessThan">
      <formula>0.8</formula>
    </cfRule>
    <cfRule type="cellIs" dxfId="18450" priority="2060" operator="greaterThan">
      <formula>1</formula>
    </cfRule>
  </conditionalFormatting>
  <conditionalFormatting sqref="R148:R153">
    <cfRule type="cellIs" dxfId="18449" priority="2057" operator="greaterThan">
      <formula>1</formula>
    </cfRule>
    <cfRule type="cellIs" dxfId="18448" priority="2058" operator="lessThan">
      <formula>0.8</formula>
    </cfRule>
  </conditionalFormatting>
  <conditionalFormatting sqref="P148:P153">
    <cfRule type="cellIs" dxfId="18447" priority="2056" operator="greaterThan">
      <formula>0</formula>
    </cfRule>
  </conditionalFormatting>
  <conditionalFormatting sqref="Q148:Q153">
    <cfRule type="cellIs" dxfId="18446" priority="2055" operator="lessThan">
      <formula>0</formula>
    </cfRule>
  </conditionalFormatting>
  <conditionalFormatting sqref="R148:R153">
    <cfRule type="cellIs" dxfId="18445" priority="2053" operator="lessThan">
      <formula>0.8</formula>
    </cfRule>
    <cfRule type="cellIs" dxfId="18444" priority="2054" operator="greaterThan">
      <formula>1</formula>
    </cfRule>
  </conditionalFormatting>
  <conditionalFormatting sqref="R148:R153">
    <cfRule type="cellIs" dxfId="18443" priority="2051" operator="greaterThan">
      <formula>1</formula>
    </cfRule>
    <cfRule type="cellIs" dxfId="18442" priority="2052" operator="lessThan">
      <formula>0.8</formula>
    </cfRule>
  </conditionalFormatting>
  <conditionalFormatting sqref="P148:P153">
    <cfRule type="cellIs" dxfId="18441" priority="2050" operator="greaterThan">
      <formula>0</formula>
    </cfRule>
  </conditionalFormatting>
  <conditionalFormatting sqref="Q148:Q153">
    <cfRule type="cellIs" dxfId="18440" priority="2049" operator="lessThan">
      <formula>0</formula>
    </cfRule>
  </conditionalFormatting>
  <conditionalFormatting sqref="R148:R153">
    <cfRule type="cellIs" dxfId="18439" priority="2047" operator="lessThan">
      <formula>0.8</formula>
    </cfRule>
    <cfRule type="cellIs" dxfId="18438" priority="2048" operator="greaterThan">
      <formula>1</formula>
    </cfRule>
  </conditionalFormatting>
  <conditionalFormatting sqref="R148:R153">
    <cfRule type="cellIs" dxfId="18437" priority="2045" operator="greaterThan">
      <formula>1</formula>
    </cfRule>
    <cfRule type="cellIs" dxfId="18436" priority="2046" operator="lessThan">
      <formula>0.8</formula>
    </cfRule>
  </conditionalFormatting>
  <conditionalFormatting sqref="P148:P153">
    <cfRule type="cellIs" dxfId="18435" priority="2044" operator="greaterThan">
      <formula>0</formula>
    </cfRule>
  </conditionalFormatting>
  <conditionalFormatting sqref="Q124 Q127 Q130">
    <cfRule type="cellIs" dxfId="18434" priority="2038" operator="lessThan">
      <formula>0</formula>
    </cfRule>
  </conditionalFormatting>
  <conditionalFormatting sqref="P124 P127 P130">
    <cfRule type="cellIs" dxfId="18433" priority="2039" operator="greaterThan">
      <formula>0</formula>
    </cfRule>
  </conditionalFormatting>
  <conditionalFormatting sqref="R124 R127 R130">
    <cfRule type="cellIs" dxfId="18432" priority="2042" operator="lessThan">
      <formula>0.8</formula>
    </cfRule>
    <cfRule type="cellIs" dxfId="18431" priority="2043" operator="greaterThan">
      <formula>1</formula>
    </cfRule>
  </conditionalFormatting>
  <conditionalFormatting sqref="R124 R127 R130">
    <cfRule type="cellIs" dxfId="18430" priority="2040" operator="greaterThan">
      <formula>1</formula>
    </cfRule>
    <cfRule type="cellIs" dxfId="18429" priority="2041" operator="lessThan">
      <formula>0.8</formula>
    </cfRule>
  </conditionalFormatting>
  <conditionalFormatting sqref="Q124 Q127 Q130">
    <cfRule type="cellIs" dxfId="18428" priority="2032" operator="lessThan">
      <formula>0</formula>
    </cfRule>
  </conditionalFormatting>
  <conditionalFormatting sqref="R124 R127 R130">
    <cfRule type="cellIs" dxfId="18427" priority="2036" operator="lessThan">
      <formula>0.8</formula>
    </cfRule>
    <cfRule type="cellIs" dxfId="18426" priority="2037" operator="greaterThan">
      <formula>1</formula>
    </cfRule>
  </conditionalFormatting>
  <conditionalFormatting sqref="R124 R127 R130">
    <cfRule type="cellIs" dxfId="18425" priority="2034" operator="greaterThan">
      <formula>1</formula>
    </cfRule>
    <cfRule type="cellIs" dxfId="18424" priority="2035" operator="lessThan">
      <formula>0.8</formula>
    </cfRule>
  </conditionalFormatting>
  <conditionalFormatting sqref="P124 P127 P130">
    <cfRule type="cellIs" dxfId="18423" priority="2033" operator="greaterThan">
      <formula>0</formula>
    </cfRule>
  </conditionalFormatting>
  <conditionalFormatting sqref="Q124 Q127 Q130">
    <cfRule type="cellIs" dxfId="18422" priority="2031" operator="lessThan">
      <formula>0</formula>
    </cfRule>
  </conditionalFormatting>
  <conditionalFormatting sqref="R124 R127 R130">
    <cfRule type="cellIs" dxfId="18421" priority="2029" operator="lessThan">
      <formula>0.8</formula>
    </cfRule>
    <cfRule type="cellIs" dxfId="18420" priority="2030" operator="greaterThan">
      <formula>1</formula>
    </cfRule>
  </conditionalFormatting>
  <conditionalFormatting sqref="R124 R127 R130">
    <cfRule type="cellIs" dxfId="18419" priority="2027" operator="greaterThan">
      <formula>1</formula>
    </cfRule>
    <cfRule type="cellIs" dxfId="18418" priority="2028" operator="lessThan">
      <formula>0.8</formula>
    </cfRule>
  </conditionalFormatting>
  <conditionalFormatting sqref="P124 P127 P130">
    <cfRule type="cellIs" dxfId="18417" priority="2026" operator="greaterThan">
      <formula>0</formula>
    </cfRule>
  </conditionalFormatting>
  <conditionalFormatting sqref="Q124 Q127 Q130">
    <cfRule type="cellIs" dxfId="18416" priority="2025" operator="lessThan">
      <formula>0</formula>
    </cfRule>
  </conditionalFormatting>
  <conditionalFormatting sqref="R124 R127 R130">
    <cfRule type="cellIs" dxfId="18415" priority="2023" operator="lessThan">
      <formula>0.8</formula>
    </cfRule>
    <cfRule type="cellIs" dxfId="18414" priority="2024" operator="greaterThan">
      <formula>1</formula>
    </cfRule>
  </conditionalFormatting>
  <conditionalFormatting sqref="R124 R127 R130">
    <cfRule type="cellIs" dxfId="18413" priority="2021" operator="greaterThan">
      <formula>1</formula>
    </cfRule>
    <cfRule type="cellIs" dxfId="18412" priority="2022" operator="lessThan">
      <formula>0.8</formula>
    </cfRule>
  </conditionalFormatting>
  <conditionalFormatting sqref="P124 P127 P130">
    <cfRule type="cellIs" dxfId="18411" priority="2020" operator="greaterThan">
      <formula>0</formula>
    </cfRule>
  </conditionalFormatting>
  <conditionalFormatting sqref="Q124 Q127 Q130">
    <cfRule type="cellIs" dxfId="18410" priority="2019" operator="lessThan">
      <formula>0</formula>
    </cfRule>
  </conditionalFormatting>
  <conditionalFormatting sqref="R124 R127 R130">
    <cfRule type="cellIs" dxfId="18409" priority="2017" operator="lessThan">
      <formula>0.8</formula>
    </cfRule>
    <cfRule type="cellIs" dxfId="18408" priority="2018" operator="greaterThan">
      <formula>1</formula>
    </cfRule>
  </conditionalFormatting>
  <conditionalFormatting sqref="R124 R127 R130">
    <cfRule type="cellIs" dxfId="18407" priority="2015" operator="greaterThan">
      <formula>1</formula>
    </cfRule>
    <cfRule type="cellIs" dxfId="18406" priority="2016" operator="lessThan">
      <formula>0.8</formula>
    </cfRule>
  </conditionalFormatting>
  <conditionalFormatting sqref="P124 P127 P130">
    <cfRule type="cellIs" dxfId="18405" priority="2014" operator="greaterThan">
      <formula>0</formula>
    </cfRule>
  </conditionalFormatting>
  <conditionalFormatting sqref="Q124 Q127 Q130">
    <cfRule type="cellIs" dxfId="18404" priority="2013" operator="lessThan">
      <formula>0</formula>
    </cfRule>
  </conditionalFormatting>
  <conditionalFormatting sqref="R124 R127 R130">
    <cfRule type="cellIs" dxfId="18403" priority="2011" operator="lessThan">
      <formula>0.8</formula>
    </cfRule>
    <cfRule type="cellIs" dxfId="18402" priority="2012" operator="greaterThan">
      <formula>1</formula>
    </cfRule>
  </conditionalFormatting>
  <conditionalFormatting sqref="R124 R127 R130">
    <cfRule type="cellIs" dxfId="18401" priority="2009" operator="greaterThan">
      <formula>1</formula>
    </cfRule>
    <cfRule type="cellIs" dxfId="18400" priority="2010" operator="lessThan">
      <formula>0.8</formula>
    </cfRule>
  </conditionalFormatting>
  <conditionalFormatting sqref="P124 P127 P130">
    <cfRule type="cellIs" dxfId="18399" priority="2008" operator="greaterThan">
      <formula>0</formula>
    </cfRule>
  </conditionalFormatting>
  <conditionalFormatting sqref="Q124 Q127 Q130">
    <cfRule type="cellIs" dxfId="18398" priority="2007" operator="lessThan">
      <formula>0</formula>
    </cfRule>
  </conditionalFormatting>
  <conditionalFormatting sqref="R124 R127 R130">
    <cfRule type="cellIs" dxfId="18397" priority="2005" operator="lessThan">
      <formula>0.8</formula>
    </cfRule>
    <cfRule type="cellIs" dxfId="18396" priority="2006" operator="greaterThan">
      <formula>1</formula>
    </cfRule>
  </conditionalFormatting>
  <conditionalFormatting sqref="R124 R127 R130">
    <cfRule type="cellIs" dxfId="18395" priority="2003" operator="greaterThan">
      <formula>1</formula>
    </cfRule>
    <cfRule type="cellIs" dxfId="18394" priority="2004" operator="lessThan">
      <formula>0.8</formula>
    </cfRule>
  </conditionalFormatting>
  <conditionalFormatting sqref="P124 P127 P130">
    <cfRule type="cellIs" dxfId="18393" priority="2002" operator="greaterThan">
      <formula>0</formula>
    </cfRule>
  </conditionalFormatting>
  <conditionalFormatting sqref="Q124 Q127 Q130">
    <cfRule type="cellIs" dxfId="18392" priority="2001" operator="lessThan">
      <formula>0</formula>
    </cfRule>
  </conditionalFormatting>
  <conditionalFormatting sqref="R124 R127 R130">
    <cfRule type="cellIs" dxfId="18391" priority="1999" operator="lessThan">
      <formula>0.8</formula>
    </cfRule>
    <cfRule type="cellIs" dxfId="18390" priority="2000" operator="greaterThan">
      <formula>1</formula>
    </cfRule>
  </conditionalFormatting>
  <conditionalFormatting sqref="R124 R127 R130">
    <cfRule type="cellIs" dxfId="18389" priority="1997" operator="greaterThan">
      <formula>1</formula>
    </cfRule>
    <cfRule type="cellIs" dxfId="18388" priority="1998" operator="lessThan">
      <formula>0.8</formula>
    </cfRule>
  </conditionalFormatting>
  <conditionalFormatting sqref="P124 P127 P130">
    <cfRule type="cellIs" dxfId="18387" priority="1996" operator="greaterThan">
      <formula>0</formula>
    </cfRule>
  </conditionalFormatting>
  <conditionalFormatting sqref="Q124 Q127 Q130">
    <cfRule type="cellIs" dxfId="18386" priority="1995" operator="lessThan">
      <formula>0</formula>
    </cfRule>
  </conditionalFormatting>
  <conditionalFormatting sqref="R124 R127 R130">
    <cfRule type="cellIs" dxfId="18385" priority="1993" operator="lessThan">
      <formula>0.8</formula>
    </cfRule>
    <cfRule type="cellIs" dxfId="18384" priority="1994" operator="greaterThan">
      <formula>1</formula>
    </cfRule>
  </conditionalFormatting>
  <conditionalFormatting sqref="R124 R127 R130">
    <cfRule type="cellIs" dxfId="18383" priority="1991" operator="greaterThan">
      <formula>1</formula>
    </cfRule>
    <cfRule type="cellIs" dxfId="18382" priority="1992" operator="lessThan">
      <formula>0.8</formula>
    </cfRule>
  </conditionalFormatting>
  <conditionalFormatting sqref="P124 P127 P130">
    <cfRule type="cellIs" dxfId="18381" priority="1990" operator="greaterThan">
      <formula>0</formula>
    </cfRule>
  </conditionalFormatting>
  <conditionalFormatting sqref="P124 P127 P130">
    <cfRule type="cellIs" dxfId="18380" priority="1984" operator="greaterThan">
      <formula>0</formula>
    </cfRule>
  </conditionalFormatting>
  <conditionalFormatting sqref="Q124 Q127 Q130">
    <cfRule type="cellIs" dxfId="18379" priority="1989" operator="lessThan">
      <formula>0</formula>
    </cfRule>
  </conditionalFormatting>
  <conditionalFormatting sqref="R124 R127 R130">
    <cfRule type="cellIs" dxfId="18378" priority="1987" operator="lessThan">
      <formula>0.8</formula>
    </cfRule>
    <cfRule type="cellIs" dxfId="18377" priority="1988" operator="greaterThan">
      <formula>1</formula>
    </cfRule>
  </conditionalFormatting>
  <conditionalFormatting sqref="R124 R127 R130">
    <cfRule type="cellIs" dxfId="18376" priority="1985" operator="greaterThan">
      <formula>1</formula>
    </cfRule>
    <cfRule type="cellIs" dxfId="18375" priority="1986" operator="lessThan">
      <formula>0.8</formula>
    </cfRule>
  </conditionalFormatting>
  <conditionalFormatting sqref="P124 P127 P130">
    <cfRule type="cellIs" dxfId="18374" priority="1978" operator="greaterThan">
      <formula>0</formula>
    </cfRule>
  </conditionalFormatting>
  <conditionalFormatting sqref="Q124 Q127 Q130">
    <cfRule type="cellIs" dxfId="18373" priority="1983" operator="lessThan">
      <formula>0</formula>
    </cfRule>
  </conditionalFormatting>
  <conditionalFormatting sqref="R124 R127 R130">
    <cfRule type="cellIs" dxfId="18372" priority="1981" operator="lessThan">
      <formula>0.8</formula>
    </cfRule>
    <cfRule type="cellIs" dxfId="18371" priority="1982" operator="greaterThan">
      <formula>1</formula>
    </cfRule>
  </conditionalFormatting>
  <conditionalFormatting sqref="R124 R127 R130">
    <cfRule type="cellIs" dxfId="18370" priority="1979" operator="greaterThan">
      <formula>1</formula>
    </cfRule>
    <cfRule type="cellIs" dxfId="18369" priority="1980" operator="lessThan">
      <formula>0.8</formula>
    </cfRule>
  </conditionalFormatting>
  <conditionalFormatting sqref="R124 R127 R130">
    <cfRule type="cellIs" dxfId="18368" priority="1975" operator="lessThan">
      <formula>0.8</formula>
    </cfRule>
    <cfRule type="cellIs" dxfId="18367" priority="1976" operator="greaterThan">
      <formula>1</formula>
    </cfRule>
  </conditionalFormatting>
  <conditionalFormatting sqref="R124 R127 R130">
    <cfRule type="cellIs" dxfId="18366" priority="1973" operator="greaterThan">
      <formula>1</formula>
    </cfRule>
    <cfRule type="cellIs" dxfId="18365" priority="1974" operator="lessThan">
      <formula>0.8</formula>
    </cfRule>
  </conditionalFormatting>
  <conditionalFormatting sqref="P124 P127 P130">
    <cfRule type="cellIs" dxfId="18364" priority="1972" operator="greaterThan">
      <formula>0</formula>
    </cfRule>
  </conditionalFormatting>
  <conditionalFormatting sqref="Q124 Q127 Q130">
    <cfRule type="cellIs" dxfId="18363" priority="1977" operator="lessThan">
      <formula>0</formula>
    </cfRule>
  </conditionalFormatting>
  <conditionalFormatting sqref="Q124 Q127 Q130">
    <cfRule type="cellIs" dxfId="18362" priority="1971" operator="lessThan">
      <formula>0</formula>
    </cfRule>
  </conditionalFormatting>
  <conditionalFormatting sqref="R124 R127 R130">
    <cfRule type="cellIs" dxfId="18361" priority="1969" operator="lessThan">
      <formula>0.8</formula>
    </cfRule>
    <cfRule type="cellIs" dxfId="18360" priority="1970" operator="greaterThan">
      <formula>1</formula>
    </cfRule>
  </conditionalFormatting>
  <conditionalFormatting sqref="R124 R127 R130">
    <cfRule type="cellIs" dxfId="18359" priority="1967" operator="greaterThan">
      <formula>1</formula>
    </cfRule>
    <cfRule type="cellIs" dxfId="18358" priority="1968" operator="lessThan">
      <formula>0.8</formula>
    </cfRule>
  </conditionalFormatting>
  <conditionalFormatting sqref="P124 P127 P130">
    <cfRule type="cellIs" dxfId="18357" priority="1966" operator="greaterThan">
      <formula>0</formula>
    </cfRule>
  </conditionalFormatting>
  <conditionalFormatting sqref="P124 P127 P130">
    <cfRule type="cellIs" dxfId="18356" priority="1960" operator="greaterThan">
      <formula>0</formula>
    </cfRule>
  </conditionalFormatting>
  <conditionalFormatting sqref="Q124 Q127 Q130">
    <cfRule type="cellIs" dxfId="18355" priority="1965" operator="lessThan">
      <formula>0</formula>
    </cfRule>
  </conditionalFormatting>
  <conditionalFormatting sqref="R124 R127 R130">
    <cfRule type="cellIs" dxfId="18354" priority="1963" operator="lessThan">
      <formula>0.8</formula>
    </cfRule>
    <cfRule type="cellIs" dxfId="18353" priority="1964" operator="greaterThan">
      <formula>1</formula>
    </cfRule>
  </conditionalFormatting>
  <conditionalFormatting sqref="R124 R127 R130">
    <cfRule type="cellIs" dxfId="18352" priority="1961" operator="greaterThan">
      <formula>1</formula>
    </cfRule>
    <cfRule type="cellIs" dxfId="18351" priority="1962" operator="lessThan">
      <formula>0.8</formula>
    </cfRule>
  </conditionalFormatting>
  <conditionalFormatting sqref="P124 P127 P130">
    <cfRule type="cellIs" dxfId="18350" priority="1954" operator="greaterThan">
      <formula>0</formula>
    </cfRule>
  </conditionalFormatting>
  <conditionalFormatting sqref="Q124 Q127 Q130">
    <cfRule type="cellIs" dxfId="18349" priority="1959" operator="lessThan">
      <formula>0</formula>
    </cfRule>
  </conditionalFormatting>
  <conditionalFormatting sqref="R124 R127 R130">
    <cfRule type="cellIs" dxfId="18348" priority="1957" operator="lessThan">
      <formula>0.8</formula>
    </cfRule>
    <cfRule type="cellIs" dxfId="18347" priority="1958" operator="greaterThan">
      <formula>1</formula>
    </cfRule>
  </conditionalFormatting>
  <conditionalFormatting sqref="R124 R127 R130">
    <cfRule type="cellIs" dxfId="18346" priority="1955" operator="greaterThan">
      <formula>1</formula>
    </cfRule>
    <cfRule type="cellIs" dxfId="18345" priority="1956" operator="lessThan">
      <formula>0.8</formula>
    </cfRule>
  </conditionalFormatting>
  <conditionalFormatting sqref="R124 R127 R130">
    <cfRule type="cellIs" dxfId="18344" priority="1951" operator="lessThan">
      <formula>0.8</formula>
    </cfRule>
    <cfRule type="cellIs" dxfId="18343" priority="1952" operator="greaterThan">
      <formula>1</formula>
    </cfRule>
  </conditionalFormatting>
  <conditionalFormatting sqref="R124 R127 R130">
    <cfRule type="cellIs" dxfId="18342" priority="1949" operator="greaterThan">
      <formula>1</formula>
    </cfRule>
    <cfRule type="cellIs" dxfId="18341" priority="1950" operator="lessThan">
      <formula>0.8</formula>
    </cfRule>
  </conditionalFormatting>
  <conditionalFormatting sqref="P124 P127 P130">
    <cfRule type="cellIs" dxfId="18340" priority="1948" operator="greaterThan">
      <formula>0</formula>
    </cfRule>
  </conditionalFormatting>
  <conditionalFormatting sqref="Q124 Q127 Q130">
    <cfRule type="cellIs" dxfId="18339" priority="1953" operator="lessThan">
      <formula>0</formula>
    </cfRule>
  </conditionalFormatting>
  <conditionalFormatting sqref="P124 P127 P130">
    <cfRule type="cellIs" dxfId="18338" priority="1942" operator="greaterThan">
      <formula>0</formula>
    </cfRule>
  </conditionalFormatting>
  <conditionalFormatting sqref="Q124 Q127 Q130">
    <cfRule type="cellIs" dxfId="18337" priority="1947" operator="lessThan">
      <formula>0</formula>
    </cfRule>
  </conditionalFormatting>
  <conditionalFormatting sqref="R124 R127 R130">
    <cfRule type="cellIs" dxfId="18336" priority="1945" operator="lessThan">
      <formula>0.8</formula>
    </cfRule>
    <cfRule type="cellIs" dxfId="18335" priority="1946" operator="greaterThan">
      <formula>1</formula>
    </cfRule>
  </conditionalFormatting>
  <conditionalFormatting sqref="R124 R127 R130">
    <cfRule type="cellIs" dxfId="18334" priority="1943" operator="greaterThan">
      <formula>1</formula>
    </cfRule>
    <cfRule type="cellIs" dxfId="18333" priority="1944" operator="lessThan">
      <formula>0.8</formula>
    </cfRule>
  </conditionalFormatting>
  <conditionalFormatting sqref="R124 R127 R130">
    <cfRule type="cellIs" dxfId="18332" priority="1939" operator="lessThan">
      <formula>0.8</formula>
    </cfRule>
    <cfRule type="cellIs" dxfId="18331" priority="1940" operator="greaterThan">
      <formula>1</formula>
    </cfRule>
  </conditionalFormatting>
  <conditionalFormatting sqref="R124 R127 R130">
    <cfRule type="cellIs" dxfId="18330" priority="1937" operator="greaterThan">
      <formula>1</formula>
    </cfRule>
    <cfRule type="cellIs" dxfId="18329" priority="1938" operator="lessThan">
      <formula>0.8</formula>
    </cfRule>
  </conditionalFormatting>
  <conditionalFormatting sqref="P124 P127 P130">
    <cfRule type="cellIs" dxfId="18328" priority="1936" operator="greaterThan">
      <formula>0</formula>
    </cfRule>
  </conditionalFormatting>
  <conditionalFormatting sqref="Q124 Q127 Q130">
    <cfRule type="cellIs" dxfId="18327" priority="1941" operator="lessThan">
      <formula>0</formula>
    </cfRule>
  </conditionalFormatting>
  <conditionalFormatting sqref="R124 R127 R130">
    <cfRule type="cellIs" dxfId="18326" priority="1933" operator="lessThan">
      <formula>0.8</formula>
    </cfRule>
    <cfRule type="cellIs" dxfId="18325" priority="1934" operator="greaterThan">
      <formula>1</formula>
    </cfRule>
  </conditionalFormatting>
  <conditionalFormatting sqref="R124 R127 R130">
    <cfRule type="cellIs" dxfId="18324" priority="1931" operator="greaterThan">
      <formula>1</formula>
    </cfRule>
    <cfRule type="cellIs" dxfId="18323" priority="1932" operator="lessThan">
      <formula>0.8</formula>
    </cfRule>
  </conditionalFormatting>
  <conditionalFormatting sqref="P124 P127 P130">
    <cfRule type="cellIs" dxfId="18322" priority="1930" operator="greaterThan">
      <formula>0</formula>
    </cfRule>
  </conditionalFormatting>
  <conditionalFormatting sqref="Q124 Q127 Q130">
    <cfRule type="cellIs" dxfId="18321" priority="1935" operator="lessThan">
      <formula>0</formula>
    </cfRule>
  </conditionalFormatting>
  <conditionalFormatting sqref="Q124 Q127 Q130">
    <cfRule type="cellIs" dxfId="18320" priority="1929" operator="lessThan">
      <formula>0</formula>
    </cfRule>
  </conditionalFormatting>
  <conditionalFormatting sqref="R124 R127 R130">
    <cfRule type="cellIs" dxfId="18319" priority="1927" operator="lessThan">
      <formula>0.8</formula>
    </cfRule>
    <cfRule type="cellIs" dxfId="18318" priority="1928" operator="greaterThan">
      <formula>1</formula>
    </cfRule>
  </conditionalFormatting>
  <conditionalFormatting sqref="R124 R127 R130">
    <cfRule type="cellIs" dxfId="18317" priority="1925" operator="greaterThan">
      <formula>1</formula>
    </cfRule>
    <cfRule type="cellIs" dxfId="18316" priority="1926" operator="lessThan">
      <formula>0.8</formula>
    </cfRule>
  </conditionalFormatting>
  <conditionalFormatting sqref="P124 P127 P130">
    <cfRule type="cellIs" dxfId="18315" priority="1924" operator="greaterThan">
      <formula>0</formula>
    </cfRule>
  </conditionalFormatting>
  <conditionalFormatting sqref="Q124 Q127 Q130">
    <cfRule type="cellIs" dxfId="18314" priority="1918" operator="lessThan">
      <formula>0</formula>
    </cfRule>
  </conditionalFormatting>
  <conditionalFormatting sqref="R124 R127 R130">
    <cfRule type="cellIs" dxfId="18313" priority="1922" operator="lessThan">
      <formula>0.8</formula>
    </cfRule>
    <cfRule type="cellIs" dxfId="18312" priority="1923" operator="greaterThan">
      <formula>1</formula>
    </cfRule>
  </conditionalFormatting>
  <conditionalFormatting sqref="R124 R127 R130">
    <cfRule type="cellIs" dxfId="18311" priority="1920" operator="greaterThan">
      <formula>1</formula>
    </cfRule>
    <cfRule type="cellIs" dxfId="18310" priority="1921" operator="lessThan">
      <formula>0.8</formula>
    </cfRule>
  </conditionalFormatting>
  <conditionalFormatting sqref="P124 P127 P130">
    <cfRule type="cellIs" dxfId="18309" priority="1919" operator="greaterThan">
      <formula>0</formula>
    </cfRule>
  </conditionalFormatting>
  <conditionalFormatting sqref="Q124 Q127 Q130">
    <cfRule type="cellIs" dxfId="18308" priority="1917" operator="lessThan">
      <formula>0</formula>
    </cfRule>
  </conditionalFormatting>
  <conditionalFormatting sqref="R124 R127 R130">
    <cfRule type="cellIs" dxfId="18307" priority="1915" operator="lessThan">
      <formula>0.8</formula>
    </cfRule>
    <cfRule type="cellIs" dxfId="18306" priority="1916" operator="greaterThan">
      <formula>1</formula>
    </cfRule>
  </conditionalFormatting>
  <conditionalFormatting sqref="R124 R127 R130">
    <cfRule type="cellIs" dxfId="18305" priority="1913" operator="greaterThan">
      <formula>1</formula>
    </cfRule>
    <cfRule type="cellIs" dxfId="18304" priority="1914" operator="lessThan">
      <formula>0.8</formula>
    </cfRule>
  </conditionalFormatting>
  <conditionalFormatting sqref="P124 P127 P130">
    <cfRule type="cellIs" dxfId="18303" priority="1912" operator="greaterThan">
      <formula>0</formula>
    </cfRule>
  </conditionalFormatting>
  <conditionalFormatting sqref="Q124 Q127 Q130">
    <cfRule type="cellIs" dxfId="18302" priority="1911" operator="lessThan">
      <formula>0</formula>
    </cfRule>
  </conditionalFormatting>
  <conditionalFormatting sqref="R124 R127 R130">
    <cfRule type="cellIs" dxfId="18301" priority="1909" operator="lessThan">
      <formula>0.8</formula>
    </cfRule>
    <cfRule type="cellIs" dxfId="18300" priority="1910" operator="greaterThan">
      <formula>1</formula>
    </cfRule>
  </conditionalFormatting>
  <conditionalFormatting sqref="R124 R127 R130">
    <cfRule type="cellIs" dxfId="18299" priority="1907" operator="greaterThan">
      <formula>1</formula>
    </cfRule>
    <cfRule type="cellIs" dxfId="18298" priority="1908" operator="lessThan">
      <formula>0.8</formula>
    </cfRule>
  </conditionalFormatting>
  <conditionalFormatting sqref="P124 P127 P130">
    <cfRule type="cellIs" dxfId="18297" priority="1906" operator="greaterThan">
      <formula>0</formula>
    </cfRule>
  </conditionalFormatting>
  <conditionalFormatting sqref="Q124 Q127 Q130">
    <cfRule type="cellIs" dxfId="18296" priority="1905" operator="lessThan">
      <formula>0</formula>
    </cfRule>
  </conditionalFormatting>
  <conditionalFormatting sqref="R124 R127 R130">
    <cfRule type="cellIs" dxfId="18295" priority="1903" operator="lessThan">
      <formula>0.8</formula>
    </cfRule>
    <cfRule type="cellIs" dxfId="18294" priority="1904" operator="greaterThan">
      <formula>1</formula>
    </cfRule>
  </conditionalFormatting>
  <conditionalFormatting sqref="R124 R127 R130">
    <cfRule type="cellIs" dxfId="18293" priority="1901" operator="greaterThan">
      <formula>1</formula>
    </cfRule>
    <cfRule type="cellIs" dxfId="18292" priority="1902" operator="lessThan">
      <formula>0.8</formula>
    </cfRule>
  </conditionalFormatting>
  <conditionalFormatting sqref="P124 P127 P130">
    <cfRule type="cellIs" dxfId="18291" priority="1900" operator="greaterThan">
      <formula>0</formula>
    </cfRule>
  </conditionalFormatting>
  <conditionalFormatting sqref="Q124 Q127 Q130">
    <cfRule type="cellIs" dxfId="18290" priority="1899" operator="lessThan">
      <formula>0</formula>
    </cfRule>
  </conditionalFormatting>
  <conditionalFormatting sqref="R124 R127 R130">
    <cfRule type="cellIs" dxfId="18289" priority="1897" operator="lessThan">
      <formula>0.8</formula>
    </cfRule>
    <cfRule type="cellIs" dxfId="18288" priority="1898" operator="greaterThan">
      <formula>1</formula>
    </cfRule>
  </conditionalFormatting>
  <conditionalFormatting sqref="R124 R127 R130">
    <cfRule type="cellIs" dxfId="18287" priority="1895" operator="greaterThan">
      <formula>1</formula>
    </cfRule>
    <cfRule type="cellIs" dxfId="18286" priority="1896" operator="lessThan">
      <formula>0.8</formula>
    </cfRule>
  </conditionalFormatting>
  <conditionalFormatting sqref="P124 P127 P130">
    <cfRule type="cellIs" dxfId="18285" priority="1894" operator="greaterThan">
      <formula>0</formula>
    </cfRule>
  </conditionalFormatting>
  <conditionalFormatting sqref="Q124 Q127 Q130">
    <cfRule type="cellIs" dxfId="18284" priority="1893" operator="lessThan">
      <formula>0</formula>
    </cfRule>
  </conditionalFormatting>
  <conditionalFormatting sqref="R124 R127 R130">
    <cfRule type="cellIs" dxfId="18283" priority="1891" operator="lessThan">
      <formula>0.8</formula>
    </cfRule>
    <cfRule type="cellIs" dxfId="18282" priority="1892" operator="greaterThan">
      <formula>1</formula>
    </cfRule>
  </conditionalFormatting>
  <conditionalFormatting sqref="R124 R127 R130">
    <cfRule type="cellIs" dxfId="18281" priority="1889" operator="greaterThan">
      <formula>1</formula>
    </cfRule>
    <cfRule type="cellIs" dxfId="18280" priority="1890" operator="lessThan">
      <formula>0.8</formula>
    </cfRule>
  </conditionalFormatting>
  <conditionalFormatting sqref="P124 P127 P130">
    <cfRule type="cellIs" dxfId="18279" priority="1888" operator="greaterThan">
      <formula>0</formula>
    </cfRule>
  </conditionalFormatting>
  <conditionalFormatting sqref="P124 P127 P130">
    <cfRule type="cellIs" dxfId="18278" priority="1882" operator="greaterThan">
      <formula>0</formula>
    </cfRule>
  </conditionalFormatting>
  <conditionalFormatting sqref="Q124 Q127 Q130">
    <cfRule type="cellIs" dxfId="18277" priority="1887" operator="lessThan">
      <formula>0</formula>
    </cfRule>
  </conditionalFormatting>
  <conditionalFormatting sqref="R124 R127 R130">
    <cfRule type="cellIs" dxfId="18276" priority="1885" operator="lessThan">
      <formula>0.8</formula>
    </cfRule>
    <cfRule type="cellIs" dxfId="18275" priority="1886" operator="greaterThan">
      <formula>1</formula>
    </cfRule>
  </conditionalFormatting>
  <conditionalFormatting sqref="R124 R127 R130">
    <cfRule type="cellIs" dxfId="18274" priority="1883" operator="greaterThan">
      <formula>1</formula>
    </cfRule>
    <cfRule type="cellIs" dxfId="18273" priority="1884" operator="lessThan">
      <formula>0.8</formula>
    </cfRule>
  </conditionalFormatting>
  <conditionalFormatting sqref="P124 P127 P130">
    <cfRule type="cellIs" dxfId="18272" priority="1876" operator="greaterThan">
      <formula>0</formula>
    </cfRule>
  </conditionalFormatting>
  <conditionalFormatting sqref="Q124 Q127 Q130">
    <cfRule type="cellIs" dxfId="18271" priority="1881" operator="lessThan">
      <formula>0</formula>
    </cfRule>
  </conditionalFormatting>
  <conditionalFormatting sqref="R124 R127 R130">
    <cfRule type="cellIs" dxfId="18270" priority="1879" operator="lessThan">
      <formula>0.8</formula>
    </cfRule>
    <cfRule type="cellIs" dxfId="18269" priority="1880" operator="greaterThan">
      <formula>1</formula>
    </cfRule>
  </conditionalFormatting>
  <conditionalFormatting sqref="R124 R127 R130">
    <cfRule type="cellIs" dxfId="18268" priority="1877" operator="greaterThan">
      <formula>1</formula>
    </cfRule>
    <cfRule type="cellIs" dxfId="18267" priority="1878" operator="lessThan">
      <formula>0.8</formula>
    </cfRule>
  </conditionalFormatting>
  <conditionalFormatting sqref="R124 R127 R130">
    <cfRule type="cellIs" dxfId="18266" priority="1873" operator="lessThan">
      <formula>0.8</formula>
    </cfRule>
    <cfRule type="cellIs" dxfId="18265" priority="1874" operator="greaterThan">
      <formula>1</formula>
    </cfRule>
  </conditionalFormatting>
  <conditionalFormatting sqref="R124 R127 R130">
    <cfRule type="cellIs" dxfId="18264" priority="1871" operator="greaterThan">
      <formula>1</formula>
    </cfRule>
    <cfRule type="cellIs" dxfId="18263" priority="1872" operator="lessThan">
      <formula>0.8</formula>
    </cfRule>
  </conditionalFormatting>
  <conditionalFormatting sqref="P124 P127 P130">
    <cfRule type="cellIs" dxfId="18262" priority="1870" operator="greaterThan">
      <formula>0</formula>
    </cfRule>
  </conditionalFormatting>
  <conditionalFormatting sqref="Q124 Q127 Q130">
    <cfRule type="cellIs" dxfId="18261" priority="1875" operator="lessThan">
      <formula>0</formula>
    </cfRule>
  </conditionalFormatting>
  <conditionalFormatting sqref="Q5:Q14">
    <cfRule type="cellIs" dxfId="18260" priority="1869" operator="lessThan">
      <formula>0</formula>
    </cfRule>
  </conditionalFormatting>
  <conditionalFormatting sqref="R5:R14">
    <cfRule type="cellIs" dxfId="18259" priority="1867" operator="lessThan">
      <formula>0.8</formula>
    </cfRule>
    <cfRule type="cellIs" dxfId="18258" priority="1868" operator="greaterThan">
      <formula>1</formula>
    </cfRule>
  </conditionalFormatting>
  <conditionalFormatting sqref="R5:R14">
    <cfRule type="cellIs" dxfId="18257" priority="1865" operator="greaterThan">
      <formula>1</formula>
    </cfRule>
    <cfRule type="cellIs" dxfId="18256" priority="1866" operator="lessThan">
      <formula>0.8</formula>
    </cfRule>
  </conditionalFormatting>
  <conditionalFormatting sqref="P5:P14">
    <cfRule type="cellIs" dxfId="18255" priority="1864" operator="greaterThan">
      <formula>0</formula>
    </cfRule>
  </conditionalFormatting>
  <conditionalFormatting sqref="Q83">
    <cfRule type="cellIs" dxfId="18254" priority="1863" operator="lessThan">
      <formula>0</formula>
    </cfRule>
  </conditionalFormatting>
  <conditionalFormatting sqref="R83">
    <cfRule type="cellIs" dxfId="18253" priority="1861" operator="lessThan">
      <formula>0.8</formula>
    </cfRule>
    <cfRule type="cellIs" dxfId="18252" priority="1862" operator="greaterThan">
      <formula>1</formula>
    </cfRule>
  </conditionalFormatting>
  <conditionalFormatting sqref="R83">
    <cfRule type="cellIs" dxfId="18251" priority="1859" operator="greaterThan">
      <formula>1</formula>
    </cfRule>
    <cfRule type="cellIs" dxfId="18250" priority="1860" operator="lessThan">
      <formula>0.8</formula>
    </cfRule>
  </conditionalFormatting>
  <conditionalFormatting sqref="P83">
    <cfRule type="cellIs" dxfId="18249" priority="1858" operator="greaterThan">
      <formula>0</formula>
    </cfRule>
  </conditionalFormatting>
  <conditionalFormatting sqref="Q83">
    <cfRule type="cellIs" dxfId="18248" priority="1857" operator="lessThan">
      <formula>0</formula>
    </cfRule>
  </conditionalFormatting>
  <conditionalFormatting sqref="R83">
    <cfRule type="cellIs" dxfId="18247" priority="1855" operator="lessThan">
      <formula>0.8</formula>
    </cfRule>
    <cfRule type="cellIs" dxfId="18246" priority="1856" operator="greaterThan">
      <formula>1</formula>
    </cfRule>
  </conditionalFormatting>
  <conditionalFormatting sqref="R83">
    <cfRule type="cellIs" dxfId="18245" priority="1853" operator="greaterThan">
      <formula>1</formula>
    </cfRule>
    <cfRule type="cellIs" dxfId="18244" priority="1854" operator="lessThan">
      <formula>0.8</formula>
    </cfRule>
  </conditionalFormatting>
  <conditionalFormatting sqref="P83">
    <cfRule type="cellIs" dxfId="18243" priority="1852" operator="greaterThan">
      <formula>0</formula>
    </cfRule>
  </conditionalFormatting>
  <conditionalFormatting sqref="Q83">
    <cfRule type="cellIs" dxfId="18242" priority="1851" operator="lessThan">
      <formula>0</formula>
    </cfRule>
  </conditionalFormatting>
  <conditionalFormatting sqref="R83">
    <cfRule type="cellIs" dxfId="18241" priority="1849" operator="lessThan">
      <formula>0.8</formula>
    </cfRule>
    <cfRule type="cellIs" dxfId="18240" priority="1850" operator="greaterThan">
      <formula>1</formula>
    </cfRule>
  </conditionalFormatting>
  <conditionalFormatting sqref="R83">
    <cfRule type="cellIs" dxfId="18239" priority="1847" operator="greaterThan">
      <formula>1</formula>
    </cfRule>
    <cfRule type="cellIs" dxfId="18238" priority="1848" operator="lessThan">
      <formula>0.8</formula>
    </cfRule>
  </conditionalFormatting>
  <conditionalFormatting sqref="P83">
    <cfRule type="cellIs" dxfId="18237" priority="1846" operator="greaterThan">
      <formula>0</formula>
    </cfRule>
  </conditionalFormatting>
  <conditionalFormatting sqref="Q83">
    <cfRule type="cellIs" dxfId="18236" priority="1845" operator="lessThan">
      <formula>0</formula>
    </cfRule>
  </conditionalFormatting>
  <conditionalFormatting sqref="R83">
    <cfRule type="cellIs" dxfId="18235" priority="1843" operator="lessThan">
      <formula>0.8</formula>
    </cfRule>
    <cfRule type="cellIs" dxfId="18234" priority="1844" operator="greaterThan">
      <formula>1</formula>
    </cfRule>
  </conditionalFormatting>
  <conditionalFormatting sqref="R83">
    <cfRule type="cellIs" dxfId="18233" priority="1841" operator="greaterThan">
      <formula>1</formula>
    </cfRule>
    <cfRule type="cellIs" dxfId="18232" priority="1842" operator="lessThan">
      <formula>0.8</formula>
    </cfRule>
  </conditionalFormatting>
  <conditionalFormatting sqref="P83">
    <cfRule type="cellIs" dxfId="18231" priority="1840" operator="greaterThan">
      <formula>0</formula>
    </cfRule>
  </conditionalFormatting>
  <conditionalFormatting sqref="P83">
    <cfRule type="cellIs" dxfId="18230" priority="1834" operator="greaterThan">
      <formula>0</formula>
    </cfRule>
  </conditionalFormatting>
  <conditionalFormatting sqref="Q83">
    <cfRule type="cellIs" dxfId="18229" priority="1839" operator="lessThan">
      <formula>0</formula>
    </cfRule>
  </conditionalFormatting>
  <conditionalFormatting sqref="R83">
    <cfRule type="cellIs" dxfId="18228" priority="1837" operator="lessThan">
      <formula>0.8</formula>
    </cfRule>
    <cfRule type="cellIs" dxfId="18227" priority="1838" operator="greaterThan">
      <formula>1</formula>
    </cfRule>
  </conditionalFormatting>
  <conditionalFormatting sqref="R83">
    <cfRule type="cellIs" dxfId="18226" priority="1835" operator="greaterThan">
      <formula>1</formula>
    </cfRule>
    <cfRule type="cellIs" dxfId="18225" priority="1836" operator="lessThan">
      <formula>0.8</formula>
    </cfRule>
  </conditionalFormatting>
  <conditionalFormatting sqref="P83">
    <cfRule type="cellIs" dxfId="18224" priority="1828" operator="greaterThan">
      <formula>0</formula>
    </cfRule>
  </conditionalFormatting>
  <conditionalFormatting sqref="Q83">
    <cfRule type="cellIs" dxfId="18223" priority="1833" operator="lessThan">
      <formula>0</formula>
    </cfRule>
  </conditionalFormatting>
  <conditionalFormatting sqref="R83">
    <cfRule type="cellIs" dxfId="18222" priority="1831" operator="lessThan">
      <formula>0.8</formula>
    </cfRule>
    <cfRule type="cellIs" dxfId="18221" priority="1832" operator="greaterThan">
      <formula>1</formula>
    </cfRule>
  </conditionalFormatting>
  <conditionalFormatting sqref="R83">
    <cfRule type="cellIs" dxfId="18220" priority="1829" operator="greaterThan">
      <formula>1</formula>
    </cfRule>
    <cfRule type="cellIs" dxfId="18219" priority="1830" operator="lessThan">
      <formula>0.8</formula>
    </cfRule>
  </conditionalFormatting>
  <conditionalFormatting sqref="R83">
    <cfRule type="cellIs" dxfId="18218" priority="1825" operator="lessThan">
      <formula>0.8</formula>
    </cfRule>
    <cfRule type="cellIs" dxfId="18217" priority="1826" operator="greaterThan">
      <formula>1</formula>
    </cfRule>
  </conditionalFormatting>
  <conditionalFormatting sqref="R83">
    <cfRule type="cellIs" dxfId="18216" priority="1823" operator="greaterThan">
      <formula>1</formula>
    </cfRule>
    <cfRule type="cellIs" dxfId="18215" priority="1824" operator="lessThan">
      <formula>0.8</formula>
    </cfRule>
  </conditionalFormatting>
  <conditionalFormatting sqref="P83">
    <cfRule type="cellIs" dxfId="18214" priority="1822" operator="greaterThan">
      <formula>0</formula>
    </cfRule>
  </conditionalFormatting>
  <conditionalFormatting sqref="Q83">
    <cfRule type="cellIs" dxfId="18213" priority="1827" operator="lessThan">
      <formula>0</formula>
    </cfRule>
  </conditionalFormatting>
  <conditionalFormatting sqref="Q83">
    <cfRule type="cellIs" dxfId="18212" priority="1821" operator="lessThan">
      <formula>0</formula>
    </cfRule>
  </conditionalFormatting>
  <conditionalFormatting sqref="R83">
    <cfRule type="cellIs" dxfId="18211" priority="1819" operator="lessThan">
      <formula>0.8</formula>
    </cfRule>
    <cfRule type="cellIs" dxfId="18210" priority="1820" operator="greaterThan">
      <formula>1</formula>
    </cfRule>
  </conditionalFormatting>
  <conditionalFormatting sqref="R83">
    <cfRule type="cellIs" dxfId="18209" priority="1817" operator="greaterThan">
      <formula>1</formula>
    </cfRule>
    <cfRule type="cellIs" dxfId="18208" priority="1818" operator="lessThan">
      <formula>0.8</formula>
    </cfRule>
  </conditionalFormatting>
  <conditionalFormatting sqref="P83">
    <cfRule type="cellIs" dxfId="18207" priority="1816" operator="greaterThan">
      <formula>0</formula>
    </cfRule>
  </conditionalFormatting>
  <conditionalFormatting sqref="P83">
    <cfRule type="cellIs" dxfId="18206" priority="1810" operator="greaterThan">
      <formula>0</formula>
    </cfRule>
  </conditionalFormatting>
  <conditionalFormatting sqref="Q83">
    <cfRule type="cellIs" dxfId="18205" priority="1815" operator="lessThan">
      <formula>0</formula>
    </cfRule>
  </conditionalFormatting>
  <conditionalFormatting sqref="R83">
    <cfRule type="cellIs" dxfId="18204" priority="1813" operator="lessThan">
      <formula>0.8</formula>
    </cfRule>
    <cfRule type="cellIs" dxfId="18203" priority="1814" operator="greaterThan">
      <formula>1</formula>
    </cfRule>
  </conditionalFormatting>
  <conditionalFormatting sqref="R83">
    <cfRule type="cellIs" dxfId="18202" priority="1811" operator="greaterThan">
      <formula>1</formula>
    </cfRule>
    <cfRule type="cellIs" dxfId="18201" priority="1812" operator="lessThan">
      <formula>0.8</formula>
    </cfRule>
  </conditionalFormatting>
  <conditionalFormatting sqref="P83">
    <cfRule type="cellIs" dxfId="18200" priority="1804" operator="greaterThan">
      <formula>0</formula>
    </cfRule>
  </conditionalFormatting>
  <conditionalFormatting sqref="Q83">
    <cfRule type="cellIs" dxfId="18199" priority="1809" operator="lessThan">
      <formula>0</formula>
    </cfRule>
  </conditionalFormatting>
  <conditionalFormatting sqref="R83">
    <cfRule type="cellIs" dxfId="18198" priority="1807" operator="lessThan">
      <formula>0.8</formula>
    </cfRule>
    <cfRule type="cellIs" dxfId="18197" priority="1808" operator="greaterThan">
      <formula>1</formula>
    </cfRule>
  </conditionalFormatting>
  <conditionalFormatting sqref="R83">
    <cfRule type="cellIs" dxfId="18196" priority="1805" operator="greaterThan">
      <formula>1</formula>
    </cfRule>
    <cfRule type="cellIs" dxfId="18195" priority="1806" operator="lessThan">
      <formula>0.8</formula>
    </cfRule>
  </conditionalFormatting>
  <conditionalFormatting sqref="R83">
    <cfRule type="cellIs" dxfId="18194" priority="1801" operator="lessThan">
      <formula>0.8</formula>
    </cfRule>
    <cfRule type="cellIs" dxfId="18193" priority="1802" operator="greaterThan">
      <formula>1</formula>
    </cfRule>
  </conditionalFormatting>
  <conditionalFormatting sqref="R83">
    <cfRule type="cellIs" dxfId="18192" priority="1799" operator="greaterThan">
      <formula>1</formula>
    </cfRule>
    <cfRule type="cellIs" dxfId="18191" priority="1800" operator="lessThan">
      <formula>0.8</formula>
    </cfRule>
  </conditionalFormatting>
  <conditionalFormatting sqref="P83">
    <cfRule type="cellIs" dxfId="18190" priority="1798" operator="greaterThan">
      <formula>0</formula>
    </cfRule>
  </conditionalFormatting>
  <conditionalFormatting sqref="Q83">
    <cfRule type="cellIs" dxfId="18189" priority="1803" operator="lessThan">
      <formula>0</formula>
    </cfRule>
  </conditionalFormatting>
  <conditionalFormatting sqref="P83">
    <cfRule type="cellIs" dxfId="18188" priority="1792" operator="greaterThan">
      <formula>0</formula>
    </cfRule>
  </conditionalFormatting>
  <conditionalFormatting sqref="Q83">
    <cfRule type="cellIs" dxfId="18187" priority="1797" operator="lessThan">
      <formula>0</formula>
    </cfRule>
  </conditionalFormatting>
  <conditionalFormatting sqref="R83">
    <cfRule type="cellIs" dxfId="18186" priority="1795" operator="lessThan">
      <formula>0.8</formula>
    </cfRule>
    <cfRule type="cellIs" dxfId="18185" priority="1796" operator="greaterThan">
      <formula>1</formula>
    </cfRule>
  </conditionalFormatting>
  <conditionalFormatting sqref="R83">
    <cfRule type="cellIs" dxfId="18184" priority="1793" operator="greaterThan">
      <formula>1</formula>
    </cfRule>
    <cfRule type="cellIs" dxfId="18183" priority="1794" operator="lessThan">
      <formula>0.8</formula>
    </cfRule>
  </conditionalFormatting>
  <conditionalFormatting sqref="R83">
    <cfRule type="cellIs" dxfId="18182" priority="1789" operator="lessThan">
      <formula>0.8</formula>
    </cfRule>
    <cfRule type="cellIs" dxfId="18181" priority="1790" operator="greaterThan">
      <formula>1</formula>
    </cfRule>
  </conditionalFormatting>
  <conditionalFormatting sqref="R83">
    <cfRule type="cellIs" dxfId="18180" priority="1787" operator="greaterThan">
      <formula>1</formula>
    </cfRule>
    <cfRule type="cellIs" dxfId="18179" priority="1788" operator="lessThan">
      <formula>0.8</formula>
    </cfRule>
  </conditionalFormatting>
  <conditionalFormatting sqref="P83">
    <cfRule type="cellIs" dxfId="18178" priority="1786" operator="greaterThan">
      <formula>0</formula>
    </cfRule>
  </conditionalFormatting>
  <conditionalFormatting sqref="Q83">
    <cfRule type="cellIs" dxfId="18177" priority="1791" operator="lessThan">
      <formula>0</formula>
    </cfRule>
  </conditionalFormatting>
  <conditionalFormatting sqref="R83">
    <cfRule type="cellIs" dxfId="18176" priority="1783" operator="lessThan">
      <formula>0.8</formula>
    </cfRule>
    <cfRule type="cellIs" dxfId="18175" priority="1784" operator="greaterThan">
      <formula>1</formula>
    </cfRule>
  </conditionalFormatting>
  <conditionalFormatting sqref="R83">
    <cfRule type="cellIs" dxfId="18174" priority="1781" operator="greaterThan">
      <formula>1</formula>
    </cfRule>
    <cfRule type="cellIs" dxfId="18173" priority="1782" operator="lessThan">
      <formula>0.8</formula>
    </cfRule>
  </conditionalFormatting>
  <conditionalFormatting sqref="P83">
    <cfRule type="cellIs" dxfId="18172" priority="1780" operator="greaterThan">
      <formula>0</formula>
    </cfRule>
  </conditionalFormatting>
  <conditionalFormatting sqref="Q83">
    <cfRule type="cellIs" dxfId="18171" priority="1785" operator="lessThan">
      <formula>0</formula>
    </cfRule>
  </conditionalFormatting>
  <conditionalFormatting sqref="Q83">
    <cfRule type="cellIs" dxfId="18170" priority="1779" operator="lessThan">
      <formula>0</formula>
    </cfRule>
  </conditionalFormatting>
  <conditionalFormatting sqref="R83">
    <cfRule type="cellIs" dxfId="18169" priority="1777" operator="lessThan">
      <formula>0.8</formula>
    </cfRule>
    <cfRule type="cellIs" dxfId="18168" priority="1778" operator="greaterThan">
      <formula>1</formula>
    </cfRule>
  </conditionalFormatting>
  <conditionalFormatting sqref="R83">
    <cfRule type="cellIs" dxfId="18167" priority="1775" operator="greaterThan">
      <formula>1</formula>
    </cfRule>
    <cfRule type="cellIs" dxfId="18166" priority="1776" operator="lessThan">
      <formula>0.8</formula>
    </cfRule>
  </conditionalFormatting>
  <conditionalFormatting sqref="P83">
    <cfRule type="cellIs" dxfId="18165" priority="1774" operator="greaterThan">
      <formula>0</formula>
    </cfRule>
  </conditionalFormatting>
  <conditionalFormatting sqref="Q83">
    <cfRule type="cellIs" dxfId="18164" priority="1768" operator="lessThan">
      <formula>0</formula>
    </cfRule>
  </conditionalFormatting>
  <conditionalFormatting sqref="R83">
    <cfRule type="cellIs" dxfId="18163" priority="1772" operator="lessThan">
      <formula>0.8</formula>
    </cfRule>
    <cfRule type="cellIs" dxfId="18162" priority="1773" operator="greaterThan">
      <formula>1</formula>
    </cfRule>
  </conditionalFormatting>
  <conditionalFormatting sqref="R83">
    <cfRule type="cellIs" dxfId="18161" priority="1770" operator="greaterThan">
      <formula>1</formula>
    </cfRule>
    <cfRule type="cellIs" dxfId="18160" priority="1771" operator="lessThan">
      <formula>0.8</formula>
    </cfRule>
  </conditionalFormatting>
  <conditionalFormatting sqref="P83">
    <cfRule type="cellIs" dxfId="18159" priority="1769" operator="greaterThan">
      <formula>0</formula>
    </cfRule>
  </conditionalFormatting>
  <conditionalFormatting sqref="Q83">
    <cfRule type="cellIs" dxfId="18158" priority="1767" operator="lessThan">
      <formula>0</formula>
    </cfRule>
  </conditionalFormatting>
  <conditionalFormatting sqref="R83">
    <cfRule type="cellIs" dxfId="18157" priority="1765" operator="lessThan">
      <formula>0.8</formula>
    </cfRule>
    <cfRule type="cellIs" dxfId="18156" priority="1766" operator="greaterThan">
      <formula>1</formula>
    </cfRule>
  </conditionalFormatting>
  <conditionalFormatting sqref="R83">
    <cfRule type="cellIs" dxfId="18155" priority="1763" operator="greaterThan">
      <formula>1</formula>
    </cfRule>
    <cfRule type="cellIs" dxfId="18154" priority="1764" operator="lessThan">
      <formula>0.8</formula>
    </cfRule>
  </conditionalFormatting>
  <conditionalFormatting sqref="P83">
    <cfRule type="cellIs" dxfId="18153" priority="1762" operator="greaterThan">
      <formula>0</formula>
    </cfRule>
  </conditionalFormatting>
  <conditionalFormatting sqref="Q83">
    <cfRule type="cellIs" dxfId="18152" priority="1761" operator="lessThan">
      <formula>0</formula>
    </cfRule>
  </conditionalFormatting>
  <conditionalFormatting sqref="R83">
    <cfRule type="cellIs" dxfId="18151" priority="1759" operator="lessThan">
      <formula>0.8</formula>
    </cfRule>
    <cfRule type="cellIs" dxfId="18150" priority="1760" operator="greaterThan">
      <formula>1</formula>
    </cfRule>
  </conditionalFormatting>
  <conditionalFormatting sqref="R83">
    <cfRule type="cellIs" dxfId="18149" priority="1757" operator="greaterThan">
      <formula>1</formula>
    </cfRule>
    <cfRule type="cellIs" dxfId="18148" priority="1758" operator="lessThan">
      <formula>0.8</formula>
    </cfRule>
  </conditionalFormatting>
  <conditionalFormatting sqref="P83">
    <cfRule type="cellIs" dxfId="18147" priority="1756" operator="greaterThan">
      <formula>0</formula>
    </cfRule>
  </conditionalFormatting>
  <conditionalFormatting sqref="Q83">
    <cfRule type="cellIs" dxfId="18146" priority="1755" operator="lessThan">
      <formula>0</formula>
    </cfRule>
  </conditionalFormatting>
  <conditionalFormatting sqref="R83">
    <cfRule type="cellIs" dxfId="18145" priority="1753" operator="lessThan">
      <formula>0.8</formula>
    </cfRule>
    <cfRule type="cellIs" dxfId="18144" priority="1754" operator="greaterThan">
      <formula>1</formula>
    </cfRule>
  </conditionalFormatting>
  <conditionalFormatting sqref="R83">
    <cfRule type="cellIs" dxfId="18143" priority="1751" operator="greaterThan">
      <formula>1</formula>
    </cfRule>
    <cfRule type="cellIs" dxfId="18142" priority="1752" operator="lessThan">
      <formula>0.8</formula>
    </cfRule>
  </conditionalFormatting>
  <conditionalFormatting sqref="P83">
    <cfRule type="cellIs" dxfId="18141" priority="1750" operator="greaterThan">
      <formula>0</formula>
    </cfRule>
  </conditionalFormatting>
  <conditionalFormatting sqref="Q83">
    <cfRule type="cellIs" dxfId="18140" priority="1749" operator="lessThan">
      <formula>0</formula>
    </cfRule>
  </conditionalFormatting>
  <conditionalFormatting sqref="R83">
    <cfRule type="cellIs" dxfId="18139" priority="1747" operator="lessThan">
      <formula>0.8</formula>
    </cfRule>
    <cfRule type="cellIs" dxfId="18138" priority="1748" operator="greaterThan">
      <formula>1</formula>
    </cfRule>
  </conditionalFormatting>
  <conditionalFormatting sqref="R83">
    <cfRule type="cellIs" dxfId="18137" priority="1745" operator="greaterThan">
      <formula>1</formula>
    </cfRule>
    <cfRule type="cellIs" dxfId="18136" priority="1746" operator="lessThan">
      <formula>0.8</formula>
    </cfRule>
  </conditionalFormatting>
  <conditionalFormatting sqref="P83">
    <cfRule type="cellIs" dxfId="18135" priority="1744" operator="greaterThan">
      <formula>0</formula>
    </cfRule>
  </conditionalFormatting>
  <conditionalFormatting sqref="Q83">
    <cfRule type="cellIs" dxfId="18134" priority="1743" operator="lessThan">
      <formula>0</formula>
    </cfRule>
  </conditionalFormatting>
  <conditionalFormatting sqref="R83">
    <cfRule type="cellIs" dxfId="18133" priority="1741" operator="lessThan">
      <formula>0.8</formula>
    </cfRule>
    <cfRule type="cellIs" dxfId="18132" priority="1742" operator="greaterThan">
      <formula>1</formula>
    </cfRule>
  </conditionalFormatting>
  <conditionalFormatting sqref="R83">
    <cfRule type="cellIs" dxfId="18131" priority="1739" operator="greaterThan">
      <formula>1</formula>
    </cfRule>
    <cfRule type="cellIs" dxfId="18130" priority="1740" operator="lessThan">
      <formula>0.8</formula>
    </cfRule>
  </conditionalFormatting>
  <conditionalFormatting sqref="P83">
    <cfRule type="cellIs" dxfId="18129" priority="1738" operator="greaterThan">
      <formula>0</formula>
    </cfRule>
  </conditionalFormatting>
  <conditionalFormatting sqref="P83">
    <cfRule type="cellIs" dxfId="18128" priority="1732" operator="greaterThan">
      <formula>0</formula>
    </cfRule>
  </conditionalFormatting>
  <conditionalFormatting sqref="Q83">
    <cfRule type="cellIs" dxfId="18127" priority="1737" operator="lessThan">
      <formula>0</formula>
    </cfRule>
  </conditionalFormatting>
  <conditionalFormatting sqref="R83">
    <cfRule type="cellIs" dxfId="18126" priority="1735" operator="lessThan">
      <formula>0.8</formula>
    </cfRule>
    <cfRule type="cellIs" dxfId="18125" priority="1736" operator="greaterThan">
      <formula>1</formula>
    </cfRule>
  </conditionalFormatting>
  <conditionalFormatting sqref="R83">
    <cfRule type="cellIs" dxfId="18124" priority="1733" operator="greaterThan">
      <formula>1</formula>
    </cfRule>
    <cfRule type="cellIs" dxfId="18123" priority="1734" operator="lessThan">
      <formula>0.8</formula>
    </cfRule>
  </conditionalFormatting>
  <conditionalFormatting sqref="P83">
    <cfRule type="cellIs" dxfId="18122" priority="1726" operator="greaterThan">
      <formula>0</formula>
    </cfRule>
  </conditionalFormatting>
  <conditionalFormatting sqref="Q83">
    <cfRule type="cellIs" dxfId="18121" priority="1731" operator="lessThan">
      <formula>0</formula>
    </cfRule>
  </conditionalFormatting>
  <conditionalFormatting sqref="R83">
    <cfRule type="cellIs" dxfId="18120" priority="1729" operator="lessThan">
      <formula>0.8</formula>
    </cfRule>
    <cfRule type="cellIs" dxfId="18119" priority="1730" operator="greaterThan">
      <formula>1</formula>
    </cfRule>
  </conditionalFormatting>
  <conditionalFormatting sqref="R83">
    <cfRule type="cellIs" dxfId="18118" priority="1727" operator="greaterThan">
      <formula>1</formula>
    </cfRule>
    <cfRule type="cellIs" dxfId="18117" priority="1728" operator="lessThan">
      <formula>0.8</formula>
    </cfRule>
  </conditionalFormatting>
  <conditionalFormatting sqref="R83">
    <cfRule type="cellIs" dxfId="18116" priority="1723" operator="lessThan">
      <formula>0.8</formula>
    </cfRule>
    <cfRule type="cellIs" dxfId="18115" priority="1724" operator="greaterThan">
      <formula>1</formula>
    </cfRule>
  </conditionalFormatting>
  <conditionalFormatting sqref="R83">
    <cfRule type="cellIs" dxfId="18114" priority="1721" operator="greaterThan">
      <formula>1</formula>
    </cfRule>
    <cfRule type="cellIs" dxfId="18113" priority="1722" operator="lessThan">
      <formula>0.8</formula>
    </cfRule>
  </conditionalFormatting>
  <conditionalFormatting sqref="P83">
    <cfRule type="cellIs" dxfId="18112" priority="1720" operator="greaterThan">
      <formula>0</formula>
    </cfRule>
  </conditionalFormatting>
  <conditionalFormatting sqref="Q83">
    <cfRule type="cellIs" dxfId="18111" priority="1725" operator="lessThan">
      <formula>0</formula>
    </cfRule>
  </conditionalFormatting>
  <conditionalFormatting sqref="Q83">
    <cfRule type="cellIs" dxfId="18110" priority="1714" operator="lessThan">
      <formula>0</formula>
    </cfRule>
  </conditionalFormatting>
  <conditionalFormatting sqref="P83">
    <cfRule type="cellIs" dxfId="18109" priority="1715" operator="greaterThan">
      <formula>0</formula>
    </cfRule>
  </conditionalFormatting>
  <conditionalFormatting sqref="R83">
    <cfRule type="cellIs" dxfId="18108" priority="1718" operator="lessThan">
      <formula>0.8</formula>
    </cfRule>
    <cfRule type="cellIs" dxfId="18107" priority="1719" operator="greaterThan">
      <formula>1</formula>
    </cfRule>
  </conditionalFormatting>
  <conditionalFormatting sqref="R83">
    <cfRule type="cellIs" dxfId="18106" priority="1716" operator="greaterThan">
      <formula>1</formula>
    </cfRule>
    <cfRule type="cellIs" dxfId="18105" priority="1717" operator="lessThan">
      <formula>0.8</formula>
    </cfRule>
  </conditionalFormatting>
  <conditionalFormatting sqref="Q83">
    <cfRule type="cellIs" dxfId="18104" priority="1708" operator="lessThan">
      <formula>0</formula>
    </cfRule>
  </conditionalFormatting>
  <conditionalFormatting sqref="R83">
    <cfRule type="cellIs" dxfId="18103" priority="1712" operator="lessThan">
      <formula>0.8</formula>
    </cfRule>
    <cfRule type="cellIs" dxfId="18102" priority="1713" operator="greaterThan">
      <formula>1</formula>
    </cfRule>
  </conditionalFormatting>
  <conditionalFormatting sqref="R83">
    <cfRule type="cellIs" dxfId="18101" priority="1710" operator="greaterThan">
      <formula>1</formula>
    </cfRule>
    <cfRule type="cellIs" dxfId="18100" priority="1711" operator="lessThan">
      <formula>0.8</formula>
    </cfRule>
  </conditionalFormatting>
  <conditionalFormatting sqref="P83">
    <cfRule type="cellIs" dxfId="18099" priority="1709" operator="greaterThan">
      <formula>0</formula>
    </cfRule>
  </conditionalFormatting>
  <conditionalFormatting sqref="Q83">
    <cfRule type="cellIs" dxfId="18098" priority="1707" operator="lessThan">
      <formula>0</formula>
    </cfRule>
  </conditionalFormatting>
  <conditionalFormatting sqref="R83">
    <cfRule type="cellIs" dxfId="18097" priority="1705" operator="lessThan">
      <formula>0.8</formula>
    </cfRule>
    <cfRule type="cellIs" dxfId="18096" priority="1706" operator="greaterThan">
      <formula>1</formula>
    </cfRule>
  </conditionalFormatting>
  <conditionalFormatting sqref="R83">
    <cfRule type="cellIs" dxfId="18095" priority="1703" operator="greaterThan">
      <formula>1</formula>
    </cfRule>
    <cfRule type="cellIs" dxfId="18094" priority="1704" operator="lessThan">
      <formula>0.8</formula>
    </cfRule>
  </conditionalFormatting>
  <conditionalFormatting sqref="P83">
    <cfRule type="cellIs" dxfId="18093" priority="1702" operator="greaterThan">
      <formula>0</formula>
    </cfRule>
  </conditionalFormatting>
  <conditionalFormatting sqref="Q83">
    <cfRule type="cellIs" dxfId="18092" priority="1701" operator="lessThan">
      <formula>0</formula>
    </cfRule>
  </conditionalFormatting>
  <conditionalFormatting sqref="R83">
    <cfRule type="cellIs" dxfId="18091" priority="1699" operator="lessThan">
      <formula>0.8</formula>
    </cfRule>
    <cfRule type="cellIs" dxfId="18090" priority="1700" operator="greaterThan">
      <formula>1</formula>
    </cfRule>
  </conditionalFormatting>
  <conditionalFormatting sqref="R83">
    <cfRule type="cellIs" dxfId="18089" priority="1697" operator="greaterThan">
      <formula>1</formula>
    </cfRule>
    <cfRule type="cellIs" dxfId="18088" priority="1698" operator="lessThan">
      <formula>0.8</formula>
    </cfRule>
  </conditionalFormatting>
  <conditionalFormatting sqref="P83">
    <cfRule type="cellIs" dxfId="18087" priority="1696" operator="greaterThan">
      <formula>0</formula>
    </cfRule>
  </conditionalFormatting>
  <conditionalFormatting sqref="Q83">
    <cfRule type="cellIs" dxfId="18086" priority="1695" operator="lessThan">
      <formula>0</formula>
    </cfRule>
  </conditionalFormatting>
  <conditionalFormatting sqref="R83">
    <cfRule type="cellIs" dxfId="18085" priority="1693" operator="lessThan">
      <formula>0.8</formula>
    </cfRule>
    <cfRule type="cellIs" dxfId="18084" priority="1694" operator="greaterThan">
      <formula>1</formula>
    </cfRule>
  </conditionalFormatting>
  <conditionalFormatting sqref="R83">
    <cfRule type="cellIs" dxfId="18083" priority="1691" operator="greaterThan">
      <formula>1</formula>
    </cfRule>
    <cfRule type="cellIs" dxfId="18082" priority="1692" operator="lessThan">
      <formula>0.8</formula>
    </cfRule>
  </conditionalFormatting>
  <conditionalFormatting sqref="P83">
    <cfRule type="cellIs" dxfId="18081" priority="1690" operator="greaterThan">
      <formula>0</formula>
    </cfRule>
  </conditionalFormatting>
  <conditionalFormatting sqref="Q32:Q39">
    <cfRule type="cellIs" dxfId="18080" priority="1684" operator="lessThan">
      <formula>0</formula>
    </cfRule>
  </conditionalFormatting>
  <conditionalFormatting sqref="P32:P39">
    <cfRule type="cellIs" dxfId="18079" priority="1685" operator="greaterThan">
      <formula>0</formula>
    </cfRule>
  </conditionalFormatting>
  <conditionalFormatting sqref="R32:R39">
    <cfRule type="cellIs" dxfId="18078" priority="1688" operator="lessThan">
      <formula>0.8</formula>
    </cfRule>
    <cfRule type="cellIs" dxfId="18077" priority="1689" operator="greaterThan">
      <formula>1</formula>
    </cfRule>
  </conditionalFormatting>
  <conditionalFormatting sqref="R32:R39">
    <cfRule type="cellIs" dxfId="18076" priority="1686" operator="greaterThan">
      <formula>1</formula>
    </cfRule>
    <cfRule type="cellIs" dxfId="18075" priority="1687" operator="lessThan">
      <formula>0.8</formula>
    </cfRule>
  </conditionalFormatting>
  <conditionalFormatting sqref="Q32:Q39">
    <cfRule type="cellIs" dxfId="18074" priority="1678" operator="lessThan">
      <formula>0</formula>
    </cfRule>
  </conditionalFormatting>
  <conditionalFormatting sqref="R32:R39">
    <cfRule type="cellIs" dxfId="18073" priority="1682" operator="lessThan">
      <formula>0.8</formula>
    </cfRule>
    <cfRule type="cellIs" dxfId="18072" priority="1683" operator="greaterThan">
      <formula>1</formula>
    </cfRule>
  </conditionalFormatting>
  <conditionalFormatting sqref="R32:R39">
    <cfRule type="cellIs" dxfId="18071" priority="1680" operator="greaterThan">
      <formula>1</formula>
    </cfRule>
    <cfRule type="cellIs" dxfId="18070" priority="1681" operator="lessThan">
      <formula>0.8</formula>
    </cfRule>
  </conditionalFormatting>
  <conditionalFormatting sqref="P32:P39">
    <cfRule type="cellIs" dxfId="18069" priority="1679" operator="greaterThan">
      <formula>0</formula>
    </cfRule>
  </conditionalFormatting>
  <conditionalFormatting sqref="Q32:Q39">
    <cfRule type="cellIs" dxfId="18068" priority="1677" operator="lessThan">
      <formula>0</formula>
    </cfRule>
  </conditionalFormatting>
  <conditionalFormatting sqref="R32:R39">
    <cfRule type="cellIs" dxfId="18067" priority="1675" operator="lessThan">
      <formula>0.8</formula>
    </cfRule>
    <cfRule type="cellIs" dxfId="18066" priority="1676" operator="greaterThan">
      <formula>1</formula>
    </cfRule>
  </conditionalFormatting>
  <conditionalFormatting sqref="R32:R39">
    <cfRule type="cellIs" dxfId="18065" priority="1673" operator="greaterThan">
      <formula>1</formula>
    </cfRule>
    <cfRule type="cellIs" dxfId="18064" priority="1674" operator="lessThan">
      <formula>0.8</formula>
    </cfRule>
  </conditionalFormatting>
  <conditionalFormatting sqref="P32:P39">
    <cfRule type="cellIs" dxfId="18063" priority="1672" operator="greaterThan">
      <formula>0</formula>
    </cfRule>
  </conditionalFormatting>
  <conditionalFormatting sqref="Q32:Q39">
    <cfRule type="cellIs" dxfId="18062" priority="1671" operator="lessThan">
      <formula>0</formula>
    </cfRule>
  </conditionalFormatting>
  <conditionalFormatting sqref="R32:R39">
    <cfRule type="cellIs" dxfId="18061" priority="1669" operator="lessThan">
      <formula>0.8</formula>
    </cfRule>
    <cfRule type="cellIs" dxfId="18060" priority="1670" operator="greaterThan">
      <formula>1</formula>
    </cfRule>
  </conditionalFormatting>
  <conditionalFormatting sqref="R32:R39">
    <cfRule type="cellIs" dxfId="18059" priority="1667" operator="greaterThan">
      <formula>1</formula>
    </cfRule>
    <cfRule type="cellIs" dxfId="18058" priority="1668" operator="lessThan">
      <formula>0.8</formula>
    </cfRule>
  </conditionalFormatting>
  <conditionalFormatting sqref="P32:P39">
    <cfRule type="cellIs" dxfId="18057" priority="1666" operator="greaterThan">
      <formula>0</formula>
    </cfRule>
  </conditionalFormatting>
  <conditionalFormatting sqref="Q32:Q39">
    <cfRule type="cellIs" dxfId="18056" priority="1660" operator="lessThan">
      <formula>0</formula>
    </cfRule>
  </conditionalFormatting>
  <conditionalFormatting sqref="R32:R39">
    <cfRule type="cellIs" dxfId="18055" priority="1664" operator="lessThan">
      <formula>0.8</formula>
    </cfRule>
    <cfRule type="cellIs" dxfId="18054" priority="1665" operator="greaterThan">
      <formula>1</formula>
    </cfRule>
  </conditionalFormatting>
  <conditionalFormatting sqref="R32:R39">
    <cfRule type="cellIs" dxfId="18053" priority="1662" operator="greaterThan">
      <formula>1</formula>
    </cfRule>
    <cfRule type="cellIs" dxfId="18052" priority="1663" operator="lessThan">
      <formula>0.8</formula>
    </cfRule>
  </conditionalFormatting>
  <conditionalFormatting sqref="P32:P39">
    <cfRule type="cellIs" dxfId="18051" priority="1661" operator="greaterThan">
      <formula>0</formula>
    </cfRule>
  </conditionalFormatting>
  <conditionalFormatting sqref="Q32:Q39">
    <cfRule type="cellIs" dxfId="18050" priority="1659" operator="lessThan">
      <formula>0</formula>
    </cfRule>
  </conditionalFormatting>
  <conditionalFormatting sqref="R32:R39">
    <cfRule type="cellIs" dxfId="18049" priority="1657" operator="lessThan">
      <formula>0.8</formula>
    </cfRule>
    <cfRule type="cellIs" dxfId="18048" priority="1658" operator="greaterThan">
      <formula>1</formula>
    </cfRule>
  </conditionalFormatting>
  <conditionalFormatting sqref="R32:R39">
    <cfRule type="cellIs" dxfId="18047" priority="1655" operator="greaterThan">
      <formula>1</formula>
    </cfRule>
    <cfRule type="cellIs" dxfId="18046" priority="1656" operator="lessThan">
      <formula>0.8</formula>
    </cfRule>
  </conditionalFormatting>
  <conditionalFormatting sqref="P32:P39">
    <cfRule type="cellIs" dxfId="18045" priority="1654" operator="greaterThan">
      <formula>0</formula>
    </cfRule>
  </conditionalFormatting>
  <conditionalFormatting sqref="Q32:Q39">
    <cfRule type="cellIs" dxfId="18044" priority="1653" operator="lessThan">
      <formula>0</formula>
    </cfRule>
  </conditionalFormatting>
  <conditionalFormatting sqref="R32:R39">
    <cfRule type="cellIs" dxfId="18043" priority="1651" operator="lessThan">
      <formula>0.8</formula>
    </cfRule>
    <cfRule type="cellIs" dxfId="18042" priority="1652" operator="greaterThan">
      <formula>1</formula>
    </cfRule>
  </conditionalFormatting>
  <conditionalFormatting sqref="R32:R39">
    <cfRule type="cellIs" dxfId="18041" priority="1649" operator="greaterThan">
      <formula>1</formula>
    </cfRule>
    <cfRule type="cellIs" dxfId="18040" priority="1650" operator="lessThan">
      <formula>0.8</formula>
    </cfRule>
  </conditionalFormatting>
  <conditionalFormatting sqref="P32:P39">
    <cfRule type="cellIs" dxfId="18039" priority="1648" operator="greaterThan">
      <formula>0</formula>
    </cfRule>
  </conditionalFormatting>
  <conditionalFormatting sqref="Q32:Q39">
    <cfRule type="cellIs" dxfId="18038" priority="1647" operator="lessThan">
      <formula>0</formula>
    </cfRule>
  </conditionalFormatting>
  <conditionalFormatting sqref="R32:R39">
    <cfRule type="cellIs" dxfId="18037" priority="1645" operator="lessThan">
      <formula>0.8</formula>
    </cfRule>
    <cfRule type="cellIs" dxfId="18036" priority="1646" operator="greaterThan">
      <formula>1</formula>
    </cfRule>
  </conditionalFormatting>
  <conditionalFormatting sqref="R32:R39">
    <cfRule type="cellIs" dxfId="18035" priority="1643" operator="greaterThan">
      <formula>1</formula>
    </cfRule>
    <cfRule type="cellIs" dxfId="18034" priority="1644" operator="lessThan">
      <formula>0.8</formula>
    </cfRule>
  </conditionalFormatting>
  <conditionalFormatting sqref="P32:P39">
    <cfRule type="cellIs" dxfId="18033" priority="1642" operator="greaterThan">
      <formula>0</formula>
    </cfRule>
  </conditionalFormatting>
  <conditionalFormatting sqref="Q32:Q39">
    <cfRule type="cellIs" dxfId="18032" priority="1641" operator="lessThan">
      <formula>0</formula>
    </cfRule>
  </conditionalFormatting>
  <conditionalFormatting sqref="R32:R39">
    <cfRule type="cellIs" dxfId="18031" priority="1639" operator="lessThan">
      <formula>0.8</formula>
    </cfRule>
    <cfRule type="cellIs" dxfId="18030" priority="1640" operator="greaterThan">
      <formula>1</formula>
    </cfRule>
  </conditionalFormatting>
  <conditionalFormatting sqref="R32:R39">
    <cfRule type="cellIs" dxfId="18029" priority="1637" operator="greaterThan">
      <formula>1</formula>
    </cfRule>
    <cfRule type="cellIs" dxfId="18028" priority="1638" operator="lessThan">
      <formula>0.8</formula>
    </cfRule>
  </conditionalFormatting>
  <conditionalFormatting sqref="P32:P39">
    <cfRule type="cellIs" dxfId="18027" priority="1636" operator="greaterThan">
      <formula>0</formula>
    </cfRule>
  </conditionalFormatting>
  <conditionalFormatting sqref="Q32:Q39">
    <cfRule type="cellIs" dxfId="18026" priority="1635" operator="lessThan">
      <formula>0</formula>
    </cfRule>
  </conditionalFormatting>
  <conditionalFormatting sqref="R32:R39">
    <cfRule type="cellIs" dxfId="18025" priority="1633" operator="lessThan">
      <formula>0.8</formula>
    </cfRule>
    <cfRule type="cellIs" dxfId="18024" priority="1634" operator="greaterThan">
      <formula>1</formula>
    </cfRule>
  </conditionalFormatting>
  <conditionalFormatting sqref="R32:R39">
    <cfRule type="cellIs" dxfId="18023" priority="1631" operator="greaterThan">
      <formula>1</formula>
    </cfRule>
    <cfRule type="cellIs" dxfId="18022" priority="1632" operator="lessThan">
      <formula>0.8</formula>
    </cfRule>
  </conditionalFormatting>
  <conditionalFormatting sqref="P32:P39">
    <cfRule type="cellIs" dxfId="18021" priority="1630" operator="greaterThan">
      <formula>0</formula>
    </cfRule>
  </conditionalFormatting>
  <conditionalFormatting sqref="P32:P39">
    <cfRule type="cellIs" dxfId="18020" priority="1624" operator="greaterThan">
      <formula>0</formula>
    </cfRule>
  </conditionalFormatting>
  <conditionalFormatting sqref="Q32:Q39">
    <cfRule type="cellIs" dxfId="18019" priority="1629" operator="lessThan">
      <formula>0</formula>
    </cfRule>
  </conditionalFormatting>
  <conditionalFormatting sqref="R32:R39">
    <cfRule type="cellIs" dxfId="18018" priority="1627" operator="lessThan">
      <formula>0.8</formula>
    </cfRule>
    <cfRule type="cellIs" dxfId="18017" priority="1628" operator="greaterThan">
      <formula>1</formula>
    </cfRule>
  </conditionalFormatting>
  <conditionalFormatting sqref="R32:R39">
    <cfRule type="cellIs" dxfId="18016" priority="1625" operator="greaterThan">
      <formula>1</formula>
    </cfRule>
    <cfRule type="cellIs" dxfId="18015" priority="1626" operator="lessThan">
      <formula>0.8</formula>
    </cfRule>
  </conditionalFormatting>
  <conditionalFormatting sqref="P32:P39">
    <cfRule type="cellIs" dxfId="18014" priority="1618" operator="greaterThan">
      <formula>0</formula>
    </cfRule>
  </conditionalFormatting>
  <conditionalFormatting sqref="Q32:Q39">
    <cfRule type="cellIs" dxfId="18013" priority="1623" operator="lessThan">
      <formula>0</formula>
    </cfRule>
  </conditionalFormatting>
  <conditionalFormatting sqref="R32:R39">
    <cfRule type="cellIs" dxfId="18012" priority="1621" operator="lessThan">
      <formula>0.8</formula>
    </cfRule>
    <cfRule type="cellIs" dxfId="18011" priority="1622" operator="greaterThan">
      <formula>1</formula>
    </cfRule>
  </conditionalFormatting>
  <conditionalFormatting sqref="R32:R39">
    <cfRule type="cellIs" dxfId="18010" priority="1619" operator="greaterThan">
      <formula>1</formula>
    </cfRule>
    <cfRule type="cellIs" dxfId="18009" priority="1620" operator="lessThan">
      <formula>0.8</formula>
    </cfRule>
  </conditionalFormatting>
  <conditionalFormatting sqref="R32:R39">
    <cfRule type="cellIs" dxfId="18008" priority="1615" operator="lessThan">
      <formula>0.8</formula>
    </cfRule>
    <cfRule type="cellIs" dxfId="18007" priority="1616" operator="greaterThan">
      <formula>1</formula>
    </cfRule>
  </conditionalFormatting>
  <conditionalFormatting sqref="R32:R39">
    <cfRule type="cellIs" dxfId="18006" priority="1613" operator="greaterThan">
      <formula>1</formula>
    </cfRule>
    <cfRule type="cellIs" dxfId="18005" priority="1614" operator="lessThan">
      <formula>0.8</formula>
    </cfRule>
  </conditionalFormatting>
  <conditionalFormatting sqref="P32:P39">
    <cfRule type="cellIs" dxfId="18004" priority="1612" operator="greaterThan">
      <formula>0</formula>
    </cfRule>
  </conditionalFormatting>
  <conditionalFormatting sqref="Q32:Q39">
    <cfRule type="cellIs" dxfId="18003" priority="1617" operator="lessThan">
      <formula>0</formula>
    </cfRule>
  </conditionalFormatting>
  <conditionalFormatting sqref="Q32:Q39">
    <cfRule type="cellIs" dxfId="18002" priority="1606" operator="lessThan">
      <formula>0</formula>
    </cfRule>
  </conditionalFormatting>
  <conditionalFormatting sqref="P32:P39">
    <cfRule type="cellIs" dxfId="18001" priority="1607" operator="greaterThan">
      <formula>0</formula>
    </cfRule>
  </conditionalFormatting>
  <conditionalFormatting sqref="R32:R39">
    <cfRule type="cellIs" dxfId="18000" priority="1610" operator="lessThan">
      <formula>0.8</formula>
    </cfRule>
    <cfRule type="cellIs" dxfId="17999" priority="1611" operator="greaterThan">
      <formula>1</formula>
    </cfRule>
  </conditionalFormatting>
  <conditionalFormatting sqref="R32:R39">
    <cfRule type="cellIs" dxfId="17998" priority="1608" operator="greaterThan">
      <formula>1</formula>
    </cfRule>
    <cfRule type="cellIs" dxfId="17997" priority="1609" operator="lessThan">
      <formula>0.8</formula>
    </cfRule>
  </conditionalFormatting>
  <conditionalFormatting sqref="Q32:Q39">
    <cfRule type="cellIs" dxfId="17996" priority="1600" operator="lessThan">
      <formula>0</formula>
    </cfRule>
  </conditionalFormatting>
  <conditionalFormatting sqref="R32:R39">
    <cfRule type="cellIs" dxfId="17995" priority="1604" operator="lessThan">
      <formula>0.8</formula>
    </cfRule>
    <cfRule type="cellIs" dxfId="17994" priority="1605" operator="greaterThan">
      <formula>1</formula>
    </cfRule>
  </conditionalFormatting>
  <conditionalFormatting sqref="R32:R39">
    <cfRule type="cellIs" dxfId="17993" priority="1602" operator="greaterThan">
      <formula>1</formula>
    </cfRule>
    <cfRule type="cellIs" dxfId="17992" priority="1603" operator="lessThan">
      <formula>0.8</formula>
    </cfRule>
  </conditionalFormatting>
  <conditionalFormatting sqref="P32:P39">
    <cfRule type="cellIs" dxfId="17991" priority="1601" operator="greaterThan">
      <formula>0</formula>
    </cfRule>
  </conditionalFormatting>
  <conditionalFormatting sqref="Q32:Q39">
    <cfRule type="cellIs" dxfId="17990" priority="1599" operator="lessThan">
      <formula>0</formula>
    </cfRule>
  </conditionalFormatting>
  <conditionalFormatting sqref="R32:R39">
    <cfRule type="cellIs" dxfId="17989" priority="1597" operator="lessThan">
      <formula>0.8</formula>
    </cfRule>
    <cfRule type="cellIs" dxfId="17988" priority="1598" operator="greaterThan">
      <formula>1</formula>
    </cfRule>
  </conditionalFormatting>
  <conditionalFormatting sqref="R32:R39">
    <cfRule type="cellIs" dxfId="17987" priority="1595" operator="greaterThan">
      <formula>1</formula>
    </cfRule>
    <cfRule type="cellIs" dxfId="17986" priority="1596" operator="lessThan">
      <formula>0.8</formula>
    </cfRule>
  </conditionalFormatting>
  <conditionalFormatting sqref="P32:P39">
    <cfRule type="cellIs" dxfId="17985" priority="1594" operator="greaterThan">
      <formula>0</formula>
    </cfRule>
  </conditionalFormatting>
  <conditionalFormatting sqref="Q32:Q39">
    <cfRule type="cellIs" dxfId="17984" priority="1593" operator="lessThan">
      <formula>0</formula>
    </cfRule>
  </conditionalFormatting>
  <conditionalFormatting sqref="R32:R39">
    <cfRule type="cellIs" dxfId="17983" priority="1591" operator="lessThan">
      <formula>0.8</formula>
    </cfRule>
    <cfRule type="cellIs" dxfId="17982" priority="1592" operator="greaterThan">
      <formula>1</formula>
    </cfRule>
  </conditionalFormatting>
  <conditionalFormatting sqref="R32:R39">
    <cfRule type="cellIs" dxfId="17981" priority="1589" operator="greaterThan">
      <formula>1</formula>
    </cfRule>
    <cfRule type="cellIs" dxfId="17980" priority="1590" operator="lessThan">
      <formula>0.8</formula>
    </cfRule>
  </conditionalFormatting>
  <conditionalFormatting sqref="P32:P39">
    <cfRule type="cellIs" dxfId="17979" priority="1588" operator="greaterThan">
      <formula>0</formula>
    </cfRule>
  </conditionalFormatting>
  <conditionalFormatting sqref="Q32:Q39">
    <cfRule type="cellIs" dxfId="17978" priority="1582" operator="lessThan">
      <formula>0</formula>
    </cfRule>
  </conditionalFormatting>
  <conditionalFormatting sqref="P32:P39">
    <cfRule type="cellIs" dxfId="17977" priority="1583" operator="greaterThan">
      <formula>0</formula>
    </cfRule>
  </conditionalFormatting>
  <conditionalFormatting sqref="R32:R39">
    <cfRule type="cellIs" dxfId="17976" priority="1586" operator="lessThan">
      <formula>0.8</formula>
    </cfRule>
    <cfRule type="cellIs" dxfId="17975" priority="1587" operator="greaterThan">
      <formula>1</formula>
    </cfRule>
  </conditionalFormatting>
  <conditionalFormatting sqref="R32:R39">
    <cfRule type="cellIs" dxfId="17974" priority="1584" operator="greaterThan">
      <formula>1</formula>
    </cfRule>
    <cfRule type="cellIs" dxfId="17973" priority="1585" operator="lessThan">
      <formula>0.8</formula>
    </cfRule>
  </conditionalFormatting>
  <conditionalFormatting sqref="Q32:Q39">
    <cfRule type="cellIs" dxfId="17972" priority="1576" operator="lessThan">
      <formula>0</formula>
    </cfRule>
  </conditionalFormatting>
  <conditionalFormatting sqref="R32:R39">
    <cfRule type="cellIs" dxfId="17971" priority="1580" operator="lessThan">
      <formula>0.8</formula>
    </cfRule>
    <cfRule type="cellIs" dxfId="17970" priority="1581" operator="greaterThan">
      <formula>1</formula>
    </cfRule>
  </conditionalFormatting>
  <conditionalFormatting sqref="R32:R39">
    <cfRule type="cellIs" dxfId="17969" priority="1578" operator="greaterThan">
      <formula>1</formula>
    </cfRule>
    <cfRule type="cellIs" dxfId="17968" priority="1579" operator="lessThan">
      <formula>0.8</formula>
    </cfRule>
  </conditionalFormatting>
  <conditionalFormatting sqref="P32:P39">
    <cfRule type="cellIs" dxfId="17967" priority="1577" operator="greaterThan">
      <formula>0</formula>
    </cfRule>
  </conditionalFormatting>
  <conditionalFormatting sqref="Q32:Q39">
    <cfRule type="cellIs" dxfId="17966" priority="1575" operator="lessThan">
      <formula>0</formula>
    </cfRule>
  </conditionalFormatting>
  <conditionalFormatting sqref="R32:R39">
    <cfRule type="cellIs" dxfId="17965" priority="1573" operator="lessThan">
      <formula>0.8</formula>
    </cfRule>
    <cfRule type="cellIs" dxfId="17964" priority="1574" operator="greaterThan">
      <formula>1</formula>
    </cfRule>
  </conditionalFormatting>
  <conditionalFormatting sqref="R32:R39">
    <cfRule type="cellIs" dxfId="17963" priority="1571" operator="greaterThan">
      <formula>1</formula>
    </cfRule>
    <cfRule type="cellIs" dxfId="17962" priority="1572" operator="lessThan">
      <formula>0.8</formula>
    </cfRule>
  </conditionalFormatting>
  <conditionalFormatting sqref="P32:P39">
    <cfRule type="cellIs" dxfId="17961" priority="1570" operator="greaterThan">
      <formula>0</formula>
    </cfRule>
  </conditionalFormatting>
  <conditionalFormatting sqref="Q32:Q39">
    <cfRule type="cellIs" dxfId="17960" priority="1569" operator="lessThan">
      <formula>0</formula>
    </cfRule>
  </conditionalFormatting>
  <conditionalFormatting sqref="R32:R39">
    <cfRule type="cellIs" dxfId="17959" priority="1567" operator="lessThan">
      <formula>0.8</formula>
    </cfRule>
    <cfRule type="cellIs" dxfId="17958" priority="1568" operator="greaterThan">
      <formula>1</formula>
    </cfRule>
  </conditionalFormatting>
  <conditionalFormatting sqref="R32:R39">
    <cfRule type="cellIs" dxfId="17957" priority="1565" operator="greaterThan">
      <formula>1</formula>
    </cfRule>
    <cfRule type="cellIs" dxfId="17956" priority="1566" operator="lessThan">
      <formula>0.8</formula>
    </cfRule>
  </conditionalFormatting>
  <conditionalFormatting sqref="P32:P39">
    <cfRule type="cellIs" dxfId="17955" priority="1564" operator="greaterThan">
      <formula>0</formula>
    </cfRule>
  </conditionalFormatting>
  <conditionalFormatting sqref="Q19:Q25">
    <cfRule type="cellIs" dxfId="17954" priority="1563" operator="lessThan">
      <formula>0</formula>
    </cfRule>
  </conditionalFormatting>
  <conditionalFormatting sqref="R19:R25">
    <cfRule type="cellIs" dxfId="17953" priority="1561" operator="lessThan">
      <formula>0.8</formula>
    </cfRule>
    <cfRule type="cellIs" dxfId="17952" priority="1562" operator="greaterThan">
      <formula>1</formula>
    </cfRule>
  </conditionalFormatting>
  <conditionalFormatting sqref="R19:R25">
    <cfRule type="cellIs" dxfId="17951" priority="1559" operator="greaterThan">
      <formula>1</formula>
    </cfRule>
    <cfRule type="cellIs" dxfId="17950" priority="1560" operator="lessThan">
      <formula>0.8</formula>
    </cfRule>
  </conditionalFormatting>
  <conditionalFormatting sqref="P19:P25">
    <cfRule type="cellIs" dxfId="17949" priority="1558" operator="greaterThan">
      <formula>0</formula>
    </cfRule>
  </conditionalFormatting>
  <conditionalFormatting sqref="R19:R25">
    <cfRule type="cellIs" dxfId="17948" priority="1555" operator="lessThan">
      <formula>0.8</formula>
    </cfRule>
    <cfRule type="cellIs" dxfId="17947" priority="1556" operator="greaterThan">
      <formula>1</formula>
    </cfRule>
  </conditionalFormatting>
  <conditionalFormatting sqref="R19:R25">
    <cfRule type="cellIs" dxfId="17946" priority="1553" operator="greaterThan">
      <formula>1</formula>
    </cfRule>
    <cfRule type="cellIs" dxfId="17945" priority="1554" operator="lessThan">
      <formula>0.8</formula>
    </cfRule>
  </conditionalFormatting>
  <conditionalFormatting sqref="P19:P25">
    <cfRule type="cellIs" dxfId="17944" priority="1552" operator="greaterThan">
      <formula>0</formula>
    </cfRule>
  </conditionalFormatting>
  <conditionalFormatting sqref="Q19:Q25">
    <cfRule type="cellIs" dxfId="17943" priority="1557" operator="lessThan">
      <formula>0</formula>
    </cfRule>
  </conditionalFormatting>
  <conditionalFormatting sqref="R19:R25">
    <cfRule type="cellIs" dxfId="17942" priority="1549" operator="lessThan">
      <formula>0.8</formula>
    </cfRule>
    <cfRule type="cellIs" dxfId="17941" priority="1550" operator="greaterThan">
      <formula>1</formula>
    </cfRule>
  </conditionalFormatting>
  <conditionalFormatting sqref="R19:R25">
    <cfRule type="cellIs" dxfId="17940" priority="1547" operator="greaterThan">
      <formula>1</formula>
    </cfRule>
    <cfRule type="cellIs" dxfId="17939" priority="1548" operator="lessThan">
      <formula>0.8</formula>
    </cfRule>
  </conditionalFormatting>
  <conditionalFormatting sqref="P19:P25">
    <cfRule type="cellIs" dxfId="17938" priority="1546" operator="greaterThan">
      <formula>0</formula>
    </cfRule>
  </conditionalFormatting>
  <conditionalFormatting sqref="Q19:Q25">
    <cfRule type="cellIs" dxfId="17937" priority="1551" operator="lessThan">
      <formula>0</formula>
    </cfRule>
  </conditionalFormatting>
  <conditionalFormatting sqref="Q19:Q25">
    <cfRule type="cellIs" dxfId="17936" priority="1545" operator="lessThan">
      <formula>0</formula>
    </cfRule>
  </conditionalFormatting>
  <conditionalFormatting sqref="R19:R25">
    <cfRule type="cellIs" dxfId="17935" priority="1543" operator="lessThan">
      <formula>0.8</formula>
    </cfRule>
    <cfRule type="cellIs" dxfId="17934" priority="1544" operator="greaterThan">
      <formula>1</formula>
    </cfRule>
  </conditionalFormatting>
  <conditionalFormatting sqref="R19:R25">
    <cfRule type="cellIs" dxfId="17933" priority="1541" operator="greaterThan">
      <formula>1</formula>
    </cfRule>
    <cfRule type="cellIs" dxfId="17932" priority="1542" operator="lessThan">
      <formula>0.8</formula>
    </cfRule>
  </conditionalFormatting>
  <conditionalFormatting sqref="P19:P25">
    <cfRule type="cellIs" dxfId="17931" priority="1540" operator="greaterThan">
      <formula>0</formula>
    </cfRule>
  </conditionalFormatting>
  <conditionalFormatting sqref="Q135:Q136">
    <cfRule type="cellIs" dxfId="17930" priority="1539" operator="lessThan">
      <formula>0</formula>
    </cfRule>
  </conditionalFormatting>
  <conditionalFormatting sqref="R135:R136 R139:R142">
    <cfRule type="cellIs" dxfId="17929" priority="1537" operator="lessThan">
      <formula>0.8</formula>
    </cfRule>
    <cfRule type="cellIs" dxfId="17928" priority="1538" operator="greaterThan">
      <formula>1</formula>
    </cfRule>
  </conditionalFormatting>
  <conditionalFormatting sqref="R135:R136 R139:R142">
    <cfRule type="cellIs" dxfId="17927" priority="1535" operator="greaterThan">
      <formula>1</formula>
    </cfRule>
    <cfRule type="cellIs" dxfId="17926" priority="1536" operator="lessThan">
      <formula>0.8</formula>
    </cfRule>
  </conditionalFormatting>
  <conditionalFormatting sqref="P135:P136 P139 P142">
    <cfRule type="cellIs" dxfId="17925" priority="1534" operator="greaterThan">
      <formula>0</formula>
    </cfRule>
  </conditionalFormatting>
  <conditionalFormatting sqref="P135:P136 P139 P142">
    <cfRule type="cellIs" dxfId="17924" priority="1528" operator="greaterThan">
      <formula>0</formula>
    </cfRule>
  </conditionalFormatting>
  <conditionalFormatting sqref="Q135:Q136">
    <cfRule type="cellIs" dxfId="17923" priority="1533" operator="lessThan">
      <formula>0</formula>
    </cfRule>
  </conditionalFormatting>
  <conditionalFormatting sqref="R135:R136 R139:R142">
    <cfRule type="cellIs" dxfId="17922" priority="1531" operator="lessThan">
      <formula>0.8</formula>
    </cfRule>
    <cfRule type="cellIs" dxfId="17921" priority="1532" operator="greaterThan">
      <formula>1</formula>
    </cfRule>
  </conditionalFormatting>
  <conditionalFormatting sqref="R135:R136 R139:R142">
    <cfRule type="cellIs" dxfId="17920" priority="1529" operator="greaterThan">
      <formula>1</formula>
    </cfRule>
    <cfRule type="cellIs" dxfId="17919" priority="1530" operator="lessThan">
      <formula>0.8</formula>
    </cfRule>
  </conditionalFormatting>
  <conditionalFormatting sqref="P19:P25">
    <cfRule type="cellIs" dxfId="17918" priority="1522" operator="greaterThan">
      <formula>0</formula>
    </cfRule>
  </conditionalFormatting>
  <conditionalFormatting sqref="Q19:Q25">
    <cfRule type="cellIs" dxfId="17917" priority="1527" operator="lessThan">
      <formula>0</formula>
    </cfRule>
  </conditionalFormatting>
  <conditionalFormatting sqref="R19:R25">
    <cfRule type="cellIs" dxfId="17916" priority="1525" operator="lessThan">
      <formula>0.8</formula>
    </cfRule>
    <cfRule type="cellIs" dxfId="17915" priority="1526" operator="greaterThan">
      <formula>1</formula>
    </cfRule>
  </conditionalFormatting>
  <conditionalFormatting sqref="R19:R25">
    <cfRule type="cellIs" dxfId="17914" priority="1523" operator="greaterThan">
      <formula>1</formula>
    </cfRule>
    <cfRule type="cellIs" dxfId="17913" priority="1524" operator="lessThan">
      <formula>0.8</formula>
    </cfRule>
  </conditionalFormatting>
  <conditionalFormatting sqref="Q19:Q25">
    <cfRule type="cellIs" dxfId="17912" priority="1521" operator="lessThan">
      <formula>0</formula>
    </cfRule>
  </conditionalFormatting>
  <conditionalFormatting sqref="R19:R25">
    <cfRule type="cellIs" dxfId="17911" priority="1519" operator="lessThan">
      <formula>0.8</formula>
    </cfRule>
    <cfRule type="cellIs" dxfId="17910" priority="1520" operator="greaterThan">
      <formula>1</formula>
    </cfRule>
  </conditionalFormatting>
  <conditionalFormatting sqref="R19:R25">
    <cfRule type="cellIs" dxfId="17909" priority="1517" operator="greaterThan">
      <formula>1</formula>
    </cfRule>
    <cfRule type="cellIs" dxfId="17908" priority="1518" operator="lessThan">
      <formula>0.8</formula>
    </cfRule>
  </conditionalFormatting>
  <conditionalFormatting sqref="P19:P25">
    <cfRule type="cellIs" dxfId="17907" priority="1516" operator="greaterThan">
      <formula>0</formula>
    </cfRule>
  </conditionalFormatting>
  <conditionalFormatting sqref="Q19:Q25">
    <cfRule type="cellIs" dxfId="17906" priority="1515" operator="lessThan">
      <formula>0</formula>
    </cfRule>
  </conditionalFormatting>
  <conditionalFormatting sqref="R19:R25">
    <cfRule type="cellIs" dxfId="17905" priority="1513" operator="lessThan">
      <formula>0.8</formula>
    </cfRule>
    <cfRule type="cellIs" dxfId="17904" priority="1514" operator="greaterThan">
      <formula>1</formula>
    </cfRule>
  </conditionalFormatting>
  <conditionalFormatting sqref="R19:R25">
    <cfRule type="cellIs" dxfId="17903" priority="1511" operator="greaterThan">
      <formula>1</formula>
    </cfRule>
    <cfRule type="cellIs" dxfId="17902" priority="1512" operator="lessThan">
      <formula>0.8</formula>
    </cfRule>
  </conditionalFormatting>
  <conditionalFormatting sqref="P19:P25">
    <cfRule type="cellIs" dxfId="17901" priority="1510" operator="greaterThan">
      <formula>0</formula>
    </cfRule>
  </conditionalFormatting>
  <conditionalFormatting sqref="Q19:Q25">
    <cfRule type="cellIs" dxfId="17900" priority="1509" operator="lessThan">
      <formula>0</formula>
    </cfRule>
  </conditionalFormatting>
  <conditionalFormatting sqref="R19:R25">
    <cfRule type="cellIs" dxfId="17899" priority="1507" operator="lessThan">
      <formula>0.8</formula>
    </cfRule>
    <cfRule type="cellIs" dxfId="17898" priority="1508" operator="greaterThan">
      <formula>1</formula>
    </cfRule>
  </conditionalFormatting>
  <conditionalFormatting sqref="R19:R25">
    <cfRule type="cellIs" dxfId="17897" priority="1505" operator="greaterThan">
      <formula>1</formula>
    </cfRule>
    <cfRule type="cellIs" dxfId="17896" priority="1506" operator="lessThan">
      <formula>0.8</formula>
    </cfRule>
  </conditionalFormatting>
  <conditionalFormatting sqref="P19:P25">
    <cfRule type="cellIs" dxfId="17895" priority="1504" operator="greaterThan">
      <formula>0</formula>
    </cfRule>
  </conditionalFormatting>
  <conditionalFormatting sqref="R19:R25">
    <cfRule type="cellIs" dxfId="17894" priority="1501" operator="lessThan">
      <formula>0.8</formula>
    </cfRule>
    <cfRule type="cellIs" dxfId="17893" priority="1502" operator="greaterThan">
      <formula>1</formula>
    </cfRule>
  </conditionalFormatting>
  <conditionalFormatting sqref="R19:R25">
    <cfRule type="cellIs" dxfId="17892" priority="1499" operator="greaterThan">
      <formula>1</formula>
    </cfRule>
    <cfRule type="cellIs" dxfId="17891" priority="1500" operator="lessThan">
      <formula>0.8</formula>
    </cfRule>
  </conditionalFormatting>
  <conditionalFormatting sqref="P19:P25">
    <cfRule type="cellIs" dxfId="17890" priority="1498" operator="greaterThan">
      <formula>0</formula>
    </cfRule>
  </conditionalFormatting>
  <conditionalFormatting sqref="Q19:Q25">
    <cfRule type="cellIs" dxfId="17889" priority="1503" operator="lessThan">
      <formula>0</formula>
    </cfRule>
  </conditionalFormatting>
  <conditionalFormatting sqref="Q19:Q25">
    <cfRule type="cellIs" dxfId="17888" priority="1497" operator="lessThan">
      <formula>0</formula>
    </cfRule>
  </conditionalFormatting>
  <conditionalFormatting sqref="R19:R25">
    <cfRule type="cellIs" dxfId="17887" priority="1495" operator="lessThan">
      <formula>0.8</formula>
    </cfRule>
    <cfRule type="cellIs" dxfId="17886" priority="1496" operator="greaterThan">
      <formula>1</formula>
    </cfRule>
  </conditionalFormatting>
  <conditionalFormatting sqref="R19:R25">
    <cfRule type="cellIs" dxfId="17885" priority="1493" operator="greaterThan">
      <formula>1</formula>
    </cfRule>
    <cfRule type="cellIs" dxfId="17884" priority="1494" operator="lessThan">
      <formula>0.8</formula>
    </cfRule>
  </conditionalFormatting>
  <conditionalFormatting sqref="P19:P25">
    <cfRule type="cellIs" dxfId="17883" priority="1492" operator="greaterThan">
      <formula>0</formula>
    </cfRule>
  </conditionalFormatting>
  <conditionalFormatting sqref="P19:P25">
    <cfRule type="cellIs" dxfId="17882" priority="1486" operator="greaterThan">
      <formula>0</formula>
    </cfRule>
  </conditionalFormatting>
  <conditionalFormatting sqref="Q19:Q25">
    <cfRule type="cellIs" dxfId="17881" priority="1491" operator="lessThan">
      <formula>0</formula>
    </cfRule>
  </conditionalFormatting>
  <conditionalFormatting sqref="R19:R25">
    <cfRule type="cellIs" dxfId="17880" priority="1489" operator="lessThan">
      <formula>0.8</formula>
    </cfRule>
    <cfRule type="cellIs" dxfId="17879" priority="1490" operator="greaterThan">
      <formula>1</formula>
    </cfRule>
  </conditionalFormatting>
  <conditionalFormatting sqref="R19:R25">
    <cfRule type="cellIs" dxfId="17878" priority="1487" operator="greaterThan">
      <formula>1</formula>
    </cfRule>
    <cfRule type="cellIs" dxfId="17877" priority="1488" operator="lessThan">
      <formula>0.8</formula>
    </cfRule>
  </conditionalFormatting>
  <conditionalFormatting sqref="P19:P25">
    <cfRule type="cellIs" dxfId="17876" priority="1480" operator="greaterThan">
      <formula>0</formula>
    </cfRule>
  </conditionalFormatting>
  <conditionalFormatting sqref="Q19:Q25">
    <cfRule type="cellIs" dxfId="17875" priority="1485" operator="lessThan">
      <formula>0</formula>
    </cfRule>
  </conditionalFormatting>
  <conditionalFormatting sqref="R19:R25">
    <cfRule type="cellIs" dxfId="17874" priority="1483" operator="lessThan">
      <formula>0.8</formula>
    </cfRule>
    <cfRule type="cellIs" dxfId="17873" priority="1484" operator="greaterThan">
      <formula>1</formula>
    </cfRule>
  </conditionalFormatting>
  <conditionalFormatting sqref="R19:R25">
    <cfRule type="cellIs" dxfId="17872" priority="1481" operator="greaterThan">
      <formula>1</formula>
    </cfRule>
    <cfRule type="cellIs" dxfId="17871" priority="1482" operator="lessThan">
      <formula>0.8</formula>
    </cfRule>
  </conditionalFormatting>
  <conditionalFormatting sqref="Q19:Q25">
    <cfRule type="cellIs" dxfId="17870" priority="1479" operator="lessThan">
      <formula>0</formula>
    </cfRule>
  </conditionalFormatting>
  <conditionalFormatting sqref="R19:R25">
    <cfRule type="cellIs" dxfId="17869" priority="1477" operator="lessThan">
      <formula>0.8</formula>
    </cfRule>
    <cfRule type="cellIs" dxfId="17868" priority="1478" operator="greaterThan">
      <formula>1</formula>
    </cfRule>
  </conditionalFormatting>
  <conditionalFormatting sqref="R19:R25">
    <cfRule type="cellIs" dxfId="17867" priority="1475" operator="greaterThan">
      <formula>1</formula>
    </cfRule>
    <cfRule type="cellIs" dxfId="17866" priority="1476" operator="lessThan">
      <formula>0.8</formula>
    </cfRule>
  </conditionalFormatting>
  <conditionalFormatting sqref="P19:P25">
    <cfRule type="cellIs" dxfId="17865" priority="1474" operator="greaterThan">
      <formula>0</formula>
    </cfRule>
  </conditionalFormatting>
  <conditionalFormatting sqref="Q19:Q25">
    <cfRule type="cellIs" dxfId="17864" priority="1473" operator="lessThan">
      <formula>0</formula>
    </cfRule>
  </conditionalFormatting>
  <conditionalFormatting sqref="R19:R25">
    <cfRule type="cellIs" dxfId="17863" priority="1471" operator="lessThan">
      <formula>0.8</formula>
    </cfRule>
    <cfRule type="cellIs" dxfId="17862" priority="1472" operator="greaterThan">
      <formula>1</formula>
    </cfRule>
  </conditionalFormatting>
  <conditionalFormatting sqref="R19:R25">
    <cfRule type="cellIs" dxfId="17861" priority="1469" operator="greaterThan">
      <formula>1</formula>
    </cfRule>
    <cfRule type="cellIs" dxfId="17860" priority="1470" operator="lessThan">
      <formula>0.8</formula>
    </cfRule>
  </conditionalFormatting>
  <conditionalFormatting sqref="P19:P25">
    <cfRule type="cellIs" dxfId="17859" priority="1468" operator="greaterThan">
      <formula>0</formula>
    </cfRule>
  </conditionalFormatting>
  <conditionalFormatting sqref="P19:P25">
    <cfRule type="cellIs" dxfId="17858" priority="1462" operator="greaterThan">
      <formula>0</formula>
    </cfRule>
  </conditionalFormatting>
  <conditionalFormatting sqref="Q19:Q25">
    <cfRule type="cellIs" dxfId="17857" priority="1467" operator="lessThan">
      <formula>0</formula>
    </cfRule>
  </conditionalFormatting>
  <conditionalFormatting sqref="R19:R25">
    <cfRule type="cellIs" dxfId="17856" priority="1465" operator="lessThan">
      <formula>0.8</formula>
    </cfRule>
    <cfRule type="cellIs" dxfId="17855" priority="1466" operator="greaterThan">
      <formula>1</formula>
    </cfRule>
  </conditionalFormatting>
  <conditionalFormatting sqref="R19:R25">
    <cfRule type="cellIs" dxfId="17854" priority="1463" operator="greaterThan">
      <formula>1</formula>
    </cfRule>
    <cfRule type="cellIs" dxfId="17853" priority="1464" operator="lessThan">
      <formula>0.8</formula>
    </cfRule>
  </conditionalFormatting>
  <conditionalFormatting sqref="Q19:Q25">
    <cfRule type="cellIs" dxfId="17852" priority="1461" operator="lessThan">
      <formula>0</formula>
    </cfRule>
  </conditionalFormatting>
  <conditionalFormatting sqref="R19:R25">
    <cfRule type="cellIs" dxfId="17851" priority="1459" operator="lessThan">
      <formula>0.8</formula>
    </cfRule>
    <cfRule type="cellIs" dxfId="17850" priority="1460" operator="greaterThan">
      <formula>1</formula>
    </cfRule>
  </conditionalFormatting>
  <conditionalFormatting sqref="R19:R25">
    <cfRule type="cellIs" dxfId="17849" priority="1457" operator="greaterThan">
      <formula>1</formula>
    </cfRule>
    <cfRule type="cellIs" dxfId="17848" priority="1458" operator="lessThan">
      <formula>0.8</formula>
    </cfRule>
  </conditionalFormatting>
  <conditionalFormatting sqref="P19:P25">
    <cfRule type="cellIs" dxfId="17847" priority="1456" operator="greaterThan">
      <formula>0</formula>
    </cfRule>
  </conditionalFormatting>
  <conditionalFormatting sqref="Q19:Q25">
    <cfRule type="cellIs" dxfId="17846" priority="1455" operator="lessThan">
      <formula>0</formula>
    </cfRule>
  </conditionalFormatting>
  <conditionalFormatting sqref="R19:R25">
    <cfRule type="cellIs" dxfId="17845" priority="1453" operator="lessThan">
      <formula>0.8</formula>
    </cfRule>
    <cfRule type="cellIs" dxfId="17844" priority="1454" operator="greaterThan">
      <formula>1</formula>
    </cfRule>
  </conditionalFormatting>
  <conditionalFormatting sqref="R19:R25">
    <cfRule type="cellIs" dxfId="17843" priority="1451" operator="greaterThan">
      <formula>1</formula>
    </cfRule>
    <cfRule type="cellIs" dxfId="17842" priority="1452" operator="lessThan">
      <formula>0.8</formula>
    </cfRule>
  </conditionalFormatting>
  <conditionalFormatting sqref="P19:P25">
    <cfRule type="cellIs" dxfId="17841" priority="1450" operator="greaterThan">
      <formula>0</formula>
    </cfRule>
  </conditionalFormatting>
  <conditionalFormatting sqref="Q19:Q25">
    <cfRule type="cellIs" dxfId="17840" priority="1449" operator="lessThan">
      <formula>0</formula>
    </cfRule>
  </conditionalFormatting>
  <conditionalFormatting sqref="R19:R25">
    <cfRule type="cellIs" dxfId="17839" priority="1447" operator="lessThan">
      <formula>0.8</formula>
    </cfRule>
    <cfRule type="cellIs" dxfId="17838" priority="1448" operator="greaterThan">
      <formula>1</formula>
    </cfRule>
  </conditionalFormatting>
  <conditionalFormatting sqref="R19:R25">
    <cfRule type="cellIs" dxfId="17837" priority="1445" operator="greaterThan">
      <formula>1</formula>
    </cfRule>
    <cfRule type="cellIs" dxfId="17836" priority="1446" operator="lessThan">
      <formula>0.8</formula>
    </cfRule>
  </conditionalFormatting>
  <conditionalFormatting sqref="P19:P25">
    <cfRule type="cellIs" dxfId="17835" priority="1444" operator="greaterThan">
      <formula>0</formula>
    </cfRule>
  </conditionalFormatting>
  <conditionalFormatting sqref="R19:R25">
    <cfRule type="cellIs" dxfId="17834" priority="1441" operator="lessThan">
      <formula>0.8</formula>
    </cfRule>
    <cfRule type="cellIs" dxfId="17833" priority="1442" operator="greaterThan">
      <formula>1</formula>
    </cfRule>
  </conditionalFormatting>
  <conditionalFormatting sqref="R19:R25">
    <cfRule type="cellIs" dxfId="17832" priority="1439" operator="greaterThan">
      <formula>1</formula>
    </cfRule>
    <cfRule type="cellIs" dxfId="17831" priority="1440" operator="lessThan">
      <formula>0.8</formula>
    </cfRule>
  </conditionalFormatting>
  <conditionalFormatting sqref="P19:P25">
    <cfRule type="cellIs" dxfId="17830" priority="1438" operator="greaterThan">
      <formula>0</formula>
    </cfRule>
  </conditionalFormatting>
  <conditionalFormatting sqref="Q19:Q25">
    <cfRule type="cellIs" dxfId="17829" priority="1443" operator="lessThan">
      <formula>0</formula>
    </cfRule>
  </conditionalFormatting>
  <conditionalFormatting sqref="Q40">
    <cfRule type="cellIs" dxfId="17828" priority="1437" operator="lessThan">
      <formula>0</formula>
    </cfRule>
  </conditionalFormatting>
  <conditionalFormatting sqref="R40">
    <cfRule type="cellIs" dxfId="17827" priority="1435" operator="lessThan">
      <formula>0.8</formula>
    </cfRule>
    <cfRule type="cellIs" dxfId="17826" priority="1436" operator="greaterThan">
      <formula>1</formula>
    </cfRule>
  </conditionalFormatting>
  <conditionalFormatting sqref="R40">
    <cfRule type="cellIs" dxfId="17825" priority="1433" operator="greaterThan">
      <formula>1</formula>
    </cfRule>
    <cfRule type="cellIs" dxfId="17824" priority="1434" operator="lessThan">
      <formula>0.8</formula>
    </cfRule>
  </conditionalFormatting>
  <conditionalFormatting sqref="P40">
    <cfRule type="cellIs" dxfId="17823" priority="1432" operator="greaterThan">
      <formula>0</formula>
    </cfRule>
  </conditionalFormatting>
  <conditionalFormatting sqref="P40">
    <cfRule type="cellIs" dxfId="17822" priority="1426" operator="greaterThan">
      <formula>0</formula>
    </cfRule>
  </conditionalFormatting>
  <conditionalFormatting sqref="Q40">
    <cfRule type="cellIs" dxfId="17821" priority="1431" operator="lessThan">
      <formula>0</formula>
    </cfRule>
  </conditionalFormatting>
  <conditionalFormatting sqref="R40">
    <cfRule type="cellIs" dxfId="17820" priority="1429" operator="lessThan">
      <formula>0.8</formula>
    </cfRule>
    <cfRule type="cellIs" dxfId="17819" priority="1430" operator="greaterThan">
      <formula>1</formula>
    </cfRule>
  </conditionalFormatting>
  <conditionalFormatting sqref="R40">
    <cfRule type="cellIs" dxfId="17818" priority="1427" operator="greaterThan">
      <formula>1</formula>
    </cfRule>
    <cfRule type="cellIs" dxfId="17817" priority="1428" operator="lessThan">
      <formula>0.8</formula>
    </cfRule>
  </conditionalFormatting>
  <conditionalFormatting sqref="P40">
    <cfRule type="cellIs" dxfId="17816" priority="1420" operator="greaterThan">
      <formula>0</formula>
    </cfRule>
  </conditionalFormatting>
  <conditionalFormatting sqref="Q40">
    <cfRule type="cellIs" dxfId="17815" priority="1425" operator="lessThan">
      <formula>0</formula>
    </cfRule>
  </conditionalFormatting>
  <conditionalFormatting sqref="R40">
    <cfRule type="cellIs" dxfId="17814" priority="1423" operator="lessThan">
      <formula>0.8</formula>
    </cfRule>
    <cfRule type="cellIs" dxfId="17813" priority="1424" operator="greaterThan">
      <formula>1</formula>
    </cfRule>
  </conditionalFormatting>
  <conditionalFormatting sqref="R40">
    <cfRule type="cellIs" dxfId="17812" priority="1421" operator="greaterThan">
      <formula>1</formula>
    </cfRule>
    <cfRule type="cellIs" dxfId="17811" priority="1422" operator="lessThan">
      <formula>0.8</formula>
    </cfRule>
  </conditionalFormatting>
  <conditionalFormatting sqref="Q40">
    <cfRule type="cellIs" dxfId="17810" priority="1419" operator="lessThan">
      <formula>0</formula>
    </cfRule>
  </conditionalFormatting>
  <conditionalFormatting sqref="R40">
    <cfRule type="cellIs" dxfId="17809" priority="1417" operator="lessThan">
      <formula>0.8</formula>
    </cfRule>
    <cfRule type="cellIs" dxfId="17808" priority="1418" operator="greaterThan">
      <formula>1</formula>
    </cfRule>
  </conditionalFormatting>
  <conditionalFormatting sqref="R40">
    <cfRule type="cellIs" dxfId="17807" priority="1415" operator="greaterThan">
      <formula>1</formula>
    </cfRule>
    <cfRule type="cellIs" dxfId="17806" priority="1416" operator="lessThan">
      <formula>0.8</formula>
    </cfRule>
  </conditionalFormatting>
  <conditionalFormatting sqref="P40">
    <cfRule type="cellIs" dxfId="17805" priority="1414" operator="greaterThan">
      <formula>0</formula>
    </cfRule>
  </conditionalFormatting>
  <conditionalFormatting sqref="P40">
    <cfRule type="cellIs" dxfId="17804" priority="1408" operator="greaterThan">
      <formula>0</formula>
    </cfRule>
  </conditionalFormatting>
  <conditionalFormatting sqref="Q40">
    <cfRule type="cellIs" dxfId="17803" priority="1413" operator="lessThan">
      <formula>0</formula>
    </cfRule>
  </conditionalFormatting>
  <conditionalFormatting sqref="R40">
    <cfRule type="cellIs" dxfId="17802" priority="1411" operator="lessThan">
      <formula>0.8</formula>
    </cfRule>
    <cfRule type="cellIs" dxfId="17801" priority="1412" operator="greaterThan">
      <formula>1</formula>
    </cfRule>
  </conditionalFormatting>
  <conditionalFormatting sqref="R40">
    <cfRule type="cellIs" dxfId="17800" priority="1409" operator="greaterThan">
      <formula>1</formula>
    </cfRule>
    <cfRule type="cellIs" dxfId="17799" priority="1410" operator="lessThan">
      <formula>0.8</formula>
    </cfRule>
  </conditionalFormatting>
  <conditionalFormatting sqref="P40">
    <cfRule type="cellIs" dxfId="17798" priority="1402" operator="greaterThan">
      <formula>0</formula>
    </cfRule>
  </conditionalFormatting>
  <conditionalFormatting sqref="Q40">
    <cfRule type="cellIs" dxfId="17797" priority="1407" operator="lessThan">
      <formula>0</formula>
    </cfRule>
  </conditionalFormatting>
  <conditionalFormatting sqref="R40">
    <cfRule type="cellIs" dxfId="17796" priority="1405" operator="lessThan">
      <formula>0.8</formula>
    </cfRule>
    <cfRule type="cellIs" dxfId="17795" priority="1406" operator="greaterThan">
      <formula>1</formula>
    </cfRule>
  </conditionalFormatting>
  <conditionalFormatting sqref="R40">
    <cfRule type="cellIs" dxfId="17794" priority="1403" operator="greaterThan">
      <formula>1</formula>
    </cfRule>
    <cfRule type="cellIs" dxfId="17793" priority="1404" operator="lessThan">
      <formula>0.8</formula>
    </cfRule>
  </conditionalFormatting>
  <conditionalFormatting sqref="P40">
    <cfRule type="cellIs" dxfId="17792" priority="1396" operator="greaterThan">
      <formula>0</formula>
    </cfRule>
  </conditionalFormatting>
  <conditionalFormatting sqref="Q40">
    <cfRule type="cellIs" dxfId="17791" priority="1401" operator="lessThan">
      <formula>0</formula>
    </cfRule>
  </conditionalFormatting>
  <conditionalFormatting sqref="R40">
    <cfRule type="cellIs" dxfId="17790" priority="1399" operator="lessThan">
      <formula>0.8</formula>
    </cfRule>
    <cfRule type="cellIs" dxfId="17789" priority="1400" operator="greaterThan">
      <formula>1</formula>
    </cfRule>
  </conditionalFormatting>
  <conditionalFormatting sqref="R40">
    <cfRule type="cellIs" dxfId="17788" priority="1397" operator="greaterThan">
      <formula>1</formula>
    </cfRule>
    <cfRule type="cellIs" dxfId="17787" priority="1398" operator="lessThan">
      <formula>0.8</formula>
    </cfRule>
  </conditionalFormatting>
  <conditionalFormatting sqref="Q40">
    <cfRule type="cellIs" dxfId="17786" priority="1390" operator="lessThan">
      <formula>0</formula>
    </cfRule>
  </conditionalFormatting>
  <conditionalFormatting sqref="P40">
    <cfRule type="cellIs" dxfId="17785" priority="1391" operator="greaterThan">
      <formula>0</formula>
    </cfRule>
  </conditionalFormatting>
  <conditionalFormatting sqref="R40">
    <cfRule type="cellIs" dxfId="17784" priority="1394" operator="lessThan">
      <formula>0.8</formula>
    </cfRule>
    <cfRule type="cellIs" dxfId="17783" priority="1395" operator="greaterThan">
      <formula>1</formula>
    </cfRule>
  </conditionalFormatting>
  <conditionalFormatting sqref="R40">
    <cfRule type="cellIs" dxfId="17782" priority="1392" operator="greaterThan">
      <formula>1</formula>
    </cfRule>
    <cfRule type="cellIs" dxfId="17781" priority="1393" operator="lessThan">
      <formula>0.8</formula>
    </cfRule>
  </conditionalFormatting>
  <conditionalFormatting sqref="Q40">
    <cfRule type="cellIs" dxfId="17780" priority="1384" operator="lessThan">
      <formula>0</formula>
    </cfRule>
  </conditionalFormatting>
  <conditionalFormatting sqref="R40">
    <cfRule type="cellIs" dxfId="17779" priority="1388" operator="lessThan">
      <formula>0.8</formula>
    </cfRule>
    <cfRule type="cellIs" dxfId="17778" priority="1389" operator="greaterThan">
      <formula>1</formula>
    </cfRule>
  </conditionalFormatting>
  <conditionalFormatting sqref="R40">
    <cfRule type="cellIs" dxfId="17777" priority="1386" operator="greaterThan">
      <formula>1</formula>
    </cfRule>
    <cfRule type="cellIs" dxfId="17776" priority="1387" operator="lessThan">
      <formula>0.8</formula>
    </cfRule>
  </conditionalFormatting>
  <conditionalFormatting sqref="P40">
    <cfRule type="cellIs" dxfId="17775" priority="1385" operator="greaterThan">
      <formula>0</formula>
    </cfRule>
  </conditionalFormatting>
  <conditionalFormatting sqref="Q40">
    <cfRule type="cellIs" dxfId="17774" priority="1383" operator="lessThan">
      <formula>0</formula>
    </cfRule>
  </conditionalFormatting>
  <conditionalFormatting sqref="R40">
    <cfRule type="cellIs" dxfId="17773" priority="1381" operator="lessThan">
      <formula>0.8</formula>
    </cfRule>
    <cfRule type="cellIs" dxfId="17772" priority="1382" operator="greaterThan">
      <formula>1</formula>
    </cfRule>
  </conditionalFormatting>
  <conditionalFormatting sqref="R40">
    <cfRule type="cellIs" dxfId="17771" priority="1379" operator="greaterThan">
      <formula>1</formula>
    </cfRule>
    <cfRule type="cellIs" dxfId="17770" priority="1380" operator="lessThan">
      <formula>0.8</formula>
    </cfRule>
  </conditionalFormatting>
  <conditionalFormatting sqref="P40">
    <cfRule type="cellIs" dxfId="17769" priority="1378" operator="greaterThan">
      <formula>0</formula>
    </cfRule>
  </conditionalFormatting>
  <conditionalFormatting sqref="Q40">
    <cfRule type="cellIs" dxfId="17768" priority="1377" operator="lessThan">
      <formula>0</formula>
    </cfRule>
  </conditionalFormatting>
  <conditionalFormatting sqref="R40">
    <cfRule type="cellIs" dxfId="17767" priority="1375" operator="lessThan">
      <formula>0.8</formula>
    </cfRule>
    <cfRule type="cellIs" dxfId="17766" priority="1376" operator="greaterThan">
      <formula>1</formula>
    </cfRule>
  </conditionalFormatting>
  <conditionalFormatting sqref="R40">
    <cfRule type="cellIs" dxfId="17765" priority="1373" operator="greaterThan">
      <formula>1</formula>
    </cfRule>
    <cfRule type="cellIs" dxfId="17764" priority="1374" operator="lessThan">
      <formula>0.8</formula>
    </cfRule>
  </conditionalFormatting>
  <conditionalFormatting sqref="P40">
    <cfRule type="cellIs" dxfId="17763" priority="1372" operator="greaterThan">
      <formula>0</formula>
    </cfRule>
  </conditionalFormatting>
  <conditionalFormatting sqref="Q32:Q39">
    <cfRule type="cellIs" dxfId="17762" priority="1371" operator="lessThan">
      <formula>0</formula>
    </cfRule>
  </conditionalFormatting>
  <conditionalFormatting sqref="R32:R39">
    <cfRule type="cellIs" dxfId="17761" priority="1369" operator="lessThan">
      <formula>0.8</formula>
    </cfRule>
    <cfRule type="cellIs" dxfId="17760" priority="1370" operator="greaterThan">
      <formula>1</formula>
    </cfRule>
  </conditionalFormatting>
  <conditionalFormatting sqref="R32:R39">
    <cfRule type="cellIs" dxfId="17759" priority="1367" operator="greaterThan">
      <formula>1</formula>
    </cfRule>
    <cfRule type="cellIs" dxfId="17758" priority="1368" operator="lessThan">
      <formula>0.8</formula>
    </cfRule>
  </conditionalFormatting>
  <conditionalFormatting sqref="P32:P39">
    <cfRule type="cellIs" dxfId="17757" priority="1366" operator="greaterThan">
      <formula>0</formula>
    </cfRule>
  </conditionalFormatting>
  <conditionalFormatting sqref="Q32:Q39">
    <cfRule type="cellIs" dxfId="17756" priority="1365" operator="lessThan">
      <formula>0</formula>
    </cfRule>
  </conditionalFormatting>
  <conditionalFormatting sqref="R32:R39">
    <cfRule type="cellIs" dxfId="17755" priority="1363" operator="lessThan">
      <formula>0.8</formula>
    </cfRule>
    <cfRule type="cellIs" dxfId="17754" priority="1364" operator="greaterThan">
      <formula>1</formula>
    </cfRule>
  </conditionalFormatting>
  <conditionalFormatting sqref="R32:R39">
    <cfRule type="cellIs" dxfId="17753" priority="1361" operator="greaterThan">
      <formula>1</formula>
    </cfRule>
    <cfRule type="cellIs" dxfId="17752" priority="1362" operator="lessThan">
      <formula>0.8</formula>
    </cfRule>
  </conditionalFormatting>
  <conditionalFormatting sqref="P32:P39">
    <cfRule type="cellIs" dxfId="17751" priority="1360" operator="greaterThan">
      <formula>0</formula>
    </cfRule>
  </conditionalFormatting>
  <conditionalFormatting sqref="Q32:Q39">
    <cfRule type="cellIs" dxfId="17750" priority="1359" operator="lessThan">
      <formula>0</formula>
    </cfRule>
  </conditionalFormatting>
  <conditionalFormatting sqref="R32:R39">
    <cfRule type="cellIs" dxfId="17749" priority="1357" operator="lessThan">
      <formula>0.8</formula>
    </cfRule>
    <cfRule type="cellIs" dxfId="17748" priority="1358" operator="greaterThan">
      <formula>1</formula>
    </cfRule>
  </conditionalFormatting>
  <conditionalFormatting sqref="R32:R39">
    <cfRule type="cellIs" dxfId="17747" priority="1355" operator="greaterThan">
      <formula>1</formula>
    </cfRule>
    <cfRule type="cellIs" dxfId="17746" priority="1356" operator="lessThan">
      <formula>0.8</formula>
    </cfRule>
  </conditionalFormatting>
  <conditionalFormatting sqref="P32:P39">
    <cfRule type="cellIs" dxfId="17745" priority="1354" operator="greaterThan">
      <formula>0</formula>
    </cfRule>
  </conditionalFormatting>
  <conditionalFormatting sqref="Q32:Q39">
    <cfRule type="cellIs" dxfId="17744" priority="1353" operator="lessThan">
      <formula>0</formula>
    </cfRule>
  </conditionalFormatting>
  <conditionalFormatting sqref="R32:R39">
    <cfRule type="cellIs" dxfId="17743" priority="1351" operator="lessThan">
      <formula>0.8</formula>
    </cfRule>
    <cfRule type="cellIs" dxfId="17742" priority="1352" operator="greaterThan">
      <formula>1</formula>
    </cfRule>
  </conditionalFormatting>
  <conditionalFormatting sqref="R32:R39">
    <cfRule type="cellIs" dxfId="17741" priority="1349" operator="greaterThan">
      <formula>1</formula>
    </cfRule>
    <cfRule type="cellIs" dxfId="17740" priority="1350" operator="lessThan">
      <formula>0.8</formula>
    </cfRule>
  </conditionalFormatting>
  <conditionalFormatting sqref="P32:P39">
    <cfRule type="cellIs" dxfId="17739" priority="1348" operator="greaterThan">
      <formula>0</formula>
    </cfRule>
  </conditionalFormatting>
  <conditionalFormatting sqref="P32:P39">
    <cfRule type="cellIs" dxfId="17738" priority="1342" operator="greaterThan">
      <formula>0</formula>
    </cfRule>
  </conditionalFormatting>
  <conditionalFormatting sqref="Q32:Q39">
    <cfRule type="cellIs" dxfId="17737" priority="1347" operator="lessThan">
      <formula>0</formula>
    </cfRule>
  </conditionalFormatting>
  <conditionalFormatting sqref="R32:R39">
    <cfRule type="cellIs" dxfId="17736" priority="1345" operator="lessThan">
      <formula>0.8</formula>
    </cfRule>
    <cfRule type="cellIs" dxfId="17735" priority="1346" operator="greaterThan">
      <formula>1</formula>
    </cfRule>
  </conditionalFormatting>
  <conditionalFormatting sqref="R32:R39">
    <cfRule type="cellIs" dxfId="17734" priority="1343" operator="greaterThan">
      <formula>1</formula>
    </cfRule>
    <cfRule type="cellIs" dxfId="17733" priority="1344" operator="lessThan">
      <formula>0.8</formula>
    </cfRule>
  </conditionalFormatting>
  <conditionalFormatting sqref="P32:P39">
    <cfRule type="cellIs" dxfId="17732" priority="1336" operator="greaterThan">
      <formula>0</formula>
    </cfRule>
  </conditionalFormatting>
  <conditionalFormatting sqref="Q32:Q39">
    <cfRule type="cellIs" dxfId="17731" priority="1341" operator="lessThan">
      <formula>0</formula>
    </cfRule>
  </conditionalFormatting>
  <conditionalFormatting sqref="R32:R39">
    <cfRule type="cellIs" dxfId="17730" priority="1339" operator="lessThan">
      <formula>0.8</formula>
    </cfRule>
    <cfRule type="cellIs" dxfId="17729" priority="1340" operator="greaterThan">
      <formula>1</formula>
    </cfRule>
  </conditionalFormatting>
  <conditionalFormatting sqref="R32:R39">
    <cfRule type="cellIs" dxfId="17728" priority="1337" operator="greaterThan">
      <formula>1</formula>
    </cfRule>
    <cfRule type="cellIs" dxfId="17727" priority="1338" operator="lessThan">
      <formula>0.8</formula>
    </cfRule>
  </conditionalFormatting>
  <conditionalFormatting sqref="R32:R39">
    <cfRule type="cellIs" dxfId="17726" priority="1333" operator="lessThan">
      <formula>0.8</formula>
    </cfRule>
    <cfRule type="cellIs" dxfId="17725" priority="1334" operator="greaterThan">
      <formula>1</formula>
    </cfRule>
  </conditionalFormatting>
  <conditionalFormatting sqref="R32:R39">
    <cfRule type="cellIs" dxfId="17724" priority="1331" operator="greaterThan">
      <formula>1</formula>
    </cfRule>
    <cfRule type="cellIs" dxfId="17723" priority="1332" operator="lessThan">
      <formula>0.8</formula>
    </cfRule>
  </conditionalFormatting>
  <conditionalFormatting sqref="P32:P39">
    <cfRule type="cellIs" dxfId="17722" priority="1330" operator="greaterThan">
      <formula>0</formula>
    </cfRule>
  </conditionalFormatting>
  <conditionalFormatting sqref="Q32:Q39">
    <cfRule type="cellIs" dxfId="17721" priority="1335" operator="lessThan">
      <formula>0</formula>
    </cfRule>
  </conditionalFormatting>
  <conditionalFormatting sqref="Q32:Q39">
    <cfRule type="cellIs" dxfId="17720" priority="1329" operator="lessThan">
      <formula>0</formula>
    </cfRule>
  </conditionalFormatting>
  <conditionalFormatting sqref="R32:R39">
    <cfRule type="cellIs" dxfId="17719" priority="1327" operator="lessThan">
      <formula>0.8</formula>
    </cfRule>
    <cfRule type="cellIs" dxfId="17718" priority="1328" operator="greaterThan">
      <formula>1</formula>
    </cfRule>
  </conditionalFormatting>
  <conditionalFormatting sqref="R32:R39">
    <cfRule type="cellIs" dxfId="17717" priority="1325" operator="greaterThan">
      <formula>1</formula>
    </cfRule>
    <cfRule type="cellIs" dxfId="17716" priority="1326" operator="lessThan">
      <formula>0.8</formula>
    </cfRule>
  </conditionalFormatting>
  <conditionalFormatting sqref="P32:P39">
    <cfRule type="cellIs" dxfId="17715" priority="1324" operator="greaterThan">
      <formula>0</formula>
    </cfRule>
  </conditionalFormatting>
  <conditionalFormatting sqref="P32:P39">
    <cfRule type="cellIs" dxfId="17714" priority="1318" operator="greaterThan">
      <formula>0</formula>
    </cfRule>
  </conditionalFormatting>
  <conditionalFormatting sqref="Q32:Q39">
    <cfRule type="cellIs" dxfId="17713" priority="1323" operator="lessThan">
      <formula>0</formula>
    </cfRule>
  </conditionalFormatting>
  <conditionalFormatting sqref="R32:R39">
    <cfRule type="cellIs" dxfId="17712" priority="1321" operator="lessThan">
      <formula>0.8</formula>
    </cfRule>
    <cfRule type="cellIs" dxfId="17711" priority="1322" operator="greaterThan">
      <formula>1</formula>
    </cfRule>
  </conditionalFormatting>
  <conditionalFormatting sqref="R32:R39">
    <cfRule type="cellIs" dxfId="17710" priority="1319" operator="greaterThan">
      <formula>1</formula>
    </cfRule>
    <cfRule type="cellIs" dxfId="17709" priority="1320" operator="lessThan">
      <formula>0.8</formula>
    </cfRule>
  </conditionalFormatting>
  <conditionalFormatting sqref="P32:P39">
    <cfRule type="cellIs" dxfId="17708" priority="1312" operator="greaterThan">
      <formula>0</formula>
    </cfRule>
  </conditionalFormatting>
  <conditionalFormatting sqref="Q32:Q39">
    <cfRule type="cellIs" dxfId="17707" priority="1317" operator="lessThan">
      <formula>0</formula>
    </cfRule>
  </conditionalFormatting>
  <conditionalFormatting sqref="R32:R39">
    <cfRule type="cellIs" dxfId="17706" priority="1315" operator="lessThan">
      <formula>0.8</formula>
    </cfRule>
    <cfRule type="cellIs" dxfId="17705" priority="1316" operator="greaterThan">
      <formula>1</formula>
    </cfRule>
  </conditionalFormatting>
  <conditionalFormatting sqref="R32:R39">
    <cfRule type="cellIs" dxfId="17704" priority="1313" operator="greaterThan">
      <formula>1</formula>
    </cfRule>
    <cfRule type="cellIs" dxfId="17703" priority="1314" operator="lessThan">
      <formula>0.8</formula>
    </cfRule>
  </conditionalFormatting>
  <conditionalFormatting sqref="R32:R39">
    <cfRule type="cellIs" dxfId="17702" priority="1309" operator="lessThan">
      <formula>0.8</formula>
    </cfRule>
    <cfRule type="cellIs" dxfId="17701" priority="1310" operator="greaterThan">
      <formula>1</formula>
    </cfRule>
  </conditionalFormatting>
  <conditionalFormatting sqref="R32:R39">
    <cfRule type="cellIs" dxfId="17700" priority="1307" operator="greaterThan">
      <formula>1</formula>
    </cfRule>
    <cfRule type="cellIs" dxfId="17699" priority="1308" operator="lessThan">
      <formula>0.8</formula>
    </cfRule>
  </conditionalFormatting>
  <conditionalFormatting sqref="P32:P39">
    <cfRule type="cellIs" dxfId="17698" priority="1306" operator="greaterThan">
      <formula>0</formula>
    </cfRule>
  </conditionalFormatting>
  <conditionalFormatting sqref="Q32:Q39">
    <cfRule type="cellIs" dxfId="17697" priority="1311" operator="lessThan">
      <formula>0</formula>
    </cfRule>
  </conditionalFormatting>
  <conditionalFormatting sqref="P32:P39">
    <cfRule type="cellIs" dxfId="17696" priority="1300" operator="greaterThan">
      <formula>0</formula>
    </cfRule>
  </conditionalFormatting>
  <conditionalFormatting sqref="Q32:Q39">
    <cfRule type="cellIs" dxfId="17695" priority="1305" operator="lessThan">
      <formula>0</formula>
    </cfRule>
  </conditionalFormatting>
  <conditionalFormatting sqref="R32:R39">
    <cfRule type="cellIs" dxfId="17694" priority="1303" operator="lessThan">
      <formula>0.8</formula>
    </cfRule>
    <cfRule type="cellIs" dxfId="17693" priority="1304" operator="greaterThan">
      <formula>1</formula>
    </cfRule>
  </conditionalFormatting>
  <conditionalFormatting sqref="R32:R39">
    <cfRule type="cellIs" dxfId="17692" priority="1301" operator="greaterThan">
      <formula>1</formula>
    </cfRule>
    <cfRule type="cellIs" dxfId="17691" priority="1302" operator="lessThan">
      <formula>0.8</formula>
    </cfRule>
  </conditionalFormatting>
  <conditionalFormatting sqref="R32:R39">
    <cfRule type="cellIs" dxfId="17690" priority="1297" operator="lessThan">
      <formula>0.8</formula>
    </cfRule>
    <cfRule type="cellIs" dxfId="17689" priority="1298" operator="greaterThan">
      <formula>1</formula>
    </cfRule>
  </conditionalFormatting>
  <conditionalFormatting sqref="R32:R39">
    <cfRule type="cellIs" dxfId="17688" priority="1295" operator="greaterThan">
      <formula>1</formula>
    </cfRule>
    <cfRule type="cellIs" dxfId="17687" priority="1296" operator="lessThan">
      <formula>0.8</formula>
    </cfRule>
  </conditionalFormatting>
  <conditionalFormatting sqref="P32:P39">
    <cfRule type="cellIs" dxfId="17686" priority="1294" operator="greaterThan">
      <formula>0</formula>
    </cfRule>
  </conditionalFormatting>
  <conditionalFormatting sqref="Q32:Q39">
    <cfRule type="cellIs" dxfId="17685" priority="1299" operator="lessThan">
      <formula>0</formula>
    </cfRule>
  </conditionalFormatting>
  <conditionalFormatting sqref="R32:R39">
    <cfRule type="cellIs" dxfId="17684" priority="1291" operator="lessThan">
      <formula>0.8</formula>
    </cfRule>
    <cfRule type="cellIs" dxfId="17683" priority="1292" operator="greaterThan">
      <formula>1</formula>
    </cfRule>
  </conditionalFormatting>
  <conditionalFormatting sqref="R32:R39">
    <cfRule type="cellIs" dxfId="17682" priority="1289" operator="greaterThan">
      <formula>1</formula>
    </cfRule>
    <cfRule type="cellIs" dxfId="17681" priority="1290" operator="lessThan">
      <formula>0.8</formula>
    </cfRule>
  </conditionalFormatting>
  <conditionalFormatting sqref="P32:P39">
    <cfRule type="cellIs" dxfId="17680" priority="1288" operator="greaterThan">
      <formula>0</formula>
    </cfRule>
  </conditionalFormatting>
  <conditionalFormatting sqref="Q32:Q39">
    <cfRule type="cellIs" dxfId="17679" priority="1293" operator="lessThan">
      <formula>0</formula>
    </cfRule>
  </conditionalFormatting>
  <conditionalFormatting sqref="Q32:Q39">
    <cfRule type="cellIs" dxfId="17678" priority="1287" operator="lessThan">
      <formula>0</formula>
    </cfRule>
  </conditionalFormatting>
  <conditionalFormatting sqref="R32:R39">
    <cfRule type="cellIs" dxfId="17677" priority="1285" operator="lessThan">
      <formula>0.8</formula>
    </cfRule>
    <cfRule type="cellIs" dxfId="17676" priority="1286" operator="greaterThan">
      <formula>1</formula>
    </cfRule>
  </conditionalFormatting>
  <conditionalFormatting sqref="R32:R39">
    <cfRule type="cellIs" dxfId="17675" priority="1283" operator="greaterThan">
      <formula>1</formula>
    </cfRule>
    <cfRule type="cellIs" dxfId="17674" priority="1284" operator="lessThan">
      <formula>0.8</formula>
    </cfRule>
  </conditionalFormatting>
  <conditionalFormatting sqref="P32:P39">
    <cfRule type="cellIs" dxfId="17673" priority="1282" operator="greaterThan">
      <formula>0</formula>
    </cfRule>
  </conditionalFormatting>
  <conditionalFormatting sqref="Q32:Q39">
    <cfRule type="cellIs" dxfId="17672" priority="1276" operator="lessThan">
      <formula>0</formula>
    </cfRule>
  </conditionalFormatting>
  <conditionalFormatting sqref="R32:R39">
    <cfRule type="cellIs" dxfId="17671" priority="1280" operator="lessThan">
      <formula>0.8</formula>
    </cfRule>
    <cfRule type="cellIs" dxfId="17670" priority="1281" operator="greaterThan">
      <formula>1</formula>
    </cfRule>
  </conditionalFormatting>
  <conditionalFormatting sqref="R32:R39">
    <cfRule type="cellIs" dxfId="17669" priority="1278" operator="greaterThan">
      <formula>1</formula>
    </cfRule>
    <cfRule type="cellIs" dxfId="17668" priority="1279" operator="lessThan">
      <formula>0.8</formula>
    </cfRule>
  </conditionalFormatting>
  <conditionalFormatting sqref="P32:P39">
    <cfRule type="cellIs" dxfId="17667" priority="1277" operator="greaterThan">
      <formula>0</formula>
    </cfRule>
  </conditionalFormatting>
  <conditionalFormatting sqref="Q32:Q39">
    <cfRule type="cellIs" dxfId="17666" priority="1275" operator="lessThan">
      <formula>0</formula>
    </cfRule>
  </conditionalFormatting>
  <conditionalFormatting sqref="R32:R39">
    <cfRule type="cellIs" dxfId="17665" priority="1273" operator="lessThan">
      <formula>0.8</formula>
    </cfRule>
    <cfRule type="cellIs" dxfId="17664" priority="1274" operator="greaterThan">
      <formula>1</formula>
    </cfRule>
  </conditionalFormatting>
  <conditionalFormatting sqref="R32:R39">
    <cfRule type="cellIs" dxfId="17663" priority="1271" operator="greaterThan">
      <formula>1</formula>
    </cfRule>
    <cfRule type="cellIs" dxfId="17662" priority="1272" operator="lessThan">
      <formula>0.8</formula>
    </cfRule>
  </conditionalFormatting>
  <conditionalFormatting sqref="P32:P39">
    <cfRule type="cellIs" dxfId="17661" priority="1270" operator="greaterThan">
      <formula>0</formula>
    </cfRule>
  </conditionalFormatting>
  <conditionalFormatting sqref="Q32:Q39">
    <cfRule type="cellIs" dxfId="17660" priority="1269" operator="lessThan">
      <formula>0</formula>
    </cfRule>
  </conditionalFormatting>
  <conditionalFormatting sqref="R32:R39">
    <cfRule type="cellIs" dxfId="17659" priority="1267" operator="lessThan">
      <formula>0.8</formula>
    </cfRule>
    <cfRule type="cellIs" dxfId="17658" priority="1268" operator="greaterThan">
      <formula>1</formula>
    </cfRule>
  </conditionalFormatting>
  <conditionalFormatting sqref="R32:R39">
    <cfRule type="cellIs" dxfId="17657" priority="1265" operator="greaterThan">
      <formula>1</formula>
    </cfRule>
    <cfRule type="cellIs" dxfId="17656" priority="1266" operator="lessThan">
      <formula>0.8</formula>
    </cfRule>
  </conditionalFormatting>
  <conditionalFormatting sqref="P32:P39">
    <cfRule type="cellIs" dxfId="17655" priority="1264" operator="greaterThan">
      <formula>0</formula>
    </cfRule>
  </conditionalFormatting>
  <conditionalFormatting sqref="Q32:Q39">
    <cfRule type="cellIs" dxfId="17654" priority="1263" operator="lessThan">
      <formula>0</formula>
    </cfRule>
  </conditionalFormatting>
  <conditionalFormatting sqref="R32:R39">
    <cfRule type="cellIs" dxfId="17653" priority="1261" operator="lessThan">
      <formula>0.8</formula>
    </cfRule>
    <cfRule type="cellIs" dxfId="17652" priority="1262" operator="greaterThan">
      <formula>1</formula>
    </cfRule>
  </conditionalFormatting>
  <conditionalFormatting sqref="R32:R39">
    <cfRule type="cellIs" dxfId="17651" priority="1259" operator="greaterThan">
      <formula>1</formula>
    </cfRule>
    <cfRule type="cellIs" dxfId="17650" priority="1260" operator="lessThan">
      <formula>0.8</formula>
    </cfRule>
  </conditionalFormatting>
  <conditionalFormatting sqref="P32:P39">
    <cfRule type="cellIs" dxfId="17649" priority="1258" operator="greaterThan">
      <formula>0</formula>
    </cfRule>
  </conditionalFormatting>
  <conditionalFormatting sqref="Q32:Q39">
    <cfRule type="cellIs" dxfId="17648" priority="1257" operator="lessThan">
      <formula>0</formula>
    </cfRule>
  </conditionalFormatting>
  <conditionalFormatting sqref="R32:R39">
    <cfRule type="cellIs" dxfId="17647" priority="1255" operator="lessThan">
      <formula>0.8</formula>
    </cfRule>
    <cfRule type="cellIs" dxfId="17646" priority="1256" operator="greaterThan">
      <formula>1</formula>
    </cfRule>
  </conditionalFormatting>
  <conditionalFormatting sqref="R32:R39">
    <cfRule type="cellIs" dxfId="17645" priority="1253" operator="greaterThan">
      <formula>1</formula>
    </cfRule>
    <cfRule type="cellIs" dxfId="17644" priority="1254" operator="lessThan">
      <formula>0.8</formula>
    </cfRule>
  </conditionalFormatting>
  <conditionalFormatting sqref="P32:P39">
    <cfRule type="cellIs" dxfId="17643" priority="1252" operator="greaterThan">
      <formula>0</formula>
    </cfRule>
  </conditionalFormatting>
  <conditionalFormatting sqref="Q32:Q39">
    <cfRule type="cellIs" dxfId="17642" priority="1251" operator="lessThan">
      <formula>0</formula>
    </cfRule>
  </conditionalFormatting>
  <conditionalFormatting sqref="R32:R39">
    <cfRule type="cellIs" dxfId="17641" priority="1249" operator="lessThan">
      <formula>0.8</formula>
    </cfRule>
    <cfRule type="cellIs" dxfId="17640" priority="1250" operator="greaterThan">
      <formula>1</formula>
    </cfRule>
  </conditionalFormatting>
  <conditionalFormatting sqref="R32:R39">
    <cfRule type="cellIs" dxfId="17639" priority="1247" operator="greaterThan">
      <formula>1</formula>
    </cfRule>
    <cfRule type="cellIs" dxfId="17638" priority="1248" operator="lessThan">
      <formula>0.8</formula>
    </cfRule>
  </conditionalFormatting>
  <conditionalFormatting sqref="P32:P39">
    <cfRule type="cellIs" dxfId="17637" priority="1246" operator="greaterThan">
      <formula>0</formula>
    </cfRule>
  </conditionalFormatting>
  <conditionalFormatting sqref="P32:P39">
    <cfRule type="cellIs" dxfId="17636" priority="1240" operator="greaterThan">
      <formula>0</formula>
    </cfRule>
  </conditionalFormatting>
  <conditionalFormatting sqref="Q32:Q39">
    <cfRule type="cellIs" dxfId="17635" priority="1245" operator="lessThan">
      <formula>0</formula>
    </cfRule>
  </conditionalFormatting>
  <conditionalFormatting sqref="R32:R39">
    <cfRule type="cellIs" dxfId="17634" priority="1243" operator="lessThan">
      <formula>0.8</formula>
    </cfRule>
    <cfRule type="cellIs" dxfId="17633" priority="1244" operator="greaterThan">
      <formula>1</formula>
    </cfRule>
  </conditionalFormatting>
  <conditionalFormatting sqref="R32:R39">
    <cfRule type="cellIs" dxfId="17632" priority="1241" operator="greaterThan">
      <formula>1</formula>
    </cfRule>
    <cfRule type="cellIs" dxfId="17631" priority="1242" operator="lessThan">
      <formula>0.8</formula>
    </cfRule>
  </conditionalFormatting>
  <conditionalFormatting sqref="P32:P39">
    <cfRule type="cellIs" dxfId="17630" priority="1234" operator="greaterThan">
      <formula>0</formula>
    </cfRule>
  </conditionalFormatting>
  <conditionalFormatting sqref="Q32:Q39">
    <cfRule type="cellIs" dxfId="17629" priority="1239" operator="lessThan">
      <formula>0</formula>
    </cfRule>
  </conditionalFormatting>
  <conditionalFormatting sqref="R32:R39">
    <cfRule type="cellIs" dxfId="17628" priority="1237" operator="lessThan">
      <formula>0.8</formula>
    </cfRule>
    <cfRule type="cellIs" dxfId="17627" priority="1238" operator="greaterThan">
      <formula>1</formula>
    </cfRule>
  </conditionalFormatting>
  <conditionalFormatting sqref="R32:R39">
    <cfRule type="cellIs" dxfId="17626" priority="1235" operator="greaterThan">
      <formula>1</formula>
    </cfRule>
    <cfRule type="cellIs" dxfId="17625" priority="1236" operator="lessThan">
      <formula>0.8</formula>
    </cfRule>
  </conditionalFormatting>
  <conditionalFormatting sqref="R32:R39">
    <cfRule type="cellIs" dxfId="17624" priority="1231" operator="lessThan">
      <formula>0.8</formula>
    </cfRule>
    <cfRule type="cellIs" dxfId="17623" priority="1232" operator="greaterThan">
      <formula>1</formula>
    </cfRule>
  </conditionalFormatting>
  <conditionalFormatting sqref="R32:R39">
    <cfRule type="cellIs" dxfId="17622" priority="1229" operator="greaterThan">
      <formula>1</formula>
    </cfRule>
    <cfRule type="cellIs" dxfId="17621" priority="1230" operator="lessThan">
      <formula>0.8</formula>
    </cfRule>
  </conditionalFormatting>
  <conditionalFormatting sqref="P32:P39">
    <cfRule type="cellIs" dxfId="17620" priority="1228" operator="greaterThan">
      <formula>0</formula>
    </cfRule>
  </conditionalFormatting>
  <conditionalFormatting sqref="Q32:Q39">
    <cfRule type="cellIs" dxfId="17619" priority="1233" operator="lessThan">
      <formula>0</formula>
    </cfRule>
  </conditionalFormatting>
  <conditionalFormatting sqref="Q32:Q39">
    <cfRule type="cellIs" dxfId="17618" priority="1222" operator="lessThan">
      <formula>0</formula>
    </cfRule>
  </conditionalFormatting>
  <conditionalFormatting sqref="P32:P39">
    <cfRule type="cellIs" dxfId="17617" priority="1223" operator="greaterThan">
      <formula>0</formula>
    </cfRule>
  </conditionalFormatting>
  <conditionalFormatting sqref="R32:R39">
    <cfRule type="cellIs" dxfId="17616" priority="1226" operator="lessThan">
      <formula>0.8</formula>
    </cfRule>
    <cfRule type="cellIs" dxfId="17615" priority="1227" operator="greaterThan">
      <formula>1</formula>
    </cfRule>
  </conditionalFormatting>
  <conditionalFormatting sqref="R32:R39">
    <cfRule type="cellIs" dxfId="17614" priority="1224" operator="greaterThan">
      <formula>1</formula>
    </cfRule>
    <cfRule type="cellIs" dxfId="17613" priority="1225" operator="lessThan">
      <formula>0.8</formula>
    </cfRule>
  </conditionalFormatting>
  <conditionalFormatting sqref="Q32:Q39">
    <cfRule type="cellIs" dxfId="17612" priority="1216" operator="lessThan">
      <formula>0</formula>
    </cfRule>
  </conditionalFormatting>
  <conditionalFormatting sqref="R32:R39">
    <cfRule type="cellIs" dxfId="17611" priority="1220" operator="lessThan">
      <formula>0.8</formula>
    </cfRule>
    <cfRule type="cellIs" dxfId="17610" priority="1221" operator="greaterThan">
      <formula>1</formula>
    </cfRule>
  </conditionalFormatting>
  <conditionalFormatting sqref="R32:R39">
    <cfRule type="cellIs" dxfId="17609" priority="1218" operator="greaterThan">
      <formula>1</formula>
    </cfRule>
    <cfRule type="cellIs" dxfId="17608" priority="1219" operator="lessThan">
      <formula>0.8</formula>
    </cfRule>
  </conditionalFormatting>
  <conditionalFormatting sqref="P32:P39">
    <cfRule type="cellIs" dxfId="17607" priority="1217" operator="greaterThan">
      <formula>0</formula>
    </cfRule>
  </conditionalFormatting>
  <conditionalFormatting sqref="Q32:Q39">
    <cfRule type="cellIs" dxfId="17606" priority="1215" operator="lessThan">
      <formula>0</formula>
    </cfRule>
  </conditionalFormatting>
  <conditionalFormatting sqref="R32:R39">
    <cfRule type="cellIs" dxfId="17605" priority="1213" operator="lessThan">
      <formula>0.8</formula>
    </cfRule>
    <cfRule type="cellIs" dxfId="17604" priority="1214" operator="greaterThan">
      <formula>1</formula>
    </cfRule>
  </conditionalFormatting>
  <conditionalFormatting sqref="R32:R39">
    <cfRule type="cellIs" dxfId="17603" priority="1211" operator="greaterThan">
      <formula>1</formula>
    </cfRule>
    <cfRule type="cellIs" dxfId="17602" priority="1212" operator="lessThan">
      <formula>0.8</formula>
    </cfRule>
  </conditionalFormatting>
  <conditionalFormatting sqref="P32:P39">
    <cfRule type="cellIs" dxfId="17601" priority="1210" operator="greaterThan">
      <formula>0</formula>
    </cfRule>
  </conditionalFormatting>
  <conditionalFormatting sqref="Q32:Q39">
    <cfRule type="cellIs" dxfId="17600" priority="1209" operator="lessThan">
      <formula>0</formula>
    </cfRule>
  </conditionalFormatting>
  <conditionalFormatting sqref="R32:R39">
    <cfRule type="cellIs" dxfId="17599" priority="1207" operator="lessThan">
      <formula>0.8</formula>
    </cfRule>
    <cfRule type="cellIs" dxfId="17598" priority="1208" operator="greaterThan">
      <formula>1</formula>
    </cfRule>
  </conditionalFormatting>
  <conditionalFormatting sqref="R32:R39">
    <cfRule type="cellIs" dxfId="17597" priority="1205" operator="greaterThan">
      <formula>1</formula>
    </cfRule>
    <cfRule type="cellIs" dxfId="17596" priority="1206" operator="lessThan">
      <formula>0.8</formula>
    </cfRule>
  </conditionalFormatting>
  <conditionalFormatting sqref="P32:P39">
    <cfRule type="cellIs" dxfId="17595" priority="1204" operator="greaterThan">
      <formula>0</formula>
    </cfRule>
  </conditionalFormatting>
  <conditionalFormatting sqref="Q32:Q39">
    <cfRule type="cellIs" dxfId="17594" priority="1203" operator="lessThan">
      <formula>0</formula>
    </cfRule>
  </conditionalFormatting>
  <conditionalFormatting sqref="R32:R39">
    <cfRule type="cellIs" dxfId="17593" priority="1201" operator="lessThan">
      <formula>0.8</formula>
    </cfRule>
    <cfRule type="cellIs" dxfId="17592" priority="1202" operator="greaterThan">
      <formula>1</formula>
    </cfRule>
  </conditionalFormatting>
  <conditionalFormatting sqref="R32:R39">
    <cfRule type="cellIs" dxfId="17591" priority="1199" operator="greaterThan">
      <formula>1</formula>
    </cfRule>
    <cfRule type="cellIs" dxfId="17590" priority="1200" operator="lessThan">
      <formula>0.8</formula>
    </cfRule>
  </conditionalFormatting>
  <conditionalFormatting sqref="P32:P39">
    <cfRule type="cellIs" dxfId="17589" priority="1198" operator="greaterThan">
      <formula>0</formula>
    </cfRule>
  </conditionalFormatting>
  <conditionalFormatting sqref="Q32:Q39">
    <cfRule type="cellIs" dxfId="17588" priority="1197" operator="lessThan">
      <formula>0</formula>
    </cfRule>
  </conditionalFormatting>
  <conditionalFormatting sqref="R32:R39">
    <cfRule type="cellIs" dxfId="17587" priority="1195" operator="lessThan">
      <formula>0.8</formula>
    </cfRule>
    <cfRule type="cellIs" dxfId="17586" priority="1196" operator="greaterThan">
      <formula>1</formula>
    </cfRule>
  </conditionalFormatting>
  <conditionalFormatting sqref="R32:R39">
    <cfRule type="cellIs" dxfId="17585" priority="1193" operator="greaterThan">
      <formula>1</formula>
    </cfRule>
    <cfRule type="cellIs" dxfId="17584" priority="1194" operator="lessThan">
      <formula>0.8</formula>
    </cfRule>
  </conditionalFormatting>
  <conditionalFormatting sqref="P32:P39">
    <cfRule type="cellIs" dxfId="17583" priority="1192" operator="greaterThan">
      <formula>0</formula>
    </cfRule>
  </conditionalFormatting>
  <conditionalFormatting sqref="Q96:Q105">
    <cfRule type="cellIs" dxfId="17582" priority="1186" operator="lessThan">
      <formula>0</formula>
    </cfRule>
  </conditionalFormatting>
  <conditionalFormatting sqref="P96:P105">
    <cfRule type="cellIs" dxfId="17581" priority="1187" operator="greaterThan">
      <formula>0</formula>
    </cfRule>
  </conditionalFormatting>
  <conditionalFormatting sqref="R96:R105">
    <cfRule type="cellIs" dxfId="17580" priority="1190" operator="lessThan">
      <formula>0.8</formula>
    </cfRule>
    <cfRule type="cellIs" dxfId="17579" priority="1191" operator="greaterThan">
      <formula>1</formula>
    </cfRule>
  </conditionalFormatting>
  <conditionalFormatting sqref="R96:R105">
    <cfRule type="cellIs" dxfId="17578" priority="1188" operator="greaterThan">
      <formula>1</formula>
    </cfRule>
    <cfRule type="cellIs" dxfId="17577" priority="1189" operator="lessThan">
      <formula>0.8</formula>
    </cfRule>
  </conditionalFormatting>
  <conditionalFormatting sqref="Q96:Q105">
    <cfRule type="cellIs" dxfId="17576" priority="1180" operator="lessThan">
      <formula>0</formula>
    </cfRule>
  </conditionalFormatting>
  <conditionalFormatting sqref="R96:R105">
    <cfRule type="cellIs" dxfId="17575" priority="1184" operator="lessThan">
      <formula>0.8</formula>
    </cfRule>
    <cfRule type="cellIs" dxfId="17574" priority="1185" operator="greaterThan">
      <formula>1</formula>
    </cfRule>
  </conditionalFormatting>
  <conditionalFormatting sqref="R96:R105">
    <cfRule type="cellIs" dxfId="17573" priority="1182" operator="greaterThan">
      <formula>1</formula>
    </cfRule>
    <cfRule type="cellIs" dxfId="17572" priority="1183" operator="lessThan">
      <formula>0.8</formula>
    </cfRule>
  </conditionalFormatting>
  <conditionalFormatting sqref="P96:P105">
    <cfRule type="cellIs" dxfId="17571" priority="1181" operator="greaterThan">
      <formula>0</formula>
    </cfRule>
  </conditionalFormatting>
  <conditionalFormatting sqref="Q96:Q105">
    <cfRule type="cellIs" dxfId="17570" priority="1179" operator="lessThan">
      <formula>0</formula>
    </cfRule>
  </conditionalFormatting>
  <conditionalFormatting sqref="R96:R105">
    <cfRule type="cellIs" dxfId="17569" priority="1177" operator="lessThan">
      <formula>0.8</formula>
    </cfRule>
    <cfRule type="cellIs" dxfId="17568" priority="1178" operator="greaterThan">
      <formula>1</formula>
    </cfRule>
  </conditionalFormatting>
  <conditionalFormatting sqref="R96:R105">
    <cfRule type="cellIs" dxfId="17567" priority="1175" operator="greaterThan">
      <formula>1</formula>
    </cfRule>
    <cfRule type="cellIs" dxfId="17566" priority="1176" operator="lessThan">
      <formula>0.8</formula>
    </cfRule>
  </conditionalFormatting>
  <conditionalFormatting sqref="P96:P105">
    <cfRule type="cellIs" dxfId="17565" priority="1174" operator="greaterThan">
      <formula>0</formula>
    </cfRule>
  </conditionalFormatting>
  <conditionalFormatting sqref="Q96:Q105">
    <cfRule type="cellIs" dxfId="17564" priority="1173" operator="lessThan">
      <formula>0</formula>
    </cfRule>
  </conditionalFormatting>
  <conditionalFormatting sqref="R96:R105">
    <cfRule type="cellIs" dxfId="17563" priority="1171" operator="lessThan">
      <formula>0.8</formula>
    </cfRule>
    <cfRule type="cellIs" dxfId="17562" priority="1172" operator="greaterThan">
      <formula>1</formula>
    </cfRule>
  </conditionalFormatting>
  <conditionalFormatting sqref="R96:R105">
    <cfRule type="cellIs" dxfId="17561" priority="1169" operator="greaterThan">
      <formula>1</formula>
    </cfRule>
    <cfRule type="cellIs" dxfId="17560" priority="1170" operator="lessThan">
      <formula>0.8</formula>
    </cfRule>
  </conditionalFormatting>
  <conditionalFormatting sqref="P96:P105">
    <cfRule type="cellIs" dxfId="17559" priority="1168" operator="greaterThan">
      <formula>0</formula>
    </cfRule>
  </conditionalFormatting>
  <conditionalFormatting sqref="Q96:Q105">
    <cfRule type="cellIs" dxfId="17558" priority="1162" operator="lessThan">
      <formula>0</formula>
    </cfRule>
  </conditionalFormatting>
  <conditionalFormatting sqref="R96:R105">
    <cfRule type="cellIs" dxfId="17557" priority="1166" operator="lessThan">
      <formula>0.8</formula>
    </cfRule>
    <cfRule type="cellIs" dxfId="17556" priority="1167" operator="greaterThan">
      <formula>1</formula>
    </cfRule>
  </conditionalFormatting>
  <conditionalFormatting sqref="R96:R105">
    <cfRule type="cellIs" dxfId="17555" priority="1164" operator="greaterThan">
      <formula>1</formula>
    </cfRule>
    <cfRule type="cellIs" dxfId="17554" priority="1165" operator="lessThan">
      <formula>0.8</formula>
    </cfRule>
  </conditionalFormatting>
  <conditionalFormatting sqref="P96:P105">
    <cfRule type="cellIs" dxfId="17553" priority="1163" operator="greaterThan">
      <formula>0</formula>
    </cfRule>
  </conditionalFormatting>
  <conditionalFormatting sqref="Q96:Q105">
    <cfRule type="cellIs" dxfId="17552" priority="1161" operator="lessThan">
      <formula>0</formula>
    </cfRule>
  </conditionalFormatting>
  <conditionalFormatting sqref="R96:R105">
    <cfRule type="cellIs" dxfId="17551" priority="1159" operator="lessThan">
      <formula>0.8</formula>
    </cfRule>
    <cfRule type="cellIs" dxfId="17550" priority="1160" operator="greaterThan">
      <formula>1</formula>
    </cfRule>
  </conditionalFormatting>
  <conditionalFormatting sqref="R96:R105">
    <cfRule type="cellIs" dxfId="17549" priority="1157" operator="greaterThan">
      <formula>1</formula>
    </cfRule>
    <cfRule type="cellIs" dxfId="17548" priority="1158" operator="lessThan">
      <formula>0.8</formula>
    </cfRule>
  </conditionalFormatting>
  <conditionalFormatting sqref="P96:P105">
    <cfRule type="cellIs" dxfId="17547" priority="1156" operator="greaterThan">
      <formula>0</formula>
    </cfRule>
  </conditionalFormatting>
  <conditionalFormatting sqref="Q96:Q105">
    <cfRule type="cellIs" dxfId="17546" priority="1155" operator="lessThan">
      <formula>0</formula>
    </cfRule>
  </conditionalFormatting>
  <conditionalFormatting sqref="R96:R105">
    <cfRule type="cellIs" dxfId="17545" priority="1153" operator="lessThan">
      <formula>0.8</formula>
    </cfRule>
    <cfRule type="cellIs" dxfId="17544" priority="1154" operator="greaterThan">
      <formula>1</formula>
    </cfRule>
  </conditionalFormatting>
  <conditionalFormatting sqref="R96:R105">
    <cfRule type="cellIs" dxfId="17543" priority="1151" operator="greaterThan">
      <formula>1</formula>
    </cfRule>
    <cfRule type="cellIs" dxfId="17542" priority="1152" operator="lessThan">
      <formula>0.8</formula>
    </cfRule>
  </conditionalFormatting>
  <conditionalFormatting sqref="P96:P105">
    <cfRule type="cellIs" dxfId="17541" priority="1150" operator="greaterThan">
      <formula>0</formula>
    </cfRule>
  </conditionalFormatting>
  <conditionalFormatting sqref="Q96:Q105">
    <cfRule type="cellIs" dxfId="17540" priority="1149" operator="lessThan">
      <formula>0</formula>
    </cfRule>
  </conditionalFormatting>
  <conditionalFormatting sqref="R96:R105">
    <cfRule type="cellIs" dxfId="17539" priority="1147" operator="lessThan">
      <formula>0.8</formula>
    </cfRule>
    <cfRule type="cellIs" dxfId="17538" priority="1148" operator="greaterThan">
      <formula>1</formula>
    </cfRule>
  </conditionalFormatting>
  <conditionalFormatting sqref="R96:R105">
    <cfRule type="cellIs" dxfId="17537" priority="1145" operator="greaterThan">
      <formula>1</formula>
    </cfRule>
    <cfRule type="cellIs" dxfId="17536" priority="1146" operator="lessThan">
      <formula>0.8</formula>
    </cfRule>
  </conditionalFormatting>
  <conditionalFormatting sqref="P96:P105">
    <cfRule type="cellIs" dxfId="17535" priority="1144" operator="greaterThan">
      <formula>0</formula>
    </cfRule>
  </conditionalFormatting>
  <conditionalFormatting sqref="Q96:Q105">
    <cfRule type="cellIs" dxfId="17534" priority="1143" operator="lessThan">
      <formula>0</formula>
    </cfRule>
  </conditionalFormatting>
  <conditionalFormatting sqref="R96:R105">
    <cfRule type="cellIs" dxfId="17533" priority="1141" operator="lessThan">
      <formula>0.8</formula>
    </cfRule>
    <cfRule type="cellIs" dxfId="17532" priority="1142" operator="greaterThan">
      <formula>1</formula>
    </cfRule>
  </conditionalFormatting>
  <conditionalFormatting sqref="R96:R105">
    <cfRule type="cellIs" dxfId="17531" priority="1139" operator="greaterThan">
      <formula>1</formula>
    </cfRule>
    <cfRule type="cellIs" dxfId="17530" priority="1140" operator="lessThan">
      <formula>0.8</formula>
    </cfRule>
  </conditionalFormatting>
  <conditionalFormatting sqref="P96:P105">
    <cfRule type="cellIs" dxfId="17529" priority="1138" operator="greaterThan">
      <formula>0</formula>
    </cfRule>
  </conditionalFormatting>
  <conditionalFormatting sqref="Q96:Q105">
    <cfRule type="cellIs" dxfId="17528" priority="1137" operator="lessThan">
      <formula>0</formula>
    </cfRule>
  </conditionalFormatting>
  <conditionalFormatting sqref="R96:R105">
    <cfRule type="cellIs" dxfId="17527" priority="1135" operator="lessThan">
      <formula>0.8</formula>
    </cfRule>
    <cfRule type="cellIs" dxfId="17526" priority="1136" operator="greaterThan">
      <formula>1</formula>
    </cfRule>
  </conditionalFormatting>
  <conditionalFormatting sqref="R96:R105">
    <cfRule type="cellIs" dxfId="17525" priority="1133" operator="greaterThan">
      <formula>1</formula>
    </cfRule>
    <cfRule type="cellIs" dxfId="17524" priority="1134" operator="lessThan">
      <formula>0.8</formula>
    </cfRule>
  </conditionalFormatting>
  <conditionalFormatting sqref="P96:P105">
    <cfRule type="cellIs" dxfId="17523" priority="1132" operator="greaterThan">
      <formula>0</formula>
    </cfRule>
  </conditionalFormatting>
  <conditionalFormatting sqref="P96:P105">
    <cfRule type="cellIs" dxfId="17522" priority="1126" operator="greaterThan">
      <formula>0</formula>
    </cfRule>
  </conditionalFormatting>
  <conditionalFormatting sqref="Q96:Q105">
    <cfRule type="cellIs" dxfId="17521" priority="1131" operator="lessThan">
      <formula>0</formula>
    </cfRule>
  </conditionalFormatting>
  <conditionalFormatting sqref="R96:R105">
    <cfRule type="cellIs" dxfId="17520" priority="1129" operator="lessThan">
      <formula>0.8</formula>
    </cfRule>
    <cfRule type="cellIs" dxfId="17519" priority="1130" operator="greaterThan">
      <formula>1</formula>
    </cfRule>
  </conditionalFormatting>
  <conditionalFormatting sqref="R96:R105">
    <cfRule type="cellIs" dxfId="17518" priority="1127" operator="greaterThan">
      <formula>1</formula>
    </cfRule>
    <cfRule type="cellIs" dxfId="17517" priority="1128" operator="lessThan">
      <formula>0.8</formula>
    </cfRule>
  </conditionalFormatting>
  <conditionalFormatting sqref="P96:P105">
    <cfRule type="cellIs" dxfId="17516" priority="1120" operator="greaterThan">
      <formula>0</formula>
    </cfRule>
  </conditionalFormatting>
  <conditionalFormatting sqref="Q96:Q105">
    <cfRule type="cellIs" dxfId="17515" priority="1125" operator="lessThan">
      <formula>0</formula>
    </cfRule>
  </conditionalFormatting>
  <conditionalFormatting sqref="R96:R105">
    <cfRule type="cellIs" dxfId="17514" priority="1123" operator="lessThan">
      <formula>0.8</formula>
    </cfRule>
    <cfRule type="cellIs" dxfId="17513" priority="1124" operator="greaterThan">
      <formula>1</formula>
    </cfRule>
  </conditionalFormatting>
  <conditionalFormatting sqref="R96:R105">
    <cfRule type="cellIs" dxfId="17512" priority="1121" operator="greaterThan">
      <formula>1</formula>
    </cfRule>
    <cfRule type="cellIs" dxfId="17511" priority="1122" operator="lessThan">
      <formula>0.8</formula>
    </cfRule>
  </conditionalFormatting>
  <conditionalFormatting sqref="R96:R105">
    <cfRule type="cellIs" dxfId="17510" priority="1117" operator="lessThan">
      <formula>0.8</formula>
    </cfRule>
    <cfRule type="cellIs" dxfId="17509" priority="1118" operator="greaterThan">
      <formula>1</formula>
    </cfRule>
  </conditionalFormatting>
  <conditionalFormatting sqref="R96:R105">
    <cfRule type="cellIs" dxfId="17508" priority="1115" operator="greaterThan">
      <formula>1</formula>
    </cfRule>
    <cfRule type="cellIs" dxfId="17507" priority="1116" operator="lessThan">
      <formula>0.8</formula>
    </cfRule>
  </conditionalFormatting>
  <conditionalFormatting sqref="P96:P105">
    <cfRule type="cellIs" dxfId="17506" priority="1114" operator="greaterThan">
      <formula>0</formula>
    </cfRule>
  </conditionalFormatting>
  <conditionalFormatting sqref="Q96:Q105">
    <cfRule type="cellIs" dxfId="17505" priority="1119" operator="lessThan">
      <formula>0</formula>
    </cfRule>
  </conditionalFormatting>
  <conditionalFormatting sqref="Q96:Q105">
    <cfRule type="cellIs" dxfId="17504" priority="1108" operator="lessThan">
      <formula>0</formula>
    </cfRule>
  </conditionalFormatting>
  <conditionalFormatting sqref="P96:P105">
    <cfRule type="cellIs" dxfId="17503" priority="1109" operator="greaterThan">
      <formula>0</formula>
    </cfRule>
  </conditionalFormatting>
  <conditionalFormatting sqref="R96:R105">
    <cfRule type="cellIs" dxfId="17502" priority="1112" operator="lessThan">
      <formula>0.8</formula>
    </cfRule>
    <cfRule type="cellIs" dxfId="17501" priority="1113" operator="greaterThan">
      <formula>1</formula>
    </cfRule>
  </conditionalFormatting>
  <conditionalFormatting sqref="R96:R105">
    <cfRule type="cellIs" dxfId="17500" priority="1110" operator="greaterThan">
      <formula>1</formula>
    </cfRule>
    <cfRule type="cellIs" dxfId="17499" priority="1111" operator="lessThan">
      <formula>0.8</formula>
    </cfRule>
  </conditionalFormatting>
  <conditionalFormatting sqref="Q96:Q105">
    <cfRule type="cellIs" dxfId="17498" priority="1102" operator="lessThan">
      <formula>0</formula>
    </cfRule>
  </conditionalFormatting>
  <conditionalFormatting sqref="R96:R105">
    <cfRule type="cellIs" dxfId="17497" priority="1106" operator="lessThan">
      <formula>0.8</formula>
    </cfRule>
    <cfRule type="cellIs" dxfId="17496" priority="1107" operator="greaterThan">
      <formula>1</formula>
    </cfRule>
  </conditionalFormatting>
  <conditionalFormatting sqref="R96:R105">
    <cfRule type="cellIs" dxfId="17495" priority="1104" operator="greaterThan">
      <formula>1</formula>
    </cfRule>
    <cfRule type="cellIs" dxfId="17494" priority="1105" operator="lessThan">
      <formula>0.8</formula>
    </cfRule>
  </conditionalFormatting>
  <conditionalFormatting sqref="P96:P105">
    <cfRule type="cellIs" dxfId="17493" priority="1103" operator="greaterThan">
      <formula>0</formula>
    </cfRule>
  </conditionalFormatting>
  <conditionalFormatting sqref="Q96:Q105">
    <cfRule type="cellIs" dxfId="17492" priority="1101" operator="lessThan">
      <formula>0</formula>
    </cfRule>
  </conditionalFormatting>
  <conditionalFormatting sqref="R96:R105">
    <cfRule type="cellIs" dxfId="17491" priority="1099" operator="lessThan">
      <formula>0.8</formula>
    </cfRule>
    <cfRule type="cellIs" dxfId="17490" priority="1100" operator="greaterThan">
      <formula>1</formula>
    </cfRule>
  </conditionalFormatting>
  <conditionalFormatting sqref="R96:R105">
    <cfRule type="cellIs" dxfId="17489" priority="1097" operator="greaterThan">
      <formula>1</formula>
    </cfRule>
    <cfRule type="cellIs" dxfId="17488" priority="1098" operator="lessThan">
      <formula>0.8</formula>
    </cfRule>
  </conditionalFormatting>
  <conditionalFormatting sqref="P96:P105">
    <cfRule type="cellIs" dxfId="17487" priority="1096" operator="greaterThan">
      <formula>0</formula>
    </cfRule>
  </conditionalFormatting>
  <conditionalFormatting sqref="Q96:Q105">
    <cfRule type="cellIs" dxfId="17486" priority="1095" operator="lessThan">
      <formula>0</formula>
    </cfRule>
  </conditionalFormatting>
  <conditionalFormatting sqref="R96:R105">
    <cfRule type="cellIs" dxfId="17485" priority="1093" operator="lessThan">
      <formula>0.8</formula>
    </cfRule>
    <cfRule type="cellIs" dxfId="17484" priority="1094" operator="greaterThan">
      <formula>1</formula>
    </cfRule>
  </conditionalFormatting>
  <conditionalFormatting sqref="R96:R105">
    <cfRule type="cellIs" dxfId="17483" priority="1091" operator="greaterThan">
      <formula>1</formula>
    </cfRule>
    <cfRule type="cellIs" dxfId="17482" priority="1092" operator="lessThan">
      <formula>0.8</formula>
    </cfRule>
  </conditionalFormatting>
  <conditionalFormatting sqref="P96:P105">
    <cfRule type="cellIs" dxfId="17481" priority="1090" operator="greaterThan">
      <formula>0</formula>
    </cfRule>
  </conditionalFormatting>
  <conditionalFormatting sqref="Q96:Q105">
    <cfRule type="cellIs" dxfId="17480" priority="1084" operator="lessThan">
      <formula>0</formula>
    </cfRule>
  </conditionalFormatting>
  <conditionalFormatting sqref="P96:P105">
    <cfRule type="cellIs" dxfId="17479" priority="1085" operator="greaterThan">
      <formula>0</formula>
    </cfRule>
  </conditionalFormatting>
  <conditionalFormatting sqref="R96:R105">
    <cfRule type="cellIs" dxfId="17478" priority="1088" operator="lessThan">
      <formula>0.8</formula>
    </cfRule>
    <cfRule type="cellIs" dxfId="17477" priority="1089" operator="greaterThan">
      <formula>1</formula>
    </cfRule>
  </conditionalFormatting>
  <conditionalFormatting sqref="R96:R105">
    <cfRule type="cellIs" dxfId="17476" priority="1086" operator="greaterThan">
      <formula>1</formula>
    </cfRule>
    <cfRule type="cellIs" dxfId="17475" priority="1087" operator="lessThan">
      <formula>0.8</formula>
    </cfRule>
  </conditionalFormatting>
  <conditionalFormatting sqref="Q96:Q105">
    <cfRule type="cellIs" dxfId="17474" priority="1078" operator="lessThan">
      <formula>0</formula>
    </cfRule>
  </conditionalFormatting>
  <conditionalFormatting sqref="R96:R105">
    <cfRule type="cellIs" dxfId="17473" priority="1082" operator="lessThan">
      <formula>0.8</formula>
    </cfRule>
    <cfRule type="cellIs" dxfId="17472" priority="1083" operator="greaterThan">
      <formula>1</formula>
    </cfRule>
  </conditionalFormatting>
  <conditionalFormatting sqref="R96:R105">
    <cfRule type="cellIs" dxfId="17471" priority="1080" operator="greaterThan">
      <formula>1</formula>
    </cfRule>
    <cfRule type="cellIs" dxfId="17470" priority="1081" operator="lessThan">
      <formula>0.8</formula>
    </cfRule>
  </conditionalFormatting>
  <conditionalFormatting sqref="P96:P105">
    <cfRule type="cellIs" dxfId="17469" priority="1079" operator="greaterThan">
      <formula>0</formula>
    </cfRule>
  </conditionalFormatting>
  <conditionalFormatting sqref="Q96:Q105">
    <cfRule type="cellIs" dxfId="17468" priority="1077" operator="lessThan">
      <formula>0</formula>
    </cfRule>
  </conditionalFormatting>
  <conditionalFormatting sqref="R96:R105">
    <cfRule type="cellIs" dxfId="17467" priority="1075" operator="lessThan">
      <formula>0.8</formula>
    </cfRule>
    <cfRule type="cellIs" dxfId="17466" priority="1076" operator="greaterThan">
      <formula>1</formula>
    </cfRule>
  </conditionalFormatting>
  <conditionalFormatting sqref="R96:R105">
    <cfRule type="cellIs" dxfId="17465" priority="1073" operator="greaterThan">
      <formula>1</formula>
    </cfRule>
    <cfRule type="cellIs" dxfId="17464" priority="1074" operator="lessThan">
      <formula>0.8</formula>
    </cfRule>
  </conditionalFormatting>
  <conditionalFormatting sqref="P96:P105">
    <cfRule type="cellIs" dxfId="17463" priority="1072" operator="greaterThan">
      <formula>0</formula>
    </cfRule>
  </conditionalFormatting>
  <conditionalFormatting sqref="Q96:Q105">
    <cfRule type="cellIs" dxfId="17462" priority="1071" operator="lessThan">
      <formula>0</formula>
    </cfRule>
  </conditionalFormatting>
  <conditionalFormatting sqref="R96:R105">
    <cfRule type="cellIs" dxfId="17461" priority="1069" operator="lessThan">
      <formula>0.8</formula>
    </cfRule>
    <cfRule type="cellIs" dxfId="17460" priority="1070" operator="greaterThan">
      <formula>1</formula>
    </cfRule>
  </conditionalFormatting>
  <conditionalFormatting sqref="R96:R105">
    <cfRule type="cellIs" dxfId="17459" priority="1067" operator="greaterThan">
      <formula>1</formula>
    </cfRule>
    <cfRule type="cellIs" dxfId="17458" priority="1068" operator="lessThan">
      <formula>0.8</formula>
    </cfRule>
  </conditionalFormatting>
  <conditionalFormatting sqref="P96:P105">
    <cfRule type="cellIs" dxfId="17457" priority="1066" operator="greaterThan">
      <formula>0</formula>
    </cfRule>
  </conditionalFormatting>
  <conditionalFormatting sqref="P124 P127 P130">
    <cfRule type="cellIs" dxfId="17456" priority="1060" operator="greaterThan">
      <formula>0</formula>
    </cfRule>
  </conditionalFormatting>
  <conditionalFormatting sqref="Q124 Q127 Q130">
    <cfRule type="cellIs" dxfId="17455" priority="1065" operator="lessThan">
      <formula>0</formula>
    </cfRule>
  </conditionalFormatting>
  <conditionalFormatting sqref="R124 R127 R130">
    <cfRule type="cellIs" dxfId="17454" priority="1063" operator="lessThan">
      <formula>0.8</formula>
    </cfRule>
    <cfRule type="cellIs" dxfId="17453" priority="1064" operator="greaterThan">
      <formula>1</formula>
    </cfRule>
  </conditionalFormatting>
  <conditionalFormatting sqref="R124 R127 R130">
    <cfRule type="cellIs" dxfId="17452" priority="1061" operator="greaterThan">
      <formula>1</formula>
    </cfRule>
    <cfRule type="cellIs" dxfId="17451" priority="1062" operator="lessThan">
      <formula>0.8</formula>
    </cfRule>
  </conditionalFormatting>
  <conditionalFormatting sqref="Q124 Q127 Q130">
    <cfRule type="cellIs" dxfId="17450" priority="1059" operator="lessThan">
      <formula>0</formula>
    </cfRule>
  </conditionalFormatting>
  <conditionalFormatting sqref="R124 R127 R130">
    <cfRule type="cellIs" dxfId="17449" priority="1057" operator="lessThan">
      <formula>0.8</formula>
    </cfRule>
    <cfRule type="cellIs" dxfId="17448" priority="1058" operator="greaterThan">
      <formula>1</formula>
    </cfRule>
  </conditionalFormatting>
  <conditionalFormatting sqref="R124 R127 R130">
    <cfRule type="cellIs" dxfId="17447" priority="1055" operator="greaterThan">
      <formula>1</formula>
    </cfRule>
    <cfRule type="cellIs" dxfId="17446" priority="1056" operator="lessThan">
      <formula>0.8</formula>
    </cfRule>
  </conditionalFormatting>
  <conditionalFormatting sqref="P124 P127 P130">
    <cfRule type="cellIs" dxfId="17445" priority="1054" operator="greaterThan">
      <formula>0</formula>
    </cfRule>
  </conditionalFormatting>
  <conditionalFormatting sqref="Q123 Q125:Q126 Q128:Q129 Q131">
    <cfRule type="cellIs" dxfId="17444" priority="1053" operator="lessThan">
      <formula>0</formula>
    </cfRule>
  </conditionalFormatting>
  <conditionalFormatting sqref="R123 R125:R126 R128:R129 R131">
    <cfRule type="cellIs" dxfId="17443" priority="1051" operator="lessThan">
      <formula>0.8</formula>
    </cfRule>
    <cfRule type="cellIs" dxfId="17442" priority="1052" operator="greaterThan">
      <formula>1</formula>
    </cfRule>
  </conditionalFormatting>
  <conditionalFormatting sqref="R123 R125:R126 R128:R129 R131">
    <cfRule type="cellIs" dxfId="17441" priority="1049" operator="greaterThan">
      <formula>1</formula>
    </cfRule>
    <cfRule type="cellIs" dxfId="17440" priority="1050" operator="lessThan">
      <formula>0.8</formula>
    </cfRule>
  </conditionalFormatting>
  <conditionalFormatting sqref="P123 P125:P126 P128:P129 P131">
    <cfRule type="cellIs" dxfId="17439" priority="1048" operator="greaterThan">
      <formula>0</formula>
    </cfRule>
  </conditionalFormatting>
  <conditionalFormatting sqref="P123 P125:P126 P128:P129 P131">
    <cfRule type="cellIs" dxfId="17438" priority="1042" operator="greaterThan">
      <formula>0</formula>
    </cfRule>
  </conditionalFormatting>
  <conditionalFormatting sqref="Q123 Q125:Q126 Q128:Q129 Q131">
    <cfRule type="cellIs" dxfId="17437" priority="1047" operator="lessThan">
      <formula>0</formula>
    </cfRule>
  </conditionalFormatting>
  <conditionalFormatting sqref="R123 R125:R126 R128:R129 R131">
    <cfRule type="cellIs" dxfId="17436" priority="1045" operator="lessThan">
      <formula>0.8</formula>
    </cfRule>
    <cfRule type="cellIs" dxfId="17435" priority="1046" operator="greaterThan">
      <formula>1</formula>
    </cfRule>
  </conditionalFormatting>
  <conditionalFormatting sqref="R123 R125:R126 R128:R129 R131">
    <cfRule type="cellIs" dxfId="17434" priority="1043" operator="greaterThan">
      <formula>1</formula>
    </cfRule>
    <cfRule type="cellIs" dxfId="17433" priority="1044" operator="lessThan">
      <formula>0.8</formula>
    </cfRule>
  </conditionalFormatting>
  <conditionalFormatting sqref="P122">
    <cfRule type="cellIs" dxfId="17432" priority="1036" operator="greaterThan">
      <formula>0</formula>
    </cfRule>
  </conditionalFormatting>
  <conditionalFormatting sqref="Q122">
    <cfRule type="cellIs" dxfId="17431" priority="1041" operator="lessThan">
      <formula>0</formula>
    </cfRule>
  </conditionalFormatting>
  <conditionalFormatting sqref="R122">
    <cfRule type="cellIs" dxfId="17430" priority="1039" operator="lessThan">
      <formula>0.8</formula>
    </cfRule>
    <cfRule type="cellIs" dxfId="17429" priority="1040" operator="greaterThan">
      <formula>1</formula>
    </cfRule>
  </conditionalFormatting>
  <conditionalFormatting sqref="R122">
    <cfRule type="cellIs" dxfId="17428" priority="1037" operator="greaterThan">
      <formula>1</formula>
    </cfRule>
    <cfRule type="cellIs" dxfId="17427" priority="1038" operator="lessThan">
      <formula>0.8</formula>
    </cfRule>
  </conditionalFormatting>
  <conditionalFormatting sqref="P137 P143 P140">
    <cfRule type="cellIs" dxfId="17426" priority="1035" operator="greaterThan">
      <formula>0</formula>
    </cfRule>
  </conditionalFormatting>
  <conditionalFormatting sqref="Q137:Q143">
    <cfRule type="cellIs" dxfId="17425" priority="1034" operator="lessThan">
      <formula>0</formula>
    </cfRule>
  </conditionalFormatting>
  <conditionalFormatting sqref="R137 R143">
    <cfRule type="cellIs" dxfId="17424" priority="1032" operator="lessThan">
      <formula>0.8</formula>
    </cfRule>
    <cfRule type="cellIs" dxfId="17423" priority="1033" operator="greaterThan">
      <formula>1</formula>
    </cfRule>
  </conditionalFormatting>
  <conditionalFormatting sqref="R137 R143">
    <cfRule type="cellIs" dxfId="17422" priority="1030" operator="greaterThan">
      <formula>1</formula>
    </cfRule>
    <cfRule type="cellIs" dxfId="17421" priority="1031" operator="lessThan">
      <formula>0.8</formula>
    </cfRule>
  </conditionalFormatting>
  <conditionalFormatting sqref="P137 P143 P140">
    <cfRule type="cellIs" dxfId="17420" priority="1029" operator="greaterThan">
      <formula>0</formula>
    </cfRule>
  </conditionalFormatting>
  <conditionalFormatting sqref="Q137:Q143">
    <cfRule type="cellIs" dxfId="17419" priority="1028" operator="lessThan">
      <formula>0</formula>
    </cfRule>
  </conditionalFormatting>
  <conditionalFormatting sqref="R137 R143">
    <cfRule type="cellIs" dxfId="17418" priority="1026" operator="lessThan">
      <formula>0.8</formula>
    </cfRule>
    <cfRule type="cellIs" dxfId="17417" priority="1027" operator="greaterThan">
      <formula>1</formula>
    </cfRule>
  </conditionalFormatting>
  <conditionalFormatting sqref="R137 R143">
    <cfRule type="cellIs" dxfId="17416" priority="1024" operator="greaterThan">
      <formula>1</formula>
    </cfRule>
    <cfRule type="cellIs" dxfId="17415" priority="1025" operator="lessThan">
      <formula>0.8</formula>
    </cfRule>
  </conditionalFormatting>
  <conditionalFormatting sqref="P137 P143 P140">
    <cfRule type="cellIs" dxfId="17414" priority="1023" operator="greaterThan">
      <formula>0</formula>
    </cfRule>
  </conditionalFormatting>
  <conditionalFormatting sqref="P137 P143 P140">
    <cfRule type="cellIs" dxfId="17413" priority="1017" operator="greaterThan">
      <formula>0</formula>
    </cfRule>
  </conditionalFormatting>
  <conditionalFormatting sqref="Q137:Q143">
    <cfRule type="cellIs" dxfId="17412" priority="1022" operator="lessThan">
      <formula>0</formula>
    </cfRule>
  </conditionalFormatting>
  <conditionalFormatting sqref="R137 R143">
    <cfRule type="cellIs" dxfId="17411" priority="1020" operator="lessThan">
      <formula>0.8</formula>
    </cfRule>
    <cfRule type="cellIs" dxfId="17410" priority="1021" operator="greaterThan">
      <formula>1</formula>
    </cfRule>
  </conditionalFormatting>
  <conditionalFormatting sqref="R137 R143">
    <cfRule type="cellIs" dxfId="17409" priority="1018" operator="greaterThan">
      <formula>1</formula>
    </cfRule>
    <cfRule type="cellIs" dxfId="17408" priority="1019" operator="lessThan">
      <formula>0.8</formula>
    </cfRule>
  </conditionalFormatting>
  <conditionalFormatting sqref="Q137:Q143">
    <cfRule type="cellIs" dxfId="17407" priority="1016" operator="lessThan">
      <formula>0</formula>
    </cfRule>
  </conditionalFormatting>
  <conditionalFormatting sqref="R137 R143">
    <cfRule type="cellIs" dxfId="17406" priority="1014" operator="lessThan">
      <formula>0.8</formula>
    </cfRule>
    <cfRule type="cellIs" dxfId="17405" priority="1015" operator="greaterThan">
      <formula>1</formula>
    </cfRule>
  </conditionalFormatting>
  <conditionalFormatting sqref="R137 R143">
    <cfRule type="cellIs" dxfId="17404" priority="1012" operator="greaterThan">
      <formula>1</formula>
    </cfRule>
    <cfRule type="cellIs" dxfId="17403" priority="1013" operator="lessThan">
      <formula>0.8</formula>
    </cfRule>
  </conditionalFormatting>
  <conditionalFormatting sqref="P137 P143 P140">
    <cfRule type="cellIs" dxfId="17402" priority="1011" operator="greaterThan">
      <formula>0</formula>
    </cfRule>
  </conditionalFormatting>
  <conditionalFormatting sqref="Q137:Q143">
    <cfRule type="cellIs" dxfId="17401" priority="1010" operator="lessThan">
      <formula>0</formula>
    </cfRule>
  </conditionalFormatting>
  <conditionalFormatting sqref="R137 R143">
    <cfRule type="cellIs" dxfId="17400" priority="1008" operator="lessThan">
      <formula>0.8</formula>
    </cfRule>
    <cfRule type="cellIs" dxfId="17399" priority="1009" operator="greaterThan">
      <formula>1</formula>
    </cfRule>
  </conditionalFormatting>
  <conditionalFormatting sqref="R137 R143">
    <cfRule type="cellIs" dxfId="17398" priority="1006" operator="greaterThan">
      <formula>1</formula>
    </cfRule>
    <cfRule type="cellIs" dxfId="17397" priority="1007" operator="lessThan">
      <formula>0.8</formula>
    </cfRule>
  </conditionalFormatting>
  <conditionalFormatting sqref="P137 P143 P140">
    <cfRule type="cellIs" dxfId="17396" priority="1005" operator="greaterThan">
      <formula>0</formula>
    </cfRule>
  </conditionalFormatting>
  <conditionalFormatting sqref="P137 P143 P140">
    <cfRule type="cellIs" dxfId="17395" priority="999" operator="greaterThan">
      <formula>0</formula>
    </cfRule>
  </conditionalFormatting>
  <conditionalFormatting sqref="Q137:Q143">
    <cfRule type="cellIs" dxfId="17394" priority="1004" operator="lessThan">
      <formula>0</formula>
    </cfRule>
  </conditionalFormatting>
  <conditionalFormatting sqref="R137 R143">
    <cfRule type="cellIs" dxfId="17393" priority="1002" operator="lessThan">
      <formula>0.8</formula>
    </cfRule>
    <cfRule type="cellIs" dxfId="17392" priority="1003" operator="greaterThan">
      <formula>1</formula>
    </cfRule>
  </conditionalFormatting>
  <conditionalFormatting sqref="R137 R143">
    <cfRule type="cellIs" dxfId="17391" priority="1000" operator="greaterThan">
      <formula>1</formula>
    </cfRule>
    <cfRule type="cellIs" dxfId="17390" priority="1001" operator="lessThan">
      <formula>0.8</formula>
    </cfRule>
  </conditionalFormatting>
  <conditionalFormatting sqref="Q137:Q143">
    <cfRule type="cellIs" dxfId="17389" priority="998" operator="lessThan">
      <formula>0</formula>
    </cfRule>
  </conditionalFormatting>
  <conditionalFormatting sqref="R137 R143">
    <cfRule type="cellIs" dxfId="17388" priority="996" operator="lessThan">
      <formula>0.8</formula>
    </cfRule>
    <cfRule type="cellIs" dxfId="17387" priority="997" operator="greaterThan">
      <formula>1</formula>
    </cfRule>
  </conditionalFormatting>
  <conditionalFormatting sqref="R137 R143">
    <cfRule type="cellIs" dxfId="17386" priority="994" operator="greaterThan">
      <formula>1</formula>
    </cfRule>
    <cfRule type="cellIs" dxfId="17385" priority="995" operator="lessThan">
      <formula>0.8</formula>
    </cfRule>
  </conditionalFormatting>
  <conditionalFormatting sqref="P137 P143 P140">
    <cfRule type="cellIs" dxfId="17384" priority="993" operator="greaterThan">
      <formula>0</formula>
    </cfRule>
  </conditionalFormatting>
  <conditionalFormatting sqref="Q137:Q143">
    <cfRule type="cellIs" dxfId="17383" priority="992" operator="lessThan">
      <formula>0</formula>
    </cfRule>
  </conditionalFormatting>
  <conditionalFormatting sqref="R137 R143">
    <cfRule type="cellIs" dxfId="17382" priority="990" operator="lessThan">
      <formula>0.8</formula>
    </cfRule>
    <cfRule type="cellIs" dxfId="17381" priority="991" operator="greaterThan">
      <formula>1</formula>
    </cfRule>
  </conditionalFormatting>
  <conditionalFormatting sqref="R137 R143">
    <cfRule type="cellIs" dxfId="17380" priority="988" operator="greaterThan">
      <formula>1</formula>
    </cfRule>
    <cfRule type="cellIs" dxfId="17379" priority="989" operator="lessThan">
      <formula>0.8</formula>
    </cfRule>
  </conditionalFormatting>
  <conditionalFormatting sqref="P137 P143 P140">
    <cfRule type="cellIs" dxfId="17378" priority="987" operator="greaterThan">
      <formula>0</formula>
    </cfRule>
  </conditionalFormatting>
  <conditionalFormatting sqref="P137 P143 P140">
    <cfRule type="cellIs" dxfId="17377" priority="981" operator="greaterThan">
      <formula>0</formula>
    </cfRule>
  </conditionalFormatting>
  <conditionalFormatting sqref="Q137:Q143">
    <cfRule type="cellIs" dxfId="17376" priority="986" operator="lessThan">
      <formula>0</formula>
    </cfRule>
  </conditionalFormatting>
  <conditionalFormatting sqref="R137 R143">
    <cfRule type="cellIs" dxfId="17375" priority="984" operator="lessThan">
      <formula>0.8</formula>
    </cfRule>
    <cfRule type="cellIs" dxfId="17374" priority="985" operator="greaterThan">
      <formula>1</formula>
    </cfRule>
  </conditionalFormatting>
  <conditionalFormatting sqref="R137 R143">
    <cfRule type="cellIs" dxfId="17373" priority="982" operator="greaterThan">
      <formula>1</formula>
    </cfRule>
    <cfRule type="cellIs" dxfId="17372" priority="983" operator="lessThan">
      <formula>0.8</formula>
    </cfRule>
  </conditionalFormatting>
  <conditionalFormatting sqref="Q137:Q143">
    <cfRule type="cellIs" dxfId="17371" priority="980" operator="lessThan">
      <formula>0</formula>
    </cfRule>
  </conditionalFormatting>
  <conditionalFormatting sqref="R137 R143">
    <cfRule type="cellIs" dxfId="17370" priority="978" operator="lessThan">
      <formula>0.8</formula>
    </cfRule>
    <cfRule type="cellIs" dxfId="17369" priority="979" operator="greaterThan">
      <formula>1</formula>
    </cfRule>
  </conditionalFormatting>
  <conditionalFormatting sqref="R137 R143">
    <cfRule type="cellIs" dxfId="17368" priority="976" operator="greaterThan">
      <formula>1</formula>
    </cfRule>
    <cfRule type="cellIs" dxfId="17367" priority="977" operator="lessThan">
      <formula>0.8</formula>
    </cfRule>
  </conditionalFormatting>
  <conditionalFormatting sqref="P137 P143 P140">
    <cfRule type="cellIs" dxfId="17366" priority="975" operator="greaterThan">
      <formula>0</formula>
    </cfRule>
  </conditionalFormatting>
  <conditionalFormatting sqref="P138 P144 P141">
    <cfRule type="cellIs" dxfId="17365" priority="969" operator="greaterThan">
      <formula>0</formula>
    </cfRule>
  </conditionalFormatting>
  <conditionalFormatting sqref="Q144">
    <cfRule type="cellIs" dxfId="17364" priority="974" operator="lessThan">
      <formula>0</formula>
    </cfRule>
  </conditionalFormatting>
  <conditionalFormatting sqref="R138 R144">
    <cfRule type="cellIs" dxfId="17363" priority="972" operator="lessThan">
      <formula>0.8</formula>
    </cfRule>
    <cfRule type="cellIs" dxfId="17362" priority="973" operator="greaterThan">
      <formula>1</formula>
    </cfRule>
  </conditionalFormatting>
  <conditionalFormatting sqref="R138 R144">
    <cfRule type="cellIs" dxfId="17361" priority="970" operator="greaterThan">
      <formula>1</formula>
    </cfRule>
    <cfRule type="cellIs" dxfId="17360" priority="971" operator="lessThan">
      <formula>0.8</formula>
    </cfRule>
  </conditionalFormatting>
  <conditionalFormatting sqref="Q144">
    <cfRule type="cellIs" dxfId="17359" priority="968" operator="lessThan">
      <formula>0</formula>
    </cfRule>
  </conditionalFormatting>
  <conditionalFormatting sqref="R138 R144">
    <cfRule type="cellIs" dxfId="17358" priority="966" operator="lessThan">
      <formula>0.8</formula>
    </cfRule>
    <cfRule type="cellIs" dxfId="17357" priority="967" operator="greaterThan">
      <formula>1</formula>
    </cfRule>
  </conditionalFormatting>
  <conditionalFormatting sqref="R138 R144">
    <cfRule type="cellIs" dxfId="17356" priority="964" operator="greaterThan">
      <formula>1</formula>
    </cfRule>
    <cfRule type="cellIs" dxfId="17355" priority="965" operator="lessThan">
      <formula>0.8</formula>
    </cfRule>
  </conditionalFormatting>
  <conditionalFormatting sqref="P138 P144 P141">
    <cfRule type="cellIs" dxfId="17354" priority="963" operator="greaterThan">
      <formula>0</formula>
    </cfRule>
  </conditionalFormatting>
  <conditionalFormatting sqref="Q144">
    <cfRule type="cellIs" dxfId="17353" priority="962" operator="lessThan">
      <formula>0</formula>
    </cfRule>
  </conditionalFormatting>
  <conditionalFormatting sqref="R138 R144">
    <cfRule type="cellIs" dxfId="17352" priority="960" operator="lessThan">
      <formula>0.8</formula>
    </cfRule>
    <cfRule type="cellIs" dxfId="17351" priority="961" operator="greaterThan">
      <formula>1</formula>
    </cfRule>
  </conditionalFormatting>
  <conditionalFormatting sqref="R138 R144">
    <cfRule type="cellIs" dxfId="17350" priority="958" operator="greaterThan">
      <formula>1</formula>
    </cfRule>
    <cfRule type="cellIs" dxfId="17349" priority="959" operator="lessThan">
      <formula>0.8</formula>
    </cfRule>
  </conditionalFormatting>
  <conditionalFormatting sqref="P138 P144 P141">
    <cfRule type="cellIs" dxfId="17348" priority="957" operator="greaterThan">
      <formula>0</formula>
    </cfRule>
  </conditionalFormatting>
  <conditionalFormatting sqref="Q144">
    <cfRule type="cellIs" dxfId="17347" priority="956" operator="lessThan">
      <formula>0</formula>
    </cfRule>
  </conditionalFormatting>
  <conditionalFormatting sqref="R138 R144">
    <cfRule type="cellIs" dxfId="17346" priority="954" operator="lessThan">
      <formula>0.8</formula>
    </cfRule>
    <cfRule type="cellIs" dxfId="17345" priority="955" operator="greaterThan">
      <formula>1</formula>
    </cfRule>
  </conditionalFormatting>
  <conditionalFormatting sqref="R138 R144">
    <cfRule type="cellIs" dxfId="17344" priority="952" operator="greaterThan">
      <formula>1</formula>
    </cfRule>
    <cfRule type="cellIs" dxfId="17343" priority="953" operator="lessThan">
      <formula>0.8</formula>
    </cfRule>
  </conditionalFormatting>
  <conditionalFormatting sqref="P138 P144 P141">
    <cfRule type="cellIs" dxfId="17342" priority="951" operator="greaterThan">
      <formula>0</formula>
    </cfRule>
  </conditionalFormatting>
  <conditionalFormatting sqref="Q144">
    <cfRule type="cellIs" dxfId="17341" priority="950" operator="lessThan">
      <formula>0</formula>
    </cfRule>
  </conditionalFormatting>
  <conditionalFormatting sqref="R138 R144">
    <cfRule type="cellIs" dxfId="17340" priority="948" operator="lessThan">
      <formula>0.8</formula>
    </cfRule>
    <cfRule type="cellIs" dxfId="17339" priority="949" operator="greaterThan">
      <formula>1</formula>
    </cfRule>
  </conditionalFormatting>
  <conditionalFormatting sqref="R138 R144">
    <cfRule type="cellIs" dxfId="17338" priority="946" operator="greaterThan">
      <formula>1</formula>
    </cfRule>
    <cfRule type="cellIs" dxfId="17337" priority="947" operator="lessThan">
      <formula>0.8</formula>
    </cfRule>
  </conditionalFormatting>
  <conditionalFormatting sqref="Q144">
    <cfRule type="cellIs" dxfId="17336" priority="945" operator="lessThan">
      <formula>0</formula>
    </cfRule>
  </conditionalFormatting>
  <conditionalFormatting sqref="R138 R144">
    <cfRule type="cellIs" dxfId="17335" priority="943" operator="lessThan">
      <formula>0.8</formula>
    </cfRule>
    <cfRule type="cellIs" dxfId="17334" priority="944" operator="greaterThan">
      <formula>1</formula>
    </cfRule>
  </conditionalFormatting>
  <conditionalFormatting sqref="R138 R144">
    <cfRule type="cellIs" dxfId="17333" priority="941" operator="greaterThan">
      <formula>1</formula>
    </cfRule>
    <cfRule type="cellIs" dxfId="17332" priority="942" operator="lessThan">
      <formula>0.8</formula>
    </cfRule>
  </conditionalFormatting>
  <conditionalFormatting sqref="P138 P144 P141">
    <cfRule type="cellIs" dxfId="17331" priority="940" operator="greaterThan">
      <formula>0</formula>
    </cfRule>
  </conditionalFormatting>
  <conditionalFormatting sqref="P138 P144 P141">
    <cfRule type="cellIs" dxfId="17330" priority="934" operator="greaterThan">
      <formula>0</formula>
    </cfRule>
  </conditionalFormatting>
  <conditionalFormatting sqref="Q144">
    <cfRule type="cellIs" dxfId="17329" priority="939" operator="lessThan">
      <formula>0</formula>
    </cfRule>
  </conditionalFormatting>
  <conditionalFormatting sqref="R138 R144">
    <cfRule type="cellIs" dxfId="17328" priority="937" operator="lessThan">
      <formula>0.8</formula>
    </cfRule>
    <cfRule type="cellIs" dxfId="17327" priority="938" operator="greaterThan">
      <formula>1</formula>
    </cfRule>
  </conditionalFormatting>
  <conditionalFormatting sqref="R138 R144">
    <cfRule type="cellIs" dxfId="17326" priority="935" operator="greaterThan">
      <formula>1</formula>
    </cfRule>
    <cfRule type="cellIs" dxfId="17325" priority="936" operator="lessThan">
      <formula>0.8</formula>
    </cfRule>
  </conditionalFormatting>
  <conditionalFormatting sqref="Q144">
    <cfRule type="cellIs" dxfId="17324" priority="933" operator="lessThan">
      <formula>0</formula>
    </cfRule>
  </conditionalFormatting>
  <conditionalFormatting sqref="R138 R144">
    <cfRule type="cellIs" dxfId="17323" priority="931" operator="lessThan">
      <formula>0.8</formula>
    </cfRule>
    <cfRule type="cellIs" dxfId="17322" priority="932" operator="greaterThan">
      <formula>1</formula>
    </cfRule>
  </conditionalFormatting>
  <conditionalFormatting sqref="R138 R144">
    <cfRule type="cellIs" dxfId="17321" priority="929" operator="greaterThan">
      <formula>1</formula>
    </cfRule>
    <cfRule type="cellIs" dxfId="17320" priority="930" operator="lessThan">
      <formula>0.8</formula>
    </cfRule>
  </conditionalFormatting>
  <conditionalFormatting sqref="P138 P144 P141">
    <cfRule type="cellIs" dxfId="17319" priority="928" operator="greaterThan">
      <formula>0</formula>
    </cfRule>
  </conditionalFormatting>
  <conditionalFormatting sqref="Q148:Q153">
    <cfRule type="cellIs" dxfId="17318" priority="927" operator="lessThan">
      <formula>0</formula>
    </cfRule>
  </conditionalFormatting>
  <conditionalFormatting sqref="R148:R153">
    <cfRule type="cellIs" dxfId="17317" priority="925" operator="lessThan">
      <formula>0.8</formula>
    </cfRule>
    <cfRule type="cellIs" dxfId="17316" priority="926" operator="greaterThan">
      <formula>1</formula>
    </cfRule>
  </conditionalFormatting>
  <conditionalFormatting sqref="R148:R153">
    <cfRule type="cellIs" dxfId="17315" priority="923" operator="greaterThan">
      <formula>1</formula>
    </cfRule>
    <cfRule type="cellIs" dxfId="17314" priority="924" operator="lessThan">
      <formula>0.8</formula>
    </cfRule>
  </conditionalFormatting>
  <conditionalFormatting sqref="P148:P153">
    <cfRule type="cellIs" dxfId="17313" priority="922" operator="greaterThan">
      <formula>0</formula>
    </cfRule>
  </conditionalFormatting>
  <conditionalFormatting sqref="P148:P153">
    <cfRule type="cellIs" dxfId="17312" priority="916" operator="greaterThan">
      <formula>0</formula>
    </cfRule>
  </conditionalFormatting>
  <conditionalFormatting sqref="Q148:Q153">
    <cfRule type="cellIs" dxfId="17311" priority="921" operator="lessThan">
      <formula>0</formula>
    </cfRule>
  </conditionalFormatting>
  <conditionalFormatting sqref="R148:R153">
    <cfRule type="cellIs" dxfId="17310" priority="919" operator="lessThan">
      <formula>0.8</formula>
    </cfRule>
    <cfRule type="cellIs" dxfId="17309" priority="920" operator="greaterThan">
      <formula>1</formula>
    </cfRule>
  </conditionalFormatting>
  <conditionalFormatting sqref="R148:R153">
    <cfRule type="cellIs" dxfId="17308" priority="917" operator="greaterThan">
      <formula>1</formula>
    </cfRule>
    <cfRule type="cellIs" dxfId="17307" priority="918" operator="lessThan">
      <formula>0.8</formula>
    </cfRule>
  </conditionalFormatting>
  <conditionalFormatting sqref="Q148:Q153">
    <cfRule type="cellIs" dxfId="17306" priority="915" operator="lessThan">
      <formula>0</formula>
    </cfRule>
  </conditionalFormatting>
  <conditionalFormatting sqref="R148:R153">
    <cfRule type="cellIs" dxfId="17305" priority="913" operator="lessThan">
      <formula>0.8</formula>
    </cfRule>
    <cfRule type="cellIs" dxfId="17304" priority="914" operator="greaterThan">
      <formula>1</formula>
    </cfRule>
  </conditionalFormatting>
  <conditionalFormatting sqref="R148:R153">
    <cfRule type="cellIs" dxfId="17303" priority="911" operator="greaterThan">
      <formula>1</formula>
    </cfRule>
    <cfRule type="cellIs" dxfId="17302" priority="912" operator="lessThan">
      <formula>0.8</formula>
    </cfRule>
  </conditionalFormatting>
  <conditionalFormatting sqref="P148:P153">
    <cfRule type="cellIs" dxfId="17301" priority="910" operator="greaterThan">
      <formula>0</formula>
    </cfRule>
  </conditionalFormatting>
  <conditionalFormatting sqref="Q148:Q153">
    <cfRule type="cellIs" dxfId="17300" priority="909" operator="lessThan">
      <formula>0</formula>
    </cfRule>
  </conditionalFormatting>
  <conditionalFormatting sqref="R148:R153">
    <cfRule type="cellIs" dxfId="17299" priority="907" operator="lessThan">
      <formula>0.8</formula>
    </cfRule>
    <cfRule type="cellIs" dxfId="17298" priority="908" operator="greaterThan">
      <formula>1</formula>
    </cfRule>
  </conditionalFormatting>
  <conditionalFormatting sqref="R148:R153">
    <cfRule type="cellIs" dxfId="17297" priority="905" operator="greaterThan">
      <formula>1</formula>
    </cfRule>
    <cfRule type="cellIs" dxfId="17296" priority="906" operator="lessThan">
      <formula>0.8</formula>
    </cfRule>
  </conditionalFormatting>
  <conditionalFormatting sqref="P148:P153">
    <cfRule type="cellIs" dxfId="17295" priority="904" operator="greaterThan">
      <formula>0</formula>
    </cfRule>
  </conditionalFormatting>
  <conditionalFormatting sqref="P148:P153">
    <cfRule type="cellIs" dxfId="17294" priority="898" operator="greaterThan">
      <formula>0</formula>
    </cfRule>
  </conditionalFormatting>
  <conditionalFormatting sqref="Q148:Q153">
    <cfRule type="cellIs" dxfId="17293" priority="903" operator="lessThan">
      <formula>0</formula>
    </cfRule>
  </conditionalFormatting>
  <conditionalFormatting sqref="R148:R153">
    <cfRule type="cellIs" dxfId="17292" priority="901" operator="lessThan">
      <formula>0.8</formula>
    </cfRule>
    <cfRule type="cellIs" dxfId="17291" priority="902" operator="greaterThan">
      <formula>1</formula>
    </cfRule>
  </conditionalFormatting>
  <conditionalFormatting sqref="R148:R153">
    <cfRule type="cellIs" dxfId="17290" priority="899" operator="greaterThan">
      <formula>1</formula>
    </cfRule>
    <cfRule type="cellIs" dxfId="17289" priority="900" operator="lessThan">
      <formula>0.8</formula>
    </cfRule>
  </conditionalFormatting>
  <conditionalFormatting sqref="Q148:Q153">
    <cfRule type="cellIs" dxfId="17288" priority="897" operator="lessThan">
      <formula>0</formula>
    </cfRule>
  </conditionalFormatting>
  <conditionalFormatting sqref="R148:R153">
    <cfRule type="cellIs" dxfId="17287" priority="895" operator="lessThan">
      <formula>0.8</formula>
    </cfRule>
    <cfRule type="cellIs" dxfId="17286" priority="896" operator="greaterThan">
      <formula>1</formula>
    </cfRule>
  </conditionalFormatting>
  <conditionalFormatting sqref="R148:R153">
    <cfRule type="cellIs" dxfId="17285" priority="893" operator="greaterThan">
      <formula>1</formula>
    </cfRule>
    <cfRule type="cellIs" dxfId="17284" priority="894" operator="lessThan">
      <formula>0.8</formula>
    </cfRule>
  </conditionalFormatting>
  <conditionalFormatting sqref="P148:P153">
    <cfRule type="cellIs" dxfId="17283" priority="892" operator="greaterThan">
      <formula>0</formula>
    </cfRule>
  </conditionalFormatting>
  <conditionalFormatting sqref="Q148:Q153">
    <cfRule type="cellIs" dxfId="17282" priority="886" operator="lessThan">
      <formula>0</formula>
    </cfRule>
  </conditionalFormatting>
  <conditionalFormatting sqref="P148:P153">
    <cfRule type="cellIs" dxfId="17281" priority="887" operator="greaterThan">
      <formula>0</formula>
    </cfRule>
  </conditionalFormatting>
  <conditionalFormatting sqref="R148:R153">
    <cfRule type="cellIs" dxfId="17280" priority="890" operator="lessThan">
      <formula>0.8</formula>
    </cfRule>
    <cfRule type="cellIs" dxfId="17279" priority="891" operator="greaterThan">
      <formula>1</formula>
    </cfRule>
  </conditionalFormatting>
  <conditionalFormatting sqref="R148:R153">
    <cfRule type="cellIs" dxfId="17278" priority="888" operator="greaterThan">
      <formula>1</formula>
    </cfRule>
    <cfRule type="cellIs" dxfId="17277" priority="889" operator="lessThan">
      <formula>0.8</formula>
    </cfRule>
  </conditionalFormatting>
  <conditionalFormatting sqref="Q148:Q153">
    <cfRule type="cellIs" dxfId="17276" priority="880" operator="lessThan">
      <formula>0</formula>
    </cfRule>
  </conditionalFormatting>
  <conditionalFormatting sqref="R148:R153">
    <cfRule type="cellIs" dxfId="17275" priority="884" operator="lessThan">
      <formula>0.8</formula>
    </cfRule>
    <cfRule type="cellIs" dxfId="17274" priority="885" operator="greaterThan">
      <formula>1</formula>
    </cfRule>
  </conditionalFormatting>
  <conditionalFormatting sqref="R148:R153">
    <cfRule type="cellIs" dxfId="17273" priority="882" operator="greaterThan">
      <formula>1</formula>
    </cfRule>
    <cfRule type="cellIs" dxfId="17272" priority="883" operator="lessThan">
      <formula>0.8</formula>
    </cfRule>
  </conditionalFormatting>
  <conditionalFormatting sqref="P148:P153">
    <cfRule type="cellIs" dxfId="17271" priority="881" operator="greaterThan">
      <formula>0</formula>
    </cfRule>
  </conditionalFormatting>
  <conditionalFormatting sqref="Q148:Q153">
    <cfRule type="cellIs" dxfId="17270" priority="879" operator="lessThan">
      <formula>0</formula>
    </cfRule>
  </conditionalFormatting>
  <conditionalFormatting sqref="R148:R153">
    <cfRule type="cellIs" dxfId="17269" priority="877" operator="lessThan">
      <formula>0.8</formula>
    </cfRule>
    <cfRule type="cellIs" dxfId="17268" priority="878" operator="greaterThan">
      <formula>1</formula>
    </cfRule>
  </conditionalFormatting>
  <conditionalFormatting sqref="R148:R153">
    <cfRule type="cellIs" dxfId="17267" priority="875" operator="greaterThan">
      <formula>1</formula>
    </cfRule>
    <cfRule type="cellIs" dxfId="17266" priority="876" operator="lessThan">
      <formula>0.8</formula>
    </cfRule>
  </conditionalFormatting>
  <conditionalFormatting sqref="P148:P153">
    <cfRule type="cellIs" dxfId="17265" priority="874" operator="greaterThan">
      <formula>0</formula>
    </cfRule>
  </conditionalFormatting>
  <conditionalFormatting sqref="Q148:Q153">
    <cfRule type="cellIs" dxfId="17264" priority="873" operator="lessThan">
      <formula>0</formula>
    </cfRule>
  </conditionalFormatting>
  <conditionalFormatting sqref="R148:R153">
    <cfRule type="cellIs" dxfId="17263" priority="871" operator="lessThan">
      <formula>0.8</formula>
    </cfRule>
    <cfRule type="cellIs" dxfId="17262" priority="872" operator="greaterThan">
      <formula>1</formula>
    </cfRule>
  </conditionalFormatting>
  <conditionalFormatting sqref="R148:R153">
    <cfRule type="cellIs" dxfId="17261" priority="869" operator="greaterThan">
      <formula>1</formula>
    </cfRule>
    <cfRule type="cellIs" dxfId="17260" priority="870" operator="lessThan">
      <formula>0.8</formula>
    </cfRule>
  </conditionalFormatting>
  <conditionalFormatting sqref="P148:P153">
    <cfRule type="cellIs" dxfId="17259" priority="868" operator="greaterThan">
      <formula>0</formula>
    </cfRule>
  </conditionalFormatting>
  <conditionalFormatting sqref="Q148:Q153">
    <cfRule type="cellIs" dxfId="17258" priority="867" operator="lessThan">
      <formula>0</formula>
    </cfRule>
  </conditionalFormatting>
  <conditionalFormatting sqref="R148:R153">
    <cfRule type="cellIs" dxfId="17257" priority="865" operator="lessThan">
      <formula>0.8</formula>
    </cfRule>
    <cfRule type="cellIs" dxfId="17256" priority="866" operator="greaterThan">
      <formula>1</formula>
    </cfRule>
  </conditionalFormatting>
  <conditionalFormatting sqref="R148:R153">
    <cfRule type="cellIs" dxfId="17255" priority="863" operator="greaterThan">
      <formula>1</formula>
    </cfRule>
    <cfRule type="cellIs" dxfId="17254" priority="864" operator="lessThan">
      <formula>0.8</formula>
    </cfRule>
  </conditionalFormatting>
  <conditionalFormatting sqref="P148:P153">
    <cfRule type="cellIs" dxfId="17253" priority="862" operator="greaterThan">
      <formula>0</formula>
    </cfRule>
  </conditionalFormatting>
  <conditionalFormatting sqref="Q148:Q153">
    <cfRule type="cellIs" dxfId="17252" priority="861" operator="lessThan">
      <formula>0</formula>
    </cfRule>
  </conditionalFormatting>
  <conditionalFormatting sqref="R148:R153">
    <cfRule type="cellIs" dxfId="17251" priority="859" operator="lessThan">
      <formula>0.8</formula>
    </cfRule>
    <cfRule type="cellIs" dxfId="17250" priority="860" operator="greaterThan">
      <formula>1</formula>
    </cfRule>
  </conditionalFormatting>
  <conditionalFormatting sqref="R148:R153">
    <cfRule type="cellIs" dxfId="17249" priority="857" operator="greaterThan">
      <formula>1</formula>
    </cfRule>
    <cfRule type="cellIs" dxfId="17248" priority="858" operator="lessThan">
      <formula>0.8</formula>
    </cfRule>
  </conditionalFormatting>
  <conditionalFormatting sqref="P148:P153">
    <cfRule type="cellIs" dxfId="17247" priority="856" operator="greaterThan">
      <formula>0</formula>
    </cfRule>
  </conditionalFormatting>
  <conditionalFormatting sqref="Q148:Q153">
    <cfRule type="cellIs" dxfId="17246" priority="855" operator="lessThan">
      <formula>0</formula>
    </cfRule>
  </conditionalFormatting>
  <conditionalFormatting sqref="R148:R153">
    <cfRule type="cellIs" dxfId="17245" priority="853" operator="lessThan">
      <formula>0.8</formula>
    </cfRule>
    <cfRule type="cellIs" dxfId="17244" priority="854" operator="greaterThan">
      <formula>1</formula>
    </cfRule>
  </conditionalFormatting>
  <conditionalFormatting sqref="R148:R153">
    <cfRule type="cellIs" dxfId="17243" priority="851" operator="greaterThan">
      <formula>1</formula>
    </cfRule>
    <cfRule type="cellIs" dxfId="17242" priority="852" operator="lessThan">
      <formula>0.8</formula>
    </cfRule>
  </conditionalFormatting>
  <conditionalFormatting sqref="P148:P153">
    <cfRule type="cellIs" dxfId="17241" priority="850" operator="greaterThan">
      <formula>0</formula>
    </cfRule>
  </conditionalFormatting>
  <conditionalFormatting sqref="Q148:Q153">
    <cfRule type="cellIs" dxfId="17240" priority="849" operator="lessThan">
      <formula>0</formula>
    </cfRule>
  </conditionalFormatting>
  <conditionalFormatting sqref="R148:R153">
    <cfRule type="cellIs" dxfId="17239" priority="847" operator="lessThan">
      <formula>0.8</formula>
    </cfRule>
    <cfRule type="cellIs" dxfId="17238" priority="848" operator="greaterThan">
      <formula>1</formula>
    </cfRule>
  </conditionalFormatting>
  <conditionalFormatting sqref="R148:R153">
    <cfRule type="cellIs" dxfId="17237" priority="845" operator="greaterThan">
      <formula>1</formula>
    </cfRule>
    <cfRule type="cellIs" dxfId="17236" priority="846" operator="lessThan">
      <formula>0.8</formula>
    </cfRule>
  </conditionalFormatting>
  <conditionalFormatting sqref="P148:P153">
    <cfRule type="cellIs" dxfId="17235" priority="844" operator="greaterThan">
      <formula>0</formula>
    </cfRule>
  </conditionalFormatting>
  <conditionalFormatting sqref="Q148:Q153">
    <cfRule type="cellIs" dxfId="17234" priority="843" operator="lessThan">
      <formula>0</formula>
    </cfRule>
  </conditionalFormatting>
  <conditionalFormatting sqref="R148:R153">
    <cfRule type="cellIs" dxfId="17233" priority="841" operator="lessThan">
      <formula>0.8</formula>
    </cfRule>
    <cfRule type="cellIs" dxfId="17232" priority="842" operator="greaterThan">
      <formula>1</formula>
    </cfRule>
  </conditionalFormatting>
  <conditionalFormatting sqref="R148:R153">
    <cfRule type="cellIs" dxfId="17231" priority="839" operator="greaterThan">
      <formula>1</formula>
    </cfRule>
    <cfRule type="cellIs" dxfId="17230" priority="840" operator="lessThan">
      <formula>0.8</formula>
    </cfRule>
  </conditionalFormatting>
  <conditionalFormatting sqref="P148:P153">
    <cfRule type="cellIs" dxfId="17229" priority="838" operator="greaterThan">
      <formula>0</formula>
    </cfRule>
  </conditionalFormatting>
  <conditionalFormatting sqref="P148:P153">
    <cfRule type="cellIs" dxfId="17228" priority="832" operator="greaterThan">
      <formula>0</formula>
    </cfRule>
  </conditionalFormatting>
  <conditionalFormatting sqref="Q148:Q153">
    <cfRule type="cellIs" dxfId="17227" priority="837" operator="lessThan">
      <formula>0</formula>
    </cfRule>
  </conditionalFormatting>
  <conditionalFormatting sqref="R148:R153">
    <cfRule type="cellIs" dxfId="17226" priority="835" operator="lessThan">
      <formula>0.8</formula>
    </cfRule>
    <cfRule type="cellIs" dxfId="17225" priority="836" operator="greaterThan">
      <formula>1</formula>
    </cfRule>
  </conditionalFormatting>
  <conditionalFormatting sqref="R148:R153">
    <cfRule type="cellIs" dxfId="17224" priority="833" operator="greaterThan">
      <formula>1</formula>
    </cfRule>
    <cfRule type="cellIs" dxfId="17223" priority="834" operator="lessThan">
      <formula>0.8</formula>
    </cfRule>
  </conditionalFormatting>
  <conditionalFormatting sqref="P148:P153">
    <cfRule type="cellIs" dxfId="17222" priority="826" operator="greaterThan">
      <formula>0</formula>
    </cfRule>
  </conditionalFormatting>
  <conditionalFormatting sqref="Q148:Q153">
    <cfRule type="cellIs" dxfId="17221" priority="831" operator="lessThan">
      <formula>0</formula>
    </cfRule>
  </conditionalFormatting>
  <conditionalFormatting sqref="R148:R153">
    <cfRule type="cellIs" dxfId="17220" priority="829" operator="lessThan">
      <formula>0.8</formula>
    </cfRule>
    <cfRule type="cellIs" dxfId="17219" priority="830" operator="greaterThan">
      <formula>1</formula>
    </cfRule>
  </conditionalFormatting>
  <conditionalFormatting sqref="R148:R153">
    <cfRule type="cellIs" dxfId="17218" priority="827" operator="greaterThan">
      <formula>1</formula>
    </cfRule>
    <cfRule type="cellIs" dxfId="17217" priority="828" operator="lessThan">
      <formula>0.8</formula>
    </cfRule>
  </conditionalFormatting>
  <conditionalFormatting sqref="R148:R153">
    <cfRule type="cellIs" dxfId="17216" priority="823" operator="lessThan">
      <formula>0.8</formula>
    </cfRule>
    <cfRule type="cellIs" dxfId="17215" priority="824" operator="greaterThan">
      <formula>1</formula>
    </cfRule>
  </conditionalFormatting>
  <conditionalFormatting sqref="R148:R153">
    <cfRule type="cellIs" dxfId="17214" priority="821" operator="greaterThan">
      <formula>1</formula>
    </cfRule>
    <cfRule type="cellIs" dxfId="17213" priority="822" operator="lessThan">
      <formula>0.8</formula>
    </cfRule>
  </conditionalFormatting>
  <conditionalFormatting sqref="P148:P153">
    <cfRule type="cellIs" dxfId="17212" priority="820" operator="greaterThan">
      <formula>0</formula>
    </cfRule>
  </conditionalFormatting>
  <conditionalFormatting sqref="Q148:Q153">
    <cfRule type="cellIs" dxfId="17211" priority="825" operator="lessThan">
      <formula>0</formula>
    </cfRule>
  </conditionalFormatting>
  <conditionalFormatting sqref="Q148:Q153">
    <cfRule type="cellIs" dxfId="17210" priority="819" operator="lessThan">
      <formula>0</formula>
    </cfRule>
  </conditionalFormatting>
  <conditionalFormatting sqref="R148:R153">
    <cfRule type="cellIs" dxfId="17209" priority="817" operator="lessThan">
      <formula>0.8</formula>
    </cfRule>
    <cfRule type="cellIs" dxfId="17208" priority="818" operator="greaterThan">
      <formula>1</formula>
    </cfRule>
  </conditionalFormatting>
  <conditionalFormatting sqref="R148:R153">
    <cfRule type="cellIs" dxfId="17207" priority="815" operator="greaterThan">
      <formula>1</formula>
    </cfRule>
    <cfRule type="cellIs" dxfId="17206" priority="816" operator="lessThan">
      <formula>0.8</formula>
    </cfRule>
  </conditionalFormatting>
  <conditionalFormatting sqref="P148:P153">
    <cfRule type="cellIs" dxfId="17205" priority="814" operator="greaterThan">
      <formula>0</formula>
    </cfRule>
  </conditionalFormatting>
  <conditionalFormatting sqref="P148:P153">
    <cfRule type="cellIs" dxfId="17204" priority="808" operator="greaterThan">
      <formula>0</formula>
    </cfRule>
  </conditionalFormatting>
  <conditionalFormatting sqref="Q148:Q153">
    <cfRule type="cellIs" dxfId="17203" priority="813" operator="lessThan">
      <formula>0</formula>
    </cfRule>
  </conditionalFormatting>
  <conditionalFormatting sqref="R148:R153">
    <cfRule type="cellIs" dxfId="17202" priority="811" operator="lessThan">
      <formula>0.8</formula>
    </cfRule>
    <cfRule type="cellIs" dxfId="17201" priority="812" operator="greaterThan">
      <formula>1</formula>
    </cfRule>
  </conditionalFormatting>
  <conditionalFormatting sqref="R148:R153">
    <cfRule type="cellIs" dxfId="17200" priority="809" operator="greaterThan">
      <formula>1</formula>
    </cfRule>
    <cfRule type="cellIs" dxfId="17199" priority="810" operator="lessThan">
      <formula>0.8</formula>
    </cfRule>
  </conditionalFormatting>
  <conditionalFormatting sqref="P148:P153">
    <cfRule type="cellIs" dxfId="17198" priority="802" operator="greaterThan">
      <formula>0</formula>
    </cfRule>
  </conditionalFormatting>
  <conditionalFormatting sqref="Q148:Q153">
    <cfRule type="cellIs" dxfId="17197" priority="807" operator="lessThan">
      <formula>0</formula>
    </cfRule>
  </conditionalFormatting>
  <conditionalFormatting sqref="R148:R153">
    <cfRule type="cellIs" dxfId="17196" priority="805" operator="lessThan">
      <formula>0.8</formula>
    </cfRule>
    <cfRule type="cellIs" dxfId="17195" priority="806" operator="greaterThan">
      <formula>1</formula>
    </cfRule>
  </conditionalFormatting>
  <conditionalFormatting sqref="R148:R153">
    <cfRule type="cellIs" dxfId="17194" priority="803" operator="greaterThan">
      <formula>1</formula>
    </cfRule>
    <cfRule type="cellIs" dxfId="17193" priority="804" operator="lessThan">
      <formula>0.8</formula>
    </cfRule>
  </conditionalFormatting>
  <conditionalFormatting sqref="R148:R153">
    <cfRule type="cellIs" dxfId="17192" priority="799" operator="lessThan">
      <formula>0.8</formula>
    </cfRule>
    <cfRule type="cellIs" dxfId="17191" priority="800" operator="greaterThan">
      <formula>1</formula>
    </cfRule>
  </conditionalFormatting>
  <conditionalFormatting sqref="R148:R153">
    <cfRule type="cellIs" dxfId="17190" priority="797" operator="greaterThan">
      <formula>1</formula>
    </cfRule>
    <cfRule type="cellIs" dxfId="17189" priority="798" operator="lessThan">
      <formula>0.8</formula>
    </cfRule>
  </conditionalFormatting>
  <conditionalFormatting sqref="P148:P153">
    <cfRule type="cellIs" dxfId="17188" priority="796" operator="greaterThan">
      <formula>0</formula>
    </cfRule>
  </conditionalFormatting>
  <conditionalFormatting sqref="Q148:Q153">
    <cfRule type="cellIs" dxfId="17187" priority="801" operator="lessThan">
      <formula>0</formula>
    </cfRule>
  </conditionalFormatting>
  <conditionalFormatting sqref="P148:P153">
    <cfRule type="cellIs" dxfId="17186" priority="790" operator="greaterThan">
      <formula>0</formula>
    </cfRule>
  </conditionalFormatting>
  <conditionalFormatting sqref="Q148:Q153">
    <cfRule type="cellIs" dxfId="17185" priority="795" operator="lessThan">
      <formula>0</formula>
    </cfRule>
  </conditionalFormatting>
  <conditionalFormatting sqref="R148:R153">
    <cfRule type="cellIs" dxfId="17184" priority="793" operator="lessThan">
      <formula>0.8</formula>
    </cfRule>
    <cfRule type="cellIs" dxfId="17183" priority="794" operator="greaterThan">
      <formula>1</formula>
    </cfRule>
  </conditionalFormatting>
  <conditionalFormatting sqref="R148:R153">
    <cfRule type="cellIs" dxfId="17182" priority="791" operator="greaterThan">
      <formula>1</formula>
    </cfRule>
    <cfRule type="cellIs" dxfId="17181" priority="792" operator="lessThan">
      <formula>0.8</formula>
    </cfRule>
  </conditionalFormatting>
  <conditionalFormatting sqref="R148:R153">
    <cfRule type="cellIs" dxfId="17180" priority="787" operator="lessThan">
      <formula>0.8</formula>
    </cfRule>
    <cfRule type="cellIs" dxfId="17179" priority="788" operator="greaterThan">
      <formula>1</formula>
    </cfRule>
  </conditionalFormatting>
  <conditionalFormatting sqref="R148:R153">
    <cfRule type="cellIs" dxfId="17178" priority="785" operator="greaterThan">
      <formula>1</formula>
    </cfRule>
    <cfRule type="cellIs" dxfId="17177" priority="786" operator="lessThan">
      <formula>0.8</formula>
    </cfRule>
  </conditionalFormatting>
  <conditionalFormatting sqref="P148:P153">
    <cfRule type="cellIs" dxfId="17176" priority="784" operator="greaterThan">
      <formula>0</formula>
    </cfRule>
  </conditionalFormatting>
  <conditionalFormatting sqref="Q148:Q153">
    <cfRule type="cellIs" dxfId="17175" priority="789" operator="lessThan">
      <formula>0</formula>
    </cfRule>
  </conditionalFormatting>
  <conditionalFormatting sqref="R148:R153">
    <cfRule type="cellIs" dxfId="17174" priority="781" operator="lessThan">
      <formula>0.8</formula>
    </cfRule>
    <cfRule type="cellIs" dxfId="17173" priority="782" operator="greaterThan">
      <formula>1</formula>
    </cfRule>
  </conditionalFormatting>
  <conditionalFormatting sqref="R148:R153">
    <cfRule type="cellIs" dxfId="17172" priority="779" operator="greaterThan">
      <formula>1</formula>
    </cfRule>
    <cfRule type="cellIs" dxfId="17171" priority="780" operator="lessThan">
      <formula>0.8</formula>
    </cfRule>
  </conditionalFormatting>
  <conditionalFormatting sqref="P148:P153">
    <cfRule type="cellIs" dxfId="17170" priority="778" operator="greaterThan">
      <formula>0</formula>
    </cfRule>
  </conditionalFormatting>
  <conditionalFormatting sqref="Q148:Q153">
    <cfRule type="cellIs" dxfId="17169" priority="783" operator="lessThan">
      <formula>0</formula>
    </cfRule>
  </conditionalFormatting>
  <conditionalFormatting sqref="Q148:Q153">
    <cfRule type="cellIs" dxfId="17168" priority="777" operator="lessThan">
      <formula>0</formula>
    </cfRule>
  </conditionalFormatting>
  <conditionalFormatting sqref="R148:R153">
    <cfRule type="cellIs" dxfId="17167" priority="775" operator="lessThan">
      <formula>0.8</formula>
    </cfRule>
    <cfRule type="cellIs" dxfId="17166" priority="776" operator="greaterThan">
      <formula>1</formula>
    </cfRule>
  </conditionalFormatting>
  <conditionalFormatting sqref="R148:R153">
    <cfRule type="cellIs" dxfId="17165" priority="773" operator="greaterThan">
      <formula>1</formula>
    </cfRule>
    <cfRule type="cellIs" dxfId="17164" priority="774" operator="lessThan">
      <formula>0.8</formula>
    </cfRule>
  </conditionalFormatting>
  <conditionalFormatting sqref="P148:P153">
    <cfRule type="cellIs" dxfId="17163" priority="772" operator="greaterThan">
      <formula>0</formula>
    </cfRule>
  </conditionalFormatting>
  <conditionalFormatting sqref="Q148:Q153">
    <cfRule type="cellIs" dxfId="17162" priority="766" operator="lessThan">
      <formula>0</formula>
    </cfRule>
  </conditionalFormatting>
  <conditionalFormatting sqref="R148:R153">
    <cfRule type="cellIs" dxfId="17161" priority="770" operator="lessThan">
      <formula>0.8</formula>
    </cfRule>
    <cfRule type="cellIs" dxfId="17160" priority="771" operator="greaterThan">
      <formula>1</formula>
    </cfRule>
  </conditionalFormatting>
  <conditionalFormatting sqref="R148:R153">
    <cfRule type="cellIs" dxfId="17159" priority="768" operator="greaterThan">
      <formula>1</formula>
    </cfRule>
    <cfRule type="cellIs" dxfId="17158" priority="769" operator="lessThan">
      <formula>0.8</formula>
    </cfRule>
  </conditionalFormatting>
  <conditionalFormatting sqref="P148:P153">
    <cfRule type="cellIs" dxfId="17157" priority="767" operator="greaterThan">
      <formula>0</formula>
    </cfRule>
  </conditionalFormatting>
  <conditionalFormatting sqref="Q148:Q153">
    <cfRule type="cellIs" dxfId="17156" priority="765" operator="lessThan">
      <formula>0</formula>
    </cfRule>
  </conditionalFormatting>
  <conditionalFormatting sqref="R148:R153">
    <cfRule type="cellIs" dxfId="17155" priority="763" operator="lessThan">
      <formula>0.8</formula>
    </cfRule>
    <cfRule type="cellIs" dxfId="17154" priority="764" operator="greaterThan">
      <formula>1</formula>
    </cfRule>
  </conditionalFormatting>
  <conditionalFormatting sqref="R148:R153">
    <cfRule type="cellIs" dxfId="17153" priority="761" operator="greaterThan">
      <formula>1</formula>
    </cfRule>
    <cfRule type="cellIs" dxfId="17152" priority="762" operator="lessThan">
      <formula>0.8</formula>
    </cfRule>
  </conditionalFormatting>
  <conditionalFormatting sqref="P148:P153">
    <cfRule type="cellIs" dxfId="17151" priority="760" operator="greaterThan">
      <formula>0</formula>
    </cfRule>
  </conditionalFormatting>
  <conditionalFormatting sqref="Q148:Q153">
    <cfRule type="cellIs" dxfId="17150" priority="759" operator="lessThan">
      <formula>0</formula>
    </cfRule>
  </conditionalFormatting>
  <conditionalFormatting sqref="R148:R153">
    <cfRule type="cellIs" dxfId="17149" priority="757" operator="lessThan">
      <formula>0.8</formula>
    </cfRule>
    <cfRule type="cellIs" dxfId="17148" priority="758" operator="greaterThan">
      <formula>1</formula>
    </cfRule>
  </conditionalFormatting>
  <conditionalFormatting sqref="R148:R153">
    <cfRule type="cellIs" dxfId="17147" priority="755" operator="greaterThan">
      <formula>1</formula>
    </cfRule>
    <cfRule type="cellIs" dxfId="17146" priority="756" operator="lessThan">
      <formula>0.8</formula>
    </cfRule>
  </conditionalFormatting>
  <conditionalFormatting sqref="P148:P153">
    <cfRule type="cellIs" dxfId="17145" priority="754" operator="greaterThan">
      <formula>0</formula>
    </cfRule>
  </conditionalFormatting>
  <conditionalFormatting sqref="Q148:Q153">
    <cfRule type="cellIs" dxfId="17144" priority="753" operator="lessThan">
      <formula>0</formula>
    </cfRule>
  </conditionalFormatting>
  <conditionalFormatting sqref="R148:R153">
    <cfRule type="cellIs" dxfId="17143" priority="751" operator="lessThan">
      <formula>0.8</formula>
    </cfRule>
    <cfRule type="cellIs" dxfId="17142" priority="752" operator="greaterThan">
      <formula>1</formula>
    </cfRule>
  </conditionalFormatting>
  <conditionalFormatting sqref="R148:R153">
    <cfRule type="cellIs" dxfId="17141" priority="749" operator="greaterThan">
      <formula>1</formula>
    </cfRule>
    <cfRule type="cellIs" dxfId="17140" priority="750" operator="lessThan">
      <formula>0.8</formula>
    </cfRule>
  </conditionalFormatting>
  <conditionalFormatting sqref="P148:P153">
    <cfRule type="cellIs" dxfId="17139" priority="748" operator="greaterThan">
      <formula>0</formula>
    </cfRule>
  </conditionalFormatting>
  <conditionalFormatting sqref="Q148:Q153">
    <cfRule type="cellIs" dxfId="17138" priority="747" operator="lessThan">
      <formula>0</formula>
    </cfRule>
  </conditionalFormatting>
  <conditionalFormatting sqref="R148:R153">
    <cfRule type="cellIs" dxfId="17137" priority="745" operator="lessThan">
      <formula>0.8</formula>
    </cfRule>
    <cfRule type="cellIs" dxfId="17136" priority="746" operator="greaterThan">
      <formula>1</formula>
    </cfRule>
  </conditionalFormatting>
  <conditionalFormatting sqref="R148:R153">
    <cfRule type="cellIs" dxfId="17135" priority="743" operator="greaterThan">
      <formula>1</formula>
    </cfRule>
    <cfRule type="cellIs" dxfId="17134" priority="744" operator="lessThan">
      <formula>0.8</formula>
    </cfRule>
  </conditionalFormatting>
  <conditionalFormatting sqref="P148:P153">
    <cfRule type="cellIs" dxfId="17133" priority="742" operator="greaterThan">
      <formula>0</formula>
    </cfRule>
  </conditionalFormatting>
  <conditionalFormatting sqref="Q148:Q153">
    <cfRule type="cellIs" dxfId="17132" priority="741" operator="lessThan">
      <formula>0</formula>
    </cfRule>
  </conditionalFormatting>
  <conditionalFormatting sqref="R148:R153">
    <cfRule type="cellIs" dxfId="17131" priority="739" operator="lessThan">
      <formula>0.8</formula>
    </cfRule>
    <cfRule type="cellIs" dxfId="17130" priority="740" operator="greaterThan">
      <formula>1</formula>
    </cfRule>
  </conditionalFormatting>
  <conditionalFormatting sqref="R148:R153">
    <cfRule type="cellIs" dxfId="17129" priority="737" operator="greaterThan">
      <formula>1</formula>
    </cfRule>
    <cfRule type="cellIs" dxfId="17128" priority="738" operator="lessThan">
      <formula>0.8</formula>
    </cfRule>
  </conditionalFormatting>
  <conditionalFormatting sqref="P148:P153">
    <cfRule type="cellIs" dxfId="17127" priority="736" operator="greaterThan">
      <formula>0</formula>
    </cfRule>
  </conditionalFormatting>
  <conditionalFormatting sqref="P148:P153">
    <cfRule type="cellIs" dxfId="17126" priority="730" operator="greaterThan">
      <formula>0</formula>
    </cfRule>
  </conditionalFormatting>
  <conditionalFormatting sqref="Q148:Q153">
    <cfRule type="cellIs" dxfId="17125" priority="735" operator="lessThan">
      <formula>0</formula>
    </cfRule>
  </conditionalFormatting>
  <conditionalFormatting sqref="R148:R153">
    <cfRule type="cellIs" dxfId="17124" priority="733" operator="lessThan">
      <formula>0.8</formula>
    </cfRule>
    <cfRule type="cellIs" dxfId="17123" priority="734" operator="greaterThan">
      <formula>1</formula>
    </cfRule>
  </conditionalFormatting>
  <conditionalFormatting sqref="R148:R153">
    <cfRule type="cellIs" dxfId="17122" priority="731" operator="greaterThan">
      <formula>1</formula>
    </cfRule>
    <cfRule type="cellIs" dxfId="17121" priority="732" operator="lessThan">
      <formula>0.8</formula>
    </cfRule>
  </conditionalFormatting>
  <conditionalFormatting sqref="P148:P153">
    <cfRule type="cellIs" dxfId="17120" priority="724" operator="greaterThan">
      <formula>0</formula>
    </cfRule>
  </conditionalFormatting>
  <conditionalFormatting sqref="Q148:Q153">
    <cfRule type="cellIs" dxfId="17119" priority="729" operator="lessThan">
      <formula>0</formula>
    </cfRule>
  </conditionalFormatting>
  <conditionalFormatting sqref="R148:R153">
    <cfRule type="cellIs" dxfId="17118" priority="727" operator="lessThan">
      <formula>0.8</formula>
    </cfRule>
    <cfRule type="cellIs" dxfId="17117" priority="728" operator="greaterThan">
      <formula>1</formula>
    </cfRule>
  </conditionalFormatting>
  <conditionalFormatting sqref="R148:R153">
    <cfRule type="cellIs" dxfId="17116" priority="725" operator="greaterThan">
      <formula>1</formula>
    </cfRule>
    <cfRule type="cellIs" dxfId="17115" priority="726" operator="lessThan">
      <formula>0.8</formula>
    </cfRule>
  </conditionalFormatting>
  <conditionalFormatting sqref="R148:R153">
    <cfRule type="cellIs" dxfId="17114" priority="721" operator="lessThan">
      <formula>0.8</formula>
    </cfRule>
    <cfRule type="cellIs" dxfId="17113" priority="722" operator="greaterThan">
      <formula>1</formula>
    </cfRule>
  </conditionalFormatting>
  <conditionalFormatting sqref="R148:R153">
    <cfRule type="cellIs" dxfId="17112" priority="719" operator="greaterThan">
      <formula>1</formula>
    </cfRule>
    <cfRule type="cellIs" dxfId="17111" priority="720" operator="lessThan">
      <formula>0.8</formula>
    </cfRule>
  </conditionalFormatting>
  <conditionalFormatting sqref="P148:P153">
    <cfRule type="cellIs" dxfId="17110" priority="718" operator="greaterThan">
      <formula>0</formula>
    </cfRule>
  </conditionalFormatting>
  <conditionalFormatting sqref="Q148:Q153">
    <cfRule type="cellIs" dxfId="17109" priority="723" operator="lessThan">
      <formula>0</formula>
    </cfRule>
  </conditionalFormatting>
  <conditionalFormatting sqref="P44:P51">
    <cfRule type="cellIs" dxfId="17108" priority="712" operator="greaterThan">
      <formula>0</formula>
    </cfRule>
  </conditionalFormatting>
  <conditionalFormatting sqref="Q44:Q51">
    <cfRule type="cellIs" dxfId="17107" priority="717" operator="lessThan">
      <formula>0</formula>
    </cfRule>
  </conditionalFormatting>
  <conditionalFormatting sqref="R44:R51">
    <cfRule type="cellIs" dxfId="17106" priority="715" operator="lessThan">
      <formula>0.8</formula>
    </cfRule>
    <cfRule type="cellIs" dxfId="17105" priority="716" operator="greaterThan">
      <formula>1</formula>
    </cfRule>
  </conditionalFormatting>
  <conditionalFormatting sqref="R44:R51">
    <cfRule type="cellIs" dxfId="17104" priority="713" operator="greaterThan">
      <formula>1</formula>
    </cfRule>
    <cfRule type="cellIs" dxfId="17103" priority="714" operator="lessThan">
      <formula>0.8</formula>
    </cfRule>
  </conditionalFormatting>
  <conditionalFormatting sqref="Q84:Q91">
    <cfRule type="cellIs" dxfId="17102" priority="711" operator="lessThan">
      <formula>0</formula>
    </cfRule>
  </conditionalFormatting>
  <conditionalFormatting sqref="R84:R91">
    <cfRule type="cellIs" dxfId="17101" priority="709" operator="lessThan">
      <formula>0.8</formula>
    </cfRule>
    <cfRule type="cellIs" dxfId="17100" priority="710" operator="greaterThan">
      <formula>1</formula>
    </cfRule>
  </conditionalFormatting>
  <conditionalFormatting sqref="R84:R91">
    <cfRule type="cellIs" dxfId="17099" priority="707" operator="greaterThan">
      <formula>1</formula>
    </cfRule>
    <cfRule type="cellIs" dxfId="17098" priority="708" operator="lessThan">
      <formula>0.8</formula>
    </cfRule>
  </conditionalFormatting>
  <conditionalFormatting sqref="P84:P91">
    <cfRule type="cellIs" dxfId="17097" priority="706" operator="greaterThan">
      <formula>0</formula>
    </cfRule>
  </conditionalFormatting>
  <conditionalFormatting sqref="Q84:Q91">
    <cfRule type="cellIs" dxfId="17096" priority="705" operator="lessThan">
      <formula>0</formula>
    </cfRule>
  </conditionalFormatting>
  <conditionalFormatting sqref="R84:R91">
    <cfRule type="cellIs" dxfId="17095" priority="703" operator="lessThan">
      <formula>0.8</formula>
    </cfRule>
    <cfRule type="cellIs" dxfId="17094" priority="704" operator="greaterThan">
      <formula>1</formula>
    </cfRule>
  </conditionalFormatting>
  <conditionalFormatting sqref="R84:R91">
    <cfRule type="cellIs" dxfId="17093" priority="701" operator="greaterThan">
      <formula>1</formula>
    </cfRule>
    <cfRule type="cellIs" dxfId="17092" priority="702" operator="lessThan">
      <formula>0.8</formula>
    </cfRule>
  </conditionalFormatting>
  <conditionalFormatting sqref="P84:P91">
    <cfRule type="cellIs" dxfId="17091" priority="700" operator="greaterThan">
      <formula>0</formula>
    </cfRule>
  </conditionalFormatting>
  <conditionalFormatting sqref="Q84:Q91">
    <cfRule type="cellIs" dxfId="17090" priority="699" operator="lessThan">
      <formula>0</formula>
    </cfRule>
  </conditionalFormatting>
  <conditionalFormatting sqref="R84:R91">
    <cfRule type="cellIs" dxfId="17089" priority="697" operator="lessThan">
      <formula>0.8</formula>
    </cfRule>
    <cfRule type="cellIs" dxfId="17088" priority="698" operator="greaterThan">
      <formula>1</formula>
    </cfRule>
  </conditionalFormatting>
  <conditionalFormatting sqref="R84:R91">
    <cfRule type="cellIs" dxfId="17087" priority="695" operator="greaterThan">
      <formula>1</formula>
    </cfRule>
    <cfRule type="cellIs" dxfId="17086" priority="696" operator="lessThan">
      <formula>0.8</formula>
    </cfRule>
  </conditionalFormatting>
  <conditionalFormatting sqref="P84:P91">
    <cfRule type="cellIs" dxfId="17085" priority="694" operator="greaterThan">
      <formula>0</formula>
    </cfRule>
  </conditionalFormatting>
  <conditionalFormatting sqref="Q84:Q91">
    <cfRule type="cellIs" dxfId="17084" priority="693" operator="lessThan">
      <formula>0</formula>
    </cfRule>
  </conditionalFormatting>
  <conditionalFormatting sqref="R84:R91">
    <cfRule type="cellIs" dxfId="17083" priority="691" operator="lessThan">
      <formula>0.8</formula>
    </cfRule>
    <cfRule type="cellIs" dxfId="17082" priority="692" operator="greaterThan">
      <formula>1</formula>
    </cfRule>
  </conditionalFormatting>
  <conditionalFormatting sqref="R84:R91">
    <cfRule type="cellIs" dxfId="17081" priority="689" operator="greaterThan">
      <formula>1</formula>
    </cfRule>
    <cfRule type="cellIs" dxfId="17080" priority="690" operator="lessThan">
      <formula>0.8</formula>
    </cfRule>
  </conditionalFormatting>
  <conditionalFormatting sqref="P84:P91">
    <cfRule type="cellIs" dxfId="17079" priority="688" operator="greaterThan">
      <formula>0</formula>
    </cfRule>
  </conditionalFormatting>
  <conditionalFormatting sqref="P84:P91">
    <cfRule type="cellIs" dxfId="17078" priority="682" operator="greaterThan">
      <formula>0</formula>
    </cfRule>
  </conditionalFormatting>
  <conditionalFormatting sqref="Q84:Q91">
    <cfRule type="cellIs" dxfId="17077" priority="687" operator="lessThan">
      <formula>0</formula>
    </cfRule>
  </conditionalFormatting>
  <conditionalFormatting sqref="R84:R91">
    <cfRule type="cellIs" dxfId="17076" priority="685" operator="lessThan">
      <formula>0.8</formula>
    </cfRule>
    <cfRule type="cellIs" dxfId="17075" priority="686" operator="greaterThan">
      <formula>1</formula>
    </cfRule>
  </conditionalFormatting>
  <conditionalFormatting sqref="R84:R91">
    <cfRule type="cellIs" dxfId="17074" priority="683" operator="greaterThan">
      <formula>1</formula>
    </cfRule>
    <cfRule type="cellIs" dxfId="17073" priority="684" operator="lessThan">
      <formula>0.8</formula>
    </cfRule>
  </conditionalFormatting>
  <conditionalFormatting sqref="P84:P91">
    <cfRule type="cellIs" dxfId="17072" priority="676" operator="greaterThan">
      <formula>0</formula>
    </cfRule>
  </conditionalFormatting>
  <conditionalFormatting sqref="Q84:Q91">
    <cfRule type="cellIs" dxfId="17071" priority="681" operator="lessThan">
      <formula>0</formula>
    </cfRule>
  </conditionalFormatting>
  <conditionalFormatting sqref="R84:R91">
    <cfRule type="cellIs" dxfId="17070" priority="679" operator="lessThan">
      <formula>0.8</formula>
    </cfRule>
    <cfRule type="cellIs" dxfId="17069" priority="680" operator="greaterThan">
      <formula>1</formula>
    </cfRule>
  </conditionalFormatting>
  <conditionalFormatting sqref="R84:R91">
    <cfRule type="cellIs" dxfId="17068" priority="677" operator="greaterThan">
      <formula>1</formula>
    </cfRule>
    <cfRule type="cellIs" dxfId="17067" priority="678" operator="lessThan">
      <formula>0.8</formula>
    </cfRule>
  </conditionalFormatting>
  <conditionalFormatting sqref="R84:R91">
    <cfRule type="cellIs" dxfId="17066" priority="673" operator="lessThan">
      <formula>0.8</formula>
    </cfRule>
    <cfRule type="cellIs" dxfId="17065" priority="674" operator="greaterThan">
      <formula>1</formula>
    </cfRule>
  </conditionalFormatting>
  <conditionalFormatting sqref="R84:R91">
    <cfRule type="cellIs" dxfId="17064" priority="671" operator="greaterThan">
      <formula>1</formula>
    </cfRule>
    <cfRule type="cellIs" dxfId="17063" priority="672" operator="lessThan">
      <formula>0.8</formula>
    </cfRule>
  </conditionalFormatting>
  <conditionalFormatting sqref="P84:P91">
    <cfRule type="cellIs" dxfId="17062" priority="670" operator="greaterThan">
      <formula>0</formula>
    </cfRule>
  </conditionalFormatting>
  <conditionalFormatting sqref="Q84:Q91">
    <cfRule type="cellIs" dxfId="17061" priority="675" operator="lessThan">
      <formula>0</formula>
    </cfRule>
  </conditionalFormatting>
  <conditionalFormatting sqref="Q84:Q91">
    <cfRule type="cellIs" dxfId="17060" priority="669" operator="lessThan">
      <formula>0</formula>
    </cfRule>
  </conditionalFormatting>
  <conditionalFormatting sqref="R84:R91">
    <cfRule type="cellIs" dxfId="17059" priority="667" operator="lessThan">
      <formula>0.8</formula>
    </cfRule>
    <cfRule type="cellIs" dxfId="17058" priority="668" operator="greaterThan">
      <formula>1</formula>
    </cfRule>
  </conditionalFormatting>
  <conditionalFormatting sqref="R84:R91">
    <cfRule type="cellIs" dxfId="17057" priority="665" operator="greaterThan">
      <formula>1</formula>
    </cfRule>
    <cfRule type="cellIs" dxfId="17056" priority="666" operator="lessThan">
      <formula>0.8</formula>
    </cfRule>
  </conditionalFormatting>
  <conditionalFormatting sqref="P84:P91">
    <cfRule type="cellIs" dxfId="17055" priority="664" operator="greaterThan">
      <formula>0</formula>
    </cfRule>
  </conditionalFormatting>
  <conditionalFormatting sqref="P84:P91">
    <cfRule type="cellIs" dxfId="17054" priority="658" operator="greaterThan">
      <formula>0</formula>
    </cfRule>
  </conditionalFormatting>
  <conditionalFormatting sqref="Q84:Q91">
    <cfRule type="cellIs" dxfId="17053" priority="663" operator="lessThan">
      <formula>0</formula>
    </cfRule>
  </conditionalFormatting>
  <conditionalFormatting sqref="R84:R91">
    <cfRule type="cellIs" dxfId="17052" priority="661" operator="lessThan">
      <formula>0.8</formula>
    </cfRule>
    <cfRule type="cellIs" dxfId="17051" priority="662" operator="greaterThan">
      <formula>1</formula>
    </cfRule>
  </conditionalFormatting>
  <conditionalFormatting sqref="R84:R91">
    <cfRule type="cellIs" dxfId="17050" priority="659" operator="greaterThan">
      <formula>1</formula>
    </cfRule>
    <cfRule type="cellIs" dxfId="17049" priority="660" operator="lessThan">
      <formula>0.8</formula>
    </cfRule>
  </conditionalFormatting>
  <conditionalFormatting sqref="P84:P91">
    <cfRule type="cellIs" dxfId="17048" priority="652" operator="greaterThan">
      <formula>0</formula>
    </cfRule>
  </conditionalFormatting>
  <conditionalFormatting sqref="Q84:Q91">
    <cfRule type="cellIs" dxfId="17047" priority="657" operator="lessThan">
      <formula>0</formula>
    </cfRule>
  </conditionalFormatting>
  <conditionalFormatting sqref="R84:R91">
    <cfRule type="cellIs" dxfId="17046" priority="655" operator="lessThan">
      <formula>0.8</formula>
    </cfRule>
    <cfRule type="cellIs" dxfId="17045" priority="656" operator="greaterThan">
      <formula>1</formula>
    </cfRule>
  </conditionalFormatting>
  <conditionalFormatting sqref="R84:R91">
    <cfRule type="cellIs" dxfId="17044" priority="653" operator="greaterThan">
      <formula>1</formula>
    </cfRule>
    <cfRule type="cellIs" dxfId="17043" priority="654" operator="lessThan">
      <formula>0.8</formula>
    </cfRule>
  </conditionalFormatting>
  <conditionalFormatting sqref="R84:R91">
    <cfRule type="cellIs" dxfId="17042" priority="649" operator="lessThan">
      <formula>0.8</formula>
    </cfRule>
    <cfRule type="cellIs" dxfId="17041" priority="650" operator="greaterThan">
      <formula>1</formula>
    </cfRule>
  </conditionalFormatting>
  <conditionalFormatting sqref="R84:R91">
    <cfRule type="cellIs" dxfId="17040" priority="647" operator="greaterThan">
      <formula>1</formula>
    </cfRule>
    <cfRule type="cellIs" dxfId="17039" priority="648" operator="lessThan">
      <formula>0.8</formula>
    </cfRule>
  </conditionalFormatting>
  <conditionalFormatting sqref="P84:P91">
    <cfRule type="cellIs" dxfId="17038" priority="646" operator="greaterThan">
      <formula>0</formula>
    </cfRule>
  </conditionalFormatting>
  <conditionalFormatting sqref="Q84:Q91">
    <cfRule type="cellIs" dxfId="17037" priority="651" operator="lessThan">
      <formula>0</formula>
    </cfRule>
  </conditionalFormatting>
  <conditionalFormatting sqref="P84:P91">
    <cfRule type="cellIs" dxfId="17036" priority="640" operator="greaterThan">
      <formula>0</formula>
    </cfRule>
  </conditionalFormatting>
  <conditionalFormatting sqref="Q84:Q91">
    <cfRule type="cellIs" dxfId="17035" priority="645" operator="lessThan">
      <formula>0</formula>
    </cfRule>
  </conditionalFormatting>
  <conditionalFormatting sqref="R84:R91">
    <cfRule type="cellIs" dxfId="17034" priority="643" operator="lessThan">
      <formula>0.8</formula>
    </cfRule>
    <cfRule type="cellIs" dxfId="17033" priority="644" operator="greaterThan">
      <formula>1</formula>
    </cfRule>
  </conditionalFormatting>
  <conditionalFormatting sqref="R84:R91">
    <cfRule type="cellIs" dxfId="17032" priority="641" operator="greaterThan">
      <formula>1</formula>
    </cfRule>
    <cfRule type="cellIs" dxfId="17031" priority="642" operator="lessThan">
      <formula>0.8</formula>
    </cfRule>
  </conditionalFormatting>
  <conditionalFormatting sqref="R84:R91">
    <cfRule type="cellIs" dxfId="17030" priority="637" operator="lessThan">
      <formula>0.8</formula>
    </cfRule>
    <cfRule type="cellIs" dxfId="17029" priority="638" operator="greaterThan">
      <formula>1</formula>
    </cfRule>
  </conditionalFormatting>
  <conditionalFormatting sqref="R84:R91">
    <cfRule type="cellIs" dxfId="17028" priority="635" operator="greaterThan">
      <formula>1</formula>
    </cfRule>
    <cfRule type="cellIs" dxfId="17027" priority="636" operator="lessThan">
      <formula>0.8</formula>
    </cfRule>
  </conditionalFormatting>
  <conditionalFormatting sqref="P84:P91">
    <cfRule type="cellIs" dxfId="17026" priority="634" operator="greaterThan">
      <formula>0</formula>
    </cfRule>
  </conditionalFormatting>
  <conditionalFormatting sqref="Q84:Q91">
    <cfRule type="cellIs" dxfId="17025" priority="639" operator="lessThan">
      <formula>0</formula>
    </cfRule>
  </conditionalFormatting>
  <conditionalFormatting sqref="R84:R91">
    <cfRule type="cellIs" dxfId="17024" priority="631" operator="lessThan">
      <formula>0.8</formula>
    </cfRule>
    <cfRule type="cellIs" dxfId="17023" priority="632" operator="greaterThan">
      <formula>1</formula>
    </cfRule>
  </conditionalFormatting>
  <conditionalFormatting sqref="R84:R91">
    <cfRule type="cellIs" dxfId="17022" priority="629" operator="greaterThan">
      <formula>1</formula>
    </cfRule>
    <cfRule type="cellIs" dxfId="17021" priority="630" operator="lessThan">
      <formula>0.8</formula>
    </cfRule>
  </conditionalFormatting>
  <conditionalFormatting sqref="P84:P91">
    <cfRule type="cellIs" dxfId="17020" priority="628" operator="greaterThan">
      <formula>0</formula>
    </cfRule>
  </conditionalFormatting>
  <conditionalFormatting sqref="Q84:Q91">
    <cfRule type="cellIs" dxfId="17019" priority="633" operator="lessThan">
      <formula>0</formula>
    </cfRule>
  </conditionalFormatting>
  <conditionalFormatting sqref="Q84:Q91">
    <cfRule type="cellIs" dxfId="17018" priority="627" operator="lessThan">
      <formula>0</formula>
    </cfRule>
  </conditionalFormatting>
  <conditionalFormatting sqref="R84:R91">
    <cfRule type="cellIs" dxfId="17017" priority="625" operator="lessThan">
      <formula>0.8</formula>
    </cfRule>
    <cfRule type="cellIs" dxfId="17016" priority="626" operator="greaterThan">
      <formula>1</formula>
    </cfRule>
  </conditionalFormatting>
  <conditionalFormatting sqref="R84:R91">
    <cfRule type="cellIs" dxfId="17015" priority="623" operator="greaterThan">
      <formula>1</formula>
    </cfRule>
    <cfRule type="cellIs" dxfId="17014" priority="624" operator="lessThan">
      <formula>0.8</formula>
    </cfRule>
  </conditionalFormatting>
  <conditionalFormatting sqref="P84:P91">
    <cfRule type="cellIs" dxfId="17013" priority="622" operator="greaterThan">
      <formula>0</formula>
    </cfRule>
  </conditionalFormatting>
  <conditionalFormatting sqref="Q84:Q91">
    <cfRule type="cellIs" dxfId="17012" priority="616" operator="lessThan">
      <formula>0</formula>
    </cfRule>
  </conditionalFormatting>
  <conditionalFormatting sqref="R84:R91">
    <cfRule type="cellIs" dxfId="17011" priority="620" operator="lessThan">
      <formula>0.8</formula>
    </cfRule>
    <cfRule type="cellIs" dxfId="17010" priority="621" operator="greaterThan">
      <formula>1</formula>
    </cfRule>
  </conditionalFormatting>
  <conditionalFormatting sqref="R84:R91">
    <cfRule type="cellIs" dxfId="17009" priority="618" operator="greaterThan">
      <formula>1</formula>
    </cfRule>
    <cfRule type="cellIs" dxfId="17008" priority="619" operator="lessThan">
      <formula>0.8</formula>
    </cfRule>
  </conditionalFormatting>
  <conditionalFormatting sqref="P84:P91">
    <cfRule type="cellIs" dxfId="17007" priority="617" operator="greaterThan">
      <formula>0</formula>
    </cfRule>
  </conditionalFormatting>
  <conditionalFormatting sqref="Q84:Q91">
    <cfRule type="cellIs" dxfId="17006" priority="615" operator="lessThan">
      <formula>0</formula>
    </cfRule>
  </conditionalFormatting>
  <conditionalFormatting sqref="R84:R91">
    <cfRule type="cellIs" dxfId="17005" priority="613" operator="lessThan">
      <formula>0.8</formula>
    </cfRule>
    <cfRule type="cellIs" dxfId="17004" priority="614" operator="greaterThan">
      <formula>1</formula>
    </cfRule>
  </conditionalFormatting>
  <conditionalFormatting sqref="R84:R91">
    <cfRule type="cellIs" dxfId="17003" priority="611" operator="greaterThan">
      <formula>1</formula>
    </cfRule>
    <cfRule type="cellIs" dxfId="17002" priority="612" operator="lessThan">
      <formula>0.8</formula>
    </cfRule>
  </conditionalFormatting>
  <conditionalFormatting sqref="P84:P91">
    <cfRule type="cellIs" dxfId="17001" priority="610" operator="greaterThan">
      <formula>0</formula>
    </cfRule>
  </conditionalFormatting>
  <conditionalFormatting sqref="Q84:Q91">
    <cfRule type="cellIs" dxfId="17000" priority="609" operator="lessThan">
      <formula>0</formula>
    </cfRule>
  </conditionalFormatting>
  <conditionalFormatting sqref="R84:R91">
    <cfRule type="cellIs" dxfId="16999" priority="607" operator="lessThan">
      <formula>0.8</formula>
    </cfRule>
    <cfRule type="cellIs" dxfId="16998" priority="608" operator="greaterThan">
      <formula>1</formula>
    </cfRule>
  </conditionalFormatting>
  <conditionalFormatting sqref="R84:R91">
    <cfRule type="cellIs" dxfId="16997" priority="605" operator="greaterThan">
      <formula>1</formula>
    </cfRule>
    <cfRule type="cellIs" dxfId="16996" priority="606" operator="lessThan">
      <formula>0.8</formula>
    </cfRule>
  </conditionalFormatting>
  <conditionalFormatting sqref="P84:P91">
    <cfRule type="cellIs" dxfId="16995" priority="604" operator="greaterThan">
      <formula>0</formula>
    </cfRule>
  </conditionalFormatting>
  <conditionalFormatting sqref="Q84:Q91">
    <cfRule type="cellIs" dxfId="16994" priority="603" operator="lessThan">
      <formula>0</formula>
    </cfRule>
  </conditionalFormatting>
  <conditionalFormatting sqref="R84:R91">
    <cfRule type="cellIs" dxfId="16993" priority="601" operator="lessThan">
      <formula>0.8</formula>
    </cfRule>
    <cfRule type="cellIs" dxfId="16992" priority="602" operator="greaterThan">
      <formula>1</formula>
    </cfRule>
  </conditionalFormatting>
  <conditionalFormatting sqref="R84:R91">
    <cfRule type="cellIs" dxfId="16991" priority="599" operator="greaterThan">
      <formula>1</formula>
    </cfRule>
    <cfRule type="cellIs" dxfId="16990" priority="600" operator="lessThan">
      <formula>0.8</formula>
    </cfRule>
  </conditionalFormatting>
  <conditionalFormatting sqref="P84:P91">
    <cfRule type="cellIs" dxfId="16989" priority="598" operator="greaterThan">
      <formula>0</formula>
    </cfRule>
  </conditionalFormatting>
  <conditionalFormatting sqref="Q84:Q91">
    <cfRule type="cellIs" dxfId="16988" priority="597" operator="lessThan">
      <formula>0</formula>
    </cfRule>
  </conditionalFormatting>
  <conditionalFormatting sqref="R84:R91">
    <cfRule type="cellIs" dxfId="16987" priority="595" operator="lessThan">
      <formula>0.8</formula>
    </cfRule>
    <cfRule type="cellIs" dxfId="16986" priority="596" operator="greaterThan">
      <formula>1</formula>
    </cfRule>
  </conditionalFormatting>
  <conditionalFormatting sqref="R84:R91">
    <cfRule type="cellIs" dxfId="16985" priority="593" operator="greaterThan">
      <formula>1</formula>
    </cfRule>
    <cfRule type="cellIs" dxfId="16984" priority="594" operator="lessThan">
      <formula>0.8</formula>
    </cfRule>
  </conditionalFormatting>
  <conditionalFormatting sqref="P84:P91">
    <cfRule type="cellIs" dxfId="16983" priority="592" operator="greaterThan">
      <formula>0</formula>
    </cfRule>
  </conditionalFormatting>
  <conditionalFormatting sqref="Q84:Q91">
    <cfRule type="cellIs" dxfId="16982" priority="591" operator="lessThan">
      <formula>0</formula>
    </cfRule>
  </conditionalFormatting>
  <conditionalFormatting sqref="R84:R91">
    <cfRule type="cellIs" dxfId="16981" priority="589" operator="lessThan">
      <formula>0.8</formula>
    </cfRule>
    <cfRule type="cellIs" dxfId="16980" priority="590" operator="greaterThan">
      <formula>1</formula>
    </cfRule>
  </conditionalFormatting>
  <conditionalFormatting sqref="R84:R91">
    <cfRule type="cellIs" dxfId="16979" priority="587" operator="greaterThan">
      <formula>1</formula>
    </cfRule>
    <cfRule type="cellIs" dxfId="16978" priority="588" operator="lessThan">
      <formula>0.8</formula>
    </cfRule>
  </conditionalFormatting>
  <conditionalFormatting sqref="P84:P91">
    <cfRule type="cellIs" dxfId="16977" priority="586" operator="greaterThan">
      <formula>0</formula>
    </cfRule>
  </conditionalFormatting>
  <conditionalFormatting sqref="P84:P91">
    <cfRule type="cellIs" dxfId="16976" priority="580" operator="greaterThan">
      <formula>0</formula>
    </cfRule>
  </conditionalFormatting>
  <conditionalFormatting sqref="Q84:Q91">
    <cfRule type="cellIs" dxfId="16975" priority="585" operator="lessThan">
      <formula>0</formula>
    </cfRule>
  </conditionalFormatting>
  <conditionalFormatting sqref="R84:R91">
    <cfRule type="cellIs" dxfId="16974" priority="583" operator="lessThan">
      <formula>0.8</formula>
    </cfRule>
    <cfRule type="cellIs" dxfId="16973" priority="584" operator="greaterThan">
      <formula>1</formula>
    </cfRule>
  </conditionalFormatting>
  <conditionalFormatting sqref="R84:R91">
    <cfRule type="cellIs" dxfId="16972" priority="581" operator="greaterThan">
      <formula>1</formula>
    </cfRule>
    <cfRule type="cellIs" dxfId="16971" priority="582" operator="lessThan">
      <formula>0.8</formula>
    </cfRule>
  </conditionalFormatting>
  <conditionalFormatting sqref="P84:P91">
    <cfRule type="cellIs" dxfId="16970" priority="574" operator="greaterThan">
      <formula>0</formula>
    </cfRule>
  </conditionalFormatting>
  <conditionalFormatting sqref="Q84:Q91">
    <cfRule type="cellIs" dxfId="16969" priority="579" operator="lessThan">
      <formula>0</formula>
    </cfRule>
  </conditionalFormatting>
  <conditionalFormatting sqref="R84:R91">
    <cfRule type="cellIs" dxfId="16968" priority="577" operator="lessThan">
      <formula>0.8</formula>
    </cfRule>
    <cfRule type="cellIs" dxfId="16967" priority="578" operator="greaterThan">
      <formula>1</formula>
    </cfRule>
  </conditionalFormatting>
  <conditionalFormatting sqref="R84:R91">
    <cfRule type="cellIs" dxfId="16966" priority="575" operator="greaterThan">
      <formula>1</formula>
    </cfRule>
    <cfRule type="cellIs" dxfId="16965" priority="576" operator="lessThan">
      <formula>0.8</formula>
    </cfRule>
  </conditionalFormatting>
  <conditionalFormatting sqref="R84:R91">
    <cfRule type="cellIs" dxfId="16964" priority="571" operator="lessThan">
      <formula>0.8</formula>
    </cfRule>
    <cfRule type="cellIs" dxfId="16963" priority="572" operator="greaterThan">
      <formula>1</formula>
    </cfRule>
  </conditionalFormatting>
  <conditionalFormatting sqref="R84:R91">
    <cfRule type="cellIs" dxfId="16962" priority="569" operator="greaterThan">
      <formula>1</formula>
    </cfRule>
    <cfRule type="cellIs" dxfId="16961" priority="570" operator="lessThan">
      <formula>0.8</formula>
    </cfRule>
  </conditionalFormatting>
  <conditionalFormatting sqref="P84:P91">
    <cfRule type="cellIs" dxfId="16960" priority="568" operator="greaterThan">
      <formula>0</formula>
    </cfRule>
  </conditionalFormatting>
  <conditionalFormatting sqref="Q84:Q91">
    <cfRule type="cellIs" dxfId="16959" priority="573" operator="lessThan">
      <formula>0</formula>
    </cfRule>
  </conditionalFormatting>
  <conditionalFormatting sqref="Q84:Q91">
    <cfRule type="cellIs" dxfId="16958" priority="567" operator="lessThan">
      <formula>0</formula>
    </cfRule>
  </conditionalFormatting>
  <conditionalFormatting sqref="R84:R91">
    <cfRule type="cellIs" dxfId="16957" priority="565" operator="lessThan">
      <formula>0.8</formula>
    </cfRule>
    <cfRule type="cellIs" dxfId="16956" priority="566" operator="greaterThan">
      <formula>1</formula>
    </cfRule>
  </conditionalFormatting>
  <conditionalFormatting sqref="R84:R91">
    <cfRule type="cellIs" dxfId="16955" priority="563" operator="greaterThan">
      <formula>1</formula>
    </cfRule>
    <cfRule type="cellIs" dxfId="16954" priority="564" operator="lessThan">
      <formula>0.8</formula>
    </cfRule>
  </conditionalFormatting>
  <conditionalFormatting sqref="P84:P91">
    <cfRule type="cellIs" dxfId="16953" priority="562" operator="greaterThan">
      <formula>0</formula>
    </cfRule>
  </conditionalFormatting>
  <conditionalFormatting sqref="Q84:Q91">
    <cfRule type="cellIs" dxfId="16952" priority="561" operator="lessThan">
      <formula>0</formula>
    </cfRule>
  </conditionalFormatting>
  <conditionalFormatting sqref="R84:R91">
    <cfRule type="cellIs" dxfId="16951" priority="559" operator="lessThan">
      <formula>0.8</formula>
    </cfRule>
    <cfRule type="cellIs" dxfId="16950" priority="560" operator="greaterThan">
      <formula>1</formula>
    </cfRule>
  </conditionalFormatting>
  <conditionalFormatting sqref="R84:R91">
    <cfRule type="cellIs" dxfId="16949" priority="557" operator="greaterThan">
      <formula>1</formula>
    </cfRule>
    <cfRule type="cellIs" dxfId="16948" priority="558" operator="lessThan">
      <formula>0.8</formula>
    </cfRule>
  </conditionalFormatting>
  <conditionalFormatting sqref="P84:P91">
    <cfRule type="cellIs" dxfId="16947" priority="556" operator="greaterThan">
      <formula>0</formula>
    </cfRule>
  </conditionalFormatting>
  <conditionalFormatting sqref="Q84:Q91">
    <cfRule type="cellIs" dxfId="16946" priority="555" operator="lessThan">
      <formula>0</formula>
    </cfRule>
  </conditionalFormatting>
  <conditionalFormatting sqref="R84:R91">
    <cfRule type="cellIs" dxfId="16945" priority="553" operator="lessThan">
      <formula>0.8</formula>
    </cfRule>
    <cfRule type="cellIs" dxfId="16944" priority="554" operator="greaterThan">
      <formula>1</formula>
    </cfRule>
  </conditionalFormatting>
  <conditionalFormatting sqref="R84:R91">
    <cfRule type="cellIs" dxfId="16943" priority="551" operator="greaterThan">
      <formula>1</formula>
    </cfRule>
    <cfRule type="cellIs" dxfId="16942" priority="552" operator="lessThan">
      <formula>0.8</formula>
    </cfRule>
  </conditionalFormatting>
  <conditionalFormatting sqref="P84:P91">
    <cfRule type="cellIs" dxfId="16941" priority="550" operator="greaterThan">
      <formula>0</formula>
    </cfRule>
  </conditionalFormatting>
  <conditionalFormatting sqref="Q84:Q91">
    <cfRule type="cellIs" dxfId="16940" priority="549" operator="lessThan">
      <formula>0</formula>
    </cfRule>
  </conditionalFormatting>
  <conditionalFormatting sqref="R84:R91">
    <cfRule type="cellIs" dxfId="16939" priority="547" operator="lessThan">
      <formula>0.8</formula>
    </cfRule>
    <cfRule type="cellIs" dxfId="16938" priority="548" operator="greaterThan">
      <formula>1</formula>
    </cfRule>
  </conditionalFormatting>
  <conditionalFormatting sqref="R84:R91">
    <cfRule type="cellIs" dxfId="16937" priority="545" operator="greaterThan">
      <formula>1</formula>
    </cfRule>
    <cfRule type="cellIs" dxfId="16936" priority="546" operator="lessThan">
      <formula>0.8</formula>
    </cfRule>
  </conditionalFormatting>
  <conditionalFormatting sqref="P84:P91">
    <cfRule type="cellIs" dxfId="16935" priority="544" operator="greaterThan">
      <formula>0</formula>
    </cfRule>
  </conditionalFormatting>
  <conditionalFormatting sqref="P84:P91">
    <cfRule type="cellIs" dxfId="16934" priority="538" operator="greaterThan">
      <formula>0</formula>
    </cfRule>
  </conditionalFormatting>
  <conditionalFormatting sqref="Q84:Q91">
    <cfRule type="cellIs" dxfId="16933" priority="543" operator="lessThan">
      <formula>0</formula>
    </cfRule>
  </conditionalFormatting>
  <conditionalFormatting sqref="R84:R91">
    <cfRule type="cellIs" dxfId="16932" priority="541" operator="lessThan">
      <formula>0.8</formula>
    </cfRule>
    <cfRule type="cellIs" dxfId="16931" priority="542" operator="greaterThan">
      <formula>1</formula>
    </cfRule>
  </conditionalFormatting>
  <conditionalFormatting sqref="R84:R91">
    <cfRule type="cellIs" dxfId="16930" priority="539" operator="greaterThan">
      <formula>1</formula>
    </cfRule>
    <cfRule type="cellIs" dxfId="16929" priority="540" operator="lessThan">
      <formula>0.8</formula>
    </cfRule>
  </conditionalFormatting>
  <conditionalFormatting sqref="P84:P91">
    <cfRule type="cellIs" dxfId="16928" priority="532" operator="greaterThan">
      <formula>0</formula>
    </cfRule>
  </conditionalFormatting>
  <conditionalFormatting sqref="Q84:Q91">
    <cfRule type="cellIs" dxfId="16927" priority="537" operator="lessThan">
      <formula>0</formula>
    </cfRule>
  </conditionalFormatting>
  <conditionalFormatting sqref="R84:R91">
    <cfRule type="cellIs" dxfId="16926" priority="535" operator="lessThan">
      <formula>0.8</formula>
    </cfRule>
    <cfRule type="cellIs" dxfId="16925" priority="536" operator="greaterThan">
      <formula>1</formula>
    </cfRule>
  </conditionalFormatting>
  <conditionalFormatting sqref="R84:R91">
    <cfRule type="cellIs" dxfId="16924" priority="533" operator="greaterThan">
      <formula>1</formula>
    </cfRule>
    <cfRule type="cellIs" dxfId="16923" priority="534" operator="lessThan">
      <formula>0.8</formula>
    </cfRule>
  </conditionalFormatting>
  <conditionalFormatting sqref="R84:R91">
    <cfRule type="cellIs" dxfId="16922" priority="529" operator="lessThan">
      <formula>0.8</formula>
    </cfRule>
    <cfRule type="cellIs" dxfId="16921" priority="530" operator="greaterThan">
      <formula>1</formula>
    </cfRule>
  </conditionalFormatting>
  <conditionalFormatting sqref="R84:R91">
    <cfRule type="cellIs" dxfId="16920" priority="527" operator="greaterThan">
      <formula>1</formula>
    </cfRule>
    <cfRule type="cellIs" dxfId="16919" priority="528" operator="lessThan">
      <formula>0.8</formula>
    </cfRule>
  </conditionalFormatting>
  <conditionalFormatting sqref="P84:P91">
    <cfRule type="cellIs" dxfId="16918" priority="526" operator="greaterThan">
      <formula>0</formula>
    </cfRule>
  </conditionalFormatting>
  <conditionalFormatting sqref="Q84:Q91">
    <cfRule type="cellIs" dxfId="16917" priority="531" operator="lessThan">
      <formula>0</formula>
    </cfRule>
  </conditionalFormatting>
  <conditionalFormatting sqref="Q84:Q91">
    <cfRule type="cellIs" dxfId="16916" priority="525" operator="lessThan">
      <formula>0</formula>
    </cfRule>
  </conditionalFormatting>
  <conditionalFormatting sqref="R84:R91">
    <cfRule type="cellIs" dxfId="16915" priority="523" operator="lessThan">
      <formula>0.8</formula>
    </cfRule>
    <cfRule type="cellIs" dxfId="16914" priority="524" operator="greaterThan">
      <formula>1</formula>
    </cfRule>
  </conditionalFormatting>
  <conditionalFormatting sqref="R84:R91">
    <cfRule type="cellIs" dxfId="16913" priority="521" operator="greaterThan">
      <formula>1</formula>
    </cfRule>
    <cfRule type="cellIs" dxfId="16912" priority="522" operator="lessThan">
      <formula>0.8</formula>
    </cfRule>
  </conditionalFormatting>
  <conditionalFormatting sqref="P84:P91">
    <cfRule type="cellIs" dxfId="16911" priority="520" operator="greaterThan">
      <formula>0</formula>
    </cfRule>
  </conditionalFormatting>
  <conditionalFormatting sqref="P84:P91">
    <cfRule type="cellIs" dxfId="16910" priority="514" operator="greaterThan">
      <formula>0</formula>
    </cfRule>
  </conditionalFormatting>
  <conditionalFormatting sqref="Q84:Q91">
    <cfRule type="cellIs" dxfId="16909" priority="519" operator="lessThan">
      <formula>0</formula>
    </cfRule>
  </conditionalFormatting>
  <conditionalFormatting sqref="R84:R91">
    <cfRule type="cellIs" dxfId="16908" priority="517" operator="lessThan">
      <formula>0.8</formula>
    </cfRule>
    <cfRule type="cellIs" dxfId="16907" priority="518" operator="greaterThan">
      <formula>1</formula>
    </cfRule>
  </conditionalFormatting>
  <conditionalFormatting sqref="R84:R91">
    <cfRule type="cellIs" dxfId="16906" priority="515" operator="greaterThan">
      <formula>1</formula>
    </cfRule>
    <cfRule type="cellIs" dxfId="16905" priority="516" operator="lessThan">
      <formula>0.8</formula>
    </cfRule>
  </conditionalFormatting>
  <conditionalFormatting sqref="P84:P91">
    <cfRule type="cellIs" dxfId="16904" priority="508" operator="greaterThan">
      <formula>0</formula>
    </cfRule>
  </conditionalFormatting>
  <conditionalFormatting sqref="Q84:Q91">
    <cfRule type="cellIs" dxfId="16903" priority="513" operator="lessThan">
      <formula>0</formula>
    </cfRule>
  </conditionalFormatting>
  <conditionalFormatting sqref="R84:R91">
    <cfRule type="cellIs" dxfId="16902" priority="511" operator="lessThan">
      <formula>0.8</formula>
    </cfRule>
    <cfRule type="cellIs" dxfId="16901" priority="512" operator="greaterThan">
      <formula>1</formula>
    </cfRule>
  </conditionalFormatting>
  <conditionalFormatting sqref="R84:R91">
    <cfRule type="cellIs" dxfId="16900" priority="509" operator="greaterThan">
      <formula>1</formula>
    </cfRule>
    <cfRule type="cellIs" dxfId="16899" priority="510" operator="lessThan">
      <formula>0.8</formula>
    </cfRule>
  </conditionalFormatting>
  <conditionalFormatting sqref="R84:R91">
    <cfRule type="cellIs" dxfId="16898" priority="505" operator="lessThan">
      <formula>0.8</formula>
    </cfRule>
    <cfRule type="cellIs" dxfId="16897" priority="506" operator="greaterThan">
      <formula>1</formula>
    </cfRule>
  </conditionalFormatting>
  <conditionalFormatting sqref="R84:R91">
    <cfRule type="cellIs" dxfId="16896" priority="503" operator="greaterThan">
      <formula>1</formula>
    </cfRule>
    <cfRule type="cellIs" dxfId="16895" priority="504" operator="lessThan">
      <formula>0.8</formula>
    </cfRule>
  </conditionalFormatting>
  <conditionalFormatting sqref="P84:P91">
    <cfRule type="cellIs" dxfId="16894" priority="502" operator="greaterThan">
      <formula>0</formula>
    </cfRule>
  </conditionalFormatting>
  <conditionalFormatting sqref="Q84:Q91">
    <cfRule type="cellIs" dxfId="16893" priority="507" operator="lessThan">
      <formula>0</formula>
    </cfRule>
  </conditionalFormatting>
  <conditionalFormatting sqref="P84:P91">
    <cfRule type="cellIs" dxfId="16892" priority="496" operator="greaterThan">
      <formula>0</formula>
    </cfRule>
  </conditionalFormatting>
  <conditionalFormatting sqref="Q84:Q91">
    <cfRule type="cellIs" dxfId="16891" priority="501" operator="lessThan">
      <formula>0</formula>
    </cfRule>
  </conditionalFormatting>
  <conditionalFormatting sqref="R84:R91">
    <cfRule type="cellIs" dxfId="16890" priority="499" operator="lessThan">
      <formula>0.8</formula>
    </cfRule>
    <cfRule type="cellIs" dxfId="16889" priority="500" operator="greaterThan">
      <formula>1</formula>
    </cfRule>
  </conditionalFormatting>
  <conditionalFormatting sqref="R84:R91">
    <cfRule type="cellIs" dxfId="16888" priority="497" operator="greaterThan">
      <formula>1</formula>
    </cfRule>
    <cfRule type="cellIs" dxfId="16887" priority="498" operator="lessThan">
      <formula>0.8</formula>
    </cfRule>
  </conditionalFormatting>
  <conditionalFormatting sqref="R84:R91">
    <cfRule type="cellIs" dxfId="16886" priority="493" operator="lessThan">
      <formula>0.8</formula>
    </cfRule>
    <cfRule type="cellIs" dxfId="16885" priority="494" operator="greaterThan">
      <formula>1</formula>
    </cfRule>
  </conditionalFormatting>
  <conditionalFormatting sqref="R84:R91">
    <cfRule type="cellIs" dxfId="16884" priority="491" operator="greaterThan">
      <formula>1</formula>
    </cfRule>
    <cfRule type="cellIs" dxfId="16883" priority="492" operator="lessThan">
      <formula>0.8</formula>
    </cfRule>
  </conditionalFormatting>
  <conditionalFormatting sqref="P84:P91">
    <cfRule type="cellIs" dxfId="16882" priority="490" operator="greaterThan">
      <formula>0</formula>
    </cfRule>
  </conditionalFormatting>
  <conditionalFormatting sqref="Q84:Q91">
    <cfRule type="cellIs" dxfId="16881" priority="495" operator="lessThan">
      <formula>0</formula>
    </cfRule>
  </conditionalFormatting>
  <conditionalFormatting sqref="R84:R91">
    <cfRule type="cellIs" dxfId="16880" priority="487" operator="lessThan">
      <formula>0.8</formula>
    </cfRule>
    <cfRule type="cellIs" dxfId="16879" priority="488" operator="greaterThan">
      <formula>1</formula>
    </cfRule>
  </conditionalFormatting>
  <conditionalFormatting sqref="R84:R91">
    <cfRule type="cellIs" dxfId="16878" priority="485" operator="greaterThan">
      <formula>1</formula>
    </cfRule>
    <cfRule type="cellIs" dxfId="16877" priority="486" operator="lessThan">
      <formula>0.8</formula>
    </cfRule>
  </conditionalFormatting>
  <conditionalFormatting sqref="P84:P91">
    <cfRule type="cellIs" dxfId="16876" priority="484" operator="greaterThan">
      <formula>0</formula>
    </cfRule>
  </conditionalFormatting>
  <conditionalFormatting sqref="Q84:Q91">
    <cfRule type="cellIs" dxfId="16875" priority="489" operator="lessThan">
      <formula>0</formula>
    </cfRule>
  </conditionalFormatting>
  <conditionalFormatting sqref="Q84:Q91">
    <cfRule type="cellIs" dxfId="16874" priority="483" operator="lessThan">
      <formula>0</formula>
    </cfRule>
  </conditionalFormatting>
  <conditionalFormatting sqref="R84:R91">
    <cfRule type="cellIs" dxfId="16873" priority="481" operator="lessThan">
      <formula>0.8</formula>
    </cfRule>
    <cfRule type="cellIs" dxfId="16872" priority="482" operator="greaterThan">
      <formula>1</formula>
    </cfRule>
  </conditionalFormatting>
  <conditionalFormatting sqref="R84:R91">
    <cfRule type="cellIs" dxfId="16871" priority="479" operator="greaterThan">
      <formula>1</formula>
    </cfRule>
    <cfRule type="cellIs" dxfId="16870" priority="480" operator="lessThan">
      <formula>0.8</formula>
    </cfRule>
  </conditionalFormatting>
  <conditionalFormatting sqref="P84:P91">
    <cfRule type="cellIs" dxfId="16869" priority="478" operator="greaterThan">
      <formula>0</formula>
    </cfRule>
  </conditionalFormatting>
  <conditionalFormatting sqref="Q84:Q91">
    <cfRule type="cellIs" dxfId="16868" priority="472" operator="lessThan">
      <formula>0</formula>
    </cfRule>
  </conditionalFormatting>
  <conditionalFormatting sqref="R84:R91">
    <cfRule type="cellIs" dxfId="16867" priority="476" operator="lessThan">
      <formula>0.8</formula>
    </cfRule>
    <cfRule type="cellIs" dxfId="16866" priority="477" operator="greaterThan">
      <formula>1</formula>
    </cfRule>
  </conditionalFormatting>
  <conditionalFormatting sqref="R84:R91">
    <cfRule type="cellIs" dxfId="16865" priority="474" operator="greaterThan">
      <formula>1</formula>
    </cfRule>
    <cfRule type="cellIs" dxfId="16864" priority="475" operator="lessThan">
      <formula>0.8</formula>
    </cfRule>
  </conditionalFormatting>
  <conditionalFormatting sqref="P84:P91">
    <cfRule type="cellIs" dxfId="16863" priority="473" operator="greaterThan">
      <formula>0</formula>
    </cfRule>
  </conditionalFormatting>
  <conditionalFormatting sqref="Q84:Q91">
    <cfRule type="cellIs" dxfId="16862" priority="471" operator="lessThan">
      <formula>0</formula>
    </cfRule>
  </conditionalFormatting>
  <conditionalFormatting sqref="R84:R91">
    <cfRule type="cellIs" dxfId="16861" priority="469" operator="lessThan">
      <formula>0.8</formula>
    </cfRule>
    <cfRule type="cellIs" dxfId="16860" priority="470" operator="greaterThan">
      <formula>1</formula>
    </cfRule>
  </conditionalFormatting>
  <conditionalFormatting sqref="R84:R91">
    <cfRule type="cellIs" dxfId="16859" priority="467" operator="greaterThan">
      <formula>1</formula>
    </cfRule>
    <cfRule type="cellIs" dxfId="16858" priority="468" operator="lessThan">
      <formula>0.8</formula>
    </cfRule>
  </conditionalFormatting>
  <conditionalFormatting sqref="P84:P91">
    <cfRule type="cellIs" dxfId="16857" priority="466" operator="greaterThan">
      <formula>0</formula>
    </cfRule>
  </conditionalFormatting>
  <conditionalFormatting sqref="Q84:Q91">
    <cfRule type="cellIs" dxfId="16856" priority="465" operator="lessThan">
      <formula>0</formula>
    </cfRule>
  </conditionalFormatting>
  <conditionalFormatting sqref="R84:R91">
    <cfRule type="cellIs" dxfId="16855" priority="463" operator="lessThan">
      <formula>0.8</formula>
    </cfRule>
    <cfRule type="cellIs" dxfId="16854" priority="464" operator="greaterThan">
      <formula>1</formula>
    </cfRule>
  </conditionalFormatting>
  <conditionalFormatting sqref="R84:R91">
    <cfRule type="cellIs" dxfId="16853" priority="461" operator="greaterThan">
      <formula>1</formula>
    </cfRule>
    <cfRule type="cellIs" dxfId="16852" priority="462" operator="lessThan">
      <formula>0.8</formula>
    </cfRule>
  </conditionalFormatting>
  <conditionalFormatting sqref="P84:P91">
    <cfRule type="cellIs" dxfId="16851" priority="460" operator="greaterThan">
      <formula>0</formula>
    </cfRule>
  </conditionalFormatting>
  <conditionalFormatting sqref="Q84:Q91">
    <cfRule type="cellIs" dxfId="16850" priority="459" operator="lessThan">
      <formula>0</formula>
    </cfRule>
  </conditionalFormatting>
  <conditionalFormatting sqref="R84:R91">
    <cfRule type="cellIs" dxfId="16849" priority="457" operator="lessThan">
      <formula>0.8</formula>
    </cfRule>
    <cfRule type="cellIs" dxfId="16848" priority="458" operator="greaterThan">
      <formula>1</formula>
    </cfRule>
  </conditionalFormatting>
  <conditionalFormatting sqref="R84:R91">
    <cfRule type="cellIs" dxfId="16847" priority="455" operator="greaterThan">
      <formula>1</formula>
    </cfRule>
    <cfRule type="cellIs" dxfId="16846" priority="456" operator="lessThan">
      <formula>0.8</formula>
    </cfRule>
  </conditionalFormatting>
  <conditionalFormatting sqref="P84:P91">
    <cfRule type="cellIs" dxfId="16845" priority="454" operator="greaterThan">
      <formula>0</formula>
    </cfRule>
  </conditionalFormatting>
  <conditionalFormatting sqref="Q84:Q91">
    <cfRule type="cellIs" dxfId="16844" priority="453" operator="lessThan">
      <formula>0</formula>
    </cfRule>
  </conditionalFormatting>
  <conditionalFormatting sqref="R84:R91">
    <cfRule type="cellIs" dxfId="16843" priority="451" operator="lessThan">
      <formula>0.8</formula>
    </cfRule>
    <cfRule type="cellIs" dxfId="16842" priority="452" operator="greaterThan">
      <formula>1</formula>
    </cfRule>
  </conditionalFormatting>
  <conditionalFormatting sqref="R84:R91">
    <cfRule type="cellIs" dxfId="16841" priority="449" operator="greaterThan">
      <formula>1</formula>
    </cfRule>
    <cfRule type="cellIs" dxfId="16840" priority="450" operator="lessThan">
      <formula>0.8</formula>
    </cfRule>
  </conditionalFormatting>
  <conditionalFormatting sqref="P84:P91">
    <cfRule type="cellIs" dxfId="16839" priority="448" operator="greaterThan">
      <formula>0</formula>
    </cfRule>
  </conditionalFormatting>
  <conditionalFormatting sqref="Q84:Q91">
    <cfRule type="cellIs" dxfId="16838" priority="447" operator="lessThan">
      <formula>0</formula>
    </cfRule>
  </conditionalFormatting>
  <conditionalFormatting sqref="R84:R91">
    <cfRule type="cellIs" dxfId="16837" priority="445" operator="lessThan">
      <formula>0.8</formula>
    </cfRule>
    <cfRule type="cellIs" dxfId="16836" priority="446" operator="greaterThan">
      <formula>1</formula>
    </cfRule>
  </conditionalFormatting>
  <conditionalFormatting sqref="R84:R91">
    <cfRule type="cellIs" dxfId="16835" priority="443" operator="greaterThan">
      <formula>1</formula>
    </cfRule>
    <cfRule type="cellIs" dxfId="16834" priority="444" operator="lessThan">
      <formula>0.8</formula>
    </cfRule>
  </conditionalFormatting>
  <conditionalFormatting sqref="P84:P91">
    <cfRule type="cellIs" dxfId="16833" priority="442" operator="greaterThan">
      <formula>0</formula>
    </cfRule>
  </conditionalFormatting>
  <conditionalFormatting sqref="P84:P91">
    <cfRule type="cellIs" dxfId="16832" priority="436" operator="greaterThan">
      <formula>0</formula>
    </cfRule>
  </conditionalFormatting>
  <conditionalFormatting sqref="Q84:Q91">
    <cfRule type="cellIs" dxfId="16831" priority="441" operator="lessThan">
      <formula>0</formula>
    </cfRule>
  </conditionalFormatting>
  <conditionalFormatting sqref="R84:R91">
    <cfRule type="cellIs" dxfId="16830" priority="439" operator="lessThan">
      <formula>0.8</formula>
    </cfRule>
    <cfRule type="cellIs" dxfId="16829" priority="440" operator="greaterThan">
      <formula>1</formula>
    </cfRule>
  </conditionalFormatting>
  <conditionalFormatting sqref="R84:R91">
    <cfRule type="cellIs" dxfId="16828" priority="437" operator="greaterThan">
      <formula>1</formula>
    </cfRule>
    <cfRule type="cellIs" dxfId="16827" priority="438" operator="lessThan">
      <formula>0.8</formula>
    </cfRule>
  </conditionalFormatting>
  <conditionalFormatting sqref="P84:P91">
    <cfRule type="cellIs" dxfId="16826" priority="430" operator="greaterThan">
      <formula>0</formula>
    </cfRule>
  </conditionalFormatting>
  <conditionalFormatting sqref="Q84:Q91">
    <cfRule type="cellIs" dxfId="16825" priority="435" operator="lessThan">
      <formula>0</formula>
    </cfRule>
  </conditionalFormatting>
  <conditionalFormatting sqref="R84:R91">
    <cfRule type="cellIs" dxfId="16824" priority="433" operator="lessThan">
      <formula>0.8</formula>
    </cfRule>
    <cfRule type="cellIs" dxfId="16823" priority="434" operator="greaterThan">
      <formula>1</formula>
    </cfRule>
  </conditionalFormatting>
  <conditionalFormatting sqref="R84:R91">
    <cfRule type="cellIs" dxfId="16822" priority="431" operator="greaterThan">
      <formula>1</formula>
    </cfRule>
    <cfRule type="cellIs" dxfId="16821" priority="432" operator="lessThan">
      <formula>0.8</formula>
    </cfRule>
  </conditionalFormatting>
  <conditionalFormatting sqref="R84:R91">
    <cfRule type="cellIs" dxfId="16820" priority="427" operator="lessThan">
      <formula>0.8</formula>
    </cfRule>
    <cfRule type="cellIs" dxfId="16819" priority="428" operator="greaterThan">
      <formula>1</formula>
    </cfRule>
  </conditionalFormatting>
  <conditionalFormatting sqref="R84:R91">
    <cfRule type="cellIs" dxfId="16818" priority="425" operator="greaterThan">
      <formula>1</formula>
    </cfRule>
    <cfRule type="cellIs" dxfId="16817" priority="426" operator="lessThan">
      <formula>0.8</formula>
    </cfRule>
  </conditionalFormatting>
  <conditionalFormatting sqref="P84:P91">
    <cfRule type="cellIs" dxfId="16816" priority="424" operator="greaterThan">
      <formula>0</formula>
    </cfRule>
  </conditionalFormatting>
  <conditionalFormatting sqref="Q84:Q91">
    <cfRule type="cellIs" dxfId="16815" priority="429" operator="lessThan">
      <formula>0</formula>
    </cfRule>
  </conditionalFormatting>
  <conditionalFormatting sqref="Q84:Q91">
    <cfRule type="cellIs" dxfId="16814" priority="418" operator="lessThan">
      <formula>0</formula>
    </cfRule>
  </conditionalFormatting>
  <conditionalFormatting sqref="P84:P91">
    <cfRule type="cellIs" dxfId="16813" priority="419" operator="greaterThan">
      <formula>0</formula>
    </cfRule>
  </conditionalFormatting>
  <conditionalFormatting sqref="R84:R91">
    <cfRule type="cellIs" dxfId="16812" priority="422" operator="lessThan">
      <formula>0.8</formula>
    </cfRule>
    <cfRule type="cellIs" dxfId="16811" priority="423" operator="greaterThan">
      <formula>1</formula>
    </cfRule>
  </conditionalFormatting>
  <conditionalFormatting sqref="R84:R91">
    <cfRule type="cellIs" dxfId="16810" priority="420" operator="greaterThan">
      <formula>1</formula>
    </cfRule>
    <cfRule type="cellIs" dxfId="16809" priority="421" operator="lessThan">
      <formula>0.8</formula>
    </cfRule>
  </conditionalFormatting>
  <conditionalFormatting sqref="Q84:Q91">
    <cfRule type="cellIs" dxfId="16808" priority="412" operator="lessThan">
      <formula>0</formula>
    </cfRule>
  </conditionalFormatting>
  <conditionalFormatting sqref="R84:R91">
    <cfRule type="cellIs" dxfId="16807" priority="416" operator="lessThan">
      <formula>0.8</formula>
    </cfRule>
    <cfRule type="cellIs" dxfId="16806" priority="417" operator="greaterThan">
      <formula>1</formula>
    </cfRule>
  </conditionalFormatting>
  <conditionalFormatting sqref="R84:R91">
    <cfRule type="cellIs" dxfId="16805" priority="414" operator="greaterThan">
      <formula>1</formula>
    </cfRule>
    <cfRule type="cellIs" dxfId="16804" priority="415" operator="lessThan">
      <formula>0.8</formula>
    </cfRule>
  </conditionalFormatting>
  <conditionalFormatting sqref="P84:P91">
    <cfRule type="cellIs" dxfId="16803" priority="413" operator="greaterThan">
      <formula>0</formula>
    </cfRule>
  </conditionalFormatting>
  <conditionalFormatting sqref="Q84:Q91">
    <cfRule type="cellIs" dxfId="16802" priority="411" operator="lessThan">
      <formula>0</formula>
    </cfRule>
  </conditionalFormatting>
  <conditionalFormatting sqref="R84:R91">
    <cfRule type="cellIs" dxfId="16801" priority="409" operator="lessThan">
      <formula>0.8</formula>
    </cfRule>
    <cfRule type="cellIs" dxfId="16800" priority="410" operator="greaterThan">
      <formula>1</formula>
    </cfRule>
  </conditionalFormatting>
  <conditionalFormatting sqref="R84:R91">
    <cfRule type="cellIs" dxfId="16799" priority="407" operator="greaterThan">
      <formula>1</formula>
    </cfRule>
    <cfRule type="cellIs" dxfId="16798" priority="408" operator="lessThan">
      <formula>0.8</formula>
    </cfRule>
  </conditionalFormatting>
  <conditionalFormatting sqref="P84:P91">
    <cfRule type="cellIs" dxfId="16797" priority="406" operator="greaterThan">
      <formula>0</formula>
    </cfRule>
  </conditionalFormatting>
  <conditionalFormatting sqref="Q84:Q91">
    <cfRule type="cellIs" dxfId="16796" priority="405" operator="lessThan">
      <formula>0</formula>
    </cfRule>
  </conditionalFormatting>
  <conditionalFormatting sqref="R84:R91">
    <cfRule type="cellIs" dxfId="16795" priority="403" operator="lessThan">
      <formula>0.8</formula>
    </cfRule>
    <cfRule type="cellIs" dxfId="16794" priority="404" operator="greaterThan">
      <formula>1</formula>
    </cfRule>
  </conditionalFormatting>
  <conditionalFormatting sqref="R84:R91">
    <cfRule type="cellIs" dxfId="16793" priority="401" operator="greaterThan">
      <formula>1</formula>
    </cfRule>
    <cfRule type="cellIs" dxfId="16792" priority="402" operator="lessThan">
      <formula>0.8</formula>
    </cfRule>
  </conditionalFormatting>
  <conditionalFormatting sqref="P84:P91">
    <cfRule type="cellIs" dxfId="16791" priority="400" operator="greaterThan">
      <formula>0</formula>
    </cfRule>
  </conditionalFormatting>
  <conditionalFormatting sqref="Q84:Q91">
    <cfRule type="cellIs" dxfId="16790" priority="399" operator="lessThan">
      <formula>0</formula>
    </cfRule>
  </conditionalFormatting>
  <conditionalFormatting sqref="R84:R91">
    <cfRule type="cellIs" dxfId="16789" priority="397" operator="lessThan">
      <formula>0.8</formula>
    </cfRule>
    <cfRule type="cellIs" dxfId="16788" priority="398" operator="greaterThan">
      <formula>1</formula>
    </cfRule>
  </conditionalFormatting>
  <conditionalFormatting sqref="R84:R91">
    <cfRule type="cellIs" dxfId="16787" priority="395" operator="greaterThan">
      <formula>1</formula>
    </cfRule>
    <cfRule type="cellIs" dxfId="16786" priority="396" operator="lessThan">
      <formula>0.8</formula>
    </cfRule>
  </conditionalFormatting>
  <conditionalFormatting sqref="P84:P91">
    <cfRule type="cellIs" dxfId="16785" priority="394" operator="greaterThan">
      <formula>0</formula>
    </cfRule>
  </conditionalFormatting>
  <conditionalFormatting sqref="Q84:Q91">
    <cfRule type="cellIs" dxfId="16784" priority="393" operator="lessThan">
      <formula>0</formula>
    </cfRule>
  </conditionalFormatting>
  <conditionalFormatting sqref="R84:R91">
    <cfRule type="cellIs" dxfId="16783" priority="391" operator="lessThan">
      <formula>0.8</formula>
    </cfRule>
    <cfRule type="cellIs" dxfId="16782" priority="392" operator="greaterThan">
      <formula>1</formula>
    </cfRule>
  </conditionalFormatting>
  <conditionalFormatting sqref="R84:R91">
    <cfRule type="cellIs" dxfId="16781" priority="389" operator="greaterThan">
      <formula>1</formula>
    </cfRule>
    <cfRule type="cellIs" dxfId="16780" priority="390" operator="lessThan">
      <formula>0.8</formula>
    </cfRule>
  </conditionalFormatting>
  <conditionalFormatting sqref="P84:P91">
    <cfRule type="cellIs" dxfId="16779" priority="388" operator="greaterThan">
      <formula>0</formula>
    </cfRule>
  </conditionalFormatting>
  <conditionalFormatting sqref="Q84:Q91">
    <cfRule type="cellIs" dxfId="16778" priority="387" operator="lessThan">
      <formula>0</formula>
    </cfRule>
  </conditionalFormatting>
  <conditionalFormatting sqref="R84:R91">
    <cfRule type="cellIs" dxfId="16777" priority="385" operator="lessThan">
      <formula>0.8</formula>
    </cfRule>
    <cfRule type="cellIs" dxfId="16776" priority="386" operator="greaterThan">
      <formula>1</formula>
    </cfRule>
  </conditionalFormatting>
  <conditionalFormatting sqref="R84:R91">
    <cfRule type="cellIs" dxfId="16775" priority="383" operator="greaterThan">
      <formula>1</formula>
    </cfRule>
    <cfRule type="cellIs" dxfId="16774" priority="384" operator="lessThan">
      <formula>0.8</formula>
    </cfRule>
  </conditionalFormatting>
  <conditionalFormatting sqref="P84:P91">
    <cfRule type="cellIs" dxfId="16773" priority="382" operator="greaterThan">
      <formula>0</formula>
    </cfRule>
  </conditionalFormatting>
  <conditionalFormatting sqref="Q84:Q91">
    <cfRule type="cellIs" dxfId="16772" priority="381" operator="lessThan">
      <formula>0</formula>
    </cfRule>
  </conditionalFormatting>
  <conditionalFormatting sqref="R84:R91">
    <cfRule type="cellIs" dxfId="16771" priority="379" operator="lessThan">
      <formula>0.8</formula>
    </cfRule>
    <cfRule type="cellIs" dxfId="16770" priority="380" operator="greaterThan">
      <formula>1</formula>
    </cfRule>
  </conditionalFormatting>
  <conditionalFormatting sqref="R84:R91">
    <cfRule type="cellIs" dxfId="16769" priority="377" operator="greaterThan">
      <formula>1</formula>
    </cfRule>
    <cfRule type="cellIs" dxfId="16768" priority="378" operator="lessThan">
      <formula>0.8</formula>
    </cfRule>
  </conditionalFormatting>
  <conditionalFormatting sqref="P84:P91">
    <cfRule type="cellIs" dxfId="16767" priority="376" operator="greaterThan">
      <formula>0</formula>
    </cfRule>
  </conditionalFormatting>
  <conditionalFormatting sqref="Q84:Q91">
    <cfRule type="cellIs" dxfId="16766" priority="375" operator="lessThan">
      <formula>0</formula>
    </cfRule>
  </conditionalFormatting>
  <conditionalFormatting sqref="R84:R91">
    <cfRule type="cellIs" dxfId="16765" priority="373" operator="lessThan">
      <formula>0.8</formula>
    </cfRule>
    <cfRule type="cellIs" dxfId="16764" priority="374" operator="greaterThan">
      <formula>1</formula>
    </cfRule>
  </conditionalFormatting>
  <conditionalFormatting sqref="R84:R91">
    <cfRule type="cellIs" dxfId="16763" priority="371" operator="greaterThan">
      <formula>1</formula>
    </cfRule>
    <cfRule type="cellIs" dxfId="16762" priority="372" operator="lessThan">
      <formula>0.8</formula>
    </cfRule>
  </conditionalFormatting>
  <conditionalFormatting sqref="P84:P91">
    <cfRule type="cellIs" dxfId="16761" priority="370" operator="greaterThan">
      <formula>0</formula>
    </cfRule>
  </conditionalFormatting>
  <conditionalFormatting sqref="P84:P91">
    <cfRule type="cellIs" dxfId="16760" priority="364" operator="greaterThan">
      <formula>0</formula>
    </cfRule>
  </conditionalFormatting>
  <conditionalFormatting sqref="Q84:Q91">
    <cfRule type="cellIs" dxfId="16759" priority="369" operator="lessThan">
      <formula>0</formula>
    </cfRule>
  </conditionalFormatting>
  <conditionalFormatting sqref="R84:R91">
    <cfRule type="cellIs" dxfId="16758" priority="367" operator="lessThan">
      <formula>0.8</formula>
    </cfRule>
    <cfRule type="cellIs" dxfId="16757" priority="368" operator="greaterThan">
      <formula>1</formula>
    </cfRule>
  </conditionalFormatting>
  <conditionalFormatting sqref="R84:R91">
    <cfRule type="cellIs" dxfId="16756" priority="365" operator="greaterThan">
      <formula>1</formula>
    </cfRule>
    <cfRule type="cellIs" dxfId="16755" priority="366" operator="lessThan">
      <formula>0.8</formula>
    </cfRule>
  </conditionalFormatting>
  <conditionalFormatting sqref="P84:P91">
    <cfRule type="cellIs" dxfId="16754" priority="358" operator="greaterThan">
      <formula>0</formula>
    </cfRule>
  </conditionalFormatting>
  <conditionalFormatting sqref="Q84:Q91">
    <cfRule type="cellIs" dxfId="16753" priority="363" operator="lessThan">
      <formula>0</formula>
    </cfRule>
  </conditionalFormatting>
  <conditionalFormatting sqref="R84:R91">
    <cfRule type="cellIs" dxfId="16752" priority="361" operator="lessThan">
      <formula>0.8</formula>
    </cfRule>
    <cfRule type="cellIs" dxfId="16751" priority="362" operator="greaterThan">
      <formula>1</formula>
    </cfRule>
  </conditionalFormatting>
  <conditionalFormatting sqref="R84:R91">
    <cfRule type="cellIs" dxfId="16750" priority="359" operator="greaterThan">
      <formula>1</formula>
    </cfRule>
    <cfRule type="cellIs" dxfId="16749" priority="360" operator="lessThan">
      <formula>0.8</formula>
    </cfRule>
  </conditionalFormatting>
  <conditionalFormatting sqref="R84:R91">
    <cfRule type="cellIs" dxfId="16748" priority="355" operator="lessThan">
      <formula>0.8</formula>
    </cfRule>
    <cfRule type="cellIs" dxfId="16747" priority="356" operator="greaterThan">
      <formula>1</formula>
    </cfRule>
  </conditionalFormatting>
  <conditionalFormatting sqref="R84:R91">
    <cfRule type="cellIs" dxfId="16746" priority="353" operator="greaterThan">
      <formula>1</formula>
    </cfRule>
    <cfRule type="cellIs" dxfId="16745" priority="354" operator="lessThan">
      <formula>0.8</formula>
    </cfRule>
  </conditionalFormatting>
  <conditionalFormatting sqref="P84:P91">
    <cfRule type="cellIs" dxfId="16744" priority="352" operator="greaterThan">
      <formula>0</formula>
    </cfRule>
  </conditionalFormatting>
  <conditionalFormatting sqref="Q84:Q91">
    <cfRule type="cellIs" dxfId="16743" priority="357" operator="lessThan">
      <formula>0</formula>
    </cfRule>
  </conditionalFormatting>
  <conditionalFormatting sqref="Q84:Q91">
    <cfRule type="cellIs" dxfId="16742" priority="351" operator="lessThan">
      <formula>0</formula>
    </cfRule>
  </conditionalFormatting>
  <conditionalFormatting sqref="R84:R91">
    <cfRule type="cellIs" dxfId="16741" priority="349" operator="lessThan">
      <formula>0.8</formula>
    </cfRule>
    <cfRule type="cellIs" dxfId="16740" priority="350" operator="greaterThan">
      <formula>1</formula>
    </cfRule>
  </conditionalFormatting>
  <conditionalFormatting sqref="R84:R91">
    <cfRule type="cellIs" dxfId="16739" priority="347" operator="greaterThan">
      <formula>1</formula>
    </cfRule>
    <cfRule type="cellIs" dxfId="16738" priority="348" operator="lessThan">
      <formula>0.8</formula>
    </cfRule>
  </conditionalFormatting>
  <conditionalFormatting sqref="P84:P91">
    <cfRule type="cellIs" dxfId="16737" priority="346" operator="greaterThan">
      <formula>0</formula>
    </cfRule>
  </conditionalFormatting>
  <conditionalFormatting sqref="P84:P91">
    <cfRule type="cellIs" dxfId="16736" priority="340" operator="greaterThan">
      <formula>0</formula>
    </cfRule>
  </conditionalFormatting>
  <conditionalFormatting sqref="Q84:Q91">
    <cfRule type="cellIs" dxfId="16735" priority="345" operator="lessThan">
      <formula>0</formula>
    </cfRule>
  </conditionalFormatting>
  <conditionalFormatting sqref="R84:R91">
    <cfRule type="cellIs" dxfId="16734" priority="343" operator="lessThan">
      <formula>0.8</formula>
    </cfRule>
    <cfRule type="cellIs" dxfId="16733" priority="344" operator="greaterThan">
      <formula>1</formula>
    </cfRule>
  </conditionalFormatting>
  <conditionalFormatting sqref="R84:R91">
    <cfRule type="cellIs" dxfId="16732" priority="341" operator="greaterThan">
      <formula>1</formula>
    </cfRule>
    <cfRule type="cellIs" dxfId="16731" priority="342" operator="lessThan">
      <formula>0.8</formula>
    </cfRule>
  </conditionalFormatting>
  <conditionalFormatting sqref="P84:P91">
    <cfRule type="cellIs" dxfId="16730" priority="334" operator="greaterThan">
      <formula>0</formula>
    </cfRule>
  </conditionalFormatting>
  <conditionalFormatting sqref="Q84:Q91">
    <cfRule type="cellIs" dxfId="16729" priority="339" operator="lessThan">
      <formula>0</formula>
    </cfRule>
  </conditionalFormatting>
  <conditionalFormatting sqref="R84:R91">
    <cfRule type="cellIs" dxfId="16728" priority="337" operator="lessThan">
      <formula>0.8</formula>
    </cfRule>
    <cfRule type="cellIs" dxfId="16727" priority="338" operator="greaterThan">
      <formula>1</formula>
    </cfRule>
  </conditionalFormatting>
  <conditionalFormatting sqref="R84:R91">
    <cfRule type="cellIs" dxfId="16726" priority="335" operator="greaterThan">
      <formula>1</formula>
    </cfRule>
    <cfRule type="cellIs" dxfId="16725" priority="336" operator="lessThan">
      <formula>0.8</formula>
    </cfRule>
  </conditionalFormatting>
  <conditionalFormatting sqref="R84:R91">
    <cfRule type="cellIs" dxfId="16724" priority="331" operator="lessThan">
      <formula>0.8</formula>
    </cfRule>
    <cfRule type="cellIs" dxfId="16723" priority="332" operator="greaterThan">
      <formula>1</formula>
    </cfRule>
  </conditionalFormatting>
  <conditionalFormatting sqref="R84:R91">
    <cfRule type="cellIs" dxfId="16722" priority="329" operator="greaterThan">
      <formula>1</formula>
    </cfRule>
    <cfRule type="cellIs" dxfId="16721" priority="330" operator="lessThan">
      <formula>0.8</formula>
    </cfRule>
  </conditionalFormatting>
  <conditionalFormatting sqref="P84:P91">
    <cfRule type="cellIs" dxfId="16720" priority="328" operator="greaterThan">
      <formula>0</formula>
    </cfRule>
  </conditionalFormatting>
  <conditionalFormatting sqref="Q84:Q91">
    <cfRule type="cellIs" dxfId="16719" priority="333" operator="lessThan">
      <formula>0</formula>
    </cfRule>
  </conditionalFormatting>
  <conditionalFormatting sqref="P84:P91">
    <cfRule type="cellIs" dxfId="16718" priority="322" operator="greaterThan">
      <formula>0</formula>
    </cfRule>
  </conditionalFormatting>
  <conditionalFormatting sqref="Q84:Q91">
    <cfRule type="cellIs" dxfId="16717" priority="327" operator="lessThan">
      <formula>0</formula>
    </cfRule>
  </conditionalFormatting>
  <conditionalFormatting sqref="R84:R91">
    <cfRule type="cellIs" dxfId="16716" priority="325" operator="lessThan">
      <formula>0.8</formula>
    </cfRule>
    <cfRule type="cellIs" dxfId="16715" priority="326" operator="greaterThan">
      <formula>1</formula>
    </cfRule>
  </conditionalFormatting>
  <conditionalFormatting sqref="R84:R91">
    <cfRule type="cellIs" dxfId="16714" priority="323" operator="greaterThan">
      <formula>1</formula>
    </cfRule>
    <cfRule type="cellIs" dxfId="16713" priority="324" operator="lessThan">
      <formula>0.8</formula>
    </cfRule>
  </conditionalFormatting>
  <conditionalFormatting sqref="R84:R91">
    <cfRule type="cellIs" dxfId="16712" priority="319" operator="lessThan">
      <formula>0.8</formula>
    </cfRule>
    <cfRule type="cellIs" dxfId="16711" priority="320" operator="greaterThan">
      <formula>1</formula>
    </cfRule>
  </conditionalFormatting>
  <conditionalFormatting sqref="R84:R91">
    <cfRule type="cellIs" dxfId="16710" priority="317" operator="greaterThan">
      <formula>1</formula>
    </cfRule>
    <cfRule type="cellIs" dxfId="16709" priority="318" operator="lessThan">
      <formula>0.8</formula>
    </cfRule>
  </conditionalFormatting>
  <conditionalFormatting sqref="P84:P91">
    <cfRule type="cellIs" dxfId="16708" priority="316" operator="greaterThan">
      <formula>0</formula>
    </cfRule>
  </conditionalFormatting>
  <conditionalFormatting sqref="Q84:Q91">
    <cfRule type="cellIs" dxfId="16707" priority="321" operator="lessThan">
      <formula>0</formula>
    </cfRule>
  </conditionalFormatting>
  <conditionalFormatting sqref="R84:R91">
    <cfRule type="cellIs" dxfId="16706" priority="313" operator="lessThan">
      <formula>0.8</formula>
    </cfRule>
    <cfRule type="cellIs" dxfId="16705" priority="314" operator="greaterThan">
      <formula>1</formula>
    </cfRule>
  </conditionalFormatting>
  <conditionalFormatting sqref="R84:R91">
    <cfRule type="cellIs" dxfId="16704" priority="311" operator="greaterThan">
      <formula>1</formula>
    </cfRule>
    <cfRule type="cellIs" dxfId="16703" priority="312" operator="lessThan">
      <formula>0.8</formula>
    </cfRule>
  </conditionalFormatting>
  <conditionalFormatting sqref="P84:P91">
    <cfRule type="cellIs" dxfId="16702" priority="310" operator="greaterThan">
      <formula>0</formula>
    </cfRule>
  </conditionalFormatting>
  <conditionalFormatting sqref="Q84:Q91">
    <cfRule type="cellIs" dxfId="16701" priority="315" operator="lessThan">
      <formula>0</formula>
    </cfRule>
  </conditionalFormatting>
  <conditionalFormatting sqref="Q84:Q91">
    <cfRule type="cellIs" dxfId="16700" priority="309" operator="lessThan">
      <formula>0</formula>
    </cfRule>
  </conditionalFormatting>
  <conditionalFormatting sqref="R84:R91">
    <cfRule type="cellIs" dxfId="16699" priority="307" operator="lessThan">
      <formula>0.8</formula>
    </cfRule>
    <cfRule type="cellIs" dxfId="16698" priority="308" operator="greaterThan">
      <formula>1</formula>
    </cfRule>
  </conditionalFormatting>
  <conditionalFormatting sqref="R84:R91">
    <cfRule type="cellIs" dxfId="16697" priority="305" operator="greaterThan">
      <formula>1</formula>
    </cfRule>
    <cfRule type="cellIs" dxfId="16696" priority="306" operator="lessThan">
      <formula>0.8</formula>
    </cfRule>
  </conditionalFormatting>
  <conditionalFormatting sqref="P84:P91">
    <cfRule type="cellIs" dxfId="16695" priority="304" operator="greaterThan">
      <formula>0</formula>
    </cfRule>
  </conditionalFormatting>
  <conditionalFormatting sqref="Q84:Q91">
    <cfRule type="cellIs" dxfId="16694" priority="298" operator="lessThan">
      <formula>0</formula>
    </cfRule>
  </conditionalFormatting>
  <conditionalFormatting sqref="R84:R91">
    <cfRule type="cellIs" dxfId="16693" priority="302" operator="lessThan">
      <formula>0.8</formula>
    </cfRule>
    <cfRule type="cellIs" dxfId="16692" priority="303" operator="greaterThan">
      <formula>1</formula>
    </cfRule>
  </conditionalFormatting>
  <conditionalFormatting sqref="R84:R91">
    <cfRule type="cellIs" dxfId="16691" priority="300" operator="greaterThan">
      <formula>1</formula>
    </cfRule>
    <cfRule type="cellIs" dxfId="16690" priority="301" operator="lessThan">
      <formula>0.8</formula>
    </cfRule>
  </conditionalFormatting>
  <conditionalFormatting sqref="P84:P91">
    <cfRule type="cellIs" dxfId="16689" priority="299" operator="greaterThan">
      <formula>0</formula>
    </cfRule>
  </conditionalFormatting>
  <conditionalFormatting sqref="Q84:Q91">
    <cfRule type="cellIs" dxfId="16688" priority="297" operator="lessThan">
      <formula>0</formula>
    </cfRule>
  </conditionalFormatting>
  <conditionalFormatting sqref="R84:R91">
    <cfRule type="cellIs" dxfId="16687" priority="295" operator="lessThan">
      <formula>0.8</formula>
    </cfRule>
    <cfRule type="cellIs" dxfId="16686" priority="296" operator="greaterThan">
      <formula>1</formula>
    </cfRule>
  </conditionalFormatting>
  <conditionalFormatting sqref="R84:R91">
    <cfRule type="cellIs" dxfId="16685" priority="293" operator="greaterThan">
      <formula>1</formula>
    </cfRule>
    <cfRule type="cellIs" dxfId="16684" priority="294" operator="lessThan">
      <formula>0.8</formula>
    </cfRule>
  </conditionalFormatting>
  <conditionalFormatting sqref="P84:P91">
    <cfRule type="cellIs" dxfId="16683" priority="292" operator="greaterThan">
      <formula>0</formula>
    </cfRule>
  </conditionalFormatting>
  <conditionalFormatting sqref="Q84:Q91">
    <cfRule type="cellIs" dxfId="16682" priority="291" operator="lessThan">
      <formula>0</formula>
    </cfRule>
  </conditionalFormatting>
  <conditionalFormatting sqref="R84:R91">
    <cfRule type="cellIs" dxfId="16681" priority="289" operator="lessThan">
      <formula>0.8</formula>
    </cfRule>
    <cfRule type="cellIs" dxfId="16680" priority="290" operator="greaterThan">
      <formula>1</formula>
    </cfRule>
  </conditionalFormatting>
  <conditionalFormatting sqref="R84:R91">
    <cfRule type="cellIs" dxfId="16679" priority="287" operator="greaterThan">
      <formula>1</formula>
    </cfRule>
    <cfRule type="cellIs" dxfId="16678" priority="288" operator="lessThan">
      <formula>0.8</formula>
    </cfRule>
  </conditionalFormatting>
  <conditionalFormatting sqref="P84:P91">
    <cfRule type="cellIs" dxfId="16677" priority="286" operator="greaterThan">
      <formula>0</formula>
    </cfRule>
  </conditionalFormatting>
  <conditionalFormatting sqref="Q84:Q91">
    <cfRule type="cellIs" dxfId="16676" priority="285" operator="lessThan">
      <formula>0</formula>
    </cfRule>
  </conditionalFormatting>
  <conditionalFormatting sqref="R84:R91">
    <cfRule type="cellIs" dxfId="16675" priority="283" operator="lessThan">
      <formula>0.8</formula>
    </cfRule>
    <cfRule type="cellIs" dxfId="16674" priority="284" operator="greaterThan">
      <formula>1</formula>
    </cfRule>
  </conditionalFormatting>
  <conditionalFormatting sqref="R84:R91">
    <cfRule type="cellIs" dxfId="16673" priority="281" operator="greaterThan">
      <formula>1</formula>
    </cfRule>
    <cfRule type="cellIs" dxfId="16672" priority="282" operator="lessThan">
      <formula>0.8</formula>
    </cfRule>
  </conditionalFormatting>
  <conditionalFormatting sqref="P84:P91">
    <cfRule type="cellIs" dxfId="16671" priority="280" operator="greaterThan">
      <formula>0</formula>
    </cfRule>
  </conditionalFormatting>
  <conditionalFormatting sqref="Q84:Q91">
    <cfRule type="cellIs" dxfId="16670" priority="279" operator="lessThan">
      <formula>0</formula>
    </cfRule>
  </conditionalFormatting>
  <conditionalFormatting sqref="R84:R91">
    <cfRule type="cellIs" dxfId="16669" priority="277" operator="lessThan">
      <formula>0.8</formula>
    </cfRule>
    <cfRule type="cellIs" dxfId="16668" priority="278" operator="greaterThan">
      <formula>1</formula>
    </cfRule>
  </conditionalFormatting>
  <conditionalFormatting sqref="R84:R91">
    <cfRule type="cellIs" dxfId="16667" priority="275" operator="greaterThan">
      <formula>1</formula>
    </cfRule>
    <cfRule type="cellIs" dxfId="16666" priority="276" operator="lessThan">
      <formula>0.8</formula>
    </cfRule>
  </conditionalFormatting>
  <conditionalFormatting sqref="P84:P91">
    <cfRule type="cellIs" dxfId="16665" priority="274" operator="greaterThan">
      <formula>0</formula>
    </cfRule>
  </conditionalFormatting>
  <conditionalFormatting sqref="Q84:Q91">
    <cfRule type="cellIs" dxfId="16664" priority="273" operator="lessThan">
      <formula>0</formula>
    </cfRule>
  </conditionalFormatting>
  <conditionalFormatting sqref="R84:R91">
    <cfRule type="cellIs" dxfId="16663" priority="271" operator="lessThan">
      <formula>0.8</formula>
    </cfRule>
    <cfRule type="cellIs" dxfId="16662" priority="272" operator="greaterThan">
      <formula>1</formula>
    </cfRule>
  </conditionalFormatting>
  <conditionalFormatting sqref="R84:R91">
    <cfRule type="cellIs" dxfId="16661" priority="269" operator="greaterThan">
      <formula>1</formula>
    </cfRule>
    <cfRule type="cellIs" dxfId="16660" priority="270" operator="lessThan">
      <formula>0.8</formula>
    </cfRule>
  </conditionalFormatting>
  <conditionalFormatting sqref="P84:P91">
    <cfRule type="cellIs" dxfId="16659" priority="268" operator="greaterThan">
      <formula>0</formula>
    </cfRule>
  </conditionalFormatting>
  <conditionalFormatting sqref="P84:P91">
    <cfRule type="cellIs" dxfId="16658" priority="262" operator="greaterThan">
      <formula>0</formula>
    </cfRule>
  </conditionalFormatting>
  <conditionalFormatting sqref="Q84:Q91">
    <cfRule type="cellIs" dxfId="16657" priority="267" operator="lessThan">
      <formula>0</formula>
    </cfRule>
  </conditionalFormatting>
  <conditionalFormatting sqref="R84:R91">
    <cfRule type="cellIs" dxfId="16656" priority="265" operator="lessThan">
      <formula>0.8</formula>
    </cfRule>
    <cfRule type="cellIs" dxfId="16655" priority="266" operator="greaterThan">
      <formula>1</formula>
    </cfRule>
  </conditionalFormatting>
  <conditionalFormatting sqref="R84:R91">
    <cfRule type="cellIs" dxfId="16654" priority="263" operator="greaterThan">
      <formula>1</formula>
    </cfRule>
    <cfRule type="cellIs" dxfId="16653" priority="264" operator="lessThan">
      <formula>0.8</formula>
    </cfRule>
  </conditionalFormatting>
  <conditionalFormatting sqref="P84:P91">
    <cfRule type="cellIs" dxfId="16652" priority="256" operator="greaterThan">
      <formula>0</formula>
    </cfRule>
  </conditionalFormatting>
  <conditionalFormatting sqref="Q84:Q91">
    <cfRule type="cellIs" dxfId="16651" priority="261" operator="lessThan">
      <formula>0</formula>
    </cfRule>
  </conditionalFormatting>
  <conditionalFormatting sqref="R84:R91">
    <cfRule type="cellIs" dxfId="16650" priority="259" operator="lessThan">
      <formula>0.8</formula>
    </cfRule>
    <cfRule type="cellIs" dxfId="16649" priority="260" operator="greaterThan">
      <formula>1</formula>
    </cfRule>
  </conditionalFormatting>
  <conditionalFormatting sqref="R84:R91">
    <cfRule type="cellIs" dxfId="16648" priority="257" operator="greaterThan">
      <formula>1</formula>
    </cfRule>
    <cfRule type="cellIs" dxfId="16647" priority="258" operator="lessThan">
      <formula>0.8</formula>
    </cfRule>
  </conditionalFormatting>
  <conditionalFormatting sqref="R84:R91">
    <cfRule type="cellIs" dxfId="16646" priority="253" operator="lessThan">
      <formula>0.8</formula>
    </cfRule>
    <cfRule type="cellIs" dxfId="16645" priority="254" operator="greaterThan">
      <formula>1</formula>
    </cfRule>
  </conditionalFormatting>
  <conditionalFormatting sqref="R84:R91">
    <cfRule type="cellIs" dxfId="16644" priority="251" operator="greaterThan">
      <formula>1</formula>
    </cfRule>
    <cfRule type="cellIs" dxfId="16643" priority="252" operator="lessThan">
      <formula>0.8</formula>
    </cfRule>
  </conditionalFormatting>
  <conditionalFormatting sqref="P84:P91">
    <cfRule type="cellIs" dxfId="16642" priority="250" operator="greaterThan">
      <formula>0</formula>
    </cfRule>
  </conditionalFormatting>
  <conditionalFormatting sqref="Q84:Q91">
    <cfRule type="cellIs" dxfId="16641" priority="255" operator="lessThan">
      <formula>0</formula>
    </cfRule>
  </conditionalFormatting>
  <conditionalFormatting sqref="Q84:Q91">
    <cfRule type="cellIs" dxfId="16640" priority="249" operator="lessThan">
      <formula>0</formula>
    </cfRule>
  </conditionalFormatting>
  <conditionalFormatting sqref="R84:R91">
    <cfRule type="cellIs" dxfId="16639" priority="247" operator="lessThan">
      <formula>0.8</formula>
    </cfRule>
    <cfRule type="cellIs" dxfId="16638" priority="248" operator="greaterThan">
      <formula>1</formula>
    </cfRule>
  </conditionalFormatting>
  <conditionalFormatting sqref="R84:R91">
    <cfRule type="cellIs" dxfId="16637" priority="245" operator="greaterThan">
      <formula>1</formula>
    </cfRule>
    <cfRule type="cellIs" dxfId="16636" priority="246" operator="lessThan">
      <formula>0.8</formula>
    </cfRule>
  </conditionalFormatting>
  <conditionalFormatting sqref="P84:P91">
    <cfRule type="cellIs" dxfId="16635" priority="244" operator="greaterThan">
      <formula>0</formula>
    </cfRule>
  </conditionalFormatting>
  <conditionalFormatting sqref="Q84:Q91">
    <cfRule type="cellIs" dxfId="16634" priority="243" operator="lessThan">
      <formula>0</formula>
    </cfRule>
  </conditionalFormatting>
  <conditionalFormatting sqref="R84:R91">
    <cfRule type="cellIs" dxfId="16633" priority="241" operator="lessThan">
      <formula>0.8</formula>
    </cfRule>
    <cfRule type="cellIs" dxfId="16632" priority="242" operator="greaterThan">
      <formula>1</formula>
    </cfRule>
  </conditionalFormatting>
  <conditionalFormatting sqref="R84:R91">
    <cfRule type="cellIs" dxfId="16631" priority="239" operator="greaterThan">
      <formula>1</formula>
    </cfRule>
    <cfRule type="cellIs" dxfId="16630" priority="240" operator="lessThan">
      <formula>0.8</formula>
    </cfRule>
  </conditionalFormatting>
  <conditionalFormatting sqref="P84:P91">
    <cfRule type="cellIs" dxfId="16629" priority="238" operator="greaterThan">
      <formula>0</formula>
    </cfRule>
  </conditionalFormatting>
  <conditionalFormatting sqref="Q84:Q91">
    <cfRule type="cellIs" dxfId="16628" priority="237" operator="lessThan">
      <formula>0</formula>
    </cfRule>
  </conditionalFormatting>
  <conditionalFormatting sqref="R84:R91">
    <cfRule type="cellIs" dxfId="16627" priority="235" operator="lessThan">
      <formula>0.8</formula>
    </cfRule>
    <cfRule type="cellIs" dxfId="16626" priority="236" operator="greaterThan">
      <formula>1</formula>
    </cfRule>
  </conditionalFormatting>
  <conditionalFormatting sqref="R84:R91">
    <cfRule type="cellIs" dxfId="16625" priority="233" operator="greaterThan">
      <formula>1</formula>
    </cfRule>
    <cfRule type="cellIs" dxfId="16624" priority="234" operator="lessThan">
      <formula>0.8</formula>
    </cfRule>
  </conditionalFormatting>
  <conditionalFormatting sqref="P84:P91">
    <cfRule type="cellIs" dxfId="16623" priority="232" operator="greaterThan">
      <formula>0</formula>
    </cfRule>
  </conditionalFormatting>
  <conditionalFormatting sqref="Q84:Q91">
    <cfRule type="cellIs" dxfId="16622" priority="231" operator="lessThan">
      <formula>0</formula>
    </cfRule>
  </conditionalFormatting>
  <conditionalFormatting sqref="R84:R91">
    <cfRule type="cellIs" dxfId="16621" priority="229" operator="lessThan">
      <formula>0.8</formula>
    </cfRule>
    <cfRule type="cellIs" dxfId="16620" priority="230" operator="greaterThan">
      <formula>1</formula>
    </cfRule>
  </conditionalFormatting>
  <conditionalFormatting sqref="R84:R91">
    <cfRule type="cellIs" dxfId="16619" priority="227" operator="greaterThan">
      <formula>1</formula>
    </cfRule>
    <cfRule type="cellIs" dxfId="16618" priority="228" operator="lessThan">
      <formula>0.8</formula>
    </cfRule>
  </conditionalFormatting>
  <conditionalFormatting sqref="P84:P91">
    <cfRule type="cellIs" dxfId="16617" priority="226" operator="greaterThan">
      <formula>0</formula>
    </cfRule>
  </conditionalFormatting>
  <conditionalFormatting sqref="P84:P91">
    <cfRule type="cellIs" dxfId="16616" priority="220" operator="greaterThan">
      <formula>0</formula>
    </cfRule>
  </conditionalFormatting>
  <conditionalFormatting sqref="Q84:Q91">
    <cfRule type="cellIs" dxfId="16615" priority="225" operator="lessThan">
      <formula>0</formula>
    </cfRule>
  </conditionalFormatting>
  <conditionalFormatting sqref="R84:R91">
    <cfRule type="cellIs" dxfId="16614" priority="223" operator="lessThan">
      <formula>0.8</formula>
    </cfRule>
    <cfRule type="cellIs" dxfId="16613" priority="224" operator="greaterThan">
      <formula>1</formula>
    </cfRule>
  </conditionalFormatting>
  <conditionalFormatting sqref="R84:R91">
    <cfRule type="cellIs" dxfId="16612" priority="221" operator="greaterThan">
      <formula>1</formula>
    </cfRule>
    <cfRule type="cellIs" dxfId="16611" priority="222" operator="lessThan">
      <formula>0.8</formula>
    </cfRule>
  </conditionalFormatting>
  <conditionalFormatting sqref="P84:P91">
    <cfRule type="cellIs" dxfId="16610" priority="214" operator="greaterThan">
      <formula>0</formula>
    </cfRule>
  </conditionalFormatting>
  <conditionalFormatting sqref="Q84:Q91">
    <cfRule type="cellIs" dxfId="16609" priority="219" operator="lessThan">
      <formula>0</formula>
    </cfRule>
  </conditionalFormatting>
  <conditionalFormatting sqref="R84:R91">
    <cfRule type="cellIs" dxfId="16608" priority="217" operator="lessThan">
      <formula>0.8</formula>
    </cfRule>
    <cfRule type="cellIs" dxfId="16607" priority="218" operator="greaterThan">
      <formula>1</formula>
    </cfRule>
  </conditionalFormatting>
  <conditionalFormatting sqref="R84:R91">
    <cfRule type="cellIs" dxfId="16606" priority="215" operator="greaterThan">
      <formula>1</formula>
    </cfRule>
    <cfRule type="cellIs" dxfId="16605" priority="216" operator="lessThan">
      <formula>0.8</formula>
    </cfRule>
  </conditionalFormatting>
  <conditionalFormatting sqref="R84:R91">
    <cfRule type="cellIs" dxfId="16604" priority="211" operator="lessThan">
      <formula>0.8</formula>
    </cfRule>
    <cfRule type="cellIs" dxfId="16603" priority="212" operator="greaterThan">
      <formula>1</formula>
    </cfRule>
  </conditionalFormatting>
  <conditionalFormatting sqref="R84:R91">
    <cfRule type="cellIs" dxfId="16602" priority="209" operator="greaterThan">
      <formula>1</formula>
    </cfRule>
    <cfRule type="cellIs" dxfId="16601" priority="210" operator="lessThan">
      <formula>0.8</formula>
    </cfRule>
  </conditionalFormatting>
  <conditionalFormatting sqref="P84:P91">
    <cfRule type="cellIs" dxfId="16600" priority="208" operator="greaterThan">
      <formula>0</formula>
    </cfRule>
  </conditionalFormatting>
  <conditionalFormatting sqref="Q84:Q91">
    <cfRule type="cellIs" dxfId="16599" priority="213" operator="lessThan">
      <formula>0</formula>
    </cfRule>
  </conditionalFormatting>
  <conditionalFormatting sqref="Q84:Q91">
    <cfRule type="cellIs" dxfId="16598" priority="207" operator="lessThan">
      <formula>0</formula>
    </cfRule>
  </conditionalFormatting>
  <conditionalFormatting sqref="R84:R91">
    <cfRule type="cellIs" dxfId="16597" priority="205" operator="lessThan">
      <formula>0.8</formula>
    </cfRule>
    <cfRule type="cellIs" dxfId="16596" priority="206" operator="greaterThan">
      <formula>1</formula>
    </cfRule>
  </conditionalFormatting>
  <conditionalFormatting sqref="R84:R91">
    <cfRule type="cellIs" dxfId="16595" priority="203" operator="greaterThan">
      <formula>1</formula>
    </cfRule>
    <cfRule type="cellIs" dxfId="16594" priority="204" operator="lessThan">
      <formula>0.8</formula>
    </cfRule>
  </conditionalFormatting>
  <conditionalFormatting sqref="P84:P91">
    <cfRule type="cellIs" dxfId="16593" priority="202" operator="greaterThan">
      <formula>0</formula>
    </cfRule>
  </conditionalFormatting>
  <conditionalFormatting sqref="P84:P91">
    <cfRule type="cellIs" dxfId="16592" priority="196" operator="greaterThan">
      <formula>0</formula>
    </cfRule>
  </conditionalFormatting>
  <conditionalFormatting sqref="Q84:Q91">
    <cfRule type="cellIs" dxfId="16591" priority="201" operator="lessThan">
      <formula>0</formula>
    </cfRule>
  </conditionalFormatting>
  <conditionalFormatting sqref="R84:R91">
    <cfRule type="cellIs" dxfId="16590" priority="199" operator="lessThan">
      <formula>0.8</formula>
    </cfRule>
    <cfRule type="cellIs" dxfId="16589" priority="200" operator="greaterThan">
      <formula>1</formula>
    </cfRule>
  </conditionalFormatting>
  <conditionalFormatting sqref="R84:R91">
    <cfRule type="cellIs" dxfId="16588" priority="197" operator="greaterThan">
      <formula>1</formula>
    </cfRule>
    <cfRule type="cellIs" dxfId="16587" priority="198" operator="lessThan">
      <formula>0.8</formula>
    </cfRule>
  </conditionalFormatting>
  <conditionalFormatting sqref="P84:P91">
    <cfRule type="cellIs" dxfId="16586" priority="190" operator="greaterThan">
      <formula>0</formula>
    </cfRule>
  </conditionalFormatting>
  <conditionalFormatting sqref="Q84:Q91">
    <cfRule type="cellIs" dxfId="16585" priority="195" operator="lessThan">
      <formula>0</formula>
    </cfRule>
  </conditionalFormatting>
  <conditionalFormatting sqref="R84:R91">
    <cfRule type="cellIs" dxfId="16584" priority="193" operator="lessThan">
      <formula>0.8</formula>
    </cfRule>
    <cfRule type="cellIs" dxfId="16583" priority="194" operator="greaterThan">
      <formula>1</formula>
    </cfRule>
  </conditionalFormatting>
  <conditionalFormatting sqref="R84:R91">
    <cfRule type="cellIs" dxfId="16582" priority="191" operator="greaterThan">
      <formula>1</formula>
    </cfRule>
    <cfRule type="cellIs" dxfId="16581" priority="192" operator="lessThan">
      <formula>0.8</formula>
    </cfRule>
  </conditionalFormatting>
  <conditionalFormatting sqref="R84:R91">
    <cfRule type="cellIs" dxfId="16580" priority="187" operator="lessThan">
      <formula>0.8</formula>
    </cfRule>
    <cfRule type="cellIs" dxfId="16579" priority="188" operator="greaterThan">
      <formula>1</formula>
    </cfRule>
  </conditionalFormatting>
  <conditionalFormatting sqref="R84:R91">
    <cfRule type="cellIs" dxfId="16578" priority="185" operator="greaterThan">
      <formula>1</formula>
    </cfRule>
    <cfRule type="cellIs" dxfId="16577" priority="186" operator="lessThan">
      <formula>0.8</formula>
    </cfRule>
  </conditionalFormatting>
  <conditionalFormatting sqref="P84:P91">
    <cfRule type="cellIs" dxfId="16576" priority="184" operator="greaterThan">
      <formula>0</formula>
    </cfRule>
  </conditionalFormatting>
  <conditionalFormatting sqref="Q84:Q91">
    <cfRule type="cellIs" dxfId="16575" priority="189" operator="lessThan">
      <formula>0</formula>
    </cfRule>
  </conditionalFormatting>
  <conditionalFormatting sqref="P84:P91">
    <cfRule type="cellIs" dxfId="16574" priority="178" operator="greaterThan">
      <formula>0</formula>
    </cfRule>
  </conditionalFormatting>
  <conditionalFormatting sqref="Q84:Q91">
    <cfRule type="cellIs" dxfId="16573" priority="183" operator="lessThan">
      <formula>0</formula>
    </cfRule>
  </conditionalFormatting>
  <conditionalFormatting sqref="R84:R91">
    <cfRule type="cellIs" dxfId="16572" priority="181" operator="lessThan">
      <formula>0.8</formula>
    </cfRule>
    <cfRule type="cellIs" dxfId="16571" priority="182" operator="greaterThan">
      <formula>1</formula>
    </cfRule>
  </conditionalFormatting>
  <conditionalFormatting sqref="R84:R91">
    <cfRule type="cellIs" dxfId="16570" priority="179" operator="greaterThan">
      <formula>1</formula>
    </cfRule>
    <cfRule type="cellIs" dxfId="16569" priority="180" operator="lessThan">
      <formula>0.8</formula>
    </cfRule>
  </conditionalFormatting>
  <conditionalFormatting sqref="R84:R91">
    <cfRule type="cellIs" dxfId="16568" priority="175" operator="lessThan">
      <formula>0.8</formula>
    </cfRule>
    <cfRule type="cellIs" dxfId="16567" priority="176" operator="greaterThan">
      <formula>1</formula>
    </cfRule>
  </conditionalFormatting>
  <conditionalFormatting sqref="R84:R91">
    <cfRule type="cellIs" dxfId="16566" priority="173" operator="greaterThan">
      <formula>1</formula>
    </cfRule>
    <cfRule type="cellIs" dxfId="16565" priority="174" operator="lessThan">
      <formula>0.8</formula>
    </cfRule>
  </conditionalFormatting>
  <conditionalFormatting sqref="P84:P91">
    <cfRule type="cellIs" dxfId="16564" priority="172" operator="greaterThan">
      <formula>0</formula>
    </cfRule>
  </conditionalFormatting>
  <conditionalFormatting sqref="Q84:Q91">
    <cfRule type="cellIs" dxfId="16563" priority="177" operator="lessThan">
      <formula>0</formula>
    </cfRule>
  </conditionalFormatting>
  <conditionalFormatting sqref="R84:R91">
    <cfRule type="cellIs" dxfId="16562" priority="169" operator="lessThan">
      <formula>0.8</formula>
    </cfRule>
    <cfRule type="cellIs" dxfId="16561" priority="170" operator="greaterThan">
      <formula>1</formula>
    </cfRule>
  </conditionalFormatting>
  <conditionalFormatting sqref="R84:R91">
    <cfRule type="cellIs" dxfId="16560" priority="167" operator="greaterThan">
      <formula>1</formula>
    </cfRule>
    <cfRule type="cellIs" dxfId="16559" priority="168" operator="lessThan">
      <formula>0.8</formula>
    </cfRule>
  </conditionalFormatting>
  <conditionalFormatting sqref="P84:P91">
    <cfRule type="cellIs" dxfId="16558" priority="166" operator="greaterThan">
      <formula>0</formula>
    </cfRule>
  </conditionalFormatting>
  <conditionalFormatting sqref="Q84:Q91">
    <cfRule type="cellIs" dxfId="16557" priority="171" operator="lessThan">
      <formula>0</formula>
    </cfRule>
  </conditionalFormatting>
  <conditionalFormatting sqref="Q84:Q91">
    <cfRule type="cellIs" dxfId="16556" priority="165" operator="lessThan">
      <formula>0</formula>
    </cfRule>
  </conditionalFormatting>
  <conditionalFormatting sqref="R84:R91">
    <cfRule type="cellIs" dxfId="16555" priority="163" operator="lessThan">
      <formula>0.8</formula>
    </cfRule>
    <cfRule type="cellIs" dxfId="16554" priority="164" operator="greaterThan">
      <formula>1</formula>
    </cfRule>
  </conditionalFormatting>
  <conditionalFormatting sqref="R84:R91">
    <cfRule type="cellIs" dxfId="16553" priority="161" operator="greaterThan">
      <formula>1</formula>
    </cfRule>
    <cfRule type="cellIs" dxfId="16552" priority="162" operator="lessThan">
      <formula>0.8</formula>
    </cfRule>
  </conditionalFormatting>
  <conditionalFormatting sqref="P84:P91">
    <cfRule type="cellIs" dxfId="16551" priority="160" operator="greaterThan">
      <formula>0</formula>
    </cfRule>
  </conditionalFormatting>
  <conditionalFormatting sqref="Q84:Q91">
    <cfRule type="cellIs" dxfId="16550" priority="154" operator="lessThan">
      <formula>0</formula>
    </cfRule>
  </conditionalFormatting>
  <conditionalFormatting sqref="R84:R91">
    <cfRule type="cellIs" dxfId="16549" priority="158" operator="lessThan">
      <formula>0.8</formula>
    </cfRule>
    <cfRule type="cellIs" dxfId="16548" priority="159" operator="greaterThan">
      <formula>1</formula>
    </cfRule>
  </conditionalFormatting>
  <conditionalFormatting sqref="R84:R91">
    <cfRule type="cellIs" dxfId="16547" priority="156" operator="greaterThan">
      <formula>1</formula>
    </cfRule>
    <cfRule type="cellIs" dxfId="16546" priority="157" operator="lessThan">
      <formula>0.8</formula>
    </cfRule>
  </conditionalFormatting>
  <conditionalFormatting sqref="P84:P91">
    <cfRule type="cellIs" dxfId="16545" priority="155" operator="greaterThan">
      <formula>0</formula>
    </cfRule>
  </conditionalFormatting>
  <conditionalFormatting sqref="Q84:Q91">
    <cfRule type="cellIs" dxfId="16544" priority="153" operator="lessThan">
      <formula>0</formula>
    </cfRule>
  </conditionalFormatting>
  <conditionalFormatting sqref="R84:R91">
    <cfRule type="cellIs" dxfId="16543" priority="151" operator="lessThan">
      <formula>0.8</formula>
    </cfRule>
    <cfRule type="cellIs" dxfId="16542" priority="152" operator="greaterThan">
      <formula>1</formula>
    </cfRule>
  </conditionalFormatting>
  <conditionalFormatting sqref="R84:R91">
    <cfRule type="cellIs" dxfId="16541" priority="149" operator="greaterThan">
      <formula>1</formula>
    </cfRule>
    <cfRule type="cellIs" dxfId="16540" priority="150" operator="lessThan">
      <formula>0.8</formula>
    </cfRule>
  </conditionalFormatting>
  <conditionalFormatting sqref="P84:P91">
    <cfRule type="cellIs" dxfId="16539" priority="148" operator="greaterThan">
      <formula>0</formula>
    </cfRule>
  </conditionalFormatting>
  <conditionalFormatting sqref="Q84:Q91">
    <cfRule type="cellIs" dxfId="16538" priority="147" operator="lessThan">
      <formula>0</formula>
    </cfRule>
  </conditionalFormatting>
  <conditionalFormatting sqref="R84:R91">
    <cfRule type="cellIs" dxfId="16537" priority="145" operator="lessThan">
      <formula>0.8</formula>
    </cfRule>
    <cfRule type="cellIs" dxfId="16536" priority="146" operator="greaterThan">
      <formula>1</formula>
    </cfRule>
  </conditionalFormatting>
  <conditionalFormatting sqref="R84:R91">
    <cfRule type="cellIs" dxfId="16535" priority="143" operator="greaterThan">
      <formula>1</formula>
    </cfRule>
    <cfRule type="cellIs" dxfId="16534" priority="144" operator="lessThan">
      <formula>0.8</formula>
    </cfRule>
  </conditionalFormatting>
  <conditionalFormatting sqref="P84:P91">
    <cfRule type="cellIs" dxfId="16533" priority="142" operator="greaterThan">
      <formula>0</formula>
    </cfRule>
  </conditionalFormatting>
  <conditionalFormatting sqref="Q84:Q91">
    <cfRule type="cellIs" dxfId="16532" priority="141" operator="lessThan">
      <formula>0</formula>
    </cfRule>
  </conditionalFormatting>
  <conditionalFormatting sqref="R84:R91">
    <cfRule type="cellIs" dxfId="16531" priority="139" operator="lessThan">
      <formula>0.8</formula>
    </cfRule>
    <cfRule type="cellIs" dxfId="16530" priority="140" operator="greaterThan">
      <formula>1</formula>
    </cfRule>
  </conditionalFormatting>
  <conditionalFormatting sqref="R84:R91">
    <cfRule type="cellIs" dxfId="16529" priority="137" operator="greaterThan">
      <formula>1</formula>
    </cfRule>
    <cfRule type="cellIs" dxfId="16528" priority="138" operator="lessThan">
      <formula>0.8</formula>
    </cfRule>
  </conditionalFormatting>
  <conditionalFormatting sqref="P84:P91">
    <cfRule type="cellIs" dxfId="16527" priority="136" operator="greaterThan">
      <formula>0</formula>
    </cfRule>
  </conditionalFormatting>
  <conditionalFormatting sqref="Q84:Q91">
    <cfRule type="cellIs" dxfId="16526" priority="135" operator="lessThan">
      <formula>0</formula>
    </cfRule>
  </conditionalFormatting>
  <conditionalFormatting sqref="R84:R91">
    <cfRule type="cellIs" dxfId="16525" priority="133" operator="lessThan">
      <formula>0.8</formula>
    </cfRule>
    <cfRule type="cellIs" dxfId="16524" priority="134" operator="greaterThan">
      <formula>1</formula>
    </cfRule>
  </conditionalFormatting>
  <conditionalFormatting sqref="R84:R91">
    <cfRule type="cellIs" dxfId="16523" priority="131" operator="greaterThan">
      <formula>1</formula>
    </cfRule>
    <cfRule type="cellIs" dxfId="16522" priority="132" operator="lessThan">
      <formula>0.8</formula>
    </cfRule>
  </conditionalFormatting>
  <conditionalFormatting sqref="P84:P91">
    <cfRule type="cellIs" dxfId="16521" priority="130" operator="greaterThan">
      <formula>0</formula>
    </cfRule>
  </conditionalFormatting>
  <conditionalFormatting sqref="Q84:Q91">
    <cfRule type="cellIs" dxfId="16520" priority="129" operator="lessThan">
      <formula>0</formula>
    </cfRule>
  </conditionalFormatting>
  <conditionalFormatting sqref="R84:R91">
    <cfRule type="cellIs" dxfId="16519" priority="127" operator="lessThan">
      <formula>0.8</formula>
    </cfRule>
    <cfRule type="cellIs" dxfId="16518" priority="128" operator="greaterThan">
      <formula>1</formula>
    </cfRule>
  </conditionalFormatting>
  <conditionalFormatting sqref="R84:R91">
    <cfRule type="cellIs" dxfId="16517" priority="125" operator="greaterThan">
      <formula>1</formula>
    </cfRule>
    <cfRule type="cellIs" dxfId="16516" priority="126" operator="lessThan">
      <formula>0.8</formula>
    </cfRule>
  </conditionalFormatting>
  <conditionalFormatting sqref="P84:P91">
    <cfRule type="cellIs" dxfId="16515" priority="124" operator="greaterThan">
      <formula>0</formula>
    </cfRule>
  </conditionalFormatting>
  <conditionalFormatting sqref="P84:P91">
    <cfRule type="cellIs" dxfId="16514" priority="118" operator="greaterThan">
      <formula>0</formula>
    </cfRule>
  </conditionalFormatting>
  <conditionalFormatting sqref="Q84:Q91">
    <cfRule type="cellIs" dxfId="16513" priority="123" operator="lessThan">
      <formula>0</formula>
    </cfRule>
  </conditionalFormatting>
  <conditionalFormatting sqref="R84:R91">
    <cfRule type="cellIs" dxfId="16512" priority="121" operator="lessThan">
      <formula>0.8</formula>
    </cfRule>
    <cfRule type="cellIs" dxfId="16511" priority="122" operator="greaterThan">
      <formula>1</formula>
    </cfRule>
  </conditionalFormatting>
  <conditionalFormatting sqref="R84:R91">
    <cfRule type="cellIs" dxfId="16510" priority="119" operator="greaterThan">
      <formula>1</formula>
    </cfRule>
    <cfRule type="cellIs" dxfId="16509" priority="120" operator="lessThan">
      <formula>0.8</formula>
    </cfRule>
  </conditionalFormatting>
  <conditionalFormatting sqref="P84:P91">
    <cfRule type="cellIs" dxfId="16508" priority="112" operator="greaterThan">
      <formula>0</formula>
    </cfRule>
  </conditionalFormatting>
  <conditionalFormatting sqref="Q84:Q91">
    <cfRule type="cellIs" dxfId="16507" priority="117" operator="lessThan">
      <formula>0</formula>
    </cfRule>
  </conditionalFormatting>
  <conditionalFormatting sqref="R84:R91">
    <cfRule type="cellIs" dxfId="16506" priority="115" operator="lessThan">
      <formula>0.8</formula>
    </cfRule>
    <cfRule type="cellIs" dxfId="16505" priority="116" operator="greaterThan">
      <formula>1</formula>
    </cfRule>
  </conditionalFormatting>
  <conditionalFormatting sqref="R84:R91">
    <cfRule type="cellIs" dxfId="16504" priority="113" operator="greaterThan">
      <formula>1</formula>
    </cfRule>
    <cfRule type="cellIs" dxfId="16503" priority="114" operator="lessThan">
      <formula>0.8</formula>
    </cfRule>
  </conditionalFormatting>
  <conditionalFormatting sqref="R84:R91">
    <cfRule type="cellIs" dxfId="16502" priority="109" operator="lessThan">
      <formula>0.8</formula>
    </cfRule>
    <cfRule type="cellIs" dxfId="16501" priority="110" operator="greaterThan">
      <formula>1</formula>
    </cfRule>
  </conditionalFormatting>
  <conditionalFormatting sqref="R84:R91">
    <cfRule type="cellIs" dxfId="16500" priority="107" operator="greaterThan">
      <formula>1</formula>
    </cfRule>
    <cfRule type="cellIs" dxfId="16499" priority="108" operator="lessThan">
      <formula>0.8</formula>
    </cfRule>
  </conditionalFormatting>
  <conditionalFormatting sqref="P84:P91">
    <cfRule type="cellIs" dxfId="16498" priority="106" operator="greaterThan">
      <formula>0</formula>
    </cfRule>
  </conditionalFormatting>
  <conditionalFormatting sqref="Q84:Q91">
    <cfRule type="cellIs" dxfId="16497" priority="111" operator="lessThan">
      <formula>0</formula>
    </cfRule>
  </conditionalFormatting>
  <conditionalFormatting sqref="Q84:Q91">
    <cfRule type="cellIs" dxfId="16496" priority="100" operator="lessThan">
      <formula>0</formula>
    </cfRule>
  </conditionalFormatting>
  <conditionalFormatting sqref="P84:P91">
    <cfRule type="cellIs" dxfId="16495" priority="101" operator="greaterThan">
      <formula>0</formula>
    </cfRule>
  </conditionalFormatting>
  <conditionalFormatting sqref="R84:R91">
    <cfRule type="cellIs" dxfId="16494" priority="104" operator="lessThan">
      <formula>0.8</formula>
    </cfRule>
    <cfRule type="cellIs" dxfId="16493" priority="105" operator="greaterThan">
      <formula>1</formula>
    </cfRule>
  </conditionalFormatting>
  <conditionalFormatting sqref="R84:R91">
    <cfRule type="cellIs" dxfId="16492" priority="102" operator="greaterThan">
      <formula>1</formula>
    </cfRule>
    <cfRule type="cellIs" dxfId="16491" priority="103" operator="lessThan">
      <formula>0.8</formula>
    </cfRule>
  </conditionalFormatting>
  <conditionalFormatting sqref="Q84:Q91">
    <cfRule type="cellIs" dxfId="16490" priority="94" operator="lessThan">
      <formula>0</formula>
    </cfRule>
  </conditionalFormatting>
  <conditionalFormatting sqref="R84:R91">
    <cfRule type="cellIs" dxfId="16489" priority="98" operator="lessThan">
      <formula>0.8</formula>
    </cfRule>
    <cfRule type="cellIs" dxfId="16488" priority="99" operator="greaterThan">
      <formula>1</formula>
    </cfRule>
  </conditionalFormatting>
  <conditionalFormatting sqref="R84:R91">
    <cfRule type="cellIs" dxfId="16487" priority="96" operator="greaterThan">
      <formula>1</formula>
    </cfRule>
    <cfRule type="cellIs" dxfId="16486" priority="97" operator="lessThan">
      <formula>0.8</formula>
    </cfRule>
  </conditionalFormatting>
  <conditionalFormatting sqref="P84:P91">
    <cfRule type="cellIs" dxfId="16485" priority="95" operator="greaterThan">
      <formula>0</formula>
    </cfRule>
  </conditionalFormatting>
  <conditionalFormatting sqref="Q84:Q91">
    <cfRule type="cellIs" dxfId="16484" priority="93" operator="lessThan">
      <formula>0</formula>
    </cfRule>
  </conditionalFormatting>
  <conditionalFormatting sqref="R84:R91">
    <cfRule type="cellIs" dxfId="16483" priority="91" operator="lessThan">
      <formula>0.8</formula>
    </cfRule>
    <cfRule type="cellIs" dxfId="16482" priority="92" operator="greaterThan">
      <formula>1</formula>
    </cfRule>
  </conditionalFormatting>
  <conditionalFormatting sqref="R84:R91">
    <cfRule type="cellIs" dxfId="16481" priority="89" operator="greaterThan">
      <formula>1</formula>
    </cfRule>
    <cfRule type="cellIs" dxfId="16480" priority="90" operator="lessThan">
      <formula>0.8</formula>
    </cfRule>
  </conditionalFormatting>
  <conditionalFormatting sqref="P84:P91">
    <cfRule type="cellIs" dxfId="16479" priority="88" operator="greaterThan">
      <formula>0</formula>
    </cfRule>
  </conditionalFormatting>
  <conditionalFormatting sqref="Q84:Q91">
    <cfRule type="cellIs" dxfId="16478" priority="87" operator="lessThan">
      <formula>0</formula>
    </cfRule>
  </conditionalFormatting>
  <conditionalFormatting sqref="R84:R91">
    <cfRule type="cellIs" dxfId="16477" priority="85" operator="lessThan">
      <formula>0.8</formula>
    </cfRule>
    <cfRule type="cellIs" dxfId="16476" priority="86" operator="greaterThan">
      <formula>1</formula>
    </cfRule>
  </conditionalFormatting>
  <conditionalFormatting sqref="R84:R91">
    <cfRule type="cellIs" dxfId="16475" priority="83" operator="greaterThan">
      <formula>1</formula>
    </cfRule>
    <cfRule type="cellIs" dxfId="16474" priority="84" operator="lessThan">
      <formula>0.8</formula>
    </cfRule>
  </conditionalFormatting>
  <conditionalFormatting sqref="P84:P91">
    <cfRule type="cellIs" dxfId="16473" priority="82" operator="greaterThan">
      <formula>0</formula>
    </cfRule>
  </conditionalFormatting>
  <conditionalFormatting sqref="Q84:Q91">
    <cfRule type="cellIs" dxfId="16472" priority="81" operator="lessThan">
      <formula>0</formula>
    </cfRule>
  </conditionalFormatting>
  <conditionalFormatting sqref="R84:R91">
    <cfRule type="cellIs" dxfId="16471" priority="79" operator="lessThan">
      <formula>0.8</formula>
    </cfRule>
    <cfRule type="cellIs" dxfId="16470" priority="80" operator="greaterThan">
      <formula>1</formula>
    </cfRule>
  </conditionalFormatting>
  <conditionalFormatting sqref="R84:R91">
    <cfRule type="cellIs" dxfId="16469" priority="77" operator="greaterThan">
      <formula>1</formula>
    </cfRule>
    <cfRule type="cellIs" dxfId="16468" priority="78" operator="lessThan">
      <formula>0.8</formula>
    </cfRule>
  </conditionalFormatting>
  <conditionalFormatting sqref="P84:P91">
    <cfRule type="cellIs" dxfId="16467" priority="76" operator="greaterThan">
      <formula>0</formula>
    </cfRule>
  </conditionalFormatting>
  <conditionalFormatting sqref="Q162:Q166">
    <cfRule type="cellIs" dxfId="16466" priority="75" operator="lessThan">
      <formula>0</formula>
    </cfRule>
  </conditionalFormatting>
  <conditionalFormatting sqref="R162:R166">
    <cfRule type="cellIs" dxfId="16465" priority="73" operator="lessThan">
      <formula>0.8</formula>
    </cfRule>
    <cfRule type="cellIs" dxfId="16464" priority="74" operator="greaterThan">
      <formula>1</formula>
    </cfRule>
  </conditionalFormatting>
  <conditionalFormatting sqref="R162:R166">
    <cfRule type="cellIs" dxfId="16463" priority="71" operator="greaterThan">
      <formula>1</formula>
    </cfRule>
    <cfRule type="cellIs" dxfId="16462" priority="72" operator="lessThan">
      <formula>0.8</formula>
    </cfRule>
  </conditionalFormatting>
  <conditionalFormatting sqref="P162:P166">
    <cfRule type="cellIs" dxfId="16461" priority="70" operator="greaterThan">
      <formula>0</formula>
    </cfRule>
  </conditionalFormatting>
  <conditionalFormatting sqref="P167:P168">
    <cfRule type="cellIs" dxfId="16460" priority="64" operator="greaterThan">
      <formula>0</formula>
    </cfRule>
  </conditionalFormatting>
  <conditionalFormatting sqref="R167:R168">
    <cfRule type="cellIs" dxfId="16459" priority="67" operator="lessThan">
      <formula>0.8</formula>
    </cfRule>
    <cfRule type="cellIs" dxfId="16458" priority="68" operator="greaterThan">
      <formula>1</formula>
    </cfRule>
  </conditionalFormatting>
  <conditionalFormatting sqref="R167:R168">
    <cfRule type="cellIs" dxfId="16457" priority="65" operator="greaterThan">
      <formula>1</formula>
    </cfRule>
    <cfRule type="cellIs" dxfId="16456" priority="66" operator="lessThan">
      <formula>0.8</formula>
    </cfRule>
  </conditionalFormatting>
  <conditionalFormatting sqref="Q167:Q168">
    <cfRule type="cellIs" dxfId="16455" priority="69" operator="lessThan">
      <formula>0</formula>
    </cfRule>
  </conditionalFormatting>
  <conditionalFormatting sqref="Q161">
    <cfRule type="cellIs" dxfId="16454" priority="63" operator="lessThan">
      <formula>0</formula>
    </cfRule>
  </conditionalFormatting>
  <conditionalFormatting sqref="R161">
    <cfRule type="cellIs" dxfId="16453" priority="61" operator="lessThan">
      <formula>0.8</formula>
    </cfRule>
    <cfRule type="cellIs" dxfId="16452" priority="62" operator="greaterThan">
      <formula>1</formula>
    </cfRule>
  </conditionalFormatting>
  <conditionalFormatting sqref="R161">
    <cfRule type="cellIs" dxfId="16451" priority="59" operator="greaterThan">
      <formula>1</formula>
    </cfRule>
    <cfRule type="cellIs" dxfId="16450" priority="60" operator="lessThan">
      <formula>0.8</formula>
    </cfRule>
  </conditionalFormatting>
  <conditionalFormatting sqref="P161">
    <cfRule type="cellIs" dxfId="16449" priority="58" operator="greaterThan">
      <formula>0</formula>
    </cfRule>
  </conditionalFormatting>
  <conditionalFormatting sqref="Q162:Q166">
    <cfRule type="cellIs" dxfId="16448" priority="57" operator="lessThan">
      <formula>0</formula>
    </cfRule>
  </conditionalFormatting>
  <conditionalFormatting sqref="R162:R166">
    <cfRule type="cellIs" dxfId="16447" priority="55" operator="lessThan">
      <formula>0.8</formula>
    </cfRule>
    <cfRule type="cellIs" dxfId="16446" priority="56" operator="greaterThan">
      <formula>1</formula>
    </cfRule>
  </conditionalFormatting>
  <conditionalFormatting sqref="R162:R166">
    <cfRule type="cellIs" dxfId="16445" priority="53" operator="greaterThan">
      <formula>1</formula>
    </cfRule>
    <cfRule type="cellIs" dxfId="16444" priority="54" operator="lessThan">
      <formula>0.8</formula>
    </cfRule>
  </conditionalFormatting>
  <conditionalFormatting sqref="P162:P166">
    <cfRule type="cellIs" dxfId="16443" priority="52" operator="greaterThan">
      <formula>0</formula>
    </cfRule>
  </conditionalFormatting>
  <conditionalFormatting sqref="Q162:Q166">
    <cfRule type="cellIs" dxfId="16442" priority="51" operator="lessThan">
      <formula>0</formula>
    </cfRule>
  </conditionalFormatting>
  <conditionalFormatting sqref="R162:R166">
    <cfRule type="cellIs" dxfId="16441" priority="49" operator="lessThan">
      <formula>0.8</formula>
    </cfRule>
    <cfRule type="cellIs" dxfId="16440" priority="50" operator="greaterThan">
      <formula>1</formula>
    </cfRule>
  </conditionalFormatting>
  <conditionalFormatting sqref="R162:R166">
    <cfRule type="cellIs" dxfId="16439" priority="47" operator="greaterThan">
      <formula>1</formula>
    </cfRule>
    <cfRule type="cellIs" dxfId="16438" priority="48" operator="lessThan">
      <formula>0.8</formula>
    </cfRule>
  </conditionalFormatting>
  <conditionalFormatting sqref="P162:P166">
    <cfRule type="cellIs" dxfId="16437" priority="46" operator="greaterThan">
      <formula>0</formula>
    </cfRule>
  </conditionalFormatting>
  <conditionalFormatting sqref="Q167:Q168">
    <cfRule type="cellIs" dxfId="16436" priority="45" operator="lessThan">
      <formula>0</formula>
    </cfRule>
  </conditionalFormatting>
  <conditionalFormatting sqref="R167:R168">
    <cfRule type="cellIs" dxfId="16435" priority="43" operator="lessThan">
      <formula>0.8</formula>
    </cfRule>
    <cfRule type="cellIs" dxfId="16434" priority="44" operator="greaterThan">
      <formula>1</formula>
    </cfRule>
  </conditionalFormatting>
  <conditionalFormatting sqref="R167:R168">
    <cfRule type="cellIs" dxfId="16433" priority="41" operator="greaterThan">
      <formula>1</formula>
    </cfRule>
    <cfRule type="cellIs" dxfId="16432" priority="42" operator="lessThan">
      <formula>0.8</formula>
    </cfRule>
  </conditionalFormatting>
  <conditionalFormatting sqref="P167:P168">
    <cfRule type="cellIs" dxfId="16431" priority="40" operator="greaterThan">
      <formula>0</formula>
    </cfRule>
  </conditionalFormatting>
  <conditionalFormatting sqref="Q161">
    <cfRule type="cellIs" dxfId="16430" priority="39" operator="lessThan">
      <formula>0</formula>
    </cfRule>
  </conditionalFormatting>
  <conditionalFormatting sqref="R161">
    <cfRule type="cellIs" dxfId="16429" priority="37" operator="lessThan">
      <formula>0.8</formula>
    </cfRule>
    <cfRule type="cellIs" dxfId="16428" priority="38" operator="greaterThan">
      <formula>1</formula>
    </cfRule>
  </conditionalFormatting>
  <conditionalFormatting sqref="R161">
    <cfRule type="cellIs" dxfId="16427" priority="35" operator="greaterThan">
      <formula>1</formula>
    </cfRule>
    <cfRule type="cellIs" dxfId="16426" priority="36" operator="lessThan">
      <formula>0.8</formula>
    </cfRule>
  </conditionalFormatting>
  <conditionalFormatting sqref="P161">
    <cfRule type="cellIs" dxfId="16425" priority="34" operator="greaterThan">
      <formula>0</formula>
    </cfRule>
  </conditionalFormatting>
  <conditionalFormatting sqref="Q162:Q166">
    <cfRule type="cellIs" dxfId="16424" priority="33" operator="lessThan">
      <formula>0</formula>
    </cfRule>
  </conditionalFormatting>
  <conditionalFormatting sqref="R162:R166">
    <cfRule type="cellIs" dxfId="16423" priority="31" operator="lessThan">
      <formula>0.8</formula>
    </cfRule>
    <cfRule type="cellIs" dxfId="16422" priority="32" operator="greaterThan">
      <formula>1</formula>
    </cfRule>
  </conditionalFormatting>
  <conditionalFormatting sqref="R162:R166">
    <cfRule type="cellIs" dxfId="16421" priority="29" operator="greaterThan">
      <formula>1</formula>
    </cfRule>
    <cfRule type="cellIs" dxfId="16420" priority="30" operator="lessThan">
      <formula>0.8</formula>
    </cfRule>
  </conditionalFormatting>
  <conditionalFormatting sqref="P162:P166">
    <cfRule type="cellIs" dxfId="16419" priority="28" operator="greaterThan">
      <formula>0</formula>
    </cfRule>
  </conditionalFormatting>
  <conditionalFormatting sqref="Q161">
    <cfRule type="cellIs" dxfId="16418" priority="27" operator="lessThan">
      <formula>0</formula>
    </cfRule>
  </conditionalFormatting>
  <conditionalFormatting sqref="R161">
    <cfRule type="cellIs" dxfId="16417" priority="25" operator="lessThan">
      <formula>0.8</formula>
    </cfRule>
    <cfRule type="cellIs" dxfId="16416" priority="26" operator="greaterThan">
      <formula>1</formula>
    </cfRule>
  </conditionalFormatting>
  <conditionalFormatting sqref="R161">
    <cfRule type="cellIs" dxfId="16415" priority="23" operator="greaterThan">
      <formula>1</formula>
    </cfRule>
    <cfRule type="cellIs" dxfId="16414" priority="24" operator="lessThan">
      <formula>0.8</formula>
    </cfRule>
  </conditionalFormatting>
  <conditionalFormatting sqref="P161">
    <cfRule type="cellIs" dxfId="16413" priority="22" operator="greaterThan">
      <formula>0</formula>
    </cfRule>
  </conditionalFormatting>
  <conditionalFormatting sqref="Q162:Q166">
    <cfRule type="cellIs" dxfId="16412" priority="21" operator="lessThan">
      <formula>0</formula>
    </cfRule>
  </conditionalFormatting>
  <conditionalFormatting sqref="R162:R166">
    <cfRule type="cellIs" dxfId="16411" priority="19" operator="lessThan">
      <formula>0.8</formula>
    </cfRule>
    <cfRule type="cellIs" dxfId="16410" priority="20" operator="greaterThan">
      <formula>1</formula>
    </cfRule>
  </conditionalFormatting>
  <conditionalFormatting sqref="R162:R166">
    <cfRule type="cellIs" dxfId="16409" priority="17" operator="greaterThan">
      <formula>1</formula>
    </cfRule>
    <cfRule type="cellIs" dxfId="16408" priority="18" operator="lessThan">
      <formula>0.8</formula>
    </cfRule>
  </conditionalFormatting>
  <conditionalFormatting sqref="P162:P166">
    <cfRule type="cellIs" dxfId="16407" priority="16" operator="greaterThan">
      <formula>0</formula>
    </cfRule>
  </conditionalFormatting>
  <conditionalFormatting sqref="Q161">
    <cfRule type="cellIs" dxfId="16406" priority="15" operator="lessThan">
      <formula>0</formula>
    </cfRule>
  </conditionalFormatting>
  <conditionalFormatting sqref="R161">
    <cfRule type="cellIs" dxfId="16405" priority="13" operator="lessThan">
      <formula>0.8</formula>
    </cfRule>
    <cfRule type="cellIs" dxfId="16404" priority="14" operator="greaterThan">
      <formula>1</formula>
    </cfRule>
  </conditionalFormatting>
  <conditionalFormatting sqref="R161">
    <cfRule type="cellIs" dxfId="16403" priority="11" operator="greaterThan">
      <formula>1</formula>
    </cfRule>
    <cfRule type="cellIs" dxfId="16402" priority="12" operator="lessThan">
      <formula>0.8</formula>
    </cfRule>
  </conditionalFormatting>
  <conditionalFormatting sqref="P161">
    <cfRule type="cellIs" dxfId="16401" priority="10" operator="greaterThan">
      <formula>0</formula>
    </cfRule>
  </conditionalFormatting>
  <conditionalFormatting sqref="P167:P168">
    <cfRule type="cellIs" dxfId="16400" priority="4" operator="greaterThan">
      <formula>0</formula>
    </cfRule>
  </conditionalFormatting>
  <conditionalFormatting sqref="R167:R168">
    <cfRule type="cellIs" dxfId="16399" priority="7" operator="lessThan">
      <formula>0.8</formula>
    </cfRule>
    <cfRule type="cellIs" dxfId="16398" priority="8" operator="greaterThan">
      <formula>1</formula>
    </cfRule>
  </conditionalFormatting>
  <conditionalFormatting sqref="R167:R168">
    <cfRule type="cellIs" dxfId="16397" priority="5" operator="greaterThan">
      <formula>1</formula>
    </cfRule>
    <cfRule type="cellIs" dxfId="16396" priority="6" operator="lessThan">
      <formula>0.8</formula>
    </cfRule>
  </conditionalFormatting>
  <conditionalFormatting sqref="Q167:Q168">
    <cfRule type="cellIs" dxfId="16395" priority="9" operator="lessThan">
      <formula>0</formula>
    </cfRule>
  </conditionalFormatting>
  <conditionalFormatting sqref="AF30">
    <cfRule type="cellIs" dxfId="16394" priority="3" operator="lessThan">
      <formula>0</formula>
    </cfRule>
  </conditionalFormatting>
  <conditionalFormatting sqref="AG30">
    <cfRule type="cellIs" dxfId="16393" priority="1" operator="greaterThan">
      <formula>1</formula>
    </cfRule>
    <cfRule type="cellIs" dxfId="16392" priority="2" operator="lessThan">
      <formula>0.8</formula>
    </cfRule>
  </conditionalFormatting>
  <dataValidations count="1">
    <dataValidation type="list" allowBlank="1" showInputMessage="1" showErrorMessage="1" sqref="AB5:AC173" xr:uid="{00000000-0002-0000-17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1:Q38"/>
  <sheetViews>
    <sheetView zoomScale="40" zoomScaleNormal="40" workbookViewId="0">
      <selection activeCell="F6" sqref="F6:G8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27" customWidth="1"/>
    <col min="4" max="17" width="14.26953125" style="2" customWidth="1"/>
    <col min="18" max="21" width="9.6328125" style="2" customWidth="1"/>
    <col min="22" max="22" width="11.26953125" style="2" customWidth="1"/>
    <col min="23" max="23" width="11.453125" style="2" customWidth="1"/>
    <col min="24" max="16384" width="8.08984375" style="2"/>
  </cols>
  <sheetData>
    <row r="1" spans="2:17" ht="27.75" customHeight="1">
      <c r="B1" s="582" t="s">
        <v>0</v>
      </c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4"/>
      <c r="N1" s="1"/>
      <c r="O1" s="1"/>
    </row>
    <row r="2" spans="2:17" ht="27.75" customHeight="1">
      <c r="B2" s="582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4"/>
      <c r="N2" s="1"/>
      <c r="O2" s="1"/>
    </row>
    <row r="3" spans="2:17" ht="46.5" customHeight="1">
      <c r="B3" s="575" t="s">
        <v>1</v>
      </c>
      <c r="C3" s="536"/>
      <c r="D3" s="585" t="s">
        <v>338</v>
      </c>
      <c r="E3" s="586"/>
      <c r="F3" s="575" t="s">
        <v>3</v>
      </c>
      <c r="G3" s="536"/>
      <c r="H3" s="587">
        <v>247926</v>
      </c>
      <c r="I3" s="588"/>
      <c r="J3" s="575" t="s">
        <v>4</v>
      </c>
      <c r="K3" s="536"/>
      <c r="L3" s="580">
        <v>8006459.0604621368</v>
      </c>
      <c r="M3" s="581"/>
      <c r="N3" s="376"/>
      <c r="O3" s="376"/>
      <c r="P3" s="376"/>
      <c r="Q3" s="376"/>
    </row>
    <row r="4" spans="2:17" ht="24" customHeight="1">
      <c r="B4" s="575" t="s">
        <v>5</v>
      </c>
      <c r="C4" s="536"/>
      <c r="D4" s="567" t="s">
        <v>5</v>
      </c>
      <c r="E4" s="568"/>
      <c r="F4" s="578" t="s">
        <v>6</v>
      </c>
      <c r="G4" s="579"/>
      <c r="H4" s="578" t="s">
        <v>7</v>
      </c>
      <c r="I4" s="579"/>
      <c r="J4" s="578" t="s">
        <v>8</v>
      </c>
      <c r="K4" s="579"/>
      <c r="L4" s="580" t="s">
        <v>9</v>
      </c>
      <c r="M4" s="581"/>
      <c r="N4" s="561" t="s">
        <v>10</v>
      </c>
      <c r="O4" s="562"/>
      <c r="P4" s="562" t="s">
        <v>11</v>
      </c>
      <c r="Q4" s="562"/>
    </row>
    <row r="5" spans="2:17" ht="24" customHeight="1">
      <c r="B5" s="563" t="s">
        <v>12</v>
      </c>
      <c r="C5" s="542"/>
      <c r="D5" s="567" t="s">
        <v>13</v>
      </c>
      <c r="E5" s="568"/>
      <c r="F5" s="567" t="s">
        <v>14</v>
      </c>
      <c r="G5" s="568"/>
      <c r="H5" s="569" t="s">
        <v>15</v>
      </c>
      <c r="I5" s="570"/>
      <c r="J5" s="571" t="s">
        <v>16</v>
      </c>
      <c r="K5" s="572"/>
      <c r="L5" s="573" t="s">
        <v>17</v>
      </c>
      <c r="M5" s="574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5" customHeight="1">
      <c r="B6" s="564"/>
      <c r="C6" s="565"/>
      <c r="D6" s="575" t="s">
        <v>21</v>
      </c>
      <c r="E6" s="536"/>
      <c r="F6" s="576">
        <f>AVERAGE(D13:O13,P13:Q13,D30:E30,G30:H30,K30:M30)</f>
        <v>363.54368189555157</v>
      </c>
      <c r="G6" s="577"/>
      <c r="H6" s="555">
        <f>AVERAGE(D13:P13,Q13)</f>
        <v>142.10123712904161</v>
      </c>
      <c r="I6" s="556"/>
      <c r="J6" s="555">
        <f>AVERAGE(D30:E30,G30:H30)</f>
        <v>736.25</v>
      </c>
      <c r="K6" s="556"/>
      <c r="L6" s="557">
        <f>AVERAGE(K30:M30)</f>
        <v>900</v>
      </c>
      <c r="M6" s="558"/>
      <c r="N6" s="559">
        <v>0</v>
      </c>
      <c r="O6" s="544">
        <v>0</v>
      </c>
      <c r="P6" s="560">
        <v>5</v>
      </c>
      <c r="Q6" s="544">
        <v>6</v>
      </c>
    </row>
    <row r="7" spans="2:17" s="5" customFormat="1" ht="39.65" customHeight="1">
      <c r="B7" s="564"/>
      <c r="C7" s="565"/>
      <c r="D7" s="545" t="s">
        <v>22</v>
      </c>
      <c r="E7" s="546"/>
      <c r="F7" s="547">
        <f>AVERAGE(D14:O14,P14:Q14,D31:E31,K31:M31,G31:H31)</f>
        <v>340.85386290181708</v>
      </c>
      <c r="G7" s="548"/>
      <c r="H7" s="549">
        <f>AVERAGE(D14:P14,Q14)</f>
        <v>130.42113093019859</v>
      </c>
      <c r="I7" s="550"/>
      <c r="J7" s="549">
        <f>AVERAGE(D31:E31,G31:H31)</f>
        <v>751.35701854696288</v>
      </c>
      <c r="K7" s="550"/>
      <c r="L7" s="551">
        <f>AVERAGE(K31:M31)</f>
        <v>775.53573790917562</v>
      </c>
      <c r="M7" s="552"/>
      <c r="N7" s="559"/>
      <c r="O7" s="544"/>
      <c r="P7" s="560"/>
      <c r="Q7" s="544"/>
    </row>
    <row r="8" spans="2:17" s="5" customFormat="1" ht="39.65" customHeight="1">
      <c r="B8" s="566"/>
      <c r="C8" s="543"/>
      <c r="D8" s="545" t="s">
        <v>23</v>
      </c>
      <c r="E8" s="546"/>
      <c r="F8" s="553">
        <f>AVERAGE(D15:O15,P15:Q15,D32:E32,G32:H32,K32:M32)</f>
        <v>0.92279615697310968</v>
      </c>
      <c r="G8" s="554"/>
      <c r="H8" s="553">
        <f>AVERAGE(D15:O15,P15:Q15)</f>
        <v>0.91543068688048379</v>
      </c>
      <c r="I8" s="554"/>
      <c r="J8" s="553">
        <f>AVERAGE(D32:E32,G32:H32)</f>
        <v>0.994392638436153</v>
      </c>
      <c r="K8" s="554"/>
      <c r="L8" s="553">
        <f>AVERAGE(K32:M32)</f>
        <v>0.86170637545463957</v>
      </c>
      <c r="M8" s="554"/>
      <c r="N8" s="559"/>
      <c r="O8" s="544"/>
      <c r="P8" s="560"/>
      <c r="Q8" s="544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532" t="s">
        <v>24</v>
      </c>
      <c r="C10" s="538"/>
      <c r="D10" s="539" t="s">
        <v>25</v>
      </c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1"/>
    </row>
    <row r="11" spans="2:17" ht="17.25" customHeight="1">
      <c r="B11" s="523" t="s">
        <v>26</v>
      </c>
      <c r="C11" s="542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4" customHeight="1">
      <c r="B12" s="525"/>
      <c r="C12" s="543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40" customHeight="1">
      <c r="B13" s="527" t="s">
        <v>12</v>
      </c>
      <c r="C13" s="14" t="s">
        <v>41</v>
      </c>
      <c r="D13" s="19">
        <v>133.76218323586747</v>
      </c>
      <c r="E13" s="19">
        <v>118.62118736383444</v>
      </c>
      <c r="F13" s="19">
        <v>127.80952380952382</v>
      </c>
      <c r="G13" s="19">
        <v>369.04761904761904</v>
      </c>
      <c r="H13" s="19">
        <v>228.57142857142858</v>
      </c>
      <c r="I13" s="19">
        <v>90.391089769241034</v>
      </c>
      <c r="J13" s="19">
        <v>79.607699805068222</v>
      </c>
      <c r="K13" s="19">
        <v>107.37045125067571</v>
      </c>
      <c r="L13" s="19">
        <v>131.9663961038961</v>
      </c>
      <c r="M13" s="19">
        <v>81.837657870165614</v>
      </c>
      <c r="N13" s="19">
        <v>84.321731488648098</v>
      </c>
      <c r="O13" s="19">
        <v>79.21052631578948</v>
      </c>
      <c r="P13" s="19">
        <v>206.89982517482517</v>
      </c>
      <c r="Q13" s="21">
        <v>150</v>
      </c>
    </row>
    <row r="14" spans="2:17" ht="40" customHeight="1">
      <c r="B14" s="528"/>
      <c r="C14" s="14" t="s">
        <v>42</v>
      </c>
      <c r="D14" s="19">
        <v>124.29384359608544</v>
      </c>
      <c r="E14" s="19">
        <v>109.35421946338177</v>
      </c>
      <c r="F14" s="19">
        <v>112.54172393199688</v>
      </c>
      <c r="G14" s="19">
        <v>324.76278969556608</v>
      </c>
      <c r="H14" s="19">
        <v>219.70394947083332</v>
      </c>
      <c r="I14" s="19">
        <v>80.815530991609904</v>
      </c>
      <c r="J14" s="19">
        <v>73.864471510107521</v>
      </c>
      <c r="K14" s="19">
        <v>98.3020427612947</v>
      </c>
      <c r="L14" s="19">
        <v>116.29551277400252</v>
      </c>
      <c r="M14" s="19">
        <v>76.176677397533894</v>
      </c>
      <c r="N14" s="19">
        <v>74.510999924689301</v>
      </c>
      <c r="O14" s="19">
        <v>64.735548371906717</v>
      </c>
      <c r="P14" s="19">
        <v>187.73035491310378</v>
      </c>
      <c r="Q14" s="9">
        <v>162.80816822066839</v>
      </c>
    </row>
    <row r="15" spans="2:17" ht="40" customHeight="1">
      <c r="B15" s="529"/>
      <c r="C15" s="377" t="s">
        <v>43</v>
      </c>
      <c r="D15" s="10">
        <f t="shared" ref="D15:Q15" si="0">D14/D13</f>
        <v>0.92921512335750245</v>
      </c>
      <c r="E15" s="10">
        <f t="shared" si="0"/>
        <v>0.921877633276178</v>
      </c>
      <c r="F15" s="10">
        <f t="shared" si="0"/>
        <v>0.88054254939341814</v>
      </c>
      <c r="G15" s="10">
        <f t="shared" si="0"/>
        <v>0.88000239788475976</v>
      </c>
      <c r="H15" s="10">
        <f t="shared" si="0"/>
        <v>0.96120477893489575</v>
      </c>
      <c r="I15" s="10">
        <f t="shared" si="0"/>
        <v>0.89406523583157893</v>
      </c>
      <c r="J15" s="10">
        <f t="shared" si="0"/>
        <v>0.92785586935655862</v>
      </c>
      <c r="K15" s="10">
        <f t="shared" si="0"/>
        <v>0.91554092970877832</v>
      </c>
      <c r="L15" s="10">
        <f t="shared" si="0"/>
        <v>0.88125095636046602</v>
      </c>
      <c r="M15" s="10">
        <f t="shared" si="0"/>
        <v>0.930826704722992</v>
      </c>
      <c r="N15" s="10">
        <f t="shared" si="0"/>
        <v>0.88365120840432965</v>
      </c>
      <c r="O15" s="10">
        <f t="shared" si="0"/>
        <v>0.81725941466194518</v>
      </c>
      <c r="P15" s="379">
        <f t="shared" si="0"/>
        <v>0.90734902629558212</v>
      </c>
      <c r="Q15" s="11">
        <f t="shared" si="0"/>
        <v>1.0853877881377894</v>
      </c>
    </row>
    <row r="16" spans="2:17" ht="22.9" customHeight="1">
      <c r="B16" s="530" t="s">
        <v>44</v>
      </c>
      <c r="C16" s="377" t="s">
        <v>45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531"/>
      <c r="C17" s="377" t="s">
        <v>46</v>
      </c>
      <c r="D17" s="12">
        <v>0.71249999999999991</v>
      </c>
      <c r="E17" s="12">
        <v>0.60763888888888884</v>
      </c>
      <c r="F17" s="12">
        <v>0.63958333333333328</v>
      </c>
      <c r="G17" s="12">
        <v>0.66041666666666665</v>
      </c>
      <c r="H17" s="12">
        <v>0.68194444444444446</v>
      </c>
      <c r="I17" s="12">
        <v>0.74374999999999991</v>
      </c>
      <c r="J17" s="12">
        <v>0.77152777777777781</v>
      </c>
      <c r="K17" s="12">
        <v>0.75694444444444453</v>
      </c>
      <c r="L17" s="12">
        <v>0.96111111111111081</v>
      </c>
      <c r="M17" s="12">
        <v>0.93611111111111089</v>
      </c>
      <c r="N17" s="12">
        <v>0.94027777777777777</v>
      </c>
      <c r="O17" s="22">
        <v>0.88124999999999998</v>
      </c>
      <c r="P17" s="12">
        <v>0.53541666666666665</v>
      </c>
      <c r="Q17" s="380">
        <v>0.54861111111111105</v>
      </c>
    </row>
    <row r="18" spans="2:17" ht="22.9" customHeight="1">
      <c r="B18" s="534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535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534" t="s">
        <v>51</v>
      </c>
      <c r="C20" s="381" t="s">
        <v>48</v>
      </c>
      <c r="D20" s="382" t="s">
        <v>49</v>
      </c>
      <c r="E20" s="382" t="s">
        <v>49</v>
      </c>
      <c r="F20" s="382" t="s">
        <v>49</v>
      </c>
      <c r="G20" s="382" t="s">
        <v>49</v>
      </c>
      <c r="H20" s="382" t="s">
        <v>49</v>
      </c>
      <c r="I20" s="382" t="s">
        <v>49</v>
      </c>
      <c r="J20" s="382">
        <v>2</v>
      </c>
      <c r="K20" s="382" t="s">
        <v>49</v>
      </c>
      <c r="L20" s="382" t="s">
        <v>49</v>
      </c>
      <c r="M20" s="382">
        <v>1</v>
      </c>
      <c r="N20" s="382" t="s">
        <v>49</v>
      </c>
      <c r="O20" s="382">
        <v>1</v>
      </c>
      <c r="P20" s="382">
        <v>1</v>
      </c>
      <c r="Q20" s="383"/>
    </row>
    <row r="21" spans="2:17" ht="22.9" customHeight="1">
      <c r="B21" s="535"/>
      <c r="C21" s="381" t="s">
        <v>52</v>
      </c>
      <c r="D21" s="382">
        <v>1</v>
      </c>
      <c r="E21" s="382" t="s">
        <v>49</v>
      </c>
      <c r="F21" s="382">
        <v>1</v>
      </c>
      <c r="G21" s="382" t="s">
        <v>49</v>
      </c>
      <c r="H21" s="382" t="s">
        <v>49</v>
      </c>
      <c r="I21" s="382">
        <v>1</v>
      </c>
      <c r="J21" s="382" t="s">
        <v>49</v>
      </c>
      <c r="K21" s="382" t="s">
        <v>49</v>
      </c>
      <c r="L21" s="382">
        <v>1</v>
      </c>
      <c r="M21" s="382" t="s">
        <v>49</v>
      </c>
      <c r="N21" s="382">
        <v>1</v>
      </c>
      <c r="O21" s="382" t="s">
        <v>49</v>
      </c>
      <c r="P21" s="382">
        <v>1</v>
      </c>
      <c r="Q21" s="383"/>
    </row>
    <row r="22" spans="2:17" ht="22.9" customHeight="1">
      <c r="B22" s="513" t="s">
        <v>53</v>
      </c>
      <c r="C22" s="536"/>
      <c r="D22" s="384">
        <v>19.666666666666668</v>
      </c>
      <c r="E22" s="384">
        <v>17.666666666666668</v>
      </c>
      <c r="F22" s="384">
        <v>13.714285714285714</v>
      </c>
      <c r="G22" s="384">
        <v>5.833333333333333</v>
      </c>
      <c r="H22" s="384">
        <v>6.6</v>
      </c>
      <c r="I22" s="384">
        <v>16.428571428571427</v>
      </c>
      <c r="J22" s="384">
        <v>18.166666666666668</v>
      </c>
      <c r="K22" s="384">
        <v>16.125</v>
      </c>
      <c r="L22" s="384">
        <v>14.625</v>
      </c>
      <c r="M22" s="384">
        <v>18.5</v>
      </c>
      <c r="N22" s="384">
        <v>17.75</v>
      </c>
      <c r="O22" s="384">
        <v>19</v>
      </c>
      <c r="P22" s="384">
        <v>11.75</v>
      </c>
      <c r="Q22" s="385">
        <v>11.4</v>
      </c>
    </row>
    <row r="23" spans="2:17" ht="22.9" customHeight="1">
      <c r="B23" s="513" t="s">
        <v>54</v>
      </c>
      <c r="C23" s="536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513" t="s">
        <v>60</v>
      </c>
      <c r="C24" s="5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515" t="s">
        <v>61</v>
      </c>
      <c r="C25" s="537"/>
      <c r="D25" s="16"/>
      <c r="E25" s="17" t="s">
        <v>62</v>
      </c>
      <c r="F25" s="17"/>
      <c r="G25" s="17" t="s">
        <v>306</v>
      </c>
      <c r="H25" s="17" t="s">
        <v>306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5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532"/>
      <c r="C27" s="533"/>
      <c r="D27" s="517" t="s">
        <v>66</v>
      </c>
      <c r="E27" s="518"/>
      <c r="F27" s="518"/>
      <c r="G27" s="518"/>
      <c r="H27" s="519"/>
      <c r="I27" s="520" t="s">
        <v>67</v>
      </c>
      <c r="J27" s="521"/>
      <c r="K27" s="521"/>
      <c r="L27" s="521"/>
      <c r="M27" s="522"/>
      <c r="N27" s="376"/>
      <c r="O27" s="376"/>
      <c r="P27" s="376"/>
      <c r="Q27" s="376"/>
    </row>
    <row r="28" spans="2:17" ht="17.25" customHeight="1">
      <c r="B28" s="523" t="s">
        <v>26</v>
      </c>
      <c r="C28" s="524"/>
      <c r="D28" s="386">
        <v>1</v>
      </c>
      <c r="E28" s="387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525"/>
      <c r="C29" s="526"/>
      <c r="D29" s="388" t="s">
        <v>68</v>
      </c>
      <c r="E29" s="389" t="s">
        <v>69</v>
      </c>
      <c r="F29" s="14" t="s">
        <v>70</v>
      </c>
      <c r="G29" s="14" t="s">
        <v>71</v>
      </c>
      <c r="H29" s="390" t="s">
        <v>72</v>
      </c>
      <c r="I29" s="388" t="s">
        <v>73</v>
      </c>
      <c r="J29" s="14" t="s">
        <v>69</v>
      </c>
      <c r="K29" s="14" t="s">
        <v>70</v>
      </c>
      <c r="L29" s="14" t="s">
        <v>71</v>
      </c>
      <c r="M29" s="390" t="s">
        <v>72</v>
      </c>
      <c r="N29" s="376"/>
      <c r="O29" s="376"/>
      <c r="P29" s="376"/>
      <c r="Q29" s="376"/>
    </row>
    <row r="30" spans="2:17" ht="40" customHeight="1">
      <c r="B30" s="527" t="s">
        <v>12</v>
      </c>
      <c r="C30" s="391" t="s">
        <v>41</v>
      </c>
      <c r="D30" s="20">
        <v>320</v>
      </c>
      <c r="E30" s="392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40" customHeight="1">
      <c r="B31" s="528"/>
      <c r="C31" s="391" t="s">
        <v>42</v>
      </c>
      <c r="D31" s="394">
        <v>276.92857142857156</v>
      </c>
      <c r="E31" s="8">
        <v>796.97627314814827</v>
      </c>
      <c r="F31" s="8">
        <v>0</v>
      </c>
      <c r="G31" s="8">
        <v>945.26689075630134</v>
      </c>
      <c r="H31" s="395">
        <v>986.25633885483035</v>
      </c>
      <c r="I31" s="394">
        <v>0</v>
      </c>
      <c r="J31" s="8">
        <v>0</v>
      </c>
      <c r="K31" s="8">
        <v>559.89285714285677</v>
      </c>
      <c r="L31" s="8">
        <v>896.78885154195473</v>
      </c>
      <c r="M31" s="395">
        <v>869.92550504271537</v>
      </c>
      <c r="N31" s="376"/>
      <c r="O31" s="376"/>
      <c r="P31" s="376"/>
      <c r="Q31" s="376"/>
    </row>
    <row r="32" spans="2:17" ht="40" customHeight="1">
      <c r="B32" s="529"/>
      <c r="C32" s="396" t="s">
        <v>43</v>
      </c>
      <c r="D32" s="397">
        <f t="shared" ref="D32:M32" si="1">D31/D30</f>
        <v>0.86540178571428616</v>
      </c>
      <c r="E32" s="10">
        <f t="shared" si="1"/>
        <v>0.96603184624017968</v>
      </c>
      <c r="F32" s="10">
        <f t="shared" si="1"/>
        <v>0</v>
      </c>
      <c r="G32" s="10">
        <f t="shared" si="1"/>
        <v>1.0502965452847792</v>
      </c>
      <c r="H32" s="10">
        <f t="shared" si="1"/>
        <v>1.095840376505367</v>
      </c>
      <c r="I32" s="394">
        <f t="shared" si="1"/>
        <v>0</v>
      </c>
      <c r="J32" s="10">
        <f t="shared" si="1"/>
        <v>0</v>
      </c>
      <c r="K32" s="10">
        <f t="shared" si="1"/>
        <v>0.62210317460317421</v>
      </c>
      <c r="L32" s="10">
        <f t="shared" si="1"/>
        <v>0.99643205726883854</v>
      </c>
      <c r="M32" s="11">
        <f t="shared" si="1"/>
        <v>0.96658389449190596</v>
      </c>
      <c r="N32" s="376"/>
      <c r="O32" s="376"/>
      <c r="P32" s="376"/>
      <c r="Q32" s="376"/>
    </row>
    <row r="33" spans="2:17" ht="25.9" customHeight="1">
      <c r="B33" s="530" t="s">
        <v>44</v>
      </c>
      <c r="C33" s="396" t="s">
        <v>45</v>
      </c>
      <c r="D33" s="398">
        <v>0.1875</v>
      </c>
      <c r="E33" s="12">
        <v>0.18055555555555555</v>
      </c>
      <c r="F33" s="12">
        <v>0</v>
      </c>
      <c r="G33" s="12">
        <v>3222.8571428571295</v>
      </c>
      <c r="H33" s="380">
        <v>0.18055555555555555</v>
      </c>
      <c r="I33" s="39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76"/>
      <c r="O33" s="376"/>
      <c r="P33" s="376"/>
      <c r="Q33" s="376"/>
    </row>
    <row r="34" spans="2:17" ht="25.9" customHeight="1">
      <c r="B34" s="531"/>
      <c r="C34" s="396" t="s">
        <v>46</v>
      </c>
      <c r="D34" s="398">
        <v>0.22777777777777777</v>
      </c>
      <c r="E34" s="12">
        <v>0.31527777777777777</v>
      </c>
      <c r="F34" s="12">
        <v>0</v>
      </c>
      <c r="G34" s="12">
        <v>1117.2000000000023</v>
      </c>
      <c r="H34" s="380">
        <v>0.4152777777777778</v>
      </c>
      <c r="I34" s="23">
        <v>0</v>
      </c>
      <c r="J34" s="12">
        <v>0</v>
      </c>
      <c r="K34" s="12">
        <v>0.89583333333333337</v>
      </c>
      <c r="L34" s="12">
        <v>46121.104166666664</v>
      </c>
      <c r="M34" s="13">
        <v>46121.020833333336</v>
      </c>
      <c r="N34" s="376"/>
      <c r="O34" s="376"/>
      <c r="P34" s="376"/>
      <c r="Q34" s="376"/>
    </row>
    <row r="35" spans="2:17" ht="25.9" customHeight="1">
      <c r="B35" s="513" t="s">
        <v>53</v>
      </c>
      <c r="C35" s="514"/>
      <c r="D35" s="399">
        <v>5.5</v>
      </c>
      <c r="E35" s="400">
        <v>3.6666666666666665</v>
      </c>
      <c r="F35" s="400">
        <v>0</v>
      </c>
      <c r="G35" s="400">
        <v>3.6</v>
      </c>
      <c r="H35" s="401">
        <v>3.4</v>
      </c>
      <c r="I35" s="402">
        <v>0</v>
      </c>
      <c r="J35" s="400">
        <v>0</v>
      </c>
      <c r="K35" s="400">
        <v>3.75</v>
      </c>
      <c r="L35" s="400">
        <v>3.4</v>
      </c>
      <c r="M35" s="385">
        <v>3.5</v>
      </c>
      <c r="N35" s="376"/>
      <c r="O35" s="376"/>
      <c r="P35" s="376"/>
      <c r="Q35" s="376"/>
    </row>
    <row r="36" spans="2:17" ht="25.9" customHeight="1">
      <c r="B36" s="513" t="s">
        <v>54</v>
      </c>
      <c r="C36" s="514"/>
      <c r="D36" s="403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4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513" t="s">
        <v>60</v>
      </c>
      <c r="C37" s="514"/>
      <c r="D37" s="405"/>
      <c r="E37" s="406"/>
      <c r="F37" s="407"/>
      <c r="G37" s="407"/>
      <c r="H37" s="408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515" t="s">
        <v>61</v>
      </c>
      <c r="C38" s="516"/>
      <c r="D38" s="26"/>
      <c r="E38" s="409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18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6391" priority="4" operator="lessThan">
      <formula>0.8</formula>
    </cfRule>
  </conditionalFormatting>
  <conditionalFormatting sqref="J32:L32">
    <cfRule type="cellIs" dxfId="16390" priority="3" operator="lessThan">
      <formula>0.8</formula>
    </cfRule>
  </conditionalFormatting>
  <conditionalFormatting sqref="M32">
    <cfRule type="cellIs" dxfId="16389" priority="2" operator="lessThan">
      <formula>0.8</formula>
    </cfRule>
  </conditionalFormatting>
  <conditionalFormatting sqref="H32">
    <cfRule type="cellIs" dxfId="1638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8" tint="0.79998168889431442"/>
    <pageSetUpPr fitToPage="1"/>
  </sheetPr>
  <dimension ref="A1:R126"/>
  <sheetViews>
    <sheetView topLeftCell="A67" zoomScale="70" zoomScaleNormal="70" workbookViewId="0">
      <selection activeCell="D95" sqref="D95"/>
    </sheetView>
  </sheetViews>
  <sheetFormatPr defaultColWidth="7.90625" defaultRowHeight="15.5"/>
  <cols>
    <col min="1" max="1" width="13.6328125" style="289" customWidth="1"/>
    <col min="2" max="2" width="12.7265625" style="289" customWidth="1"/>
    <col min="3" max="3" width="12.7265625" style="358" hidden="1" customWidth="1"/>
    <col min="4" max="5" width="18.36328125" style="289" customWidth="1"/>
    <col min="6" max="6" width="9.7265625" style="356" customWidth="1"/>
    <col min="7" max="7" width="21.08984375" style="289" bestFit="1" customWidth="1"/>
    <col min="8" max="8" width="15.6328125" style="289" customWidth="1"/>
    <col min="9" max="9" width="12.26953125" style="289" bestFit="1" customWidth="1"/>
    <col min="10" max="15" width="9.7265625" style="289" customWidth="1"/>
    <col min="16" max="16" width="9.7265625" style="357" customWidth="1"/>
    <col min="17" max="18" width="9.7265625" style="289" customWidth="1"/>
    <col min="19" max="16384" width="7.9062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79184</v>
      </c>
      <c r="F1" s="285" t="s">
        <v>4</v>
      </c>
      <c r="G1" s="286">
        <f>SUM(H5:H124)</f>
        <v>1458662.0080259738</v>
      </c>
      <c r="H1" s="287" t="s">
        <v>79</v>
      </c>
      <c r="I1" s="288">
        <f>+J16+J64+J24+J38+J51+J81+J100+J91+J57+J124+J111</f>
        <v>35.166666666666671</v>
      </c>
      <c r="J1" s="589" t="s">
        <v>80</v>
      </c>
      <c r="K1" s="590"/>
      <c r="L1" s="591"/>
      <c r="M1" s="589" t="s">
        <v>81</v>
      </c>
      <c r="N1" s="590"/>
      <c r="O1" s="590"/>
      <c r="P1" s="590"/>
      <c r="Q1" s="590"/>
      <c r="R1" s="591"/>
    </row>
    <row r="2" spans="1:18" ht="26.25" customHeight="1" thickBot="1">
      <c r="A2" s="595" t="s">
        <v>339</v>
      </c>
      <c r="B2" s="596"/>
      <c r="C2" s="290"/>
      <c r="D2" s="410" t="s">
        <v>83</v>
      </c>
      <c r="E2" s="291">
        <f>AVERAGE(L16,L24,L38,L51,L100,L111,L91)</f>
        <v>538.67894429644002</v>
      </c>
      <c r="F2" s="292" t="s">
        <v>84</v>
      </c>
      <c r="G2" s="293">
        <f>G1/E1</f>
        <v>18.421171044983506</v>
      </c>
      <c r="H2" s="294" t="s">
        <v>85</v>
      </c>
      <c r="I2" s="295">
        <f>COUNT(I5:I124)</f>
        <v>0</v>
      </c>
      <c r="J2" s="592"/>
      <c r="K2" s="593"/>
      <c r="L2" s="594"/>
      <c r="M2" s="592"/>
      <c r="N2" s="593"/>
      <c r="O2" s="593"/>
      <c r="P2" s="593"/>
      <c r="Q2" s="593"/>
      <c r="R2" s="594"/>
    </row>
    <row r="3" spans="1:18" ht="23.25" customHeight="1">
      <c r="A3" s="597" t="s">
        <v>86</v>
      </c>
      <c r="B3" s="599" t="s">
        <v>87</v>
      </c>
      <c r="C3" s="412"/>
      <c r="D3" s="600" t="s">
        <v>88</v>
      </c>
      <c r="E3" s="600"/>
      <c r="F3" s="601" t="s">
        <v>89</v>
      </c>
      <c r="G3" s="602" t="s">
        <v>90</v>
      </c>
      <c r="H3" s="600" t="s">
        <v>91</v>
      </c>
      <c r="I3" s="603" t="s">
        <v>92</v>
      </c>
      <c r="J3" s="605" t="s">
        <v>93</v>
      </c>
      <c r="K3" s="607" t="s">
        <v>94</v>
      </c>
      <c r="L3" s="609" t="s">
        <v>83</v>
      </c>
      <c r="M3" s="611" t="s">
        <v>95</v>
      </c>
      <c r="N3" s="611"/>
      <c r="O3" s="605" t="s">
        <v>96</v>
      </c>
      <c r="P3" s="612" t="s">
        <v>97</v>
      </c>
      <c r="Q3" s="605" t="s">
        <v>98</v>
      </c>
      <c r="R3" s="605"/>
    </row>
    <row r="4" spans="1:18" ht="15.75" customHeight="1">
      <c r="A4" s="598"/>
      <c r="B4" s="599"/>
      <c r="C4" s="412"/>
      <c r="D4" s="600"/>
      <c r="E4" s="600"/>
      <c r="F4" s="601"/>
      <c r="G4" s="602"/>
      <c r="H4" s="600"/>
      <c r="I4" s="604"/>
      <c r="J4" s="606"/>
      <c r="K4" s="608"/>
      <c r="L4" s="610"/>
      <c r="M4" s="415" t="s">
        <v>99</v>
      </c>
      <c r="N4" s="415" t="s">
        <v>100</v>
      </c>
      <c r="O4" s="606"/>
      <c r="P4" s="613"/>
      <c r="Q4" s="296" t="s">
        <v>101</v>
      </c>
      <c r="R4" s="296" t="s">
        <v>102</v>
      </c>
    </row>
    <row r="5" spans="1:18">
      <c r="A5" s="614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2">
        <v>2091</v>
      </c>
      <c r="H5" s="300">
        <f>F5*G5</f>
        <v>0</v>
      </c>
      <c r="I5" s="413"/>
      <c r="J5" s="301">
        <v>9</v>
      </c>
      <c r="K5" s="302">
        <f t="shared" ref="K5:K11" si="0">G5/P5*60</f>
        <v>2091.0000000000005</v>
      </c>
      <c r="L5" s="303">
        <f t="shared" ref="L5:L11" si="1">K5/J5</f>
        <v>232.33333333333337</v>
      </c>
      <c r="M5" s="304">
        <v>0.17361111111111113</v>
      </c>
      <c r="N5" s="304">
        <v>0.21527777777777779</v>
      </c>
      <c r="O5" s="296">
        <v>10</v>
      </c>
      <c r="P5" s="416">
        <f t="shared" ref="P5:P12" si="2">(N5-M5)*24*60</f>
        <v>59.999999999999986</v>
      </c>
      <c r="Q5" s="305"/>
      <c r="R5" s="305"/>
    </row>
    <row r="6" spans="1:18">
      <c r="A6" s="614"/>
      <c r="B6" s="297">
        <v>0</v>
      </c>
      <c r="C6" s="297"/>
      <c r="D6" s="298" t="s">
        <v>106</v>
      </c>
      <c r="E6" s="298"/>
      <c r="F6" s="299" t="s">
        <v>105</v>
      </c>
      <c r="G6" s="412">
        <v>2072</v>
      </c>
      <c r="H6" s="300">
        <f t="shared" ref="H6:H113" si="3">F6*G6</f>
        <v>0</v>
      </c>
      <c r="I6" s="413"/>
      <c r="J6" s="301">
        <v>9</v>
      </c>
      <c r="K6" s="302">
        <f t="shared" si="0"/>
        <v>2071.9999999999991</v>
      </c>
      <c r="L6" s="303">
        <f t="shared" si="1"/>
        <v>230.22222222222211</v>
      </c>
      <c r="M6" s="304">
        <v>0.21875</v>
      </c>
      <c r="N6" s="304">
        <v>0.26041666666666669</v>
      </c>
      <c r="O6" s="296">
        <v>5</v>
      </c>
      <c r="P6" s="416">
        <f t="shared" si="2"/>
        <v>60.000000000000028</v>
      </c>
      <c r="Q6" s="296"/>
      <c r="R6" s="296"/>
    </row>
    <row r="7" spans="1:18">
      <c r="A7" s="614"/>
      <c r="B7" s="297" t="s">
        <v>107</v>
      </c>
      <c r="C7" s="297"/>
      <c r="D7" s="298" t="s">
        <v>108</v>
      </c>
      <c r="E7" s="298"/>
      <c r="F7" s="299">
        <v>36.450000000000003</v>
      </c>
      <c r="G7" s="412">
        <v>1339</v>
      </c>
      <c r="H7" s="300">
        <f t="shared" si="3"/>
        <v>48806.55</v>
      </c>
      <c r="I7" s="413"/>
      <c r="J7" s="301">
        <v>13</v>
      </c>
      <c r="K7" s="302">
        <f t="shared" si="0"/>
        <v>1460.7272727272737</v>
      </c>
      <c r="L7" s="303">
        <f t="shared" si="1"/>
        <v>112.36363636363643</v>
      </c>
      <c r="M7" s="304">
        <v>0.2638888888888889</v>
      </c>
      <c r="N7" s="304">
        <v>0.30208333333333331</v>
      </c>
      <c r="O7" s="296">
        <v>5</v>
      </c>
      <c r="P7" s="416">
        <f t="shared" si="2"/>
        <v>54.999999999999964</v>
      </c>
      <c r="Q7" s="305"/>
      <c r="R7" s="305"/>
    </row>
    <row r="8" spans="1:18">
      <c r="A8" s="614"/>
      <c r="B8" s="297" t="s">
        <v>107</v>
      </c>
      <c r="C8" s="297"/>
      <c r="D8" s="298" t="s">
        <v>109</v>
      </c>
      <c r="E8" s="298"/>
      <c r="F8" s="299">
        <v>27.05</v>
      </c>
      <c r="G8" s="412">
        <v>337</v>
      </c>
      <c r="H8" s="300">
        <f t="shared" si="3"/>
        <v>9115.85</v>
      </c>
      <c r="I8" s="413"/>
      <c r="J8" s="301">
        <v>13</v>
      </c>
      <c r="K8" s="302">
        <f t="shared" si="0"/>
        <v>1348.0000000000048</v>
      </c>
      <c r="L8" s="303">
        <f t="shared" si="1"/>
        <v>103.69230769230806</v>
      </c>
      <c r="M8" s="304">
        <v>0.34722222222222227</v>
      </c>
      <c r="N8" s="304">
        <v>0.3576388888888889</v>
      </c>
      <c r="O8" s="296">
        <v>5</v>
      </c>
      <c r="P8" s="416">
        <f t="shared" si="2"/>
        <v>14.999999999999947</v>
      </c>
      <c r="Q8" s="305">
        <v>0.36458333333333331</v>
      </c>
      <c r="R8" s="305">
        <v>0.39583333333333331</v>
      </c>
    </row>
    <row r="9" spans="1:18">
      <c r="A9" s="614"/>
      <c r="B9" s="297" t="s">
        <v>107</v>
      </c>
      <c r="C9" s="297"/>
      <c r="D9" s="298" t="s">
        <v>110</v>
      </c>
      <c r="E9" s="298"/>
      <c r="F9" s="299">
        <v>19.7</v>
      </c>
      <c r="G9" s="306">
        <v>996</v>
      </c>
      <c r="H9" s="300">
        <f t="shared" si="3"/>
        <v>19621.2</v>
      </c>
      <c r="I9" s="413"/>
      <c r="J9" s="301">
        <v>13</v>
      </c>
      <c r="K9" s="302">
        <f t="shared" si="0"/>
        <v>1195.2000000000025</v>
      </c>
      <c r="L9" s="303">
        <f t="shared" si="1"/>
        <v>91.938461538461738</v>
      </c>
      <c r="M9" s="304">
        <v>0.39930555555555558</v>
      </c>
      <c r="N9" s="304">
        <v>0.43402777777777773</v>
      </c>
      <c r="O9" s="296">
        <v>5</v>
      </c>
      <c r="P9" s="416">
        <f t="shared" si="2"/>
        <v>49.999999999999901</v>
      </c>
      <c r="Q9" s="305"/>
      <c r="R9" s="305"/>
    </row>
    <row r="10" spans="1:18">
      <c r="A10" s="614"/>
      <c r="B10" s="297" t="s">
        <v>107</v>
      </c>
      <c r="C10" s="297"/>
      <c r="D10" s="298" t="s">
        <v>111</v>
      </c>
      <c r="E10" s="298"/>
      <c r="F10" s="299">
        <v>17.87</v>
      </c>
      <c r="G10" s="306">
        <v>501</v>
      </c>
      <c r="H10" s="300">
        <f t="shared" si="3"/>
        <v>8952.8700000000008</v>
      </c>
      <c r="I10" s="413"/>
      <c r="J10" s="301">
        <v>13</v>
      </c>
      <c r="K10" s="302">
        <f t="shared" si="0"/>
        <v>1502.9999999999993</v>
      </c>
      <c r="L10" s="303">
        <f t="shared" si="1"/>
        <v>115.61538461538456</v>
      </c>
      <c r="M10" s="304">
        <v>0.4375</v>
      </c>
      <c r="N10" s="304">
        <v>0.4513888888888889</v>
      </c>
      <c r="O10" s="296">
        <v>5</v>
      </c>
      <c r="P10" s="416">
        <f t="shared" si="2"/>
        <v>20.000000000000007</v>
      </c>
      <c r="Q10" s="305"/>
      <c r="R10" s="305"/>
    </row>
    <row r="11" spans="1:18">
      <c r="A11" s="614"/>
      <c r="B11" s="297" t="s">
        <v>107</v>
      </c>
      <c r="C11" s="297"/>
      <c r="D11" s="298" t="s">
        <v>113</v>
      </c>
      <c r="E11" s="298"/>
      <c r="F11" s="299">
        <v>29.52</v>
      </c>
      <c r="G11" s="306">
        <v>2091</v>
      </c>
      <c r="H11" s="300">
        <f t="shared" si="3"/>
        <v>61726.32</v>
      </c>
      <c r="I11" s="413"/>
      <c r="J11" s="301">
        <v>12</v>
      </c>
      <c r="K11" s="302">
        <f t="shared" si="0"/>
        <v>2509.2000000000007</v>
      </c>
      <c r="L11" s="303">
        <f t="shared" si="1"/>
        <v>209.10000000000005</v>
      </c>
      <c r="M11" s="304">
        <v>0.47569444444444442</v>
      </c>
      <c r="N11" s="304">
        <v>0.51041666666666663</v>
      </c>
      <c r="O11" s="296">
        <v>5</v>
      </c>
      <c r="P11" s="416">
        <f t="shared" si="2"/>
        <v>49.999999999999986</v>
      </c>
      <c r="Q11" s="305"/>
      <c r="R11" s="305"/>
    </row>
    <row r="12" spans="1:18">
      <c r="A12" s="615"/>
      <c r="B12" s="297" t="s">
        <v>107</v>
      </c>
      <c r="C12" s="412"/>
      <c r="D12" s="298" t="s">
        <v>114</v>
      </c>
      <c r="E12" s="298"/>
      <c r="F12" s="299">
        <v>29.856999999999999</v>
      </c>
      <c r="G12" s="411">
        <v>2072</v>
      </c>
      <c r="H12" s="300">
        <f t="shared" si="3"/>
        <v>61863.703999999998</v>
      </c>
      <c r="I12" s="413"/>
      <c r="J12" s="301">
        <v>12</v>
      </c>
      <c r="K12" s="302">
        <f>G12/P12*60</f>
        <v>2486.4000000000087</v>
      </c>
      <c r="L12" s="303">
        <f>K12/J12</f>
        <v>207.20000000000073</v>
      </c>
      <c r="M12" s="304">
        <v>0.51388888888888895</v>
      </c>
      <c r="N12" s="304">
        <v>0.54861111111111105</v>
      </c>
      <c r="O12" s="296">
        <v>5</v>
      </c>
      <c r="P12" s="416">
        <f t="shared" si="2"/>
        <v>49.999999999999822</v>
      </c>
      <c r="Q12" s="305"/>
      <c r="R12" s="296"/>
    </row>
    <row r="13" spans="1:18">
      <c r="A13" s="615"/>
      <c r="B13" s="297"/>
      <c r="C13" s="297"/>
      <c r="D13" s="417"/>
      <c r="E13" s="418"/>
      <c r="F13" s="299"/>
      <c r="G13" s="306"/>
      <c r="H13" s="300"/>
      <c r="I13" s="413"/>
      <c r="J13" s="301"/>
      <c r="K13" s="302"/>
      <c r="L13" s="303"/>
      <c r="M13" s="304"/>
      <c r="N13" s="304"/>
      <c r="O13" s="296"/>
      <c r="P13" s="416"/>
      <c r="Q13" s="296"/>
      <c r="R13" s="296"/>
    </row>
    <row r="14" spans="1:18">
      <c r="A14" s="615"/>
      <c r="B14" s="297"/>
      <c r="C14" s="297"/>
      <c r="D14" s="417"/>
      <c r="E14" s="418"/>
      <c r="F14" s="299"/>
      <c r="G14" s="306"/>
      <c r="H14" s="300"/>
      <c r="I14" s="413"/>
      <c r="J14" s="301"/>
      <c r="K14" s="302"/>
      <c r="L14" s="303"/>
      <c r="M14" s="304"/>
      <c r="N14" s="304"/>
      <c r="O14" s="296"/>
      <c r="P14" s="416"/>
      <c r="Q14" s="296"/>
      <c r="R14" s="296"/>
    </row>
    <row r="15" spans="1:18">
      <c r="A15" s="615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13"/>
      <c r="J15" s="301"/>
      <c r="K15" s="302"/>
      <c r="L15" s="303"/>
      <c r="M15" s="304"/>
      <c r="N15" s="304"/>
      <c r="O15" s="296"/>
      <c r="P15" s="416"/>
      <c r="Q15" s="296"/>
      <c r="R15" s="296"/>
    </row>
    <row r="16" spans="1:18" ht="15.75" customHeight="1">
      <c r="A16" s="616"/>
      <c r="B16" s="297">
        <v>0</v>
      </c>
      <c r="C16" s="297" t="s">
        <v>117</v>
      </c>
      <c r="D16" s="617" t="s">
        <v>118</v>
      </c>
      <c r="E16" s="617"/>
      <c r="F16" s="308"/>
      <c r="G16" s="309"/>
      <c r="H16" s="310"/>
      <c r="I16" s="311"/>
      <c r="J16" s="312">
        <f>AVERAGE(J5:J15)</f>
        <v>11.75</v>
      </c>
      <c r="K16" s="312">
        <f>AVERAGE(K5:K15)</f>
        <v>1833.1909090909112</v>
      </c>
      <c r="L16" s="313">
        <f>AVERAGE(L5:L15)</f>
        <v>162.80816822066839</v>
      </c>
      <c r="M16" s="304"/>
      <c r="N16" s="304"/>
      <c r="O16" s="302"/>
      <c r="P16" s="302"/>
      <c r="Q16" s="303"/>
      <c r="R16" s="303"/>
    </row>
    <row r="17" spans="1:18" ht="15.75" customHeight="1">
      <c r="A17" s="618" t="s">
        <v>119</v>
      </c>
      <c r="B17" s="297" t="s">
        <v>107</v>
      </c>
      <c r="C17" s="412"/>
      <c r="D17" s="621" t="s">
        <v>120</v>
      </c>
      <c r="E17" s="622"/>
      <c r="F17" s="299">
        <v>14.03</v>
      </c>
      <c r="G17" s="412">
        <v>354</v>
      </c>
      <c r="H17" s="314">
        <f t="shared" ref="H17:H23" si="4">F17*G17</f>
        <v>4966.62</v>
      </c>
      <c r="I17" s="315"/>
      <c r="J17" s="301">
        <v>6</v>
      </c>
      <c r="K17" s="302">
        <f>G17/P17*60</f>
        <v>1517.1428571428582</v>
      </c>
      <c r="L17" s="303">
        <f>K17/J17</f>
        <v>252.85714285714303</v>
      </c>
      <c r="M17" s="304">
        <v>0.1875</v>
      </c>
      <c r="N17" s="304">
        <v>0.19722222222222222</v>
      </c>
      <c r="O17" s="296">
        <v>30</v>
      </c>
      <c r="P17" s="416">
        <f>(N17-M17)*24*60</f>
        <v>13.999999999999989</v>
      </c>
      <c r="Q17" s="296"/>
      <c r="R17" s="296"/>
    </row>
    <row r="18" spans="1:18" ht="15.75" customHeight="1">
      <c r="A18" s="618"/>
      <c r="B18" s="297" t="s">
        <v>115</v>
      </c>
      <c r="C18" s="412"/>
      <c r="D18" s="623" t="s">
        <v>121</v>
      </c>
      <c r="E18" s="624"/>
      <c r="F18" s="299">
        <v>14.49</v>
      </c>
      <c r="G18" s="411">
        <v>602</v>
      </c>
      <c r="H18" s="300">
        <f t="shared" si="4"/>
        <v>8722.98</v>
      </c>
      <c r="I18" s="413"/>
      <c r="J18" s="301">
        <v>5</v>
      </c>
      <c r="K18" s="302">
        <f>G18/P18*60</f>
        <v>1505.0000000000005</v>
      </c>
      <c r="L18" s="303">
        <f>K18/J18</f>
        <v>301.00000000000011</v>
      </c>
      <c r="M18" s="304">
        <v>0.21111111111111111</v>
      </c>
      <c r="N18" s="304">
        <v>0.22777777777777777</v>
      </c>
      <c r="O18" s="296">
        <v>20</v>
      </c>
      <c r="P18" s="416">
        <f t="shared" ref="P18" si="5">(N18-M18)*24*60</f>
        <v>23.999999999999993</v>
      </c>
      <c r="Q18" s="305"/>
      <c r="R18" s="305"/>
    </row>
    <row r="19" spans="1:18" ht="15.75" customHeight="1">
      <c r="A19" s="618"/>
      <c r="B19" s="297">
        <v>0</v>
      </c>
      <c r="C19" s="412"/>
      <c r="D19" s="623"/>
      <c r="E19" s="624"/>
      <c r="F19" s="299" t="s">
        <v>105</v>
      </c>
      <c r="G19" s="411"/>
      <c r="H19" s="300">
        <f t="shared" si="4"/>
        <v>0</v>
      </c>
      <c r="I19" s="413"/>
      <c r="J19" s="301"/>
      <c r="K19" s="302"/>
      <c r="L19" s="303"/>
      <c r="M19" s="304"/>
      <c r="N19" s="304"/>
      <c r="O19" s="296"/>
      <c r="P19" s="416"/>
      <c r="Q19" s="305"/>
      <c r="R19" s="305"/>
    </row>
    <row r="20" spans="1:18" ht="15.75" customHeight="1">
      <c r="A20" s="619"/>
      <c r="B20" s="297">
        <v>0</v>
      </c>
      <c r="C20" s="412"/>
      <c r="D20" s="316"/>
      <c r="E20" s="418"/>
      <c r="F20" s="299" t="s">
        <v>105</v>
      </c>
      <c r="G20" s="411"/>
      <c r="H20" s="300">
        <f t="shared" si="4"/>
        <v>0</v>
      </c>
      <c r="I20" s="413"/>
      <c r="J20" s="301"/>
      <c r="K20" s="302"/>
      <c r="L20" s="303"/>
      <c r="M20" s="304"/>
      <c r="N20" s="304"/>
      <c r="O20" s="296"/>
      <c r="P20" s="416"/>
      <c r="Q20" s="296"/>
      <c r="R20" s="296"/>
    </row>
    <row r="21" spans="1:18" ht="15.75" customHeight="1">
      <c r="A21" s="619"/>
      <c r="B21" s="297">
        <v>0</v>
      </c>
      <c r="C21" s="412"/>
      <c r="D21" s="316"/>
      <c r="E21" s="418"/>
      <c r="F21" s="299" t="s">
        <v>105</v>
      </c>
      <c r="G21" s="411"/>
      <c r="H21" s="300">
        <f t="shared" si="4"/>
        <v>0</v>
      </c>
      <c r="I21" s="413"/>
      <c r="J21" s="301"/>
      <c r="K21" s="302"/>
      <c r="L21" s="303"/>
      <c r="M21" s="304"/>
      <c r="N21" s="304"/>
      <c r="O21" s="296"/>
      <c r="P21" s="416"/>
      <c r="Q21" s="296"/>
      <c r="R21" s="296"/>
    </row>
    <row r="22" spans="1:18" ht="15.75" customHeight="1">
      <c r="A22" s="619"/>
      <c r="B22" s="297">
        <v>0</v>
      </c>
      <c r="C22" s="412"/>
      <c r="D22" s="316"/>
      <c r="E22" s="418"/>
      <c r="F22" s="299" t="s">
        <v>105</v>
      </c>
      <c r="G22" s="411"/>
      <c r="H22" s="300">
        <f t="shared" si="4"/>
        <v>0</v>
      </c>
      <c r="I22" s="413"/>
      <c r="J22" s="301"/>
      <c r="K22" s="302"/>
      <c r="L22" s="303"/>
      <c r="M22" s="304"/>
      <c r="N22" s="304"/>
      <c r="O22" s="296"/>
      <c r="P22" s="416"/>
      <c r="Q22" s="296"/>
      <c r="R22" s="296"/>
    </row>
    <row r="23" spans="1:18" ht="15.75" customHeight="1">
      <c r="A23" s="619"/>
      <c r="B23" s="297">
        <v>0</v>
      </c>
      <c r="C23" s="412"/>
      <c r="D23" s="316"/>
      <c r="E23" s="418"/>
      <c r="F23" s="299" t="s">
        <v>105</v>
      </c>
      <c r="G23" s="411"/>
      <c r="H23" s="300">
        <f t="shared" si="4"/>
        <v>0</v>
      </c>
      <c r="I23" s="413"/>
      <c r="J23" s="301"/>
      <c r="K23" s="302"/>
      <c r="L23" s="303"/>
      <c r="M23" s="304"/>
      <c r="N23" s="304"/>
      <c r="O23" s="296"/>
      <c r="P23" s="416"/>
      <c r="Q23" s="296"/>
      <c r="R23" s="296"/>
    </row>
    <row r="24" spans="1:18" ht="17.5" customHeight="1">
      <c r="A24" s="620"/>
      <c r="B24" s="297">
        <v>0</v>
      </c>
      <c r="C24" s="6" t="s">
        <v>122</v>
      </c>
      <c r="D24" s="617" t="s">
        <v>118</v>
      </c>
      <c r="E24" s="617"/>
      <c r="F24" s="308"/>
      <c r="G24" s="317"/>
      <c r="H24" s="310"/>
      <c r="I24" s="311"/>
      <c r="J24" s="312">
        <f>AVERAGE(J17:J23)</f>
        <v>5.5</v>
      </c>
      <c r="K24" s="312">
        <f>AVERAGE(K17:K23)</f>
        <v>1511.0714285714294</v>
      </c>
      <c r="L24" s="313">
        <f>AVERAGE(L17:L23)</f>
        <v>276.92857142857156</v>
      </c>
      <c r="M24" s="304"/>
      <c r="N24" s="304"/>
      <c r="O24" s="296"/>
      <c r="P24" s="296"/>
      <c r="Q24" s="296"/>
      <c r="R24" s="296"/>
    </row>
    <row r="25" spans="1:18">
      <c r="A25" s="629" t="s">
        <v>123</v>
      </c>
      <c r="B25" s="297" t="s">
        <v>115</v>
      </c>
      <c r="C25" s="318"/>
      <c r="D25" s="320" t="s">
        <v>124</v>
      </c>
      <c r="E25" s="319"/>
      <c r="F25" s="299">
        <v>15.03</v>
      </c>
      <c r="G25" s="412">
        <v>2130</v>
      </c>
      <c r="H25" s="300">
        <f t="shared" ref="H25:H27" si="6">F25*G25</f>
        <v>32013.899999999998</v>
      </c>
      <c r="I25" s="413"/>
      <c r="J25" s="301">
        <v>4</v>
      </c>
      <c r="K25" s="302">
        <f t="shared" ref="K25:K27" si="7">G25/P25*60</f>
        <v>2840</v>
      </c>
      <c r="L25" s="303">
        <f t="shared" ref="L25:L27" si="8">K25/J25</f>
        <v>710</v>
      </c>
      <c r="M25" s="304">
        <v>0.18055555555555555</v>
      </c>
      <c r="N25" s="304">
        <v>0.21180555555555555</v>
      </c>
      <c r="O25" s="296">
        <v>20</v>
      </c>
      <c r="P25" s="416">
        <f t="shared" ref="P25:P27" si="9">(N25-M25)*24*60</f>
        <v>45</v>
      </c>
      <c r="Q25" s="305"/>
      <c r="R25" s="305"/>
    </row>
    <row r="26" spans="1:18">
      <c r="A26" s="629"/>
      <c r="B26" s="297" t="s">
        <v>115</v>
      </c>
      <c r="C26" s="318"/>
      <c r="D26" s="316" t="s">
        <v>125</v>
      </c>
      <c r="E26" s="321"/>
      <c r="F26" s="299">
        <v>18.18</v>
      </c>
      <c r="G26" s="412">
        <v>3057</v>
      </c>
      <c r="H26" s="300">
        <f t="shared" si="6"/>
        <v>55576.26</v>
      </c>
      <c r="I26" s="413"/>
      <c r="J26" s="301">
        <v>4</v>
      </c>
      <c r="K26" s="302">
        <f t="shared" si="7"/>
        <v>2865.9375000000014</v>
      </c>
      <c r="L26" s="303">
        <f t="shared" si="8"/>
        <v>716.48437500000034</v>
      </c>
      <c r="M26" s="304">
        <v>0.22569444444444445</v>
      </c>
      <c r="N26" s="304">
        <v>0.27013888888888887</v>
      </c>
      <c r="O26" s="296">
        <v>20</v>
      </c>
      <c r="P26" s="416">
        <f t="shared" si="9"/>
        <v>63.999999999999972</v>
      </c>
      <c r="Q26" s="305"/>
      <c r="R26" s="305"/>
    </row>
    <row r="27" spans="1:18">
      <c r="A27" s="629"/>
      <c r="B27" s="297" t="s">
        <v>115</v>
      </c>
      <c r="C27" s="318"/>
      <c r="D27" s="320" t="s">
        <v>126</v>
      </c>
      <c r="E27" s="321"/>
      <c r="F27" s="299">
        <v>18.53</v>
      </c>
      <c r="G27" s="412">
        <v>2170</v>
      </c>
      <c r="H27" s="300">
        <f t="shared" si="6"/>
        <v>40210.100000000006</v>
      </c>
      <c r="I27" s="413"/>
      <c r="J27" s="301">
        <v>3</v>
      </c>
      <c r="K27" s="302">
        <f t="shared" si="7"/>
        <v>2893.3333333333335</v>
      </c>
      <c r="L27" s="303">
        <f t="shared" si="8"/>
        <v>964.44444444444446</v>
      </c>
      <c r="M27" s="304">
        <v>0.28402777777777777</v>
      </c>
      <c r="N27" s="304">
        <v>0.31527777777777777</v>
      </c>
      <c r="O27" s="296">
        <v>20</v>
      </c>
      <c r="P27" s="416">
        <f t="shared" si="9"/>
        <v>45</v>
      </c>
      <c r="Q27" s="305"/>
      <c r="R27" s="305"/>
    </row>
    <row r="28" spans="1:18">
      <c r="A28" s="629"/>
      <c r="B28" s="297">
        <v>0</v>
      </c>
      <c r="C28" s="412"/>
      <c r="D28" s="316"/>
      <c r="E28" s="321"/>
      <c r="F28" s="299"/>
      <c r="G28" s="412"/>
      <c r="H28" s="300"/>
      <c r="I28" s="413"/>
      <c r="J28" s="301"/>
      <c r="K28" s="302"/>
      <c r="L28" s="303"/>
      <c r="M28" s="304"/>
      <c r="N28" s="304"/>
      <c r="O28" s="296"/>
      <c r="P28" s="416"/>
      <c r="Q28" s="305"/>
      <c r="R28" s="305"/>
    </row>
    <row r="29" spans="1:18">
      <c r="A29" s="629"/>
      <c r="B29" s="297">
        <v>0</v>
      </c>
      <c r="C29" s="412"/>
      <c r="D29" s="320"/>
      <c r="E29" s="321"/>
      <c r="F29" s="299"/>
      <c r="G29" s="412"/>
      <c r="H29" s="300"/>
      <c r="I29" s="413"/>
      <c r="J29" s="301"/>
      <c r="K29" s="302"/>
      <c r="L29" s="303"/>
      <c r="M29" s="304"/>
      <c r="N29" s="304"/>
      <c r="O29" s="296"/>
      <c r="P29" s="416"/>
      <c r="Q29" s="305"/>
      <c r="R29" s="305"/>
    </row>
    <row r="30" spans="1:18">
      <c r="A30" s="629"/>
      <c r="B30" s="297">
        <v>0</v>
      </c>
      <c r="C30" s="412"/>
      <c r="D30" s="322"/>
      <c r="E30" s="321"/>
      <c r="F30" s="299"/>
      <c r="G30" s="412"/>
      <c r="H30" s="300"/>
      <c r="I30" s="413"/>
      <c r="J30" s="301"/>
      <c r="K30" s="302"/>
      <c r="L30" s="303"/>
      <c r="M30" s="304"/>
      <c r="N30" s="304"/>
      <c r="O30" s="296"/>
      <c r="P30" s="416"/>
      <c r="Q30" s="305"/>
      <c r="R30" s="305"/>
    </row>
    <row r="31" spans="1:18" ht="15.75" customHeight="1">
      <c r="A31" s="629"/>
      <c r="B31" s="297">
        <v>0</v>
      </c>
      <c r="C31" s="412"/>
      <c r="D31" s="316"/>
      <c r="E31" s="321"/>
      <c r="F31" s="299"/>
      <c r="G31" s="412"/>
      <c r="H31" s="300"/>
      <c r="I31" s="413"/>
      <c r="J31" s="301"/>
      <c r="K31" s="302"/>
      <c r="L31" s="303"/>
      <c r="M31" s="304"/>
      <c r="N31" s="304"/>
      <c r="O31" s="296"/>
      <c r="P31" s="416"/>
      <c r="Q31" s="305"/>
      <c r="R31" s="305"/>
    </row>
    <row r="32" spans="1:18">
      <c r="A32" s="629"/>
      <c r="B32" s="297">
        <v>0</v>
      </c>
      <c r="C32" s="412"/>
      <c r="D32" s="316"/>
      <c r="E32" s="418"/>
      <c r="F32" s="299" t="s">
        <v>105</v>
      </c>
      <c r="G32" s="412"/>
      <c r="H32" s="300">
        <f t="shared" ref="H32:H37" si="10">F32*G32</f>
        <v>0</v>
      </c>
      <c r="I32" s="413"/>
      <c r="J32" s="301"/>
      <c r="K32" s="302"/>
      <c r="L32" s="303"/>
      <c r="M32" s="304"/>
      <c r="N32" s="304"/>
      <c r="O32" s="296"/>
      <c r="P32" s="416"/>
      <c r="Q32" s="305"/>
      <c r="R32" s="305"/>
    </row>
    <row r="33" spans="1:18">
      <c r="A33" s="629"/>
      <c r="B33" s="297">
        <v>0</v>
      </c>
      <c r="C33" s="412"/>
      <c r="D33" s="320"/>
      <c r="E33" s="321"/>
      <c r="F33" s="299" t="s">
        <v>105</v>
      </c>
      <c r="G33" s="412"/>
      <c r="H33" s="300">
        <f t="shared" si="10"/>
        <v>0</v>
      </c>
      <c r="I33" s="413"/>
      <c r="J33" s="301"/>
      <c r="K33" s="302"/>
      <c r="L33" s="303"/>
      <c r="M33" s="304"/>
      <c r="N33" s="304"/>
      <c r="O33" s="296"/>
      <c r="P33" s="416"/>
      <c r="Q33" s="305"/>
      <c r="R33" s="305"/>
    </row>
    <row r="34" spans="1:18">
      <c r="A34" s="629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10"/>
        <v>0</v>
      </c>
      <c r="I34" s="413"/>
      <c r="J34" s="301"/>
      <c r="K34" s="302"/>
      <c r="L34" s="303"/>
      <c r="M34" s="304"/>
      <c r="N34" s="304"/>
      <c r="O34" s="296"/>
      <c r="P34" s="416"/>
      <c r="Q34" s="305"/>
      <c r="R34" s="305"/>
    </row>
    <row r="35" spans="1:18">
      <c r="A35" s="629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10"/>
        <v>0</v>
      </c>
      <c r="I35" s="413"/>
      <c r="J35" s="301"/>
      <c r="K35" s="302"/>
      <c r="L35" s="303"/>
      <c r="M35" s="304"/>
      <c r="N35" s="304"/>
      <c r="O35" s="296"/>
      <c r="P35" s="416"/>
      <c r="Q35" s="305"/>
      <c r="R35" s="305"/>
    </row>
    <row r="36" spans="1:18">
      <c r="A36" s="629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10"/>
        <v>0</v>
      </c>
      <c r="I36" s="413"/>
      <c r="J36" s="301"/>
      <c r="K36" s="302"/>
      <c r="L36" s="303"/>
      <c r="M36" s="304"/>
      <c r="N36" s="304"/>
      <c r="O36" s="296"/>
      <c r="P36" s="416"/>
      <c r="Q36" s="305"/>
      <c r="R36" s="305"/>
    </row>
    <row r="37" spans="1:18">
      <c r="A37" s="629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10"/>
        <v>0</v>
      </c>
      <c r="I37" s="413"/>
      <c r="J37" s="301"/>
      <c r="K37" s="302"/>
      <c r="L37" s="303"/>
      <c r="M37" s="304"/>
      <c r="N37" s="304"/>
      <c r="O37" s="296"/>
      <c r="P37" s="416"/>
      <c r="Q37" s="305"/>
      <c r="R37" s="305"/>
    </row>
    <row r="38" spans="1:18" ht="17.5" customHeight="1">
      <c r="A38" s="630"/>
      <c r="B38" s="297">
        <v>0</v>
      </c>
      <c r="C38" s="6" t="s">
        <v>69</v>
      </c>
      <c r="D38" s="628" t="s">
        <v>127</v>
      </c>
      <c r="E38" s="628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2866.4236111111118</v>
      </c>
      <c r="L38" s="313">
        <f>AVERAGE(L25:L37)</f>
        <v>796.97627314814827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631" t="s">
        <v>128</v>
      </c>
      <c r="B39" s="297">
        <v>0</v>
      </c>
      <c r="C39" s="412"/>
      <c r="D39" s="316"/>
      <c r="E39" s="418"/>
      <c r="F39" s="299" t="s">
        <v>105</v>
      </c>
      <c r="G39" s="412"/>
      <c r="H39" s="300">
        <f t="shared" ref="H39:H47" si="11">F39*G39</f>
        <v>0</v>
      </c>
      <c r="I39" s="413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632"/>
      <c r="B40" s="297">
        <v>0</v>
      </c>
      <c r="C40" s="412"/>
      <c r="D40" s="316"/>
      <c r="E40" s="418"/>
      <c r="F40" s="299" t="s">
        <v>105</v>
      </c>
      <c r="G40" s="412"/>
      <c r="H40" s="300">
        <f t="shared" si="11"/>
        <v>0</v>
      </c>
      <c r="I40" s="413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632"/>
      <c r="B41" s="297">
        <v>0</v>
      </c>
      <c r="C41" s="412"/>
      <c r="D41" s="320"/>
      <c r="E41" s="418"/>
      <c r="F41" s="299" t="s">
        <v>105</v>
      </c>
      <c r="G41" s="412"/>
      <c r="H41" s="300">
        <f t="shared" si="11"/>
        <v>0</v>
      </c>
      <c r="I41" s="413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632"/>
      <c r="B42" s="297">
        <v>0</v>
      </c>
      <c r="C42" s="412"/>
      <c r="D42" s="320"/>
      <c r="E42" s="418"/>
      <c r="F42" s="299" t="s">
        <v>105</v>
      </c>
      <c r="G42" s="412"/>
      <c r="H42" s="300">
        <f t="shared" si="11"/>
        <v>0</v>
      </c>
      <c r="I42" s="413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632"/>
      <c r="B43" s="297">
        <v>0</v>
      </c>
      <c r="C43" s="412"/>
      <c r="D43" s="319"/>
      <c r="E43" s="418"/>
      <c r="F43" s="299" t="s">
        <v>105</v>
      </c>
      <c r="G43" s="412"/>
      <c r="H43" s="300">
        <f t="shared" si="11"/>
        <v>0</v>
      </c>
      <c r="I43" s="413"/>
      <c r="J43" s="301"/>
      <c r="K43" s="302"/>
      <c r="L43" s="303"/>
      <c r="M43" s="304"/>
      <c r="N43" s="304"/>
      <c r="O43" s="296"/>
      <c r="P43" s="416"/>
      <c r="Q43" s="305"/>
      <c r="R43" s="305"/>
    </row>
    <row r="44" spans="1:18">
      <c r="A44" s="632"/>
      <c r="B44" s="297">
        <v>0</v>
      </c>
      <c r="C44" s="412"/>
      <c r="D44" s="320"/>
      <c r="E44" s="326"/>
      <c r="F44" s="299" t="s">
        <v>105</v>
      </c>
      <c r="G44" s="327"/>
      <c r="H44" s="328">
        <f t="shared" si="11"/>
        <v>0</v>
      </c>
      <c r="I44" s="414"/>
      <c r="J44" s="301"/>
      <c r="K44" s="302"/>
      <c r="L44" s="303"/>
      <c r="M44" s="304"/>
      <c r="N44" s="304"/>
      <c r="O44" s="296"/>
      <c r="P44" s="416"/>
      <c r="Q44" s="305"/>
      <c r="R44" s="305"/>
    </row>
    <row r="45" spans="1:18">
      <c r="A45" s="632"/>
      <c r="B45" s="297">
        <v>0</v>
      </c>
      <c r="C45" s="412"/>
      <c r="D45" s="336"/>
      <c r="E45" s="321"/>
      <c r="F45" s="299" t="s">
        <v>105</v>
      </c>
      <c r="G45" s="412"/>
      <c r="H45" s="300">
        <f t="shared" si="11"/>
        <v>0</v>
      </c>
      <c r="I45" s="413"/>
      <c r="J45" s="301"/>
      <c r="K45" s="302"/>
      <c r="L45" s="303"/>
      <c r="M45" s="304"/>
      <c r="N45" s="304"/>
      <c r="O45" s="296"/>
      <c r="P45" s="416"/>
      <c r="Q45" s="305"/>
      <c r="R45" s="305"/>
    </row>
    <row r="46" spans="1:18">
      <c r="A46" s="632"/>
      <c r="B46" s="297">
        <v>0</v>
      </c>
      <c r="C46" s="412"/>
      <c r="D46" s="320"/>
      <c r="E46" s="326"/>
      <c r="F46" s="299" t="s">
        <v>105</v>
      </c>
      <c r="G46" s="327"/>
      <c r="H46" s="328">
        <f t="shared" si="11"/>
        <v>0</v>
      </c>
      <c r="I46" s="414"/>
      <c r="J46" s="301"/>
      <c r="K46" s="302"/>
      <c r="L46" s="303"/>
      <c r="M46" s="304"/>
      <c r="N46" s="304"/>
      <c r="O46" s="296"/>
      <c r="P46" s="416"/>
      <c r="Q46" s="305"/>
      <c r="R46" s="305"/>
    </row>
    <row r="47" spans="1:18">
      <c r="A47" s="632"/>
      <c r="B47" s="297">
        <v>0</v>
      </c>
      <c r="C47" s="412"/>
      <c r="D47" s="336"/>
      <c r="E47" s="321"/>
      <c r="F47" s="299" t="s">
        <v>105</v>
      </c>
      <c r="G47" s="412"/>
      <c r="H47" s="300">
        <f t="shared" si="11"/>
        <v>0</v>
      </c>
      <c r="I47" s="413"/>
      <c r="J47" s="301"/>
      <c r="K47" s="302"/>
      <c r="L47" s="303"/>
      <c r="M47" s="304"/>
      <c r="N47" s="304"/>
      <c r="O47" s="296"/>
      <c r="P47" s="416"/>
      <c r="Q47" s="305"/>
      <c r="R47" s="305"/>
    </row>
    <row r="48" spans="1:18">
      <c r="A48" s="633"/>
      <c r="B48" s="297">
        <v>0</v>
      </c>
      <c r="C48" s="412"/>
      <c r="D48" s="320"/>
      <c r="E48" s="374"/>
      <c r="F48" s="299" t="s">
        <v>105</v>
      </c>
      <c r="G48" s="412"/>
      <c r="H48" s="300"/>
      <c r="I48" s="413"/>
      <c r="J48" s="301"/>
      <c r="K48" s="302"/>
      <c r="L48" s="303"/>
      <c r="M48" s="304"/>
      <c r="N48" s="304"/>
      <c r="O48" s="296"/>
      <c r="P48" s="416"/>
      <c r="Q48" s="305"/>
      <c r="R48" s="305"/>
    </row>
    <row r="49" spans="1:18">
      <c r="A49" s="633"/>
      <c r="B49" s="297">
        <v>0</v>
      </c>
      <c r="C49" s="412"/>
      <c r="D49" s="329"/>
      <c r="E49" s="330"/>
      <c r="F49" s="299" t="s">
        <v>105</v>
      </c>
      <c r="G49" s="296"/>
      <c r="H49" s="328">
        <f>F49*G49</f>
        <v>0</v>
      </c>
      <c r="I49" s="416"/>
      <c r="J49" s="301"/>
      <c r="K49" s="302"/>
      <c r="L49" s="303"/>
      <c r="M49" s="304"/>
      <c r="N49" s="304"/>
      <c r="O49" s="296"/>
      <c r="P49" s="416"/>
      <c r="Q49" s="305"/>
      <c r="R49" s="305"/>
    </row>
    <row r="50" spans="1:18">
      <c r="A50" s="633"/>
      <c r="B50" s="297">
        <v>0</v>
      </c>
      <c r="C50" s="412"/>
      <c r="D50" s="329"/>
      <c r="E50" s="330"/>
      <c r="F50" s="299" t="s">
        <v>105</v>
      </c>
      <c r="G50" s="296"/>
      <c r="H50" s="328">
        <f>F50*G50</f>
        <v>0</v>
      </c>
      <c r="I50" s="416"/>
      <c r="J50" s="301"/>
      <c r="K50" s="302"/>
      <c r="L50" s="303"/>
      <c r="M50" s="304"/>
      <c r="N50" s="304"/>
      <c r="O50" s="296"/>
      <c r="P50" s="416"/>
      <c r="Q50" s="305"/>
      <c r="R50" s="305"/>
    </row>
    <row r="51" spans="1:18" ht="15.75" customHeight="1">
      <c r="A51" s="634"/>
      <c r="B51" s="297">
        <v>0</v>
      </c>
      <c r="C51" s="6" t="s">
        <v>70</v>
      </c>
      <c r="D51" s="617" t="s">
        <v>118</v>
      </c>
      <c r="E51" s="617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5" customHeight="1">
      <c r="A52" s="635" t="s">
        <v>129</v>
      </c>
      <c r="B52" s="297" t="s">
        <v>115</v>
      </c>
      <c r="C52" s="412"/>
      <c r="D52" s="319" t="s">
        <v>130</v>
      </c>
      <c r="E52" s="334"/>
      <c r="F52" s="299">
        <v>25.03</v>
      </c>
      <c r="G52" s="412">
        <v>980</v>
      </c>
      <c r="H52" s="300">
        <f>F52*G52</f>
        <v>24529.4</v>
      </c>
      <c r="I52" s="413"/>
      <c r="J52" s="301">
        <v>4</v>
      </c>
      <c r="K52" s="302">
        <f>G52/P52*60</f>
        <v>3458.8235294117444</v>
      </c>
      <c r="L52" s="303">
        <f>K52/J52</f>
        <v>864.7058823529361</v>
      </c>
      <c r="M52" s="304">
        <v>0.30555555555555552</v>
      </c>
      <c r="N52" s="304">
        <v>0.31736111111111115</v>
      </c>
      <c r="O52" s="302">
        <v>20</v>
      </c>
      <c r="P52" s="416">
        <f>(N52-M52)*24*60</f>
        <v>17.000000000000099</v>
      </c>
      <c r="Q52" s="305"/>
      <c r="R52" s="305"/>
    </row>
    <row r="53" spans="1:18" ht="15.65" customHeight="1">
      <c r="A53" s="636"/>
      <c r="B53" s="297" t="s">
        <v>115</v>
      </c>
      <c r="C53" s="412"/>
      <c r="D53" s="319" t="s">
        <v>131</v>
      </c>
      <c r="E53" s="335"/>
      <c r="F53" s="299">
        <v>24.82</v>
      </c>
      <c r="G53" s="306">
        <v>1128</v>
      </c>
      <c r="H53" s="300">
        <f t="shared" ref="H53:H62" si="12">F53*G53</f>
        <v>27996.959999999999</v>
      </c>
      <c r="I53" s="413"/>
      <c r="J53" s="301">
        <v>4</v>
      </c>
      <c r="K53" s="302">
        <f t="shared" ref="K53:K56" si="13">G53/P53*60</f>
        <v>3222.8571428571295</v>
      </c>
      <c r="L53" s="303">
        <f t="shared" ref="L53:L56" si="14">K53/J53</f>
        <v>805.71428571428237</v>
      </c>
      <c r="M53" s="304">
        <v>0.33124999999999999</v>
      </c>
      <c r="N53" s="304">
        <v>0.34583333333333338</v>
      </c>
      <c r="O53" s="302">
        <v>20</v>
      </c>
      <c r="P53" s="416">
        <f t="shared" ref="P53:P56" si="15">(N53-M53)*24*60</f>
        <v>21.000000000000085</v>
      </c>
      <c r="Q53" s="305"/>
      <c r="R53" s="305"/>
    </row>
    <row r="54" spans="1:18" ht="15.65" customHeight="1">
      <c r="A54" s="636"/>
      <c r="B54" s="297" t="s">
        <v>115</v>
      </c>
      <c r="C54" s="412"/>
      <c r="D54" s="319" t="s">
        <v>132</v>
      </c>
      <c r="E54" s="418"/>
      <c r="F54" s="299">
        <v>30</v>
      </c>
      <c r="G54" s="306">
        <v>1922</v>
      </c>
      <c r="H54" s="300">
        <f t="shared" si="12"/>
        <v>57660</v>
      </c>
      <c r="I54" s="413"/>
      <c r="J54" s="301">
        <v>4</v>
      </c>
      <c r="K54" s="302">
        <f t="shared" si="13"/>
        <v>3294.8571428571395</v>
      </c>
      <c r="L54" s="303">
        <f t="shared" si="14"/>
        <v>823.71428571428487</v>
      </c>
      <c r="M54" s="304">
        <v>0.35972222222222222</v>
      </c>
      <c r="N54" s="304">
        <v>0.3840277777777778</v>
      </c>
      <c r="O54" s="302">
        <v>20</v>
      </c>
      <c r="P54" s="416">
        <f t="shared" si="15"/>
        <v>35.000000000000036</v>
      </c>
      <c r="Q54" s="305">
        <v>0.3840277777777778</v>
      </c>
      <c r="R54" s="305">
        <v>0.42569444444444443</v>
      </c>
    </row>
    <row r="55" spans="1:18" ht="15.65" customHeight="1">
      <c r="A55" s="636"/>
      <c r="B55" s="297" t="s">
        <v>115</v>
      </c>
      <c r="C55" s="412"/>
      <c r="D55" s="337" t="s">
        <v>133</v>
      </c>
      <c r="E55" s="321"/>
      <c r="F55" s="299">
        <v>14.03</v>
      </c>
      <c r="G55" s="306">
        <v>2793</v>
      </c>
      <c r="H55" s="300">
        <f t="shared" si="12"/>
        <v>39185.79</v>
      </c>
      <c r="I55" s="413"/>
      <c r="J55" s="301">
        <v>3</v>
      </c>
      <c r="K55" s="302">
        <f t="shared" si="13"/>
        <v>3351.6000000000067</v>
      </c>
      <c r="L55" s="303">
        <f t="shared" si="14"/>
        <v>1117.2000000000023</v>
      </c>
      <c r="M55" s="304">
        <v>0.43958333333333338</v>
      </c>
      <c r="N55" s="304">
        <v>0.47430555555555554</v>
      </c>
      <c r="O55" s="302">
        <v>25</v>
      </c>
      <c r="P55" s="416">
        <f t="shared" si="15"/>
        <v>49.999999999999901</v>
      </c>
      <c r="Q55" s="305"/>
      <c r="R55" s="305"/>
    </row>
    <row r="56" spans="1:18" ht="15.65" customHeight="1">
      <c r="A56" s="636"/>
      <c r="B56" s="297" t="s">
        <v>115</v>
      </c>
      <c r="C56" s="412"/>
      <c r="D56" s="320" t="s">
        <v>134</v>
      </c>
      <c r="E56" s="321"/>
      <c r="F56" s="299">
        <v>18.18</v>
      </c>
      <c r="G56" s="306">
        <v>1561</v>
      </c>
      <c r="H56" s="300">
        <f t="shared" si="12"/>
        <v>28378.98</v>
      </c>
      <c r="I56" s="413"/>
      <c r="J56" s="301">
        <v>3</v>
      </c>
      <c r="K56" s="302">
        <f t="shared" si="13"/>
        <v>3345.0000000000027</v>
      </c>
      <c r="L56" s="303">
        <f t="shared" si="14"/>
        <v>1115.0000000000009</v>
      </c>
      <c r="M56" s="304">
        <v>0.48819444444444443</v>
      </c>
      <c r="N56" s="304">
        <v>0.50763888888888886</v>
      </c>
      <c r="O56" s="302">
        <v>20</v>
      </c>
      <c r="P56" s="416">
        <f t="shared" si="15"/>
        <v>27.999999999999979</v>
      </c>
      <c r="Q56" s="305"/>
      <c r="R56" s="305"/>
    </row>
    <row r="57" spans="1:18" ht="15.75" customHeight="1">
      <c r="A57" s="636"/>
      <c r="B57" s="297">
        <v>0</v>
      </c>
      <c r="C57" s="6" t="s">
        <v>73</v>
      </c>
      <c r="D57" s="337"/>
      <c r="E57" s="321"/>
      <c r="F57" s="299" t="s">
        <v>105</v>
      </c>
      <c r="G57" s="306"/>
      <c r="H57" s="300">
        <f t="shared" si="12"/>
        <v>0</v>
      </c>
      <c r="I57" s="413"/>
      <c r="J57" s="301"/>
      <c r="K57" s="302"/>
      <c r="L57" s="303"/>
      <c r="M57" s="304"/>
      <c r="N57" s="304"/>
      <c r="O57" s="302"/>
      <c r="P57" s="416"/>
      <c r="Q57" s="305"/>
      <c r="R57" s="305"/>
    </row>
    <row r="58" spans="1:18" ht="15.65" customHeight="1">
      <c r="A58" s="636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2"/>
        <v>0</v>
      </c>
      <c r="I58" s="413"/>
      <c r="J58" s="301"/>
      <c r="K58" s="302"/>
      <c r="L58" s="303"/>
      <c r="M58" s="304"/>
      <c r="N58" s="304"/>
      <c r="O58" s="302"/>
      <c r="P58" s="416"/>
      <c r="Q58" s="305"/>
      <c r="R58" s="305"/>
    </row>
    <row r="59" spans="1:18" ht="15.65" customHeight="1">
      <c r="A59" s="636"/>
      <c r="B59" s="297">
        <v>0</v>
      </c>
      <c r="C59" s="412"/>
      <c r="D59" s="336"/>
      <c r="E59" s="321"/>
      <c r="F59" s="299" t="s">
        <v>105</v>
      </c>
      <c r="G59" s="306"/>
      <c r="H59" s="300">
        <f t="shared" si="12"/>
        <v>0</v>
      </c>
      <c r="I59" s="413"/>
      <c r="J59" s="301"/>
      <c r="K59" s="302"/>
      <c r="L59" s="303"/>
      <c r="M59" s="304"/>
      <c r="N59" s="304"/>
      <c r="O59" s="302"/>
      <c r="P59" s="416"/>
      <c r="Q59" s="305"/>
      <c r="R59" s="305"/>
    </row>
    <row r="60" spans="1:18" ht="15.65" customHeight="1">
      <c r="A60" s="636"/>
      <c r="B60" s="297">
        <v>0</v>
      </c>
      <c r="C60" s="412"/>
      <c r="D60" s="337"/>
      <c r="E60" s="339"/>
      <c r="F60" s="299" t="s">
        <v>105</v>
      </c>
      <c r="G60" s="306"/>
      <c r="H60" s="300">
        <f t="shared" si="12"/>
        <v>0</v>
      </c>
      <c r="I60" s="413"/>
      <c r="J60" s="301"/>
      <c r="K60" s="302"/>
      <c r="L60" s="303"/>
      <c r="M60" s="304"/>
      <c r="N60" s="304"/>
      <c r="O60" s="302"/>
      <c r="P60" s="416"/>
      <c r="Q60" s="305"/>
      <c r="R60" s="305"/>
    </row>
    <row r="61" spans="1:18" ht="15.65" customHeight="1">
      <c r="A61" s="636"/>
      <c r="B61" s="297">
        <v>0</v>
      </c>
      <c r="C61" s="412"/>
      <c r="D61" s="319"/>
      <c r="E61" s="321"/>
      <c r="F61" s="299" t="s">
        <v>105</v>
      </c>
      <c r="G61" s="306"/>
      <c r="H61" s="300">
        <f t="shared" si="12"/>
        <v>0</v>
      </c>
      <c r="I61" s="413"/>
      <c r="J61" s="301"/>
      <c r="K61" s="302"/>
      <c r="L61" s="303"/>
      <c r="M61" s="304"/>
      <c r="N61" s="304"/>
      <c r="O61" s="302"/>
      <c r="P61" s="416"/>
      <c r="Q61" s="305"/>
      <c r="R61" s="305"/>
    </row>
    <row r="62" spans="1:18" ht="15.65" customHeight="1">
      <c r="A62" s="636"/>
      <c r="B62" s="297">
        <v>0</v>
      </c>
      <c r="C62" s="412"/>
      <c r="D62" s="336"/>
      <c r="E62" s="340"/>
      <c r="F62" s="299" t="s">
        <v>105</v>
      </c>
      <c r="G62" s="306"/>
      <c r="H62" s="300">
        <f t="shared" si="12"/>
        <v>0</v>
      </c>
      <c r="I62" s="413"/>
      <c r="J62" s="301"/>
      <c r="K62" s="302"/>
      <c r="L62" s="303"/>
      <c r="M62" s="304"/>
      <c r="N62" s="304"/>
      <c r="O62" s="302"/>
      <c r="P62" s="416"/>
      <c r="Q62" s="305"/>
      <c r="R62" s="305"/>
    </row>
    <row r="63" spans="1:18" ht="15.65" customHeight="1">
      <c r="A63" s="636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3"/>
        <v>0</v>
      </c>
      <c r="I63" s="414"/>
      <c r="J63" s="301"/>
      <c r="K63" s="302"/>
      <c r="L63" s="303"/>
      <c r="M63" s="304"/>
      <c r="N63" s="304"/>
      <c r="O63" s="296"/>
      <c r="P63" s="416"/>
      <c r="Q63" s="305"/>
      <c r="R63" s="305"/>
    </row>
    <row r="64" spans="1:18" ht="15.75" customHeight="1">
      <c r="A64" s="637"/>
      <c r="B64" s="297">
        <v>0</v>
      </c>
      <c r="C64" s="6" t="s">
        <v>135</v>
      </c>
      <c r="D64" s="617" t="s">
        <v>118</v>
      </c>
      <c r="E64" s="617"/>
      <c r="F64" s="308"/>
      <c r="G64" s="313"/>
      <c r="H64" s="331"/>
      <c r="I64" s="332"/>
      <c r="J64" s="312">
        <f>AVERAGE(J52:J63)</f>
        <v>3.6</v>
      </c>
      <c r="K64" s="312">
        <f>AVERAGE(K52:K63)</f>
        <v>3334.6275630252048</v>
      </c>
      <c r="L64" s="313">
        <f>AVERAGE(L52:L63)</f>
        <v>945.26689075630134</v>
      </c>
      <c r="M64" s="304"/>
      <c r="N64" s="304"/>
      <c r="O64" s="296"/>
      <c r="P64" s="296"/>
      <c r="Q64" s="296"/>
      <c r="R64" s="296"/>
    </row>
    <row r="65" spans="1:18" ht="15.65" customHeight="1">
      <c r="A65" s="638" t="s">
        <v>136</v>
      </c>
      <c r="B65" s="297" t="s">
        <v>115</v>
      </c>
      <c r="C65" s="412"/>
      <c r="D65" s="320" t="s">
        <v>137</v>
      </c>
      <c r="E65" s="334"/>
      <c r="F65" s="299">
        <v>16.66</v>
      </c>
      <c r="G65" s="412">
        <v>2938</v>
      </c>
      <c r="H65" s="300">
        <f>F65*G65</f>
        <v>48947.08</v>
      </c>
      <c r="I65" s="413"/>
      <c r="J65" s="301">
        <v>4</v>
      </c>
      <c r="K65" s="302">
        <f t="shared" ref="K65:K69" si="16">G65/P65*60</f>
        <v>3205.090909090909</v>
      </c>
      <c r="L65" s="303">
        <f t="shared" ref="L65:L69" si="17">K65/J65</f>
        <v>801.27272727272725</v>
      </c>
      <c r="M65" s="304">
        <v>0.18055555555555555</v>
      </c>
      <c r="N65" s="304">
        <v>0.21875</v>
      </c>
      <c r="O65" s="302">
        <v>20</v>
      </c>
      <c r="P65" s="416">
        <f>(N65-M65)*24*60</f>
        <v>55.000000000000007</v>
      </c>
      <c r="Q65" s="305"/>
      <c r="R65" s="305"/>
    </row>
    <row r="66" spans="1:18" ht="15.65" customHeight="1">
      <c r="A66" s="639"/>
      <c r="B66" s="297" t="s">
        <v>115</v>
      </c>
      <c r="C66" s="412"/>
      <c r="D66" s="320" t="s">
        <v>138</v>
      </c>
      <c r="E66" s="335"/>
      <c r="F66" s="299">
        <v>22.281818181818181</v>
      </c>
      <c r="G66" s="306">
        <v>689</v>
      </c>
      <c r="H66" s="300">
        <f t="shared" ref="H66:H74" si="18">F66*G66</f>
        <v>15352.172727272728</v>
      </c>
      <c r="I66" s="413"/>
      <c r="J66" s="301">
        <v>4</v>
      </c>
      <c r="K66" s="302">
        <f t="shared" si="16"/>
        <v>3444.9999999999891</v>
      </c>
      <c r="L66" s="303">
        <f t="shared" si="17"/>
        <v>861.24999999999727</v>
      </c>
      <c r="M66" s="304">
        <v>0.23263888888888887</v>
      </c>
      <c r="N66" s="304">
        <v>0.24097222222222223</v>
      </c>
      <c r="O66" s="302">
        <v>20</v>
      </c>
      <c r="P66" s="416">
        <f t="shared" ref="P66:P69" si="19">(N66-M66)*24*60</f>
        <v>12.000000000000037</v>
      </c>
      <c r="Q66" s="305"/>
      <c r="R66" s="305"/>
    </row>
    <row r="67" spans="1:18" ht="15.65" customHeight="1">
      <c r="A67" s="639"/>
      <c r="B67" s="297" t="s">
        <v>115</v>
      </c>
      <c r="C67" s="412"/>
      <c r="D67" s="336" t="s">
        <v>139</v>
      </c>
      <c r="E67" s="321"/>
      <c r="F67" s="299">
        <v>17.890909090909091</v>
      </c>
      <c r="G67" s="306">
        <v>1768</v>
      </c>
      <c r="H67" s="300">
        <f t="shared" si="18"/>
        <v>31631.127272727274</v>
      </c>
      <c r="I67" s="413"/>
      <c r="J67" s="301">
        <v>3</v>
      </c>
      <c r="K67" s="302">
        <f t="shared" si="16"/>
        <v>3314.9999999999959</v>
      </c>
      <c r="L67" s="303">
        <f t="shared" si="17"/>
        <v>1104.9999999999986</v>
      </c>
      <c r="M67" s="304">
        <v>0.25486111111111109</v>
      </c>
      <c r="N67" s="304">
        <v>0.27708333333333335</v>
      </c>
      <c r="O67" s="302">
        <v>20</v>
      </c>
      <c r="P67" s="416">
        <f t="shared" si="19"/>
        <v>32.000000000000043</v>
      </c>
      <c r="Q67" s="305">
        <v>0.27708333333333335</v>
      </c>
      <c r="R67" s="305">
        <v>0.31875000000000003</v>
      </c>
    </row>
    <row r="68" spans="1:18" ht="15.65" customHeight="1">
      <c r="A68" s="639"/>
      <c r="B68" s="297" t="s">
        <v>115</v>
      </c>
      <c r="C68" s="412"/>
      <c r="D68" s="319" t="s">
        <v>140</v>
      </c>
      <c r="E68" s="321"/>
      <c r="F68" s="299">
        <v>18.18</v>
      </c>
      <c r="G68" s="306">
        <v>910</v>
      </c>
      <c r="H68" s="300">
        <f t="shared" si="18"/>
        <v>16543.8</v>
      </c>
      <c r="I68" s="413"/>
      <c r="J68" s="301">
        <v>3</v>
      </c>
      <c r="K68" s="302">
        <f t="shared" si="16"/>
        <v>3211.7647058823341</v>
      </c>
      <c r="L68" s="303">
        <f t="shared" si="17"/>
        <v>1070.5882352941114</v>
      </c>
      <c r="M68" s="304">
        <v>0.33263888888888887</v>
      </c>
      <c r="N68" s="304">
        <v>0.3444444444444445</v>
      </c>
      <c r="O68" s="302">
        <v>25</v>
      </c>
      <c r="P68" s="416">
        <f t="shared" si="19"/>
        <v>17.000000000000099</v>
      </c>
      <c r="Q68" s="305"/>
      <c r="R68" s="305"/>
    </row>
    <row r="69" spans="1:18" ht="15.65" customHeight="1">
      <c r="A69" s="639"/>
      <c r="B69" s="297" t="s">
        <v>115</v>
      </c>
      <c r="C69" s="412"/>
      <c r="D69" s="336" t="s">
        <v>141</v>
      </c>
      <c r="E69" s="321"/>
      <c r="F69" s="299">
        <v>14.285714285714283</v>
      </c>
      <c r="G69" s="306">
        <v>4482</v>
      </c>
      <c r="H69" s="300">
        <f t="shared" si="18"/>
        <v>64028.571428571413</v>
      </c>
      <c r="I69" s="413"/>
      <c r="J69" s="301">
        <v>3</v>
      </c>
      <c r="K69" s="302">
        <f t="shared" si="16"/>
        <v>3279.5121951219503</v>
      </c>
      <c r="L69" s="303">
        <f t="shared" si="17"/>
        <v>1093.1707317073167</v>
      </c>
      <c r="M69" s="304">
        <v>0.35833333333333334</v>
      </c>
      <c r="N69" s="304">
        <v>0.4152777777777778</v>
      </c>
      <c r="O69" s="302">
        <v>30</v>
      </c>
      <c r="P69" s="416">
        <f t="shared" si="19"/>
        <v>82.000000000000028</v>
      </c>
      <c r="Q69" s="305"/>
      <c r="R69" s="305"/>
    </row>
    <row r="70" spans="1:18" ht="15.75" customHeight="1">
      <c r="A70" s="639"/>
      <c r="B70" s="297">
        <v>0</v>
      </c>
      <c r="C70" s="6" t="s">
        <v>73</v>
      </c>
      <c r="D70" s="320"/>
      <c r="E70" s="321"/>
      <c r="F70" s="299" t="s">
        <v>105</v>
      </c>
      <c r="G70" s="306"/>
      <c r="H70" s="300">
        <f t="shared" si="18"/>
        <v>0</v>
      </c>
      <c r="I70" s="413"/>
      <c r="J70" s="301"/>
      <c r="K70" s="302"/>
      <c r="L70" s="303"/>
      <c r="M70" s="304"/>
      <c r="N70" s="304"/>
      <c r="O70" s="302"/>
      <c r="P70" s="416"/>
      <c r="Q70" s="305"/>
      <c r="R70" s="305"/>
    </row>
    <row r="71" spans="1:18" ht="15.65" customHeight="1">
      <c r="A71" s="639"/>
      <c r="B71" s="297">
        <v>0</v>
      </c>
      <c r="C71" s="318"/>
      <c r="D71" s="336"/>
      <c r="E71" s="321"/>
      <c r="F71" s="299" t="s">
        <v>105</v>
      </c>
      <c r="G71" s="338"/>
      <c r="H71" s="300">
        <f t="shared" si="18"/>
        <v>0</v>
      </c>
      <c r="I71" s="413"/>
      <c r="J71" s="301"/>
      <c r="K71" s="302"/>
      <c r="L71" s="303"/>
      <c r="M71" s="304"/>
      <c r="N71" s="304"/>
      <c r="O71" s="302"/>
      <c r="P71" s="416"/>
      <c r="Q71" s="305"/>
      <c r="R71" s="305"/>
    </row>
    <row r="72" spans="1:18" ht="15.65" customHeight="1">
      <c r="A72" s="639"/>
      <c r="B72" s="297">
        <v>0</v>
      </c>
      <c r="C72" s="412"/>
      <c r="D72" s="336"/>
      <c r="E72" s="321"/>
      <c r="F72" s="299" t="s">
        <v>105</v>
      </c>
      <c r="G72" s="306"/>
      <c r="H72" s="300">
        <f t="shared" si="18"/>
        <v>0</v>
      </c>
      <c r="I72" s="413"/>
      <c r="J72" s="301"/>
      <c r="K72" s="302"/>
      <c r="L72" s="303"/>
      <c r="M72" s="304"/>
      <c r="N72" s="304"/>
      <c r="O72" s="302"/>
      <c r="P72" s="416"/>
      <c r="Q72" s="305"/>
      <c r="R72" s="305"/>
    </row>
    <row r="73" spans="1:18" ht="15.65" customHeight="1">
      <c r="A73" s="639"/>
      <c r="B73" s="297">
        <v>0</v>
      </c>
      <c r="C73" s="412"/>
      <c r="D73" s="336"/>
      <c r="E73" s="321"/>
      <c r="F73" s="299" t="s">
        <v>105</v>
      </c>
      <c r="G73" s="306"/>
      <c r="H73" s="300">
        <f t="shared" si="18"/>
        <v>0</v>
      </c>
      <c r="I73" s="413"/>
      <c r="J73" s="301"/>
      <c r="K73" s="302"/>
      <c r="L73" s="303"/>
      <c r="M73" s="304"/>
      <c r="N73" s="304"/>
      <c r="O73" s="302"/>
      <c r="P73" s="416"/>
      <c r="Q73" s="305"/>
      <c r="R73" s="305"/>
    </row>
    <row r="74" spans="1:18" ht="15.65" customHeight="1">
      <c r="A74" s="639"/>
      <c r="B74" s="297">
        <v>0</v>
      </c>
      <c r="C74" s="412"/>
      <c r="D74" s="336"/>
      <c r="E74" s="321"/>
      <c r="F74" s="299" t="s">
        <v>105</v>
      </c>
      <c r="G74" s="306"/>
      <c r="H74" s="300">
        <f t="shared" si="18"/>
        <v>0</v>
      </c>
      <c r="I74" s="413"/>
      <c r="J74" s="301"/>
      <c r="K74" s="302"/>
      <c r="L74" s="303"/>
      <c r="M74" s="304"/>
      <c r="N74" s="304"/>
      <c r="O74" s="302"/>
      <c r="P74" s="416"/>
      <c r="Q74" s="305"/>
      <c r="R74" s="305"/>
    </row>
    <row r="75" spans="1:18" ht="15.75" customHeight="1">
      <c r="A75" s="640"/>
      <c r="B75" s="297">
        <v>0</v>
      </c>
      <c r="C75" s="6" t="s">
        <v>142</v>
      </c>
      <c r="D75" s="617" t="s">
        <v>118</v>
      </c>
      <c r="E75" s="617"/>
      <c r="F75" s="308"/>
      <c r="G75" s="313"/>
      <c r="H75" s="331"/>
      <c r="I75" s="332"/>
      <c r="J75" s="312">
        <f>AVERAGE(J65:J74)</f>
        <v>3.4</v>
      </c>
      <c r="K75" s="312">
        <f>AVERAGE(K65:K74)</f>
        <v>3291.273562019036</v>
      </c>
      <c r="L75" s="313">
        <f>AVERAGE(L65:L74)</f>
        <v>986.25633885483035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625" t="s">
        <v>143</v>
      </c>
      <c r="B76" s="297">
        <v>0</v>
      </c>
      <c r="C76" s="297"/>
      <c r="D76" s="626"/>
      <c r="E76" s="627"/>
      <c r="F76" s="299" t="s">
        <v>105</v>
      </c>
      <c r="G76" s="342"/>
      <c r="H76" s="314">
        <f t="shared" si="3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6"/>
      <c r="Q76" s="305"/>
      <c r="R76" s="305"/>
    </row>
    <row r="77" spans="1:18">
      <c r="A77" s="625"/>
      <c r="B77" s="297">
        <v>0</v>
      </c>
      <c r="C77" s="297"/>
      <c r="D77" s="626"/>
      <c r="E77" s="627"/>
      <c r="F77" s="299" t="s">
        <v>105</v>
      </c>
      <c r="G77" s="412"/>
      <c r="H77" s="300">
        <f t="shared" si="3"/>
        <v>0</v>
      </c>
      <c r="I77" s="413"/>
      <c r="J77" s="301"/>
      <c r="K77" s="302"/>
      <c r="L77" s="303"/>
      <c r="M77" s="304"/>
      <c r="N77" s="304"/>
      <c r="O77" s="296"/>
      <c r="P77" s="416"/>
      <c r="Q77" s="296"/>
      <c r="R77" s="296"/>
    </row>
    <row r="78" spans="1:18">
      <c r="A78" s="625"/>
      <c r="B78" s="297">
        <v>0</v>
      </c>
      <c r="C78" s="297"/>
      <c r="D78" s="419"/>
      <c r="E78" s="419"/>
      <c r="F78" s="299" t="s">
        <v>105</v>
      </c>
      <c r="G78" s="323"/>
      <c r="H78" s="300">
        <f t="shared" si="3"/>
        <v>0</v>
      </c>
      <c r="I78" s="413"/>
      <c r="J78" s="301"/>
      <c r="K78" s="302"/>
      <c r="L78" s="303"/>
      <c r="M78" s="304"/>
      <c r="N78" s="304"/>
      <c r="O78" s="296"/>
      <c r="P78" s="416"/>
      <c r="Q78" s="296"/>
      <c r="R78" s="296"/>
    </row>
    <row r="79" spans="1:18">
      <c r="A79" s="625"/>
      <c r="B79" s="297">
        <v>0</v>
      </c>
      <c r="C79" s="297"/>
      <c r="D79" s="419"/>
      <c r="E79" s="419"/>
      <c r="F79" s="299" t="s">
        <v>105</v>
      </c>
      <c r="G79" s="323"/>
      <c r="H79" s="300">
        <f t="shared" si="3"/>
        <v>0</v>
      </c>
      <c r="I79" s="413"/>
      <c r="J79" s="301"/>
      <c r="K79" s="302"/>
      <c r="L79" s="303"/>
      <c r="M79" s="304"/>
      <c r="N79" s="304"/>
      <c r="O79" s="296"/>
      <c r="P79" s="416"/>
      <c r="Q79" s="296"/>
      <c r="R79" s="296"/>
    </row>
    <row r="80" spans="1:18">
      <c r="A80" s="625"/>
      <c r="B80" s="297">
        <v>0</v>
      </c>
      <c r="C80" s="297"/>
      <c r="D80" s="419"/>
      <c r="E80" s="419"/>
      <c r="F80" s="299" t="s">
        <v>105</v>
      </c>
      <c r="G80" s="323"/>
      <c r="H80" s="300">
        <f t="shared" si="3"/>
        <v>0</v>
      </c>
      <c r="I80" s="413"/>
      <c r="J80" s="301"/>
      <c r="K80" s="302"/>
      <c r="L80" s="303"/>
      <c r="M80" s="304"/>
      <c r="N80" s="304"/>
      <c r="O80" s="296"/>
      <c r="P80" s="416"/>
      <c r="Q80" s="296"/>
      <c r="R80" s="296"/>
    </row>
    <row r="81" spans="1:18" ht="15.75" customHeight="1">
      <c r="A81" s="625"/>
      <c r="B81" s="297">
        <v>0</v>
      </c>
      <c r="C81" s="6" t="s">
        <v>73</v>
      </c>
      <c r="D81" s="628" t="s">
        <v>118</v>
      </c>
      <c r="E81" s="628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5" customHeight="1">
      <c r="A82" s="643" t="s">
        <v>144</v>
      </c>
      <c r="B82" s="297">
        <v>0</v>
      </c>
      <c r="C82" s="318"/>
      <c r="D82" s="319"/>
      <c r="E82" s="344"/>
      <c r="F82" s="299" t="s">
        <v>105</v>
      </c>
      <c r="G82" s="323"/>
      <c r="H82" s="345">
        <f t="shared" ref="H82:H90" si="20">F82*G82</f>
        <v>0</v>
      </c>
      <c r="I82" s="413"/>
      <c r="J82" s="301"/>
      <c r="K82" s="302"/>
      <c r="L82" s="303"/>
      <c r="M82" s="304"/>
      <c r="N82" s="304"/>
      <c r="O82" s="302"/>
      <c r="P82" s="416"/>
      <c r="Q82" s="305"/>
      <c r="R82" s="305"/>
    </row>
    <row r="83" spans="1:18">
      <c r="A83" s="644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20"/>
        <v>0</v>
      </c>
      <c r="I83" s="413"/>
      <c r="J83" s="301"/>
      <c r="K83" s="302"/>
      <c r="L83" s="303"/>
      <c r="M83" s="304"/>
      <c r="N83" s="304"/>
      <c r="O83" s="302"/>
      <c r="P83" s="416"/>
      <c r="Q83" s="305"/>
      <c r="R83" s="305"/>
    </row>
    <row r="84" spans="1:18">
      <c r="A84" s="644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20"/>
        <v>0</v>
      </c>
      <c r="I84" s="413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644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20"/>
        <v>0</v>
      </c>
      <c r="I85" s="413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644"/>
      <c r="B86" s="297">
        <v>0</v>
      </c>
      <c r="C86" s="318"/>
      <c r="D86" s="319"/>
      <c r="E86" s="344"/>
      <c r="F86" s="299" t="s">
        <v>105</v>
      </c>
      <c r="G86" s="412"/>
      <c r="H86" s="346">
        <f t="shared" si="20"/>
        <v>0</v>
      </c>
      <c r="I86" s="413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644"/>
      <c r="B87" s="297"/>
      <c r="C87" s="318"/>
      <c r="D87" s="319"/>
      <c r="E87" s="344"/>
      <c r="F87" s="299" t="s">
        <v>105</v>
      </c>
      <c r="G87" s="412"/>
      <c r="H87" s="346">
        <f t="shared" si="20"/>
        <v>0</v>
      </c>
      <c r="I87" s="413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644"/>
      <c r="B88" s="297">
        <v>0</v>
      </c>
      <c r="C88" s="318"/>
      <c r="D88" s="319"/>
      <c r="E88" s="344"/>
      <c r="F88" s="299" t="s">
        <v>105</v>
      </c>
      <c r="G88" s="412"/>
      <c r="H88" s="346">
        <f t="shared" si="20"/>
        <v>0</v>
      </c>
      <c r="I88" s="413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644"/>
      <c r="B89" s="297">
        <v>0</v>
      </c>
      <c r="C89" s="318"/>
      <c r="D89" s="319"/>
      <c r="E89" s="344"/>
      <c r="F89" s="299" t="s">
        <v>105</v>
      </c>
      <c r="G89" s="412"/>
      <c r="H89" s="346">
        <f t="shared" si="20"/>
        <v>0</v>
      </c>
      <c r="I89" s="413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644"/>
      <c r="B90" s="297">
        <v>0</v>
      </c>
      <c r="C90" s="318"/>
      <c r="D90" s="319"/>
      <c r="E90" s="344"/>
      <c r="F90" s="299" t="s">
        <v>105</v>
      </c>
      <c r="G90" s="412"/>
      <c r="H90" s="346">
        <f t="shared" si="20"/>
        <v>0</v>
      </c>
      <c r="I90" s="413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5" customHeight="1">
      <c r="A91" s="644"/>
      <c r="B91" s="297">
        <v>0</v>
      </c>
      <c r="C91" s="6" t="s">
        <v>123</v>
      </c>
      <c r="D91" s="645" t="s">
        <v>118</v>
      </c>
      <c r="E91" s="645"/>
      <c r="F91" s="308"/>
      <c r="G91" s="348"/>
      <c r="H91" s="349"/>
      <c r="I91" s="311"/>
      <c r="J91" s="312"/>
      <c r="K91" s="312"/>
      <c r="L91" s="313"/>
      <c r="M91" s="304"/>
      <c r="N91" s="304"/>
      <c r="O91" s="302"/>
      <c r="P91" s="302"/>
      <c r="Q91" s="303"/>
      <c r="R91" s="303"/>
    </row>
    <row r="92" spans="1:18" ht="16.149999999999999" customHeight="1">
      <c r="A92" s="646" t="s">
        <v>146</v>
      </c>
      <c r="B92" s="297" t="s">
        <v>115</v>
      </c>
      <c r="C92" s="297"/>
      <c r="D92" s="350" t="s">
        <v>147</v>
      </c>
      <c r="E92" s="344"/>
      <c r="F92" s="299">
        <v>24.54</v>
      </c>
      <c r="G92" s="412">
        <v>1578</v>
      </c>
      <c r="H92" s="300">
        <f t="shared" ref="H92:H97" si="21">F92*G92</f>
        <v>38724.119999999995</v>
      </c>
      <c r="I92" s="413"/>
      <c r="J92" s="301">
        <v>3</v>
      </c>
      <c r="K92" s="302">
        <f>G92/P92*60</f>
        <v>2104</v>
      </c>
      <c r="L92" s="303">
        <f t="shared" ref="L92:L95" si="22">K92/J92</f>
        <v>701.33333333333337</v>
      </c>
      <c r="M92" s="304">
        <v>0.72222222222222221</v>
      </c>
      <c r="N92" s="304">
        <v>0.75347222222222221</v>
      </c>
      <c r="O92" s="296">
        <v>20</v>
      </c>
      <c r="P92" s="416">
        <f>(N92-M92)*24*60</f>
        <v>45</v>
      </c>
      <c r="Q92" s="305"/>
      <c r="R92" s="305"/>
    </row>
    <row r="93" spans="1:18">
      <c r="A93" s="647"/>
      <c r="B93" s="297" t="s">
        <v>115</v>
      </c>
      <c r="C93" s="297"/>
      <c r="D93" s="319" t="s">
        <v>148</v>
      </c>
      <c r="E93" s="344"/>
      <c r="F93" s="299">
        <v>22.48</v>
      </c>
      <c r="G93" s="412">
        <v>446</v>
      </c>
      <c r="H93" s="300">
        <f t="shared" si="21"/>
        <v>10026.08</v>
      </c>
      <c r="I93" s="413"/>
      <c r="J93" s="301">
        <v>4</v>
      </c>
      <c r="K93" s="302">
        <f t="shared" ref="K93:K95" si="23">G93/P93*60</f>
        <v>1784.0000000000061</v>
      </c>
      <c r="L93" s="303">
        <f t="shared" si="22"/>
        <v>446.00000000000153</v>
      </c>
      <c r="M93" s="304">
        <v>0.76736111111111116</v>
      </c>
      <c r="N93" s="304">
        <v>0.77777777777777779</v>
      </c>
      <c r="O93" s="296">
        <v>20</v>
      </c>
      <c r="P93" s="416">
        <f>(N93-M93)*24*60</f>
        <v>14.999999999999947</v>
      </c>
      <c r="Q93" s="305"/>
      <c r="R93" s="305"/>
    </row>
    <row r="94" spans="1:18">
      <c r="A94" s="647"/>
      <c r="B94" s="297" t="s">
        <v>115</v>
      </c>
      <c r="C94" s="297"/>
      <c r="D94" s="350" t="s">
        <v>149</v>
      </c>
      <c r="E94" s="339"/>
      <c r="F94" s="299">
        <v>22.21</v>
      </c>
      <c r="G94" s="306">
        <v>1259</v>
      </c>
      <c r="H94" s="300">
        <f t="shared" si="21"/>
        <v>27962.39</v>
      </c>
      <c r="I94" s="413"/>
      <c r="J94" s="301">
        <v>4</v>
      </c>
      <c r="K94" s="302">
        <f t="shared" si="23"/>
        <v>2158.2857142857019</v>
      </c>
      <c r="L94" s="303">
        <f t="shared" si="22"/>
        <v>539.57142857142549</v>
      </c>
      <c r="M94" s="304">
        <v>0.79513888888888884</v>
      </c>
      <c r="N94" s="304">
        <v>0.81944444444444453</v>
      </c>
      <c r="O94" s="296">
        <v>25</v>
      </c>
      <c r="P94" s="416">
        <f>(N94-M94)*24*60</f>
        <v>35.000000000000199</v>
      </c>
      <c r="Q94" s="305"/>
      <c r="R94" s="305"/>
    </row>
    <row r="95" spans="1:18">
      <c r="A95" s="648"/>
      <c r="B95" s="297" t="s">
        <v>115</v>
      </c>
      <c r="C95" s="297"/>
      <c r="D95" s="319" t="s">
        <v>326</v>
      </c>
      <c r="E95" s="339"/>
      <c r="F95" s="299">
        <v>23.27</v>
      </c>
      <c r="G95" s="306">
        <v>3316</v>
      </c>
      <c r="H95" s="300">
        <f t="shared" si="21"/>
        <v>77163.319999999992</v>
      </c>
      <c r="I95" s="413"/>
      <c r="J95" s="301">
        <v>4</v>
      </c>
      <c r="K95" s="302">
        <f t="shared" si="23"/>
        <v>2210.6666666666665</v>
      </c>
      <c r="L95" s="303">
        <f t="shared" si="22"/>
        <v>552.66666666666663</v>
      </c>
      <c r="M95" s="304">
        <v>0.83333333333333337</v>
      </c>
      <c r="N95" s="304">
        <v>0.89583333333333337</v>
      </c>
      <c r="O95" s="296">
        <v>20</v>
      </c>
      <c r="P95" s="416">
        <f>(N95-M95)*24*60</f>
        <v>90</v>
      </c>
      <c r="Q95" s="305"/>
      <c r="R95" s="305"/>
    </row>
    <row r="96" spans="1:18">
      <c r="A96" s="648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1"/>
        <v>0</v>
      </c>
      <c r="I96" s="413"/>
      <c r="J96" s="301"/>
      <c r="K96" s="302"/>
      <c r="L96" s="303"/>
      <c r="M96" s="304"/>
      <c r="N96" s="304"/>
      <c r="O96" s="296"/>
      <c r="P96" s="416"/>
      <c r="Q96" s="305"/>
      <c r="R96" s="305"/>
    </row>
    <row r="97" spans="1:18">
      <c r="A97" s="648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1"/>
        <v>0</v>
      </c>
      <c r="I97" s="413"/>
      <c r="J97" s="301"/>
      <c r="K97" s="302"/>
      <c r="L97" s="303"/>
      <c r="M97" s="304"/>
      <c r="N97" s="304"/>
      <c r="O97" s="296"/>
      <c r="P97" s="416"/>
      <c r="Q97" s="305"/>
      <c r="R97" s="305"/>
    </row>
    <row r="98" spans="1:18">
      <c r="A98" s="648"/>
      <c r="B98" s="297">
        <v>0</v>
      </c>
      <c r="C98" s="297"/>
      <c r="D98" s="319"/>
      <c r="E98" s="339"/>
      <c r="F98" s="299"/>
      <c r="G98" s="306"/>
      <c r="H98" s="300"/>
      <c r="I98" s="413"/>
      <c r="J98" s="301"/>
      <c r="K98" s="302"/>
      <c r="L98" s="303"/>
      <c r="M98" s="304"/>
      <c r="N98" s="304"/>
      <c r="O98" s="296"/>
      <c r="P98" s="416"/>
      <c r="Q98" s="305"/>
      <c r="R98" s="305"/>
    </row>
    <row r="99" spans="1:18">
      <c r="A99" s="648"/>
      <c r="B99" s="297">
        <v>0</v>
      </c>
      <c r="C99" s="297"/>
      <c r="D99" s="319"/>
      <c r="E99" s="339"/>
      <c r="F99" s="299" t="s">
        <v>105</v>
      </c>
      <c r="G99" s="306"/>
      <c r="H99" s="300">
        <f>F99*G99</f>
        <v>0</v>
      </c>
      <c r="I99" s="413"/>
      <c r="J99" s="301"/>
      <c r="K99" s="302"/>
      <c r="L99" s="303"/>
      <c r="M99" s="304"/>
      <c r="N99" s="304"/>
      <c r="O99" s="296"/>
      <c r="P99" s="416"/>
      <c r="Q99" s="305"/>
      <c r="R99" s="305"/>
    </row>
    <row r="100" spans="1:18" ht="15.75" customHeight="1">
      <c r="A100" s="648"/>
      <c r="B100" s="297">
        <v>0</v>
      </c>
      <c r="C100" s="6" t="s">
        <v>150</v>
      </c>
      <c r="D100" s="649" t="s">
        <v>118</v>
      </c>
      <c r="E100" s="650"/>
      <c r="F100" s="308"/>
      <c r="G100" s="309"/>
      <c r="H100" s="351"/>
      <c r="I100" s="311"/>
      <c r="J100" s="312">
        <f>AVERAGE(J92:J99)</f>
        <v>3.75</v>
      </c>
      <c r="K100" s="312">
        <f>AVERAGE(K92:K99)</f>
        <v>2064.2380952380936</v>
      </c>
      <c r="L100" s="313">
        <f>AVERAGE(L92:L99)</f>
        <v>559.89285714285677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651" t="s">
        <v>151</v>
      </c>
      <c r="B101" s="297" t="s">
        <v>115</v>
      </c>
      <c r="C101" s="6"/>
      <c r="D101" s="339" t="s">
        <v>152</v>
      </c>
      <c r="E101" s="352"/>
      <c r="F101" s="299">
        <v>25.03</v>
      </c>
      <c r="G101" s="412">
        <v>1278</v>
      </c>
      <c r="H101" s="300">
        <f t="shared" ref="H101:H110" si="24">F101*G101</f>
        <v>31988.34</v>
      </c>
      <c r="I101" s="413"/>
      <c r="J101" s="301">
        <v>4</v>
      </c>
      <c r="K101" s="302">
        <f>G101/P101*60</f>
        <v>3067.1999999999912</v>
      </c>
      <c r="L101" s="303">
        <f t="shared" ref="L101:L105" si="25">K101/J101</f>
        <v>766.79999999999779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6">(N101-M101)*24*60</f>
        <v>25.000000000000071</v>
      </c>
      <c r="Q101" s="303"/>
      <c r="R101" s="305"/>
    </row>
    <row r="102" spans="1:18">
      <c r="A102" s="651"/>
      <c r="B102" s="297" t="s">
        <v>115</v>
      </c>
      <c r="C102" s="6"/>
      <c r="D102" s="319" t="s">
        <v>153</v>
      </c>
      <c r="E102" s="352"/>
      <c r="F102" s="299">
        <v>24.82</v>
      </c>
      <c r="G102" s="412">
        <v>1828</v>
      </c>
      <c r="H102" s="300">
        <f t="shared" si="24"/>
        <v>45370.96</v>
      </c>
      <c r="I102" s="413"/>
      <c r="J102" s="301">
        <v>4</v>
      </c>
      <c r="K102" s="302">
        <f t="shared" ref="K102:K105" si="27">G102/P102*60</f>
        <v>3133.7142857142826</v>
      </c>
      <c r="L102" s="303">
        <f t="shared" si="25"/>
        <v>783.42857142857065</v>
      </c>
      <c r="M102" s="304">
        <v>0.75347222222222221</v>
      </c>
      <c r="N102" s="304">
        <v>0.77777777777777779</v>
      </c>
      <c r="O102" s="296">
        <v>20</v>
      </c>
      <c r="P102" s="302">
        <f t="shared" si="26"/>
        <v>35.000000000000036</v>
      </c>
      <c r="Q102" s="305"/>
      <c r="R102" s="305"/>
    </row>
    <row r="103" spans="1:18">
      <c r="A103" s="651"/>
      <c r="B103" s="297" t="s">
        <v>115</v>
      </c>
      <c r="C103" s="6"/>
      <c r="D103" s="336" t="s">
        <v>154</v>
      </c>
      <c r="E103" s="319"/>
      <c r="F103" s="299">
        <v>28.57</v>
      </c>
      <c r="G103" s="412">
        <v>2951</v>
      </c>
      <c r="H103" s="300">
        <f t="shared" si="24"/>
        <v>84310.07</v>
      </c>
      <c r="I103" s="413"/>
      <c r="J103" s="301">
        <v>3</v>
      </c>
      <c r="K103" s="302">
        <f t="shared" si="27"/>
        <v>2950.9999999999945</v>
      </c>
      <c r="L103" s="303">
        <f t="shared" si="25"/>
        <v>983.66666666666481</v>
      </c>
      <c r="M103" s="304">
        <v>0.79166666666666663</v>
      </c>
      <c r="N103" s="304">
        <v>0.83333333333333337</v>
      </c>
      <c r="O103" s="296">
        <v>20</v>
      </c>
      <c r="P103" s="302">
        <f t="shared" si="26"/>
        <v>60.000000000000107</v>
      </c>
      <c r="Q103" s="305"/>
      <c r="R103" s="305"/>
    </row>
    <row r="104" spans="1:18">
      <c r="A104" s="651"/>
      <c r="B104" s="297" t="s">
        <v>115</v>
      </c>
      <c r="C104" s="6"/>
      <c r="D104" s="319" t="s">
        <v>155</v>
      </c>
      <c r="E104" s="339"/>
      <c r="F104" s="299">
        <v>14.03</v>
      </c>
      <c r="G104" s="412">
        <v>5833</v>
      </c>
      <c r="H104" s="300">
        <f t="shared" si="24"/>
        <v>81836.989999999991</v>
      </c>
      <c r="I104" s="413"/>
      <c r="J104" s="301">
        <v>3</v>
      </c>
      <c r="K104" s="302">
        <f t="shared" si="27"/>
        <v>2916.5000000000027</v>
      </c>
      <c r="L104" s="303">
        <f t="shared" si="25"/>
        <v>972.16666666666754</v>
      </c>
      <c r="M104" s="304">
        <v>0.84722222222222221</v>
      </c>
      <c r="N104" s="304">
        <v>0.93055555555555547</v>
      </c>
      <c r="O104" s="296">
        <v>20</v>
      </c>
      <c r="P104" s="302">
        <f>(N104-M104)*24*60</f>
        <v>119.99999999999989</v>
      </c>
      <c r="Q104" s="305">
        <v>0.93055555555555547</v>
      </c>
      <c r="R104" s="305">
        <v>0.97222222222222221</v>
      </c>
    </row>
    <row r="105" spans="1:18">
      <c r="A105" s="651"/>
      <c r="B105" s="297" t="s">
        <v>115</v>
      </c>
      <c r="C105" s="6"/>
      <c r="D105" s="319" t="s">
        <v>156</v>
      </c>
      <c r="E105" s="336"/>
      <c r="F105" s="299">
        <v>14.285714285714283</v>
      </c>
      <c r="G105" s="412">
        <v>8312</v>
      </c>
      <c r="H105" s="300">
        <f t="shared" si="24"/>
        <v>118742.85714285712</v>
      </c>
      <c r="I105" s="413"/>
      <c r="J105" s="301">
        <v>3</v>
      </c>
      <c r="K105" s="302">
        <f t="shared" si="27"/>
        <v>2933.6470588436191</v>
      </c>
      <c r="L105" s="303">
        <f t="shared" si="25"/>
        <v>977.88235294787307</v>
      </c>
      <c r="M105" s="304">
        <v>46120.986111111109</v>
      </c>
      <c r="N105" s="304">
        <v>46121.104166666664</v>
      </c>
      <c r="O105" s="296">
        <v>20</v>
      </c>
      <c r="P105" s="302">
        <f>(N105-M105)*24*60</f>
        <v>169.99999999883585</v>
      </c>
      <c r="Q105" s="303"/>
      <c r="R105" s="305"/>
    </row>
    <row r="106" spans="1:18">
      <c r="A106" s="651"/>
      <c r="B106" s="297">
        <v>0</v>
      </c>
      <c r="C106" s="6"/>
      <c r="D106" s="336"/>
      <c r="E106" s="352"/>
      <c r="F106" s="299" t="s">
        <v>105</v>
      </c>
      <c r="G106" s="306"/>
      <c r="H106" s="300">
        <f t="shared" si="24"/>
        <v>0</v>
      </c>
      <c r="I106" s="413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51"/>
      <c r="B107" s="297">
        <v>0</v>
      </c>
      <c r="C107" s="6"/>
      <c r="D107" s="319"/>
      <c r="E107" s="336"/>
      <c r="F107" s="299" t="s">
        <v>105</v>
      </c>
      <c r="G107" s="412"/>
      <c r="H107" s="300">
        <f t="shared" si="24"/>
        <v>0</v>
      </c>
      <c r="I107" s="413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51"/>
      <c r="B108" s="297">
        <v>0</v>
      </c>
      <c r="C108" s="6"/>
      <c r="D108" s="319"/>
      <c r="E108" s="336"/>
      <c r="F108" s="299" t="s">
        <v>105</v>
      </c>
      <c r="G108" s="412"/>
      <c r="H108" s="300">
        <f t="shared" si="24"/>
        <v>0</v>
      </c>
      <c r="I108" s="413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51"/>
      <c r="B109" s="297">
        <v>0</v>
      </c>
      <c r="C109" s="297"/>
      <c r="D109" s="319"/>
      <c r="E109" s="336"/>
      <c r="F109" s="299" t="s">
        <v>105</v>
      </c>
      <c r="G109" s="412"/>
      <c r="H109" s="300">
        <f t="shared" si="24"/>
        <v>0</v>
      </c>
      <c r="I109" s="413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51"/>
      <c r="B110" s="297">
        <v>0</v>
      </c>
      <c r="C110" s="297"/>
      <c r="D110" s="319"/>
      <c r="E110" s="336"/>
      <c r="F110" s="299" t="s">
        <v>105</v>
      </c>
      <c r="G110" s="412"/>
      <c r="H110" s="300">
        <f t="shared" si="24"/>
        <v>0</v>
      </c>
      <c r="I110" s="413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51"/>
      <c r="B111" s="297">
        <v>0</v>
      </c>
      <c r="C111" s="6" t="s">
        <v>135</v>
      </c>
      <c r="D111" s="628" t="s">
        <v>118</v>
      </c>
      <c r="E111" s="65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3000.4122689115784</v>
      </c>
      <c r="L111" s="313">
        <f>AVERAGE(L101:L110)</f>
        <v>896.78885154195473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641" t="s">
        <v>335</v>
      </c>
      <c r="B112" s="297" t="s">
        <v>115</v>
      </c>
      <c r="C112" s="6"/>
      <c r="D112" s="336" t="s">
        <v>158</v>
      </c>
      <c r="E112" s="355"/>
      <c r="F112" s="299">
        <v>16.7</v>
      </c>
      <c r="G112" s="412">
        <v>1134</v>
      </c>
      <c r="H112" s="345">
        <f t="shared" si="3"/>
        <v>18937.8</v>
      </c>
      <c r="I112" s="413"/>
      <c r="J112" s="301">
        <v>3</v>
      </c>
      <c r="K112" s="302">
        <f t="shared" ref="K112:K117" si="28">G112/P112*60</f>
        <v>2721.5999999999922</v>
      </c>
      <c r="L112" s="303">
        <f t="shared" ref="L112:L117" si="29">K112/J112</f>
        <v>907.19999999999743</v>
      </c>
      <c r="M112" s="304">
        <v>0.72222222222222221</v>
      </c>
      <c r="N112" s="304">
        <v>0.73958333333333337</v>
      </c>
      <c r="O112" s="296">
        <v>20</v>
      </c>
      <c r="P112" s="416">
        <f t="shared" ref="P112:P117" si="30">(N112-M112)*24*60</f>
        <v>25.000000000000071</v>
      </c>
      <c r="Q112" s="296"/>
      <c r="R112" s="296"/>
    </row>
    <row r="113" spans="1:18">
      <c r="A113" s="641"/>
      <c r="B113" s="297" t="s">
        <v>115</v>
      </c>
      <c r="C113" s="318"/>
      <c r="D113" s="419" t="s">
        <v>159</v>
      </c>
      <c r="E113" s="419"/>
      <c r="F113" s="299">
        <v>18.18</v>
      </c>
      <c r="G113" s="412">
        <v>954</v>
      </c>
      <c r="H113" s="345">
        <f t="shared" si="3"/>
        <v>17343.72</v>
      </c>
      <c r="I113" s="413"/>
      <c r="J113" s="301">
        <v>4</v>
      </c>
      <c r="K113" s="302">
        <f t="shared" si="28"/>
        <v>2861.9999999999873</v>
      </c>
      <c r="L113" s="303">
        <f t="shared" si="29"/>
        <v>715.49999999999682</v>
      </c>
      <c r="M113" s="304">
        <v>0.75347222222222221</v>
      </c>
      <c r="N113" s="304">
        <v>0.76736111111111116</v>
      </c>
      <c r="O113" s="296">
        <v>20</v>
      </c>
      <c r="P113" s="416">
        <f t="shared" si="30"/>
        <v>20.000000000000089</v>
      </c>
      <c r="Q113" s="305"/>
      <c r="R113" s="305"/>
    </row>
    <row r="114" spans="1:18">
      <c r="A114" s="641"/>
      <c r="B114" s="297" t="s">
        <v>115</v>
      </c>
      <c r="C114" s="318"/>
      <c r="D114" s="419" t="s">
        <v>160</v>
      </c>
      <c r="E114" s="319"/>
      <c r="F114" s="299">
        <v>18.18</v>
      </c>
      <c r="G114" s="412">
        <v>1094</v>
      </c>
      <c r="H114" s="345">
        <f>F114*G114</f>
        <v>19888.919999999998</v>
      </c>
      <c r="I114" s="413"/>
      <c r="J114" s="301">
        <v>3</v>
      </c>
      <c r="K114" s="302">
        <f t="shared" si="28"/>
        <v>3282.0000000000118</v>
      </c>
      <c r="L114" s="303">
        <f t="shared" si="29"/>
        <v>1094.0000000000039</v>
      </c>
      <c r="M114" s="304">
        <v>0.78125</v>
      </c>
      <c r="N114" s="304">
        <v>0.79513888888888884</v>
      </c>
      <c r="O114" s="296">
        <v>20</v>
      </c>
      <c r="P114" s="416">
        <f t="shared" si="30"/>
        <v>19.999999999999929</v>
      </c>
      <c r="Q114" s="305"/>
      <c r="R114" s="305"/>
    </row>
    <row r="115" spans="1:18">
      <c r="A115" s="641"/>
      <c r="B115" s="297" t="s">
        <v>115</v>
      </c>
      <c r="C115" s="318"/>
      <c r="D115" s="319" t="s">
        <v>161</v>
      </c>
      <c r="E115" s="339"/>
      <c r="F115" s="299">
        <v>16.66</v>
      </c>
      <c r="G115" s="412">
        <v>5446</v>
      </c>
      <c r="H115" s="345">
        <f t="shared" ref="H115:H123" si="31">F115*G115</f>
        <v>90730.36</v>
      </c>
      <c r="I115" s="413"/>
      <c r="J115" s="301">
        <v>4</v>
      </c>
      <c r="K115" s="302">
        <f t="shared" si="28"/>
        <v>2970.5454545454568</v>
      </c>
      <c r="L115" s="303">
        <f t="shared" si="29"/>
        <v>742.63636363636419</v>
      </c>
      <c r="M115" s="304">
        <v>0.80902777777777779</v>
      </c>
      <c r="N115" s="304">
        <v>0.88541666666666663</v>
      </c>
      <c r="O115" s="296">
        <v>20</v>
      </c>
      <c r="P115" s="416">
        <f t="shared" si="30"/>
        <v>109.99999999999993</v>
      </c>
      <c r="Q115" s="305"/>
      <c r="R115" s="305"/>
    </row>
    <row r="116" spans="1:18">
      <c r="A116" s="641"/>
      <c r="B116" s="297" t="s">
        <v>115</v>
      </c>
      <c r="C116" s="318"/>
      <c r="D116" s="319" t="s">
        <v>162</v>
      </c>
      <c r="E116" s="336"/>
      <c r="F116" s="299">
        <v>22.281818181818181</v>
      </c>
      <c r="G116" s="412">
        <v>1009</v>
      </c>
      <c r="H116" s="345">
        <f t="shared" si="31"/>
        <v>22482.354545454546</v>
      </c>
      <c r="I116" s="413"/>
      <c r="J116" s="301">
        <v>4</v>
      </c>
      <c r="K116" s="302">
        <f t="shared" si="28"/>
        <v>3026.9999999999623</v>
      </c>
      <c r="L116" s="303">
        <f t="shared" si="29"/>
        <v>756.74999999999056</v>
      </c>
      <c r="M116" s="304">
        <v>0.89930555555555547</v>
      </c>
      <c r="N116" s="347">
        <v>0.91319444444444453</v>
      </c>
      <c r="O116" s="296">
        <v>20</v>
      </c>
      <c r="P116" s="416">
        <f t="shared" si="30"/>
        <v>20.000000000000249</v>
      </c>
      <c r="Q116" s="305">
        <v>0.91319444444444453</v>
      </c>
      <c r="R116" s="305">
        <v>0.95486111111111116</v>
      </c>
    </row>
    <row r="117" spans="1:18">
      <c r="A117" s="641"/>
      <c r="B117" s="297" t="s">
        <v>115</v>
      </c>
      <c r="C117" s="318"/>
      <c r="D117" s="319" t="s">
        <v>163</v>
      </c>
      <c r="E117" s="335"/>
      <c r="F117" s="299">
        <v>17.890909090909091</v>
      </c>
      <c r="G117" s="412">
        <v>3763</v>
      </c>
      <c r="H117" s="345">
        <f t="shared" si="31"/>
        <v>67323.490909090906</v>
      </c>
      <c r="I117" s="413"/>
      <c r="J117" s="301">
        <v>3</v>
      </c>
      <c r="K117" s="302">
        <f t="shared" si="28"/>
        <v>3010.3999998598174</v>
      </c>
      <c r="L117" s="303">
        <f t="shared" si="29"/>
        <v>1003.4666666199391</v>
      </c>
      <c r="M117" s="304">
        <v>46120.96875</v>
      </c>
      <c r="N117" s="304">
        <v>46121.020833333336</v>
      </c>
      <c r="O117" s="302">
        <v>20</v>
      </c>
      <c r="P117" s="416">
        <f t="shared" si="30"/>
        <v>75.00000000349246</v>
      </c>
      <c r="Q117" s="305"/>
      <c r="R117" s="305"/>
    </row>
    <row r="118" spans="1:18">
      <c r="A118" s="641"/>
      <c r="B118" s="297">
        <v>0</v>
      </c>
      <c r="C118" s="318"/>
      <c r="D118" s="336"/>
      <c r="E118" s="335"/>
      <c r="F118" s="299" t="s">
        <v>105</v>
      </c>
      <c r="G118" s="412"/>
      <c r="H118" s="345">
        <f t="shared" si="31"/>
        <v>0</v>
      </c>
      <c r="I118" s="413"/>
      <c r="J118" s="301"/>
      <c r="K118" s="302"/>
      <c r="L118" s="303"/>
      <c r="M118" s="304"/>
      <c r="N118" s="304"/>
      <c r="O118" s="296"/>
      <c r="P118" s="416"/>
      <c r="Q118" s="305"/>
      <c r="R118" s="305"/>
    </row>
    <row r="119" spans="1:18">
      <c r="A119" s="641"/>
      <c r="B119" s="297">
        <v>0</v>
      </c>
      <c r="C119" s="318"/>
      <c r="D119" s="336"/>
      <c r="E119" s="335"/>
      <c r="F119" s="299" t="s">
        <v>105</v>
      </c>
      <c r="G119" s="412"/>
      <c r="H119" s="345">
        <f t="shared" si="31"/>
        <v>0</v>
      </c>
      <c r="I119" s="413"/>
      <c r="J119" s="301"/>
      <c r="K119" s="302"/>
      <c r="L119" s="303"/>
      <c r="M119" s="304"/>
      <c r="N119" s="304"/>
      <c r="O119" s="296"/>
      <c r="P119" s="416"/>
      <c r="Q119" s="305"/>
      <c r="R119" s="305"/>
    </row>
    <row r="120" spans="1:18">
      <c r="A120" s="641"/>
      <c r="B120" s="297">
        <v>0</v>
      </c>
      <c r="C120" s="318"/>
      <c r="D120" s="336"/>
      <c r="E120" s="335"/>
      <c r="F120" s="299" t="s">
        <v>105</v>
      </c>
      <c r="G120" s="412"/>
      <c r="H120" s="345"/>
      <c r="I120" s="413"/>
      <c r="J120" s="301"/>
      <c r="K120" s="302"/>
      <c r="L120" s="303"/>
      <c r="M120" s="304"/>
      <c r="N120" s="304"/>
      <c r="O120" s="296"/>
      <c r="P120" s="416"/>
      <c r="Q120" s="305"/>
      <c r="R120" s="305"/>
    </row>
    <row r="121" spans="1:18">
      <c r="A121" s="641"/>
      <c r="B121" s="297">
        <v>0</v>
      </c>
      <c r="C121" s="318"/>
      <c r="D121" s="336"/>
      <c r="E121" s="335"/>
      <c r="F121" s="299" t="s">
        <v>105</v>
      </c>
      <c r="G121" s="412"/>
      <c r="H121" s="345"/>
      <c r="I121" s="413"/>
      <c r="J121" s="301"/>
      <c r="K121" s="302"/>
      <c r="L121" s="303"/>
      <c r="M121" s="304"/>
      <c r="N121" s="304"/>
      <c r="O121" s="296"/>
      <c r="P121" s="416"/>
      <c r="Q121" s="305"/>
      <c r="R121" s="305"/>
    </row>
    <row r="122" spans="1:18">
      <c r="A122" s="641"/>
      <c r="B122" s="297">
        <v>0</v>
      </c>
      <c r="C122" s="318"/>
      <c r="D122" s="336"/>
      <c r="E122" s="335"/>
      <c r="F122" s="299" t="s">
        <v>105</v>
      </c>
      <c r="G122" s="412"/>
      <c r="H122" s="345"/>
      <c r="I122" s="413"/>
      <c r="J122" s="301"/>
      <c r="K122" s="302"/>
      <c r="L122" s="303"/>
      <c r="M122" s="304"/>
      <c r="N122" s="304"/>
      <c r="O122" s="296"/>
      <c r="P122" s="416"/>
      <c r="Q122" s="305"/>
      <c r="R122" s="305"/>
    </row>
    <row r="123" spans="1:18">
      <c r="A123" s="641"/>
      <c r="B123" s="297">
        <v>0</v>
      </c>
      <c r="C123" s="318"/>
      <c r="D123" s="336"/>
      <c r="E123" s="335"/>
      <c r="F123" s="299" t="s">
        <v>105</v>
      </c>
      <c r="G123" s="412"/>
      <c r="H123" s="345">
        <f t="shared" si="31"/>
        <v>0</v>
      </c>
      <c r="I123" s="413"/>
      <c r="J123" s="301"/>
      <c r="K123" s="302"/>
      <c r="L123" s="303"/>
      <c r="M123" s="304"/>
      <c r="N123" s="304"/>
      <c r="O123" s="296"/>
      <c r="P123" s="416"/>
      <c r="Q123" s="305"/>
      <c r="R123" s="305"/>
    </row>
    <row r="124" spans="1:18" ht="17.5" customHeight="1">
      <c r="A124" s="641"/>
      <c r="B124" s="297">
        <v>0</v>
      </c>
      <c r="C124" s="6" t="s">
        <v>142</v>
      </c>
      <c r="D124" s="642" t="s">
        <v>118</v>
      </c>
      <c r="E124" s="642"/>
      <c r="F124" s="308"/>
      <c r="G124" s="348"/>
      <c r="H124" s="349"/>
      <c r="I124" s="311"/>
      <c r="J124" s="312">
        <f>AVERAGE(J112:J123)</f>
        <v>3.5</v>
      </c>
      <c r="K124" s="312">
        <f>AVERAGE(K112:K123)</f>
        <v>2978.9242424008712</v>
      </c>
      <c r="L124" s="313">
        <f>AVERAGE(L112:L123)</f>
        <v>869.92550504271537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22" activePane="bottomLeft" state="frozen"/>
      <selection activeCell="J5" sqref="J1:L1048576"/>
      <selection pane="bottomLeft" activeCell="K149" sqref="K149"/>
    </sheetView>
  </sheetViews>
  <sheetFormatPr defaultColWidth="7.90625" defaultRowHeight="15.5"/>
  <cols>
    <col min="1" max="1" width="14.26953125" style="33" customWidth="1"/>
    <col min="2" max="2" width="12.7265625" style="33" customWidth="1"/>
    <col min="3" max="3" width="12.7265625" style="33" hidden="1" customWidth="1"/>
    <col min="4" max="4" width="14.26953125" style="33" customWidth="1"/>
    <col min="5" max="5" width="16.453125" style="33" customWidth="1"/>
    <col min="6" max="6" width="8.90625" style="259" customWidth="1"/>
    <col min="7" max="7" width="20.26953125" style="33" bestFit="1" customWidth="1"/>
    <col min="8" max="8" width="16.36328125" style="33" customWidth="1"/>
    <col min="9" max="9" width="6.36328125" style="33" customWidth="1"/>
    <col min="10" max="10" width="10.08984375" style="33" customWidth="1"/>
    <col min="11" max="11" width="10.6328125" style="33" customWidth="1"/>
    <col min="12" max="12" width="14.453125" style="33" customWidth="1"/>
    <col min="13" max="13" width="10.08984375" style="33" customWidth="1"/>
    <col min="14" max="14" width="9.26953125" style="33" customWidth="1"/>
    <col min="15" max="15" width="11.90625" style="33" customWidth="1"/>
    <col min="16" max="16" width="6" style="33" customWidth="1"/>
    <col min="17" max="18" width="9.26953125" style="33" customWidth="1"/>
    <col min="19" max="19" width="8.6328125" style="33" customWidth="1"/>
    <col min="20" max="21" width="7.6328125" style="33" bestFit="1" customWidth="1"/>
    <col min="22" max="22" width="10.6328125" style="33" customWidth="1"/>
    <col min="23" max="23" width="8.6328125" style="278" customWidth="1"/>
    <col min="24" max="25" width="7.08984375" style="33" customWidth="1"/>
    <col min="26" max="27" width="9.453125" style="33" customWidth="1"/>
    <col min="28" max="28" width="12.6328125" style="33" customWidth="1"/>
    <col min="29" max="29" width="12.453125" style="33" customWidth="1"/>
    <col min="30" max="31" width="9.453125" style="33" customWidth="1"/>
    <col min="32" max="32" width="13.08984375" style="33" customWidth="1"/>
    <col min="33" max="33" width="10.36328125" style="33" customWidth="1"/>
    <col min="34" max="34" width="9.26953125" style="33" customWidth="1"/>
    <col min="35" max="35" width="7.90625" style="33" customWidth="1"/>
    <col min="36" max="36" width="24.453125" style="33" bestFit="1" customWidth="1"/>
    <col min="37" max="16384" width="7.90625" style="33"/>
  </cols>
  <sheetData>
    <row r="1" spans="1:34" ht="26.25" customHeight="1">
      <c r="A1" s="28" t="s">
        <v>164</v>
      </c>
      <c r="B1" s="28"/>
      <c r="C1" s="28"/>
      <c r="D1" s="423" t="s">
        <v>78</v>
      </c>
      <c r="E1" s="29">
        <f>SUM(G5:G173)</f>
        <v>168742</v>
      </c>
      <c r="F1" s="424" t="s">
        <v>4</v>
      </c>
      <c r="G1" s="30">
        <f>SUM(H5:H173)</f>
        <v>6642761.5024361629</v>
      </c>
      <c r="H1" s="420" t="s">
        <v>165</v>
      </c>
      <c r="I1" s="31">
        <f>M17+M30+M43+M56+M69+M82+M95+M108+M121+M134+M147+M160+M173</f>
        <v>195.8261904761905</v>
      </c>
      <c r="J1" s="440" t="s">
        <v>166</v>
      </c>
      <c r="K1" s="440"/>
      <c r="L1" s="440"/>
      <c r="M1" s="440" t="s">
        <v>167</v>
      </c>
      <c r="N1" s="440"/>
      <c r="O1" s="440"/>
      <c r="P1" s="440" t="s">
        <v>168</v>
      </c>
      <c r="Q1" s="440"/>
      <c r="R1" s="440"/>
      <c r="S1" s="440"/>
      <c r="T1" s="440" t="s">
        <v>81</v>
      </c>
      <c r="U1" s="440"/>
      <c r="V1" s="440"/>
      <c r="W1" s="440"/>
      <c r="X1" s="440"/>
      <c r="Y1" s="440"/>
      <c r="Z1" s="32" t="s">
        <v>169</v>
      </c>
      <c r="AA1" s="32" t="s">
        <v>170</v>
      </c>
      <c r="AB1" s="441" t="s">
        <v>171</v>
      </c>
      <c r="AC1" s="442"/>
      <c r="AD1" s="32" t="s">
        <v>169</v>
      </c>
      <c r="AE1" s="32" t="s">
        <v>172</v>
      </c>
      <c r="AF1" s="440" t="s">
        <v>173</v>
      </c>
      <c r="AG1" s="445"/>
      <c r="AH1" s="445"/>
    </row>
    <row r="2" spans="1:34" ht="26.25" customHeight="1">
      <c r="A2" s="450" t="s">
        <v>340</v>
      </c>
      <c r="B2" s="450"/>
      <c r="C2" s="423"/>
      <c r="D2" s="423" t="s">
        <v>83</v>
      </c>
      <c r="E2" s="34">
        <f>AVERAGE(O17,O30,O43,O56,O69,O82,O95,O108,O121,O134,O147,O160,O173)</f>
        <v>127.92982036939321</v>
      </c>
      <c r="F2" s="35" t="s">
        <v>84</v>
      </c>
      <c r="G2" s="36">
        <f>G1/E1</f>
        <v>39.366378864990118</v>
      </c>
      <c r="H2" s="420" t="s">
        <v>175</v>
      </c>
      <c r="I2" s="420">
        <f>COUNT(I5:I173)</f>
        <v>5</v>
      </c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43"/>
      <c r="AC2" s="444"/>
      <c r="AD2" s="38">
        <f>AD17+AD30+AD43+AD56+AD69+AD82+AD95+AD108+AD121+AD134+AD147+AD160+AD173</f>
        <v>5</v>
      </c>
      <c r="AE2" s="38">
        <f>AE17+AE30+AE43+AE56+AE69+AE82+AE95+AE108+AE121+AE134+AE147+AE160+AE173</f>
        <v>6</v>
      </c>
      <c r="AF2" s="445"/>
      <c r="AG2" s="445"/>
      <c r="AH2" s="445"/>
    </row>
    <row r="3" spans="1:34" ht="30.65" customHeight="1">
      <c r="A3" s="451" t="s">
        <v>86</v>
      </c>
      <c r="B3" s="451" t="s">
        <v>176</v>
      </c>
      <c r="C3" s="452"/>
      <c r="D3" s="451" t="s">
        <v>88</v>
      </c>
      <c r="E3" s="451"/>
      <c r="F3" s="452" t="s">
        <v>89</v>
      </c>
      <c r="G3" s="465" t="s">
        <v>177</v>
      </c>
      <c r="H3" s="452" t="s">
        <v>178</v>
      </c>
      <c r="I3" s="446" t="s">
        <v>92</v>
      </c>
      <c r="J3" s="447" t="s">
        <v>179</v>
      </c>
      <c r="K3" s="448" t="s">
        <v>180</v>
      </c>
      <c r="L3" s="449" t="s">
        <v>12</v>
      </c>
      <c r="M3" s="465" t="s">
        <v>179</v>
      </c>
      <c r="N3" s="448" t="s">
        <v>94</v>
      </c>
      <c r="O3" s="449" t="s">
        <v>83</v>
      </c>
      <c r="P3" s="447" t="s">
        <v>93</v>
      </c>
      <c r="Q3" s="449" t="s">
        <v>83</v>
      </c>
      <c r="R3" s="458" t="s">
        <v>181</v>
      </c>
      <c r="S3" s="459" t="s">
        <v>182</v>
      </c>
      <c r="T3" s="465" t="s">
        <v>95</v>
      </c>
      <c r="U3" s="465"/>
      <c r="V3" s="466" t="s">
        <v>183</v>
      </c>
      <c r="W3" s="446" t="s">
        <v>97</v>
      </c>
      <c r="X3" s="465" t="s">
        <v>98</v>
      </c>
      <c r="Y3" s="465"/>
      <c r="Z3" s="467" t="s">
        <v>184</v>
      </c>
      <c r="AA3" s="468"/>
      <c r="AB3" s="454" t="s">
        <v>185</v>
      </c>
      <c r="AC3" s="455"/>
      <c r="AD3" s="456" t="s">
        <v>186</v>
      </c>
      <c r="AE3" s="457"/>
      <c r="AF3" s="448" t="s">
        <v>94</v>
      </c>
      <c r="AG3" s="458" t="s">
        <v>181</v>
      </c>
      <c r="AH3" s="459" t="s">
        <v>182</v>
      </c>
    </row>
    <row r="4" spans="1:34" ht="30.65" customHeight="1">
      <c r="A4" s="452"/>
      <c r="B4" s="451"/>
      <c r="C4" s="453"/>
      <c r="D4" s="451"/>
      <c r="E4" s="451"/>
      <c r="F4" s="453"/>
      <c r="G4" s="465"/>
      <c r="H4" s="453"/>
      <c r="I4" s="446"/>
      <c r="J4" s="447"/>
      <c r="K4" s="448"/>
      <c r="L4" s="449"/>
      <c r="M4" s="465"/>
      <c r="N4" s="448"/>
      <c r="O4" s="449"/>
      <c r="P4" s="447"/>
      <c r="Q4" s="449"/>
      <c r="R4" s="458"/>
      <c r="S4" s="459"/>
      <c r="T4" s="430" t="s">
        <v>99</v>
      </c>
      <c r="U4" s="430" t="s">
        <v>100</v>
      </c>
      <c r="V4" s="465"/>
      <c r="W4" s="446"/>
      <c r="X4" s="424" t="s">
        <v>101</v>
      </c>
      <c r="Y4" s="424" t="s">
        <v>46</v>
      </c>
      <c r="Z4" s="430" t="s">
        <v>187</v>
      </c>
      <c r="AA4" s="430" t="s">
        <v>188</v>
      </c>
      <c r="AB4" s="455"/>
      <c r="AC4" s="455"/>
      <c r="AD4" s="430" t="s">
        <v>189</v>
      </c>
      <c r="AE4" s="39" t="s">
        <v>190</v>
      </c>
      <c r="AF4" s="448"/>
      <c r="AG4" s="458"/>
      <c r="AH4" s="459"/>
    </row>
    <row r="5" spans="1:34" ht="18.75" customHeight="1">
      <c r="A5" s="460" t="s">
        <v>191</v>
      </c>
      <c r="B5" s="40" t="s">
        <v>192</v>
      </c>
      <c r="C5" s="41"/>
      <c r="D5" s="42" t="s">
        <v>193</v>
      </c>
      <c r="E5" s="43"/>
      <c r="F5" s="359">
        <v>37.94</v>
      </c>
      <c r="G5" s="44">
        <v>4460.95</v>
      </c>
      <c r="H5" s="45">
        <f t="shared" ref="H5:H16" si="0">F5*G5</f>
        <v>169248.44299999997</v>
      </c>
      <c r="I5" s="421"/>
      <c r="J5" s="46">
        <v>20</v>
      </c>
      <c r="K5" s="44">
        <v>2400</v>
      </c>
      <c r="L5" s="47">
        <v>120</v>
      </c>
      <c r="M5" s="422">
        <v>20</v>
      </c>
      <c r="N5" s="44">
        <f t="shared" ref="N5:N10" si="1">G5/W5*60</f>
        <v>2249.2184873949586</v>
      </c>
      <c r="O5" s="47">
        <f t="shared" ref="O5:O10" si="2">N5/M5</f>
        <v>112.46092436974793</v>
      </c>
      <c r="P5" s="48">
        <f t="shared" ref="P5:P10" si="3">M5-J5</f>
        <v>0</v>
      </c>
      <c r="Q5" s="49">
        <f t="shared" ref="Q5:Q10" si="4">O5-L5</f>
        <v>-7.5390756302520714</v>
      </c>
      <c r="R5" s="428">
        <f t="shared" ref="R5:R10" si="5">O5/L5</f>
        <v>0.93717436974789936</v>
      </c>
      <c r="S5" s="463">
        <f>R17</f>
        <v>0.92921512335750245</v>
      </c>
      <c r="T5" s="50">
        <v>0.29166666666666669</v>
      </c>
      <c r="U5" s="50">
        <v>0.37430555555555556</v>
      </c>
      <c r="V5" s="424">
        <v>5</v>
      </c>
      <c r="W5" s="421">
        <f>(U5-T5)*24*60</f>
        <v>118.99999999999997</v>
      </c>
      <c r="X5" s="424"/>
      <c r="Y5" s="424"/>
      <c r="Z5" s="51"/>
      <c r="AA5" s="51"/>
      <c r="AB5" s="451"/>
      <c r="AC5" s="451"/>
      <c r="AD5" s="52"/>
      <c r="AE5" s="52">
        <v>1</v>
      </c>
      <c r="AF5" s="48">
        <f t="shared" ref="AF5:AF70" si="6">N5-K5</f>
        <v>-150.78151260504137</v>
      </c>
      <c r="AG5" s="428">
        <f t="shared" ref="AG5:AG70" si="7">N5/K5</f>
        <v>0.93717436974789947</v>
      </c>
      <c r="AH5" s="463">
        <f>AG17</f>
        <v>0.96354596917962188</v>
      </c>
    </row>
    <row r="6" spans="1:34" ht="19.149999999999999" customHeight="1">
      <c r="A6" s="461"/>
      <c r="B6" s="40" t="s">
        <v>192</v>
      </c>
      <c r="C6" s="41"/>
      <c r="D6" s="42" t="s">
        <v>194</v>
      </c>
      <c r="E6" s="43"/>
      <c r="F6" s="359">
        <v>31.266131815044861</v>
      </c>
      <c r="G6" s="44">
        <v>2546.7000000000003</v>
      </c>
      <c r="H6" s="45">
        <f t="shared" si="0"/>
        <v>79625.457893374754</v>
      </c>
      <c r="I6" s="421"/>
      <c r="J6" s="46">
        <v>18</v>
      </c>
      <c r="K6" s="44">
        <v>2600</v>
      </c>
      <c r="L6" s="47">
        <v>144.44444444444446</v>
      </c>
      <c r="M6" s="422">
        <v>19</v>
      </c>
      <c r="N6" s="44">
        <f t="shared" si="1"/>
        <v>2546.6999999999994</v>
      </c>
      <c r="O6" s="47">
        <f t="shared" si="2"/>
        <v>134.03684210526313</v>
      </c>
      <c r="P6" s="48">
        <f t="shared" si="3"/>
        <v>1</v>
      </c>
      <c r="Q6" s="49">
        <f t="shared" si="4"/>
        <v>-10.407602339181324</v>
      </c>
      <c r="R6" s="428">
        <f t="shared" si="5"/>
        <v>0.92794736842105241</v>
      </c>
      <c r="S6" s="463"/>
      <c r="T6" s="50">
        <v>0.39027777777777778</v>
      </c>
      <c r="U6" s="50">
        <v>0.43194444444444446</v>
      </c>
      <c r="V6" s="424">
        <v>23</v>
      </c>
      <c r="W6" s="421">
        <f t="shared" ref="W6:W17" si="8">(U6-T6)*24*60</f>
        <v>60.000000000000028</v>
      </c>
      <c r="X6" s="53">
        <v>0.37777777777777777</v>
      </c>
      <c r="Y6" s="53">
        <v>0.38750000000000001</v>
      </c>
      <c r="Z6" s="54"/>
      <c r="AA6" s="54"/>
      <c r="AB6" s="451"/>
      <c r="AC6" s="451"/>
      <c r="AD6" s="438"/>
      <c r="AE6" s="438"/>
      <c r="AF6" s="48">
        <f t="shared" si="6"/>
        <v>-53.300000000000637</v>
      </c>
      <c r="AG6" s="428">
        <f t="shared" si="7"/>
        <v>0.9794999999999997</v>
      </c>
      <c r="AH6" s="463"/>
    </row>
    <row r="7" spans="1:34" ht="19.149999999999999" customHeight="1">
      <c r="A7" s="461"/>
      <c r="B7" s="40" t="s">
        <v>192</v>
      </c>
      <c r="C7" s="41"/>
      <c r="D7" s="42" t="s">
        <v>195</v>
      </c>
      <c r="E7" s="43"/>
      <c r="F7" s="359">
        <v>38</v>
      </c>
      <c r="G7" s="44">
        <v>4000.9500000000003</v>
      </c>
      <c r="H7" s="45">
        <f t="shared" si="0"/>
        <v>152036.1</v>
      </c>
      <c r="I7" s="421"/>
      <c r="J7" s="46">
        <v>19</v>
      </c>
      <c r="K7" s="44">
        <v>2600</v>
      </c>
      <c r="L7" s="47">
        <v>136.84210526315789</v>
      </c>
      <c r="M7" s="422">
        <v>20</v>
      </c>
      <c r="N7" s="44">
        <f t="shared" si="1"/>
        <v>2553.7978723404262</v>
      </c>
      <c r="O7" s="47">
        <f t="shared" si="2"/>
        <v>127.68989361702131</v>
      </c>
      <c r="P7" s="48">
        <f t="shared" si="3"/>
        <v>1</v>
      </c>
      <c r="Q7" s="49">
        <f t="shared" si="4"/>
        <v>-9.1522116461365783</v>
      </c>
      <c r="R7" s="428">
        <f t="shared" si="5"/>
        <v>0.93311845335515575</v>
      </c>
      <c r="S7" s="463"/>
      <c r="T7" s="50">
        <v>0.4375</v>
      </c>
      <c r="U7" s="50">
        <v>0.50277777777777777</v>
      </c>
      <c r="V7" s="424">
        <v>8</v>
      </c>
      <c r="W7" s="421">
        <f t="shared" si="8"/>
        <v>93.999999999999986</v>
      </c>
      <c r="X7" s="53"/>
      <c r="Y7" s="53"/>
      <c r="Z7" s="54"/>
      <c r="AA7" s="54"/>
      <c r="AB7" s="451"/>
      <c r="AC7" s="451"/>
      <c r="AD7" s="438"/>
      <c r="AE7" s="438"/>
      <c r="AF7" s="48">
        <f t="shared" si="6"/>
        <v>-46.202127659573762</v>
      </c>
      <c r="AG7" s="428">
        <f t="shared" si="7"/>
        <v>0.98222995090016396</v>
      </c>
      <c r="AH7" s="463"/>
    </row>
    <row r="8" spans="1:34" ht="19.149999999999999" customHeight="1">
      <c r="A8" s="461"/>
      <c r="B8" s="40" t="s">
        <v>192</v>
      </c>
      <c r="C8" s="41"/>
      <c r="D8" s="42" t="s">
        <v>195</v>
      </c>
      <c r="E8" s="43"/>
      <c r="F8" s="359">
        <v>38</v>
      </c>
      <c r="G8" s="44">
        <v>4890.05</v>
      </c>
      <c r="H8" s="45">
        <f t="shared" si="0"/>
        <v>185821.9</v>
      </c>
      <c r="I8" s="421"/>
      <c r="J8" s="46">
        <v>19</v>
      </c>
      <c r="K8" s="44">
        <v>2600</v>
      </c>
      <c r="L8" s="47">
        <v>136.84210526315789</v>
      </c>
      <c r="M8" s="422">
        <v>20</v>
      </c>
      <c r="N8" s="44">
        <f t="shared" si="1"/>
        <v>2507.7179487179474</v>
      </c>
      <c r="O8" s="47">
        <f t="shared" si="2"/>
        <v>125.38589743589736</v>
      </c>
      <c r="P8" s="48">
        <f t="shared" si="3"/>
        <v>1</v>
      </c>
      <c r="Q8" s="49">
        <f t="shared" si="4"/>
        <v>-11.456207827260528</v>
      </c>
      <c r="R8" s="428">
        <f t="shared" si="5"/>
        <v>0.9162815581854038</v>
      </c>
      <c r="S8" s="463"/>
      <c r="T8" s="50">
        <v>0.54305555555555551</v>
      </c>
      <c r="U8" s="50">
        <v>0.62430555555555556</v>
      </c>
      <c r="V8" s="424">
        <v>5</v>
      </c>
      <c r="W8" s="421">
        <f t="shared" si="8"/>
        <v>117.00000000000006</v>
      </c>
      <c r="X8" s="53"/>
      <c r="Y8" s="53"/>
      <c r="Z8" s="54"/>
      <c r="AA8" s="54"/>
      <c r="AB8" s="451"/>
      <c r="AC8" s="451"/>
      <c r="AD8" s="438"/>
      <c r="AE8" s="438"/>
      <c r="AF8" s="48">
        <f t="shared" si="6"/>
        <v>-92.282051282052635</v>
      </c>
      <c r="AG8" s="428">
        <f t="shared" si="7"/>
        <v>0.96450690335305667</v>
      </c>
      <c r="AH8" s="463"/>
    </row>
    <row r="9" spans="1:34" ht="19.149999999999999" customHeight="1">
      <c r="A9" s="461"/>
      <c r="B9" s="40" t="s">
        <v>192</v>
      </c>
      <c r="C9" s="55"/>
      <c r="D9" s="42" t="s">
        <v>194</v>
      </c>
      <c r="E9" s="56"/>
      <c r="F9" s="359">
        <v>31.266131815044861</v>
      </c>
      <c r="G9" s="57">
        <v>1371.3</v>
      </c>
      <c r="H9" s="45">
        <f t="shared" si="0"/>
        <v>42875.246557971019</v>
      </c>
      <c r="I9" s="438"/>
      <c r="J9" s="46">
        <v>18</v>
      </c>
      <c r="K9" s="44">
        <v>2600</v>
      </c>
      <c r="L9" s="47">
        <v>144.44444444444446</v>
      </c>
      <c r="M9" s="422">
        <v>19</v>
      </c>
      <c r="N9" s="44">
        <f t="shared" si="1"/>
        <v>2571.1874999999964</v>
      </c>
      <c r="O9" s="47">
        <f t="shared" si="2"/>
        <v>135.32565789473665</v>
      </c>
      <c r="P9" s="48">
        <f t="shared" si="3"/>
        <v>1</v>
      </c>
      <c r="Q9" s="49">
        <f t="shared" si="4"/>
        <v>-9.1187865497078064</v>
      </c>
      <c r="R9" s="428">
        <f t="shared" si="5"/>
        <v>0.93686993927125362</v>
      </c>
      <c r="S9" s="463"/>
      <c r="T9" s="50">
        <v>0.64027777777777772</v>
      </c>
      <c r="U9" s="50">
        <v>0.66249999999999998</v>
      </c>
      <c r="V9" s="424">
        <v>23</v>
      </c>
      <c r="W9" s="421">
        <f t="shared" si="8"/>
        <v>32.000000000000043</v>
      </c>
      <c r="X9" s="53">
        <v>0.62777777777777777</v>
      </c>
      <c r="Y9" s="53">
        <v>0.63750000000000007</v>
      </c>
      <c r="Z9" s="54"/>
      <c r="AA9" s="54"/>
      <c r="AB9" s="451"/>
      <c r="AC9" s="451"/>
      <c r="AD9" s="438"/>
      <c r="AE9" s="438"/>
      <c r="AF9" s="48">
        <f t="shared" si="6"/>
        <v>-28.812500000003638</v>
      </c>
      <c r="AG9" s="428">
        <f t="shared" si="7"/>
        <v>0.98891826923076787</v>
      </c>
      <c r="AH9" s="463"/>
    </row>
    <row r="10" spans="1:34" ht="19.149999999999999" customHeight="1">
      <c r="A10" s="462"/>
      <c r="B10" s="40" t="s">
        <v>192</v>
      </c>
      <c r="C10" s="41"/>
      <c r="D10" s="42" t="s">
        <v>193</v>
      </c>
      <c r="E10" s="43"/>
      <c r="F10" s="359">
        <v>37.94</v>
      </c>
      <c r="G10" s="44">
        <v>2402.0499999999997</v>
      </c>
      <c r="H10" s="45">
        <f t="shared" si="0"/>
        <v>91133.776999999987</v>
      </c>
      <c r="I10" s="421"/>
      <c r="J10" s="46">
        <v>20</v>
      </c>
      <c r="K10" s="44">
        <v>2400</v>
      </c>
      <c r="L10" s="47">
        <v>120</v>
      </c>
      <c r="M10" s="422">
        <v>20</v>
      </c>
      <c r="N10" s="44">
        <f t="shared" si="1"/>
        <v>2217.2769230769254</v>
      </c>
      <c r="O10" s="47">
        <f t="shared" si="2"/>
        <v>110.86384615384627</v>
      </c>
      <c r="P10" s="48">
        <f t="shared" si="3"/>
        <v>0</v>
      </c>
      <c r="Q10" s="49">
        <f t="shared" si="4"/>
        <v>-9.1361538461537322</v>
      </c>
      <c r="R10" s="428">
        <f t="shared" si="5"/>
        <v>0.92386538461538559</v>
      </c>
      <c r="S10" s="464"/>
      <c r="T10" s="50">
        <v>0.66736111111111107</v>
      </c>
      <c r="U10" s="50">
        <v>0.71249999999999991</v>
      </c>
      <c r="V10" s="424">
        <v>7</v>
      </c>
      <c r="W10" s="421">
        <f t="shared" si="8"/>
        <v>64.999999999999929</v>
      </c>
      <c r="X10" s="53"/>
      <c r="Y10" s="53"/>
      <c r="Z10" s="54"/>
      <c r="AA10" s="54"/>
      <c r="AB10" s="451"/>
      <c r="AC10" s="451"/>
      <c r="AD10" s="438"/>
      <c r="AE10" s="438"/>
      <c r="AF10" s="48">
        <f t="shared" si="6"/>
        <v>-182.72307692307459</v>
      </c>
      <c r="AG10" s="428">
        <f t="shared" si="7"/>
        <v>0.92386538461538559</v>
      </c>
      <c r="AH10" s="464"/>
    </row>
    <row r="11" spans="1:34" ht="19.149999999999999" customHeight="1">
      <c r="A11" s="462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21"/>
      <c r="J11" s="46"/>
      <c r="K11" s="44"/>
      <c r="L11" s="47"/>
      <c r="M11" s="422"/>
      <c r="N11" s="44"/>
      <c r="O11" s="47"/>
      <c r="P11" s="48"/>
      <c r="Q11" s="49"/>
      <c r="R11" s="428"/>
      <c r="S11" s="464"/>
      <c r="T11" s="50"/>
      <c r="U11" s="50"/>
      <c r="V11" s="424"/>
      <c r="W11" s="421">
        <f t="shared" si="8"/>
        <v>0</v>
      </c>
      <c r="X11" s="53"/>
      <c r="Y11" s="53"/>
      <c r="Z11" s="54"/>
      <c r="AA11" s="54"/>
      <c r="AB11" s="451"/>
      <c r="AC11" s="451"/>
      <c r="AD11" s="438"/>
      <c r="AE11" s="438"/>
      <c r="AF11" s="48">
        <f t="shared" si="6"/>
        <v>0</v>
      </c>
      <c r="AG11" s="428" t="e">
        <f t="shared" si="7"/>
        <v>#DIV/0!</v>
      </c>
      <c r="AH11" s="464"/>
    </row>
    <row r="12" spans="1:34" ht="19.149999999999999" customHeight="1">
      <c r="A12" s="462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21"/>
      <c r="J12" s="46"/>
      <c r="K12" s="44"/>
      <c r="L12" s="47"/>
      <c r="M12" s="422"/>
      <c r="N12" s="44"/>
      <c r="O12" s="47"/>
      <c r="P12" s="48"/>
      <c r="Q12" s="49"/>
      <c r="R12" s="428"/>
      <c r="S12" s="464"/>
      <c r="T12" s="50"/>
      <c r="U12" s="50"/>
      <c r="V12" s="424"/>
      <c r="W12" s="421">
        <f t="shared" si="8"/>
        <v>0</v>
      </c>
      <c r="X12" s="53"/>
      <c r="Y12" s="53"/>
      <c r="Z12" s="54"/>
      <c r="AA12" s="54"/>
      <c r="AB12" s="451"/>
      <c r="AC12" s="451"/>
      <c r="AD12" s="438"/>
      <c r="AE12" s="438"/>
      <c r="AF12" s="48">
        <f t="shared" si="6"/>
        <v>0</v>
      </c>
      <c r="AG12" s="428" t="e">
        <f t="shared" si="7"/>
        <v>#DIV/0!</v>
      </c>
      <c r="AH12" s="464"/>
    </row>
    <row r="13" spans="1:34" ht="19.149999999999999" customHeight="1">
      <c r="A13" s="462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25"/>
      <c r="J13" s="46"/>
      <c r="K13" s="44"/>
      <c r="L13" s="47"/>
      <c r="M13" s="62"/>
      <c r="N13" s="44"/>
      <c r="O13" s="47"/>
      <c r="P13" s="48"/>
      <c r="Q13" s="49"/>
      <c r="R13" s="428"/>
      <c r="S13" s="464"/>
      <c r="T13" s="63"/>
      <c r="U13" s="63"/>
      <c r="V13" s="425"/>
      <c r="W13" s="421">
        <f t="shared" si="8"/>
        <v>0</v>
      </c>
      <c r="X13" s="64"/>
      <c r="Y13" s="64"/>
      <c r="Z13" s="54"/>
      <c r="AA13" s="54"/>
      <c r="AB13" s="451"/>
      <c r="AC13" s="451"/>
      <c r="AD13" s="438"/>
      <c r="AE13" s="438"/>
      <c r="AF13" s="48">
        <f t="shared" si="6"/>
        <v>0</v>
      </c>
      <c r="AG13" s="428" t="e">
        <f t="shared" si="7"/>
        <v>#DIV/0!</v>
      </c>
      <c r="AH13" s="464"/>
    </row>
    <row r="14" spans="1:34" ht="19.149999999999999" customHeight="1">
      <c r="A14" s="462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25"/>
      <c r="J14" s="46"/>
      <c r="K14" s="44"/>
      <c r="L14" s="47"/>
      <c r="M14" s="62"/>
      <c r="N14" s="44"/>
      <c r="O14" s="47"/>
      <c r="P14" s="48"/>
      <c r="Q14" s="49"/>
      <c r="R14" s="428"/>
      <c r="S14" s="464"/>
      <c r="T14" s="63"/>
      <c r="U14" s="63"/>
      <c r="V14" s="425"/>
      <c r="W14" s="421">
        <f t="shared" si="8"/>
        <v>0</v>
      </c>
      <c r="X14" s="64"/>
      <c r="Y14" s="64"/>
      <c r="Z14" s="54"/>
      <c r="AA14" s="54"/>
      <c r="AB14" s="451"/>
      <c r="AC14" s="451"/>
      <c r="AD14" s="438"/>
      <c r="AE14" s="438"/>
      <c r="AF14" s="65"/>
      <c r="AG14" s="429"/>
      <c r="AH14" s="464"/>
    </row>
    <row r="15" spans="1:34" ht="19.149999999999999" customHeight="1">
      <c r="A15" s="462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25"/>
      <c r="J15" s="46"/>
      <c r="K15" s="44"/>
      <c r="L15" s="47"/>
      <c r="M15" s="62"/>
      <c r="N15" s="68"/>
      <c r="O15" s="47"/>
      <c r="P15" s="48"/>
      <c r="Q15" s="49"/>
      <c r="R15" s="428"/>
      <c r="S15" s="464"/>
      <c r="T15" s="63"/>
      <c r="U15" s="63"/>
      <c r="V15" s="425"/>
      <c r="W15" s="421">
        <f t="shared" si="8"/>
        <v>0</v>
      </c>
      <c r="X15" s="64"/>
      <c r="Y15" s="64"/>
      <c r="Z15" s="54"/>
      <c r="AA15" s="54"/>
      <c r="AB15" s="451"/>
      <c r="AC15" s="451"/>
      <c r="AD15" s="438"/>
      <c r="AE15" s="438"/>
      <c r="AF15" s="65"/>
      <c r="AG15" s="429"/>
      <c r="AH15" s="464"/>
    </row>
    <row r="16" spans="1:34" ht="19.149999999999999" customHeight="1">
      <c r="A16" s="462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25"/>
      <c r="J16" s="46"/>
      <c r="K16" s="44"/>
      <c r="L16" s="47"/>
      <c r="M16" s="62"/>
      <c r="N16" s="68"/>
      <c r="O16" s="47"/>
      <c r="P16" s="48"/>
      <c r="Q16" s="49"/>
      <c r="R16" s="428"/>
      <c r="S16" s="464"/>
      <c r="T16" s="63"/>
      <c r="U16" s="63"/>
      <c r="V16" s="425"/>
      <c r="W16" s="421">
        <f t="shared" si="8"/>
        <v>0</v>
      </c>
      <c r="X16" s="64"/>
      <c r="Y16" s="64"/>
      <c r="Z16" s="54"/>
      <c r="AA16" s="54"/>
      <c r="AB16" s="451"/>
      <c r="AC16" s="451"/>
      <c r="AD16" s="438"/>
      <c r="AE16" s="438"/>
      <c r="AF16" s="65"/>
      <c r="AG16" s="429"/>
      <c r="AH16" s="464"/>
    </row>
    <row r="17" spans="1:34" ht="19.149999999999999" customHeight="1">
      <c r="A17" s="462"/>
      <c r="B17" s="69">
        <v>0</v>
      </c>
      <c r="C17" s="69" t="s">
        <v>198</v>
      </c>
      <c r="D17" s="469" t="s">
        <v>118</v>
      </c>
      <c r="E17" s="469"/>
      <c r="F17" s="360"/>
      <c r="G17" s="70"/>
      <c r="H17" s="71"/>
      <c r="I17" s="72"/>
      <c r="J17" s="70">
        <v>19</v>
      </c>
      <c r="K17" s="70">
        <v>2533.3333333333335</v>
      </c>
      <c r="L17" s="73">
        <v>133.76218323586747</v>
      </c>
      <c r="M17" s="70">
        <f t="shared" ref="M17:O17" si="9">AVERAGE(M5:M16)</f>
        <v>19.666666666666668</v>
      </c>
      <c r="N17" s="70">
        <f t="shared" si="9"/>
        <v>2440.983121921709</v>
      </c>
      <c r="O17" s="73">
        <f t="shared" si="9"/>
        <v>124.29384359608544</v>
      </c>
      <c r="P17" s="65">
        <f t="shared" ref="P17:P23" si="10">M17-J17</f>
        <v>0.66666666666666785</v>
      </c>
      <c r="Q17" s="74">
        <f t="shared" ref="Q17:Q23" si="11">O17-L17</f>
        <v>-9.4683396397820303</v>
      </c>
      <c r="R17" s="75">
        <f>O17/L17</f>
        <v>0.92921512335750245</v>
      </c>
      <c r="S17" s="464"/>
      <c r="T17" s="63"/>
      <c r="U17" s="63"/>
      <c r="V17" s="42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51"/>
      <c r="AC17" s="451"/>
      <c r="AD17" s="79">
        <f>SUM(AD5:AD16)</f>
        <v>0</v>
      </c>
      <c r="AE17" s="79">
        <f>SUM(AE5:AE16)</f>
        <v>1</v>
      </c>
      <c r="AF17" s="65">
        <f t="shared" si="6"/>
        <v>-92.350211411624514</v>
      </c>
      <c r="AG17" s="429">
        <f t="shared" si="7"/>
        <v>0.96354596917962188</v>
      </c>
      <c r="AH17" s="464"/>
    </row>
    <row r="18" spans="1:34" ht="19.149999999999999" customHeight="1">
      <c r="A18" s="471" t="s">
        <v>199</v>
      </c>
      <c r="B18" s="80" t="s">
        <v>192</v>
      </c>
      <c r="C18" s="81"/>
      <c r="D18" s="82" t="s">
        <v>200</v>
      </c>
      <c r="E18" s="83"/>
      <c r="F18" s="361">
        <v>36.86</v>
      </c>
      <c r="G18" s="57">
        <v>4204</v>
      </c>
      <c r="H18" s="84">
        <f t="shared" ref="H18:H29" si="12">F18*G18</f>
        <v>154959.44</v>
      </c>
      <c r="I18" s="438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2252.1428571428569</v>
      </c>
      <c r="O18" s="86">
        <f t="shared" ref="O18:O23" si="14">N18/M18</f>
        <v>125.11904761904761</v>
      </c>
      <c r="P18" s="54">
        <f t="shared" si="10"/>
        <v>1</v>
      </c>
      <c r="Q18" s="88">
        <f t="shared" si="11"/>
        <v>-7.2338935574229737</v>
      </c>
      <c r="R18" s="431">
        <f t="shared" ref="R18:R23" si="15">O18/L18</f>
        <v>0.94534391534391526</v>
      </c>
      <c r="S18" s="472">
        <f>R30</f>
        <v>0.921877633276178</v>
      </c>
      <c r="T18" s="89">
        <v>0.16666666666666666</v>
      </c>
      <c r="U18" s="89">
        <v>0.24444444444444444</v>
      </c>
      <c r="V18" s="438">
        <v>5</v>
      </c>
      <c r="W18" s="90">
        <f>(U18-T18)*24*60</f>
        <v>112</v>
      </c>
      <c r="X18" s="86"/>
      <c r="Y18" s="86"/>
      <c r="Z18" s="54"/>
      <c r="AA18" s="54"/>
      <c r="AB18" s="451"/>
      <c r="AC18" s="451"/>
      <c r="AD18" s="438"/>
      <c r="AE18" s="438"/>
      <c r="AF18" s="91">
        <f t="shared" si="6"/>
        <v>2.142857142856883</v>
      </c>
      <c r="AG18" s="92">
        <f t="shared" si="7"/>
        <v>1.0009523809523808</v>
      </c>
      <c r="AH18" s="473">
        <f>AG30</f>
        <v>0.97619845693597118</v>
      </c>
    </row>
    <row r="19" spans="1:34" ht="19.149999999999999" customHeight="1">
      <c r="A19" s="471"/>
      <c r="B19" s="435" t="s">
        <v>192</v>
      </c>
      <c r="C19" s="434"/>
      <c r="D19" s="82" t="s">
        <v>206</v>
      </c>
      <c r="E19" s="83"/>
      <c r="F19" s="359">
        <v>38.630952380952372</v>
      </c>
      <c r="G19" s="57">
        <v>1673.0000000000002</v>
      </c>
      <c r="H19" s="84">
        <f t="shared" si="12"/>
        <v>64629.583333333328</v>
      </c>
      <c r="I19" s="438"/>
      <c r="J19" s="93">
        <v>18</v>
      </c>
      <c r="K19" s="44">
        <v>2600</v>
      </c>
      <c r="L19" s="47">
        <v>144.44444444444446</v>
      </c>
      <c r="M19" s="87">
        <v>20</v>
      </c>
      <c r="N19" s="94">
        <f t="shared" si="13"/>
        <v>2641.5789473684194</v>
      </c>
      <c r="O19" s="95">
        <f t="shared" si="14"/>
        <v>132.07894736842098</v>
      </c>
      <c r="P19" s="54">
        <f t="shared" si="10"/>
        <v>2</v>
      </c>
      <c r="Q19" s="88">
        <f t="shared" si="11"/>
        <v>-12.365497076023473</v>
      </c>
      <c r="R19" s="431">
        <f t="shared" si="15"/>
        <v>0.91439271255060672</v>
      </c>
      <c r="S19" s="472"/>
      <c r="T19" s="89">
        <v>0.25972222222222219</v>
      </c>
      <c r="U19" s="89">
        <v>0.28611111111111109</v>
      </c>
      <c r="V19" s="438">
        <v>22</v>
      </c>
      <c r="W19" s="90">
        <f>(U19-T19)*24*60</f>
        <v>38.000000000000028</v>
      </c>
      <c r="X19" s="96">
        <v>0.24791666666666667</v>
      </c>
      <c r="Y19" s="96">
        <v>0.25694444444444448</v>
      </c>
      <c r="Z19" s="54"/>
      <c r="AA19" s="54"/>
      <c r="AB19" s="451"/>
      <c r="AC19" s="451"/>
      <c r="AD19" s="438"/>
      <c r="AE19" s="438"/>
      <c r="AF19" s="48">
        <f t="shared" si="6"/>
        <v>41.578947368419449</v>
      </c>
      <c r="AG19" s="428">
        <f t="shared" si="7"/>
        <v>1.0159919028340074</v>
      </c>
      <c r="AH19" s="474"/>
    </row>
    <row r="20" spans="1:34" ht="19.149999999999999" customHeight="1">
      <c r="A20" s="471"/>
      <c r="B20" s="435" t="s">
        <v>201</v>
      </c>
      <c r="C20" s="55"/>
      <c r="D20" s="42" t="s">
        <v>202</v>
      </c>
      <c r="E20" s="83"/>
      <c r="F20" s="359">
        <v>38.39</v>
      </c>
      <c r="G20" s="57">
        <v>2535</v>
      </c>
      <c r="H20" s="84">
        <f t="shared" si="12"/>
        <v>97318.65</v>
      </c>
      <c r="I20" s="438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1462.5000000000009</v>
      </c>
      <c r="O20" s="95">
        <f t="shared" si="14"/>
        <v>86.029411764705941</v>
      </c>
      <c r="P20" s="54">
        <f t="shared" si="10"/>
        <v>1</v>
      </c>
      <c r="Q20" s="88">
        <f t="shared" si="11"/>
        <v>-16.220588235294059</v>
      </c>
      <c r="R20" s="431">
        <f t="shared" si="15"/>
        <v>0.84136344024162291</v>
      </c>
      <c r="S20" s="472"/>
      <c r="T20" s="89">
        <v>0.29166666666666663</v>
      </c>
      <c r="U20" s="89">
        <v>0.36388888888888882</v>
      </c>
      <c r="V20" s="438">
        <v>8</v>
      </c>
      <c r="W20" s="90">
        <f t="shared" ref="W20:W29" si="16">(U20-T20)*24*60</f>
        <v>103.99999999999994</v>
      </c>
      <c r="X20" s="96"/>
      <c r="Y20" s="96"/>
      <c r="Z20" s="54"/>
      <c r="AA20" s="54"/>
      <c r="AB20" s="451"/>
      <c r="AC20" s="451"/>
      <c r="AD20" s="438"/>
      <c r="AE20" s="438"/>
      <c r="AF20" s="91">
        <f t="shared" si="6"/>
        <v>-173.49999999999909</v>
      </c>
      <c r="AG20" s="92">
        <f t="shared" si="7"/>
        <v>0.89394865525672429</v>
      </c>
      <c r="AH20" s="474"/>
    </row>
    <row r="21" spans="1:34" ht="19.149999999999999" customHeight="1">
      <c r="A21" s="471"/>
      <c r="B21" s="435" t="s">
        <v>201</v>
      </c>
      <c r="C21" s="97"/>
      <c r="D21" s="98" t="s">
        <v>205</v>
      </c>
      <c r="E21" s="43"/>
      <c r="F21" s="359">
        <v>38.1</v>
      </c>
      <c r="G21" s="44">
        <v>1223</v>
      </c>
      <c r="H21" s="84">
        <f t="shared" si="12"/>
        <v>46596.3</v>
      </c>
      <c r="I21" s="424"/>
      <c r="J21" s="93">
        <v>17</v>
      </c>
      <c r="K21" s="44">
        <v>1500</v>
      </c>
      <c r="L21" s="47">
        <v>88.235294117647058</v>
      </c>
      <c r="M21" s="422">
        <v>16</v>
      </c>
      <c r="N21" s="94">
        <f t="shared" si="13"/>
        <v>1334.1818181818171</v>
      </c>
      <c r="O21" s="95">
        <f t="shared" si="14"/>
        <v>83.386363636363569</v>
      </c>
      <c r="P21" s="54">
        <f t="shared" si="10"/>
        <v>-1</v>
      </c>
      <c r="Q21" s="88">
        <f t="shared" si="11"/>
        <v>-4.8489304812834888</v>
      </c>
      <c r="R21" s="431">
        <f t="shared" si="15"/>
        <v>0.94504545454545374</v>
      </c>
      <c r="S21" s="472"/>
      <c r="T21" s="89">
        <v>0.37986111111111104</v>
      </c>
      <c r="U21" s="89">
        <v>0.41805555555555551</v>
      </c>
      <c r="V21" s="438">
        <v>23</v>
      </c>
      <c r="W21" s="90">
        <f t="shared" si="16"/>
        <v>55.000000000000043</v>
      </c>
      <c r="X21" s="96">
        <v>0.36736111111111108</v>
      </c>
      <c r="Y21" s="96">
        <v>0.37708333333333338</v>
      </c>
      <c r="Z21" s="54"/>
      <c r="AA21" s="54"/>
      <c r="AB21" s="451"/>
      <c r="AC21" s="451"/>
      <c r="AD21" s="438"/>
      <c r="AE21" s="438"/>
      <c r="AF21" s="48">
        <f t="shared" si="6"/>
        <v>-165.81818181818289</v>
      </c>
      <c r="AG21" s="428">
        <f t="shared" si="7"/>
        <v>0.88945454545454472</v>
      </c>
      <c r="AH21" s="475"/>
    </row>
    <row r="22" spans="1:34" ht="19.149999999999999" customHeight="1">
      <c r="A22" s="471"/>
      <c r="B22" s="435" t="s">
        <v>192</v>
      </c>
      <c r="C22" s="97"/>
      <c r="D22" s="42" t="s">
        <v>206</v>
      </c>
      <c r="E22" s="43"/>
      <c r="F22" s="359">
        <v>38.630952380952372</v>
      </c>
      <c r="G22" s="44">
        <v>4302</v>
      </c>
      <c r="H22" s="84">
        <f t="shared" si="12"/>
        <v>166190.3571428571</v>
      </c>
      <c r="I22" s="424"/>
      <c r="J22" s="93">
        <v>18</v>
      </c>
      <c r="K22" s="44">
        <v>2600</v>
      </c>
      <c r="L22" s="47">
        <v>144.44444444444446</v>
      </c>
      <c r="M22" s="87">
        <v>20</v>
      </c>
      <c r="N22" s="94">
        <f t="shared" si="13"/>
        <v>2661.0309278350524</v>
      </c>
      <c r="O22" s="95">
        <f t="shared" si="14"/>
        <v>133.05154639175262</v>
      </c>
      <c r="P22" s="54">
        <f t="shared" si="10"/>
        <v>2</v>
      </c>
      <c r="Q22" s="88">
        <f t="shared" si="11"/>
        <v>-11.392898052691834</v>
      </c>
      <c r="R22" s="431">
        <f t="shared" si="15"/>
        <v>0.92112609040444116</v>
      </c>
      <c r="S22" s="472"/>
      <c r="T22" s="89">
        <v>0.42361111111111105</v>
      </c>
      <c r="U22" s="89">
        <v>0.49097222222222214</v>
      </c>
      <c r="V22" s="438">
        <v>8</v>
      </c>
      <c r="W22" s="90">
        <f t="shared" si="16"/>
        <v>96.999999999999972</v>
      </c>
      <c r="X22" s="96"/>
      <c r="Y22" s="96"/>
      <c r="Z22" s="54"/>
      <c r="AA22" s="54"/>
      <c r="AB22" s="451"/>
      <c r="AC22" s="451"/>
      <c r="AD22" s="438"/>
      <c r="AE22" s="438"/>
      <c r="AF22" s="91">
        <f t="shared" si="6"/>
        <v>61.030927835052353</v>
      </c>
      <c r="AG22" s="92">
        <f t="shared" si="7"/>
        <v>1.0234734337827125</v>
      </c>
      <c r="AH22" s="475"/>
    </row>
    <row r="23" spans="1:34" ht="19.149999999999999" customHeight="1">
      <c r="A23" s="471"/>
      <c r="B23" s="435" t="s">
        <v>201</v>
      </c>
      <c r="C23" s="97"/>
      <c r="D23" s="42" t="s">
        <v>317</v>
      </c>
      <c r="E23" s="43"/>
      <c r="F23" s="359">
        <v>49.91</v>
      </c>
      <c r="G23" s="44">
        <v>2652.65</v>
      </c>
      <c r="H23" s="84">
        <f t="shared" si="12"/>
        <v>132393.76149999999</v>
      </c>
      <c r="I23" s="424">
        <v>1</v>
      </c>
      <c r="J23" s="93">
        <v>15</v>
      </c>
      <c r="K23" s="44">
        <v>1500</v>
      </c>
      <c r="L23" s="47">
        <v>100</v>
      </c>
      <c r="M23" s="87">
        <v>15</v>
      </c>
      <c r="N23" s="94">
        <f t="shared" si="13"/>
        <v>1446.8999999999987</v>
      </c>
      <c r="O23" s="95">
        <f t="shared" si="14"/>
        <v>96.459999999999908</v>
      </c>
      <c r="P23" s="54">
        <f t="shared" si="10"/>
        <v>0</v>
      </c>
      <c r="Q23" s="88">
        <f t="shared" si="11"/>
        <v>-3.5400000000000915</v>
      </c>
      <c r="R23" s="431">
        <f t="shared" si="15"/>
        <v>0.96459999999999912</v>
      </c>
      <c r="S23" s="472"/>
      <c r="T23" s="89">
        <v>0.53124999999999989</v>
      </c>
      <c r="U23" s="89">
        <v>0.60763888888888884</v>
      </c>
      <c r="V23" s="438">
        <v>5</v>
      </c>
      <c r="W23" s="90">
        <f t="shared" si="16"/>
        <v>110.00000000000009</v>
      </c>
      <c r="X23" s="96"/>
      <c r="Y23" s="96"/>
      <c r="Z23" s="54"/>
      <c r="AA23" s="54"/>
      <c r="AB23" s="451"/>
      <c r="AC23" s="451"/>
      <c r="AD23" s="438"/>
      <c r="AE23" s="438"/>
      <c r="AF23" s="48">
        <f t="shared" si="6"/>
        <v>-53.100000000001273</v>
      </c>
      <c r="AG23" s="428">
        <f t="shared" si="7"/>
        <v>0.96459999999999912</v>
      </c>
      <c r="AH23" s="475"/>
    </row>
    <row r="24" spans="1:34" ht="19.149999999999999" customHeight="1">
      <c r="A24" s="471"/>
      <c r="B24" s="435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1"/>
      <c r="S24" s="472"/>
      <c r="T24" s="89"/>
      <c r="U24" s="89"/>
      <c r="V24" s="438"/>
      <c r="W24" s="90">
        <f t="shared" si="16"/>
        <v>0</v>
      </c>
      <c r="X24" s="438"/>
      <c r="Y24" s="438"/>
      <c r="Z24" s="54"/>
      <c r="AA24" s="54"/>
      <c r="AB24" s="451"/>
      <c r="AC24" s="451"/>
      <c r="AD24" s="438"/>
      <c r="AE24" s="438"/>
      <c r="AF24" s="91">
        <f t="shared" si="6"/>
        <v>0</v>
      </c>
      <c r="AG24" s="92" t="e">
        <f t="shared" si="7"/>
        <v>#DIV/0!</v>
      </c>
      <c r="AH24" s="475"/>
    </row>
    <row r="25" spans="1:34" ht="19.149999999999999" customHeight="1">
      <c r="A25" s="471"/>
      <c r="B25" s="435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1"/>
      <c r="S25" s="472"/>
      <c r="T25" s="89"/>
      <c r="U25" s="89"/>
      <c r="V25" s="438"/>
      <c r="W25" s="90">
        <f t="shared" si="16"/>
        <v>0</v>
      </c>
      <c r="X25" s="438"/>
      <c r="Y25" s="438"/>
      <c r="Z25" s="54"/>
      <c r="AA25" s="54"/>
      <c r="AB25" s="451"/>
      <c r="AC25" s="451"/>
      <c r="AD25" s="438"/>
      <c r="AE25" s="438"/>
      <c r="AF25" s="48">
        <f t="shared" si="6"/>
        <v>0</v>
      </c>
      <c r="AG25" s="428" t="e">
        <f t="shared" si="7"/>
        <v>#DIV/0!</v>
      </c>
      <c r="AH25" s="475"/>
    </row>
    <row r="26" spans="1:34" ht="19.149999999999999" customHeight="1">
      <c r="A26" s="471"/>
      <c r="B26" s="435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1"/>
      <c r="S26" s="472"/>
      <c r="T26" s="89"/>
      <c r="U26" s="89"/>
      <c r="V26" s="438"/>
      <c r="W26" s="90">
        <f t="shared" si="16"/>
        <v>0</v>
      </c>
      <c r="X26" s="438"/>
      <c r="Y26" s="438"/>
      <c r="Z26" s="54"/>
      <c r="AA26" s="54"/>
      <c r="AB26" s="451"/>
      <c r="AC26" s="451"/>
      <c r="AD26" s="438"/>
      <c r="AE26" s="438"/>
      <c r="AF26" s="91">
        <f t="shared" si="6"/>
        <v>0</v>
      </c>
      <c r="AG26" s="92" t="e">
        <f t="shared" si="7"/>
        <v>#DIV/0!</v>
      </c>
      <c r="AH26" s="475"/>
    </row>
    <row r="27" spans="1:34" ht="19.149999999999999" customHeight="1">
      <c r="A27" s="471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1"/>
      <c r="S27" s="472"/>
      <c r="T27" s="89"/>
      <c r="U27" s="89"/>
      <c r="V27" s="438"/>
      <c r="W27" s="90">
        <f t="shared" si="16"/>
        <v>0</v>
      </c>
      <c r="X27" s="438"/>
      <c r="Y27" s="438"/>
      <c r="Z27" s="54"/>
      <c r="AA27" s="54"/>
      <c r="AB27" s="451"/>
      <c r="AC27" s="451"/>
      <c r="AD27" s="438"/>
      <c r="AE27" s="438"/>
      <c r="AF27" s="48">
        <f t="shared" si="6"/>
        <v>0</v>
      </c>
      <c r="AG27" s="428" t="e">
        <f t="shared" si="7"/>
        <v>#DIV/0!</v>
      </c>
      <c r="AH27" s="475"/>
    </row>
    <row r="28" spans="1:34" ht="19.149999999999999" customHeight="1">
      <c r="A28" s="471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1"/>
      <c r="S28" s="472"/>
      <c r="T28" s="89"/>
      <c r="U28" s="89"/>
      <c r="V28" s="438"/>
      <c r="W28" s="90">
        <f t="shared" si="16"/>
        <v>0</v>
      </c>
      <c r="X28" s="438"/>
      <c r="Y28" s="438"/>
      <c r="Z28" s="54"/>
      <c r="AA28" s="54"/>
      <c r="AB28" s="451"/>
      <c r="AC28" s="451"/>
      <c r="AD28" s="438"/>
      <c r="AE28" s="438"/>
      <c r="AF28" s="91">
        <f t="shared" si="6"/>
        <v>0</v>
      </c>
      <c r="AG28" s="92" t="e">
        <f t="shared" si="7"/>
        <v>#DIV/0!</v>
      </c>
      <c r="AH28" s="475"/>
    </row>
    <row r="29" spans="1:34" ht="19.149999999999999" customHeight="1">
      <c r="A29" s="471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1"/>
      <c r="S29" s="472"/>
      <c r="T29" s="89"/>
      <c r="U29" s="89"/>
      <c r="V29" s="438"/>
      <c r="W29" s="90">
        <f t="shared" si="16"/>
        <v>0</v>
      </c>
      <c r="X29" s="438"/>
      <c r="Y29" s="438"/>
      <c r="Z29" s="54"/>
      <c r="AA29" s="54"/>
      <c r="AB29" s="451"/>
      <c r="AC29" s="451"/>
      <c r="AD29" s="438"/>
      <c r="AE29" s="438"/>
      <c r="AF29" s="48">
        <f t="shared" si="6"/>
        <v>0</v>
      </c>
      <c r="AG29" s="428"/>
      <c r="AH29" s="475"/>
    </row>
    <row r="30" spans="1:34" ht="19.149999999999999" customHeight="1">
      <c r="A30" s="471"/>
      <c r="B30" s="99">
        <v>0</v>
      </c>
      <c r="C30" s="100" t="s">
        <v>207</v>
      </c>
      <c r="D30" s="470" t="s">
        <v>118</v>
      </c>
      <c r="E30" s="470"/>
      <c r="F30" s="363"/>
      <c r="G30" s="101"/>
      <c r="H30" s="102"/>
      <c r="I30" s="103"/>
      <c r="J30" s="101">
        <v>16.833333333333332</v>
      </c>
      <c r="K30" s="101">
        <v>2014.3333333333333</v>
      </c>
      <c r="L30" s="104">
        <v>118.62118736383444</v>
      </c>
      <c r="M30" s="101">
        <f t="shared" ref="M30:O30" si="17">AVERAGE(M18:M29)</f>
        <v>17.666666666666668</v>
      </c>
      <c r="N30" s="101">
        <f t="shared" si="17"/>
        <v>1966.3890917546912</v>
      </c>
      <c r="O30" s="104">
        <f t="shared" si="17"/>
        <v>109.35421946338177</v>
      </c>
      <c r="P30" s="54">
        <f t="shared" ref="P30:P37" si="18">M30-J30</f>
        <v>0.8333333333333357</v>
      </c>
      <c r="Q30" s="88">
        <f t="shared" ref="Q30:Q37" si="19">O30-L30</f>
        <v>-9.2669679004526699</v>
      </c>
      <c r="R30" s="105">
        <f t="shared" ref="R30:R37" si="20">O30/L30</f>
        <v>0.921877633276178</v>
      </c>
      <c r="S30" s="4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51"/>
      <c r="AC30" s="451"/>
      <c r="AD30" s="107">
        <f>SUM(AD18:AD29)</f>
        <v>0</v>
      </c>
      <c r="AE30" s="107">
        <f>SUM(AE18:AE29)</f>
        <v>0</v>
      </c>
      <c r="AF30" s="108">
        <f t="shared" si="6"/>
        <v>-47.94424157864205</v>
      </c>
      <c r="AG30" s="109">
        <f t="shared" ref="AG30" si="21">N30/K30</f>
        <v>0.97619845693597118</v>
      </c>
      <c r="AH30" s="476"/>
    </row>
    <row r="31" spans="1:34" ht="19.149999999999999" customHeight="1">
      <c r="A31" s="479" t="s">
        <v>208</v>
      </c>
      <c r="B31" s="110" t="s">
        <v>115</v>
      </c>
      <c r="C31" s="66"/>
      <c r="D31" s="111" t="s">
        <v>209</v>
      </c>
      <c r="E31" s="112"/>
      <c r="F31" s="364">
        <v>35.33</v>
      </c>
      <c r="G31" s="94">
        <v>2095</v>
      </c>
      <c r="H31" s="113">
        <f t="shared" ref="H31:H40" si="22">F31*G31</f>
        <v>74016.349999999991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7" si="23">G31/W31*60</f>
        <v>1904.5454545454545</v>
      </c>
      <c r="O31" s="116">
        <f t="shared" ref="O31:O37" si="24">N31/M31</f>
        <v>158.71212121212122</v>
      </c>
      <c r="P31" s="117">
        <f t="shared" si="18"/>
        <v>0</v>
      </c>
      <c r="Q31" s="118">
        <f t="shared" si="19"/>
        <v>-17.787878787878782</v>
      </c>
      <c r="R31" s="432">
        <f t="shared" si="20"/>
        <v>0.89921881706584261</v>
      </c>
      <c r="S31" s="481">
        <f>R43</f>
        <v>0.88054254939341814</v>
      </c>
      <c r="T31" s="119">
        <v>0.16666666666666666</v>
      </c>
      <c r="U31" s="119">
        <v>0.21249999999999999</v>
      </c>
      <c r="V31" s="52">
        <v>5</v>
      </c>
      <c r="W31" s="120">
        <f t="shared" ref="W31:W42" si="25">(U31-T31)*24*60</f>
        <v>66</v>
      </c>
      <c r="X31" s="52"/>
      <c r="Y31" s="52"/>
      <c r="Z31" s="51"/>
      <c r="AA31" s="51"/>
      <c r="AB31" s="451"/>
      <c r="AC31" s="451"/>
      <c r="AD31" s="52"/>
      <c r="AE31" s="52"/>
      <c r="AF31" s="117">
        <f t="shared" si="6"/>
        <v>-213.4545454545455</v>
      </c>
      <c r="AG31" s="121">
        <f t="shared" si="7"/>
        <v>0.8992188170658425</v>
      </c>
      <c r="AH31" s="477">
        <f>AG43</f>
        <v>0.87083335058321443</v>
      </c>
    </row>
    <row r="32" spans="1:34" ht="19.149999999999999" customHeight="1">
      <c r="A32" s="480"/>
      <c r="B32" s="122" t="s">
        <v>115</v>
      </c>
      <c r="C32" s="123"/>
      <c r="D32" s="98" t="s">
        <v>210</v>
      </c>
      <c r="E32" s="43"/>
      <c r="F32" s="359">
        <v>34.229999999999997</v>
      </c>
      <c r="G32" s="44">
        <v>1979</v>
      </c>
      <c r="H32" s="84">
        <f t="shared" si="22"/>
        <v>67741.17</v>
      </c>
      <c r="I32" s="421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1884.7619047619041</v>
      </c>
      <c r="O32" s="47">
        <f t="shared" si="24"/>
        <v>157.06349206349202</v>
      </c>
      <c r="P32" s="48">
        <f t="shared" si="18"/>
        <v>0</v>
      </c>
      <c r="Q32" s="49">
        <f t="shared" si="19"/>
        <v>-19.436507936507979</v>
      </c>
      <c r="R32" s="428">
        <f t="shared" si="20"/>
        <v>0.8898781420027877</v>
      </c>
      <c r="S32" s="472"/>
      <c r="T32" s="89">
        <v>0.21736111111111112</v>
      </c>
      <c r="U32" s="89">
        <v>0.26111111111111113</v>
      </c>
      <c r="V32" s="438">
        <v>7</v>
      </c>
      <c r="W32" s="90">
        <f t="shared" si="25"/>
        <v>63.000000000000014</v>
      </c>
      <c r="X32" s="124"/>
      <c r="Y32" s="124"/>
      <c r="Z32" s="125"/>
      <c r="AA32" s="125"/>
      <c r="AB32" s="451"/>
      <c r="AC32" s="451"/>
      <c r="AD32" s="438"/>
      <c r="AE32" s="438"/>
      <c r="AF32" s="48">
        <f t="shared" si="6"/>
        <v>-233.23809523809587</v>
      </c>
      <c r="AG32" s="428">
        <f t="shared" si="7"/>
        <v>0.88987814200278759</v>
      </c>
      <c r="AH32" s="463"/>
    </row>
    <row r="33" spans="1:34" ht="19.149999999999999" customHeight="1">
      <c r="A33" s="480"/>
      <c r="B33" s="122" t="s">
        <v>201</v>
      </c>
      <c r="C33" s="438"/>
      <c r="D33" s="82" t="s">
        <v>317</v>
      </c>
      <c r="E33" s="83"/>
      <c r="F33" s="359">
        <v>49.91</v>
      </c>
      <c r="G33" s="57">
        <v>2170.35</v>
      </c>
      <c r="H33" s="84">
        <f t="shared" si="22"/>
        <v>108322.16849999999</v>
      </c>
      <c r="I33" s="438"/>
      <c r="J33" s="46">
        <v>15</v>
      </c>
      <c r="K33" s="44">
        <v>1500</v>
      </c>
      <c r="L33" s="47">
        <v>100</v>
      </c>
      <c r="M33" s="46">
        <v>14</v>
      </c>
      <c r="N33" s="44">
        <f t="shared" si="23"/>
        <v>1302.2100000000003</v>
      </c>
      <c r="O33" s="47">
        <f t="shared" si="24"/>
        <v>93.015000000000015</v>
      </c>
      <c r="P33" s="48">
        <f t="shared" si="18"/>
        <v>-1</v>
      </c>
      <c r="Q33" s="49">
        <f t="shared" si="19"/>
        <v>-6.9849999999999852</v>
      </c>
      <c r="R33" s="428">
        <f t="shared" si="20"/>
        <v>0.93015000000000014</v>
      </c>
      <c r="S33" s="472"/>
      <c r="T33" s="89">
        <v>0.27569444444444446</v>
      </c>
      <c r="U33" s="89">
        <v>0.34513888888888888</v>
      </c>
      <c r="V33" s="438">
        <v>21</v>
      </c>
      <c r="W33" s="90">
        <f t="shared" si="25"/>
        <v>99.999999999999972</v>
      </c>
      <c r="X33" s="124">
        <v>0.26458333333333334</v>
      </c>
      <c r="Y33" s="124">
        <v>0.27291666666666664</v>
      </c>
      <c r="Z33" s="125"/>
      <c r="AA33" s="125"/>
      <c r="AB33" s="451"/>
      <c r="AC33" s="451"/>
      <c r="AD33" s="438"/>
      <c r="AE33" s="438">
        <v>1</v>
      </c>
      <c r="AF33" s="48">
        <f t="shared" si="6"/>
        <v>-197.78999999999974</v>
      </c>
      <c r="AG33" s="126">
        <f t="shared" si="7"/>
        <v>0.86814000000000013</v>
      </c>
      <c r="AH33" s="463"/>
    </row>
    <row r="34" spans="1:34" ht="19.149999999999999" customHeight="1">
      <c r="A34" s="480"/>
      <c r="B34" s="122" t="s">
        <v>196</v>
      </c>
      <c r="C34" s="127"/>
      <c r="D34" s="82" t="s">
        <v>212</v>
      </c>
      <c r="E34" s="83"/>
      <c r="F34" s="359">
        <v>54.09</v>
      </c>
      <c r="G34" s="57">
        <v>3077.46</v>
      </c>
      <c r="H34" s="84">
        <f t="shared" si="22"/>
        <v>166459.81140000001</v>
      </c>
      <c r="I34" s="438"/>
      <c r="J34" s="46">
        <v>18</v>
      </c>
      <c r="K34" s="44">
        <v>1500</v>
      </c>
      <c r="L34" s="47">
        <v>83.333333333333329</v>
      </c>
      <c r="M34" s="46">
        <v>18</v>
      </c>
      <c r="N34" s="44">
        <f t="shared" si="23"/>
        <v>1282.2750000000001</v>
      </c>
      <c r="O34" s="47">
        <f t="shared" si="24"/>
        <v>71.237500000000011</v>
      </c>
      <c r="P34" s="48">
        <f t="shared" si="18"/>
        <v>0</v>
      </c>
      <c r="Q34" s="49">
        <f t="shared" si="19"/>
        <v>-12.095833333333317</v>
      </c>
      <c r="R34" s="428">
        <f t="shared" si="20"/>
        <v>0.85485000000000022</v>
      </c>
      <c r="S34" s="472"/>
      <c r="T34" s="89">
        <v>0.35069444444444442</v>
      </c>
      <c r="U34" s="89">
        <v>0.4506944444444444</v>
      </c>
      <c r="V34" s="438">
        <v>8</v>
      </c>
      <c r="W34" s="90">
        <f t="shared" si="25"/>
        <v>143.99999999999997</v>
      </c>
      <c r="X34" s="124"/>
      <c r="Y34" s="124"/>
      <c r="Z34" s="125"/>
      <c r="AA34" s="125"/>
      <c r="AB34" s="451"/>
      <c r="AC34" s="451"/>
      <c r="AD34" s="438"/>
      <c r="AE34" s="438"/>
      <c r="AF34" s="48">
        <f t="shared" si="6"/>
        <v>-217.72499999999991</v>
      </c>
      <c r="AG34" s="126">
        <f t="shared" si="7"/>
        <v>0.85485000000000011</v>
      </c>
      <c r="AH34" s="463"/>
    </row>
    <row r="35" spans="1:34" ht="19.149999999999999" customHeight="1">
      <c r="A35" s="480"/>
      <c r="B35" s="122" t="s">
        <v>196</v>
      </c>
      <c r="C35" s="41"/>
      <c r="D35" s="42" t="s">
        <v>213</v>
      </c>
      <c r="E35" s="43"/>
      <c r="F35" s="359">
        <v>50.67</v>
      </c>
      <c r="G35" s="128">
        <v>2147</v>
      </c>
      <c r="H35" s="84">
        <f t="shared" si="22"/>
        <v>108788.49</v>
      </c>
      <c r="I35" s="424"/>
      <c r="J35" s="46">
        <v>18</v>
      </c>
      <c r="K35" s="44">
        <v>1500</v>
      </c>
      <c r="L35" s="47">
        <v>83.333333333333329</v>
      </c>
      <c r="M35" s="46">
        <v>18</v>
      </c>
      <c r="N35" s="44">
        <f t="shared" si="23"/>
        <v>1262.9411764705887</v>
      </c>
      <c r="O35" s="47">
        <f t="shared" si="24"/>
        <v>70.163398692810489</v>
      </c>
      <c r="P35" s="48">
        <f t="shared" si="18"/>
        <v>0</v>
      </c>
      <c r="Q35" s="49">
        <f t="shared" si="19"/>
        <v>-13.16993464052284</v>
      </c>
      <c r="R35" s="428">
        <f t="shared" si="20"/>
        <v>0.8419607843137259</v>
      </c>
      <c r="S35" s="472"/>
      <c r="T35" s="89">
        <v>0.49097222222222214</v>
      </c>
      <c r="U35" s="89">
        <v>0.56180555555555545</v>
      </c>
      <c r="V35" s="438">
        <v>5</v>
      </c>
      <c r="W35" s="90">
        <f t="shared" si="25"/>
        <v>101.99999999999996</v>
      </c>
      <c r="X35" s="124"/>
      <c r="Y35" s="124"/>
      <c r="Z35" s="125"/>
      <c r="AA35" s="125"/>
      <c r="AB35" s="451"/>
      <c r="AC35" s="451"/>
      <c r="AD35" s="438"/>
      <c r="AE35" s="438"/>
      <c r="AF35" s="117">
        <f t="shared" si="6"/>
        <v>-237.05882352941126</v>
      </c>
      <c r="AG35" s="121">
        <f t="shared" si="7"/>
        <v>0.84196078431372579</v>
      </c>
      <c r="AH35" s="464"/>
    </row>
    <row r="36" spans="1:34" ht="19.149999999999999" customHeight="1">
      <c r="A36" s="480"/>
      <c r="B36" s="122" t="s">
        <v>107</v>
      </c>
      <c r="C36" s="129"/>
      <c r="D36" s="42" t="s">
        <v>337</v>
      </c>
      <c r="E36" s="83"/>
      <c r="F36" s="359">
        <v>25.64</v>
      </c>
      <c r="G36" s="57">
        <v>558</v>
      </c>
      <c r="H36" s="84">
        <f t="shared" si="22"/>
        <v>14307.12</v>
      </c>
      <c r="I36" s="438"/>
      <c r="J36" s="46">
        <v>10</v>
      </c>
      <c r="K36" s="44">
        <v>1500</v>
      </c>
      <c r="L36" s="47">
        <v>150</v>
      </c>
      <c r="M36" s="46">
        <v>10</v>
      </c>
      <c r="N36" s="44">
        <f t="shared" si="23"/>
        <v>1339.1999999999875</v>
      </c>
      <c r="O36" s="47">
        <f t="shared" si="24"/>
        <v>133.91999999999877</v>
      </c>
      <c r="P36" s="48">
        <f t="shared" si="18"/>
        <v>0</v>
      </c>
      <c r="Q36" s="49">
        <f t="shared" si="19"/>
        <v>-16.080000000001235</v>
      </c>
      <c r="R36" s="428">
        <f t="shared" si="20"/>
        <v>0.89279999999999182</v>
      </c>
      <c r="S36" s="472"/>
      <c r="T36" s="89">
        <v>0.56736111111111098</v>
      </c>
      <c r="U36" s="89">
        <v>0.58472222222222225</v>
      </c>
      <c r="V36" s="438">
        <v>8</v>
      </c>
      <c r="W36" s="90">
        <f t="shared" si="25"/>
        <v>25.000000000000231</v>
      </c>
      <c r="X36" s="124"/>
      <c r="Y36" s="124"/>
      <c r="Z36" s="125"/>
      <c r="AA36" s="125"/>
      <c r="AB36" s="451"/>
      <c r="AC36" s="451"/>
      <c r="AD36" s="438"/>
      <c r="AE36" s="438"/>
      <c r="AF36" s="48">
        <f t="shared" si="6"/>
        <v>-160.80000000001246</v>
      </c>
      <c r="AG36" s="428">
        <f t="shared" si="7"/>
        <v>0.89279999999999171</v>
      </c>
      <c r="AH36" s="464"/>
    </row>
    <row r="37" spans="1:34" ht="19.149999999999999" customHeight="1">
      <c r="A37" s="480"/>
      <c r="B37" s="122" t="s">
        <v>115</v>
      </c>
      <c r="C37" s="129"/>
      <c r="D37" s="82" t="s">
        <v>116</v>
      </c>
      <c r="E37" s="83"/>
      <c r="F37" s="359">
        <v>28.57</v>
      </c>
      <c r="G37" s="57">
        <v>1493</v>
      </c>
      <c r="H37" s="84">
        <f t="shared" si="22"/>
        <v>42655.01</v>
      </c>
      <c r="I37" s="438"/>
      <c r="J37" s="46">
        <v>12</v>
      </c>
      <c r="K37" s="44">
        <v>1500</v>
      </c>
      <c r="L37" s="47">
        <v>125</v>
      </c>
      <c r="M37" s="46">
        <v>12</v>
      </c>
      <c r="N37" s="44">
        <f t="shared" si="23"/>
        <v>1244.1666666666683</v>
      </c>
      <c r="O37" s="47">
        <f t="shared" si="24"/>
        <v>103.6805555555557</v>
      </c>
      <c r="P37" s="48">
        <f t="shared" si="18"/>
        <v>0</v>
      </c>
      <c r="Q37" s="49">
        <f t="shared" si="19"/>
        <v>-21.319444444444301</v>
      </c>
      <c r="R37" s="428">
        <f t="shared" si="20"/>
        <v>0.82944444444444554</v>
      </c>
      <c r="S37" s="472"/>
      <c r="T37" s="89">
        <v>0.58958333333333335</v>
      </c>
      <c r="U37" s="89">
        <v>0.63958333333333328</v>
      </c>
      <c r="V37" s="438">
        <v>7</v>
      </c>
      <c r="W37" s="90">
        <f t="shared" si="25"/>
        <v>71.999999999999901</v>
      </c>
      <c r="X37" s="124"/>
      <c r="Y37" s="124"/>
      <c r="Z37" s="125"/>
      <c r="AA37" s="125"/>
      <c r="AB37" s="451"/>
      <c r="AC37" s="451"/>
      <c r="AD37" s="438"/>
      <c r="AE37" s="438"/>
      <c r="AF37" s="48">
        <f t="shared" si="6"/>
        <v>-255.83333333333167</v>
      </c>
      <c r="AG37" s="126">
        <f t="shared" si="7"/>
        <v>0.82944444444444554</v>
      </c>
      <c r="AH37" s="464"/>
    </row>
    <row r="38" spans="1:34" ht="19.149999999999999" customHeight="1">
      <c r="A38" s="480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38"/>
      <c r="J38" s="46"/>
      <c r="K38" s="44"/>
      <c r="L38" s="47"/>
      <c r="M38" s="427"/>
      <c r="N38" s="44"/>
      <c r="O38" s="47"/>
      <c r="P38" s="48"/>
      <c r="Q38" s="49"/>
      <c r="R38" s="428"/>
      <c r="S38" s="472"/>
      <c r="T38" s="89"/>
      <c r="U38" s="89"/>
      <c r="V38" s="438"/>
      <c r="W38" s="90">
        <f t="shared" si="25"/>
        <v>0</v>
      </c>
      <c r="X38" s="124"/>
      <c r="Y38" s="124"/>
      <c r="Z38" s="125"/>
      <c r="AA38" s="125"/>
      <c r="AB38" s="451"/>
      <c r="AC38" s="451"/>
      <c r="AD38" s="438"/>
      <c r="AE38" s="438"/>
      <c r="AF38" s="48">
        <f t="shared" si="6"/>
        <v>0</v>
      </c>
      <c r="AG38" s="126" t="e">
        <f t="shared" si="7"/>
        <v>#DIV/0!</v>
      </c>
      <c r="AH38" s="464"/>
    </row>
    <row r="39" spans="1:34" ht="19.149999999999999" customHeight="1">
      <c r="A39" s="480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38"/>
      <c r="J39" s="46"/>
      <c r="K39" s="44"/>
      <c r="L39" s="47"/>
      <c r="M39" s="427"/>
      <c r="N39" s="44"/>
      <c r="O39" s="47"/>
      <c r="P39" s="48"/>
      <c r="Q39" s="49"/>
      <c r="R39" s="428"/>
      <c r="S39" s="472"/>
      <c r="T39" s="89"/>
      <c r="U39" s="89"/>
      <c r="V39" s="438"/>
      <c r="W39" s="90">
        <f t="shared" si="25"/>
        <v>0</v>
      </c>
      <c r="X39" s="124"/>
      <c r="Y39" s="124"/>
      <c r="Z39" s="125"/>
      <c r="AA39" s="125"/>
      <c r="AB39" s="451"/>
      <c r="AC39" s="451"/>
      <c r="AD39" s="438"/>
      <c r="AE39" s="438"/>
      <c r="AF39" s="117">
        <f t="shared" si="6"/>
        <v>0</v>
      </c>
      <c r="AG39" s="121" t="e">
        <f t="shared" si="7"/>
        <v>#DIV/0!</v>
      </c>
      <c r="AH39" s="464"/>
    </row>
    <row r="40" spans="1:34" ht="19.149999999999999" customHeight="1">
      <c r="A40" s="480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4"/>
      <c r="J40" s="132"/>
      <c r="K40" s="133"/>
      <c r="L40" s="134"/>
      <c r="M40" s="422"/>
      <c r="N40" s="44"/>
      <c r="O40" s="47"/>
      <c r="P40" s="48"/>
      <c r="Q40" s="49"/>
      <c r="R40" s="428"/>
      <c r="S40" s="472"/>
      <c r="T40" s="89"/>
      <c r="U40" s="89"/>
      <c r="V40" s="438"/>
      <c r="W40" s="90">
        <f t="shared" si="25"/>
        <v>0</v>
      </c>
      <c r="X40" s="124"/>
      <c r="Y40" s="124"/>
      <c r="Z40" s="125"/>
      <c r="AA40" s="125"/>
      <c r="AB40" s="451"/>
      <c r="AC40" s="451"/>
      <c r="AD40" s="438"/>
      <c r="AE40" s="438"/>
      <c r="AF40" s="48">
        <f t="shared" si="6"/>
        <v>0</v>
      </c>
      <c r="AG40" s="428" t="e">
        <f t="shared" si="7"/>
        <v>#DIV/0!</v>
      </c>
      <c r="AH40" s="464"/>
    </row>
    <row r="41" spans="1:34" ht="19.149999999999999" customHeight="1">
      <c r="A41" s="480"/>
      <c r="B41" s="438">
        <v>0</v>
      </c>
      <c r="C41" s="55"/>
      <c r="D41" s="82"/>
      <c r="E41" s="83"/>
      <c r="F41" s="359" t="s">
        <v>105</v>
      </c>
      <c r="G41" s="57"/>
      <c r="H41" s="84"/>
      <c r="I41" s="438"/>
      <c r="J41" s="87"/>
      <c r="K41" s="57"/>
      <c r="L41" s="86"/>
      <c r="M41" s="427"/>
      <c r="N41" s="57"/>
      <c r="O41" s="86"/>
      <c r="P41" s="54"/>
      <c r="Q41" s="88"/>
      <c r="R41" s="431"/>
      <c r="S41" s="472"/>
      <c r="T41" s="89"/>
      <c r="U41" s="89"/>
      <c r="V41" s="438"/>
      <c r="W41" s="90">
        <f t="shared" si="25"/>
        <v>0</v>
      </c>
      <c r="X41" s="124"/>
      <c r="Y41" s="124"/>
      <c r="Z41" s="125"/>
      <c r="AA41" s="125"/>
      <c r="AB41" s="451"/>
      <c r="AC41" s="451"/>
      <c r="AD41" s="438"/>
      <c r="AE41" s="438"/>
      <c r="AF41" s="48"/>
      <c r="AG41" s="130"/>
      <c r="AH41" s="464"/>
    </row>
    <row r="42" spans="1:34" ht="19.149999999999999" customHeight="1">
      <c r="A42" s="480"/>
      <c r="B42" s="438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38"/>
      <c r="J42" s="87"/>
      <c r="K42" s="57"/>
      <c r="L42" s="86"/>
      <c r="M42" s="427"/>
      <c r="N42" s="57"/>
      <c r="O42" s="86"/>
      <c r="P42" s="54"/>
      <c r="Q42" s="88"/>
      <c r="R42" s="431"/>
      <c r="S42" s="472"/>
      <c r="T42" s="89"/>
      <c r="U42" s="89"/>
      <c r="V42" s="438"/>
      <c r="W42" s="90">
        <f t="shared" si="25"/>
        <v>0</v>
      </c>
      <c r="X42" s="124"/>
      <c r="Y42" s="124"/>
      <c r="Z42" s="125"/>
      <c r="AA42" s="125"/>
      <c r="AB42" s="451"/>
      <c r="AC42" s="451"/>
      <c r="AD42" s="438"/>
      <c r="AE42" s="438"/>
      <c r="AF42" s="48"/>
      <c r="AG42" s="130"/>
      <c r="AH42" s="464"/>
    </row>
    <row r="43" spans="1:34" ht="19.149999999999999" customHeight="1">
      <c r="A43" s="480"/>
      <c r="B43" s="122">
        <v>0</v>
      </c>
      <c r="C43" s="100" t="s">
        <v>214</v>
      </c>
      <c r="D43" s="478" t="s">
        <v>118</v>
      </c>
      <c r="E43" s="478"/>
      <c r="F43" s="363"/>
      <c r="G43" s="101"/>
      <c r="H43" s="102"/>
      <c r="I43" s="103"/>
      <c r="J43" s="101">
        <v>13.857142857142858</v>
      </c>
      <c r="K43" s="101">
        <v>1676.5714285714287</v>
      </c>
      <c r="L43" s="104">
        <v>127.80952380952382</v>
      </c>
      <c r="M43" s="101">
        <f t="shared" ref="M43:O43" si="26">AVERAGE(M31:M42)</f>
        <v>13.714285714285714</v>
      </c>
      <c r="N43" s="101">
        <f t="shared" si="26"/>
        <v>1460.0143146349435</v>
      </c>
      <c r="O43" s="104">
        <f t="shared" si="26"/>
        <v>112.54172393199688</v>
      </c>
      <c r="P43" s="54">
        <f>M43-J43</f>
        <v>-0.14285714285714413</v>
      </c>
      <c r="Q43" s="88">
        <f>N43-K43</f>
        <v>-216.55711393648517</v>
      </c>
      <c r="R43" s="105">
        <f t="shared" ref="R43:R49" si="27">O43/L43</f>
        <v>0.88054254939341814</v>
      </c>
      <c r="S43" s="472"/>
      <c r="T43" s="89"/>
      <c r="U43" s="89"/>
      <c r="V43" s="438"/>
      <c r="W43" s="438"/>
      <c r="X43" s="124"/>
      <c r="Y43" s="124"/>
      <c r="Z43" s="135">
        <f>SUM(Z31:Z42)</f>
        <v>0</v>
      </c>
      <c r="AA43" s="135">
        <f>SUM(AA31:AA42)</f>
        <v>0</v>
      </c>
      <c r="AB43" s="451"/>
      <c r="AC43" s="451"/>
      <c r="AD43" s="107">
        <f>SUM(AD31:AD42)</f>
        <v>0</v>
      </c>
      <c r="AE43" s="107">
        <f>SUM(AE31:AE42)</f>
        <v>1</v>
      </c>
      <c r="AF43" s="48">
        <f t="shared" ref="AF43:AF54" si="28">N43-K43</f>
        <v>-216.55711393648517</v>
      </c>
      <c r="AG43" s="429">
        <f t="shared" si="7"/>
        <v>0.87083335058321443</v>
      </c>
      <c r="AH43" s="464"/>
    </row>
    <row r="44" spans="1:34" s="148" customFormat="1" ht="19.149999999999999" customHeight="1">
      <c r="A44" s="482" t="s">
        <v>215</v>
      </c>
      <c r="B44" s="97" t="s">
        <v>115</v>
      </c>
      <c r="C44" s="136"/>
      <c r="D44" s="42" t="s">
        <v>217</v>
      </c>
      <c r="E44" s="43"/>
      <c r="F44" s="366">
        <v>24.73</v>
      </c>
      <c r="G44" s="137">
        <v>2268</v>
      </c>
      <c r="H44" s="45">
        <f>F44*G44</f>
        <v>56087.64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2160.0000000000009</v>
      </c>
      <c r="O44" s="141">
        <f t="shared" ref="O44:O49" si="30">N44/M44</f>
        <v>432.00000000000017</v>
      </c>
      <c r="P44" s="51">
        <f t="shared" ref="P44:P49" si="31">M44-J44</f>
        <v>1</v>
      </c>
      <c r="Q44" s="142">
        <f t="shared" ref="Q44:Q49" si="32">O44-L44</f>
        <v>-67.999999999999829</v>
      </c>
      <c r="R44" s="143">
        <f t="shared" si="27"/>
        <v>0.86400000000000032</v>
      </c>
      <c r="S44" s="463">
        <f>R56</f>
        <v>0.88000239788475976</v>
      </c>
      <c r="T44" s="144">
        <v>0.16666666666666666</v>
      </c>
      <c r="U44" s="144">
        <v>0.21041666666666664</v>
      </c>
      <c r="V44" s="145">
        <v>5</v>
      </c>
      <c r="W44" s="146">
        <f t="shared" ref="W44:W56" si="33">(U44-T44)*24*60</f>
        <v>62.999999999999979</v>
      </c>
      <c r="X44" s="124"/>
      <c r="Y44" s="124"/>
      <c r="Z44" s="125"/>
      <c r="AA44" s="125"/>
      <c r="AB44" s="451"/>
      <c r="AC44" s="451"/>
      <c r="AD44" s="438"/>
      <c r="AE44" s="438"/>
      <c r="AF44" s="147">
        <f t="shared" si="28"/>
        <v>160.00000000000091</v>
      </c>
      <c r="AG44" s="433">
        <f t="shared" si="7"/>
        <v>1.0800000000000005</v>
      </c>
      <c r="AH44" s="485">
        <f>AG56</f>
        <v>1.0301388032140257</v>
      </c>
    </row>
    <row r="45" spans="1:34" s="148" customFormat="1" ht="19.149999999999999" customHeight="1">
      <c r="A45" s="483"/>
      <c r="B45" s="97" t="s">
        <v>115</v>
      </c>
      <c r="C45" s="136"/>
      <c r="D45" s="42" t="s">
        <v>218</v>
      </c>
      <c r="E45" s="43"/>
      <c r="F45" s="366">
        <v>24.73</v>
      </c>
      <c r="G45" s="137">
        <v>2249</v>
      </c>
      <c r="H45" s="45">
        <f>F45*G45</f>
        <v>55617.770000000004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2141.9047619047615</v>
      </c>
      <c r="O45" s="141">
        <f t="shared" si="30"/>
        <v>428.38095238095229</v>
      </c>
      <c r="P45" s="51">
        <f t="shared" si="31"/>
        <v>1</v>
      </c>
      <c r="Q45" s="142">
        <f t="shared" si="32"/>
        <v>-71.619047619047706</v>
      </c>
      <c r="R45" s="143">
        <f t="shared" si="27"/>
        <v>0.85676190476190461</v>
      </c>
      <c r="S45" s="463"/>
      <c r="T45" s="144">
        <v>0.21388888888888885</v>
      </c>
      <c r="U45" s="144">
        <v>0.25763888888888886</v>
      </c>
      <c r="V45" s="145">
        <v>5</v>
      </c>
      <c r="W45" s="146">
        <f t="shared" si="33"/>
        <v>63.000000000000014</v>
      </c>
      <c r="X45" s="124"/>
      <c r="Y45" s="124"/>
      <c r="Z45" s="125"/>
      <c r="AA45" s="125"/>
      <c r="AB45" s="451"/>
      <c r="AC45" s="451"/>
      <c r="AD45" s="438"/>
      <c r="AE45" s="438"/>
      <c r="AF45" s="147">
        <f t="shared" si="28"/>
        <v>141.90476190476147</v>
      </c>
      <c r="AG45" s="433">
        <f t="shared" si="7"/>
        <v>1.0709523809523807</v>
      </c>
      <c r="AH45" s="485"/>
    </row>
    <row r="46" spans="1:34" s="148" customFormat="1" ht="19.149999999999999" customHeight="1">
      <c r="A46" s="483"/>
      <c r="B46" s="97" t="s">
        <v>115</v>
      </c>
      <c r="C46" s="136"/>
      <c r="D46" s="42" t="s">
        <v>252</v>
      </c>
      <c r="E46" s="43"/>
      <c r="F46" s="366">
        <v>21.92</v>
      </c>
      <c r="G46" s="137">
        <v>686</v>
      </c>
      <c r="H46" s="45">
        <f t="shared" ref="H46:H50" si="34">F46*G46</f>
        <v>15037.12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2166.3157894736828</v>
      </c>
      <c r="O46" s="141">
        <f t="shared" si="30"/>
        <v>433.26315789473654</v>
      </c>
      <c r="P46" s="51">
        <f t="shared" si="31"/>
        <v>1</v>
      </c>
      <c r="Q46" s="142">
        <f t="shared" si="32"/>
        <v>-66.736842105263463</v>
      </c>
      <c r="R46" s="143">
        <f t="shared" si="27"/>
        <v>0.86652631578947303</v>
      </c>
      <c r="S46" s="463"/>
      <c r="T46" s="144">
        <v>0.26111111111111107</v>
      </c>
      <c r="U46" s="144">
        <v>0.27430555555555552</v>
      </c>
      <c r="V46" s="145">
        <v>5</v>
      </c>
      <c r="W46" s="146">
        <f t="shared" si="33"/>
        <v>19.000000000000014</v>
      </c>
      <c r="X46" s="124"/>
      <c r="Y46" s="124"/>
      <c r="Z46" s="125"/>
      <c r="AA46" s="125"/>
      <c r="AB46" s="451"/>
      <c r="AC46" s="451"/>
      <c r="AD46" s="438"/>
      <c r="AE46" s="438"/>
      <c r="AF46" s="147">
        <f t="shared" si="28"/>
        <v>166.3157894736828</v>
      </c>
      <c r="AG46" s="433">
        <f t="shared" si="7"/>
        <v>1.0831578947368414</v>
      </c>
      <c r="AH46" s="485"/>
    </row>
    <row r="47" spans="1:34" s="148" customFormat="1" ht="19.149999999999999" customHeight="1">
      <c r="A47" s="483"/>
      <c r="B47" s="97" t="s">
        <v>203</v>
      </c>
      <c r="C47" s="136"/>
      <c r="D47" s="150" t="s">
        <v>309</v>
      </c>
      <c r="E47" s="151"/>
      <c r="F47" s="366">
        <v>31.43</v>
      </c>
      <c r="G47" s="140">
        <v>2254</v>
      </c>
      <c r="H47" s="45">
        <f t="shared" si="34"/>
        <v>70843.22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1470</v>
      </c>
      <c r="O47" s="141">
        <f t="shared" si="30"/>
        <v>210</v>
      </c>
      <c r="P47" s="51">
        <f t="shared" si="31"/>
        <v>0</v>
      </c>
      <c r="Q47" s="142">
        <f t="shared" si="32"/>
        <v>-4.2857142857142776</v>
      </c>
      <c r="R47" s="143">
        <f t="shared" si="27"/>
        <v>0.98</v>
      </c>
      <c r="S47" s="463"/>
      <c r="T47" s="144">
        <v>0.28819444444444442</v>
      </c>
      <c r="U47" s="144">
        <v>0.3520833333333333</v>
      </c>
      <c r="V47" s="140">
        <v>20</v>
      </c>
      <c r="W47" s="146">
        <f t="shared" si="33"/>
        <v>92</v>
      </c>
      <c r="X47" s="124">
        <v>0.27777777777777779</v>
      </c>
      <c r="Y47" s="124">
        <v>0.28541666666666665</v>
      </c>
      <c r="Z47" s="125"/>
      <c r="AA47" s="125"/>
      <c r="AB47" s="451"/>
      <c r="AC47" s="451"/>
      <c r="AD47" s="438"/>
      <c r="AE47" s="438"/>
      <c r="AF47" s="147">
        <f t="shared" si="28"/>
        <v>-30</v>
      </c>
      <c r="AG47" s="433">
        <f t="shared" si="7"/>
        <v>0.98</v>
      </c>
      <c r="AH47" s="485"/>
    </row>
    <row r="48" spans="1:34" s="148" customFormat="1" ht="19.149999999999999" customHeight="1">
      <c r="A48" s="483"/>
      <c r="B48" s="97" t="s">
        <v>203</v>
      </c>
      <c r="C48" s="136"/>
      <c r="D48" s="153" t="s">
        <v>310</v>
      </c>
      <c r="E48" s="151"/>
      <c r="F48" s="366">
        <v>11.86</v>
      </c>
      <c r="G48" s="140">
        <v>2994</v>
      </c>
      <c r="H48" s="45">
        <f t="shared" si="34"/>
        <v>35508.839999999997</v>
      </c>
      <c r="I48" s="149"/>
      <c r="J48" s="139">
        <v>6</v>
      </c>
      <c r="K48" s="140">
        <v>1500</v>
      </c>
      <c r="L48" s="141">
        <v>250</v>
      </c>
      <c r="M48" s="152">
        <v>7</v>
      </c>
      <c r="N48" s="140">
        <f t="shared" si="29"/>
        <v>1460.4878048780492</v>
      </c>
      <c r="O48" s="141">
        <f t="shared" si="30"/>
        <v>208.64111498257847</v>
      </c>
      <c r="P48" s="51">
        <f t="shared" si="31"/>
        <v>1</v>
      </c>
      <c r="Q48" s="142">
        <f t="shared" si="32"/>
        <v>-41.358885017421528</v>
      </c>
      <c r="R48" s="143">
        <f t="shared" si="27"/>
        <v>0.83456445993031392</v>
      </c>
      <c r="S48" s="463"/>
      <c r="T48" s="154">
        <v>0.3659722222222222</v>
      </c>
      <c r="U48" s="154">
        <v>0.45138888888888884</v>
      </c>
      <c r="V48" s="137">
        <v>20</v>
      </c>
      <c r="W48" s="146">
        <f t="shared" si="33"/>
        <v>122.99999999999996</v>
      </c>
      <c r="X48" s="124">
        <v>0.35555555555555557</v>
      </c>
      <c r="Y48" s="124">
        <v>0.36319444444444443</v>
      </c>
      <c r="Z48" s="125"/>
      <c r="AA48" s="125"/>
      <c r="AB48" s="451"/>
      <c r="AC48" s="451"/>
      <c r="AD48" s="438"/>
      <c r="AE48" s="438"/>
      <c r="AF48" s="147">
        <f t="shared" si="28"/>
        <v>-39.512195121950754</v>
      </c>
      <c r="AG48" s="433">
        <f t="shared" si="7"/>
        <v>0.97365853658536616</v>
      </c>
      <c r="AH48" s="485"/>
    </row>
    <row r="49" spans="1:34" s="148" customFormat="1" ht="19.149999999999999" customHeight="1">
      <c r="A49" s="483"/>
      <c r="B49" s="97" t="s">
        <v>196</v>
      </c>
      <c r="C49" s="136"/>
      <c r="D49" s="153" t="s">
        <v>220</v>
      </c>
      <c r="E49" s="151"/>
      <c r="F49" s="366">
        <v>10.09</v>
      </c>
      <c r="G49" s="137">
        <v>6403.5</v>
      </c>
      <c r="H49" s="45">
        <f t="shared" si="34"/>
        <v>64611.315000000002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1417.7490774907747</v>
      </c>
      <c r="O49" s="141">
        <f t="shared" si="30"/>
        <v>236.29151291512912</v>
      </c>
      <c r="P49" s="51">
        <f t="shared" si="31"/>
        <v>0</v>
      </c>
      <c r="Q49" s="142">
        <f t="shared" si="32"/>
        <v>-13.708487084870882</v>
      </c>
      <c r="R49" s="143">
        <f t="shared" si="27"/>
        <v>0.94516605166051648</v>
      </c>
      <c r="S49" s="463"/>
      <c r="T49" s="154">
        <v>0.47222222222222215</v>
      </c>
      <c r="U49" s="154">
        <v>0.66041666666666665</v>
      </c>
      <c r="V49" s="137">
        <v>30</v>
      </c>
      <c r="W49" s="146">
        <f t="shared" si="33"/>
        <v>271.00000000000006</v>
      </c>
      <c r="X49" s="155">
        <v>0.4548611111111111</v>
      </c>
      <c r="Y49" s="155">
        <v>0.4694444444444445</v>
      </c>
      <c r="Z49" s="156"/>
      <c r="AA49" s="125"/>
      <c r="AB49" s="451"/>
      <c r="AC49" s="451"/>
      <c r="AD49" s="438"/>
      <c r="AE49" s="438"/>
      <c r="AF49" s="147">
        <f t="shared" si="28"/>
        <v>-82.250922509225347</v>
      </c>
      <c r="AG49" s="433">
        <f t="shared" si="7"/>
        <v>0.94516605166051648</v>
      </c>
      <c r="AH49" s="485"/>
    </row>
    <row r="50" spans="1:34" s="148" customFormat="1" ht="19.149999999999999" customHeight="1">
      <c r="A50" s="483"/>
      <c r="B50" s="97">
        <v>0</v>
      </c>
      <c r="C50" s="136"/>
      <c r="D50" s="153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463"/>
      <c r="T50" s="154"/>
      <c r="U50" s="154"/>
      <c r="V50" s="137"/>
      <c r="W50" s="146">
        <f t="shared" si="33"/>
        <v>0</v>
      </c>
      <c r="X50" s="155"/>
      <c r="Y50" s="155"/>
      <c r="Z50" s="156"/>
      <c r="AA50" s="156"/>
      <c r="AB50" s="451"/>
      <c r="AC50" s="451"/>
      <c r="AD50" s="438"/>
      <c r="AE50" s="438"/>
      <c r="AF50" s="147">
        <f t="shared" si="28"/>
        <v>0</v>
      </c>
      <c r="AG50" s="433" t="e">
        <f t="shared" si="7"/>
        <v>#DIV/0!</v>
      </c>
      <c r="AH50" s="485"/>
    </row>
    <row r="51" spans="1:34" s="148" customFormat="1" ht="19.149999999999999" customHeight="1">
      <c r="A51" s="483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46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451"/>
      <c r="AC51" s="451"/>
      <c r="AD51" s="438"/>
      <c r="AE51" s="438"/>
      <c r="AF51" s="147">
        <f t="shared" si="28"/>
        <v>0</v>
      </c>
      <c r="AG51" s="433" t="e">
        <f t="shared" si="7"/>
        <v>#DIV/0!</v>
      </c>
      <c r="AH51" s="485"/>
    </row>
    <row r="52" spans="1:34" s="148" customFormat="1" ht="19.149999999999999" customHeight="1">
      <c r="A52" s="483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1"/>
      <c r="S52" s="46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451"/>
      <c r="AC52" s="451"/>
      <c r="AD52" s="438"/>
      <c r="AE52" s="438"/>
      <c r="AF52" s="147">
        <f t="shared" si="28"/>
        <v>0</v>
      </c>
      <c r="AG52" s="433" t="e">
        <f t="shared" si="7"/>
        <v>#DIV/0!</v>
      </c>
      <c r="AH52" s="485"/>
    </row>
    <row r="53" spans="1:34" s="148" customFormat="1" ht="19.149999999999999" customHeight="1">
      <c r="A53" s="483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1"/>
      <c r="S53" s="46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451"/>
      <c r="AC53" s="451"/>
      <c r="AD53" s="438"/>
      <c r="AE53" s="438"/>
      <c r="AF53" s="147">
        <f t="shared" si="28"/>
        <v>0</v>
      </c>
      <c r="AG53" s="433" t="e">
        <f t="shared" si="7"/>
        <v>#DIV/0!</v>
      </c>
      <c r="AH53" s="485"/>
    </row>
    <row r="54" spans="1:34" s="148" customFormat="1" ht="19.149999999999999" customHeight="1">
      <c r="A54" s="483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1"/>
      <c r="S54" s="46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451"/>
      <c r="AC54" s="451"/>
      <c r="AD54" s="438"/>
      <c r="AE54" s="438"/>
      <c r="AF54" s="147">
        <f t="shared" si="28"/>
        <v>0</v>
      </c>
      <c r="AG54" s="433" t="e">
        <f t="shared" si="7"/>
        <v>#DIV/0!</v>
      </c>
      <c r="AH54" s="485"/>
    </row>
    <row r="55" spans="1:34" s="148" customFormat="1" ht="19.149999999999999" customHeight="1">
      <c r="A55" s="483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1"/>
      <c r="S55" s="46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451"/>
      <c r="AC55" s="451"/>
      <c r="AD55" s="438"/>
      <c r="AE55" s="438"/>
      <c r="AF55" s="147"/>
      <c r="AG55" s="433"/>
      <c r="AH55" s="485"/>
    </row>
    <row r="56" spans="1:34" ht="19.149999999999999" customHeight="1">
      <c r="A56" s="484"/>
      <c r="B56" s="160">
        <v>0</v>
      </c>
      <c r="C56" s="100" t="s">
        <v>221</v>
      </c>
      <c r="D56" s="478" t="s">
        <v>118</v>
      </c>
      <c r="E56" s="478"/>
      <c r="F56" s="363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5.833333333333333</v>
      </c>
      <c r="N56" s="101">
        <f t="shared" si="35"/>
        <v>1802.7429056245448</v>
      </c>
      <c r="O56" s="104">
        <f t="shared" si="35"/>
        <v>324.76278969556608</v>
      </c>
      <c r="P56" s="161">
        <f>M56-J56</f>
        <v>0.66666666666666607</v>
      </c>
      <c r="Q56" s="118">
        <f>N56-K56</f>
        <v>52.742905624544846</v>
      </c>
      <c r="R56" s="162">
        <f t="shared" ref="R56:R61" si="36">O56/L56</f>
        <v>0.88000239788475976</v>
      </c>
      <c r="S56" s="463"/>
      <c r="T56" s="163"/>
      <c r="U56" s="163"/>
      <c r="V56" s="426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451"/>
      <c r="AC56" s="451"/>
      <c r="AD56" s="107">
        <f>SUM(AD44:AD55)</f>
        <v>0</v>
      </c>
      <c r="AE56" s="107">
        <f>SUM(AE44:AE55)</f>
        <v>0</v>
      </c>
      <c r="AF56" s="165">
        <f>N56-K56</f>
        <v>52.742905624544846</v>
      </c>
      <c r="AG56" s="431">
        <f>N56/K56</f>
        <v>1.0301388032140257</v>
      </c>
      <c r="AH56" s="485"/>
    </row>
    <row r="57" spans="1:34" ht="19.149999999999999" customHeight="1">
      <c r="A57" s="488" t="s">
        <v>222</v>
      </c>
      <c r="B57" s="97" t="s">
        <v>203</v>
      </c>
      <c r="C57" s="166"/>
      <c r="D57" s="167" t="s">
        <v>223</v>
      </c>
      <c r="E57" s="112"/>
      <c r="F57" s="359">
        <v>28.26</v>
      </c>
      <c r="G57" s="137">
        <v>1757</v>
      </c>
      <c r="H57" s="84">
        <f t="shared" ref="H57:H66" si="37">F57*G57</f>
        <v>49652.82</v>
      </c>
      <c r="I57" s="438"/>
      <c r="J57" s="87">
        <v>7</v>
      </c>
      <c r="K57" s="57">
        <v>1500</v>
      </c>
      <c r="L57" s="86">
        <v>214.28571428571428</v>
      </c>
      <c r="M57" s="427">
        <v>7</v>
      </c>
      <c r="N57" s="57">
        <f t="shared" ref="N57:N61" si="38">G57/W57*60</f>
        <v>1444.1095890410957</v>
      </c>
      <c r="O57" s="86">
        <f t="shared" ref="O57:O61" si="39">N57/M57</f>
        <v>206.30136986301366</v>
      </c>
      <c r="P57" s="168">
        <f t="shared" ref="P57:P61" si="40">M57-J57</f>
        <v>0</v>
      </c>
      <c r="Q57" s="49">
        <f t="shared" ref="Q57:Q61" si="41">O57-L57</f>
        <v>-7.984344422700616</v>
      </c>
      <c r="R57" s="428">
        <f t="shared" si="36"/>
        <v>0.9627397260273971</v>
      </c>
      <c r="S57" s="463">
        <f>R69</f>
        <v>0.96120477893489575</v>
      </c>
      <c r="T57" s="144">
        <v>0.16666666666666666</v>
      </c>
      <c r="U57" s="144">
        <v>0.21736111111111112</v>
      </c>
      <c r="V57" s="424">
        <v>5</v>
      </c>
      <c r="W57" s="421">
        <f>(U57-T57)*24*60</f>
        <v>73.000000000000014</v>
      </c>
      <c r="X57" s="53"/>
      <c r="Y57" s="53"/>
      <c r="Z57" s="54"/>
      <c r="AA57" s="54"/>
      <c r="AB57" s="451"/>
      <c r="AC57" s="451"/>
      <c r="AD57" s="438"/>
      <c r="AE57" s="438"/>
      <c r="AF57" s="48">
        <f t="shared" si="6"/>
        <v>-55.89041095890434</v>
      </c>
      <c r="AG57" s="432">
        <f t="shared" si="7"/>
        <v>0.9627397260273971</v>
      </c>
      <c r="AH57" s="477">
        <f>AG69</f>
        <v>0.9612006233888778</v>
      </c>
    </row>
    <row r="58" spans="1:34" ht="19.149999999999999" customHeight="1">
      <c r="A58" s="449"/>
      <c r="B58" s="97" t="s">
        <v>203</v>
      </c>
      <c r="C58" s="434"/>
      <c r="D58" s="42" t="s">
        <v>224</v>
      </c>
      <c r="E58" s="43"/>
      <c r="F58" s="359">
        <v>27.88</v>
      </c>
      <c r="G58" s="137">
        <v>3069</v>
      </c>
      <c r="H58" s="45">
        <f t="shared" si="37"/>
        <v>85563.72</v>
      </c>
      <c r="I58" s="424"/>
      <c r="J58" s="46">
        <v>7</v>
      </c>
      <c r="K58" s="44">
        <v>1500</v>
      </c>
      <c r="L58" s="86">
        <v>214.28571428571428</v>
      </c>
      <c r="M58" s="422">
        <v>7</v>
      </c>
      <c r="N58" s="44">
        <f t="shared" si="38"/>
        <v>1438.5937500000002</v>
      </c>
      <c r="O58" s="47">
        <f t="shared" si="39"/>
        <v>205.51339285714289</v>
      </c>
      <c r="P58" s="168">
        <f t="shared" si="40"/>
        <v>0</v>
      </c>
      <c r="Q58" s="49">
        <f t="shared" si="41"/>
        <v>-8.772321428571388</v>
      </c>
      <c r="R58" s="428">
        <f t="shared" si="36"/>
        <v>0.95906250000000015</v>
      </c>
      <c r="S58" s="463"/>
      <c r="T58" s="169">
        <v>0.22430555555555556</v>
      </c>
      <c r="U58" s="169">
        <v>0.31319444444444444</v>
      </c>
      <c r="V58" s="424">
        <v>10</v>
      </c>
      <c r="W58" s="421">
        <f>(U58-T58)*24*60</f>
        <v>127.99999999999997</v>
      </c>
      <c r="X58" s="53"/>
      <c r="Y58" s="53"/>
      <c r="Z58" s="54"/>
      <c r="AA58" s="54"/>
      <c r="AB58" s="486"/>
      <c r="AC58" s="487"/>
      <c r="AD58" s="438"/>
      <c r="AE58" s="438"/>
      <c r="AF58" s="48">
        <f t="shared" si="6"/>
        <v>-61.406249999999773</v>
      </c>
      <c r="AG58" s="428">
        <f t="shared" si="7"/>
        <v>0.95906250000000015</v>
      </c>
      <c r="AH58" s="463"/>
    </row>
    <row r="59" spans="1:34" ht="19.149999999999999" customHeight="1">
      <c r="A59" s="449"/>
      <c r="B59" s="97" t="s">
        <v>203</v>
      </c>
      <c r="C59" s="434"/>
      <c r="D59" s="42" t="s">
        <v>225</v>
      </c>
      <c r="E59" s="43"/>
      <c r="F59" s="359">
        <v>28</v>
      </c>
      <c r="G59" s="137">
        <v>2885</v>
      </c>
      <c r="H59" s="45">
        <f t="shared" si="37"/>
        <v>80780</v>
      </c>
      <c r="I59" s="424"/>
      <c r="J59" s="46">
        <v>7</v>
      </c>
      <c r="K59" s="44">
        <v>1500</v>
      </c>
      <c r="L59" s="86">
        <v>214.28571428571428</v>
      </c>
      <c r="M59" s="422">
        <v>7</v>
      </c>
      <c r="N59" s="44">
        <f t="shared" si="38"/>
        <v>1442.5000000000002</v>
      </c>
      <c r="O59" s="47">
        <f t="shared" si="39"/>
        <v>206.07142857142861</v>
      </c>
      <c r="P59" s="168">
        <f t="shared" si="40"/>
        <v>0</v>
      </c>
      <c r="Q59" s="49">
        <f t="shared" si="41"/>
        <v>-8.2142857142856656</v>
      </c>
      <c r="R59" s="428">
        <f t="shared" si="36"/>
        <v>0.96166666666666689</v>
      </c>
      <c r="S59" s="463"/>
      <c r="T59" s="169">
        <v>0.33055555555555555</v>
      </c>
      <c r="U59" s="169">
        <v>0.41388888888888886</v>
      </c>
      <c r="V59" s="145">
        <v>25</v>
      </c>
      <c r="W59" s="421">
        <f t="shared" ref="W59:W69" si="42">(U59-T59)*24*60</f>
        <v>119.99999999999997</v>
      </c>
      <c r="X59" s="53">
        <v>0.31666666666666665</v>
      </c>
      <c r="Y59" s="53">
        <v>0.32777777777777778</v>
      </c>
      <c r="Z59" s="54"/>
      <c r="AA59" s="54"/>
      <c r="AB59" s="451"/>
      <c r="AC59" s="451"/>
      <c r="AD59" s="438"/>
      <c r="AE59" s="438"/>
      <c r="AF59" s="48">
        <f t="shared" si="6"/>
        <v>-57.499999999999773</v>
      </c>
      <c r="AG59" s="428">
        <f t="shared" si="7"/>
        <v>0.96166666666666678</v>
      </c>
      <c r="AH59" s="463"/>
    </row>
    <row r="60" spans="1:34" ht="19.149999999999999" customHeight="1">
      <c r="A60" s="449"/>
      <c r="B60" s="97" t="s">
        <v>196</v>
      </c>
      <c r="C60" s="434"/>
      <c r="D60" s="42" t="s">
        <v>220</v>
      </c>
      <c r="E60" s="43"/>
      <c r="F60" s="359">
        <v>10.09</v>
      </c>
      <c r="G60" s="137">
        <v>4980.5</v>
      </c>
      <c r="H60" s="45">
        <f t="shared" si="37"/>
        <v>50253.245000000003</v>
      </c>
      <c r="I60" s="42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1436.6826923076924</v>
      </c>
      <c r="O60" s="47">
        <f t="shared" si="39"/>
        <v>239.44711538461539</v>
      </c>
      <c r="P60" s="168">
        <f t="shared" si="40"/>
        <v>0</v>
      </c>
      <c r="Q60" s="49">
        <f t="shared" si="41"/>
        <v>-10.552884615384613</v>
      </c>
      <c r="R60" s="428">
        <f t="shared" si="36"/>
        <v>0.95778846153846153</v>
      </c>
      <c r="S60" s="463"/>
      <c r="T60" s="169">
        <v>0.43472222222222218</v>
      </c>
      <c r="U60" s="169">
        <v>0.57916666666666661</v>
      </c>
      <c r="V60" s="145">
        <v>30</v>
      </c>
      <c r="W60" s="421">
        <f t="shared" si="42"/>
        <v>207.99999999999997</v>
      </c>
      <c r="X60" s="53">
        <v>0.41736111111111113</v>
      </c>
      <c r="Y60" s="53">
        <v>0.43194444444444446</v>
      </c>
      <c r="Z60" s="54"/>
      <c r="AA60" s="54"/>
      <c r="AB60" s="451"/>
      <c r="AC60" s="451"/>
      <c r="AD60" s="438"/>
      <c r="AE60" s="438"/>
      <c r="AF60" s="48">
        <f t="shared" si="6"/>
        <v>-63.317307692307622</v>
      </c>
      <c r="AG60" s="432">
        <f t="shared" si="7"/>
        <v>0.95778846153846153</v>
      </c>
      <c r="AH60" s="463"/>
    </row>
    <row r="61" spans="1:34" ht="19.149999999999999" customHeight="1">
      <c r="A61" s="449"/>
      <c r="B61" s="97" t="s">
        <v>196</v>
      </c>
      <c r="C61" s="434"/>
      <c r="D61" s="42" t="s">
        <v>220</v>
      </c>
      <c r="E61" s="43"/>
      <c r="F61" s="359">
        <v>10.09</v>
      </c>
      <c r="G61" s="137">
        <v>2846</v>
      </c>
      <c r="H61" s="45">
        <f t="shared" si="37"/>
        <v>28716.14</v>
      </c>
      <c r="I61" s="42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1447.1186440677959</v>
      </c>
      <c r="O61" s="47">
        <f t="shared" si="39"/>
        <v>241.18644067796598</v>
      </c>
      <c r="P61" s="168">
        <f t="shared" si="40"/>
        <v>0</v>
      </c>
      <c r="Q61" s="49">
        <f t="shared" si="41"/>
        <v>-8.813559322034024</v>
      </c>
      <c r="R61" s="428">
        <f t="shared" si="36"/>
        <v>0.96474576271186385</v>
      </c>
      <c r="S61" s="463"/>
      <c r="T61" s="169">
        <v>0.6</v>
      </c>
      <c r="U61" s="169">
        <v>0.68194444444444446</v>
      </c>
      <c r="V61" s="145">
        <v>30</v>
      </c>
      <c r="W61" s="421">
        <f t="shared" si="42"/>
        <v>118.00000000000006</v>
      </c>
      <c r="X61" s="53">
        <v>0.58263888888888882</v>
      </c>
      <c r="Y61" s="53">
        <v>0.59722222222222221</v>
      </c>
      <c r="Z61" s="54"/>
      <c r="AA61" s="54"/>
      <c r="AB61" s="451"/>
      <c r="AC61" s="451"/>
      <c r="AD61" s="438"/>
      <c r="AE61" s="438"/>
      <c r="AF61" s="48">
        <f t="shared" si="6"/>
        <v>-52.881355932204087</v>
      </c>
      <c r="AG61" s="428">
        <f t="shared" si="7"/>
        <v>0.96474576271186396</v>
      </c>
      <c r="AH61" s="463"/>
    </row>
    <row r="62" spans="1:34" ht="19.149999999999999" customHeight="1">
      <c r="A62" s="449"/>
      <c r="B62" s="97">
        <v>0</v>
      </c>
      <c r="C62" s="434"/>
      <c r="D62" s="42"/>
      <c r="E62" s="43"/>
      <c r="F62" s="359" t="s">
        <v>105</v>
      </c>
      <c r="G62" s="137"/>
      <c r="H62" s="45">
        <f t="shared" si="37"/>
        <v>0</v>
      </c>
      <c r="I62" s="424"/>
      <c r="J62" s="170"/>
      <c r="K62" s="61"/>
      <c r="L62" s="86"/>
      <c r="M62" s="62"/>
      <c r="N62" s="44"/>
      <c r="O62" s="47"/>
      <c r="P62" s="168"/>
      <c r="Q62" s="49"/>
      <c r="R62" s="428"/>
      <c r="S62" s="463"/>
      <c r="T62" s="169"/>
      <c r="U62" s="169"/>
      <c r="V62" s="145"/>
      <c r="W62" s="421">
        <f t="shared" si="42"/>
        <v>0</v>
      </c>
      <c r="X62" s="53"/>
      <c r="Y62" s="53"/>
      <c r="Z62" s="54"/>
      <c r="AA62" s="54"/>
      <c r="AB62" s="451"/>
      <c r="AC62" s="451"/>
      <c r="AD62" s="438"/>
      <c r="AE62" s="438"/>
      <c r="AF62" s="48">
        <f t="shared" si="6"/>
        <v>0</v>
      </c>
      <c r="AG62" s="428" t="e">
        <f t="shared" si="7"/>
        <v>#DIV/0!</v>
      </c>
      <c r="AH62" s="463"/>
    </row>
    <row r="63" spans="1:34" ht="19.149999999999999" customHeight="1">
      <c r="A63" s="449"/>
      <c r="B63" s="97">
        <v>0</v>
      </c>
      <c r="C63" s="434"/>
      <c r="D63" s="42"/>
      <c r="E63" s="43"/>
      <c r="F63" s="359" t="s">
        <v>105</v>
      </c>
      <c r="G63" s="137"/>
      <c r="H63" s="45">
        <f t="shared" si="37"/>
        <v>0</v>
      </c>
      <c r="I63" s="424"/>
      <c r="J63" s="46"/>
      <c r="K63" s="44"/>
      <c r="L63" s="86"/>
      <c r="M63" s="62"/>
      <c r="N63" s="44"/>
      <c r="O63" s="47"/>
      <c r="P63" s="168"/>
      <c r="Q63" s="49"/>
      <c r="R63" s="428"/>
      <c r="S63" s="463"/>
      <c r="T63" s="169"/>
      <c r="U63" s="169"/>
      <c r="V63" s="145"/>
      <c r="W63" s="421">
        <f t="shared" si="42"/>
        <v>0</v>
      </c>
      <c r="X63" s="53"/>
      <c r="Y63" s="53"/>
      <c r="Z63" s="54"/>
      <c r="AA63" s="54"/>
      <c r="AB63" s="451"/>
      <c r="AC63" s="451"/>
      <c r="AD63" s="438"/>
      <c r="AE63" s="438"/>
      <c r="AF63" s="48">
        <f t="shared" si="6"/>
        <v>0</v>
      </c>
      <c r="AG63" s="432" t="e">
        <f t="shared" si="7"/>
        <v>#DIV/0!</v>
      </c>
      <c r="AH63" s="463"/>
    </row>
    <row r="64" spans="1:34" ht="19.149999999999999" customHeight="1">
      <c r="A64" s="449"/>
      <c r="B64" s="97">
        <v>0</v>
      </c>
      <c r="C64" s="434"/>
      <c r="D64" s="42"/>
      <c r="E64" s="43"/>
      <c r="F64" s="359" t="s">
        <v>105</v>
      </c>
      <c r="G64" s="137"/>
      <c r="H64" s="45">
        <f t="shared" si="37"/>
        <v>0</v>
      </c>
      <c r="I64" s="424"/>
      <c r="J64" s="170"/>
      <c r="K64" s="61"/>
      <c r="L64" s="86"/>
      <c r="M64" s="62"/>
      <c r="N64" s="44"/>
      <c r="O64" s="47"/>
      <c r="P64" s="168"/>
      <c r="Q64" s="49"/>
      <c r="R64" s="428"/>
      <c r="S64" s="463"/>
      <c r="T64" s="169"/>
      <c r="U64" s="169"/>
      <c r="V64" s="145"/>
      <c r="W64" s="421">
        <f t="shared" si="42"/>
        <v>0</v>
      </c>
      <c r="X64" s="424"/>
      <c r="Y64" s="424"/>
      <c r="Z64" s="54"/>
      <c r="AA64" s="54"/>
      <c r="AB64" s="451"/>
      <c r="AC64" s="451"/>
      <c r="AD64" s="438"/>
      <c r="AE64" s="438"/>
      <c r="AF64" s="48">
        <f t="shared" si="6"/>
        <v>0</v>
      </c>
      <c r="AG64" s="428" t="e">
        <f t="shared" si="7"/>
        <v>#DIV/0!</v>
      </c>
      <c r="AH64" s="463"/>
    </row>
    <row r="65" spans="1:34" ht="19.149999999999999" customHeight="1">
      <c r="A65" s="449"/>
      <c r="B65" s="97">
        <v>0</v>
      </c>
      <c r="C65" s="434"/>
      <c r="D65" s="42"/>
      <c r="E65" s="43"/>
      <c r="F65" s="359" t="s">
        <v>105</v>
      </c>
      <c r="G65" s="137"/>
      <c r="H65" s="45">
        <f t="shared" si="37"/>
        <v>0</v>
      </c>
      <c r="I65" s="424"/>
      <c r="J65" s="170"/>
      <c r="K65" s="61"/>
      <c r="L65" s="86"/>
      <c r="M65" s="62"/>
      <c r="N65" s="61"/>
      <c r="O65" s="77"/>
      <c r="P65" s="48"/>
      <c r="Q65" s="49"/>
      <c r="R65" s="428"/>
      <c r="S65" s="463"/>
      <c r="T65" s="169"/>
      <c r="U65" s="169"/>
      <c r="V65" s="145"/>
      <c r="W65" s="421">
        <f t="shared" si="42"/>
        <v>0</v>
      </c>
      <c r="X65" s="424"/>
      <c r="Y65" s="424"/>
      <c r="Z65" s="54"/>
      <c r="AA65" s="54"/>
      <c r="AB65" s="451"/>
      <c r="AC65" s="451"/>
      <c r="AD65" s="438"/>
      <c r="AE65" s="438"/>
      <c r="AF65" s="48">
        <f t="shared" si="6"/>
        <v>0</v>
      </c>
      <c r="AG65" s="428" t="e">
        <f t="shared" si="7"/>
        <v>#DIV/0!</v>
      </c>
      <c r="AH65" s="463"/>
    </row>
    <row r="66" spans="1:34" ht="19.149999999999999" customHeight="1">
      <c r="A66" s="449"/>
      <c r="B66" s="97">
        <v>0</v>
      </c>
      <c r="C66" s="434"/>
      <c r="D66" s="42"/>
      <c r="E66" s="43"/>
      <c r="F66" s="359" t="s">
        <v>105</v>
      </c>
      <c r="G66" s="137"/>
      <c r="H66" s="45">
        <f t="shared" si="37"/>
        <v>0</v>
      </c>
      <c r="I66" s="424"/>
      <c r="J66" s="170"/>
      <c r="K66" s="61"/>
      <c r="L66" s="86"/>
      <c r="M66" s="62"/>
      <c r="N66" s="61"/>
      <c r="O66" s="77"/>
      <c r="P66" s="48"/>
      <c r="Q66" s="49"/>
      <c r="R66" s="428"/>
      <c r="S66" s="463"/>
      <c r="T66" s="169"/>
      <c r="U66" s="169"/>
      <c r="V66" s="145"/>
      <c r="W66" s="421">
        <f t="shared" si="42"/>
        <v>0</v>
      </c>
      <c r="X66" s="424"/>
      <c r="Y66" s="424"/>
      <c r="Z66" s="54"/>
      <c r="AA66" s="54"/>
      <c r="AB66" s="451"/>
      <c r="AC66" s="451"/>
      <c r="AD66" s="438"/>
      <c r="AE66" s="438"/>
      <c r="AF66" s="48">
        <f t="shared" si="6"/>
        <v>0</v>
      </c>
      <c r="AG66" s="432" t="e">
        <f t="shared" si="7"/>
        <v>#DIV/0!</v>
      </c>
      <c r="AH66" s="463"/>
    </row>
    <row r="67" spans="1:34" ht="19.149999999999999" customHeight="1">
      <c r="A67" s="449"/>
      <c r="B67" s="97">
        <v>0</v>
      </c>
      <c r="C67" s="434"/>
      <c r="D67" s="42"/>
      <c r="E67" s="43"/>
      <c r="F67" s="359" t="s">
        <v>105</v>
      </c>
      <c r="G67" s="137"/>
      <c r="H67" s="45">
        <f>F67*G67</f>
        <v>0</v>
      </c>
      <c r="I67" s="424"/>
      <c r="J67" s="170"/>
      <c r="K67" s="61"/>
      <c r="L67" s="86"/>
      <c r="M67" s="62"/>
      <c r="N67" s="61"/>
      <c r="O67" s="77"/>
      <c r="P67" s="48"/>
      <c r="Q67" s="49"/>
      <c r="R67" s="428"/>
      <c r="S67" s="463"/>
      <c r="T67" s="169"/>
      <c r="U67" s="169"/>
      <c r="V67" s="145"/>
      <c r="W67" s="421">
        <f t="shared" si="42"/>
        <v>0</v>
      </c>
      <c r="X67" s="424"/>
      <c r="Y67" s="424"/>
      <c r="Z67" s="54"/>
      <c r="AA67" s="54"/>
      <c r="AB67" s="451"/>
      <c r="AC67" s="451"/>
      <c r="AD67" s="438"/>
      <c r="AE67" s="438"/>
      <c r="AF67" s="48">
        <f t="shared" si="6"/>
        <v>0</v>
      </c>
      <c r="AG67" s="428" t="e">
        <f t="shared" si="7"/>
        <v>#DIV/0!</v>
      </c>
      <c r="AH67" s="463"/>
    </row>
    <row r="68" spans="1:34" ht="19.149999999999999" customHeight="1">
      <c r="A68" s="449"/>
      <c r="B68" s="424">
        <v>0</v>
      </c>
      <c r="C68" s="434"/>
      <c r="D68" s="42"/>
      <c r="E68" s="43"/>
      <c r="F68" s="366" t="s">
        <v>105</v>
      </c>
      <c r="G68" s="137"/>
      <c r="H68" s="45">
        <f>F68*G68</f>
        <v>0</v>
      </c>
      <c r="I68" s="424"/>
      <c r="J68" s="170"/>
      <c r="K68" s="61"/>
      <c r="L68" s="86"/>
      <c r="M68" s="62"/>
      <c r="N68" s="61"/>
      <c r="O68" s="77"/>
      <c r="P68" s="48"/>
      <c r="Q68" s="49"/>
      <c r="R68" s="428"/>
      <c r="S68" s="463"/>
      <c r="T68" s="169"/>
      <c r="U68" s="169"/>
      <c r="V68" s="145"/>
      <c r="W68" s="421">
        <f t="shared" si="42"/>
        <v>0</v>
      </c>
      <c r="X68" s="424"/>
      <c r="Y68" s="424"/>
      <c r="Z68" s="54"/>
      <c r="AA68" s="54"/>
      <c r="AB68" s="451"/>
      <c r="AC68" s="451"/>
      <c r="AD68" s="438"/>
      <c r="AE68" s="438"/>
      <c r="AF68" s="48"/>
      <c r="AG68" s="428"/>
      <c r="AH68" s="463"/>
    </row>
    <row r="69" spans="1:34" ht="19.149999999999999" customHeight="1">
      <c r="A69" s="449"/>
      <c r="B69" s="171">
        <v>0</v>
      </c>
      <c r="C69" s="6" t="s">
        <v>227</v>
      </c>
      <c r="D69" s="478" t="s">
        <v>118</v>
      </c>
      <c r="E69" s="478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1441.8009350833167</v>
      </c>
      <c r="O69" s="73">
        <f t="shared" si="43"/>
        <v>219.70394947083332</v>
      </c>
      <c r="P69" s="48">
        <f>M69-J69</f>
        <v>0</v>
      </c>
      <c r="Q69" s="49">
        <f>N69-K69</f>
        <v>-58.199064916683255</v>
      </c>
      <c r="R69" s="175">
        <f t="shared" ref="R69:R76" si="44">O69/L69</f>
        <v>0.96120477893489575</v>
      </c>
      <c r="S69" s="463"/>
      <c r="T69" s="144"/>
      <c r="U69" s="144"/>
      <c r="V69" s="44"/>
      <c r="W69" s="42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51"/>
      <c r="AC69" s="451"/>
      <c r="AD69" s="107">
        <f>SUM(AD57:AD68)</f>
        <v>0</v>
      </c>
      <c r="AE69" s="107">
        <f>SUM(AE57:AE68)</f>
        <v>0</v>
      </c>
      <c r="AF69" s="48">
        <f t="shared" si="6"/>
        <v>-58.199064916683255</v>
      </c>
      <c r="AG69" s="428">
        <f t="shared" si="7"/>
        <v>0.9612006233888778</v>
      </c>
      <c r="AH69" s="463"/>
    </row>
    <row r="70" spans="1:34" ht="19.149999999999999" customHeight="1">
      <c r="A70" s="459" t="s">
        <v>228</v>
      </c>
      <c r="B70" s="424" t="s">
        <v>201</v>
      </c>
      <c r="C70" s="97"/>
      <c r="D70" s="42" t="s">
        <v>229</v>
      </c>
      <c r="E70" s="43"/>
      <c r="F70" s="359">
        <v>62.13</v>
      </c>
      <c r="G70" s="44">
        <v>399</v>
      </c>
      <c r="H70" s="45">
        <f>F70*G70</f>
        <v>24789.870000000003</v>
      </c>
      <c r="I70" s="424"/>
      <c r="J70" s="46">
        <v>14</v>
      </c>
      <c r="K70" s="44">
        <v>1500</v>
      </c>
      <c r="L70" s="47">
        <v>107.14285714285714</v>
      </c>
      <c r="M70" s="422">
        <v>14</v>
      </c>
      <c r="N70" s="44">
        <f t="shared" ref="N70:N76" si="45">G70/W70*60</f>
        <v>1259.9999999999991</v>
      </c>
      <c r="O70" s="47">
        <f t="shared" ref="O70:O76" si="46">N70/M70</f>
        <v>89.999999999999929</v>
      </c>
      <c r="P70" s="48">
        <f t="shared" ref="P70:P76" si="47">M70-J70</f>
        <v>0</v>
      </c>
      <c r="Q70" s="49">
        <f t="shared" ref="Q70:Q76" si="48">O70-L70</f>
        <v>-17.14285714285721</v>
      </c>
      <c r="R70" s="428">
        <f t="shared" si="44"/>
        <v>0.83999999999999941</v>
      </c>
      <c r="S70" s="463">
        <f>R82</f>
        <v>0.89406523583157893</v>
      </c>
      <c r="T70" s="50">
        <v>0.29166666666666669</v>
      </c>
      <c r="U70" s="50">
        <v>0.30486111111111114</v>
      </c>
      <c r="V70" s="424">
        <v>5</v>
      </c>
      <c r="W70" s="421">
        <f>(U70-T70)*24*60</f>
        <v>19.000000000000014</v>
      </c>
      <c r="X70" s="424"/>
      <c r="Y70" s="424"/>
      <c r="Z70" s="54"/>
      <c r="AA70" s="54"/>
      <c r="AB70" s="451"/>
      <c r="AC70" s="451"/>
      <c r="AD70" s="438"/>
      <c r="AE70" s="438"/>
      <c r="AF70" s="48">
        <f t="shared" si="6"/>
        <v>-240.00000000000091</v>
      </c>
      <c r="AG70" s="428">
        <f t="shared" si="7"/>
        <v>0.83999999999999941</v>
      </c>
      <c r="AH70" s="463">
        <f>AG82</f>
        <v>0.89504973503055529</v>
      </c>
    </row>
    <row r="71" spans="1:34" ht="19.149999999999999" customHeight="1">
      <c r="A71" s="459"/>
      <c r="B71" s="424" t="s">
        <v>230</v>
      </c>
      <c r="C71" s="41"/>
      <c r="D71" s="176" t="s">
        <v>231</v>
      </c>
      <c r="E71" s="43"/>
      <c r="F71" s="359">
        <v>47.65</v>
      </c>
      <c r="G71" s="44">
        <v>2315</v>
      </c>
      <c r="H71" s="45">
        <f>F71*G71</f>
        <v>110309.75</v>
      </c>
      <c r="I71" s="424"/>
      <c r="J71" s="46">
        <v>18</v>
      </c>
      <c r="K71" s="177">
        <v>1440</v>
      </c>
      <c r="L71" s="47">
        <v>80</v>
      </c>
      <c r="M71" s="427">
        <v>18</v>
      </c>
      <c r="N71" s="44">
        <f t="shared" si="45"/>
        <v>1375.2475247524758</v>
      </c>
      <c r="O71" s="47">
        <f t="shared" si="46"/>
        <v>76.402640264026431</v>
      </c>
      <c r="P71" s="48">
        <f t="shared" si="47"/>
        <v>0</v>
      </c>
      <c r="Q71" s="49">
        <f t="shared" si="48"/>
        <v>-3.5973597359735692</v>
      </c>
      <c r="R71" s="428">
        <f t="shared" si="44"/>
        <v>0.95503300330033036</v>
      </c>
      <c r="S71" s="463"/>
      <c r="T71" s="50">
        <v>0.30902777777777779</v>
      </c>
      <c r="U71" s="50">
        <v>0.37916666666666665</v>
      </c>
      <c r="V71" s="424">
        <v>6</v>
      </c>
      <c r="W71" s="421">
        <f t="shared" ref="W71:W81" si="49">(U71-T71)*24*60</f>
        <v>100.99999999999996</v>
      </c>
      <c r="X71" s="53"/>
      <c r="Y71" s="53"/>
      <c r="Z71" s="54"/>
      <c r="AA71" s="54"/>
      <c r="AB71" s="451"/>
      <c r="AC71" s="451"/>
      <c r="AD71" s="438"/>
      <c r="AE71" s="438"/>
      <c r="AF71" s="48">
        <f>N71-K71</f>
        <v>-64.752475247524217</v>
      </c>
      <c r="AG71" s="428">
        <f>N71/K71</f>
        <v>0.95503300330033036</v>
      </c>
      <c r="AH71" s="463"/>
    </row>
    <row r="72" spans="1:34" ht="19.149999999999999" customHeight="1">
      <c r="A72" s="459"/>
      <c r="B72" s="424" t="s">
        <v>196</v>
      </c>
      <c r="C72" s="66"/>
      <c r="D72" s="176" t="s">
        <v>232</v>
      </c>
      <c r="E72" s="43"/>
      <c r="F72" s="359">
        <v>56.85</v>
      </c>
      <c r="G72" s="57">
        <v>2719</v>
      </c>
      <c r="H72" s="45">
        <f t="shared" ref="H72:H80" si="50">F72*G72</f>
        <v>154575.15</v>
      </c>
      <c r="I72" s="424"/>
      <c r="J72" s="87">
        <v>18</v>
      </c>
      <c r="K72" s="57">
        <v>1636</v>
      </c>
      <c r="L72" s="86">
        <v>90.888888888888886</v>
      </c>
      <c r="M72" s="422">
        <v>18</v>
      </c>
      <c r="N72" s="44">
        <f t="shared" si="45"/>
        <v>1326.3414634146336</v>
      </c>
      <c r="O72" s="47">
        <f t="shared" si="46"/>
        <v>73.685636856368532</v>
      </c>
      <c r="P72" s="48">
        <f t="shared" si="47"/>
        <v>0</v>
      </c>
      <c r="Q72" s="49">
        <f t="shared" si="48"/>
        <v>-17.203252032520354</v>
      </c>
      <c r="R72" s="428">
        <f t="shared" si="44"/>
        <v>0.81072216590136525</v>
      </c>
      <c r="S72" s="463"/>
      <c r="T72" s="50">
        <v>0.39513888888888887</v>
      </c>
      <c r="U72" s="50">
        <v>0.48055555555555557</v>
      </c>
      <c r="V72" s="424">
        <v>23</v>
      </c>
      <c r="W72" s="421">
        <f t="shared" si="49"/>
        <v>123.00000000000004</v>
      </c>
      <c r="X72" s="53">
        <v>0.38263888888888892</v>
      </c>
      <c r="Y72" s="53">
        <v>0.3923611111111111</v>
      </c>
      <c r="Z72" s="54"/>
      <c r="AA72" s="54"/>
      <c r="AB72" s="451"/>
      <c r="AC72" s="451"/>
      <c r="AD72" s="438"/>
      <c r="AE72" s="438">
        <v>1</v>
      </c>
      <c r="AF72" s="48">
        <f>N72-K72</f>
        <v>-309.65853658536639</v>
      </c>
      <c r="AG72" s="428">
        <f>N72/K72</f>
        <v>0.81072216590136525</v>
      </c>
      <c r="AH72" s="463"/>
    </row>
    <row r="73" spans="1:34" ht="19.149999999999999" customHeight="1">
      <c r="A73" s="459"/>
      <c r="B73" s="424" t="s">
        <v>230</v>
      </c>
      <c r="C73" s="178"/>
      <c r="D73" s="179" t="s">
        <v>233</v>
      </c>
      <c r="E73" s="180"/>
      <c r="F73" s="359">
        <v>53.76</v>
      </c>
      <c r="G73" s="57">
        <v>2167.1999999999998</v>
      </c>
      <c r="H73" s="45">
        <f t="shared" si="50"/>
        <v>116508.67199999999</v>
      </c>
      <c r="I73" s="438"/>
      <c r="J73" s="181">
        <v>16</v>
      </c>
      <c r="K73" s="182">
        <v>1440</v>
      </c>
      <c r="L73" s="86">
        <v>90</v>
      </c>
      <c r="M73" s="427">
        <v>16</v>
      </c>
      <c r="N73" s="44">
        <f t="shared" si="45"/>
        <v>1354.5000000000005</v>
      </c>
      <c r="O73" s="47">
        <f t="shared" si="46"/>
        <v>84.656250000000028</v>
      </c>
      <c r="P73" s="48">
        <f t="shared" si="47"/>
        <v>0</v>
      </c>
      <c r="Q73" s="49">
        <f t="shared" si="48"/>
        <v>-5.3437499999999716</v>
      </c>
      <c r="R73" s="428">
        <f t="shared" si="44"/>
        <v>0.94062500000000027</v>
      </c>
      <c r="S73" s="463"/>
      <c r="T73" s="50">
        <v>0.52777777777777779</v>
      </c>
      <c r="U73" s="50">
        <v>0.59444444444444444</v>
      </c>
      <c r="V73" s="424">
        <v>5</v>
      </c>
      <c r="W73" s="421">
        <f t="shared" si="49"/>
        <v>95.999999999999972</v>
      </c>
      <c r="X73" s="183"/>
      <c r="Y73" s="183"/>
      <c r="Z73" s="125"/>
      <c r="AA73" s="125"/>
      <c r="AB73" s="451"/>
      <c r="AC73" s="451"/>
      <c r="AD73" s="438"/>
      <c r="AE73" s="438"/>
      <c r="AF73" s="48">
        <f>N73-K73</f>
        <v>-85.499999999999545</v>
      </c>
      <c r="AG73" s="428">
        <f>N73/K73</f>
        <v>0.94062500000000027</v>
      </c>
      <c r="AH73" s="463"/>
    </row>
    <row r="74" spans="1:34" ht="19.149999999999999" customHeight="1">
      <c r="A74" s="459"/>
      <c r="B74" s="424" t="s">
        <v>230</v>
      </c>
      <c r="C74" s="178"/>
      <c r="D74" s="179" t="s">
        <v>234</v>
      </c>
      <c r="E74" s="180"/>
      <c r="F74" s="359">
        <v>47.51</v>
      </c>
      <c r="G74" s="177">
        <v>2733</v>
      </c>
      <c r="H74" s="45">
        <f t="shared" si="50"/>
        <v>129844.83</v>
      </c>
      <c r="I74" s="424"/>
      <c r="J74" s="46">
        <v>17</v>
      </c>
      <c r="K74" s="177">
        <v>1440</v>
      </c>
      <c r="L74" s="47">
        <v>84.705882352941174</v>
      </c>
      <c r="M74" s="422">
        <v>17</v>
      </c>
      <c r="N74" s="44">
        <f t="shared" si="45"/>
        <v>1355.2066115702473</v>
      </c>
      <c r="O74" s="47">
        <f t="shared" si="46"/>
        <v>79.718035974720436</v>
      </c>
      <c r="P74" s="48">
        <f t="shared" si="47"/>
        <v>0</v>
      </c>
      <c r="Q74" s="49">
        <f t="shared" si="48"/>
        <v>-4.9878463782207376</v>
      </c>
      <c r="R74" s="428">
        <f t="shared" si="44"/>
        <v>0.94111570247933851</v>
      </c>
      <c r="S74" s="463"/>
      <c r="T74" s="50">
        <v>0.60972222222222217</v>
      </c>
      <c r="U74" s="50">
        <v>0.69374999999999998</v>
      </c>
      <c r="V74" s="424">
        <v>22</v>
      </c>
      <c r="W74" s="421">
        <f t="shared" si="49"/>
        <v>121.00000000000006</v>
      </c>
      <c r="X74" s="183">
        <v>0.59791666666666665</v>
      </c>
      <c r="Y74" s="183">
        <v>0.6069444444444444</v>
      </c>
      <c r="Z74" s="125"/>
      <c r="AA74" s="125"/>
      <c r="AB74" s="451"/>
      <c r="AC74" s="451"/>
      <c r="AD74" s="438"/>
      <c r="AE74" s="438"/>
      <c r="AF74" s="48">
        <f t="shared" ref="AF74:AF80" si="51">N74-K74</f>
        <v>-84.793388429752667</v>
      </c>
      <c r="AG74" s="428">
        <f t="shared" ref="AG74:AG80" si="52">N74/K74</f>
        <v>0.9411157024793384</v>
      </c>
      <c r="AH74" s="463"/>
    </row>
    <row r="75" spans="1:34" ht="19.149999999999999" customHeight="1">
      <c r="A75" s="459"/>
      <c r="B75" s="424" t="s">
        <v>230</v>
      </c>
      <c r="C75" s="66"/>
      <c r="D75" s="176" t="s">
        <v>233</v>
      </c>
      <c r="E75" s="43"/>
      <c r="F75" s="359">
        <v>53.76</v>
      </c>
      <c r="G75" s="57">
        <v>412.8</v>
      </c>
      <c r="H75" s="45">
        <f t="shared" si="50"/>
        <v>22192.128000000001</v>
      </c>
      <c r="I75" s="424">
        <v>1</v>
      </c>
      <c r="J75" s="181">
        <v>16</v>
      </c>
      <c r="K75" s="182">
        <v>1440</v>
      </c>
      <c r="L75" s="86">
        <v>90</v>
      </c>
      <c r="M75" s="422">
        <v>16</v>
      </c>
      <c r="N75" s="44">
        <f t="shared" si="45"/>
        <v>1238.4000000000044</v>
      </c>
      <c r="O75" s="47">
        <f t="shared" si="46"/>
        <v>77.400000000000276</v>
      </c>
      <c r="P75" s="48">
        <f t="shared" si="47"/>
        <v>0</v>
      </c>
      <c r="Q75" s="49">
        <f t="shared" si="48"/>
        <v>-12.599999999999724</v>
      </c>
      <c r="R75" s="428">
        <f t="shared" si="44"/>
        <v>0.8600000000000031</v>
      </c>
      <c r="S75" s="463"/>
      <c r="T75" s="50">
        <v>0.69861111111111107</v>
      </c>
      <c r="U75" s="50">
        <v>0.71249999999999991</v>
      </c>
      <c r="V75" s="424">
        <v>7</v>
      </c>
      <c r="W75" s="421">
        <f t="shared" si="49"/>
        <v>19.999999999999929</v>
      </c>
      <c r="X75" s="183"/>
      <c r="Y75" s="183"/>
      <c r="Z75" s="125"/>
      <c r="AA75" s="125"/>
      <c r="AB75" s="451"/>
      <c r="AC75" s="451"/>
      <c r="AD75" s="438"/>
      <c r="AE75" s="438"/>
      <c r="AF75" s="48">
        <f t="shared" si="51"/>
        <v>-201.59999999999559</v>
      </c>
      <c r="AG75" s="428">
        <f t="shared" si="52"/>
        <v>0.8600000000000031</v>
      </c>
      <c r="AH75" s="463"/>
    </row>
    <row r="76" spans="1:34" ht="19.149999999999999" customHeight="1">
      <c r="A76" s="459"/>
      <c r="B76" s="424" t="s">
        <v>196</v>
      </c>
      <c r="C76" s="178"/>
      <c r="D76" s="179" t="s">
        <v>283</v>
      </c>
      <c r="E76" s="180"/>
      <c r="F76" s="359">
        <v>55.56</v>
      </c>
      <c r="G76" s="177">
        <v>872</v>
      </c>
      <c r="H76" s="45">
        <f t="shared" si="50"/>
        <v>48448.32</v>
      </c>
      <c r="I76" s="424"/>
      <c r="J76" s="46">
        <v>16</v>
      </c>
      <c r="K76" s="177">
        <v>1440</v>
      </c>
      <c r="L76" s="47">
        <v>90</v>
      </c>
      <c r="M76" s="427">
        <v>16</v>
      </c>
      <c r="N76" s="44">
        <f t="shared" si="45"/>
        <v>1341.5384615384608</v>
      </c>
      <c r="O76" s="47">
        <f t="shared" si="46"/>
        <v>83.846153846153797</v>
      </c>
      <c r="P76" s="48">
        <f t="shared" si="47"/>
        <v>0</v>
      </c>
      <c r="Q76" s="49">
        <f t="shared" si="48"/>
        <v>-6.153846153846203</v>
      </c>
      <c r="R76" s="428">
        <f t="shared" si="44"/>
        <v>0.93162393162393109</v>
      </c>
      <c r="S76" s="463"/>
      <c r="T76" s="50">
        <v>0.71666666666666656</v>
      </c>
      <c r="U76" s="50">
        <v>0.74374999999999991</v>
      </c>
      <c r="V76" s="424">
        <v>6</v>
      </c>
      <c r="W76" s="421">
        <f t="shared" si="49"/>
        <v>39.000000000000021</v>
      </c>
      <c r="X76" s="183"/>
      <c r="Y76" s="183"/>
      <c r="Z76" s="125"/>
      <c r="AA76" s="125"/>
      <c r="AB76" s="451"/>
      <c r="AC76" s="451"/>
      <c r="AD76" s="438"/>
      <c r="AE76" s="438"/>
      <c r="AF76" s="48">
        <f t="shared" si="51"/>
        <v>-98.461538461539249</v>
      </c>
      <c r="AG76" s="428">
        <f t="shared" si="52"/>
        <v>0.93162393162393109</v>
      </c>
      <c r="AH76" s="463"/>
    </row>
    <row r="77" spans="1:34" ht="19.149999999999999" customHeight="1">
      <c r="A77" s="459"/>
      <c r="B77" s="424">
        <v>0</v>
      </c>
      <c r="C77" s="434"/>
      <c r="D77" s="179"/>
      <c r="E77" s="43"/>
      <c r="F77" s="359" t="s">
        <v>105</v>
      </c>
      <c r="G77" s="177"/>
      <c r="H77" s="45">
        <f t="shared" si="50"/>
        <v>0</v>
      </c>
      <c r="I77" s="438"/>
      <c r="J77" s="181"/>
      <c r="K77" s="182"/>
      <c r="L77" s="86"/>
      <c r="M77" s="427" t="s">
        <v>49</v>
      </c>
      <c r="N77" s="44"/>
      <c r="O77" s="47"/>
      <c r="P77" s="48"/>
      <c r="Q77" s="49"/>
      <c r="R77" s="428"/>
      <c r="S77" s="463"/>
      <c r="T77" s="50"/>
      <c r="U77" s="50"/>
      <c r="V77" s="424"/>
      <c r="W77" s="421">
        <f t="shared" si="49"/>
        <v>0</v>
      </c>
      <c r="X77" s="183"/>
      <c r="Y77" s="183"/>
      <c r="Z77" s="125"/>
      <c r="AA77" s="125"/>
      <c r="AB77" s="451"/>
      <c r="AC77" s="451"/>
      <c r="AD77" s="438"/>
      <c r="AE77" s="438"/>
      <c r="AF77" s="48">
        <f t="shared" si="51"/>
        <v>0</v>
      </c>
      <c r="AG77" s="428" t="e">
        <f t="shared" si="52"/>
        <v>#DIV/0!</v>
      </c>
      <c r="AH77" s="463"/>
    </row>
    <row r="78" spans="1:34" ht="19.149999999999999" customHeight="1">
      <c r="A78" s="459"/>
      <c r="B78" s="424">
        <v>0</v>
      </c>
      <c r="C78" s="434"/>
      <c r="D78" s="42"/>
      <c r="E78" s="43"/>
      <c r="F78" s="359" t="s">
        <v>105</v>
      </c>
      <c r="G78" s="57"/>
      <c r="H78" s="45">
        <f t="shared" si="50"/>
        <v>0</v>
      </c>
      <c r="I78" s="438"/>
      <c r="J78" s="87"/>
      <c r="K78" s="57"/>
      <c r="L78" s="86"/>
      <c r="M78" s="427"/>
      <c r="N78" s="44"/>
      <c r="O78" s="47"/>
      <c r="P78" s="48"/>
      <c r="Q78" s="49"/>
      <c r="R78" s="428"/>
      <c r="S78" s="463"/>
      <c r="T78" s="50"/>
      <c r="U78" s="50"/>
      <c r="V78" s="424"/>
      <c r="W78" s="421">
        <f t="shared" si="49"/>
        <v>0</v>
      </c>
      <c r="X78" s="183"/>
      <c r="Y78" s="183"/>
      <c r="Z78" s="125"/>
      <c r="AA78" s="125"/>
      <c r="AB78" s="451"/>
      <c r="AC78" s="451"/>
      <c r="AD78" s="438"/>
      <c r="AE78" s="438"/>
      <c r="AF78" s="48">
        <f t="shared" si="51"/>
        <v>0</v>
      </c>
      <c r="AG78" s="428" t="e">
        <f t="shared" si="52"/>
        <v>#DIV/0!</v>
      </c>
      <c r="AH78" s="463"/>
    </row>
    <row r="79" spans="1:34" ht="19.149999999999999" customHeight="1">
      <c r="A79" s="459"/>
      <c r="B79" s="424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38"/>
      <c r="J79" s="87"/>
      <c r="K79" s="57"/>
      <c r="L79" s="86"/>
      <c r="M79" s="427"/>
      <c r="N79" s="57"/>
      <c r="O79" s="184"/>
      <c r="P79" s="108"/>
      <c r="Q79" s="185"/>
      <c r="R79" s="109"/>
      <c r="S79" s="463"/>
      <c r="T79" s="50"/>
      <c r="U79" s="50"/>
      <c r="V79" s="424"/>
      <c r="W79" s="421">
        <f t="shared" si="49"/>
        <v>0</v>
      </c>
      <c r="X79" s="183"/>
      <c r="Y79" s="183"/>
      <c r="Z79" s="125"/>
      <c r="AA79" s="125"/>
      <c r="AB79" s="451"/>
      <c r="AC79" s="451"/>
      <c r="AD79" s="438"/>
      <c r="AE79" s="438"/>
      <c r="AF79" s="48">
        <f t="shared" si="51"/>
        <v>0</v>
      </c>
      <c r="AG79" s="428" t="e">
        <f t="shared" si="52"/>
        <v>#DIV/0!</v>
      </c>
      <c r="AH79" s="463"/>
    </row>
    <row r="80" spans="1:34" ht="19.149999999999999" customHeight="1">
      <c r="A80" s="459"/>
      <c r="B80" s="424">
        <v>0</v>
      </c>
      <c r="C80" s="434"/>
      <c r="D80" s="42"/>
      <c r="E80" s="43"/>
      <c r="F80" s="359"/>
      <c r="G80" s="57"/>
      <c r="H80" s="45">
        <f t="shared" si="50"/>
        <v>0</v>
      </c>
      <c r="I80" s="438"/>
      <c r="J80" s="87"/>
      <c r="K80" s="57"/>
      <c r="L80" s="86"/>
      <c r="M80" s="427"/>
      <c r="N80" s="57"/>
      <c r="O80" s="186"/>
      <c r="P80" s="54"/>
      <c r="Q80" s="88"/>
      <c r="R80" s="437"/>
      <c r="S80" s="463"/>
      <c r="T80" s="50"/>
      <c r="U80" s="50"/>
      <c r="V80" s="424"/>
      <c r="W80" s="421">
        <f t="shared" si="49"/>
        <v>0</v>
      </c>
      <c r="X80" s="183"/>
      <c r="Y80" s="183"/>
      <c r="Z80" s="125"/>
      <c r="AA80" s="125"/>
      <c r="AB80" s="451"/>
      <c r="AC80" s="451"/>
      <c r="AD80" s="438"/>
      <c r="AE80" s="438"/>
      <c r="AF80" s="48">
        <f t="shared" si="51"/>
        <v>0</v>
      </c>
      <c r="AG80" s="428" t="e">
        <f t="shared" si="52"/>
        <v>#DIV/0!</v>
      </c>
      <c r="AH80" s="463"/>
    </row>
    <row r="81" spans="1:34" ht="19.149999999999999" customHeight="1">
      <c r="A81" s="459"/>
      <c r="B81" s="424">
        <v>0</v>
      </c>
      <c r="C81" s="434"/>
      <c r="D81" s="42"/>
      <c r="E81" s="43"/>
      <c r="F81" s="366"/>
      <c r="G81" s="57"/>
      <c r="H81" s="84"/>
      <c r="I81" s="438"/>
      <c r="J81" s="87"/>
      <c r="K81" s="57"/>
      <c r="L81" s="86"/>
      <c r="M81" s="427"/>
      <c r="N81" s="57"/>
      <c r="O81" s="186"/>
      <c r="P81" s="54"/>
      <c r="Q81" s="88"/>
      <c r="R81" s="437"/>
      <c r="S81" s="463"/>
      <c r="T81" s="50"/>
      <c r="U81" s="50"/>
      <c r="V81" s="424"/>
      <c r="W81" s="421">
        <f t="shared" si="49"/>
        <v>0</v>
      </c>
      <c r="X81" s="183"/>
      <c r="Y81" s="183"/>
      <c r="Z81" s="125"/>
      <c r="AA81" s="125"/>
      <c r="AB81" s="451"/>
      <c r="AC81" s="451"/>
      <c r="AD81" s="438"/>
      <c r="AE81" s="438"/>
      <c r="AF81" s="48"/>
      <c r="AG81" s="126"/>
      <c r="AH81" s="463"/>
    </row>
    <row r="82" spans="1:34" ht="19.149999999999999" customHeight="1">
      <c r="A82" s="489"/>
      <c r="B82" s="171">
        <v>0</v>
      </c>
      <c r="C82" s="100" t="s">
        <v>236</v>
      </c>
      <c r="D82" s="478" t="s">
        <v>118</v>
      </c>
      <c r="E82" s="478"/>
      <c r="F82" s="369"/>
      <c r="G82" s="101"/>
      <c r="H82" s="102"/>
      <c r="I82" s="103"/>
      <c r="J82" s="101">
        <v>16.428571428571427</v>
      </c>
      <c r="K82" s="101">
        <v>1476.5714285714287</v>
      </c>
      <c r="L82" s="104">
        <v>90.391089769241034</v>
      </c>
      <c r="M82" s="101">
        <f t="shared" ref="M82:O82" si="53">AVERAGE(M70:M81)</f>
        <v>16.428571428571427</v>
      </c>
      <c r="N82" s="101">
        <f t="shared" si="53"/>
        <v>1321.6048658965458</v>
      </c>
      <c r="O82" s="187">
        <f t="shared" si="53"/>
        <v>80.815530991609904</v>
      </c>
      <c r="P82" s="117">
        <f>M82-J82</f>
        <v>0</v>
      </c>
      <c r="Q82" s="118">
        <f>N82-K82</f>
        <v>-154.96656267488288</v>
      </c>
      <c r="R82" s="175">
        <f>O82/L82</f>
        <v>0.89406523583157893</v>
      </c>
      <c r="S82" s="463"/>
      <c r="T82" s="50"/>
      <c r="U82" s="50"/>
      <c r="V82" s="424"/>
      <c r="W82" s="44"/>
      <c r="X82" s="47"/>
      <c r="Y82" s="47"/>
      <c r="Z82" s="106">
        <f>SUM(Z70:Z81)</f>
        <v>0</v>
      </c>
      <c r="AA82" s="106">
        <f>SUM(AA70:AA81)</f>
        <v>0</v>
      </c>
      <c r="AB82" s="451"/>
      <c r="AC82" s="451"/>
      <c r="AD82" s="107">
        <f>SUM(AD70:AD81)</f>
        <v>0</v>
      </c>
      <c r="AE82" s="107">
        <f>SUM(AE70:AE81)</f>
        <v>1</v>
      </c>
      <c r="AF82" s="48">
        <f>N82-K82</f>
        <v>-154.96656267488288</v>
      </c>
      <c r="AG82" s="428">
        <f>N82/K82</f>
        <v>0.89504973503055529</v>
      </c>
      <c r="AH82" s="463"/>
    </row>
    <row r="83" spans="1:34" ht="19.149999999999999" customHeight="1">
      <c r="A83" s="490" t="s">
        <v>237</v>
      </c>
      <c r="B83" s="110" t="s">
        <v>203</v>
      </c>
      <c r="C83" s="66"/>
      <c r="D83" s="375" t="s">
        <v>204</v>
      </c>
      <c r="E83" s="43"/>
      <c r="F83" s="366">
        <v>43.14</v>
      </c>
      <c r="G83" s="57">
        <v>2026</v>
      </c>
      <c r="H83" s="84">
        <f t="shared" ref="H83:H94" si="54">F83*G83</f>
        <v>87401.64</v>
      </c>
      <c r="I83" s="438"/>
      <c r="J83" s="87">
        <v>16</v>
      </c>
      <c r="K83" s="57">
        <v>1440</v>
      </c>
      <c r="L83" s="86">
        <v>90</v>
      </c>
      <c r="M83" s="427">
        <v>16</v>
      </c>
      <c r="N83" s="57">
        <f t="shared" ref="N83:N88" si="55">G83/W83*60</f>
        <v>1413.4883720930231</v>
      </c>
      <c r="O83" s="186">
        <f t="shared" ref="O83:O88" si="56">N83/M83</f>
        <v>88.343023255813947</v>
      </c>
      <c r="P83" s="54">
        <f t="shared" ref="P83:P88" si="57">M83-J83</f>
        <v>0</v>
      </c>
      <c r="Q83" s="88">
        <f t="shared" ref="Q83:Q88" si="58">O83-L83</f>
        <v>-1.6569767441860535</v>
      </c>
      <c r="R83" s="188">
        <f t="shared" ref="R83:R88" si="59">O83/L83</f>
        <v>0.98158914728682167</v>
      </c>
      <c r="S83" s="463">
        <f>R95</f>
        <v>0.92785586935655862</v>
      </c>
      <c r="T83" s="50">
        <v>0.33333333333333331</v>
      </c>
      <c r="U83" s="50">
        <v>0.39305555555555555</v>
      </c>
      <c r="V83" s="424">
        <v>5</v>
      </c>
      <c r="W83" s="421">
        <f t="shared" ref="W83:W93" si="60">(U83-T83)*24*60</f>
        <v>86.000000000000014</v>
      </c>
      <c r="X83" s="53"/>
      <c r="Y83" s="53"/>
      <c r="Z83" s="54"/>
      <c r="AA83" s="54"/>
      <c r="AB83" s="451"/>
      <c r="AC83" s="451"/>
      <c r="AD83" s="438"/>
      <c r="AE83" s="438"/>
      <c r="AF83" s="48">
        <f t="shared" ref="AF83:AF173" si="61">N83-K83</f>
        <v>-26.511627906976855</v>
      </c>
      <c r="AG83" s="428">
        <f t="shared" ref="AG83:AG173" si="62">N83/K83</f>
        <v>0.98158914728682167</v>
      </c>
      <c r="AH83" s="463">
        <f>AG95</f>
        <v>0.92619677141571788</v>
      </c>
    </row>
    <row r="84" spans="1:34" ht="19.149999999999999" customHeight="1">
      <c r="A84" s="491"/>
      <c r="B84" s="110" t="s">
        <v>230</v>
      </c>
      <c r="C84" s="434"/>
      <c r="D84" s="189" t="s">
        <v>235</v>
      </c>
      <c r="E84" s="43"/>
      <c r="F84" s="366">
        <v>53.36</v>
      </c>
      <c r="G84" s="44">
        <v>3060</v>
      </c>
      <c r="H84" s="84">
        <f t="shared" si="54"/>
        <v>163281.60000000001</v>
      </c>
      <c r="I84" s="424"/>
      <c r="J84" s="87">
        <v>19</v>
      </c>
      <c r="K84" s="57">
        <v>1440</v>
      </c>
      <c r="L84" s="86">
        <v>75.78947368421052</v>
      </c>
      <c r="M84" s="427">
        <v>19</v>
      </c>
      <c r="N84" s="57">
        <f t="shared" si="55"/>
        <v>1340.1459854014599</v>
      </c>
      <c r="O84" s="186">
        <f t="shared" si="56"/>
        <v>70.533999231655784</v>
      </c>
      <c r="P84" s="54">
        <f t="shared" si="57"/>
        <v>0</v>
      </c>
      <c r="Q84" s="88">
        <f t="shared" si="58"/>
        <v>-5.2554744525547363</v>
      </c>
      <c r="R84" s="188">
        <f t="shared" si="59"/>
        <v>0.93065693430656948</v>
      </c>
      <c r="S84" s="463"/>
      <c r="T84" s="50">
        <v>0.40833333333333333</v>
      </c>
      <c r="U84" s="50">
        <v>0.50347222222222221</v>
      </c>
      <c r="V84" s="424">
        <v>22</v>
      </c>
      <c r="W84" s="421">
        <f t="shared" si="60"/>
        <v>137</v>
      </c>
      <c r="X84" s="53">
        <v>0.39652777777777781</v>
      </c>
      <c r="Y84" s="53">
        <v>0.4055555555555555</v>
      </c>
      <c r="Z84" s="54"/>
      <c r="AA84" s="54"/>
      <c r="AB84" s="451"/>
      <c r="AC84" s="451"/>
      <c r="AD84" s="438">
        <v>1</v>
      </c>
      <c r="AE84" s="438"/>
      <c r="AF84" s="48">
        <f t="shared" si="61"/>
        <v>-99.854014598540061</v>
      </c>
      <c r="AG84" s="428">
        <f t="shared" si="62"/>
        <v>0.93065693430656937</v>
      </c>
      <c r="AH84" s="463"/>
    </row>
    <row r="85" spans="1:34" ht="19.149999999999999" customHeight="1">
      <c r="A85" s="491"/>
      <c r="B85" s="110" t="s">
        <v>230</v>
      </c>
      <c r="C85" s="123"/>
      <c r="D85" s="189" t="s">
        <v>235</v>
      </c>
      <c r="E85" s="43"/>
      <c r="F85" s="366">
        <v>53.36</v>
      </c>
      <c r="G85" s="44">
        <v>1360</v>
      </c>
      <c r="H85" s="84">
        <f t="shared" si="54"/>
        <v>72569.600000000006</v>
      </c>
      <c r="I85" s="424"/>
      <c r="J85" s="87">
        <v>19</v>
      </c>
      <c r="K85" s="57">
        <v>1440</v>
      </c>
      <c r="L85" s="86">
        <v>75.78947368421052</v>
      </c>
      <c r="M85" s="427">
        <v>19</v>
      </c>
      <c r="N85" s="57">
        <f t="shared" si="55"/>
        <v>1337.7049180327881</v>
      </c>
      <c r="O85" s="186">
        <f t="shared" si="56"/>
        <v>70.405522001725686</v>
      </c>
      <c r="P85" s="54">
        <f t="shared" si="57"/>
        <v>0</v>
      </c>
      <c r="Q85" s="88">
        <f t="shared" si="58"/>
        <v>-5.3839516824848346</v>
      </c>
      <c r="R85" s="188">
        <f t="shared" si="59"/>
        <v>0.9289617486338807</v>
      </c>
      <c r="S85" s="463"/>
      <c r="T85" s="50">
        <v>0.54374999999999996</v>
      </c>
      <c r="U85" s="50">
        <v>0.58611111111111103</v>
      </c>
      <c r="V85" s="424">
        <v>5</v>
      </c>
      <c r="W85" s="421">
        <f t="shared" si="60"/>
        <v>60.999999999999943</v>
      </c>
      <c r="X85" s="53"/>
      <c r="Y85" s="53"/>
      <c r="Z85" s="54"/>
      <c r="AA85" s="54"/>
      <c r="AB85" s="451"/>
      <c r="AC85" s="451"/>
      <c r="AD85" s="438">
        <v>1</v>
      </c>
      <c r="AE85" s="438"/>
      <c r="AF85" s="48">
        <f t="shared" si="61"/>
        <v>-102.2950819672119</v>
      </c>
      <c r="AG85" s="428">
        <f t="shared" si="62"/>
        <v>0.92896174863388059</v>
      </c>
      <c r="AH85" s="463"/>
    </row>
    <row r="86" spans="1:34" ht="19.149999999999999" customHeight="1">
      <c r="A86" s="491"/>
      <c r="B86" s="110" t="s">
        <v>196</v>
      </c>
      <c r="C86" s="97"/>
      <c r="D86" s="189" t="s">
        <v>254</v>
      </c>
      <c r="E86" s="43"/>
      <c r="F86" s="366">
        <v>56.43</v>
      </c>
      <c r="G86" s="44">
        <v>935</v>
      </c>
      <c r="H86" s="84">
        <f t="shared" si="54"/>
        <v>52762.05</v>
      </c>
      <c r="I86" s="424"/>
      <c r="J86" s="87">
        <v>18</v>
      </c>
      <c r="K86" s="57">
        <v>1500</v>
      </c>
      <c r="L86" s="86">
        <v>83.333333333333329</v>
      </c>
      <c r="M86" s="427">
        <v>18</v>
      </c>
      <c r="N86" s="57">
        <f t="shared" si="55"/>
        <v>1368.2926829268288</v>
      </c>
      <c r="O86" s="186">
        <f t="shared" si="56"/>
        <v>76.016260162601597</v>
      </c>
      <c r="P86" s="54">
        <f t="shared" si="57"/>
        <v>0</v>
      </c>
      <c r="Q86" s="88">
        <f t="shared" si="58"/>
        <v>-7.3170731707317316</v>
      </c>
      <c r="R86" s="188">
        <f t="shared" si="59"/>
        <v>0.91219512195121921</v>
      </c>
      <c r="S86" s="463"/>
      <c r="T86" s="50">
        <v>0.59097222222222212</v>
      </c>
      <c r="U86" s="50">
        <v>0.61944444444444435</v>
      </c>
      <c r="V86" s="424">
        <v>7</v>
      </c>
      <c r="W86" s="421">
        <f t="shared" si="60"/>
        <v>41.000000000000014</v>
      </c>
      <c r="X86" s="53"/>
      <c r="Y86" s="53"/>
      <c r="Z86" s="54"/>
      <c r="AA86" s="54"/>
      <c r="AB86" s="451"/>
      <c r="AC86" s="451"/>
      <c r="AD86" s="438"/>
      <c r="AE86" s="438"/>
      <c r="AF86" s="48">
        <f t="shared" si="61"/>
        <v>-131.70731707317123</v>
      </c>
      <c r="AG86" s="428">
        <f t="shared" si="62"/>
        <v>0.91219512195121921</v>
      </c>
      <c r="AH86" s="463"/>
    </row>
    <row r="87" spans="1:34" ht="19.149999999999999" customHeight="1">
      <c r="A87" s="491"/>
      <c r="B87" s="110" t="s">
        <v>230</v>
      </c>
      <c r="C87" s="97"/>
      <c r="D87" s="189" t="s">
        <v>239</v>
      </c>
      <c r="E87" s="43"/>
      <c r="F87" s="366">
        <v>59.54</v>
      </c>
      <c r="G87" s="44">
        <v>1632</v>
      </c>
      <c r="H87" s="84">
        <f t="shared" si="54"/>
        <v>97169.279999999999</v>
      </c>
      <c r="I87" s="424"/>
      <c r="J87" s="87">
        <v>18</v>
      </c>
      <c r="K87" s="57">
        <v>1385</v>
      </c>
      <c r="L87" s="86">
        <v>76.944444444444443</v>
      </c>
      <c r="M87" s="427">
        <v>18</v>
      </c>
      <c r="N87" s="57">
        <f t="shared" si="55"/>
        <v>1305.599999999999</v>
      </c>
      <c r="O87" s="186">
        <f t="shared" si="56"/>
        <v>72.533333333333275</v>
      </c>
      <c r="P87" s="54">
        <f t="shared" si="57"/>
        <v>0</v>
      </c>
      <c r="Q87" s="88">
        <f t="shared" si="58"/>
        <v>-4.4111111111111683</v>
      </c>
      <c r="R87" s="188">
        <f t="shared" si="59"/>
        <v>0.94267148014440361</v>
      </c>
      <c r="S87" s="463"/>
      <c r="T87" s="50">
        <v>0.62361111111111101</v>
      </c>
      <c r="U87" s="50">
        <v>0.67569444444444438</v>
      </c>
      <c r="V87" s="424">
        <v>6</v>
      </c>
      <c r="W87" s="421">
        <f t="shared" si="60"/>
        <v>75.000000000000057</v>
      </c>
      <c r="X87" s="53"/>
      <c r="Y87" s="53"/>
      <c r="Z87" s="54"/>
      <c r="AA87" s="54"/>
      <c r="AB87" s="451"/>
      <c r="AC87" s="451"/>
      <c r="AD87" s="438"/>
      <c r="AE87" s="438"/>
      <c r="AF87" s="48">
        <f t="shared" si="61"/>
        <v>-79.400000000001</v>
      </c>
      <c r="AG87" s="428">
        <f t="shared" si="62"/>
        <v>0.94267148014440361</v>
      </c>
      <c r="AH87" s="463"/>
    </row>
    <row r="88" spans="1:34" ht="19.149999999999999" customHeight="1">
      <c r="A88" s="491"/>
      <c r="B88" s="110" t="s">
        <v>230</v>
      </c>
      <c r="C88" s="434"/>
      <c r="D88" s="189" t="s">
        <v>235</v>
      </c>
      <c r="E88" s="43"/>
      <c r="F88" s="366">
        <v>53.36</v>
      </c>
      <c r="G88" s="57">
        <v>2380</v>
      </c>
      <c r="H88" s="84">
        <f t="shared" si="54"/>
        <v>126996.8</v>
      </c>
      <c r="I88" s="424">
        <v>1</v>
      </c>
      <c r="J88" s="87">
        <v>19</v>
      </c>
      <c r="K88" s="57">
        <v>1440</v>
      </c>
      <c r="L88" s="86">
        <v>75.78947368421052</v>
      </c>
      <c r="M88" s="427">
        <v>19</v>
      </c>
      <c r="N88" s="57">
        <f t="shared" si="55"/>
        <v>1241.7391304347821</v>
      </c>
      <c r="O88" s="186">
        <f t="shared" si="56"/>
        <v>65.35469107551485</v>
      </c>
      <c r="P88" s="54">
        <f t="shared" si="57"/>
        <v>0</v>
      </c>
      <c r="Q88" s="88">
        <f t="shared" si="58"/>
        <v>-10.43478260869567</v>
      </c>
      <c r="R88" s="188">
        <f t="shared" si="59"/>
        <v>0.86231884057970987</v>
      </c>
      <c r="S88" s="463"/>
      <c r="T88" s="50">
        <v>0.69166666666666665</v>
      </c>
      <c r="U88" s="50">
        <v>0.77152777777777781</v>
      </c>
      <c r="V88" s="424">
        <v>23</v>
      </c>
      <c r="W88" s="421">
        <f t="shared" si="60"/>
        <v>115.00000000000007</v>
      </c>
      <c r="X88" s="53">
        <v>0.6791666666666667</v>
      </c>
      <c r="Y88" s="53">
        <v>0.68888888888888899</v>
      </c>
      <c r="Z88" s="54"/>
      <c r="AA88" s="54"/>
      <c r="AB88" s="451"/>
      <c r="AC88" s="451"/>
      <c r="AD88" s="438"/>
      <c r="AE88" s="438"/>
      <c r="AF88" s="48">
        <f t="shared" si="61"/>
        <v>-198.26086956521794</v>
      </c>
      <c r="AG88" s="428">
        <f t="shared" si="62"/>
        <v>0.86231884057970976</v>
      </c>
      <c r="AH88" s="463"/>
    </row>
    <row r="89" spans="1:34" ht="19.149999999999999" customHeight="1">
      <c r="A89" s="491"/>
      <c r="B89" s="110">
        <v>0</v>
      </c>
      <c r="C89" s="434"/>
      <c r="D89" s="42"/>
      <c r="E89" s="43"/>
      <c r="F89" s="366" t="s">
        <v>105</v>
      </c>
      <c r="G89" s="115"/>
      <c r="H89" s="84">
        <f t="shared" si="54"/>
        <v>0</v>
      </c>
      <c r="I89" s="424"/>
      <c r="J89" s="87"/>
      <c r="K89" s="57"/>
      <c r="L89" s="86"/>
      <c r="M89" s="427"/>
      <c r="N89" s="57"/>
      <c r="O89" s="186"/>
      <c r="P89" s="54"/>
      <c r="Q89" s="88"/>
      <c r="R89" s="188"/>
      <c r="S89" s="463"/>
      <c r="T89" s="50"/>
      <c r="U89" s="50"/>
      <c r="V89" s="424"/>
      <c r="W89" s="421"/>
      <c r="X89" s="53"/>
      <c r="Y89" s="53"/>
      <c r="Z89" s="54"/>
      <c r="AA89" s="54"/>
      <c r="AB89" s="451"/>
      <c r="AC89" s="451"/>
      <c r="AD89" s="438"/>
      <c r="AE89" s="438"/>
      <c r="AF89" s="48">
        <f t="shared" si="61"/>
        <v>0</v>
      </c>
      <c r="AG89" s="428" t="e">
        <f t="shared" si="62"/>
        <v>#DIV/0!</v>
      </c>
      <c r="AH89" s="463"/>
    </row>
    <row r="90" spans="1:34" ht="19.149999999999999" customHeight="1">
      <c r="A90" s="491"/>
      <c r="B90" s="110">
        <v>0</v>
      </c>
      <c r="C90" s="434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27"/>
      <c r="N90" s="57"/>
      <c r="O90" s="186"/>
      <c r="P90" s="54"/>
      <c r="Q90" s="88"/>
      <c r="R90" s="188"/>
      <c r="S90" s="463"/>
      <c r="T90" s="50"/>
      <c r="U90" s="50"/>
      <c r="V90" s="424"/>
      <c r="W90" s="421">
        <f t="shared" si="60"/>
        <v>0</v>
      </c>
      <c r="X90" s="191"/>
      <c r="Y90" s="191"/>
      <c r="Z90" s="54"/>
      <c r="AA90" s="54"/>
      <c r="AB90" s="451"/>
      <c r="AC90" s="451"/>
      <c r="AD90" s="438"/>
      <c r="AE90" s="438"/>
      <c r="AF90" s="48">
        <f t="shared" si="61"/>
        <v>0</v>
      </c>
      <c r="AG90" s="428" t="e">
        <f t="shared" si="62"/>
        <v>#DIV/0!</v>
      </c>
      <c r="AH90" s="463"/>
    </row>
    <row r="91" spans="1:34" ht="19.149999999999999" customHeight="1">
      <c r="A91" s="491"/>
      <c r="B91" s="110">
        <v>0</v>
      </c>
      <c r="C91" s="434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27" t="s">
        <v>49</v>
      </c>
      <c r="N91" s="57"/>
      <c r="O91" s="186"/>
      <c r="P91" s="54"/>
      <c r="Q91" s="88"/>
      <c r="R91" s="188"/>
      <c r="S91" s="464"/>
      <c r="T91" s="50"/>
      <c r="U91" s="50"/>
      <c r="V91" s="424"/>
      <c r="W91" s="421">
        <f t="shared" si="60"/>
        <v>0</v>
      </c>
      <c r="X91" s="116"/>
      <c r="Y91" s="116"/>
      <c r="Z91" s="54"/>
      <c r="AA91" s="54"/>
      <c r="AB91" s="451"/>
      <c r="AC91" s="451"/>
      <c r="AD91" s="438"/>
      <c r="AE91" s="438"/>
      <c r="AF91" s="48">
        <f t="shared" si="61"/>
        <v>0</v>
      </c>
      <c r="AG91" s="428" t="e">
        <f t="shared" si="62"/>
        <v>#DIV/0!</v>
      </c>
      <c r="AH91" s="464"/>
    </row>
    <row r="92" spans="1:34" ht="19.149999999999999" customHeight="1">
      <c r="A92" s="491"/>
      <c r="B92" s="110">
        <v>0</v>
      </c>
      <c r="C92" s="434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464"/>
      <c r="T92" s="50"/>
      <c r="U92" s="50"/>
      <c r="V92" s="424"/>
      <c r="W92" s="421">
        <f t="shared" si="60"/>
        <v>0</v>
      </c>
      <c r="X92" s="183"/>
      <c r="Y92" s="183"/>
      <c r="Z92" s="125"/>
      <c r="AA92" s="125"/>
      <c r="AB92" s="451"/>
      <c r="AC92" s="451"/>
      <c r="AD92" s="438"/>
      <c r="AE92" s="438"/>
      <c r="AF92" s="48">
        <f t="shared" si="61"/>
        <v>0</v>
      </c>
      <c r="AG92" s="428" t="e">
        <f t="shared" si="62"/>
        <v>#DIV/0!</v>
      </c>
      <c r="AH92" s="464"/>
    </row>
    <row r="93" spans="1:34" ht="19.149999999999999" customHeight="1">
      <c r="A93" s="491"/>
      <c r="B93" s="425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27"/>
      <c r="N93" s="57"/>
      <c r="O93" s="86"/>
      <c r="P93" s="54"/>
      <c r="Q93" s="88"/>
      <c r="R93" s="431"/>
      <c r="S93" s="492"/>
      <c r="T93" s="63"/>
      <c r="U93" s="63"/>
      <c r="V93" s="425"/>
      <c r="W93" s="421">
        <f t="shared" si="60"/>
        <v>0</v>
      </c>
      <c r="X93" s="200"/>
      <c r="Y93" s="200"/>
      <c r="Z93" s="125"/>
      <c r="AA93" s="125"/>
      <c r="AB93" s="451"/>
      <c r="AC93" s="451"/>
      <c r="AD93" s="438"/>
      <c r="AE93" s="438"/>
      <c r="AF93" s="48">
        <f t="shared" si="61"/>
        <v>0</v>
      </c>
      <c r="AG93" s="428" t="e">
        <f t="shared" si="62"/>
        <v>#DIV/0!</v>
      </c>
      <c r="AH93" s="464"/>
    </row>
    <row r="94" spans="1:34" ht="19.149999999999999" customHeight="1">
      <c r="A94" s="491"/>
      <c r="B94" s="425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1"/>
      <c r="S94" s="492"/>
      <c r="T94" s="63"/>
      <c r="U94" s="63"/>
      <c r="V94" s="425"/>
      <c r="W94" s="421">
        <f>(U94-T94)*24*60</f>
        <v>0</v>
      </c>
      <c r="X94" s="200"/>
      <c r="Y94" s="200"/>
      <c r="Z94" s="125"/>
      <c r="AA94" s="125"/>
      <c r="AB94" s="451"/>
      <c r="AC94" s="451"/>
      <c r="AD94" s="438"/>
      <c r="AE94" s="438"/>
      <c r="AF94" s="48">
        <f t="shared" si="61"/>
        <v>0</v>
      </c>
      <c r="AG94" s="428" t="e">
        <f t="shared" si="62"/>
        <v>#DIV/0!</v>
      </c>
      <c r="AH94" s="464"/>
    </row>
    <row r="95" spans="1:34" ht="19.149999999999999" customHeight="1">
      <c r="A95" s="491"/>
      <c r="B95" s="203">
        <v>0</v>
      </c>
      <c r="C95" s="100" t="s">
        <v>242</v>
      </c>
      <c r="D95" s="478" t="s">
        <v>118</v>
      </c>
      <c r="E95" s="478"/>
      <c r="F95" s="360"/>
      <c r="G95" s="70"/>
      <c r="H95" s="204"/>
      <c r="I95" s="103"/>
      <c r="J95" s="205">
        <v>18.166666666666668</v>
      </c>
      <c r="K95" s="205">
        <v>1440.8333333333333</v>
      </c>
      <c r="L95" s="206">
        <v>79.607699805068222</v>
      </c>
      <c r="M95" s="205">
        <f t="shared" ref="M95:O95" si="63">AVERAGE(M83:M94)</f>
        <v>18.166666666666668</v>
      </c>
      <c r="N95" s="205">
        <f t="shared" si="63"/>
        <v>1334.4951814814801</v>
      </c>
      <c r="O95" s="206">
        <f t="shared" si="63"/>
        <v>73.864471510107521</v>
      </c>
      <c r="P95" s="207">
        <f>M95-J95</f>
        <v>0</v>
      </c>
      <c r="Q95" s="208">
        <f t="shared" ref="Q95:Q103" si="64">O95-L95</f>
        <v>-5.7432282949607014</v>
      </c>
      <c r="R95" s="209">
        <f>O95/L95</f>
        <v>0.92785586935655862</v>
      </c>
      <c r="S95" s="46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51"/>
      <c r="AC95" s="451"/>
      <c r="AD95" s="107">
        <f>SUM(AD83:AD94)</f>
        <v>2</v>
      </c>
      <c r="AE95" s="107">
        <f>SUM(AE83:AE94)</f>
        <v>0</v>
      </c>
      <c r="AF95" s="65">
        <f t="shared" si="61"/>
        <v>-106.33815185185313</v>
      </c>
      <c r="AG95" s="429">
        <f t="shared" si="62"/>
        <v>0.92619677141571788</v>
      </c>
      <c r="AH95" s="464"/>
    </row>
    <row r="96" spans="1:34" ht="19.149999999999999" customHeight="1">
      <c r="A96" s="493" t="s">
        <v>243</v>
      </c>
      <c r="B96" s="424" t="s">
        <v>203</v>
      </c>
      <c r="C96" s="97"/>
      <c r="D96" s="42" t="s">
        <v>244</v>
      </c>
      <c r="E96" s="43"/>
      <c r="F96" s="359">
        <v>36.92</v>
      </c>
      <c r="G96" s="44">
        <v>3062</v>
      </c>
      <c r="H96" s="45">
        <f t="shared" ref="H96:H106" si="65">F96*G96</f>
        <v>113049.04000000001</v>
      </c>
      <c r="I96" s="424"/>
      <c r="J96" s="46">
        <v>6</v>
      </c>
      <c r="K96" s="44">
        <v>1636</v>
      </c>
      <c r="L96" s="47">
        <v>272.66666666666669</v>
      </c>
      <c r="M96" s="422">
        <v>6</v>
      </c>
      <c r="N96" s="44">
        <f t="shared" ref="N96:N103" si="66">G96/W96*60</f>
        <v>1543.8655462184877</v>
      </c>
      <c r="O96" s="47">
        <f t="shared" ref="O96:O103" si="67">N96/M96</f>
        <v>257.31092436974797</v>
      </c>
      <c r="P96" s="48">
        <f t="shared" ref="P96:P103" si="68">M96-J96</f>
        <v>0</v>
      </c>
      <c r="Q96" s="49">
        <f t="shared" si="64"/>
        <v>-15.35574229691872</v>
      </c>
      <c r="R96" s="428">
        <f t="shared" ref="R96:R103" si="69">O96/L96</f>
        <v>0.94368309671056705</v>
      </c>
      <c r="S96" s="463">
        <f>R108</f>
        <v>0.91554092970877832</v>
      </c>
      <c r="T96" s="89">
        <v>0.33333333333333331</v>
      </c>
      <c r="U96" s="89">
        <v>0.41597222222222219</v>
      </c>
      <c r="V96" s="438">
        <v>5</v>
      </c>
      <c r="W96" s="90">
        <f t="shared" ref="W96:W122" si="70">(U96-T96)*24*60</f>
        <v>118.99999999999997</v>
      </c>
      <c r="X96" s="96"/>
      <c r="Y96" s="96"/>
      <c r="Z96" s="54"/>
      <c r="AA96" s="54"/>
      <c r="AB96" s="451"/>
      <c r="AC96" s="451"/>
      <c r="AD96" s="438"/>
      <c r="AE96" s="438"/>
      <c r="AF96" s="54">
        <f t="shared" si="61"/>
        <v>-92.13445378151232</v>
      </c>
      <c r="AG96" s="431">
        <f t="shared" si="62"/>
        <v>0.94368309671056705</v>
      </c>
      <c r="AH96" s="472">
        <f>AG108</f>
        <v>0.91211534760216828</v>
      </c>
    </row>
    <row r="97" spans="1:34" s="218" customFormat="1" ht="19.149999999999999" customHeight="1">
      <c r="A97" s="493"/>
      <c r="B97" s="424" t="s">
        <v>203</v>
      </c>
      <c r="C97" s="210"/>
      <c r="D97" s="211" t="s">
        <v>245</v>
      </c>
      <c r="E97" s="56"/>
      <c r="F97" s="370">
        <v>29.113149847094796</v>
      </c>
      <c r="G97" s="212">
        <v>2517.8999999999996</v>
      </c>
      <c r="H97" s="213">
        <f t="shared" si="65"/>
        <v>73303.999999999971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1411.9065420560744</v>
      </c>
      <c r="O97" s="47">
        <f t="shared" si="67"/>
        <v>70.595327102803722</v>
      </c>
      <c r="P97" s="48">
        <f t="shared" si="68"/>
        <v>0</v>
      </c>
      <c r="Q97" s="49">
        <f t="shared" si="64"/>
        <v>-4.4046728971962779</v>
      </c>
      <c r="R97" s="428">
        <f t="shared" si="69"/>
        <v>0.94127102803738294</v>
      </c>
      <c r="S97" s="463"/>
      <c r="T97" s="214">
        <v>0.43124999999999997</v>
      </c>
      <c r="U97" s="214">
        <v>0.50555555555555554</v>
      </c>
      <c r="V97" s="215">
        <v>22</v>
      </c>
      <c r="W97" s="90">
        <f t="shared" si="70"/>
        <v>107.00000000000001</v>
      </c>
      <c r="X97" s="53">
        <v>0.41944444444444445</v>
      </c>
      <c r="Y97" s="53">
        <v>0.43541666666666662</v>
      </c>
      <c r="Z97" s="54"/>
      <c r="AA97" s="54"/>
      <c r="AB97" s="451"/>
      <c r="AC97" s="451"/>
      <c r="AD97" s="215"/>
      <c r="AE97" s="215"/>
      <c r="AF97" s="216">
        <f t="shared" si="61"/>
        <v>-88.093457943925614</v>
      </c>
      <c r="AG97" s="217">
        <f t="shared" si="62"/>
        <v>0.94127102803738294</v>
      </c>
      <c r="AH97" s="472"/>
    </row>
    <row r="98" spans="1:34" s="221" customFormat="1" ht="19.149999999999999" customHeight="1">
      <c r="A98" s="493"/>
      <c r="B98" s="424" t="s">
        <v>230</v>
      </c>
      <c r="C98" s="55"/>
      <c r="D98" s="42" t="s">
        <v>247</v>
      </c>
      <c r="E98" s="83"/>
      <c r="F98" s="370">
        <v>59.34</v>
      </c>
      <c r="G98" s="57">
        <v>1027</v>
      </c>
      <c r="H98" s="213">
        <f t="shared" si="65"/>
        <v>60942.18</v>
      </c>
      <c r="I98" s="438"/>
      <c r="J98" s="46">
        <v>17</v>
      </c>
      <c r="K98" s="44">
        <v>1440</v>
      </c>
      <c r="L98" s="47">
        <v>84.705882352941174</v>
      </c>
      <c r="M98" s="87">
        <v>17</v>
      </c>
      <c r="N98" s="44">
        <f t="shared" si="66"/>
        <v>1257.5510204081636</v>
      </c>
      <c r="O98" s="47">
        <f t="shared" si="67"/>
        <v>73.973589435774329</v>
      </c>
      <c r="P98" s="48">
        <f t="shared" si="68"/>
        <v>0</v>
      </c>
      <c r="Q98" s="49">
        <f t="shared" si="64"/>
        <v>-10.732292917166845</v>
      </c>
      <c r="R98" s="428">
        <f t="shared" si="69"/>
        <v>0.87329931972789143</v>
      </c>
      <c r="S98" s="463"/>
      <c r="T98" s="89">
        <v>0.54583333333333328</v>
      </c>
      <c r="U98" s="89">
        <v>0.57986111111111105</v>
      </c>
      <c r="V98" s="438">
        <v>5</v>
      </c>
      <c r="W98" s="90">
        <f t="shared" si="70"/>
        <v>48.999999999999986</v>
      </c>
      <c r="X98" s="219"/>
      <c r="Y98" s="219"/>
      <c r="Z98" s="220"/>
      <c r="AA98" s="220"/>
      <c r="AB98" s="451"/>
      <c r="AC98" s="451"/>
      <c r="AD98" s="438"/>
      <c r="AE98" s="438"/>
      <c r="AF98" s="54">
        <f t="shared" si="61"/>
        <v>-182.44897959183641</v>
      </c>
      <c r="AG98" s="431">
        <f t="shared" si="62"/>
        <v>0.87329931972789143</v>
      </c>
      <c r="AH98" s="472"/>
    </row>
    <row r="99" spans="1:34" ht="19.149999999999999" customHeight="1">
      <c r="A99" s="493"/>
      <c r="B99" s="424" t="s">
        <v>230</v>
      </c>
      <c r="C99" s="81"/>
      <c r="D99" s="82" t="s">
        <v>241</v>
      </c>
      <c r="E99" s="83"/>
      <c r="F99" s="370">
        <v>77.349999999999994</v>
      </c>
      <c r="G99" s="57">
        <v>966</v>
      </c>
      <c r="H99" s="213">
        <f t="shared" si="65"/>
        <v>74720.099999999991</v>
      </c>
      <c r="I99" s="438"/>
      <c r="J99" s="46">
        <v>19</v>
      </c>
      <c r="K99" s="44">
        <v>1440</v>
      </c>
      <c r="L99" s="47">
        <v>75.78947368421052</v>
      </c>
      <c r="M99" s="422">
        <v>18</v>
      </c>
      <c r="N99" s="44">
        <f t="shared" si="66"/>
        <v>1288</v>
      </c>
      <c r="O99" s="47">
        <f t="shared" si="67"/>
        <v>71.555555555555557</v>
      </c>
      <c r="P99" s="48">
        <f t="shared" si="68"/>
        <v>-1</v>
      </c>
      <c r="Q99" s="49">
        <f t="shared" si="64"/>
        <v>-4.2339181286549632</v>
      </c>
      <c r="R99" s="428">
        <f t="shared" si="69"/>
        <v>0.94413580246913587</v>
      </c>
      <c r="S99" s="463"/>
      <c r="T99" s="89">
        <v>0.58541666666666659</v>
      </c>
      <c r="U99" s="89">
        <v>0.61666666666666659</v>
      </c>
      <c r="V99" s="438">
        <v>8</v>
      </c>
      <c r="W99" s="90">
        <f t="shared" si="70"/>
        <v>45</v>
      </c>
      <c r="X99" s="183"/>
      <c r="Y99" s="183"/>
      <c r="Z99" s="125"/>
      <c r="AA99" s="125"/>
      <c r="AB99" s="451"/>
      <c r="AC99" s="451"/>
      <c r="AD99" s="438"/>
      <c r="AE99" s="438"/>
      <c r="AF99" s="216">
        <f t="shared" si="61"/>
        <v>-152</v>
      </c>
      <c r="AG99" s="217">
        <f t="shared" si="62"/>
        <v>0.89444444444444449</v>
      </c>
      <c r="AH99" s="472"/>
    </row>
    <row r="100" spans="1:34" s="221" customFormat="1" ht="19.149999999999999" customHeight="1">
      <c r="A100" s="493"/>
      <c r="B100" s="424" t="s">
        <v>230</v>
      </c>
      <c r="C100" s="55"/>
      <c r="D100" s="42" t="s">
        <v>238</v>
      </c>
      <c r="E100" s="83"/>
      <c r="F100" s="370">
        <v>71.55</v>
      </c>
      <c r="G100" s="57">
        <v>1026</v>
      </c>
      <c r="H100" s="213">
        <f t="shared" si="65"/>
        <v>73410.3</v>
      </c>
      <c r="I100" s="438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1231.2000000000005</v>
      </c>
      <c r="O100" s="47">
        <f t="shared" si="67"/>
        <v>68.400000000000034</v>
      </c>
      <c r="P100" s="48">
        <f t="shared" si="68"/>
        <v>0</v>
      </c>
      <c r="Q100" s="49">
        <f t="shared" si="64"/>
        <v>-8.5444444444444088</v>
      </c>
      <c r="R100" s="428">
        <f t="shared" si="69"/>
        <v>0.88895306859205825</v>
      </c>
      <c r="S100" s="463"/>
      <c r="T100" s="214">
        <v>0.62152777777777768</v>
      </c>
      <c r="U100" s="214">
        <v>0.65624999999999989</v>
      </c>
      <c r="V100" s="215">
        <v>7</v>
      </c>
      <c r="W100" s="90">
        <f t="shared" si="70"/>
        <v>49.999999999999986</v>
      </c>
      <c r="X100" s="222"/>
      <c r="Y100" s="222"/>
      <c r="Z100" s="220"/>
      <c r="AA100" s="220"/>
      <c r="AB100" s="451"/>
      <c r="AC100" s="451"/>
      <c r="AD100" s="438"/>
      <c r="AE100" s="438"/>
      <c r="AF100" s="54">
        <f t="shared" si="61"/>
        <v>-153.7999999999995</v>
      </c>
      <c r="AG100" s="431">
        <f t="shared" si="62"/>
        <v>0.88895306859205814</v>
      </c>
      <c r="AH100" s="472"/>
    </row>
    <row r="101" spans="1:34" s="221" customFormat="1" ht="19.149999999999999" customHeight="1">
      <c r="A101" s="493"/>
      <c r="B101" s="424" t="s">
        <v>203</v>
      </c>
      <c r="C101" s="55"/>
      <c r="D101" s="82" t="s">
        <v>245</v>
      </c>
      <c r="E101" s="83"/>
      <c r="F101" s="370">
        <v>29.113149847094796</v>
      </c>
      <c r="G101" s="57">
        <v>1079.0999999999999</v>
      </c>
      <c r="H101" s="213">
        <f t="shared" si="65"/>
        <v>31415.999999999993</v>
      </c>
      <c r="I101" s="438">
        <v>1</v>
      </c>
      <c r="J101" s="46">
        <v>20</v>
      </c>
      <c r="K101" s="44">
        <v>1500</v>
      </c>
      <c r="L101" s="47">
        <v>75</v>
      </c>
      <c r="M101" s="87">
        <v>20</v>
      </c>
      <c r="N101" s="44">
        <f t="shared" si="66"/>
        <v>1377.5744680851064</v>
      </c>
      <c r="O101" s="47">
        <f t="shared" si="67"/>
        <v>68.878723404255325</v>
      </c>
      <c r="P101" s="48">
        <f t="shared" si="68"/>
        <v>0</v>
      </c>
      <c r="Q101" s="49">
        <f t="shared" si="64"/>
        <v>-6.1212765957446749</v>
      </c>
      <c r="R101" s="428">
        <f t="shared" si="69"/>
        <v>0.91838297872340435</v>
      </c>
      <c r="S101" s="463"/>
      <c r="T101" s="214">
        <v>0.67222222222222205</v>
      </c>
      <c r="U101" s="89">
        <v>0.70486111111111094</v>
      </c>
      <c r="V101" s="215">
        <v>23</v>
      </c>
      <c r="W101" s="90">
        <f t="shared" si="70"/>
        <v>46.999999999999993</v>
      </c>
      <c r="X101" s="223">
        <v>0.65972222222222221</v>
      </c>
      <c r="Y101" s="223">
        <v>0.6694444444444444</v>
      </c>
      <c r="Z101" s="220"/>
      <c r="AA101" s="220"/>
      <c r="AB101" s="451"/>
      <c r="AC101" s="451"/>
      <c r="AD101" s="438"/>
      <c r="AE101" s="438"/>
      <c r="AF101" s="216">
        <f t="shared" si="61"/>
        <v>-122.42553191489355</v>
      </c>
      <c r="AG101" s="217">
        <f t="shared" si="62"/>
        <v>0.91838297872340424</v>
      </c>
      <c r="AH101" s="472"/>
    </row>
    <row r="102" spans="1:34" s="221" customFormat="1" ht="19.149999999999999" customHeight="1">
      <c r="A102" s="493"/>
      <c r="B102" s="424" t="s">
        <v>196</v>
      </c>
      <c r="C102" s="178"/>
      <c r="D102" s="179" t="s">
        <v>284</v>
      </c>
      <c r="E102" s="180"/>
      <c r="F102" s="370">
        <v>54.29</v>
      </c>
      <c r="G102" s="57">
        <v>749</v>
      </c>
      <c r="H102" s="213">
        <f t="shared" si="65"/>
        <v>40663.21</v>
      </c>
      <c r="I102" s="424"/>
      <c r="J102" s="46">
        <v>15</v>
      </c>
      <c r="K102" s="44">
        <v>1440</v>
      </c>
      <c r="L102" s="47">
        <v>96</v>
      </c>
      <c r="M102" s="87">
        <v>15</v>
      </c>
      <c r="N102" s="44">
        <f t="shared" si="66"/>
        <v>1248.3333333333323</v>
      </c>
      <c r="O102" s="47">
        <f t="shared" si="67"/>
        <v>83.222222222222157</v>
      </c>
      <c r="P102" s="48">
        <f t="shared" si="68"/>
        <v>0</v>
      </c>
      <c r="Q102" s="49">
        <f t="shared" si="64"/>
        <v>-12.777777777777843</v>
      </c>
      <c r="R102" s="428">
        <f t="shared" si="69"/>
        <v>0.86689814814814747</v>
      </c>
      <c r="S102" s="463"/>
      <c r="T102" s="214">
        <v>0.71041666666666647</v>
      </c>
      <c r="U102" s="214">
        <v>0.7354166666666665</v>
      </c>
      <c r="V102" s="215">
        <v>8</v>
      </c>
      <c r="W102" s="90">
        <f t="shared" si="70"/>
        <v>36.000000000000028</v>
      </c>
      <c r="X102" s="223"/>
      <c r="Y102" s="223"/>
      <c r="Z102" s="220"/>
      <c r="AA102" s="220"/>
      <c r="AB102" s="451"/>
      <c r="AC102" s="451"/>
      <c r="AD102" s="438"/>
      <c r="AE102" s="438"/>
      <c r="AF102" s="54">
        <f t="shared" si="61"/>
        <v>-191.66666666666765</v>
      </c>
      <c r="AG102" s="431">
        <f t="shared" si="62"/>
        <v>0.86689814814814747</v>
      </c>
      <c r="AH102" s="472"/>
    </row>
    <row r="103" spans="1:34" s="221" customFormat="1" ht="19.149999999999999" customHeight="1">
      <c r="A103" s="493"/>
      <c r="B103" s="424" t="s">
        <v>196</v>
      </c>
      <c r="C103" s="224"/>
      <c r="D103" s="82" t="s">
        <v>282</v>
      </c>
      <c r="E103" s="83"/>
      <c r="F103" s="370">
        <v>55.32</v>
      </c>
      <c r="G103" s="57">
        <v>578</v>
      </c>
      <c r="H103" s="213">
        <f t="shared" si="65"/>
        <v>31974.959999999999</v>
      </c>
      <c r="I103" s="225"/>
      <c r="J103" s="46">
        <v>14</v>
      </c>
      <c r="K103" s="44">
        <v>1440</v>
      </c>
      <c r="L103" s="47">
        <v>102.85714285714286</v>
      </c>
      <c r="M103" s="87">
        <v>15</v>
      </c>
      <c r="N103" s="44">
        <f t="shared" si="66"/>
        <v>1387.1999999999782</v>
      </c>
      <c r="O103" s="47">
        <f t="shared" si="67"/>
        <v>92.479999999998554</v>
      </c>
      <c r="P103" s="48">
        <f t="shared" si="68"/>
        <v>1</v>
      </c>
      <c r="Q103" s="49">
        <f t="shared" si="64"/>
        <v>-10.377142857144307</v>
      </c>
      <c r="R103" s="428">
        <f t="shared" si="69"/>
        <v>0.89911111111109698</v>
      </c>
      <c r="S103" s="463"/>
      <c r="T103" s="214">
        <v>0.73958333333333315</v>
      </c>
      <c r="U103" s="214">
        <v>0.75694444444444453</v>
      </c>
      <c r="V103" s="215">
        <v>6</v>
      </c>
      <c r="W103" s="90">
        <f t="shared" si="70"/>
        <v>25.000000000000391</v>
      </c>
      <c r="X103" s="223"/>
      <c r="Y103" s="223"/>
      <c r="Z103" s="220"/>
      <c r="AA103" s="220"/>
      <c r="AB103" s="451"/>
      <c r="AC103" s="451"/>
      <c r="AD103" s="438"/>
      <c r="AE103" s="438"/>
      <c r="AF103" s="216">
        <f t="shared" si="61"/>
        <v>-52.800000000021782</v>
      </c>
      <c r="AG103" s="217">
        <f t="shared" si="62"/>
        <v>0.96333333333331816</v>
      </c>
      <c r="AH103" s="472"/>
    </row>
    <row r="104" spans="1:34" s="221" customFormat="1" ht="19.149999999999999" customHeight="1">
      <c r="A104" s="493"/>
      <c r="B104" s="424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8"/>
      <c r="S104" s="46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451"/>
      <c r="AC104" s="451"/>
      <c r="AD104" s="438"/>
      <c r="AE104" s="438"/>
      <c r="AF104" s="54">
        <f t="shared" si="61"/>
        <v>0</v>
      </c>
      <c r="AG104" s="431" t="e">
        <f t="shared" si="62"/>
        <v>#DIV/0!</v>
      </c>
      <c r="AH104" s="472"/>
    </row>
    <row r="105" spans="1:34" s="221" customFormat="1" ht="19.149999999999999" customHeight="1">
      <c r="A105" s="493"/>
      <c r="B105" s="424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8"/>
      <c r="S105" s="46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451"/>
      <c r="AC105" s="451"/>
      <c r="AD105" s="438"/>
      <c r="AE105" s="438"/>
      <c r="AF105" s="216">
        <f t="shared" si="61"/>
        <v>0</v>
      </c>
      <c r="AG105" s="217" t="e">
        <f t="shared" si="62"/>
        <v>#DIV/0!</v>
      </c>
      <c r="AH105" s="472"/>
    </row>
    <row r="106" spans="1:34" s="221" customFormat="1" ht="19.149999999999999" customHeight="1">
      <c r="A106" s="493"/>
      <c r="B106" s="424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1"/>
      <c r="S106" s="492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451"/>
      <c r="AC106" s="451"/>
      <c r="AD106" s="438"/>
      <c r="AE106" s="438"/>
      <c r="AF106" s="220"/>
      <c r="AG106" s="431"/>
      <c r="AH106" s="472"/>
    </row>
    <row r="107" spans="1:34" s="221" customFormat="1" ht="19.149999999999999" customHeight="1">
      <c r="A107" s="493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1"/>
      <c r="S107" s="492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451"/>
      <c r="AC107" s="451"/>
      <c r="AD107" s="438"/>
      <c r="AE107" s="438"/>
      <c r="AF107" s="220"/>
      <c r="AG107" s="431"/>
      <c r="AH107" s="472"/>
    </row>
    <row r="108" spans="1:34" ht="19.149999999999999" customHeight="1">
      <c r="A108" s="493"/>
      <c r="B108" s="110">
        <v>0</v>
      </c>
      <c r="C108" s="100" t="s">
        <v>250</v>
      </c>
      <c r="D108" s="478" t="s">
        <v>118</v>
      </c>
      <c r="E108" s="478"/>
      <c r="F108" s="371"/>
      <c r="G108" s="101"/>
      <c r="H108" s="102"/>
      <c r="I108" s="103"/>
      <c r="J108" s="101">
        <v>16.125</v>
      </c>
      <c r="K108" s="101">
        <v>1472.625</v>
      </c>
      <c r="L108" s="104">
        <v>107.37045125067571</v>
      </c>
      <c r="M108" s="101">
        <f t="shared" ref="M108:O108" si="71">AVERAGE(M96:M107)</f>
        <v>16.125</v>
      </c>
      <c r="N108" s="101">
        <f t="shared" si="71"/>
        <v>1343.2038637626431</v>
      </c>
      <c r="O108" s="104">
        <f t="shared" si="71"/>
        <v>98.3020427612947</v>
      </c>
      <c r="P108" s="54">
        <f t="shared" ref="P108:P116" si="72">M108-J108</f>
        <v>0</v>
      </c>
      <c r="Q108" s="88">
        <f t="shared" ref="Q108:Q116" si="73">O108-L108</f>
        <v>-9.0684084893810137</v>
      </c>
      <c r="R108" s="105">
        <f t="shared" ref="R108:R116" si="74">O108/L108</f>
        <v>0.91554092970877832</v>
      </c>
      <c r="S108" s="46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51"/>
      <c r="AC108" s="451"/>
      <c r="AD108" s="107">
        <f>SUM(AD96:AD107)</f>
        <v>0</v>
      </c>
      <c r="AE108" s="107">
        <f>SUM(AE96:AE107)</f>
        <v>0</v>
      </c>
      <c r="AF108" s="54">
        <f t="shared" si="61"/>
        <v>-129.4211362373569</v>
      </c>
      <c r="AG108" s="431">
        <f t="shared" si="62"/>
        <v>0.91211534760216828</v>
      </c>
      <c r="AH108" s="472"/>
    </row>
    <row r="109" spans="1:34" ht="19.149999999999999" customHeight="1">
      <c r="A109" s="494" t="s">
        <v>251</v>
      </c>
      <c r="B109" s="424" t="s">
        <v>115</v>
      </c>
      <c r="C109" s="434"/>
      <c r="D109" s="179" t="s">
        <v>287</v>
      </c>
      <c r="E109" s="43"/>
      <c r="F109" s="359">
        <v>29.965493443754308</v>
      </c>
      <c r="G109" s="44">
        <v>1829</v>
      </c>
      <c r="H109" s="45">
        <f t="shared" ref="H109:H116" si="75">F109*G109</f>
        <v>54806.887508626627</v>
      </c>
      <c r="I109" s="424"/>
      <c r="J109" s="46">
        <v>18</v>
      </c>
      <c r="K109" s="44">
        <v>1200</v>
      </c>
      <c r="L109" s="47">
        <v>66.666666666666671</v>
      </c>
      <c r="M109" s="422">
        <v>18</v>
      </c>
      <c r="N109" s="44">
        <f t="shared" ref="N109:N116" si="76">G109/W109*60</f>
        <v>1155.1578947368423</v>
      </c>
      <c r="O109" s="47">
        <f t="shared" ref="O109:O116" si="77">N109/M109</f>
        <v>64.175438596491233</v>
      </c>
      <c r="P109" s="48">
        <f t="shared" si="72"/>
        <v>0</v>
      </c>
      <c r="Q109" s="49">
        <f t="shared" si="73"/>
        <v>-2.4912280701754383</v>
      </c>
      <c r="R109" s="428">
        <f t="shared" si="74"/>
        <v>0.96263157894736839</v>
      </c>
      <c r="S109" s="497">
        <f>R121</f>
        <v>0.88125095636046602</v>
      </c>
      <c r="T109" s="230">
        <v>0.5</v>
      </c>
      <c r="U109" s="230">
        <v>0.56597222222222221</v>
      </c>
      <c r="V109" s="231">
        <v>5</v>
      </c>
      <c r="W109" s="421">
        <f t="shared" si="70"/>
        <v>94.999999999999986</v>
      </c>
      <c r="X109" s="53"/>
      <c r="Y109" s="53"/>
      <c r="Z109" s="54"/>
      <c r="AA109" s="54"/>
      <c r="AB109" s="451"/>
      <c r="AC109" s="451"/>
      <c r="AD109" s="438"/>
      <c r="AE109" s="438"/>
      <c r="AF109" s="48">
        <f t="shared" si="61"/>
        <v>-44.842105263157691</v>
      </c>
      <c r="AG109" s="126">
        <f t="shared" si="62"/>
        <v>0.96263157894736862</v>
      </c>
      <c r="AH109" s="472">
        <f>AG121</f>
        <v>0.89511501267276472</v>
      </c>
    </row>
    <row r="110" spans="1:34" ht="19.149999999999999" customHeight="1">
      <c r="A110" s="495"/>
      <c r="B110" s="424" t="s">
        <v>196</v>
      </c>
      <c r="C110" s="178"/>
      <c r="D110" s="42" t="s">
        <v>253</v>
      </c>
      <c r="E110" s="180"/>
      <c r="F110" s="359">
        <v>51.75</v>
      </c>
      <c r="G110" s="177">
        <v>958</v>
      </c>
      <c r="H110" s="45">
        <f t="shared" si="75"/>
        <v>49576.5</v>
      </c>
      <c r="I110" s="424"/>
      <c r="J110" s="46">
        <v>21</v>
      </c>
      <c r="K110" s="44">
        <v>1500</v>
      </c>
      <c r="L110" s="47">
        <v>71.428571428571431</v>
      </c>
      <c r="M110" s="422">
        <v>21</v>
      </c>
      <c r="N110" s="44">
        <f t="shared" si="76"/>
        <v>1368.5714285714282</v>
      </c>
      <c r="O110" s="47">
        <f t="shared" si="77"/>
        <v>65.170068027210874</v>
      </c>
      <c r="P110" s="48">
        <f t="shared" si="72"/>
        <v>0</v>
      </c>
      <c r="Q110" s="49">
        <f t="shared" si="73"/>
        <v>-6.2585034013605565</v>
      </c>
      <c r="R110" s="428">
        <f t="shared" si="74"/>
        <v>0.91238095238095218</v>
      </c>
      <c r="S110" s="498"/>
      <c r="T110" s="230">
        <v>0.57152777777777775</v>
      </c>
      <c r="U110" s="230">
        <v>0.60069444444444442</v>
      </c>
      <c r="V110" s="231">
        <v>8</v>
      </c>
      <c r="W110" s="421">
        <f t="shared" si="70"/>
        <v>42.000000000000014</v>
      </c>
      <c r="X110" s="191"/>
      <c r="Y110" s="191"/>
      <c r="Z110" s="54"/>
      <c r="AA110" s="54"/>
      <c r="AB110" s="451"/>
      <c r="AC110" s="451"/>
      <c r="AD110" s="438"/>
      <c r="AE110" s="438">
        <v>1</v>
      </c>
      <c r="AF110" s="48">
        <f t="shared" si="61"/>
        <v>-131.42857142857179</v>
      </c>
      <c r="AG110" s="126">
        <f t="shared" si="62"/>
        <v>0.91238095238095218</v>
      </c>
      <c r="AH110" s="472"/>
    </row>
    <row r="111" spans="1:34" ht="19.149999999999999" customHeight="1">
      <c r="A111" s="495"/>
      <c r="B111" s="424" t="s">
        <v>115</v>
      </c>
      <c r="C111" s="178"/>
      <c r="D111" s="42" t="s">
        <v>290</v>
      </c>
      <c r="E111" s="180"/>
      <c r="F111" s="359">
        <v>35.83</v>
      </c>
      <c r="G111" s="57">
        <v>2114.4</v>
      </c>
      <c r="H111" s="45">
        <f t="shared" si="75"/>
        <v>75758.952000000005</v>
      </c>
      <c r="I111" s="424"/>
      <c r="J111" s="46">
        <v>11</v>
      </c>
      <c r="K111" s="44">
        <v>2250</v>
      </c>
      <c r="L111" s="47">
        <v>204.54545454545453</v>
      </c>
      <c r="M111" s="232">
        <v>11</v>
      </c>
      <c r="N111" s="44">
        <f t="shared" si="76"/>
        <v>2013.7142857142881</v>
      </c>
      <c r="O111" s="47">
        <f t="shared" si="77"/>
        <v>183.06493506493527</v>
      </c>
      <c r="P111" s="48">
        <f t="shared" si="72"/>
        <v>0</v>
      </c>
      <c r="Q111" s="49">
        <f t="shared" si="73"/>
        <v>-21.480519480519263</v>
      </c>
      <c r="R111" s="428">
        <f t="shared" si="74"/>
        <v>0.89498412698412799</v>
      </c>
      <c r="S111" s="498"/>
      <c r="T111" s="230">
        <v>0.6166666666666667</v>
      </c>
      <c r="U111" s="230">
        <v>0.66041666666666665</v>
      </c>
      <c r="V111" s="231">
        <v>23</v>
      </c>
      <c r="W111" s="421">
        <f t="shared" si="70"/>
        <v>62.999999999999936</v>
      </c>
      <c r="X111" s="53">
        <v>0.60416666666666663</v>
      </c>
      <c r="Y111" s="53">
        <v>0.61388888888888882</v>
      </c>
      <c r="Z111" s="54"/>
      <c r="AA111" s="54"/>
      <c r="AB111" s="451"/>
      <c r="AC111" s="451"/>
      <c r="AD111" s="438"/>
      <c r="AE111" s="438"/>
      <c r="AF111" s="48">
        <f t="shared" si="61"/>
        <v>-236.28571428571195</v>
      </c>
      <c r="AG111" s="126">
        <f t="shared" si="62"/>
        <v>0.89498412698412799</v>
      </c>
      <c r="AH111" s="472"/>
    </row>
    <row r="112" spans="1:34" ht="19.149999999999999" customHeight="1">
      <c r="A112" s="495"/>
      <c r="B112" s="424" t="s">
        <v>115</v>
      </c>
      <c r="C112" s="178"/>
      <c r="D112" s="179" t="s">
        <v>211</v>
      </c>
      <c r="E112" s="180"/>
      <c r="F112" s="359">
        <v>36.409999999999997</v>
      </c>
      <c r="G112" s="57">
        <v>1089.3</v>
      </c>
      <c r="H112" s="45">
        <f t="shared" si="75"/>
        <v>39661.412999999993</v>
      </c>
      <c r="I112" s="438"/>
      <c r="J112" s="46">
        <v>10</v>
      </c>
      <c r="K112" s="44">
        <v>2769</v>
      </c>
      <c r="L112" s="47">
        <v>276.89999999999998</v>
      </c>
      <c r="M112" s="232">
        <v>10</v>
      </c>
      <c r="N112" s="44">
        <f t="shared" si="76"/>
        <v>2253.7241379310299</v>
      </c>
      <c r="O112" s="47">
        <f t="shared" si="77"/>
        <v>225.37241379310299</v>
      </c>
      <c r="P112" s="48">
        <f t="shared" si="72"/>
        <v>0</v>
      </c>
      <c r="Q112" s="49">
        <f t="shared" si="73"/>
        <v>-51.527586206896984</v>
      </c>
      <c r="R112" s="428">
        <f t="shared" si="74"/>
        <v>0.81391265364067533</v>
      </c>
      <c r="S112" s="498"/>
      <c r="T112" s="230">
        <v>0.66527777777777775</v>
      </c>
      <c r="U112" s="230">
        <v>0.68541666666666667</v>
      </c>
      <c r="V112" s="231">
        <v>7</v>
      </c>
      <c r="W112" s="421">
        <f t="shared" si="70"/>
        <v>29.000000000000057</v>
      </c>
      <c r="X112" s="53"/>
      <c r="Y112" s="53"/>
      <c r="Z112" s="54"/>
      <c r="AA112" s="54"/>
      <c r="AB112" s="451"/>
      <c r="AC112" s="451"/>
      <c r="AD112" s="438"/>
      <c r="AE112" s="438"/>
      <c r="AF112" s="48">
        <f t="shared" si="61"/>
        <v>-515.27586206897013</v>
      </c>
      <c r="AG112" s="126">
        <f t="shared" si="62"/>
        <v>0.81391265364067533</v>
      </c>
      <c r="AH112" s="472"/>
    </row>
    <row r="113" spans="1:34" s="221" customFormat="1" ht="19.149999999999999" customHeight="1">
      <c r="A113" s="495"/>
      <c r="B113" s="424" t="s">
        <v>115</v>
      </c>
      <c r="C113" s="178"/>
      <c r="D113" s="179" t="s">
        <v>255</v>
      </c>
      <c r="E113" s="83"/>
      <c r="F113" s="359">
        <v>20.170000000000002</v>
      </c>
      <c r="G113" s="57">
        <v>472</v>
      </c>
      <c r="H113" s="45">
        <f t="shared" si="75"/>
        <v>9520.2400000000016</v>
      </c>
      <c r="I113" s="438"/>
      <c r="J113" s="46">
        <v>12</v>
      </c>
      <c r="K113" s="44">
        <v>1500</v>
      </c>
      <c r="L113" s="47">
        <v>125</v>
      </c>
      <c r="M113" s="422">
        <v>12</v>
      </c>
      <c r="N113" s="44">
        <f t="shared" si="76"/>
        <v>1287.2727272727318</v>
      </c>
      <c r="O113" s="47">
        <f t="shared" si="77"/>
        <v>107.27272727272765</v>
      </c>
      <c r="P113" s="48">
        <f t="shared" si="72"/>
        <v>0</v>
      </c>
      <c r="Q113" s="49">
        <f t="shared" si="73"/>
        <v>-17.72727272727235</v>
      </c>
      <c r="R113" s="428">
        <f t="shared" si="74"/>
        <v>0.85818181818182115</v>
      </c>
      <c r="S113" s="498"/>
      <c r="T113" s="230">
        <v>0.78680555555555554</v>
      </c>
      <c r="U113" s="230">
        <v>0.80208333333333326</v>
      </c>
      <c r="V113" s="231">
        <v>6</v>
      </c>
      <c r="W113" s="421">
        <f t="shared" si="70"/>
        <v>21.999999999999922</v>
      </c>
      <c r="X113" s="219"/>
      <c r="Y113" s="219"/>
      <c r="Z113" s="220"/>
      <c r="AA113" s="220"/>
      <c r="AB113" s="451"/>
      <c r="AC113" s="451"/>
      <c r="AD113" s="224"/>
      <c r="AE113" s="224"/>
      <c r="AF113" s="48">
        <f t="shared" si="61"/>
        <v>-212.7272727272682</v>
      </c>
      <c r="AG113" s="126">
        <f t="shared" si="62"/>
        <v>0.85818181818182115</v>
      </c>
      <c r="AH113" s="472"/>
    </row>
    <row r="114" spans="1:34" s="221" customFormat="1" ht="19.149999999999999" customHeight="1">
      <c r="A114" s="495"/>
      <c r="B114" s="424" t="s">
        <v>115</v>
      </c>
      <c r="C114" s="178"/>
      <c r="D114" s="179" t="s">
        <v>267</v>
      </c>
      <c r="E114" s="43"/>
      <c r="F114" s="359">
        <v>20.420000000000002</v>
      </c>
      <c r="G114" s="44">
        <v>1554</v>
      </c>
      <c r="H114" s="45">
        <f t="shared" si="75"/>
        <v>31732.680000000004</v>
      </c>
      <c r="I114" s="438"/>
      <c r="J114" s="46">
        <v>12</v>
      </c>
      <c r="K114" s="44">
        <v>1500</v>
      </c>
      <c r="L114" s="47">
        <v>125</v>
      </c>
      <c r="M114" s="427">
        <v>12</v>
      </c>
      <c r="N114" s="44">
        <f t="shared" si="76"/>
        <v>1434.4615384615399</v>
      </c>
      <c r="O114" s="47">
        <f t="shared" si="77"/>
        <v>119.53846153846166</v>
      </c>
      <c r="P114" s="48">
        <f t="shared" si="72"/>
        <v>0</v>
      </c>
      <c r="Q114" s="49">
        <f t="shared" si="73"/>
        <v>-5.4615384615383391</v>
      </c>
      <c r="R114" s="428">
        <f t="shared" si="74"/>
        <v>0.9563076923076933</v>
      </c>
      <c r="S114" s="498"/>
      <c r="T114" s="230">
        <v>0.80694444444444435</v>
      </c>
      <c r="U114" s="230">
        <v>0.85208333333333319</v>
      </c>
      <c r="V114" s="231">
        <v>7</v>
      </c>
      <c r="W114" s="421">
        <f t="shared" si="70"/>
        <v>64.999999999999929</v>
      </c>
      <c r="X114" s="219"/>
      <c r="Y114" s="219"/>
      <c r="Z114" s="220"/>
      <c r="AA114" s="220"/>
      <c r="AB114" s="451"/>
      <c r="AC114" s="451"/>
      <c r="AD114" s="224"/>
      <c r="AE114" s="224"/>
      <c r="AF114" s="48">
        <f t="shared" si="61"/>
        <v>-65.538461538460069</v>
      </c>
      <c r="AG114" s="126">
        <f t="shared" si="62"/>
        <v>0.9563076923076933</v>
      </c>
      <c r="AH114" s="472"/>
    </row>
    <row r="115" spans="1:34" s="221" customFormat="1" ht="19.149999999999999" customHeight="1">
      <c r="A115" s="495"/>
      <c r="B115" s="424" t="s">
        <v>196</v>
      </c>
      <c r="C115" s="178"/>
      <c r="D115" s="179" t="s">
        <v>277</v>
      </c>
      <c r="E115" s="83"/>
      <c r="F115" s="359">
        <v>50.49</v>
      </c>
      <c r="G115" s="57">
        <v>1397</v>
      </c>
      <c r="H115" s="45">
        <f t="shared" si="75"/>
        <v>70534.53</v>
      </c>
      <c r="I115" s="438"/>
      <c r="J115" s="46">
        <v>14</v>
      </c>
      <c r="K115" s="44">
        <v>1440</v>
      </c>
      <c r="L115" s="47">
        <v>102.85714285714286</v>
      </c>
      <c r="M115" s="427">
        <v>15</v>
      </c>
      <c r="N115" s="44">
        <f t="shared" si="76"/>
        <v>1351.9354838709689</v>
      </c>
      <c r="O115" s="47">
        <f t="shared" si="77"/>
        <v>90.129032258064598</v>
      </c>
      <c r="P115" s="48">
        <f t="shared" si="72"/>
        <v>1</v>
      </c>
      <c r="Q115" s="49">
        <f t="shared" si="73"/>
        <v>-12.728110599078263</v>
      </c>
      <c r="R115" s="428">
        <f t="shared" si="74"/>
        <v>0.87625448028673913</v>
      </c>
      <c r="S115" s="498"/>
      <c r="T115" s="230">
        <v>0.86805555555555536</v>
      </c>
      <c r="U115" s="230">
        <v>0.91111111111111087</v>
      </c>
      <c r="V115" s="231">
        <v>23</v>
      </c>
      <c r="W115" s="421">
        <f t="shared" si="70"/>
        <v>61.999999999999943</v>
      </c>
      <c r="X115" s="219">
        <v>0.85555555555555562</v>
      </c>
      <c r="Y115" s="219">
        <v>0.8652777777777777</v>
      </c>
      <c r="Z115" s="220"/>
      <c r="AA115" s="220"/>
      <c r="AB115" s="451"/>
      <c r="AC115" s="451"/>
      <c r="AD115" s="224"/>
      <c r="AE115" s="224"/>
      <c r="AF115" s="48">
        <f t="shared" si="61"/>
        <v>-88.064516129031063</v>
      </c>
      <c r="AG115" s="126">
        <f t="shared" si="62"/>
        <v>0.93884408602150615</v>
      </c>
      <c r="AH115" s="472"/>
    </row>
    <row r="116" spans="1:34" s="221" customFormat="1" ht="19.149999999999999" customHeight="1">
      <c r="A116" s="495"/>
      <c r="B116" s="424" t="s">
        <v>196</v>
      </c>
      <c r="C116" s="55"/>
      <c r="D116" s="179" t="s">
        <v>281</v>
      </c>
      <c r="E116" s="43"/>
      <c r="F116" s="359">
        <v>57.3</v>
      </c>
      <c r="G116" s="44">
        <v>1475</v>
      </c>
      <c r="H116" s="45">
        <f t="shared" si="75"/>
        <v>84517.5</v>
      </c>
      <c r="I116" s="438"/>
      <c r="J116" s="46">
        <v>18</v>
      </c>
      <c r="K116" s="44">
        <v>1500</v>
      </c>
      <c r="L116" s="47">
        <v>83.333333333333329</v>
      </c>
      <c r="M116" s="427">
        <v>18</v>
      </c>
      <c r="N116" s="44">
        <f t="shared" si="76"/>
        <v>1361.538461538463</v>
      </c>
      <c r="O116" s="47">
        <f t="shared" si="77"/>
        <v>75.64102564102572</v>
      </c>
      <c r="P116" s="48">
        <f t="shared" si="72"/>
        <v>0</v>
      </c>
      <c r="Q116" s="49">
        <f t="shared" si="73"/>
        <v>-7.6923076923076081</v>
      </c>
      <c r="R116" s="428">
        <f t="shared" si="74"/>
        <v>0.90769230769230869</v>
      </c>
      <c r="S116" s="498"/>
      <c r="T116" s="230">
        <v>0.91597222222222197</v>
      </c>
      <c r="U116" s="230">
        <v>0.96111111111111081</v>
      </c>
      <c r="V116" s="231">
        <v>7</v>
      </c>
      <c r="W116" s="421">
        <f t="shared" si="70"/>
        <v>64.999999999999929</v>
      </c>
      <c r="X116" s="219"/>
      <c r="Y116" s="219"/>
      <c r="Z116" s="220"/>
      <c r="AA116" s="220"/>
      <c r="AB116" s="451"/>
      <c r="AC116" s="451"/>
      <c r="AD116" s="224"/>
      <c r="AE116" s="224"/>
      <c r="AF116" s="48">
        <f t="shared" si="61"/>
        <v>-138.46153846153697</v>
      </c>
      <c r="AG116" s="126">
        <f t="shared" si="62"/>
        <v>0.90769230769230869</v>
      </c>
      <c r="AH116" s="472"/>
    </row>
    <row r="117" spans="1:34" s="221" customFormat="1" ht="19.149999999999999" customHeight="1">
      <c r="A117" s="495"/>
      <c r="B117" s="424">
        <v>0</v>
      </c>
      <c r="C117" s="55"/>
      <c r="D117" s="82"/>
      <c r="E117" s="83"/>
      <c r="F117" s="366"/>
      <c r="G117" s="233"/>
      <c r="H117" s="45"/>
      <c r="I117" s="438"/>
      <c r="J117" s="181"/>
      <c r="K117" s="235"/>
      <c r="L117" s="47"/>
      <c r="M117" s="427"/>
      <c r="N117" s="182"/>
      <c r="O117" s="228"/>
      <c r="P117" s="168"/>
      <c r="Q117" s="49"/>
      <c r="R117" s="428"/>
      <c r="S117" s="498"/>
      <c r="T117" s="230"/>
      <c r="U117" s="230"/>
      <c r="V117" s="231"/>
      <c r="W117" s="421">
        <f t="shared" si="70"/>
        <v>0</v>
      </c>
      <c r="X117" s="219"/>
      <c r="Y117" s="219"/>
      <c r="Z117" s="220"/>
      <c r="AA117" s="220"/>
      <c r="AB117" s="451"/>
      <c r="AC117" s="451"/>
      <c r="AD117" s="224"/>
      <c r="AE117" s="224"/>
      <c r="AF117" s="48">
        <f t="shared" si="61"/>
        <v>0</v>
      </c>
      <c r="AG117" s="126" t="e">
        <f t="shared" si="62"/>
        <v>#DIV/0!</v>
      </c>
      <c r="AH117" s="472"/>
    </row>
    <row r="118" spans="1:34" s="221" customFormat="1" ht="19.149999999999999" customHeight="1">
      <c r="A118" s="495"/>
      <c r="B118" s="424">
        <v>0</v>
      </c>
      <c r="C118" s="166"/>
      <c r="D118" s="179"/>
      <c r="E118" s="43"/>
      <c r="F118" s="359"/>
      <c r="G118" s="44"/>
      <c r="H118" s="45"/>
      <c r="I118" s="438"/>
      <c r="J118" s="46"/>
      <c r="K118" s="44"/>
      <c r="L118" s="47"/>
      <c r="M118" s="427"/>
      <c r="N118" s="44"/>
      <c r="O118" s="47"/>
      <c r="P118" s="48"/>
      <c r="Q118" s="49"/>
      <c r="R118" s="428"/>
      <c r="S118" s="498"/>
      <c r="T118" s="230"/>
      <c r="U118" s="230"/>
      <c r="V118" s="231"/>
      <c r="W118" s="421">
        <f t="shared" si="70"/>
        <v>0</v>
      </c>
      <c r="X118" s="219"/>
      <c r="Y118" s="219"/>
      <c r="Z118" s="220"/>
      <c r="AA118" s="220"/>
      <c r="AB118" s="451"/>
      <c r="AC118" s="451"/>
      <c r="AD118" s="224"/>
      <c r="AE118" s="224"/>
      <c r="AF118" s="48">
        <f t="shared" si="61"/>
        <v>0</v>
      </c>
      <c r="AG118" s="126" t="e">
        <f t="shared" si="62"/>
        <v>#DIV/0!</v>
      </c>
      <c r="AH118" s="472"/>
    </row>
    <row r="119" spans="1:34" s="221" customFormat="1" ht="19.149999999999999" customHeight="1">
      <c r="A119" s="495"/>
      <c r="B119" s="224">
        <v>0</v>
      </c>
      <c r="C119" s="226"/>
      <c r="D119" s="82"/>
      <c r="E119" s="83"/>
      <c r="F119" s="366"/>
      <c r="G119" s="233"/>
      <c r="H119" s="45"/>
      <c r="I119" s="438"/>
      <c r="J119" s="181"/>
      <c r="K119" s="235"/>
      <c r="L119" s="47"/>
      <c r="M119" s="427"/>
      <c r="N119" s="182"/>
      <c r="O119" s="228"/>
      <c r="P119" s="168"/>
      <c r="Q119" s="49"/>
      <c r="R119" s="428"/>
      <c r="S119" s="498"/>
      <c r="T119" s="230"/>
      <c r="U119" s="230"/>
      <c r="V119" s="231"/>
      <c r="W119" s="421">
        <f t="shared" si="70"/>
        <v>0</v>
      </c>
      <c r="X119" s="219"/>
      <c r="Y119" s="219"/>
      <c r="Z119" s="220"/>
      <c r="AA119" s="220"/>
      <c r="AB119" s="451"/>
      <c r="AC119" s="451"/>
      <c r="AD119" s="224"/>
      <c r="AE119" s="224"/>
      <c r="AF119" s="48">
        <f t="shared" si="61"/>
        <v>0</v>
      </c>
      <c r="AG119" s="126" t="e">
        <f t="shared" si="62"/>
        <v>#DIV/0!</v>
      </c>
      <c r="AH119" s="472"/>
    </row>
    <row r="120" spans="1:34" s="221" customFormat="1" ht="19.149999999999999" customHeight="1">
      <c r="A120" s="495"/>
      <c r="B120" s="224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38"/>
      <c r="J120" s="181"/>
      <c r="K120" s="235"/>
      <c r="L120" s="47"/>
      <c r="M120" s="427"/>
      <c r="N120" s="182"/>
      <c r="O120" s="228"/>
      <c r="P120" s="168"/>
      <c r="Q120" s="49"/>
      <c r="R120" s="428"/>
      <c r="S120" s="498"/>
      <c r="T120" s="230"/>
      <c r="U120" s="230"/>
      <c r="V120" s="231"/>
      <c r="W120" s="421">
        <f t="shared" si="70"/>
        <v>0</v>
      </c>
      <c r="X120" s="219"/>
      <c r="Y120" s="219"/>
      <c r="Z120" s="220"/>
      <c r="AA120" s="220"/>
      <c r="AB120" s="451"/>
      <c r="AC120" s="451"/>
      <c r="AD120" s="224"/>
      <c r="AE120" s="224"/>
      <c r="AF120" s="48">
        <f t="shared" si="61"/>
        <v>0</v>
      </c>
      <c r="AG120" s="126" t="e">
        <f t="shared" si="62"/>
        <v>#DIV/0!</v>
      </c>
      <c r="AH120" s="472"/>
    </row>
    <row r="121" spans="1:34" ht="19.149999999999999" customHeight="1">
      <c r="A121" s="496"/>
      <c r="B121" s="122">
        <v>0</v>
      </c>
      <c r="C121" s="100" t="s">
        <v>259</v>
      </c>
      <c r="D121" s="236" t="s">
        <v>118</v>
      </c>
      <c r="E121" s="237"/>
      <c r="F121" s="368"/>
      <c r="G121" s="238"/>
      <c r="H121" s="239"/>
      <c r="I121" s="240"/>
      <c r="J121" s="205">
        <v>14.5</v>
      </c>
      <c r="K121" s="205">
        <v>1707.375</v>
      </c>
      <c r="L121" s="206">
        <v>131.9663961038961</v>
      </c>
      <c r="M121" s="205">
        <f t="shared" ref="M121:O121" si="78">AVERAGE(M109:M120)</f>
        <v>14.625</v>
      </c>
      <c r="N121" s="205">
        <f t="shared" si="78"/>
        <v>1528.2969947621616</v>
      </c>
      <c r="O121" s="206">
        <f t="shared" si="78"/>
        <v>116.29551277400252</v>
      </c>
      <c r="P121" s="48">
        <f t="shared" ref="P121:P129" si="79">M121-J121</f>
        <v>0.125</v>
      </c>
      <c r="Q121" s="49">
        <f t="shared" ref="Q121:Q129" si="80">O121-L121</f>
        <v>-15.670883329893584</v>
      </c>
      <c r="R121" s="175">
        <f t="shared" ref="R121:R129" si="81">O121/L121</f>
        <v>0.88125095636046602</v>
      </c>
      <c r="S121" s="477"/>
      <c r="T121" s="50"/>
      <c r="U121" s="50"/>
      <c r="V121" s="44"/>
      <c r="W121" s="421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51"/>
      <c r="AC121" s="451"/>
      <c r="AD121" s="107">
        <f>SUM(AD109:AD120)</f>
        <v>0</v>
      </c>
      <c r="AE121" s="107">
        <f>SUM(AE109:AE120)</f>
        <v>1</v>
      </c>
      <c r="AF121" s="48">
        <f>N121-K121</f>
        <v>-179.0780052378384</v>
      </c>
      <c r="AG121" s="126">
        <f>N121/K121</f>
        <v>0.89511501267276472</v>
      </c>
      <c r="AH121" s="472"/>
    </row>
    <row r="122" spans="1:34" ht="19.149999999999999" customHeight="1">
      <c r="A122" s="499" t="s">
        <v>260</v>
      </c>
      <c r="B122" s="131" t="s">
        <v>230</v>
      </c>
      <c r="C122" s="166"/>
      <c r="D122" s="179" t="s">
        <v>246</v>
      </c>
      <c r="E122" s="43"/>
      <c r="F122" s="359">
        <v>77.34</v>
      </c>
      <c r="G122" s="44">
        <v>822</v>
      </c>
      <c r="H122" s="45">
        <f t="shared" ref="H122:H132" si="82">F122*G122</f>
        <v>63573.48</v>
      </c>
      <c r="I122" s="424"/>
      <c r="J122" s="46">
        <v>18</v>
      </c>
      <c r="K122" s="44">
        <v>1440</v>
      </c>
      <c r="L122" s="47">
        <v>80</v>
      </c>
      <c r="M122" s="422">
        <v>18</v>
      </c>
      <c r="N122" s="177">
        <f t="shared" ref="N122:N129" si="83">G122/W122*60</f>
        <v>1369.9999999999989</v>
      </c>
      <c r="O122" s="241">
        <f t="shared" ref="O122:O129" si="84">N122/M122</f>
        <v>76.111111111111043</v>
      </c>
      <c r="P122" s="108">
        <f t="shared" si="79"/>
        <v>0</v>
      </c>
      <c r="Q122" s="185">
        <f t="shared" si="80"/>
        <v>-3.8888888888889568</v>
      </c>
      <c r="R122" s="109">
        <f t="shared" si="81"/>
        <v>0.95138888888888806</v>
      </c>
      <c r="S122" s="463">
        <f>R134</f>
        <v>0.930826704722992</v>
      </c>
      <c r="T122" s="50">
        <v>0.5</v>
      </c>
      <c r="U122" s="50">
        <v>0.52500000000000002</v>
      </c>
      <c r="V122" s="231">
        <v>5</v>
      </c>
      <c r="W122" s="421">
        <f t="shared" si="70"/>
        <v>36.000000000000028</v>
      </c>
      <c r="X122" s="53"/>
      <c r="Y122" s="53"/>
      <c r="Z122" s="54"/>
      <c r="AA122" s="54"/>
      <c r="AB122" s="451"/>
      <c r="AC122" s="451"/>
      <c r="AD122" s="438">
        <v>1</v>
      </c>
      <c r="AE122" s="438"/>
      <c r="AF122" s="48">
        <f t="shared" si="61"/>
        <v>-70.000000000001137</v>
      </c>
      <c r="AG122" s="428">
        <f t="shared" si="62"/>
        <v>0.95138888888888806</v>
      </c>
      <c r="AH122" s="477">
        <f>AG134</f>
        <v>0.93124738967613707</v>
      </c>
    </row>
    <row r="123" spans="1:34" ht="19.149999999999999" customHeight="1">
      <c r="A123" s="499"/>
      <c r="B123" s="131" t="s">
        <v>230</v>
      </c>
      <c r="C123" s="97"/>
      <c r="D123" s="42" t="s">
        <v>261</v>
      </c>
      <c r="E123" s="180"/>
      <c r="F123" s="359">
        <v>58.67</v>
      </c>
      <c r="G123" s="44">
        <v>1810</v>
      </c>
      <c r="H123" s="45">
        <f t="shared" si="82"/>
        <v>106192.7</v>
      </c>
      <c r="I123" s="438"/>
      <c r="J123" s="87">
        <v>19</v>
      </c>
      <c r="K123" s="57">
        <v>1440</v>
      </c>
      <c r="L123" s="86">
        <v>75.78947368421052</v>
      </c>
      <c r="M123" s="427">
        <v>19</v>
      </c>
      <c r="N123" s="57">
        <f t="shared" si="83"/>
        <v>1340.7407407407402</v>
      </c>
      <c r="O123" s="86">
        <f t="shared" si="84"/>
        <v>70.565302144249486</v>
      </c>
      <c r="P123" s="54">
        <f t="shared" si="79"/>
        <v>0</v>
      </c>
      <c r="Q123" s="88">
        <f t="shared" si="80"/>
        <v>-5.2241715399610342</v>
      </c>
      <c r="R123" s="431">
        <f t="shared" si="81"/>
        <v>0.93106995884773636</v>
      </c>
      <c r="S123" s="463"/>
      <c r="T123" s="50">
        <v>0.52986111111111112</v>
      </c>
      <c r="U123" s="50">
        <v>0.58611111111111114</v>
      </c>
      <c r="V123" s="231">
        <v>7</v>
      </c>
      <c r="W123" s="421">
        <f>(U123-T123)*24*60</f>
        <v>81.000000000000028</v>
      </c>
      <c r="X123" s="53"/>
      <c r="Y123" s="53"/>
      <c r="Z123" s="54"/>
      <c r="AA123" s="54"/>
      <c r="AB123" s="451"/>
      <c r="AC123" s="451"/>
      <c r="AD123" s="438"/>
      <c r="AE123" s="438"/>
      <c r="AF123" s="48">
        <f t="shared" si="61"/>
        <v>-99.259259259259807</v>
      </c>
      <c r="AG123" s="428">
        <f t="shared" si="62"/>
        <v>0.93106995884773625</v>
      </c>
      <c r="AH123" s="463"/>
    </row>
    <row r="124" spans="1:34" ht="19.149999999999999" customHeight="1">
      <c r="A124" s="499"/>
      <c r="B124" s="131" t="s">
        <v>230</v>
      </c>
      <c r="C124" s="178"/>
      <c r="D124" s="179" t="s">
        <v>248</v>
      </c>
      <c r="E124" s="180"/>
      <c r="F124" s="359">
        <v>59.52</v>
      </c>
      <c r="G124" s="177">
        <v>2246</v>
      </c>
      <c r="H124" s="45">
        <f t="shared" si="82"/>
        <v>133681.92000000001</v>
      </c>
      <c r="I124" s="242"/>
      <c r="J124" s="87">
        <v>21</v>
      </c>
      <c r="K124" s="57">
        <v>1385</v>
      </c>
      <c r="L124" s="86">
        <v>65.952380952380949</v>
      </c>
      <c r="M124" s="422">
        <v>21</v>
      </c>
      <c r="N124" s="177">
        <f t="shared" si="83"/>
        <v>1295.7692307692314</v>
      </c>
      <c r="O124" s="241">
        <f t="shared" si="84"/>
        <v>61.703296703296736</v>
      </c>
      <c r="P124" s="108">
        <f t="shared" si="79"/>
        <v>0</v>
      </c>
      <c r="Q124" s="185">
        <f t="shared" si="80"/>
        <v>-4.2490842490842127</v>
      </c>
      <c r="R124" s="109">
        <f t="shared" si="81"/>
        <v>0.93557345181893969</v>
      </c>
      <c r="S124" s="500"/>
      <c r="T124" s="50">
        <v>0.60138888888888886</v>
      </c>
      <c r="U124" s="50">
        <v>0.67361111111111105</v>
      </c>
      <c r="V124" s="231">
        <v>22</v>
      </c>
      <c r="W124" s="243">
        <f>(U124-T124)*24*60</f>
        <v>103.99999999999994</v>
      </c>
      <c r="X124" s="191">
        <v>0.58958333333333335</v>
      </c>
      <c r="Y124" s="191">
        <v>0.59861111111111109</v>
      </c>
      <c r="Z124" s="54"/>
      <c r="AA124" s="54"/>
      <c r="AB124" s="451"/>
      <c r="AC124" s="451"/>
      <c r="AD124" s="438"/>
      <c r="AE124" s="438"/>
      <c r="AF124" s="108">
        <f t="shared" si="61"/>
        <v>-89.230769230768601</v>
      </c>
      <c r="AG124" s="109">
        <f t="shared" si="62"/>
        <v>0.93557345181893958</v>
      </c>
      <c r="AH124" s="463"/>
    </row>
    <row r="125" spans="1:34" ht="19.149999999999999" customHeight="1">
      <c r="A125" s="499"/>
      <c r="B125" s="131" t="s">
        <v>196</v>
      </c>
      <c r="C125" s="97"/>
      <c r="D125" s="42" t="s">
        <v>262</v>
      </c>
      <c r="E125" s="43"/>
      <c r="F125" s="359">
        <v>56.79</v>
      </c>
      <c r="G125" s="44">
        <v>1481</v>
      </c>
      <c r="H125" s="45">
        <f t="shared" si="82"/>
        <v>84105.99</v>
      </c>
      <c r="I125" s="424"/>
      <c r="J125" s="87">
        <v>18</v>
      </c>
      <c r="K125" s="57">
        <v>1636</v>
      </c>
      <c r="L125" s="86">
        <v>90.888888888888886</v>
      </c>
      <c r="M125" s="422">
        <v>18</v>
      </c>
      <c r="N125" s="57">
        <f t="shared" si="83"/>
        <v>1558.9473684210539</v>
      </c>
      <c r="O125" s="86">
        <f t="shared" si="84"/>
        <v>86.608187134502998</v>
      </c>
      <c r="P125" s="54">
        <f t="shared" si="79"/>
        <v>0</v>
      </c>
      <c r="Q125" s="88">
        <f t="shared" si="80"/>
        <v>-4.2807017543858876</v>
      </c>
      <c r="R125" s="431">
        <f t="shared" si="81"/>
        <v>0.95290181443829702</v>
      </c>
      <c r="S125" s="500"/>
      <c r="T125" s="50">
        <v>0.71319444444444435</v>
      </c>
      <c r="U125" s="50">
        <v>0.75277777777777766</v>
      </c>
      <c r="V125" s="231">
        <v>5</v>
      </c>
      <c r="W125" s="243">
        <f t="shared" ref="W125:W133" si="85">(U125-T125)*24*60</f>
        <v>56.999999999999957</v>
      </c>
      <c r="X125" s="64"/>
      <c r="Y125" s="64"/>
      <c r="Z125" s="54"/>
      <c r="AA125" s="54"/>
      <c r="AB125" s="451"/>
      <c r="AC125" s="451"/>
      <c r="AD125" s="438"/>
      <c r="AE125" s="438"/>
      <c r="AF125" s="48">
        <f t="shared" si="61"/>
        <v>-77.052631578946148</v>
      </c>
      <c r="AG125" s="428">
        <f t="shared" si="62"/>
        <v>0.95290181443829702</v>
      </c>
      <c r="AH125" s="464"/>
    </row>
    <row r="126" spans="1:34" ht="19.149999999999999" customHeight="1">
      <c r="A126" s="499"/>
      <c r="B126" s="131" t="s">
        <v>196</v>
      </c>
      <c r="C126" s="438"/>
      <c r="D126" s="42" t="s">
        <v>263</v>
      </c>
      <c r="E126" s="180"/>
      <c r="F126" s="359">
        <v>56.87</v>
      </c>
      <c r="G126" s="57">
        <v>1108</v>
      </c>
      <c r="H126" s="45">
        <f t="shared" si="82"/>
        <v>63011.96</v>
      </c>
      <c r="I126" s="438"/>
      <c r="J126" s="87">
        <v>18</v>
      </c>
      <c r="K126" s="57">
        <v>1636</v>
      </c>
      <c r="L126" s="86">
        <v>90.888888888888886</v>
      </c>
      <c r="M126" s="427">
        <v>18</v>
      </c>
      <c r="N126" s="57">
        <f t="shared" si="83"/>
        <v>1510.909090909091</v>
      </c>
      <c r="O126" s="86">
        <f t="shared" si="84"/>
        <v>83.939393939393938</v>
      </c>
      <c r="P126" s="54">
        <f t="shared" si="79"/>
        <v>0</v>
      </c>
      <c r="Q126" s="88">
        <f t="shared" si="80"/>
        <v>-6.9494949494949481</v>
      </c>
      <c r="R126" s="431">
        <f t="shared" si="81"/>
        <v>0.92353856412536117</v>
      </c>
      <c r="S126" s="500"/>
      <c r="T126" s="50">
        <v>0.75763888888888875</v>
      </c>
      <c r="U126" s="50">
        <v>0.78819444444444431</v>
      </c>
      <c r="V126" s="231">
        <v>7</v>
      </c>
      <c r="W126" s="243">
        <f t="shared" si="85"/>
        <v>44</v>
      </c>
      <c r="X126" s="64"/>
      <c r="Y126" s="64"/>
      <c r="Z126" s="54"/>
      <c r="AA126" s="54"/>
      <c r="AB126" s="451"/>
      <c r="AC126" s="451"/>
      <c r="AD126" s="438"/>
      <c r="AE126" s="438"/>
      <c r="AF126" s="108">
        <f t="shared" si="61"/>
        <v>-125.09090909090901</v>
      </c>
      <c r="AG126" s="109">
        <f t="shared" si="62"/>
        <v>0.92353856412536128</v>
      </c>
      <c r="AH126" s="464"/>
    </row>
    <row r="127" spans="1:34" ht="19.149999999999999" customHeight="1">
      <c r="A127" s="499"/>
      <c r="B127" s="131" t="s">
        <v>196</v>
      </c>
      <c r="C127" s="226"/>
      <c r="D127" s="82" t="s">
        <v>264</v>
      </c>
      <c r="E127" s="83"/>
      <c r="F127" s="359">
        <v>54.09</v>
      </c>
      <c r="G127" s="212">
        <v>1074</v>
      </c>
      <c r="H127" s="45">
        <f t="shared" si="82"/>
        <v>58092.66</v>
      </c>
      <c r="I127" s="224"/>
      <c r="J127" s="87">
        <v>17</v>
      </c>
      <c r="K127" s="57">
        <v>1565</v>
      </c>
      <c r="L127" s="86">
        <v>92.058823529411768</v>
      </c>
      <c r="M127" s="422">
        <v>17</v>
      </c>
      <c r="N127" s="177">
        <f t="shared" si="83"/>
        <v>1400.8695652173915</v>
      </c>
      <c r="O127" s="241">
        <f t="shared" si="84"/>
        <v>82.404092071611259</v>
      </c>
      <c r="P127" s="108">
        <f t="shared" si="79"/>
        <v>0</v>
      </c>
      <c r="Q127" s="185">
        <f t="shared" si="80"/>
        <v>-9.6547314578005086</v>
      </c>
      <c r="R127" s="109">
        <f t="shared" si="81"/>
        <v>0.89512432282261434</v>
      </c>
      <c r="S127" s="500"/>
      <c r="T127" s="50">
        <v>0.7930555555555554</v>
      </c>
      <c r="U127" s="50">
        <v>0.82499999999999984</v>
      </c>
      <c r="V127" s="424">
        <v>7</v>
      </c>
      <c r="W127" s="243">
        <f t="shared" si="85"/>
        <v>46</v>
      </c>
      <c r="X127" s="64"/>
      <c r="Y127" s="64"/>
      <c r="Z127" s="54"/>
      <c r="AA127" s="54"/>
      <c r="AB127" s="451"/>
      <c r="AC127" s="451"/>
      <c r="AD127" s="438"/>
      <c r="AE127" s="438"/>
      <c r="AF127" s="108">
        <f t="shared" si="61"/>
        <v>-164.13043478260852</v>
      </c>
      <c r="AG127" s="109">
        <f t="shared" si="62"/>
        <v>0.89512432282261434</v>
      </c>
      <c r="AH127" s="464"/>
    </row>
    <row r="128" spans="1:34" ht="19.149999999999999" customHeight="1">
      <c r="A128" s="499"/>
      <c r="B128" s="131" t="s">
        <v>196</v>
      </c>
      <c r="C128" s="160"/>
      <c r="D128" s="59" t="s">
        <v>265</v>
      </c>
      <c r="E128" s="83"/>
      <c r="F128" s="359">
        <v>47.6</v>
      </c>
      <c r="G128" s="57">
        <v>1356</v>
      </c>
      <c r="H128" s="45">
        <f t="shared" si="82"/>
        <v>64545.599999999999</v>
      </c>
      <c r="I128" s="438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1356.0000000000014</v>
      </c>
      <c r="O128" s="86">
        <f t="shared" si="84"/>
        <v>71.368421052631646</v>
      </c>
      <c r="P128" s="54">
        <f t="shared" si="79"/>
        <v>0</v>
      </c>
      <c r="Q128" s="88">
        <f t="shared" si="80"/>
        <v>-4.4210526315788741</v>
      </c>
      <c r="R128" s="431">
        <f t="shared" si="81"/>
        <v>0.94166666666666765</v>
      </c>
      <c r="S128" s="500"/>
      <c r="T128" s="50">
        <v>0.84027777777777757</v>
      </c>
      <c r="U128" s="50">
        <v>0.8819444444444442</v>
      </c>
      <c r="V128" s="424">
        <v>22</v>
      </c>
      <c r="W128" s="243">
        <f t="shared" si="85"/>
        <v>59.999999999999943</v>
      </c>
      <c r="X128" s="64">
        <v>0.82847222222222217</v>
      </c>
      <c r="Y128" s="64">
        <v>0.83750000000000002</v>
      </c>
      <c r="Z128" s="54"/>
      <c r="AA128" s="54"/>
      <c r="AB128" s="451"/>
      <c r="AC128" s="451"/>
      <c r="AD128" s="438"/>
      <c r="AE128" s="438"/>
      <c r="AF128" s="108">
        <f t="shared" si="61"/>
        <v>-83.999999999998636</v>
      </c>
      <c r="AG128" s="109">
        <f t="shared" si="62"/>
        <v>0.94166666666666765</v>
      </c>
      <c r="AH128" s="464"/>
    </row>
    <row r="129" spans="1:34" ht="19.149999999999999" customHeight="1">
      <c r="A129" s="499"/>
      <c r="B129" s="131" t="s">
        <v>196</v>
      </c>
      <c r="C129" s="160"/>
      <c r="D129" s="59" t="s">
        <v>197</v>
      </c>
      <c r="E129" s="60"/>
      <c r="F129" s="359">
        <v>50.67</v>
      </c>
      <c r="G129" s="57">
        <v>1634</v>
      </c>
      <c r="H129" s="45">
        <f t="shared" si="82"/>
        <v>82794.78</v>
      </c>
      <c r="I129" s="438"/>
      <c r="J129" s="87">
        <v>18</v>
      </c>
      <c r="K129" s="57">
        <v>1500</v>
      </c>
      <c r="L129" s="86">
        <v>83.333333333333329</v>
      </c>
      <c r="M129" s="427">
        <v>18</v>
      </c>
      <c r="N129" s="57">
        <f t="shared" si="83"/>
        <v>1380.8450704225338</v>
      </c>
      <c r="O129" s="86">
        <f t="shared" si="84"/>
        <v>76.713615023474105</v>
      </c>
      <c r="P129" s="54">
        <f t="shared" si="79"/>
        <v>0</v>
      </c>
      <c r="Q129" s="88">
        <f t="shared" si="80"/>
        <v>-6.6197183098592234</v>
      </c>
      <c r="R129" s="431">
        <f t="shared" si="81"/>
        <v>0.92056338028168927</v>
      </c>
      <c r="S129" s="500"/>
      <c r="T129" s="50">
        <v>0.88680555555555529</v>
      </c>
      <c r="U129" s="50">
        <v>0.93611111111111089</v>
      </c>
      <c r="V129" s="424">
        <v>7</v>
      </c>
      <c r="W129" s="243">
        <f t="shared" si="85"/>
        <v>71.000000000000071</v>
      </c>
      <c r="X129" s="64"/>
      <c r="Y129" s="64"/>
      <c r="Z129" s="54"/>
      <c r="AA129" s="54"/>
      <c r="AB129" s="451"/>
      <c r="AC129" s="451"/>
      <c r="AD129" s="438"/>
      <c r="AE129" s="438"/>
      <c r="AF129" s="108"/>
      <c r="AG129" s="109"/>
      <c r="AH129" s="464"/>
    </row>
    <row r="130" spans="1:34" ht="19.149999999999999" customHeight="1">
      <c r="A130" s="49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38"/>
      <c r="J130" s="87"/>
      <c r="K130" s="57"/>
      <c r="L130" s="86"/>
      <c r="M130" s="427"/>
      <c r="N130" s="177"/>
      <c r="O130" s="241"/>
      <c r="P130" s="108"/>
      <c r="Q130" s="185"/>
      <c r="R130" s="109"/>
      <c r="S130" s="500"/>
      <c r="T130" s="50"/>
      <c r="U130" s="50"/>
      <c r="V130" s="424"/>
      <c r="W130" s="243"/>
      <c r="X130" s="64"/>
      <c r="Y130" s="64"/>
      <c r="Z130" s="54"/>
      <c r="AA130" s="54"/>
      <c r="AB130" s="451"/>
      <c r="AC130" s="451"/>
      <c r="AD130" s="438"/>
      <c r="AE130" s="438"/>
      <c r="AF130" s="65"/>
      <c r="AG130" s="429"/>
      <c r="AH130" s="464"/>
    </row>
    <row r="131" spans="1:34" ht="19.149999999999999" customHeight="1">
      <c r="A131" s="49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1"/>
      <c r="S131" s="500"/>
      <c r="T131" s="50"/>
      <c r="U131" s="50"/>
      <c r="V131" s="424"/>
      <c r="W131" s="243"/>
      <c r="X131" s="64"/>
      <c r="Y131" s="64"/>
      <c r="Z131" s="54"/>
      <c r="AA131" s="54"/>
      <c r="AB131" s="451"/>
      <c r="AC131" s="451"/>
      <c r="AD131" s="438"/>
      <c r="AE131" s="438"/>
      <c r="AF131" s="65"/>
      <c r="AG131" s="429"/>
      <c r="AH131" s="464"/>
    </row>
    <row r="132" spans="1:34" ht="19.149999999999999" customHeight="1">
      <c r="A132" s="49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38"/>
      <c r="J132" s="87"/>
      <c r="K132" s="57"/>
      <c r="L132" s="86"/>
      <c r="M132" s="427"/>
      <c r="N132" s="57"/>
      <c r="O132" s="86"/>
      <c r="P132" s="54"/>
      <c r="Q132" s="88"/>
      <c r="R132" s="431"/>
      <c r="S132" s="500"/>
      <c r="T132" s="50"/>
      <c r="U132" s="50"/>
      <c r="V132" s="424"/>
      <c r="W132" s="243">
        <f t="shared" si="85"/>
        <v>0</v>
      </c>
      <c r="X132" s="64"/>
      <c r="Y132" s="64"/>
      <c r="Z132" s="54"/>
      <c r="AA132" s="54"/>
      <c r="AB132" s="451"/>
      <c r="AC132" s="451"/>
      <c r="AD132" s="438"/>
      <c r="AE132" s="438"/>
      <c r="AF132" s="65"/>
      <c r="AG132" s="429"/>
      <c r="AH132" s="464"/>
    </row>
    <row r="133" spans="1:34" ht="19.149999999999999" customHeight="1">
      <c r="A133" s="49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38"/>
      <c r="J133" s="87"/>
      <c r="K133" s="57"/>
      <c r="L133" s="86"/>
      <c r="M133" s="427"/>
      <c r="N133" s="57"/>
      <c r="O133" s="86"/>
      <c r="P133" s="54"/>
      <c r="Q133" s="88"/>
      <c r="R133" s="431"/>
      <c r="S133" s="500"/>
      <c r="T133" s="50"/>
      <c r="U133" s="50"/>
      <c r="V133" s="424"/>
      <c r="W133" s="243">
        <f t="shared" si="85"/>
        <v>0</v>
      </c>
      <c r="X133" s="64"/>
      <c r="Y133" s="64"/>
      <c r="Z133" s="54"/>
      <c r="AA133" s="54"/>
      <c r="AB133" s="451"/>
      <c r="AC133" s="451"/>
      <c r="AD133" s="438"/>
      <c r="AE133" s="438"/>
      <c r="AF133" s="65"/>
      <c r="AG133" s="429"/>
      <c r="AH133" s="464"/>
    </row>
    <row r="134" spans="1:34" ht="19.149999999999999" customHeight="1">
      <c r="A134" s="499"/>
      <c r="B134" s="171">
        <v>0</v>
      </c>
      <c r="C134" s="100" t="s">
        <v>268</v>
      </c>
      <c r="D134" s="478" t="s">
        <v>118</v>
      </c>
      <c r="E134" s="478"/>
      <c r="F134" s="369"/>
      <c r="G134" s="101"/>
      <c r="H134" s="102"/>
      <c r="I134" s="245"/>
      <c r="J134" s="246">
        <v>18.5</v>
      </c>
      <c r="K134" s="246">
        <v>1505.25</v>
      </c>
      <c r="L134" s="247">
        <v>81.837657870165614</v>
      </c>
      <c r="M134" s="246">
        <f t="shared" ref="M134:O134" si="86">AVERAGE(M122:M133)</f>
        <v>18.5</v>
      </c>
      <c r="N134" s="246">
        <f t="shared" si="86"/>
        <v>1401.7601333100054</v>
      </c>
      <c r="O134" s="247">
        <f t="shared" si="86"/>
        <v>76.176677397533894</v>
      </c>
      <c r="P134" s="51">
        <f t="shared" ref="P134:P142" si="87">M134-J134</f>
        <v>0</v>
      </c>
      <c r="Q134" s="142">
        <f t="shared" ref="Q134:Q142" si="88">O134-L134</f>
        <v>-5.6609804726317208</v>
      </c>
      <c r="R134" s="248">
        <f t="shared" ref="R134:R142" si="89">O134/L134</f>
        <v>0.930826704722992</v>
      </c>
      <c r="S134" s="463"/>
      <c r="T134" s="50"/>
      <c r="U134" s="50"/>
      <c r="V134" s="424"/>
      <c r="W134" s="424"/>
      <c r="X134" s="53"/>
      <c r="Y134" s="53"/>
      <c r="Z134" s="106">
        <f>SUM(Z122:Z133)</f>
        <v>0</v>
      </c>
      <c r="AA134" s="106">
        <f>SUM(AA122:AA133)</f>
        <v>0</v>
      </c>
      <c r="AB134" s="451"/>
      <c r="AC134" s="451"/>
      <c r="AD134" s="107">
        <f>SUM(AD122:AD133)</f>
        <v>1</v>
      </c>
      <c r="AE134" s="107">
        <f>SUM(AE122:AE133)</f>
        <v>0</v>
      </c>
      <c r="AF134" s="48">
        <f t="shared" si="61"/>
        <v>-103.48986668999464</v>
      </c>
      <c r="AG134" s="428">
        <f t="shared" si="62"/>
        <v>0.93124738967613707</v>
      </c>
      <c r="AH134" s="464"/>
    </row>
    <row r="135" spans="1:34" ht="19.149999999999999" customHeight="1">
      <c r="A135" s="501" t="s">
        <v>269</v>
      </c>
      <c r="B135" s="424" t="s">
        <v>196</v>
      </c>
      <c r="C135" s="438"/>
      <c r="D135" s="82" t="s">
        <v>270</v>
      </c>
      <c r="E135" s="83"/>
      <c r="F135" s="359">
        <v>53.68</v>
      </c>
      <c r="G135" s="57">
        <v>881</v>
      </c>
      <c r="H135" s="249">
        <f t="shared" ref="H135:H146" si="90">F135*G135</f>
        <v>47292.08</v>
      </c>
      <c r="I135" s="438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1321.4999999999995</v>
      </c>
      <c r="O135" s="116">
        <f t="shared" ref="O135:O142" si="92">N135/M135</f>
        <v>82.593749999999972</v>
      </c>
      <c r="P135" s="54">
        <f t="shared" si="87"/>
        <v>0</v>
      </c>
      <c r="Q135" s="88">
        <f t="shared" si="88"/>
        <v>-11.156250000000028</v>
      </c>
      <c r="R135" s="431">
        <f t="shared" si="89"/>
        <v>0.88099999999999967</v>
      </c>
      <c r="S135" s="498">
        <f>R147</f>
        <v>0.88365120840432965</v>
      </c>
      <c r="T135" s="250">
        <v>0.5</v>
      </c>
      <c r="U135" s="50">
        <v>0.52777777777777779</v>
      </c>
      <c r="V135" s="145">
        <v>5</v>
      </c>
      <c r="W135" s="251">
        <f t="shared" ref="W135:W147" si="93">(U135-T135)*24*60</f>
        <v>40.000000000000014</v>
      </c>
      <c r="X135" s="426"/>
      <c r="Y135" s="426"/>
      <c r="Z135" s="54"/>
      <c r="AA135" s="54"/>
      <c r="AB135" s="451"/>
      <c r="AC135" s="451"/>
      <c r="AD135" s="438"/>
      <c r="AE135" s="438"/>
      <c r="AF135" s="117">
        <f t="shared" si="61"/>
        <v>-178.50000000000045</v>
      </c>
      <c r="AG135" s="121">
        <f t="shared" si="62"/>
        <v>0.88099999999999967</v>
      </c>
      <c r="AH135" s="472">
        <f>AG147</f>
        <v>0.88457525772477585</v>
      </c>
    </row>
    <row r="136" spans="1:34" ht="19.149999999999999" customHeight="1">
      <c r="A136" s="502"/>
      <c r="B136" s="424" t="s">
        <v>196</v>
      </c>
      <c r="C136" s="438"/>
      <c r="D136" s="82" t="s">
        <v>271</v>
      </c>
      <c r="E136" s="252"/>
      <c r="F136" s="359">
        <v>57.734999999999999</v>
      </c>
      <c r="G136" s="57">
        <v>1738</v>
      </c>
      <c r="H136" s="84">
        <f t="shared" si="90"/>
        <v>100343.43</v>
      </c>
      <c r="I136" s="438"/>
      <c r="J136" s="46">
        <v>16</v>
      </c>
      <c r="K136" s="57">
        <v>1565</v>
      </c>
      <c r="L136" s="86">
        <v>97.8125</v>
      </c>
      <c r="M136" s="427">
        <v>16</v>
      </c>
      <c r="N136" s="57">
        <f t="shared" si="91"/>
        <v>1336.9230769230762</v>
      </c>
      <c r="O136" s="86">
        <f t="shared" si="92"/>
        <v>83.557692307692264</v>
      </c>
      <c r="P136" s="54">
        <f t="shared" si="87"/>
        <v>0</v>
      </c>
      <c r="Q136" s="88">
        <f t="shared" si="88"/>
        <v>-14.254807692307736</v>
      </c>
      <c r="R136" s="431">
        <f t="shared" si="89"/>
        <v>0.85426394691570362</v>
      </c>
      <c r="S136" s="498"/>
      <c r="T136" s="250">
        <v>0.53263888888888888</v>
      </c>
      <c r="U136" s="50">
        <v>0.58680555555555558</v>
      </c>
      <c r="V136" s="145">
        <v>7</v>
      </c>
      <c r="W136" s="251">
        <f t="shared" si="93"/>
        <v>78.000000000000043</v>
      </c>
      <c r="X136" s="53"/>
      <c r="Y136" s="53"/>
      <c r="Z136" s="54"/>
      <c r="AA136" s="54"/>
      <c r="AB136" s="451"/>
      <c r="AC136" s="451"/>
      <c r="AD136" s="438"/>
      <c r="AE136" s="438"/>
      <c r="AF136" s="48">
        <f t="shared" si="61"/>
        <v>-228.07692307692378</v>
      </c>
      <c r="AG136" s="126">
        <f t="shared" si="62"/>
        <v>0.85426394691570362</v>
      </c>
      <c r="AH136" s="472"/>
    </row>
    <row r="137" spans="1:34" ht="19.149999999999999" customHeight="1">
      <c r="A137" s="502"/>
      <c r="B137" s="424" t="s">
        <v>196</v>
      </c>
      <c r="C137" s="438"/>
      <c r="D137" s="82" t="s">
        <v>212</v>
      </c>
      <c r="E137" s="83"/>
      <c r="F137" s="359">
        <v>54.09</v>
      </c>
      <c r="G137" s="212">
        <v>675.54</v>
      </c>
      <c r="H137" s="84">
        <f t="shared" si="90"/>
        <v>36539.958599999998</v>
      </c>
      <c r="I137" s="224">
        <v>1</v>
      </c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1"/>
        <v>1307.4967741935461</v>
      </c>
      <c r="O137" s="86">
        <f t="shared" si="92"/>
        <v>72.638709677419229</v>
      </c>
      <c r="P137" s="54">
        <f t="shared" si="87"/>
        <v>0</v>
      </c>
      <c r="Q137" s="88">
        <f t="shared" si="88"/>
        <v>-10.6946236559141</v>
      </c>
      <c r="R137" s="431">
        <f t="shared" si="89"/>
        <v>0.87166451612903084</v>
      </c>
      <c r="S137" s="498"/>
      <c r="T137" s="50">
        <v>0.59166666666666667</v>
      </c>
      <c r="U137" s="50">
        <v>0.61319444444444449</v>
      </c>
      <c r="V137" s="253">
        <v>7</v>
      </c>
      <c r="W137" s="251">
        <f t="shared" si="93"/>
        <v>31.00000000000005</v>
      </c>
      <c r="X137" s="53"/>
      <c r="Y137" s="53"/>
      <c r="Z137" s="54"/>
      <c r="AA137" s="54"/>
      <c r="AB137" s="451"/>
      <c r="AC137" s="451"/>
      <c r="AD137" s="438"/>
      <c r="AE137" s="438">
        <v>1</v>
      </c>
      <c r="AF137" s="48">
        <f t="shared" si="61"/>
        <v>-192.50322580645388</v>
      </c>
      <c r="AG137" s="126">
        <f t="shared" si="62"/>
        <v>0.87166451612903073</v>
      </c>
      <c r="AH137" s="472"/>
    </row>
    <row r="138" spans="1:34" ht="19.149999999999999" customHeight="1">
      <c r="A138" s="502"/>
      <c r="B138" s="424" t="s">
        <v>196</v>
      </c>
      <c r="C138" s="226"/>
      <c r="D138" s="82" t="s">
        <v>272</v>
      </c>
      <c r="E138" s="83"/>
      <c r="F138" s="359">
        <v>50.67</v>
      </c>
      <c r="G138" s="57">
        <v>889</v>
      </c>
      <c r="H138" s="84">
        <f t="shared" si="90"/>
        <v>45045.630000000005</v>
      </c>
      <c r="I138" s="438"/>
      <c r="J138" s="87">
        <v>17</v>
      </c>
      <c r="K138" s="57">
        <v>1500</v>
      </c>
      <c r="L138" s="86">
        <v>88.235294117647058</v>
      </c>
      <c r="M138" s="232">
        <v>17</v>
      </c>
      <c r="N138" s="57">
        <f t="shared" si="91"/>
        <v>1333.4999999999995</v>
      </c>
      <c r="O138" s="86">
        <f t="shared" si="92"/>
        <v>78.441176470588204</v>
      </c>
      <c r="P138" s="54">
        <f t="shared" si="87"/>
        <v>0</v>
      </c>
      <c r="Q138" s="88">
        <f t="shared" si="88"/>
        <v>-9.7941176470588545</v>
      </c>
      <c r="R138" s="437">
        <f t="shared" si="89"/>
        <v>0.88899999999999968</v>
      </c>
      <c r="S138" s="498"/>
      <c r="T138" s="50">
        <v>0.70833333333333337</v>
      </c>
      <c r="U138" s="50">
        <v>0.73611111111111116</v>
      </c>
      <c r="V138" s="253">
        <v>5</v>
      </c>
      <c r="W138" s="251">
        <f t="shared" si="93"/>
        <v>40.000000000000014</v>
      </c>
      <c r="X138" s="53"/>
      <c r="Y138" s="53"/>
      <c r="Z138" s="54"/>
      <c r="AA138" s="54"/>
      <c r="AB138" s="451"/>
      <c r="AC138" s="451"/>
      <c r="AD138" s="438"/>
      <c r="AE138" s="438"/>
      <c r="AF138" s="48">
        <f t="shared" si="61"/>
        <v>-166.50000000000045</v>
      </c>
      <c r="AG138" s="126">
        <f t="shared" si="62"/>
        <v>0.88899999999999968</v>
      </c>
      <c r="AH138" s="472"/>
    </row>
    <row r="139" spans="1:34" ht="19.149999999999999" customHeight="1">
      <c r="A139" s="502"/>
      <c r="B139" s="424" t="s">
        <v>196</v>
      </c>
      <c r="C139" s="434"/>
      <c r="D139" s="42" t="s">
        <v>273</v>
      </c>
      <c r="E139" s="43"/>
      <c r="F139" s="359">
        <v>50.98</v>
      </c>
      <c r="G139" s="57">
        <v>1524</v>
      </c>
      <c r="H139" s="84">
        <f t="shared" si="90"/>
        <v>77693.51999999999</v>
      </c>
      <c r="I139" s="438"/>
      <c r="J139" s="46">
        <v>20</v>
      </c>
      <c r="K139" s="44">
        <v>1440</v>
      </c>
      <c r="L139" s="47">
        <v>72</v>
      </c>
      <c r="M139" s="232">
        <v>20</v>
      </c>
      <c r="N139" s="57">
        <f t="shared" si="91"/>
        <v>1287.8873239436607</v>
      </c>
      <c r="O139" s="86">
        <f t="shared" si="92"/>
        <v>64.394366197183032</v>
      </c>
      <c r="P139" s="54">
        <f t="shared" si="87"/>
        <v>0</v>
      </c>
      <c r="Q139" s="88">
        <f t="shared" si="88"/>
        <v>-7.6056338028169677</v>
      </c>
      <c r="R139" s="431">
        <f t="shared" si="89"/>
        <v>0.89436619718309762</v>
      </c>
      <c r="S139" s="498"/>
      <c r="T139" s="50">
        <v>0.74097222222222225</v>
      </c>
      <c r="U139" s="50">
        <v>0.79027777777777786</v>
      </c>
      <c r="V139" s="254">
        <v>7</v>
      </c>
      <c r="W139" s="251">
        <f t="shared" si="93"/>
        <v>71.000000000000071</v>
      </c>
      <c r="X139" s="53"/>
      <c r="Y139" s="53"/>
      <c r="Z139" s="54"/>
      <c r="AA139" s="54"/>
      <c r="AB139" s="451"/>
      <c r="AC139" s="451"/>
      <c r="AD139" s="438"/>
      <c r="AE139" s="438"/>
      <c r="AF139" s="48">
        <f t="shared" si="61"/>
        <v>-152.1126760563393</v>
      </c>
      <c r="AG139" s="126">
        <f t="shared" si="62"/>
        <v>0.89436619718309773</v>
      </c>
      <c r="AH139" s="472"/>
    </row>
    <row r="140" spans="1:34" ht="19.149999999999999" customHeight="1">
      <c r="A140" s="503"/>
      <c r="B140" s="424" t="s">
        <v>196</v>
      </c>
      <c r="C140" s="434"/>
      <c r="D140" s="255" t="s">
        <v>274</v>
      </c>
      <c r="E140" s="83"/>
      <c r="F140" s="359">
        <v>54.09</v>
      </c>
      <c r="G140" s="57">
        <v>853</v>
      </c>
      <c r="H140" s="84">
        <f t="shared" si="90"/>
        <v>46138.770000000004</v>
      </c>
      <c r="I140" s="438"/>
      <c r="J140" s="87">
        <v>19</v>
      </c>
      <c r="K140" s="57">
        <v>1500</v>
      </c>
      <c r="L140" s="86">
        <v>78.94736842105263</v>
      </c>
      <c r="M140" s="232">
        <v>19</v>
      </c>
      <c r="N140" s="57">
        <f t="shared" si="91"/>
        <v>1346.842105263157</v>
      </c>
      <c r="O140" s="86">
        <f t="shared" si="92"/>
        <v>70.886426592797733</v>
      </c>
      <c r="P140" s="54">
        <f t="shared" si="87"/>
        <v>0</v>
      </c>
      <c r="Q140" s="88">
        <f t="shared" si="88"/>
        <v>-8.0609418282548972</v>
      </c>
      <c r="R140" s="431">
        <f t="shared" si="89"/>
        <v>0.89789473684210463</v>
      </c>
      <c r="S140" s="505"/>
      <c r="T140" s="63">
        <v>0.79583333333333339</v>
      </c>
      <c r="U140" s="256">
        <v>0.8222222222222223</v>
      </c>
      <c r="V140" s="257">
        <v>8</v>
      </c>
      <c r="W140" s="251">
        <f t="shared" si="93"/>
        <v>38.000000000000028</v>
      </c>
      <c r="X140" s="53"/>
      <c r="Y140" s="53"/>
      <c r="Z140" s="54"/>
      <c r="AA140" s="54"/>
      <c r="AB140" s="451"/>
      <c r="AC140" s="451"/>
      <c r="AD140" s="438"/>
      <c r="AE140" s="438"/>
      <c r="AF140" s="48">
        <f t="shared" si="61"/>
        <v>-153.15789473684299</v>
      </c>
      <c r="AG140" s="126">
        <f t="shared" si="62"/>
        <v>0.89789473684210463</v>
      </c>
      <c r="AH140" s="472"/>
    </row>
    <row r="141" spans="1:34" ht="19.149999999999999" customHeight="1">
      <c r="A141" s="503"/>
      <c r="B141" s="424" t="s">
        <v>196</v>
      </c>
      <c r="C141" s="434"/>
      <c r="D141" s="42" t="s">
        <v>275</v>
      </c>
      <c r="E141" s="258"/>
      <c r="F141" s="359">
        <v>50.92</v>
      </c>
      <c r="G141" s="57">
        <v>1948</v>
      </c>
      <c r="H141" s="84">
        <f t="shared" si="90"/>
        <v>99192.16</v>
      </c>
      <c r="I141" s="438"/>
      <c r="J141" s="46">
        <v>19</v>
      </c>
      <c r="K141" s="44">
        <v>1440</v>
      </c>
      <c r="L141" s="47">
        <v>75.78947368421052</v>
      </c>
      <c r="M141" s="232">
        <v>19</v>
      </c>
      <c r="N141" s="57">
        <f t="shared" si="91"/>
        <v>1313.2584269662921</v>
      </c>
      <c r="O141" s="86">
        <f t="shared" si="92"/>
        <v>69.118864577173269</v>
      </c>
      <c r="P141" s="54">
        <f t="shared" si="87"/>
        <v>0</v>
      </c>
      <c r="Q141" s="88">
        <f t="shared" si="88"/>
        <v>-6.6706091070372509</v>
      </c>
      <c r="R141" s="431">
        <f t="shared" si="89"/>
        <v>0.91198501872659177</v>
      </c>
      <c r="S141" s="505"/>
      <c r="T141" s="63">
        <v>0.83750000000000002</v>
      </c>
      <c r="U141" s="256">
        <v>0.89930555555555558</v>
      </c>
      <c r="V141" s="55">
        <v>22</v>
      </c>
      <c r="W141" s="251">
        <f t="shared" si="93"/>
        <v>89</v>
      </c>
      <c r="X141" s="53">
        <v>0.8256944444444444</v>
      </c>
      <c r="Y141" s="53">
        <v>0.83472222222222225</v>
      </c>
      <c r="Z141" s="54"/>
      <c r="AA141" s="54"/>
      <c r="AB141" s="451"/>
      <c r="AC141" s="451"/>
      <c r="AD141" s="438"/>
      <c r="AE141" s="438"/>
      <c r="AF141" s="48">
        <f t="shared" si="61"/>
        <v>-126.74157303370794</v>
      </c>
      <c r="AG141" s="126">
        <f t="shared" si="62"/>
        <v>0.91198501872659166</v>
      </c>
      <c r="AH141" s="472"/>
    </row>
    <row r="142" spans="1:34" ht="19.149999999999999" customHeight="1">
      <c r="A142" s="503"/>
      <c r="B142" s="424" t="s">
        <v>196</v>
      </c>
      <c r="C142" s="434"/>
      <c r="D142" s="42" t="s">
        <v>276</v>
      </c>
      <c r="E142" s="258"/>
      <c r="F142" s="359">
        <v>50.67</v>
      </c>
      <c r="G142" s="57">
        <v>1097</v>
      </c>
      <c r="H142" s="84">
        <f t="shared" si="90"/>
        <v>55584.990000000005</v>
      </c>
      <c r="I142" s="438"/>
      <c r="J142" s="87">
        <v>17</v>
      </c>
      <c r="K142" s="57">
        <v>1440</v>
      </c>
      <c r="L142" s="86">
        <v>84.705882352941174</v>
      </c>
      <c r="M142" s="232">
        <v>17</v>
      </c>
      <c r="N142" s="57">
        <f t="shared" si="91"/>
        <v>1265.7692307692314</v>
      </c>
      <c r="O142" s="86">
        <f t="shared" si="92"/>
        <v>74.457013574660664</v>
      </c>
      <c r="P142" s="54">
        <f t="shared" si="87"/>
        <v>0</v>
      </c>
      <c r="Q142" s="88">
        <f t="shared" si="88"/>
        <v>-10.24886877828051</v>
      </c>
      <c r="R142" s="431">
        <f t="shared" si="89"/>
        <v>0.87900641025641069</v>
      </c>
      <c r="S142" s="505"/>
      <c r="T142" s="63">
        <v>0.90416666666666667</v>
      </c>
      <c r="U142" s="256">
        <v>0.94027777777777777</v>
      </c>
      <c r="V142" s="55">
        <v>7</v>
      </c>
      <c r="W142" s="251">
        <f t="shared" si="93"/>
        <v>51.999999999999972</v>
      </c>
      <c r="X142" s="53"/>
      <c r="Y142" s="53"/>
      <c r="Z142" s="54"/>
      <c r="AA142" s="54"/>
      <c r="AB142" s="451"/>
      <c r="AC142" s="451"/>
      <c r="AD142" s="438"/>
      <c r="AE142" s="438"/>
      <c r="AF142" s="48">
        <f t="shared" si="61"/>
        <v>-174.2307692307686</v>
      </c>
      <c r="AG142" s="126">
        <f t="shared" si="62"/>
        <v>0.87900641025641069</v>
      </c>
      <c r="AH142" s="472"/>
    </row>
    <row r="143" spans="1:34" ht="19.149999999999999" customHeight="1">
      <c r="A143" s="503"/>
      <c r="B143" s="424">
        <v>0</v>
      </c>
      <c r="C143" s="259"/>
      <c r="D143" s="82"/>
      <c r="E143" s="83"/>
      <c r="F143" s="359" t="s">
        <v>105</v>
      </c>
      <c r="G143" s="57"/>
      <c r="H143" s="84">
        <f t="shared" si="90"/>
        <v>0</v>
      </c>
      <c r="I143" s="438"/>
      <c r="J143" s="46"/>
      <c r="K143" s="44"/>
      <c r="L143" s="47"/>
      <c r="M143" s="232"/>
      <c r="N143" s="57"/>
      <c r="O143" s="86"/>
      <c r="P143" s="54"/>
      <c r="Q143" s="88"/>
      <c r="R143" s="431"/>
      <c r="S143" s="505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451"/>
      <c r="AC143" s="451"/>
      <c r="AD143" s="438"/>
      <c r="AE143" s="438"/>
      <c r="AF143" s="48">
        <f t="shared" si="61"/>
        <v>0</v>
      </c>
      <c r="AG143" s="126" t="e">
        <f t="shared" si="62"/>
        <v>#DIV/0!</v>
      </c>
      <c r="AH143" s="472"/>
    </row>
    <row r="144" spans="1:34" ht="19.149999999999999" customHeight="1">
      <c r="A144" s="503"/>
      <c r="B144" s="424">
        <v>0</v>
      </c>
      <c r="C144" s="434"/>
      <c r="D144" s="42"/>
      <c r="E144" s="258"/>
      <c r="F144" s="359" t="s">
        <v>105</v>
      </c>
      <c r="G144" s="57"/>
      <c r="H144" s="84">
        <f t="shared" si="90"/>
        <v>0</v>
      </c>
      <c r="I144" s="438"/>
      <c r="J144" s="46"/>
      <c r="K144" s="57"/>
      <c r="L144" s="86"/>
      <c r="M144" s="427"/>
      <c r="N144" s="57"/>
      <c r="O144" s="86"/>
      <c r="P144" s="54"/>
      <c r="Q144" s="88"/>
      <c r="R144" s="437"/>
      <c r="S144" s="505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451"/>
      <c r="AC144" s="451"/>
      <c r="AD144" s="438"/>
      <c r="AE144" s="438"/>
      <c r="AF144" s="48">
        <f t="shared" si="61"/>
        <v>0</v>
      </c>
      <c r="AG144" s="126" t="e">
        <f t="shared" si="62"/>
        <v>#DIV/0!</v>
      </c>
      <c r="AH144" s="472"/>
    </row>
    <row r="145" spans="1:34" ht="19.149999999999999" customHeight="1">
      <c r="A145" s="503"/>
      <c r="B145" s="424">
        <v>0</v>
      </c>
      <c r="C145" s="434"/>
      <c r="D145" s="42"/>
      <c r="E145" s="258"/>
      <c r="F145" s="359" t="s">
        <v>105</v>
      </c>
      <c r="G145" s="57"/>
      <c r="H145" s="84">
        <f t="shared" si="90"/>
        <v>0</v>
      </c>
      <c r="I145" s="438"/>
      <c r="J145" s="87"/>
      <c r="K145" s="57"/>
      <c r="L145" s="86"/>
      <c r="M145" s="427"/>
      <c r="N145" s="57"/>
      <c r="O145" s="86"/>
      <c r="P145" s="54"/>
      <c r="Q145" s="88"/>
      <c r="R145" s="431"/>
      <c r="S145" s="505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451"/>
      <c r="AC145" s="451"/>
      <c r="AD145" s="438"/>
      <c r="AE145" s="438"/>
      <c r="AF145" s="48">
        <f t="shared" si="61"/>
        <v>0</v>
      </c>
      <c r="AG145" s="126" t="e">
        <f t="shared" si="62"/>
        <v>#DIV/0!</v>
      </c>
      <c r="AH145" s="472"/>
    </row>
    <row r="146" spans="1:34" ht="19.149999999999999" customHeight="1">
      <c r="A146" s="503"/>
      <c r="B146" s="426">
        <v>0</v>
      </c>
      <c r="C146" s="259"/>
      <c r="D146" s="260"/>
      <c r="E146" s="258"/>
      <c r="F146" s="359" t="s">
        <v>105</v>
      </c>
      <c r="G146" s="57"/>
      <c r="H146" s="84">
        <f t="shared" si="90"/>
        <v>0</v>
      </c>
      <c r="I146" s="438"/>
      <c r="J146" s="87"/>
      <c r="K146" s="57"/>
      <c r="L146" s="86"/>
      <c r="M146" s="427"/>
      <c r="N146" s="57"/>
      <c r="O146" s="86"/>
      <c r="P146" s="54"/>
      <c r="Q146" s="88"/>
      <c r="R146" s="431"/>
      <c r="S146" s="505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451"/>
      <c r="AC146" s="451"/>
      <c r="AD146" s="438"/>
      <c r="AE146" s="438"/>
      <c r="AF146" s="54"/>
      <c r="AG146" s="431"/>
      <c r="AH146" s="472"/>
    </row>
    <row r="147" spans="1:34" ht="19.149999999999999" customHeight="1">
      <c r="A147" s="504"/>
      <c r="B147" s="261">
        <v>0</v>
      </c>
      <c r="C147" s="100" t="s">
        <v>278</v>
      </c>
      <c r="D147" s="478" t="s">
        <v>118</v>
      </c>
      <c r="E147" s="478"/>
      <c r="F147" s="373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M147:O147" si="94">AVERAGE(M135:M146)</f>
        <v>17.75</v>
      </c>
      <c r="N147" s="246">
        <f t="shared" si="94"/>
        <v>1314.1471172573702</v>
      </c>
      <c r="O147" s="247">
        <f t="shared" si="94"/>
        <v>74.510999924689301</v>
      </c>
      <c r="P147" s="51">
        <f t="shared" ref="P147:P151" si="95">M147-J147</f>
        <v>0</v>
      </c>
      <c r="Q147" s="142">
        <f t="shared" ref="Q147:Q151" si="96">O147-L147</f>
        <v>-9.8107315639587966</v>
      </c>
      <c r="R147" s="262">
        <f t="shared" ref="R147:R151" si="97">O147/L147</f>
        <v>0.88365120840432965</v>
      </c>
      <c r="S147" s="506"/>
      <c r="T147" s="63"/>
      <c r="U147" s="63"/>
      <c r="V147" s="55"/>
      <c r="W147" s="421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51"/>
      <c r="AC147" s="451"/>
      <c r="AD147" s="107">
        <f>SUM(AD135:AD146)</f>
        <v>0</v>
      </c>
      <c r="AE147" s="107">
        <f>SUM(AE135:AE146)</f>
        <v>1</v>
      </c>
      <c r="AF147" s="207">
        <f t="shared" si="61"/>
        <v>-171.47788274262984</v>
      </c>
      <c r="AG147" s="263">
        <f t="shared" si="62"/>
        <v>0.88457525772477585</v>
      </c>
      <c r="AH147" s="472"/>
    </row>
    <row r="148" spans="1:34" ht="19.149999999999999" customHeight="1">
      <c r="A148" s="508" t="s">
        <v>279</v>
      </c>
      <c r="B148" s="438" t="s">
        <v>196</v>
      </c>
      <c r="C148" s="122"/>
      <c r="D148" s="176" t="s">
        <v>258</v>
      </c>
      <c r="E148" s="43"/>
      <c r="F148" s="366">
        <v>44.98</v>
      </c>
      <c r="G148" s="57">
        <v>1641</v>
      </c>
      <c r="H148" s="84">
        <f t="shared" ref="H148:H172" si="98">F148*G148</f>
        <v>73812.179999999993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1" si="99">G148/W148*60</f>
        <v>1262.3076923076915</v>
      </c>
      <c r="O148" s="47">
        <f t="shared" ref="O148:O151" si="100">N148/M148</f>
        <v>66.437246963562714</v>
      </c>
      <c r="P148" s="48">
        <f t="shared" si="95"/>
        <v>0</v>
      </c>
      <c r="Q148" s="49">
        <f t="shared" si="96"/>
        <v>-12.510121457489916</v>
      </c>
      <c r="R148" s="428">
        <f t="shared" si="97"/>
        <v>0.84153846153846101</v>
      </c>
      <c r="S148" s="509">
        <f>R160</f>
        <v>0.81725941466194518</v>
      </c>
      <c r="T148" s="250">
        <v>0.70833333333333337</v>
      </c>
      <c r="U148" s="50">
        <v>0.76250000000000007</v>
      </c>
      <c r="V148" s="424">
        <v>5</v>
      </c>
      <c r="W148" s="421">
        <f>(U148-T148)*24*60</f>
        <v>78.000000000000043</v>
      </c>
      <c r="X148" s="53"/>
      <c r="Y148" s="53"/>
      <c r="Z148" s="54"/>
      <c r="AA148" s="54"/>
      <c r="AB148" s="451"/>
      <c r="AC148" s="451"/>
      <c r="AD148" s="438"/>
      <c r="AE148" s="438"/>
      <c r="AF148" s="48">
        <f t="shared" si="61"/>
        <v>-237.69230769230853</v>
      </c>
      <c r="AG148" s="126">
        <f t="shared" si="62"/>
        <v>0.84153846153846101</v>
      </c>
      <c r="AH148" s="472">
        <f>AG160</f>
        <v>0.84098142201146464</v>
      </c>
    </row>
    <row r="149" spans="1:34" ht="19.149999999999999" customHeight="1">
      <c r="A149" s="508"/>
      <c r="B149" s="438" t="s">
        <v>196</v>
      </c>
      <c r="C149" s="224"/>
      <c r="D149" s="255" t="s">
        <v>257</v>
      </c>
      <c r="E149" s="60"/>
      <c r="F149" s="366">
        <v>53.68</v>
      </c>
      <c r="G149" s="57">
        <v>1015</v>
      </c>
      <c r="H149" s="84">
        <f t="shared" si="98"/>
        <v>54485.2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1218.0000000000002</v>
      </c>
      <c r="O149" s="47">
        <f t="shared" si="100"/>
        <v>60.900000000000013</v>
      </c>
      <c r="P149" s="48">
        <f t="shared" si="95"/>
        <v>0</v>
      </c>
      <c r="Q149" s="49">
        <f t="shared" si="96"/>
        <v>-14.099999999999987</v>
      </c>
      <c r="R149" s="428">
        <f t="shared" si="97"/>
        <v>0.81200000000000017</v>
      </c>
      <c r="S149" s="510"/>
      <c r="T149" s="250">
        <v>0.7680555555555556</v>
      </c>
      <c r="U149" s="50">
        <v>0.80277777777777781</v>
      </c>
      <c r="V149" s="424">
        <v>8</v>
      </c>
      <c r="W149" s="421">
        <f t="shared" ref="W149:W159" si="101">(U149-T149)*24*60</f>
        <v>49.999999999999986</v>
      </c>
      <c r="X149" s="53"/>
      <c r="Y149" s="53"/>
      <c r="Z149" s="54"/>
      <c r="AA149" s="54"/>
      <c r="AB149" s="451"/>
      <c r="AC149" s="451"/>
      <c r="AD149" s="438"/>
      <c r="AE149" s="438"/>
      <c r="AF149" s="48">
        <f t="shared" si="61"/>
        <v>-281.99999999999977</v>
      </c>
      <c r="AG149" s="126">
        <f t="shared" si="62"/>
        <v>0.81200000000000017</v>
      </c>
      <c r="AH149" s="511"/>
    </row>
    <row r="150" spans="1:34" ht="19.149999999999999" customHeight="1">
      <c r="A150" s="508"/>
      <c r="B150" s="438" t="s">
        <v>196</v>
      </c>
      <c r="C150" s="224"/>
      <c r="D150" s="179" t="s">
        <v>256</v>
      </c>
      <c r="E150" s="60"/>
      <c r="F150" s="366">
        <v>58.17</v>
      </c>
      <c r="G150" s="57">
        <v>805</v>
      </c>
      <c r="H150" s="84">
        <f t="shared" si="98"/>
        <v>46826.85</v>
      </c>
      <c r="I150" s="264"/>
      <c r="J150" s="87">
        <v>19</v>
      </c>
      <c r="K150" s="57">
        <v>1385</v>
      </c>
      <c r="L150" s="86">
        <v>72.89473684210526</v>
      </c>
      <c r="M150" s="232">
        <v>20</v>
      </c>
      <c r="N150" s="44">
        <f t="shared" si="99"/>
        <v>1207.4999999999995</v>
      </c>
      <c r="O150" s="47">
        <f t="shared" si="100"/>
        <v>60.374999999999979</v>
      </c>
      <c r="P150" s="48">
        <f t="shared" si="95"/>
        <v>1</v>
      </c>
      <c r="Q150" s="49">
        <f t="shared" si="96"/>
        <v>-12.519736842105281</v>
      </c>
      <c r="R150" s="428">
        <f t="shared" si="97"/>
        <v>0.82824909747292397</v>
      </c>
      <c r="S150" s="510"/>
      <c r="T150" s="250">
        <v>0.81805555555555554</v>
      </c>
      <c r="U150" s="50">
        <v>0.84583333333333333</v>
      </c>
      <c r="V150" s="424">
        <v>22</v>
      </c>
      <c r="W150" s="421">
        <f t="shared" si="101"/>
        <v>40.000000000000014</v>
      </c>
      <c r="X150" s="219">
        <v>0.80625000000000002</v>
      </c>
      <c r="Y150" s="219">
        <v>0.81527777777777777</v>
      </c>
      <c r="Z150" s="220"/>
      <c r="AA150" s="220"/>
      <c r="AB150" s="451"/>
      <c r="AC150" s="451"/>
      <c r="AD150" s="438"/>
      <c r="AE150" s="438"/>
      <c r="AF150" s="48">
        <f t="shared" si="61"/>
        <v>-177.50000000000045</v>
      </c>
      <c r="AG150" s="126">
        <f t="shared" si="62"/>
        <v>0.87184115523465666</v>
      </c>
      <c r="AH150" s="511"/>
    </row>
    <row r="151" spans="1:34" s="221" customFormat="1" ht="19.149999999999999" customHeight="1">
      <c r="A151" s="508"/>
      <c r="B151" s="438" t="s">
        <v>196</v>
      </c>
      <c r="C151" s="224"/>
      <c r="D151" s="59" t="s">
        <v>249</v>
      </c>
      <c r="E151" s="60"/>
      <c r="F151" s="366">
        <v>57.73</v>
      </c>
      <c r="G151" s="57">
        <v>888</v>
      </c>
      <c r="H151" s="84">
        <f t="shared" si="98"/>
        <v>51264.24</v>
      </c>
      <c r="I151" s="264"/>
      <c r="J151" s="87">
        <v>16</v>
      </c>
      <c r="K151" s="57">
        <v>1440</v>
      </c>
      <c r="L151" s="86">
        <v>90</v>
      </c>
      <c r="M151" s="232">
        <v>17</v>
      </c>
      <c r="N151" s="44">
        <f t="shared" si="99"/>
        <v>1210.909090909091</v>
      </c>
      <c r="O151" s="47">
        <f t="shared" si="100"/>
        <v>71.229946524064175</v>
      </c>
      <c r="P151" s="48">
        <f t="shared" si="95"/>
        <v>1</v>
      </c>
      <c r="Q151" s="49">
        <f t="shared" si="96"/>
        <v>-18.770053475935825</v>
      </c>
      <c r="R151" s="428">
        <f t="shared" si="97"/>
        <v>0.79144385026737973</v>
      </c>
      <c r="S151" s="510"/>
      <c r="T151" s="250">
        <v>0.85069444444444442</v>
      </c>
      <c r="U151" s="50">
        <v>0.88124999999999998</v>
      </c>
      <c r="V151" s="424">
        <v>7</v>
      </c>
      <c r="W151" s="421">
        <f t="shared" si="101"/>
        <v>44</v>
      </c>
      <c r="X151" s="219"/>
      <c r="Y151" s="219"/>
      <c r="Z151" s="220"/>
      <c r="AA151" s="220"/>
      <c r="AB151" s="451"/>
      <c r="AC151" s="451"/>
      <c r="AD151" s="224">
        <v>1</v>
      </c>
      <c r="AE151" s="224"/>
      <c r="AF151" s="48">
        <f t="shared" si="61"/>
        <v>-229.09090909090901</v>
      </c>
      <c r="AG151" s="126">
        <f t="shared" si="62"/>
        <v>0.84090909090909094</v>
      </c>
      <c r="AH151" s="511"/>
    </row>
    <row r="152" spans="1:34" s="221" customFormat="1" ht="19.149999999999999" customHeight="1">
      <c r="A152" s="508"/>
      <c r="B152" s="438">
        <v>0</v>
      </c>
      <c r="C152" s="224"/>
      <c r="D152" s="255"/>
      <c r="E152" s="60"/>
      <c r="F152" s="366" t="s">
        <v>105</v>
      </c>
      <c r="G152" s="57"/>
      <c r="H152" s="84">
        <f t="shared" si="98"/>
        <v>0</v>
      </c>
      <c r="I152" s="264"/>
      <c r="J152" s="87"/>
      <c r="K152" s="57"/>
      <c r="L152" s="86"/>
      <c r="M152" s="232"/>
      <c r="N152" s="44"/>
      <c r="O152" s="47"/>
      <c r="P152" s="48"/>
      <c r="Q152" s="49"/>
      <c r="R152" s="428"/>
      <c r="S152" s="510"/>
      <c r="T152" s="265"/>
      <c r="U152" s="63"/>
      <c r="V152" s="425"/>
      <c r="W152" s="421">
        <f t="shared" si="101"/>
        <v>0</v>
      </c>
      <c r="X152" s="222"/>
      <c r="Y152" s="222"/>
      <c r="Z152" s="220"/>
      <c r="AA152" s="220"/>
      <c r="AB152" s="451"/>
      <c r="AC152" s="451"/>
      <c r="AD152" s="224"/>
      <c r="AE152" s="224"/>
      <c r="AF152" s="48">
        <f t="shared" si="61"/>
        <v>0</v>
      </c>
      <c r="AG152" s="126" t="e">
        <f t="shared" si="62"/>
        <v>#DIV/0!</v>
      </c>
      <c r="AH152" s="511"/>
    </row>
    <row r="153" spans="1:34" s="221" customFormat="1" ht="19.149999999999999" customHeight="1">
      <c r="A153" s="508"/>
      <c r="B153" s="438">
        <v>0</v>
      </c>
      <c r="C153" s="224"/>
      <c r="D153" s="255"/>
      <c r="E153" s="60"/>
      <c r="F153" s="366" t="s">
        <v>105</v>
      </c>
      <c r="G153" s="57"/>
      <c r="H153" s="84">
        <f t="shared" si="98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28"/>
      <c r="S153" s="510"/>
      <c r="T153" s="265"/>
      <c r="U153" s="63"/>
      <c r="V153" s="425"/>
      <c r="W153" s="421">
        <f t="shared" si="101"/>
        <v>0</v>
      </c>
      <c r="X153" s="222"/>
      <c r="Y153" s="222"/>
      <c r="Z153" s="220"/>
      <c r="AA153" s="220"/>
      <c r="AB153" s="451"/>
      <c r="AC153" s="451"/>
      <c r="AD153" s="224"/>
      <c r="AE153" s="224"/>
      <c r="AF153" s="48">
        <f t="shared" si="61"/>
        <v>0</v>
      </c>
      <c r="AG153" s="126" t="e">
        <f t="shared" si="62"/>
        <v>#DIV/0!</v>
      </c>
      <c r="AH153" s="511"/>
    </row>
    <row r="154" spans="1:34" s="221" customFormat="1" ht="19.149999999999999" customHeight="1">
      <c r="A154" s="508"/>
      <c r="B154" s="438">
        <v>0</v>
      </c>
      <c r="C154" s="224"/>
      <c r="D154" s="255"/>
      <c r="E154" s="60"/>
      <c r="F154" s="366" t="s">
        <v>105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510"/>
      <c r="T154" s="265"/>
      <c r="U154" s="63"/>
      <c r="V154" s="425"/>
      <c r="W154" s="421">
        <f t="shared" si="101"/>
        <v>0</v>
      </c>
      <c r="X154" s="222"/>
      <c r="Y154" s="222"/>
      <c r="Z154" s="220"/>
      <c r="AA154" s="220"/>
      <c r="AB154" s="451"/>
      <c r="AC154" s="451"/>
      <c r="AD154" s="224"/>
      <c r="AE154" s="224"/>
      <c r="AF154" s="48">
        <f t="shared" si="61"/>
        <v>0</v>
      </c>
      <c r="AG154" s="126" t="e">
        <f t="shared" si="62"/>
        <v>#DIV/0!</v>
      </c>
      <c r="AH154" s="511"/>
    </row>
    <row r="155" spans="1:34" s="221" customFormat="1" ht="19.149999999999999" customHeight="1">
      <c r="A155" s="508"/>
      <c r="B155" s="438">
        <v>0</v>
      </c>
      <c r="C155" s="224"/>
      <c r="D155" s="255"/>
      <c r="E155" s="60"/>
      <c r="F155" s="366" t="s">
        <v>105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510"/>
      <c r="T155" s="265"/>
      <c r="U155" s="63"/>
      <c r="V155" s="425"/>
      <c r="W155" s="421">
        <f t="shared" si="101"/>
        <v>0</v>
      </c>
      <c r="X155" s="222"/>
      <c r="Y155" s="222"/>
      <c r="Z155" s="220"/>
      <c r="AA155" s="220"/>
      <c r="AB155" s="451"/>
      <c r="AC155" s="451"/>
      <c r="AD155" s="224"/>
      <c r="AE155" s="224"/>
      <c r="AF155" s="268"/>
      <c r="AG155" s="130"/>
      <c r="AH155" s="511"/>
    </row>
    <row r="156" spans="1:34" s="221" customFormat="1" ht="19.149999999999999" customHeight="1">
      <c r="A156" s="508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510"/>
      <c r="T156" s="265"/>
      <c r="U156" s="63"/>
      <c r="V156" s="425"/>
      <c r="W156" s="269">
        <f t="shared" si="101"/>
        <v>0</v>
      </c>
      <c r="X156" s="222"/>
      <c r="Y156" s="222"/>
      <c r="Z156" s="220"/>
      <c r="AA156" s="220"/>
      <c r="AB156" s="451"/>
      <c r="AC156" s="451"/>
      <c r="AD156" s="224"/>
      <c r="AE156" s="224"/>
      <c r="AF156" s="268"/>
      <c r="AG156" s="130"/>
      <c r="AH156" s="511"/>
    </row>
    <row r="157" spans="1:34" s="221" customFormat="1" ht="19.149999999999999" customHeight="1">
      <c r="A157" s="508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510"/>
      <c r="T157" s="265"/>
      <c r="U157" s="63"/>
      <c r="V157" s="425"/>
      <c r="W157" s="269">
        <f t="shared" si="101"/>
        <v>0</v>
      </c>
      <c r="X157" s="222"/>
      <c r="Y157" s="222"/>
      <c r="Z157" s="220"/>
      <c r="AA157" s="220"/>
      <c r="AB157" s="451"/>
      <c r="AC157" s="451"/>
      <c r="AD157" s="224"/>
      <c r="AE157" s="224"/>
      <c r="AF157" s="268"/>
      <c r="AG157" s="130"/>
      <c r="AH157" s="511"/>
    </row>
    <row r="158" spans="1:34" s="221" customFormat="1" ht="19.149999999999999" customHeight="1">
      <c r="A158" s="508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510"/>
      <c r="T158" s="265"/>
      <c r="U158" s="63"/>
      <c r="V158" s="425"/>
      <c r="W158" s="269">
        <f t="shared" si="101"/>
        <v>0</v>
      </c>
      <c r="X158" s="222"/>
      <c r="Y158" s="222"/>
      <c r="Z158" s="220"/>
      <c r="AA158" s="220"/>
      <c r="AB158" s="451"/>
      <c r="AC158" s="451"/>
      <c r="AD158" s="224"/>
      <c r="AE158" s="224"/>
      <c r="AF158" s="268"/>
      <c r="AG158" s="130"/>
      <c r="AH158" s="511"/>
    </row>
    <row r="159" spans="1:34" s="221" customFormat="1" ht="19.149999999999999" customHeight="1">
      <c r="A159" s="508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8"/>
        <v>0</v>
      </c>
      <c r="I159" s="264"/>
      <c r="J159" s="266"/>
      <c r="K159" s="182"/>
      <c r="L159" s="134"/>
      <c r="M159" s="427"/>
      <c r="N159" s="182"/>
      <c r="O159" s="228"/>
      <c r="P159" s="267"/>
      <c r="Q159" s="74"/>
      <c r="R159" s="130"/>
      <c r="S159" s="510"/>
      <c r="T159" s="265"/>
      <c r="U159" s="63"/>
      <c r="V159" s="425"/>
      <c r="W159" s="270">
        <f t="shared" si="101"/>
        <v>0</v>
      </c>
      <c r="X159" s="222"/>
      <c r="Y159" s="222"/>
      <c r="Z159" s="220"/>
      <c r="AA159" s="220"/>
      <c r="AB159" s="451"/>
      <c r="AC159" s="451"/>
      <c r="AD159" s="224"/>
      <c r="AE159" s="224"/>
      <c r="AF159" s="268"/>
      <c r="AG159" s="130"/>
      <c r="AH159" s="511"/>
    </row>
    <row r="160" spans="1:34" ht="19.149999999999999" customHeight="1">
      <c r="A160" s="508"/>
      <c r="B160" s="271">
        <v>0</v>
      </c>
      <c r="C160" s="272" t="s">
        <v>285</v>
      </c>
      <c r="D160" s="507" t="s">
        <v>118</v>
      </c>
      <c r="E160" s="469"/>
      <c r="F160" s="360"/>
      <c r="G160" s="205"/>
      <c r="H160" s="204"/>
      <c r="I160" s="72"/>
      <c r="J160" s="273">
        <v>18.5</v>
      </c>
      <c r="K160" s="273">
        <v>1456.25</v>
      </c>
      <c r="L160" s="274">
        <v>79.21052631578948</v>
      </c>
      <c r="M160" s="273">
        <f t="shared" ref="M160:O160" si="102">AVERAGE(M148:M159)</f>
        <v>19</v>
      </c>
      <c r="N160" s="273">
        <f t="shared" si="102"/>
        <v>1224.6791958041954</v>
      </c>
      <c r="O160" s="274">
        <f t="shared" si="102"/>
        <v>64.735548371906717</v>
      </c>
      <c r="P160" s="65">
        <f t="shared" ref="P160:P164" si="103">M160-J160</f>
        <v>0.5</v>
      </c>
      <c r="Q160" s="74">
        <f t="shared" ref="Q160:Q164" si="104">O160-L160</f>
        <v>-14.474977943882763</v>
      </c>
      <c r="R160" s="275">
        <f>O160/L160</f>
        <v>0.81725941466194518</v>
      </c>
      <c r="S160" s="510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451"/>
      <c r="AC160" s="451"/>
      <c r="AD160" s="79">
        <f>SUM(AD148:AD159)</f>
        <v>1</v>
      </c>
      <c r="AE160" s="79">
        <f>SUM(AE148:AE159)</f>
        <v>0</v>
      </c>
      <c r="AF160" s="65">
        <f t="shared" si="61"/>
        <v>-231.57080419580461</v>
      </c>
      <c r="AG160" s="130">
        <f t="shared" si="62"/>
        <v>0.84098142201146464</v>
      </c>
      <c r="AH160" s="511"/>
    </row>
    <row r="161" spans="1:36" ht="19.149999999999999" customHeight="1">
      <c r="A161" s="471" t="s">
        <v>286</v>
      </c>
      <c r="B161" s="122" t="s">
        <v>115</v>
      </c>
      <c r="C161" s="122"/>
      <c r="D161" s="82" t="s">
        <v>288</v>
      </c>
      <c r="E161" s="83"/>
      <c r="F161" s="365">
        <v>34.229999999999997</v>
      </c>
      <c r="G161" s="57">
        <v>3103</v>
      </c>
      <c r="H161" s="84">
        <f t="shared" ref="H161:H170" si="105">F161*G161</f>
        <v>106215.68999999999</v>
      </c>
      <c r="I161" s="43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4" si="106">G161/W161*60</f>
        <v>2091.9101123595506</v>
      </c>
      <c r="O161" s="86">
        <f t="shared" ref="O161:O164" si="107">N161/M161</f>
        <v>160.91616248919621</v>
      </c>
      <c r="P161" s="54">
        <f t="shared" si="103"/>
        <v>0</v>
      </c>
      <c r="Q161" s="88">
        <f t="shared" si="104"/>
        <v>-12.160760587726855</v>
      </c>
      <c r="R161" s="431">
        <f t="shared" ref="R161:R164" si="108">O161/L161</f>
        <v>0.92973782771535596</v>
      </c>
      <c r="S161" s="472">
        <f>R173</f>
        <v>0.90734902629558212</v>
      </c>
      <c r="T161" s="89">
        <v>0.16666666666666666</v>
      </c>
      <c r="U161" s="89">
        <v>0.22847222222222222</v>
      </c>
      <c r="V161" s="438">
        <v>5</v>
      </c>
      <c r="W161" s="90">
        <f t="shared" ref="W161:W172" si="109">(U161-T161)*24*60</f>
        <v>89</v>
      </c>
      <c r="X161" s="96"/>
      <c r="Y161" s="96"/>
      <c r="Z161" s="54"/>
      <c r="AA161" s="54"/>
      <c r="AB161" s="451"/>
      <c r="AC161" s="451"/>
      <c r="AD161" s="438"/>
      <c r="AE161" s="438"/>
      <c r="AF161" s="54">
        <f t="shared" si="61"/>
        <v>-158.08988764044943</v>
      </c>
      <c r="AG161" s="431">
        <f t="shared" si="62"/>
        <v>0.92973782771535585</v>
      </c>
      <c r="AH161" s="472">
        <f>AG173</f>
        <v>0.9112373755749168</v>
      </c>
    </row>
    <row r="162" spans="1:36" ht="19.149999999999999" customHeight="1">
      <c r="A162" s="471"/>
      <c r="B162" s="122" t="s">
        <v>115</v>
      </c>
      <c r="C162" s="122"/>
      <c r="D162" s="82" t="s">
        <v>289</v>
      </c>
      <c r="E162" s="83"/>
      <c r="F162" s="365">
        <v>34.229999999999997</v>
      </c>
      <c r="G162" s="57">
        <v>3731</v>
      </c>
      <c r="H162" s="84">
        <f t="shared" si="105"/>
        <v>127712.12999999999</v>
      </c>
      <c r="I162" s="43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2131.9999999999995</v>
      </c>
      <c r="O162" s="86">
        <f t="shared" si="107"/>
        <v>163.99999999999997</v>
      </c>
      <c r="P162" s="54">
        <f t="shared" si="103"/>
        <v>0</v>
      </c>
      <c r="Q162" s="88">
        <f t="shared" si="104"/>
        <v>-9.0769230769230944</v>
      </c>
      <c r="R162" s="431">
        <f t="shared" si="108"/>
        <v>0.94755555555555548</v>
      </c>
      <c r="S162" s="472"/>
      <c r="T162" s="89">
        <v>0.23402777777777778</v>
      </c>
      <c r="U162" s="89">
        <v>0.30694444444444446</v>
      </c>
      <c r="V162" s="438">
        <v>8</v>
      </c>
      <c r="W162" s="90">
        <f t="shared" si="109"/>
        <v>105.00000000000003</v>
      </c>
      <c r="X162" s="96"/>
      <c r="Y162" s="96"/>
      <c r="Z162" s="54"/>
      <c r="AA162" s="54"/>
      <c r="AB162" s="451"/>
      <c r="AC162" s="451"/>
      <c r="AD162" s="438"/>
      <c r="AE162" s="438"/>
      <c r="AF162" s="54">
        <f t="shared" si="61"/>
        <v>-118.00000000000045</v>
      </c>
      <c r="AG162" s="431">
        <f t="shared" si="62"/>
        <v>0.94755555555555537</v>
      </c>
      <c r="AH162" s="472"/>
    </row>
    <row r="163" spans="1:36" ht="19.149999999999999" customHeight="1">
      <c r="A163" s="471"/>
      <c r="B163" s="122" t="s">
        <v>115</v>
      </c>
      <c r="C163" s="122"/>
      <c r="D163" s="252" t="s">
        <v>290</v>
      </c>
      <c r="E163" s="252"/>
      <c r="F163" s="365">
        <v>35.83</v>
      </c>
      <c r="G163" s="57">
        <v>3171.6</v>
      </c>
      <c r="H163" s="84">
        <f t="shared" si="105"/>
        <v>113638.42799999999</v>
      </c>
      <c r="I163" s="43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6"/>
        <v>2091.164835164835</v>
      </c>
      <c r="O163" s="86">
        <f t="shared" si="107"/>
        <v>190.10589410589409</v>
      </c>
      <c r="P163" s="54">
        <f t="shared" si="103"/>
        <v>0</v>
      </c>
      <c r="Q163" s="88">
        <f t="shared" si="104"/>
        <v>-14.439560439560438</v>
      </c>
      <c r="R163" s="431">
        <f t="shared" si="108"/>
        <v>0.92940659340659337</v>
      </c>
      <c r="S163" s="472"/>
      <c r="T163" s="89">
        <v>0.32291666666666669</v>
      </c>
      <c r="U163" s="89">
        <v>0.38611111111111113</v>
      </c>
      <c r="V163" s="438">
        <v>23</v>
      </c>
      <c r="W163" s="90">
        <f t="shared" si="109"/>
        <v>91</v>
      </c>
      <c r="X163" s="96">
        <v>0.31041666666666667</v>
      </c>
      <c r="Y163" s="96">
        <v>0.32013888888888892</v>
      </c>
      <c r="Z163" s="54"/>
      <c r="AA163" s="54"/>
      <c r="AB163" s="451"/>
      <c r="AC163" s="451"/>
      <c r="AD163" s="438">
        <v>1</v>
      </c>
      <c r="AE163" s="438"/>
      <c r="AF163" s="54">
        <f t="shared" si="61"/>
        <v>-158.83516483516496</v>
      </c>
      <c r="AG163" s="431">
        <f t="shared" si="62"/>
        <v>0.92940659340659337</v>
      </c>
      <c r="AH163" s="472"/>
    </row>
    <row r="164" spans="1:36" ht="19.149999999999999" customHeight="1">
      <c r="A164" s="471"/>
      <c r="B164" s="122" t="s">
        <v>115</v>
      </c>
      <c r="C164" s="122"/>
      <c r="D164" s="277" t="s">
        <v>211</v>
      </c>
      <c r="E164" s="277"/>
      <c r="F164" s="365">
        <v>36.409999999999997</v>
      </c>
      <c r="G164" s="57">
        <v>6172.7</v>
      </c>
      <c r="H164" s="84">
        <f t="shared" si="105"/>
        <v>224748.00699999998</v>
      </c>
      <c r="I164" s="438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6"/>
        <v>2358.9936305732481</v>
      </c>
      <c r="O164" s="86">
        <f t="shared" si="107"/>
        <v>235.89936305732482</v>
      </c>
      <c r="P164" s="54">
        <f t="shared" si="103"/>
        <v>0</v>
      </c>
      <c r="Q164" s="88">
        <f t="shared" si="104"/>
        <v>-41.000636942675158</v>
      </c>
      <c r="R164" s="431">
        <f t="shared" si="108"/>
        <v>0.85192980519077222</v>
      </c>
      <c r="S164" s="472"/>
      <c r="T164" s="89">
        <v>0.42638888888888887</v>
      </c>
      <c r="U164" s="89">
        <v>0.53541666666666665</v>
      </c>
      <c r="V164" s="438">
        <v>5</v>
      </c>
      <c r="W164" s="90">
        <f t="shared" si="109"/>
        <v>157</v>
      </c>
      <c r="X164" s="96"/>
      <c r="Y164" s="96"/>
      <c r="Z164" s="54"/>
      <c r="AA164" s="54"/>
      <c r="AB164" s="451"/>
      <c r="AC164" s="451"/>
      <c r="AD164" s="438"/>
      <c r="AE164" s="438">
        <v>1</v>
      </c>
      <c r="AF164" s="54">
        <f t="shared" si="61"/>
        <v>-410.00636942675192</v>
      </c>
      <c r="AG164" s="431">
        <f t="shared" si="62"/>
        <v>0.8519298051907721</v>
      </c>
      <c r="AH164" s="472"/>
    </row>
    <row r="165" spans="1:36" ht="19.149999999999999" customHeight="1">
      <c r="A165" s="471"/>
      <c r="B165" s="122">
        <v>0</v>
      </c>
      <c r="C165" s="81"/>
      <c r="D165" s="82"/>
      <c r="E165" s="83"/>
      <c r="F165" s="362" t="s">
        <v>105</v>
      </c>
      <c r="G165" s="57"/>
      <c r="H165" s="84">
        <f t="shared" si="105"/>
        <v>0</v>
      </c>
      <c r="I165" s="438"/>
      <c r="J165" s="87"/>
      <c r="K165" s="57"/>
      <c r="L165" s="86"/>
      <c r="M165" s="87"/>
      <c r="N165" s="57"/>
      <c r="O165" s="86"/>
      <c r="P165" s="54"/>
      <c r="Q165" s="88"/>
      <c r="R165" s="431"/>
      <c r="S165" s="472"/>
      <c r="T165" s="89"/>
      <c r="U165" s="89"/>
      <c r="V165" s="438"/>
      <c r="W165" s="90">
        <f t="shared" si="109"/>
        <v>0</v>
      </c>
      <c r="X165" s="96"/>
      <c r="Y165" s="96"/>
      <c r="Z165" s="54"/>
      <c r="AA165" s="54"/>
      <c r="AB165" s="451"/>
      <c r="AC165" s="451"/>
      <c r="AD165" s="438"/>
      <c r="AE165" s="438"/>
      <c r="AF165" s="54">
        <f t="shared" si="61"/>
        <v>0</v>
      </c>
      <c r="AG165" s="431" t="e">
        <f t="shared" si="62"/>
        <v>#DIV/0!</v>
      </c>
      <c r="AH165" s="472"/>
    </row>
    <row r="166" spans="1:36" ht="19.149999999999999" customHeight="1">
      <c r="A166" s="471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5"/>
        <v>0</v>
      </c>
      <c r="I166" s="438"/>
      <c r="J166" s="87"/>
      <c r="K166" s="57"/>
      <c r="L166" s="86"/>
      <c r="M166" s="87"/>
      <c r="N166" s="57"/>
      <c r="O166" s="86"/>
      <c r="P166" s="54"/>
      <c r="Q166" s="88"/>
      <c r="R166" s="431"/>
      <c r="S166" s="472"/>
      <c r="T166" s="89"/>
      <c r="U166" s="89"/>
      <c r="V166" s="438"/>
      <c r="W166" s="90">
        <f t="shared" si="109"/>
        <v>0</v>
      </c>
      <c r="X166" s="96"/>
      <c r="Y166" s="96"/>
      <c r="Z166" s="54"/>
      <c r="AA166" s="54"/>
      <c r="AB166" s="451"/>
      <c r="AC166" s="451"/>
      <c r="AD166" s="438"/>
      <c r="AE166" s="438"/>
      <c r="AF166" s="54">
        <f t="shared" si="61"/>
        <v>0</v>
      </c>
      <c r="AG166" s="431" t="e">
        <f t="shared" si="62"/>
        <v>#DIV/0!</v>
      </c>
      <c r="AH166" s="472"/>
    </row>
    <row r="167" spans="1:36" ht="19.149999999999999" customHeight="1">
      <c r="A167" s="471"/>
      <c r="B167" s="122">
        <v>0</v>
      </c>
      <c r="C167" s="122"/>
      <c r="D167" s="255"/>
      <c r="E167" s="60"/>
      <c r="F167" s="365" t="s">
        <v>105</v>
      </c>
      <c r="G167" s="57"/>
      <c r="H167" s="84">
        <f t="shared" si="105"/>
        <v>0</v>
      </c>
      <c r="I167" s="438"/>
      <c r="J167" s="87"/>
      <c r="K167" s="57"/>
      <c r="L167" s="86"/>
      <c r="M167" s="87"/>
      <c r="N167" s="57"/>
      <c r="O167" s="86"/>
      <c r="P167" s="54"/>
      <c r="Q167" s="88"/>
      <c r="R167" s="431"/>
      <c r="S167" s="472"/>
      <c r="T167" s="89"/>
      <c r="U167" s="89"/>
      <c r="V167" s="438"/>
      <c r="W167" s="90">
        <f t="shared" si="109"/>
        <v>0</v>
      </c>
      <c r="X167" s="96"/>
      <c r="Y167" s="96"/>
      <c r="Z167" s="54"/>
      <c r="AA167" s="54"/>
      <c r="AB167" s="451"/>
      <c r="AC167" s="451"/>
      <c r="AD167" s="438"/>
      <c r="AE167" s="438"/>
      <c r="AF167" s="54">
        <f t="shared" si="61"/>
        <v>0</v>
      </c>
      <c r="AG167" s="431" t="e">
        <f t="shared" si="62"/>
        <v>#DIV/0!</v>
      </c>
      <c r="AH167" s="472"/>
    </row>
    <row r="168" spans="1:36" ht="19.149999999999999" customHeight="1">
      <c r="A168" s="471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5"/>
        <v>0</v>
      </c>
      <c r="I168" s="438"/>
      <c r="J168" s="87"/>
      <c r="K168" s="57"/>
      <c r="L168" s="86"/>
      <c r="M168" s="87"/>
      <c r="N168" s="57"/>
      <c r="O168" s="86"/>
      <c r="P168" s="54"/>
      <c r="Q168" s="88"/>
      <c r="R168" s="431"/>
      <c r="S168" s="472"/>
      <c r="T168" s="89"/>
      <c r="U168" s="89"/>
      <c r="V168" s="438"/>
      <c r="W168" s="90">
        <f t="shared" si="109"/>
        <v>0</v>
      </c>
      <c r="X168" s="96"/>
      <c r="Y168" s="96"/>
      <c r="Z168" s="54"/>
      <c r="AA168" s="54"/>
      <c r="AB168" s="451"/>
      <c r="AC168" s="451"/>
      <c r="AD168" s="438"/>
      <c r="AE168" s="438"/>
      <c r="AF168" s="54">
        <f t="shared" si="61"/>
        <v>0</v>
      </c>
      <c r="AG168" s="431" t="e">
        <f t="shared" si="62"/>
        <v>#DIV/0!</v>
      </c>
      <c r="AH168" s="472"/>
    </row>
    <row r="169" spans="1:36" ht="19.149999999999999" customHeight="1">
      <c r="A169" s="471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5"/>
        <v>0</v>
      </c>
      <c r="I169" s="438"/>
      <c r="J169" s="87"/>
      <c r="K169" s="57"/>
      <c r="L169" s="86"/>
      <c r="M169" s="87"/>
      <c r="N169" s="57"/>
      <c r="O169" s="86"/>
      <c r="P169" s="54"/>
      <c r="Q169" s="88"/>
      <c r="R169" s="431"/>
      <c r="S169" s="472"/>
      <c r="T169" s="89"/>
      <c r="U169" s="89"/>
      <c r="V169" s="438" t="s">
        <v>49</v>
      </c>
      <c r="W169" s="90">
        <f t="shared" si="109"/>
        <v>0</v>
      </c>
      <c r="X169" s="96"/>
      <c r="Y169" s="96"/>
      <c r="Z169" s="54"/>
      <c r="AA169" s="54"/>
      <c r="AB169" s="451"/>
      <c r="AC169" s="451"/>
      <c r="AD169" s="438"/>
      <c r="AE169" s="438"/>
      <c r="AF169" s="54">
        <f t="shared" si="61"/>
        <v>0</v>
      </c>
      <c r="AG169" s="431" t="e">
        <f t="shared" si="62"/>
        <v>#DIV/0!</v>
      </c>
      <c r="AH169" s="472"/>
    </row>
    <row r="170" spans="1:36" ht="19.149999999999999" customHeight="1">
      <c r="A170" s="471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5"/>
        <v>0</v>
      </c>
      <c r="I170" s="438"/>
      <c r="J170" s="87"/>
      <c r="K170" s="57"/>
      <c r="L170" s="86"/>
      <c r="M170" s="87"/>
      <c r="N170" s="57"/>
      <c r="O170" s="86"/>
      <c r="P170" s="54"/>
      <c r="Q170" s="88"/>
      <c r="R170" s="431"/>
      <c r="S170" s="472"/>
      <c r="T170" s="89"/>
      <c r="U170" s="89"/>
      <c r="V170" s="438"/>
      <c r="W170" s="90">
        <f t="shared" si="109"/>
        <v>0</v>
      </c>
      <c r="X170" s="96"/>
      <c r="Y170" s="96"/>
      <c r="Z170" s="54"/>
      <c r="AA170" s="54"/>
      <c r="AB170" s="451"/>
      <c r="AC170" s="451"/>
      <c r="AD170" s="438"/>
      <c r="AE170" s="438"/>
      <c r="AF170" s="54">
        <f t="shared" si="61"/>
        <v>0</v>
      </c>
      <c r="AG170" s="431" t="e">
        <f t="shared" si="62"/>
        <v>#DIV/0!</v>
      </c>
      <c r="AH170" s="472"/>
    </row>
    <row r="171" spans="1:36" ht="19.149999999999999" customHeight="1">
      <c r="A171" s="471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8"/>
        <v>0</v>
      </c>
      <c r="I171" s="438"/>
      <c r="J171" s="87"/>
      <c r="K171" s="57"/>
      <c r="L171" s="86"/>
      <c r="M171" s="87"/>
      <c r="N171" s="57"/>
      <c r="O171" s="86"/>
      <c r="P171" s="54"/>
      <c r="Q171" s="88"/>
      <c r="R171" s="431"/>
      <c r="S171" s="472"/>
      <c r="T171" s="89"/>
      <c r="U171" s="89"/>
      <c r="V171" s="438"/>
      <c r="W171" s="90">
        <f t="shared" si="109"/>
        <v>0</v>
      </c>
      <c r="X171" s="96"/>
      <c r="Y171" s="96"/>
      <c r="Z171" s="54"/>
      <c r="AA171" s="54"/>
      <c r="AB171" s="451"/>
      <c r="AC171" s="451"/>
      <c r="AD171" s="438"/>
      <c r="AE171" s="438"/>
      <c r="AF171" s="54"/>
      <c r="AG171" s="431"/>
      <c r="AH171" s="472"/>
    </row>
    <row r="172" spans="1:36" ht="19.149999999999999" customHeight="1">
      <c r="A172" s="471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8"/>
        <v>0</v>
      </c>
      <c r="I172" s="438"/>
      <c r="J172" s="87"/>
      <c r="K172" s="57"/>
      <c r="L172" s="86"/>
      <c r="M172" s="87"/>
      <c r="N172" s="57"/>
      <c r="O172" s="86"/>
      <c r="P172" s="54"/>
      <c r="Q172" s="88"/>
      <c r="R172" s="431"/>
      <c r="S172" s="472"/>
      <c r="T172" s="89"/>
      <c r="U172" s="89"/>
      <c r="V172" s="438"/>
      <c r="W172" s="90">
        <f t="shared" si="109"/>
        <v>0</v>
      </c>
      <c r="X172" s="96"/>
      <c r="Y172" s="96"/>
      <c r="Z172" s="54"/>
      <c r="AA172" s="54"/>
      <c r="AB172" s="451"/>
      <c r="AC172" s="451"/>
      <c r="AD172" s="438"/>
      <c r="AE172" s="438"/>
      <c r="AF172" s="54"/>
      <c r="AG172" s="431"/>
      <c r="AH172" s="472"/>
    </row>
    <row r="173" spans="1:36" ht="19.149999999999999" customHeight="1">
      <c r="A173" s="471"/>
      <c r="B173" s="122">
        <v>0</v>
      </c>
      <c r="C173" s="100" t="s">
        <v>291</v>
      </c>
      <c r="D173" s="478" t="s">
        <v>118</v>
      </c>
      <c r="E173" s="478"/>
      <c r="F173" s="363"/>
      <c r="G173" s="101"/>
      <c r="H173" s="102"/>
      <c r="I173" s="103"/>
      <c r="J173" s="101">
        <v>11.75</v>
      </c>
      <c r="K173" s="101">
        <v>2379.75</v>
      </c>
      <c r="L173" s="104">
        <v>206.89982517482517</v>
      </c>
      <c r="M173" s="101">
        <f t="shared" ref="M173:O173" si="110">AVERAGE(M161:M172)</f>
        <v>11.75</v>
      </c>
      <c r="N173" s="101">
        <f t="shared" si="110"/>
        <v>2168.5171445244082</v>
      </c>
      <c r="O173" s="104">
        <f t="shared" si="110"/>
        <v>187.73035491310378</v>
      </c>
      <c r="P173" s="54">
        <f>M173-J173</f>
        <v>0</v>
      </c>
      <c r="Q173" s="88">
        <f>O173-L173</f>
        <v>-19.169470261721386</v>
      </c>
      <c r="R173" s="105">
        <f>O173/L173</f>
        <v>0.90734902629558212</v>
      </c>
      <c r="S173" s="4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12"/>
      <c r="AC173" s="512"/>
      <c r="AD173" s="107">
        <f>SUM(AD161:AD172)</f>
        <v>1</v>
      </c>
      <c r="AE173" s="107">
        <f>SUM(AE161:AE172)</f>
        <v>1</v>
      </c>
      <c r="AF173" s="54">
        <f t="shared" si="61"/>
        <v>-211.2328554755918</v>
      </c>
      <c r="AG173" s="431">
        <f t="shared" si="62"/>
        <v>0.9112373755749168</v>
      </c>
      <c r="AH173" s="472"/>
    </row>
    <row r="174" spans="1:36" ht="19.149999999999999" customHeight="1">
      <c r="AJ174" s="279" t="s">
        <v>292</v>
      </c>
    </row>
    <row r="175" spans="1:36" ht="19.149999999999999" customHeight="1">
      <c r="AJ175" s="279" t="s">
        <v>293</v>
      </c>
    </row>
    <row r="176" spans="1:36" ht="19.149999999999999" customHeight="1">
      <c r="AJ176" s="279" t="s">
        <v>294</v>
      </c>
    </row>
    <row r="177" spans="23:36" ht="19.149999999999999" customHeight="1">
      <c r="W177" s="33"/>
      <c r="AJ177" s="279" t="s">
        <v>295</v>
      </c>
    </row>
    <row r="178" spans="23:36" ht="19.149999999999999" customHeight="1">
      <c r="W178" s="33"/>
      <c r="AJ178" s="279" t="s">
        <v>296</v>
      </c>
    </row>
    <row r="179" spans="23:36">
      <c r="W179" s="33"/>
      <c r="AJ179" s="279" t="s">
        <v>297</v>
      </c>
    </row>
    <row r="180" spans="23:36">
      <c r="W180" s="33"/>
      <c r="AJ180" s="279" t="s">
        <v>298</v>
      </c>
    </row>
    <row r="181" spans="23:36">
      <c r="W181" s="33"/>
      <c r="AJ181" s="279" t="s">
        <v>299</v>
      </c>
    </row>
    <row r="182" spans="23:36">
      <c r="W182" s="33"/>
      <c r="AJ182" s="279" t="s">
        <v>300</v>
      </c>
    </row>
    <row r="183" spans="23:36">
      <c r="W183" s="33"/>
      <c r="AJ183" s="279" t="s">
        <v>301</v>
      </c>
    </row>
    <row r="184" spans="23:36">
      <c r="W184" s="33"/>
      <c r="AJ184" s="279" t="s">
        <v>302</v>
      </c>
    </row>
    <row r="185" spans="23:36">
      <c r="W185" s="33"/>
      <c r="AJ185" s="279" t="s">
        <v>303</v>
      </c>
    </row>
    <row r="186" spans="23:36">
      <c r="W186" s="33"/>
      <c r="AJ186" s="279" t="s">
        <v>304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4:Q159 AF125 Q17:Q18 AF155:AF159 AF17:AF29 AF5:AF13 AF36 AF40 AF57:AF70 AF74 AF78 Q57:Q70 Q109:Q117">
    <cfRule type="cellIs" dxfId="16387" priority="3262" operator="lessThan">
      <formula>0</formula>
    </cfRule>
  </conditionalFormatting>
  <conditionalFormatting sqref="AH57 AH70 S43 S123 S95 AH95 S5:S9 AH5:AH9 S134 AH17:AH18 S17:S18 S32 S82 AH82 S57:S70">
    <cfRule type="cellIs" dxfId="16386" priority="3261" operator="lessThan">
      <formula>0.8</formula>
    </cfRule>
  </conditionalFormatting>
  <conditionalFormatting sqref="R147 R173 R30 R121 R95 R43 R134 R82 R154:R159 R17:R18 R57:R70 R109:R117">
    <cfRule type="cellIs" dxfId="16385" priority="3259" operator="lessThan">
      <formula>0.8</formula>
    </cfRule>
    <cfRule type="cellIs" dxfId="16384" priority="3260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57:R70 R109:R117">
    <cfRule type="cellIs" dxfId="16383" priority="3257" operator="greaterThan">
      <formula>1</formula>
    </cfRule>
    <cfRule type="cellIs" dxfId="16382" priority="3258" operator="lessThan">
      <formula>0.8</formula>
    </cfRule>
  </conditionalFormatting>
  <conditionalFormatting sqref="P147 P30 P121 P95 P43 P134 P82 P154:P159 P17:P18 P57:P70 P109:P117">
    <cfRule type="cellIs" dxfId="16381" priority="3256" operator="greaterThan">
      <formula>0</formula>
    </cfRule>
  </conditionalFormatting>
  <conditionalFormatting sqref="S161">
    <cfRule type="cellIs" dxfId="16380" priority="3255" operator="lessThan">
      <formula>0.8</formula>
    </cfRule>
  </conditionalFormatting>
  <conditionalFormatting sqref="Q161:Q166">
    <cfRule type="cellIs" dxfId="16379" priority="3254" operator="lessThan">
      <formula>0</formula>
    </cfRule>
  </conditionalFormatting>
  <conditionalFormatting sqref="R161:R166">
    <cfRule type="cellIs" dxfId="16378" priority="3252" operator="lessThan">
      <formula>0.8</formula>
    </cfRule>
    <cfRule type="cellIs" dxfId="16377" priority="3253" operator="greaterThan">
      <formula>1</formula>
    </cfRule>
  </conditionalFormatting>
  <conditionalFormatting sqref="R161:R166">
    <cfRule type="cellIs" dxfId="16376" priority="3250" operator="greaterThan">
      <formula>1</formula>
    </cfRule>
    <cfRule type="cellIs" dxfId="16375" priority="3251" operator="lessThan">
      <formula>0.8</formula>
    </cfRule>
  </conditionalFormatting>
  <conditionalFormatting sqref="P161:P166">
    <cfRule type="cellIs" dxfId="16374" priority="3249" operator="greaterThan">
      <formula>0</formula>
    </cfRule>
  </conditionalFormatting>
  <conditionalFormatting sqref="Q169:Q172 AF161:AF172">
    <cfRule type="cellIs" dxfId="16373" priority="3248" operator="lessThan">
      <formula>0</formula>
    </cfRule>
  </conditionalFormatting>
  <conditionalFormatting sqref="R169:R172">
    <cfRule type="cellIs" dxfId="16372" priority="3246" operator="lessThan">
      <formula>0.8</formula>
    </cfRule>
    <cfRule type="cellIs" dxfId="16371" priority="3247" operator="greaterThan">
      <formula>1</formula>
    </cfRule>
  </conditionalFormatting>
  <conditionalFormatting sqref="R169:R172 AG161:AG172">
    <cfRule type="cellIs" dxfId="16370" priority="3244" operator="greaterThan">
      <formula>1</formula>
    </cfRule>
    <cfRule type="cellIs" dxfId="16369" priority="3245" operator="lessThan">
      <formula>0.8</formula>
    </cfRule>
  </conditionalFormatting>
  <conditionalFormatting sqref="P169:P172">
    <cfRule type="cellIs" dxfId="16368" priority="3243" operator="greaterThan">
      <formula>0</formula>
    </cfRule>
  </conditionalFormatting>
  <conditionalFormatting sqref="AF145">
    <cfRule type="cellIs" dxfId="16367" priority="3242" operator="lessThan">
      <formula>0</formula>
    </cfRule>
  </conditionalFormatting>
  <conditionalFormatting sqref="AG145">
    <cfRule type="cellIs" dxfId="16366" priority="3240" operator="greaterThan">
      <formula>1</formula>
    </cfRule>
    <cfRule type="cellIs" dxfId="16365" priority="3241" operator="lessThan">
      <formula>0.8</formula>
    </cfRule>
  </conditionalFormatting>
  <conditionalFormatting sqref="AF44:AF54">
    <cfRule type="cellIs" dxfId="16364" priority="3239" operator="lessThan">
      <formula>0</formula>
    </cfRule>
  </conditionalFormatting>
  <conditionalFormatting sqref="AG44:AG54">
    <cfRule type="cellIs" dxfId="16363" priority="3237" operator="greaterThan">
      <formula>1</formula>
    </cfRule>
    <cfRule type="cellIs" dxfId="16362" priority="3238" operator="lessThan">
      <formula>0.8</formula>
    </cfRule>
  </conditionalFormatting>
  <conditionalFormatting sqref="AF83:AF94">
    <cfRule type="cellIs" dxfId="16361" priority="3236" operator="lessThan">
      <formula>0</formula>
    </cfRule>
  </conditionalFormatting>
  <conditionalFormatting sqref="AH83">
    <cfRule type="cellIs" dxfId="16360" priority="3235" operator="lessThan">
      <formula>0.8</formula>
    </cfRule>
  </conditionalFormatting>
  <conditionalFormatting sqref="AG83:AG94">
    <cfRule type="cellIs" dxfId="16359" priority="3233" operator="greaterThan">
      <formula>1</formula>
    </cfRule>
    <cfRule type="cellIs" dxfId="16358" priority="3234" operator="lessThan">
      <formula>0.8</formula>
    </cfRule>
  </conditionalFormatting>
  <conditionalFormatting sqref="S83">
    <cfRule type="cellIs" dxfId="16357" priority="3232" operator="lessThan">
      <formula>0.8</formula>
    </cfRule>
  </conditionalFormatting>
  <conditionalFormatting sqref="AH84">
    <cfRule type="cellIs" dxfId="16356" priority="3231" operator="lessThan">
      <formula>0.8</formula>
    </cfRule>
  </conditionalFormatting>
  <conditionalFormatting sqref="S84">
    <cfRule type="cellIs" dxfId="16355" priority="3230" operator="lessThan">
      <formula>0.8</formula>
    </cfRule>
  </conditionalFormatting>
  <conditionalFormatting sqref="S90">
    <cfRule type="cellIs" dxfId="16354" priority="3229" operator="lessThan">
      <formula>0.8</formula>
    </cfRule>
  </conditionalFormatting>
  <conditionalFormatting sqref="AH90">
    <cfRule type="cellIs" dxfId="16353" priority="3228" operator="lessThan">
      <formula>0.8</formula>
    </cfRule>
  </conditionalFormatting>
  <conditionalFormatting sqref="AF122">
    <cfRule type="cellIs" dxfId="16352" priority="3227" operator="lessThan">
      <formula>0</formula>
    </cfRule>
  </conditionalFormatting>
  <conditionalFormatting sqref="S122">
    <cfRule type="cellIs" dxfId="16351" priority="3226" operator="lessThan">
      <formula>0.8</formula>
    </cfRule>
  </conditionalFormatting>
  <conditionalFormatting sqref="AG122">
    <cfRule type="cellIs" dxfId="16350" priority="3224" operator="greaterThan">
      <formula>1</formula>
    </cfRule>
    <cfRule type="cellIs" dxfId="16349" priority="3225" operator="lessThan">
      <formula>0.8</formula>
    </cfRule>
  </conditionalFormatting>
  <conditionalFormatting sqref="P162:P168">
    <cfRule type="cellIs" dxfId="16348" priority="3218" operator="greaterThan">
      <formula>0</formula>
    </cfRule>
  </conditionalFormatting>
  <conditionalFormatting sqref="R162:R168">
    <cfRule type="cellIs" dxfId="16347" priority="3221" operator="lessThan">
      <formula>0.8</formula>
    </cfRule>
    <cfRule type="cellIs" dxfId="16346" priority="3222" operator="greaterThan">
      <formula>1</formula>
    </cfRule>
  </conditionalFormatting>
  <conditionalFormatting sqref="R162:R168">
    <cfRule type="cellIs" dxfId="16345" priority="3219" operator="greaterThan">
      <formula>1</formula>
    </cfRule>
    <cfRule type="cellIs" dxfId="16344" priority="3220" operator="lessThan">
      <formula>0.8</formula>
    </cfRule>
  </conditionalFormatting>
  <conditionalFormatting sqref="Q162:Q168">
    <cfRule type="cellIs" dxfId="16343" priority="3223" operator="lessThan">
      <formula>0</formula>
    </cfRule>
  </conditionalFormatting>
  <conditionalFormatting sqref="P132:P133">
    <cfRule type="cellIs" dxfId="16342" priority="3211" operator="greaterThan">
      <formula>0</formula>
    </cfRule>
  </conditionalFormatting>
  <conditionalFormatting sqref="AF124 Q132:Q133 AF126:AF133">
    <cfRule type="cellIs" dxfId="16341" priority="3217" operator="lessThan">
      <formula>0</formula>
    </cfRule>
  </conditionalFormatting>
  <conditionalFormatting sqref="S124:S133">
    <cfRule type="cellIs" dxfId="16340" priority="3216" operator="lessThan">
      <formula>0.8</formula>
    </cfRule>
  </conditionalFormatting>
  <conditionalFormatting sqref="R132:R133">
    <cfRule type="cellIs" dxfId="16339" priority="3214" operator="lessThan">
      <formula>0.8</formula>
    </cfRule>
    <cfRule type="cellIs" dxfId="16338" priority="3215" operator="greaterThan">
      <formula>1</formula>
    </cfRule>
  </conditionalFormatting>
  <conditionalFormatting sqref="AG124 R132:R133 AG126:AG133">
    <cfRule type="cellIs" dxfId="16337" priority="3212" operator="greaterThan">
      <formula>1</formula>
    </cfRule>
    <cfRule type="cellIs" dxfId="16336" priority="3213" operator="lessThan">
      <formula>0.8</formula>
    </cfRule>
  </conditionalFormatting>
  <conditionalFormatting sqref="AH109">
    <cfRule type="cellIs" dxfId="16335" priority="3210" operator="lessThan">
      <formula>0.8</formula>
    </cfRule>
  </conditionalFormatting>
  <conditionalFormatting sqref="R160 AG160">
    <cfRule type="cellIs" dxfId="16334" priority="3205" operator="greaterThan">
      <formula>1</formula>
    </cfRule>
    <cfRule type="cellIs" dxfId="16333" priority="3206" operator="lessThan">
      <formula>0.8</formula>
    </cfRule>
  </conditionalFormatting>
  <conditionalFormatting sqref="R160">
    <cfRule type="cellIs" dxfId="16332" priority="3207" operator="lessThan">
      <formula>0.8</formula>
    </cfRule>
    <cfRule type="cellIs" dxfId="16331" priority="3208" operator="greaterThan">
      <formula>1</formula>
    </cfRule>
  </conditionalFormatting>
  <conditionalFormatting sqref="P160">
    <cfRule type="cellIs" dxfId="16330" priority="3204" operator="greaterThan">
      <formula>0</formula>
    </cfRule>
  </conditionalFormatting>
  <conditionalFormatting sqref="AH148">
    <cfRule type="cellIs" dxfId="16329" priority="3203" operator="lessThan">
      <formula>0.8</formula>
    </cfRule>
  </conditionalFormatting>
  <conditionalFormatting sqref="Q160 AF160">
    <cfRule type="cellIs" dxfId="16328" priority="3209" operator="lessThan">
      <formula>0</formula>
    </cfRule>
  </conditionalFormatting>
  <conditionalFormatting sqref="AF148:AF154">
    <cfRule type="cellIs" dxfId="16327" priority="3202" operator="lessThan">
      <formula>0</formula>
    </cfRule>
  </conditionalFormatting>
  <conditionalFormatting sqref="S148">
    <cfRule type="cellIs" dxfId="16326" priority="3201" operator="lessThan">
      <formula>0.8</formula>
    </cfRule>
  </conditionalFormatting>
  <conditionalFormatting sqref="AG148:AG154">
    <cfRule type="cellIs" dxfId="16325" priority="3199" operator="greaterThan">
      <formula>1</formula>
    </cfRule>
    <cfRule type="cellIs" dxfId="16324" priority="3200" operator="lessThan">
      <formula>0.8</formula>
    </cfRule>
  </conditionalFormatting>
  <conditionalFormatting sqref="S86">
    <cfRule type="cellIs" dxfId="16323" priority="3198" operator="lessThan">
      <formula>0.8</formula>
    </cfRule>
  </conditionalFormatting>
  <conditionalFormatting sqref="S88 AH88">
    <cfRule type="cellIs" dxfId="16322" priority="3193" operator="lessThan">
      <formula>0.8</formula>
    </cfRule>
  </conditionalFormatting>
  <conditionalFormatting sqref="AH86">
    <cfRule type="cellIs" dxfId="16321" priority="3197" operator="lessThan">
      <formula>0.8</formula>
    </cfRule>
  </conditionalFormatting>
  <conditionalFormatting sqref="S87">
    <cfRule type="cellIs" dxfId="16320" priority="3196" operator="lessThan">
      <formula>0.8</formula>
    </cfRule>
  </conditionalFormatting>
  <conditionalFormatting sqref="AH87">
    <cfRule type="cellIs" dxfId="16319" priority="3195" operator="lessThan">
      <formula>0.8</formula>
    </cfRule>
  </conditionalFormatting>
  <conditionalFormatting sqref="S89 AH89">
    <cfRule type="cellIs" dxfId="16318" priority="3194" operator="lessThan">
      <formula>0.8</formula>
    </cfRule>
  </conditionalFormatting>
  <conditionalFormatting sqref="AF31 AF35 AF39">
    <cfRule type="cellIs" dxfId="16317" priority="3192" operator="lessThan">
      <formula>0</formula>
    </cfRule>
  </conditionalFormatting>
  <conditionalFormatting sqref="AH31 S31">
    <cfRule type="cellIs" dxfId="16316" priority="3191" operator="lessThan">
      <formula>0.8</formula>
    </cfRule>
  </conditionalFormatting>
  <conditionalFormatting sqref="AG31 AG35 AG39">
    <cfRule type="cellIs" dxfId="16315" priority="3189" operator="greaterThan">
      <formula>1</formula>
    </cfRule>
    <cfRule type="cellIs" dxfId="16314" priority="3190" operator="lessThan">
      <formula>0.8</formula>
    </cfRule>
  </conditionalFormatting>
  <conditionalFormatting sqref="AF135">
    <cfRule type="cellIs" dxfId="16313" priority="3188" operator="lessThan">
      <formula>0</formula>
    </cfRule>
  </conditionalFormatting>
  <conditionalFormatting sqref="AH135 S135">
    <cfRule type="cellIs" dxfId="16312" priority="3187" operator="lessThan">
      <formula>0.8</formula>
    </cfRule>
  </conditionalFormatting>
  <conditionalFormatting sqref="AG135">
    <cfRule type="cellIs" dxfId="16311" priority="3185" operator="greaterThan">
      <formula>1</formula>
    </cfRule>
    <cfRule type="cellIs" dxfId="16310" priority="3186" operator="lessThan">
      <formula>0.8</formula>
    </cfRule>
  </conditionalFormatting>
  <conditionalFormatting sqref="AF108 Q108">
    <cfRule type="cellIs" dxfId="16309" priority="3184" operator="lessThan">
      <formula>0</formula>
    </cfRule>
  </conditionalFormatting>
  <conditionalFormatting sqref="R108">
    <cfRule type="cellIs" dxfId="16308" priority="3182" operator="lessThan">
      <formula>0.8</formula>
    </cfRule>
    <cfRule type="cellIs" dxfId="16307" priority="3183" operator="greaterThan">
      <formula>1</formula>
    </cfRule>
  </conditionalFormatting>
  <conditionalFormatting sqref="AG108 R108">
    <cfRule type="cellIs" dxfId="16306" priority="3180" operator="greaterThan">
      <formula>1</formula>
    </cfRule>
    <cfRule type="cellIs" dxfId="16305" priority="3181" operator="lessThan">
      <formula>0.8</formula>
    </cfRule>
  </conditionalFormatting>
  <conditionalFormatting sqref="P108">
    <cfRule type="cellIs" dxfId="16304" priority="3179" operator="greaterThan">
      <formula>0</formula>
    </cfRule>
  </conditionalFormatting>
  <conditionalFormatting sqref="AH97">
    <cfRule type="cellIs" dxfId="16303" priority="3174" operator="lessThan">
      <formula>0.8</formula>
    </cfRule>
  </conditionalFormatting>
  <conditionalFormatting sqref="AG96 AG98 AG100 AG102 AG104">
    <cfRule type="cellIs" dxfId="16302" priority="3176" operator="greaterThan">
      <formula>1</formula>
    </cfRule>
    <cfRule type="cellIs" dxfId="16301" priority="3177" operator="lessThan">
      <formula>0.8</formula>
    </cfRule>
  </conditionalFormatting>
  <conditionalFormatting sqref="AF96 AF98 AF100 AF102 AF104">
    <cfRule type="cellIs" dxfId="16300" priority="3178" operator="lessThan">
      <formula>0</formula>
    </cfRule>
  </conditionalFormatting>
  <conditionalFormatting sqref="AG97 AG99 AG101 AG103 AG105">
    <cfRule type="cellIs" dxfId="16299" priority="3172" operator="greaterThan">
      <formula>1</formula>
    </cfRule>
    <cfRule type="cellIs" dxfId="16298" priority="3173" operator="lessThan">
      <formula>0.8</formula>
    </cfRule>
  </conditionalFormatting>
  <conditionalFormatting sqref="AF97 AF99 AF101 AF103 AF105">
    <cfRule type="cellIs" dxfId="16297" priority="3175" operator="lessThan">
      <formula>0</formula>
    </cfRule>
  </conditionalFormatting>
  <conditionalFormatting sqref="AF71 AF73 AF75 AF79 AF77">
    <cfRule type="cellIs" dxfId="16296" priority="3169" operator="lessThan">
      <formula>0</formula>
    </cfRule>
  </conditionalFormatting>
  <conditionalFormatting sqref="S71 AH71">
    <cfRule type="cellIs" dxfId="16295" priority="3168" operator="lessThan">
      <formula>0.8</formula>
    </cfRule>
  </conditionalFormatting>
  <conditionalFormatting sqref="AG71 AG73 AG75 AG79 AG77">
    <cfRule type="cellIs" dxfId="16294" priority="3166" operator="greaterThan">
      <formula>1</formula>
    </cfRule>
    <cfRule type="cellIs" dxfId="16293" priority="3167" operator="lessThan">
      <formula>0.8</formula>
    </cfRule>
  </conditionalFormatting>
  <conditionalFormatting sqref="AF72 AF76 AF80">
    <cfRule type="cellIs" dxfId="16292" priority="3165" operator="lessThan">
      <formula>0</formula>
    </cfRule>
  </conditionalFormatting>
  <conditionalFormatting sqref="S72 AH72">
    <cfRule type="cellIs" dxfId="16291" priority="3164" operator="lessThan">
      <formula>0.8</formula>
    </cfRule>
  </conditionalFormatting>
  <conditionalFormatting sqref="S11">
    <cfRule type="cellIs" dxfId="16290" priority="3171" operator="lessThan">
      <formula>0.8</formula>
    </cfRule>
  </conditionalFormatting>
  <conditionalFormatting sqref="S10">
    <cfRule type="cellIs" dxfId="16289" priority="3170" operator="lessThan">
      <formula>0.8</formula>
    </cfRule>
  </conditionalFormatting>
  <conditionalFormatting sqref="AG72 AG76 AG80">
    <cfRule type="cellIs" dxfId="16288" priority="3162" operator="greaterThan">
      <formula>1</formula>
    </cfRule>
    <cfRule type="cellIs" dxfId="16287" priority="3163" operator="lessThan">
      <formula>0.8</formula>
    </cfRule>
  </conditionalFormatting>
  <conditionalFormatting sqref="AF14:AF16 Q15:Q16">
    <cfRule type="cellIs" dxfId="16286" priority="3161" operator="lessThan">
      <formula>0</formula>
    </cfRule>
  </conditionalFormatting>
  <conditionalFormatting sqref="R15:R16">
    <cfRule type="cellIs" dxfId="16285" priority="3159" operator="lessThan">
      <formula>0.8</formula>
    </cfRule>
    <cfRule type="cellIs" dxfId="16284" priority="3160" operator="greaterThan">
      <formula>1</formula>
    </cfRule>
  </conditionalFormatting>
  <conditionalFormatting sqref="AG14:AG16 R15:R16">
    <cfRule type="cellIs" dxfId="16283" priority="3157" operator="greaterThan">
      <formula>1</formula>
    </cfRule>
    <cfRule type="cellIs" dxfId="16282" priority="3158" operator="lessThan">
      <formula>0.8</formula>
    </cfRule>
  </conditionalFormatting>
  <conditionalFormatting sqref="P15:P16">
    <cfRule type="cellIs" dxfId="16281" priority="3156" operator="greaterThan">
      <formula>0</formula>
    </cfRule>
  </conditionalFormatting>
  <conditionalFormatting sqref="AH98">
    <cfRule type="cellIs" dxfId="16280" priority="3155" operator="lessThan">
      <formula>0.8</formula>
    </cfRule>
  </conditionalFormatting>
  <conditionalFormatting sqref="AF33 AF37">
    <cfRule type="cellIs" dxfId="16279" priority="3154" operator="lessThan">
      <formula>0</formula>
    </cfRule>
  </conditionalFormatting>
  <conditionalFormatting sqref="AG33 AG37">
    <cfRule type="cellIs" dxfId="16278" priority="3152" operator="greaterThan">
      <formula>1</formula>
    </cfRule>
    <cfRule type="cellIs" dxfId="16277" priority="3153" operator="lessThan">
      <formula>0.8</formula>
    </cfRule>
  </conditionalFormatting>
  <conditionalFormatting sqref="P41:P42">
    <cfRule type="cellIs" dxfId="16276" priority="3146" operator="greaterThan">
      <formula>0</formula>
    </cfRule>
  </conditionalFormatting>
  <conditionalFormatting sqref="Q41:Q42 AF34 AF41:AF42 AF38">
    <cfRule type="cellIs" dxfId="16275" priority="3151" operator="lessThan">
      <formula>0</formula>
    </cfRule>
  </conditionalFormatting>
  <conditionalFormatting sqref="R41:R42">
    <cfRule type="cellIs" dxfId="16274" priority="3149" operator="lessThan">
      <formula>0.8</formula>
    </cfRule>
    <cfRule type="cellIs" dxfId="16273" priority="3150" operator="greaterThan">
      <formula>1</formula>
    </cfRule>
  </conditionalFormatting>
  <conditionalFormatting sqref="R41:R42 AG34 AG41:AG42 AG38">
    <cfRule type="cellIs" dxfId="16272" priority="3147" operator="greaterThan">
      <formula>1</formula>
    </cfRule>
    <cfRule type="cellIs" dxfId="16271" priority="3148" operator="lessThan">
      <formula>0.8</formula>
    </cfRule>
  </conditionalFormatting>
  <conditionalFormatting sqref="AF137:AF144">
    <cfRule type="cellIs" dxfId="16270" priority="3145" operator="lessThan">
      <formula>0</formula>
    </cfRule>
  </conditionalFormatting>
  <conditionalFormatting sqref="AH137 S137">
    <cfRule type="cellIs" dxfId="16269" priority="3144" operator="lessThan">
      <formula>0.8</formula>
    </cfRule>
  </conditionalFormatting>
  <conditionalFormatting sqref="AG137:AG144">
    <cfRule type="cellIs" dxfId="16268" priority="3142" operator="greaterThan">
      <formula>1</formula>
    </cfRule>
    <cfRule type="cellIs" dxfId="16267" priority="3143" operator="lessThan">
      <formula>0.8</formula>
    </cfRule>
  </conditionalFormatting>
  <conditionalFormatting sqref="AF55">
    <cfRule type="cellIs" dxfId="16266" priority="3141" operator="lessThan">
      <formula>0</formula>
    </cfRule>
  </conditionalFormatting>
  <conditionalFormatting sqref="AG55">
    <cfRule type="cellIs" dxfId="16265" priority="3139" operator="greaterThan">
      <formula>1</formula>
    </cfRule>
    <cfRule type="cellIs" dxfId="16264" priority="3140" operator="lessThan">
      <formula>0.8</formula>
    </cfRule>
  </conditionalFormatting>
  <conditionalFormatting sqref="AF56 Q56">
    <cfRule type="cellIs" dxfId="16263" priority="3138" operator="lessThan">
      <formula>0</formula>
    </cfRule>
  </conditionalFormatting>
  <conditionalFormatting sqref="R56">
    <cfRule type="cellIs" dxfId="16262" priority="3136" operator="lessThan">
      <formula>0.8</formula>
    </cfRule>
    <cfRule type="cellIs" dxfId="16261" priority="3137" operator="greaterThan">
      <formula>1</formula>
    </cfRule>
  </conditionalFormatting>
  <conditionalFormatting sqref="AG56 R56">
    <cfRule type="cellIs" dxfId="16260" priority="3134" operator="greaterThan">
      <formula>1</formula>
    </cfRule>
    <cfRule type="cellIs" dxfId="16259" priority="3135" operator="lessThan">
      <formula>0.8</formula>
    </cfRule>
  </conditionalFormatting>
  <conditionalFormatting sqref="P56">
    <cfRule type="cellIs" dxfId="16258" priority="3133" operator="greaterThan">
      <formula>0</formula>
    </cfRule>
  </conditionalFormatting>
  <conditionalFormatting sqref="P52:P55">
    <cfRule type="cellIs" dxfId="16257" priority="3127" operator="greaterThan">
      <formula>0</formula>
    </cfRule>
  </conditionalFormatting>
  <conditionalFormatting sqref="Q52:Q55">
    <cfRule type="cellIs" dxfId="16256" priority="3132" operator="lessThan">
      <formula>0</formula>
    </cfRule>
  </conditionalFormatting>
  <conditionalFormatting sqref="R52:R55">
    <cfRule type="cellIs" dxfId="16255" priority="3130" operator="lessThan">
      <formula>0.8</formula>
    </cfRule>
    <cfRule type="cellIs" dxfId="16254" priority="3131" operator="greaterThan">
      <formula>1</formula>
    </cfRule>
  </conditionalFormatting>
  <conditionalFormatting sqref="R52:R55">
    <cfRule type="cellIs" dxfId="16253" priority="3128" operator="greaterThan">
      <formula>1</formula>
    </cfRule>
    <cfRule type="cellIs" dxfId="16252" priority="3129" operator="lessThan">
      <formula>0.8</formula>
    </cfRule>
  </conditionalFormatting>
  <conditionalFormatting sqref="P80:P81">
    <cfRule type="cellIs" dxfId="16251" priority="3121" operator="greaterThan">
      <formula>0</formula>
    </cfRule>
  </conditionalFormatting>
  <conditionalFormatting sqref="AF81 Q80:Q81">
    <cfRule type="cellIs" dxfId="16250" priority="3126" operator="lessThan">
      <formula>0</formula>
    </cfRule>
  </conditionalFormatting>
  <conditionalFormatting sqref="R80:R81">
    <cfRule type="cellIs" dxfId="16249" priority="3124" operator="lessThan">
      <formula>0.8</formula>
    </cfRule>
    <cfRule type="cellIs" dxfId="16248" priority="3125" operator="greaterThan">
      <formula>1</formula>
    </cfRule>
  </conditionalFormatting>
  <conditionalFormatting sqref="AG81 R80:R81">
    <cfRule type="cellIs" dxfId="16247" priority="3122" operator="greaterThan">
      <formula>1</formula>
    </cfRule>
    <cfRule type="cellIs" dxfId="16246" priority="3123" operator="lessThan">
      <formula>0.8</formula>
    </cfRule>
  </conditionalFormatting>
  <conditionalFormatting sqref="AH85">
    <cfRule type="cellIs" dxfId="16245" priority="3120" operator="lessThan">
      <formula>0.8</formula>
    </cfRule>
  </conditionalFormatting>
  <conditionalFormatting sqref="S85">
    <cfRule type="cellIs" dxfId="16244" priority="3119" operator="lessThan">
      <formula>0.8</formula>
    </cfRule>
  </conditionalFormatting>
  <conditionalFormatting sqref="AF106:AF107">
    <cfRule type="cellIs" dxfId="16243" priority="3118" operator="lessThan">
      <formula>0</formula>
    </cfRule>
  </conditionalFormatting>
  <conditionalFormatting sqref="AH100:AH107">
    <cfRule type="cellIs" dxfId="16242" priority="3117" operator="lessThan">
      <formula>0.8</formula>
    </cfRule>
  </conditionalFormatting>
  <conditionalFormatting sqref="AG106:AG107">
    <cfRule type="cellIs" dxfId="16241" priority="3115" operator="greaterThan">
      <formula>1</formula>
    </cfRule>
    <cfRule type="cellIs" dxfId="16240" priority="3116" operator="lessThan">
      <formula>0.8</formula>
    </cfRule>
  </conditionalFormatting>
  <conditionalFormatting sqref="P106:P107">
    <cfRule type="cellIs" dxfId="16239" priority="3109" operator="greaterThan">
      <formula>0</formula>
    </cfRule>
  </conditionalFormatting>
  <conditionalFormatting sqref="Q106:Q107">
    <cfRule type="cellIs" dxfId="16238" priority="3114" operator="lessThan">
      <formula>0</formula>
    </cfRule>
  </conditionalFormatting>
  <conditionalFormatting sqref="R106:R107">
    <cfRule type="cellIs" dxfId="16237" priority="3112" operator="lessThan">
      <formula>0.8</formula>
    </cfRule>
    <cfRule type="cellIs" dxfId="16236" priority="3113" operator="greaterThan">
      <formula>1</formula>
    </cfRule>
  </conditionalFormatting>
  <conditionalFormatting sqref="R106:R107">
    <cfRule type="cellIs" dxfId="16235" priority="3110" operator="greaterThan">
      <formula>1</formula>
    </cfRule>
    <cfRule type="cellIs" dxfId="16234" priority="3111" operator="lessThan">
      <formula>0.8</formula>
    </cfRule>
  </conditionalFormatting>
  <conditionalFormatting sqref="AF109:AF120">
    <cfRule type="cellIs" dxfId="16233" priority="3108" operator="lessThan">
      <formula>0</formula>
    </cfRule>
  </conditionalFormatting>
  <conditionalFormatting sqref="S109">
    <cfRule type="cellIs" dxfId="16232" priority="3107" operator="lessThan">
      <formula>0.8</formula>
    </cfRule>
  </conditionalFormatting>
  <conditionalFormatting sqref="AG109:AG120">
    <cfRule type="cellIs" dxfId="16231" priority="3105" operator="greaterThan">
      <formula>1</formula>
    </cfRule>
    <cfRule type="cellIs" dxfId="16230" priority="3106" operator="lessThan">
      <formula>0.8</formula>
    </cfRule>
  </conditionalFormatting>
  <conditionalFormatting sqref="S150">
    <cfRule type="cellIs" dxfId="16229" priority="3104" operator="lessThan">
      <formula>0.8</formula>
    </cfRule>
  </conditionalFormatting>
  <conditionalFormatting sqref="AH150">
    <cfRule type="cellIs" dxfId="16228" priority="3103" operator="lessThan">
      <formula>0.8</formula>
    </cfRule>
  </conditionalFormatting>
  <conditionalFormatting sqref="S149">
    <cfRule type="cellIs" dxfId="16227" priority="3102" operator="lessThan">
      <formula>0.8</formula>
    </cfRule>
  </conditionalFormatting>
  <conditionalFormatting sqref="Q26:Q29">
    <cfRule type="cellIs" dxfId="16226" priority="3101" operator="lessThan">
      <formula>0</formula>
    </cfRule>
  </conditionalFormatting>
  <conditionalFormatting sqref="S21:S29 AH21:AH29">
    <cfRule type="cellIs" dxfId="16225" priority="3100" operator="lessThan">
      <formula>0.8</formula>
    </cfRule>
  </conditionalFormatting>
  <conditionalFormatting sqref="R26:R29">
    <cfRule type="cellIs" dxfId="16224" priority="3098" operator="lessThan">
      <formula>0.8</formula>
    </cfRule>
    <cfRule type="cellIs" dxfId="16223" priority="3099" operator="greaterThan">
      <formula>1</formula>
    </cfRule>
  </conditionalFormatting>
  <conditionalFormatting sqref="R26:R29">
    <cfRule type="cellIs" dxfId="16222" priority="3096" operator="greaterThan">
      <formula>1</formula>
    </cfRule>
    <cfRule type="cellIs" dxfId="16221" priority="3097" operator="lessThan">
      <formula>0.8</formula>
    </cfRule>
  </conditionalFormatting>
  <conditionalFormatting sqref="P26:P29">
    <cfRule type="cellIs" dxfId="16220" priority="3095" operator="greaterThan">
      <formula>0</formula>
    </cfRule>
  </conditionalFormatting>
  <conditionalFormatting sqref="AH91 S91">
    <cfRule type="cellIs" dxfId="16219" priority="3094" operator="lessThan">
      <formula>0.8</formula>
    </cfRule>
  </conditionalFormatting>
  <conditionalFormatting sqref="P92:P94">
    <cfRule type="cellIs" dxfId="16218" priority="3088" operator="greaterThan">
      <formula>0</formula>
    </cfRule>
  </conditionalFormatting>
  <conditionalFormatting sqref="Q92:Q94">
    <cfRule type="cellIs" dxfId="16217" priority="3093" operator="lessThan">
      <formula>0</formula>
    </cfRule>
  </conditionalFormatting>
  <conditionalFormatting sqref="R92:R94">
    <cfRule type="cellIs" dxfId="16216" priority="3091" operator="lessThan">
      <formula>0.8</formula>
    </cfRule>
    <cfRule type="cellIs" dxfId="16215" priority="3092" operator="greaterThan">
      <formula>1</formula>
    </cfRule>
  </conditionalFormatting>
  <conditionalFormatting sqref="R92:R94">
    <cfRule type="cellIs" dxfId="16214" priority="3089" operator="greaterThan">
      <formula>1</formula>
    </cfRule>
    <cfRule type="cellIs" dxfId="16213" priority="3090" operator="lessThan">
      <formula>0.8</formula>
    </cfRule>
  </conditionalFormatting>
  <conditionalFormatting sqref="AF146 Q145:Q146">
    <cfRule type="cellIs" dxfId="16212" priority="3087" operator="lessThan">
      <formula>0</formula>
    </cfRule>
  </conditionalFormatting>
  <conditionalFormatting sqref="AH139:AH146 S139:S146">
    <cfRule type="cellIs" dxfId="16211" priority="3086" operator="lessThan">
      <formula>0.8</formula>
    </cfRule>
  </conditionalFormatting>
  <conditionalFormatting sqref="R145:R146">
    <cfRule type="cellIs" dxfId="16210" priority="3084" operator="lessThan">
      <formula>0.8</formula>
    </cfRule>
    <cfRule type="cellIs" dxfId="16209" priority="3085" operator="greaterThan">
      <formula>1</formula>
    </cfRule>
  </conditionalFormatting>
  <conditionalFormatting sqref="AG146 R145:R146">
    <cfRule type="cellIs" dxfId="16208" priority="3082" operator="greaterThan">
      <formula>1</formula>
    </cfRule>
    <cfRule type="cellIs" dxfId="16207" priority="3083" operator="lessThan">
      <formula>0.8</formula>
    </cfRule>
  </conditionalFormatting>
  <conditionalFormatting sqref="P145:P146">
    <cfRule type="cellIs" dxfId="16206" priority="3081" operator="greaterThan">
      <formula>0</formula>
    </cfRule>
  </conditionalFormatting>
  <conditionalFormatting sqref="Q119:Q120">
    <cfRule type="cellIs" dxfId="16205" priority="3080" operator="lessThan">
      <formula>0</formula>
    </cfRule>
  </conditionalFormatting>
  <conditionalFormatting sqref="R119:R120">
    <cfRule type="cellIs" dxfId="16204" priority="3078" operator="lessThan">
      <formula>0.8</formula>
    </cfRule>
    <cfRule type="cellIs" dxfId="16203" priority="3079" operator="greaterThan">
      <formula>1</formula>
    </cfRule>
  </conditionalFormatting>
  <conditionalFormatting sqref="R119:R120">
    <cfRule type="cellIs" dxfId="16202" priority="3076" operator="greaterThan">
      <formula>1</formula>
    </cfRule>
    <cfRule type="cellIs" dxfId="16201" priority="3077" operator="lessThan">
      <formula>0.8</formula>
    </cfRule>
  </conditionalFormatting>
  <conditionalFormatting sqref="P119:P120">
    <cfRule type="cellIs" dxfId="16200" priority="3075" operator="greaterThan">
      <formula>0</formula>
    </cfRule>
  </conditionalFormatting>
  <conditionalFormatting sqref="S44:S56">
    <cfRule type="cellIs" dxfId="16199" priority="3074" operator="lessThan">
      <formula>0.8</formula>
    </cfRule>
  </conditionalFormatting>
  <conditionalFormatting sqref="S108">
    <cfRule type="cellIs" dxfId="16198" priority="3073" operator="lessThan">
      <formula>0.8</formula>
    </cfRule>
  </conditionalFormatting>
  <conditionalFormatting sqref="S96">
    <cfRule type="cellIs" dxfId="16197" priority="3072" operator="lessThan">
      <formula>0.8</formula>
    </cfRule>
  </conditionalFormatting>
  <conditionalFormatting sqref="S97">
    <cfRule type="cellIs" dxfId="16196" priority="3071" operator="lessThan">
      <formula>0.8</formula>
    </cfRule>
  </conditionalFormatting>
  <conditionalFormatting sqref="S103">
    <cfRule type="cellIs" dxfId="16195" priority="3070" operator="lessThan">
      <formula>0.8</formula>
    </cfRule>
  </conditionalFormatting>
  <conditionalFormatting sqref="S99">
    <cfRule type="cellIs" dxfId="16194" priority="3069" operator="lessThan">
      <formula>0.8</formula>
    </cfRule>
  </conditionalFormatting>
  <conditionalFormatting sqref="S101">
    <cfRule type="cellIs" dxfId="16193" priority="3066" operator="lessThan">
      <formula>0.8</formula>
    </cfRule>
  </conditionalFormatting>
  <conditionalFormatting sqref="S100">
    <cfRule type="cellIs" dxfId="16192" priority="3068" operator="lessThan">
      <formula>0.8</formula>
    </cfRule>
  </conditionalFormatting>
  <conditionalFormatting sqref="S102">
    <cfRule type="cellIs" dxfId="16191" priority="3067" operator="lessThan">
      <formula>0.8</formula>
    </cfRule>
  </conditionalFormatting>
  <conditionalFormatting sqref="S98">
    <cfRule type="cellIs" dxfId="16190" priority="3065" operator="lessThan">
      <formula>0.8</formula>
    </cfRule>
  </conditionalFormatting>
  <conditionalFormatting sqref="S104">
    <cfRule type="cellIs" dxfId="16189" priority="3064" operator="lessThan">
      <formula>0.8</formula>
    </cfRule>
  </conditionalFormatting>
  <conditionalFormatting sqref="P118">
    <cfRule type="cellIs" dxfId="16188" priority="3058" operator="greaterThan">
      <formula>0</formula>
    </cfRule>
  </conditionalFormatting>
  <conditionalFormatting sqref="Q118">
    <cfRule type="cellIs" dxfId="16187" priority="3063" operator="lessThan">
      <formula>0</formula>
    </cfRule>
  </conditionalFormatting>
  <conditionalFormatting sqref="R118">
    <cfRule type="cellIs" dxfId="16186" priority="3061" operator="lessThan">
      <formula>0.8</formula>
    </cfRule>
    <cfRule type="cellIs" dxfId="16185" priority="3062" operator="greaterThan">
      <formula>1</formula>
    </cfRule>
  </conditionalFormatting>
  <conditionalFormatting sqref="R118">
    <cfRule type="cellIs" dxfId="16184" priority="3059" operator="greaterThan">
      <formula>1</formula>
    </cfRule>
    <cfRule type="cellIs" dxfId="16183" priority="3060" operator="lessThan">
      <formula>0.8</formula>
    </cfRule>
  </conditionalFormatting>
  <conditionalFormatting sqref="Q162:Q166">
    <cfRule type="cellIs" dxfId="16182" priority="3057" operator="lessThan">
      <formula>0</formula>
    </cfRule>
  </conditionalFormatting>
  <conditionalFormatting sqref="R162:R166">
    <cfRule type="cellIs" dxfId="16181" priority="3055" operator="lessThan">
      <formula>0.8</formula>
    </cfRule>
    <cfRule type="cellIs" dxfId="16180" priority="3056" operator="greaterThan">
      <formula>1</formula>
    </cfRule>
  </conditionalFormatting>
  <conditionalFormatting sqref="R162:R166">
    <cfRule type="cellIs" dxfId="16179" priority="3053" operator="greaterThan">
      <formula>1</formula>
    </cfRule>
    <cfRule type="cellIs" dxfId="16178" priority="3054" operator="lessThan">
      <formula>0.8</formula>
    </cfRule>
  </conditionalFormatting>
  <conditionalFormatting sqref="P162:P166">
    <cfRule type="cellIs" dxfId="16177" priority="3052" operator="greaterThan">
      <formula>0</formula>
    </cfRule>
  </conditionalFormatting>
  <conditionalFormatting sqref="P167:P168">
    <cfRule type="cellIs" dxfId="16176" priority="3046" operator="greaterThan">
      <formula>0</formula>
    </cfRule>
  </conditionalFormatting>
  <conditionalFormatting sqref="R167:R168">
    <cfRule type="cellIs" dxfId="16175" priority="3049" operator="lessThan">
      <formula>0.8</formula>
    </cfRule>
    <cfRule type="cellIs" dxfId="16174" priority="3050" operator="greaterThan">
      <formula>1</formula>
    </cfRule>
  </conditionalFormatting>
  <conditionalFormatting sqref="R167:R168">
    <cfRule type="cellIs" dxfId="16173" priority="3047" operator="greaterThan">
      <formula>1</formula>
    </cfRule>
    <cfRule type="cellIs" dxfId="16172" priority="3048" operator="lessThan">
      <formula>0.8</formula>
    </cfRule>
  </conditionalFormatting>
  <conditionalFormatting sqref="Q167:Q168">
    <cfRule type="cellIs" dxfId="16171" priority="3051" operator="lessThan">
      <formula>0</formula>
    </cfRule>
  </conditionalFormatting>
  <conditionalFormatting sqref="Q83">
    <cfRule type="cellIs" dxfId="16170" priority="3045" operator="lessThan">
      <formula>0</formula>
    </cfRule>
  </conditionalFormatting>
  <conditionalFormatting sqref="R83">
    <cfRule type="cellIs" dxfId="16169" priority="3043" operator="lessThan">
      <formula>0.8</formula>
    </cfRule>
    <cfRule type="cellIs" dxfId="16168" priority="3044" operator="greaterThan">
      <formula>1</formula>
    </cfRule>
  </conditionalFormatting>
  <conditionalFormatting sqref="R83">
    <cfRule type="cellIs" dxfId="16167" priority="3041" operator="greaterThan">
      <formula>1</formula>
    </cfRule>
    <cfRule type="cellIs" dxfId="16166" priority="3042" operator="lessThan">
      <formula>0.8</formula>
    </cfRule>
  </conditionalFormatting>
  <conditionalFormatting sqref="P83">
    <cfRule type="cellIs" dxfId="16165" priority="3040" operator="greaterThan">
      <formula>0</formula>
    </cfRule>
  </conditionalFormatting>
  <conditionalFormatting sqref="Q83">
    <cfRule type="cellIs" dxfId="16164" priority="3039" operator="lessThan">
      <formula>0</formula>
    </cfRule>
  </conditionalFormatting>
  <conditionalFormatting sqref="R83">
    <cfRule type="cellIs" dxfId="16163" priority="3037" operator="lessThan">
      <formula>0.8</formula>
    </cfRule>
    <cfRule type="cellIs" dxfId="16162" priority="3038" operator="greaterThan">
      <formula>1</formula>
    </cfRule>
  </conditionalFormatting>
  <conditionalFormatting sqref="R83">
    <cfRule type="cellIs" dxfId="16161" priority="3035" operator="greaterThan">
      <formula>1</formula>
    </cfRule>
    <cfRule type="cellIs" dxfId="16160" priority="3036" operator="lessThan">
      <formula>0.8</formula>
    </cfRule>
  </conditionalFormatting>
  <conditionalFormatting sqref="P83">
    <cfRule type="cellIs" dxfId="16159" priority="3034" operator="greaterThan">
      <formula>0</formula>
    </cfRule>
  </conditionalFormatting>
  <conditionalFormatting sqref="Q83">
    <cfRule type="cellIs" dxfId="16158" priority="3033" operator="lessThan">
      <formula>0</formula>
    </cfRule>
  </conditionalFormatting>
  <conditionalFormatting sqref="R83">
    <cfRule type="cellIs" dxfId="16157" priority="3031" operator="lessThan">
      <formula>0.8</formula>
    </cfRule>
    <cfRule type="cellIs" dxfId="16156" priority="3032" operator="greaterThan">
      <formula>1</formula>
    </cfRule>
  </conditionalFormatting>
  <conditionalFormatting sqref="R83">
    <cfRule type="cellIs" dxfId="16155" priority="3029" operator="greaterThan">
      <formula>1</formula>
    </cfRule>
    <cfRule type="cellIs" dxfId="16154" priority="3030" operator="lessThan">
      <formula>0.8</formula>
    </cfRule>
  </conditionalFormatting>
  <conditionalFormatting sqref="P83">
    <cfRule type="cellIs" dxfId="16153" priority="3028" operator="greaterThan">
      <formula>0</formula>
    </cfRule>
  </conditionalFormatting>
  <conditionalFormatting sqref="Q83">
    <cfRule type="cellIs" dxfId="16152" priority="3027" operator="lessThan">
      <formula>0</formula>
    </cfRule>
  </conditionalFormatting>
  <conditionalFormatting sqref="R83">
    <cfRule type="cellIs" dxfId="16151" priority="3025" operator="lessThan">
      <formula>0.8</formula>
    </cfRule>
    <cfRule type="cellIs" dxfId="16150" priority="3026" operator="greaterThan">
      <formula>1</formula>
    </cfRule>
  </conditionalFormatting>
  <conditionalFormatting sqref="R83">
    <cfRule type="cellIs" dxfId="16149" priority="3023" operator="greaterThan">
      <formula>1</formula>
    </cfRule>
    <cfRule type="cellIs" dxfId="16148" priority="3024" operator="lessThan">
      <formula>0.8</formula>
    </cfRule>
  </conditionalFormatting>
  <conditionalFormatting sqref="P83">
    <cfRule type="cellIs" dxfId="16147" priority="3022" operator="greaterThan">
      <formula>0</formula>
    </cfRule>
  </conditionalFormatting>
  <conditionalFormatting sqref="P83">
    <cfRule type="cellIs" dxfId="16146" priority="3016" operator="greaterThan">
      <formula>0</formula>
    </cfRule>
  </conditionalFormatting>
  <conditionalFormatting sqref="Q83">
    <cfRule type="cellIs" dxfId="16145" priority="3021" operator="lessThan">
      <formula>0</formula>
    </cfRule>
  </conditionalFormatting>
  <conditionalFormatting sqref="R83">
    <cfRule type="cellIs" dxfId="16144" priority="3019" operator="lessThan">
      <formula>0.8</formula>
    </cfRule>
    <cfRule type="cellIs" dxfId="16143" priority="3020" operator="greaterThan">
      <formula>1</formula>
    </cfRule>
  </conditionalFormatting>
  <conditionalFormatting sqref="R83">
    <cfRule type="cellIs" dxfId="16142" priority="3017" operator="greaterThan">
      <formula>1</formula>
    </cfRule>
    <cfRule type="cellIs" dxfId="16141" priority="3018" operator="lessThan">
      <formula>0.8</formula>
    </cfRule>
  </conditionalFormatting>
  <conditionalFormatting sqref="P83">
    <cfRule type="cellIs" dxfId="16140" priority="3010" operator="greaterThan">
      <formula>0</formula>
    </cfRule>
  </conditionalFormatting>
  <conditionalFormatting sqref="Q83">
    <cfRule type="cellIs" dxfId="16139" priority="3015" operator="lessThan">
      <formula>0</formula>
    </cfRule>
  </conditionalFormatting>
  <conditionalFormatting sqref="R83">
    <cfRule type="cellIs" dxfId="16138" priority="3013" operator="lessThan">
      <formula>0.8</formula>
    </cfRule>
    <cfRule type="cellIs" dxfId="16137" priority="3014" operator="greaterThan">
      <formula>1</formula>
    </cfRule>
  </conditionalFormatting>
  <conditionalFormatting sqref="R83">
    <cfRule type="cellIs" dxfId="16136" priority="3011" operator="greaterThan">
      <formula>1</formula>
    </cfRule>
    <cfRule type="cellIs" dxfId="16135" priority="3012" operator="lessThan">
      <formula>0.8</formula>
    </cfRule>
  </conditionalFormatting>
  <conditionalFormatting sqref="R83">
    <cfRule type="cellIs" dxfId="16134" priority="3007" operator="lessThan">
      <formula>0.8</formula>
    </cfRule>
    <cfRule type="cellIs" dxfId="16133" priority="3008" operator="greaterThan">
      <formula>1</formula>
    </cfRule>
  </conditionalFormatting>
  <conditionalFormatting sqref="R83">
    <cfRule type="cellIs" dxfId="16132" priority="3005" operator="greaterThan">
      <formula>1</formula>
    </cfRule>
    <cfRule type="cellIs" dxfId="16131" priority="3006" operator="lessThan">
      <formula>0.8</formula>
    </cfRule>
  </conditionalFormatting>
  <conditionalFormatting sqref="P83">
    <cfRule type="cellIs" dxfId="16130" priority="3004" operator="greaterThan">
      <formula>0</formula>
    </cfRule>
  </conditionalFormatting>
  <conditionalFormatting sqref="Q83">
    <cfRule type="cellIs" dxfId="16129" priority="3009" operator="lessThan">
      <formula>0</formula>
    </cfRule>
  </conditionalFormatting>
  <conditionalFormatting sqref="Q83">
    <cfRule type="cellIs" dxfId="16128" priority="3003" operator="lessThan">
      <formula>0</formula>
    </cfRule>
  </conditionalFormatting>
  <conditionalFormatting sqref="R83">
    <cfRule type="cellIs" dxfId="16127" priority="3001" operator="lessThan">
      <formula>0.8</formula>
    </cfRule>
    <cfRule type="cellIs" dxfId="16126" priority="3002" operator="greaterThan">
      <formula>1</formula>
    </cfRule>
  </conditionalFormatting>
  <conditionalFormatting sqref="R83">
    <cfRule type="cellIs" dxfId="16125" priority="2999" operator="greaterThan">
      <formula>1</formula>
    </cfRule>
    <cfRule type="cellIs" dxfId="16124" priority="3000" operator="lessThan">
      <formula>0.8</formula>
    </cfRule>
  </conditionalFormatting>
  <conditionalFormatting sqref="P83">
    <cfRule type="cellIs" dxfId="16123" priority="2998" operator="greaterThan">
      <formula>0</formula>
    </cfRule>
  </conditionalFormatting>
  <conditionalFormatting sqref="P83">
    <cfRule type="cellIs" dxfId="16122" priority="2992" operator="greaterThan">
      <formula>0</formula>
    </cfRule>
  </conditionalFormatting>
  <conditionalFormatting sqref="Q83">
    <cfRule type="cellIs" dxfId="16121" priority="2997" operator="lessThan">
      <formula>0</formula>
    </cfRule>
  </conditionalFormatting>
  <conditionalFormatting sqref="R83">
    <cfRule type="cellIs" dxfId="16120" priority="2995" operator="lessThan">
      <formula>0.8</formula>
    </cfRule>
    <cfRule type="cellIs" dxfId="16119" priority="2996" operator="greaterThan">
      <formula>1</formula>
    </cfRule>
  </conditionalFormatting>
  <conditionalFormatting sqref="R83">
    <cfRule type="cellIs" dxfId="16118" priority="2993" operator="greaterThan">
      <formula>1</formula>
    </cfRule>
    <cfRule type="cellIs" dxfId="16117" priority="2994" operator="lessThan">
      <formula>0.8</formula>
    </cfRule>
  </conditionalFormatting>
  <conditionalFormatting sqref="P83">
    <cfRule type="cellIs" dxfId="16116" priority="2986" operator="greaterThan">
      <formula>0</formula>
    </cfRule>
  </conditionalFormatting>
  <conditionalFormatting sqref="Q83">
    <cfRule type="cellIs" dxfId="16115" priority="2991" operator="lessThan">
      <formula>0</formula>
    </cfRule>
  </conditionalFormatting>
  <conditionalFormatting sqref="R83">
    <cfRule type="cellIs" dxfId="16114" priority="2989" operator="lessThan">
      <formula>0.8</formula>
    </cfRule>
    <cfRule type="cellIs" dxfId="16113" priority="2990" operator="greaterThan">
      <formula>1</formula>
    </cfRule>
  </conditionalFormatting>
  <conditionalFormatting sqref="R83">
    <cfRule type="cellIs" dxfId="16112" priority="2987" operator="greaterThan">
      <formula>1</formula>
    </cfRule>
    <cfRule type="cellIs" dxfId="16111" priority="2988" operator="lessThan">
      <formula>0.8</formula>
    </cfRule>
  </conditionalFormatting>
  <conditionalFormatting sqref="R83">
    <cfRule type="cellIs" dxfId="16110" priority="2983" operator="lessThan">
      <formula>0.8</formula>
    </cfRule>
    <cfRule type="cellIs" dxfId="16109" priority="2984" operator="greaterThan">
      <formula>1</formula>
    </cfRule>
  </conditionalFormatting>
  <conditionalFormatting sqref="R83">
    <cfRule type="cellIs" dxfId="16108" priority="2981" operator="greaterThan">
      <formula>1</formula>
    </cfRule>
    <cfRule type="cellIs" dxfId="16107" priority="2982" operator="lessThan">
      <formula>0.8</formula>
    </cfRule>
  </conditionalFormatting>
  <conditionalFormatting sqref="P83">
    <cfRule type="cellIs" dxfId="16106" priority="2980" operator="greaterThan">
      <formula>0</formula>
    </cfRule>
  </conditionalFormatting>
  <conditionalFormatting sqref="Q83">
    <cfRule type="cellIs" dxfId="16105" priority="2985" operator="lessThan">
      <formula>0</formula>
    </cfRule>
  </conditionalFormatting>
  <conditionalFormatting sqref="P83">
    <cfRule type="cellIs" dxfId="16104" priority="2974" operator="greaterThan">
      <formula>0</formula>
    </cfRule>
  </conditionalFormatting>
  <conditionalFormatting sqref="Q83">
    <cfRule type="cellIs" dxfId="16103" priority="2979" operator="lessThan">
      <formula>0</formula>
    </cfRule>
  </conditionalFormatting>
  <conditionalFormatting sqref="R83">
    <cfRule type="cellIs" dxfId="16102" priority="2977" operator="lessThan">
      <formula>0.8</formula>
    </cfRule>
    <cfRule type="cellIs" dxfId="16101" priority="2978" operator="greaterThan">
      <formula>1</formula>
    </cfRule>
  </conditionalFormatting>
  <conditionalFormatting sqref="R83">
    <cfRule type="cellIs" dxfId="16100" priority="2975" operator="greaterThan">
      <formula>1</formula>
    </cfRule>
    <cfRule type="cellIs" dxfId="16099" priority="2976" operator="lessThan">
      <formula>0.8</formula>
    </cfRule>
  </conditionalFormatting>
  <conditionalFormatting sqref="R83">
    <cfRule type="cellIs" dxfId="16098" priority="2971" operator="lessThan">
      <formula>0.8</formula>
    </cfRule>
    <cfRule type="cellIs" dxfId="16097" priority="2972" operator="greaterThan">
      <formula>1</formula>
    </cfRule>
  </conditionalFormatting>
  <conditionalFormatting sqref="R83">
    <cfRule type="cellIs" dxfId="16096" priority="2969" operator="greaterThan">
      <formula>1</formula>
    </cfRule>
    <cfRule type="cellIs" dxfId="16095" priority="2970" operator="lessThan">
      <formula>0.8</formula>
    </cfRule>
  </conditionalFormatting>
  <conditionalFormatting sqref="P83">
    <cfRule type="cellIs" dxfId="16094" priority="2968" operator="greaterThan">
      <formula>0</formula>
    </cfRule>
  </conditionalFormatting>
  <conditionalFormatting sqref="Q83">
    <cfRule type="cellIs" dxfId="16093" priority="2973" operator="lessThan">
      <formula>0</formula>
    </cfRule>
  </conditionalFormatting>
  <conditionalFormatting sqref="R83">
    <cfRule type="cellIs" dxfId="16092" priority="2965" operator="lessThan">
      <formula>0.8</formula>
    </cfRule>
    <cfRule type="cellIs" dxfId="16091" priority="2966" operator="greaterThan">
      <formula>1</formula>
    </cfRule>
  </conditionalFormatting>
  <conditionalFormatting sqref="R83">
    <cfRule type="cellIs" dxfId="16090" priority="2963" operator="greaterThan">
      <formula>1</formula>
    </cfRule>
    <cfRule type="cellIs" dxfId="16089" priority="2964" operator="lessThan">
      <formula>0.8</formula>
    </cfRule>
  </conditionalFormatting>
  <conditionalFormatting sqref="P83">
    <cfRule type="cellIs" dxfId="16088" priority="2962" operator="greaterThan">
      <formula>0</formula>
    </cfRule>
  </conditionalFormatting>
  <conditionalFormatting sqref="Q83">
    <cfRule type="cellIs" dxfId="16087" priority="2967" operator="lessThan">
      <formula>0</formula>
    </cfRule>
  </conditionalFormatting>
  <conditionalFormatting sqref="Q83">
    <cfRule type="cellIs" dxfId="16086" priority="2961" operator="lessThan">
      <formula>0</formula>
    </cfRule>
  </conditionalFormatting>
  <conditionalFormatting sqref="R83">
    <cfRule type="cellIs" dxfId="16085" priority="2959" operator="lessThan">
      <formula>0.8</formula>
    </cfRule>
    <cfRule type="cellIs" dxfId="16084" priority="2960" operator="greaterThan">
      <formula>1</formula>
    </cfRule>
  </conditionalFormatting>
  <conditionalFormatting sqref="R83">
    <cfRule type="cellIs" dxfId="16083" priority="2957" operator="greaterThan">
      <formula>1</formula>
    </cfRule>
    <cfRule type="cellIs" dxfId="16082" priority="2958" operator="lessThan">
      <formula>0.8</formula>
    </cfRule>
  </conditionalFormatting>
  <conditionalFormatting sqref="P83">
    <cfRule type="cellIs" dxfId="16081" priority="2956" operator="greaterThan">
      <formula>0</formula>
    </cfRule>
  </conditionalFormatting>
  <conditionalFormatting sqref="Q83">
    <cfRule type="cellIs" dxfId="16080" priority="2950" operator="lessThan">
      <formula>0</formula>
    </cfRule>
  </conditionalFormatting>
  <conditionalFormatting sqref="R83">
    <cfRule type="cellIs" dxfId="16079" priority="2954" operator="lessThan">
      <formula>0.8</formula>
    </cfRule>
    <cfRule type="cellIs" dxfId="16078" priority="2955" operator="greaterThan">
      <formula>1</formula>
    </cfRule>
  </conditionalFormatting>
  <conditionalFormatting sqref="R83">
    <cfRule type="cellIs" dxfId="16077" priority="2952" operator="greaterThan">
      <formula>1</formula>
    </cfRule>
    <cfRule type="cellIs" dxfId="16076" priority="2953" operator="lessThan">
      <formula>0.8</formula>
    </cfRule>
  </conditionalFormatting>
  <conditionalFormatting sqref="P83">
    <cfRule type="cellIs" dxfId="16075" priority="2951" operator="greaterThan">
      <formula>0</formula>
    </cfRule>
  </conditionalFormatting>
  <conditionalFormatting sqref="Q83">
    <cfRule type="cellIs" dxfId="16074" priority="2949" operator="lessThan">
      <formula>0</formula>
    </cfRule>
  </conditionalFormatting>
  <conditionalFormatting sqref="R83">
    <cfRule type="cellIs" dxfId="16073" priority="2947" operator="lessThan">
      <formula>0.8</formula>
    </cfRule>
    <cfRule type="cellIs" dxfId="16072" priority="2948" operator="greaterThan">
      <formula>1</formula>
    </cfRule>
  </conditionalFormatting>
  <conditionalFormatting sqref="R83">
    <cfRule type="cellIs" dxfId="16071" priority="2945" operator="greaterThan">
      <formula>1</formula>
    </cfRule>
    <cfRule type="cellIs" dxfId="16070" priority="2946" operator="lessThan">
      <formula>0.8</formula>
    </cfRule>
  </conditionalFormatting>
  <conditionalFormatting sqref="P83">
    <cfRule type="cellIs" dxfId="16069" priority="2944" operator="greaterThan">
      <formula>0</formula>
    </cfRule>
  </conditionalFormatting>
  <conditionalFormatting sqref="Q83">
    <cfRule type="cellIs" dxfId="16068" priority="2943" operator="lessThan">
      <formula>0</formula>
    </cfRule>
  </conditionalFormatting>
  <conditionalFormatting sqref="R83">
    <cfRule type="cellIs" dxfId="16067" priority="2941" operator="lessThan">
      <formula>0.8</formula>
    </cfRule>
    <cfRule type="cellIs" dxfId="16066" priority="2942" operator="greaterThan">
      <formula>1</formula>
    </cfRule>
  </conditionalFormatting>
  <conditionalFormatting sqref="R83">
    <cfRule type="cellIs" dxfId="16065" priority="2939" operator="greaterThan">
      <formula>1</formula>
    </cfRule>
    <cfRule type="cellIs" dxfId="16064" priority="2940" operator="lessThan">
      <formula>0.8</formula>
    </cfRule>
  </conditionalFormatting>
  <conditionalFormatting sqref="P83">
    <cfRule type="cellIs" dxfId="16063" priority="2938" operator="greaterThan">
      <formula>0</formula>
    </cfRule>
  </conditionalFormatting>
  <conditionalFormatting sqref="Q83">
    <cfRule type="cellIs" dxfId="16062" priority="2937" operator="lessThan">
      <formula>0</formula>
    </cfRule>
  </conditionalFormatting>
  <conditionalFormatting sqref="R83">
    <cfRule type="cellIs" dxfId="16061" priority="2935" operator="lessThan">
      <formula>0.8</formula>
    </cfRule>
    <cfRule type="cellIs" dxfId="16060" priority="2936" operator="greaterThan">
      <formula>1</formula>
    </cfRule>
  </conditionalFormatting>
  <conditionalFormatting sqref="R83">
    <cfRule type="cellIs" dxfId="16059" priority="2933" operator="greaterThan">
      <formula>1</formula>
    </cfRule>
    <cfRule type="cellIs" dxfId="16058" priority="2934" operator="lessThan">
      <formula>0.8</formula>
    </cfRule>
  </conditionalFormatting>
  <conditionalFormatting sqref="P83">
    <cfRule type="cellIs" dxfId="16057" priority="2932" operator="greaterThan">
      <formula>0</formula>
    </cfRule>
  </conditionalFormatting>
  <conditionalFormatting sqref="Q83">
    <cfRule type="cellIs" dxfId="16056" priority="2931" operator="lessThan">
      <formula>0</formula>
    </cfRule>
  </conditionalFormatting>
  <conditionalFormatting sqref="R83">
    <cfRule type="cellIs" dxfId="16055" priority="2929" operator="lessThan">
      <formula>0.8</formula>
    </cfRule>
    <cfRule type="cellIs" dxfId="16054" priority="2930" operator="greaterThan">
      <formula>1</formula>
    </cfRule>
  </conditionalFormatting>
  <conditionalFormatting sqref="R83">
    <cfRule type="cellIs" dxfId="16053" priority="2927" operator="greaterThan">
      <formula>1</formula>
    </cfRule>
    <cfRule type="cellIs" dxfId="16052" priority="2928" operator="lessThan">
      <formula>0.8</formula>
    </cfRule>
  </conditionalFormatting>
  <conditionalFormatting sqref="P83">
    <cfRule type="cellIs" dxfId="16051" priority="2926" operator="greaterThan">
      <formula>0</formula>
    </cfRule>
  </conditionalFormatting>
  <conditionalFormatting sqref="Q83">
    <cfRule type="cellIs" dxfId="16050" priority="2925" operator="lessThan">
      <formula>0</formula>
    </cfRule>
  </conditionalFormatting>
  <conditionalFormatting sqref="R83">
    <cfRule type="cellIs" dxfId="16049" priority="2923" operator="lessThan">
      <formula>0.8</formula>
    </cfRule>
    <cfRule type="cellIs" dxfId="16048" priority="2924" operator="greaterThan">
      <formula>1</formula>
    </cfRule>
  </conditionalFormatting>
  <conditionalFormatting sqref="R83">
    <cfRule type="cellIs" dxfId="16047" priority="2921" operator="greaterThan">
      <formula>1</formula>
    </cfRule>
    <cfRule type="cellIs" dxfId="16046" priority="2922" operator="lessThan">
      <formula>0.8</formula>
    </cfRule>
  </conditionalFormatting>
  <conditionalFormatting sqref="P83">
    <cfRule type="cellIs" dxfId="16045" priority="2920" operator="greaterThan">
      <formula>0</formula>
    </cfRule>
  </conditionalFormatting>
  <conditionalFormatting sqref="P83">
    <cfRule type="cellIs" dxfId="16044" priority="2914" operator="greaterThan">
      <formula>0</formula>
    </cfRule>
  </conditionalFormatting>
  <conditionalFormatting sqref="Q83">
    <cfRule type="cellIs" dxfId="16043" priority="2919" operator="lessThan">
      <formula>0</formula>
    </cfRule>
  </conditionalFormatting>
  <conditionalFormatting sqref="R83">
    <cfRule type="cellIs" dxfId="16042" priority="2917" operator="lessThan">
      <formula>0.8</formula>
    </cfRule>
    <cfRule type="cellIs" dxfId="16041" priority="2918" operator="greaterThan">
      <formula>1</formula>
    </cfRule>
  </conditionalFormatting>
  <conditionalFormatting sqref="R83">
    <cfRule type="cellIs" dxfId="16040" priority="2915" operator="greaterThan">
      <formula>1</formula>
    </cfRule>
    <cfRule type="cellIs" dxfId="16039" priority="2916" operator="lessThan">
      <formula>0.8</formula>
    </cfRule>
  </conditionalFormatting>
  <conditionalFormatting sqref="P83">
    <cfRule type="cellIs" dxfId="16038" priority="2908" operator="greaterThan">
      <formula>0</formula>
    </cfRule>
  </conditionalFormatting>
  <conditionalFormatting sqref="Q83">
    <cfRule type="cellIs" dxfId="16037" priority="2913" operator="lessThan">
      <formula>0</formula>
    </cfRule>
  </conditionalFormatting>
  <conditionalFormatting sqref="R83">
    <cfRule type="cellIs" dxfId="16036" priority="2911" operator="lessThan">
      <formula>0.8</formula>
    </cfRule>
    <cfRule type="cellIs" dxfId="16035" priority="2912" operator="greaterThan">
      <formula>1</formula>
    </cfRule>
  </conditionalFormatting>
  <conditionalFormatting sqref="R83">
    <cfRule type="cellIs" dxfId="16034" priority="2909" operator="greaterThan">
      <formula>1</formula>
    </cfRule>
    <cfRule type="cellIs" dxfId="16033" priority="2910" operator="lessThan">
      <formula>0.8</formula>
    </cfRule>
  </conditionalFormatting>
  <conditionalFormatting sqref="R83">
    <cfRule type="cellIs" dxfId="16032" priority="2905" operator="lessThan">
      <formula>0.8</formula>
    </cfRule>
    <cfRule type="cellIs" dxfId="16031" priority="2906" operator="greaterThan">
      <formula>1</formula>
    </cfRule>
  </conditionalFormatting>
  <conditionalFormatting sqref="R83">
    <cfRule type="cellIs" dxfId="16030" priority="2903" operator="greaterThan">
      <formula>1</formula>
    </cfRule>
    <cfRule type="cellIs" dxfId="16029" priority="2904" operator="lessThan">
      <formula>0.8</formula>
    </cfRule>
  </conditionalFormatting>
  <conditionalFormatting sqref="P83">
    <cfRule type="cellIs" dxfId="16028" priority="2902" operator="greaterThan">
      <formula>0</formula>
    </cfRule>
  </conditionalFormatting>
  <conditionalFormatting sqref="Q83">
    <cfRule type="cellIs" dxfId="16027" priority="2907" operator="lessThan">
      <formula>0</formula>
    </cfRule>
  </conditionalFormatting>
  <conditionalFormatting sqref="Q83">
    <cfRule type="cellIs" dxfId="16026" priority="2901" operator="lessThan">
      <formula>0</formula>
    </cfRule>
  </conditionalFormatting>
  <conditionalFormatting sqref="R83">
    <cfRule type="cellIs" dxfId="16025" priority="2899" operator="lessThan">
      <formula>0.8</formula>
    </cfRule>
    <cfRule type="cellIs" dxfId="16024" priority="2900" operator="greaterThan">
      <formula>1</formula>
    </cfRule>
  </conditionalFormatting>
  <conditionalFormatting sqref="R83">
    <cfRule type="cellIs" dxfId="16023" priority="2897" operator="greaterThan">
      <formula>1</formula>
    </cfRule>
    <cfRule type="cellIs" dxfId="16022" priority="2898" operator="lessThan">
      <formula>0.8</formula>
    </cfRule>
  </conditionalFormatting>
  <conditionalFormatting sqref="P83">
    <cfRule type="cellIs" dxfId="16021" priority="2896" operator="greaterThan">
      <formula>0</formula>
    </cfRule>
  </conditionalFormatting>
  <conditionalFormatting sqref="Q83">
    <cfRule type="cellIs" dxfId="16020" priority="2895" operator="lessThan">
      <formula>0</formula>
    </cfRule>
  </conditionalFormatting>
  <conditionalFormatting sqref="R83">
    <cfRule type="cellIs" dxfId="16019" priority="2893" operator="lessThan">
      <formula>0.8</formula>
    </cfRule>
    <cfRule type="cellIs" dxfId="16018" priority="2894" operator="greaterThan">
      <formula>1</formula>
    </cfRule>
  </conditionalFormatting>
  <conditionalFormatting sqref="R83">
    <cfRule type="cellIs" dxfId="16017" priority="2891" operator="greaterThan">
      <formula>1</formula>
    </cfRule>
    <cfRule type="cellIs" dxfId="16016" priority="2892" operator="lessThan">
      <formula>0.8</formula>
    </cfRule>
  </conditionalFormatting>
  <conditionalFormatting sqref="P83">
    <cfRule type="cellIs" dxfId="16015" priority="2890" operator="greaterThan">
      <formula>0</formula>
    </cfRule>
  </conditionalFormatting>
  <conditionalFormatting sqref="Q83">
    <cfRule type="cellIs" dxfId="16014" priority="2889" operator="lessThan">
      <formula>0</formula>
    </cfRule>
  </conditionalFormatting>
  <conditionalFormatting sqref="R83">
    <cfRule type="cellIs" dxfId="16013" priority="2887" operator="lessThan">
      <formula>0.8</formula>
    </cfRule>
    <cfRule type="cellIs" dxfId="16012" priority="2888" operator="greaterThan">
      <formula>1</formula>
    </cfRule>
  </conditionalFormatting>
  <conditionalFormatting sqref="R83">
    <cfRule type="cellIs" dxfId="16011" priority="2885" operator="greaterThan">
      <formula>1</formula>
    </cfRule>
    <cfRule type="cellIs" dxfId="16010" priority="2886" operator="lessThan">
      <formula>0.8</formula>
    </cfRule>
  </conditionalFormatting>
  <conditionalFormatting sqref="P83">
    <cfRule type="cellIs" dxfId="16009" priority="2884" operator="greaterThan">
      <formula>0</formula>
    </cfRule>
  </conditionalFormatting>
  <conditionalFormatting sqref="Q83">
    <cfRule type="cellIs" dxfId="16008" priority="2883" operator="lessThan">
      <formula>0</formula>
    </cfRule>
  </conditionalFormatting>
  <conditionalFormatting sqref="R83">
    <cfRule type="cellIs" dxfId="16007" priority="2881" operator="lessThan">
      <formula>0.8</formula>
    </cfRule>
    <cfRule type="cellIs" dxfId="16006" priority="2882" operator="greaterThan">
      <formula>1</formula>
    </cfRule>
  </conditionalFormatting>
  <conditionalFormatting sqref="R83">
    <cfRule type="cellIs" dxfId="16005" priority="2879" operator="greaterThan">
      <formula>1</formula>
    </cfRule>
    <cfRule type="cellIs" dxfId="16004" priority="2880" operator="lessThan">
      <formula>0.8</formula>
    </cfRule>
  </conditionalFormatting>
  <conditionalFormatting sqref="P83">
    <cfRule type="cellIs" dxfId="16003" priority="2878" operator="greaterThan">
      <formula>0</formula>
    </cfRule>
  </conditionalFormatting>
  <conditionalFormatting sqref="P83">
    <cfRule type="cellIs" dxfId="16002" priority="2872" operator="greaterThan">
      <formula>0</formula>
    </cfRule>
  </conditionalFormatting>
  <conditionalFormatting sqref="Q83">
    <cfRule type="cellIs" dxfId="16001" priority="2877" operator="lessThan">
      <formula>0</formula>
    </cfRule>
  </conditionalFormatting>
  <conditionalFormatting sqref="R83">
    <cfRule type="cellIs" dxfId="16000" priority="2875" operator="lessThan">
      <formula>0.8</formula>
    </cfRule>
    <cfRule type="cellIs" dxfId="15999" priority="2876" operator="greaterThan">
      <formula>1</formula>
    </cfRule>
  </conditionalFormatting>
  <conditionalFormatting sqref="R83">
    <cfRule type="cellIs" dxfId="15998" priority="2873" operator="greaterThan">
      <formula>1</formula>
    </cfRule>
    <cfRule type="cellIs" dxfId="15997" priority="2874" operator="lessThan">
      <formula>0.8</formula>
    </cfRule>
  </conditionalFormatting>
  <conditionalFormatting sqref="P83">
    <cfRule type="cellIs" dxfId="15996" priority="2866" operator="greaterThan">
      <formula>0</formula>
    </cfRule>
  </conditionalFormatting>
  <conditionalFormatting sqref="Q83">
    <cfRule type="cellIs" dxfId="15995" priority="2871" operator="lessThan">
      <formula>0</formula>
    </cfRule>
  </conditionalFormatting>
  <conditionalFormatting sqref="R83">
    <cfRule type="cellIs" dxfId="15994" priority="2869" operator="lessThan">
      <formula>0.8</formula>
    </cfRule>
    <cfRule type="cellIs" dxfId="15993" priority="2870" operator="greaterThan">
      <formula>1</formula>
    </cfRule>
  </conditionalFormatting>
  <conditionalFormatting sqref="R83">
    <cfRule type="cellIs" dxfId="15992" priority="2867" operator="greaterThan">
      <formula>1</formula>
    </cfRule>
    <cfRule type="cellIs" dxfId="15991" priority="2868" operator="lessThan">
      <formula>0.8</formula>
    </cfRule>
  </conditionalFormatting>
  <conditionalFormatting sqref="R83">
    <cfRule type="cellIs" dxfId="15990" priority="2863" operator="lessThan">
      <formula>0.8</formula>
    </cfRule>
    <cfRule type="cellIs" dxfId="15989" priority="2864" operator="greaterThan">
      <formula>1</formula>
    </cfRule>
  </conditionalFormatting>
  <conditionalFormatting sqref="R83">
    <cfRule type="cellIs" dxfId="15988" priority="2861" operator="greaterThan">
      <formula>1</formula>
    </cfRule>
    <cfRule type="cellIs" dxfId="15987" priority="2862" operator="lessThan">
      <formula>0.8</formula>
    </cfRule>
  </conditionalFormatting>
  <conditionalFormatting sqref="P83">
    <cfRule type="cellIs" dxfId="15986" priority="2860" operator="greaterThan">
      <formula>0</formula>
    </cfRule>
  </conditionalFormatting>
  <conditionalFormatting sqref="Q83">
    <cfRule type="cellIs" dxfId="15985" priority="2865" operator="lessThan">
      <formula>0</formula>
    </cfRule>
  </conditionalFormatting>
  <conditionalFormatting sqref="Q83">
    <cfRule type="cellIs" dxfId="15984" priority="2859" operator="lessThan">
      <formula>0</formula>
    </cfRule>
  </conditionalFormatting>
  <conditionalFormatting sqref="R83">
    <cfRule type="cellIs" dxfId="15983" priority="2857" operator="lessThan">
      <formula>0.8</formula>
    </cfRule>
    <cfRule type="cellIs" dxfId="15982" priority="2858" operator="greaterThan">
      <formula>1</formula>
    </cfRule>
  </conditionalFormatting>
  <conditionalFormatting sqref="R83">
    <cfRule type="cellIs" dxfId="15981" priority="2855" operator="greaterThan">
      <formula>1</formula>
    </cfRule>
    <cfRule type="cellIs" dxfId="15980" priority="2856" operator="lessThan">
      <formula>0.8</formula>
    </cfRule>
  </conditionalFormatting>
  <conditionalFormatting sqref="P83">
    <cfRule type="cellIs" dxfId="15979" priority="2854" operator="greaterThan">
      <formula>0</formula>
    </cfRule>
  </conditionalFormatting>
  <conditionalFormatting sqref="P83">
    <cfRule type="cellIs" dxfId="15978" priority="2848" operator="greaterThan">
      <formula>0</formula>
    </cfRule>
  </conditionalFormatting>
  <conditionalFormatting sqref="Q83">
    <cfRule type="cellIs" dxfId="15977" priority="2853" operator="lessThan">
      <formula>0</formula>
    </cfRule>
  </conditionalFormatting>
  <conditionalFormatting sqref="R83">
    <cfRule type="cellIs" dxfId="15976" priority="2851" operator="lessThan">
      <formula>0.8</formula>
    </cfRule>
    <cfRule type="cellIs" dxfId="15975" priority="2852" operator="greaterThan">
      <formula>1</formula>
    </cfRule>
  </conditionalFormatting>
  <conditionalFormatting sqref="R83">
    <cfRule type="cellIs" dxfId="15974" priority="2849" operator="greaterThan">
      <formula>1</formula>
    </cfRule>
    <cfRule type="cellIs" dxfId="15973" priority="2850" operator="lessThan">
      <formula>0.8</formula>
    </cfRule>
  </conditionalFormatting>
  <conditionalFormatting sqref="P83">
    <cfRule type="cellIs" dxfId="15972" priority="2842" operator="greaterThan">
      <formula>0</formula>
    </cfRule>
  </conditionalFormatting>
  <conditionalFormatting sqref="Q83">
    <cfRule type="cellIs" dxfId="15971" priority="2847" operator="lessThan">
      <formula>0</formula>
    </cfRule>
  </conditionalFormatting>
  <conditionalFormatting sqref="R83">
    <cfRule type="cellIs" dxfId="15970" priority="2845" operator="lessThan">
      <formula>0.8</formula>
    </cfRule>
    <cfRule type="cellIs" dxfId="15969" priority="2846" operator="greaterThan">
      <formula>1</formula>
    </cfRule>
  </conditionalFormatting>
  <conditionalFormatting sqref="R83">
    <cfRule type="cellIs" dxfId="15968" priority="2843" operator="greaterThan">
      <formula>1</formula>
    </cfRule>
    <cfRule type="cellIs" dxfId="15967" priority="2844" operator="lessThan">
      <formula>0.8</formula>
    </cfRule>
  </conditionalFormatting>
  <conditionalFormatting sqref="R83">
    <cfRule type="cellIs" dxfId="15966" priority="2839" operator="lessThan">
      <formula>0.8</formula>
    </cfRule>
    <cfRule type="cellIs" dxfId="15965" priority="2840" operator="greaterThan">
      <formula>1</formula>
    </cfRule>
  </conditionalFormatting>
  <conditionalFormatting sqref="R83">
    <cfRule type="cellIs" dxfId="15964" priority="2837" operator="greaterThan">
      <formula>1</formula>
    </cfRule>
    <cfRule type="cellIs" dxfId="15963" priority="2838" operator="lessThan">
      <formula>0.8</formula>
    </cfRule>
  </conditionalFormatting>
  <conditionalFormatting sqref="P83">
    <cfRule type="cellIs" dxfId="15962" priority="2836" operator="greaterThan">
      <formula>0</formula>
    </cfRule>
  </conditionalFormatting>
  <conditionalFormatting sqref="Q83">
    <cfRule type="cellIs" dxfId="15961" priority="2841" operator="lessThan">
      <formula>0</formula>
    </cfRule>
  </conditionalFormatting>
  <conditionalFormatting sqref="P83">
    <cfRule type="cellIs" dxfId="15960" priority="2830" operator="greaterThan">
      <formula>0</formula>
    </cfRule>
  </conditionalFormatting>
  <conditionalFormatting sqref="Q83">
    <cfRule type="cellIs" dxfId="15959" priority="2835" operator="lessThan">
      <formula>0</formula>
    </cfRule>
  </conditionalFormatting>
  <conditionalFormatting sqref="R83">
    <cfRule type="cellIs" dxfId="15958" priority="2833" operator="lessThan">
      <formula>0.8</formula>
    </cfRule>
    <cfRule type="cellIs" dxfId="15957" priority="2834" operator="greaterThan">
      <formula>1</formula>
    </cfRule>
  </conditionalFormatting>
  <conditionalFormatting sqref="R83">
    <cfRule type="cellIs" dxfId="15956" priority="2831" operator="greaterThan">
      <formula>1</formula>
    </cfRule>
    <cfRule type="cellIs" dxfId="15955" priority="2832" operator="lessThan">
      <formula>0.8</formula>
    </cfRule>
  </conditionalFormatting>
  <conditionalFormatting sqref="R83">
    <cfRule type="cellIs" dxfId="15954" priority="2827" operator="lessThan">
      <formula>0.8</formula>
    </cfRule>
    <cfRule type="cellIs" dxfId="15953" priority="2828" operator="greaterThan">
      <formula>1</formula>
    </cfRule>
  </conditionalFormatting>
  <conditionalFormatting sqref="R83">
    <cfRule type="cellIs" dxfId="15952" priority="2825" operator="greaterThan">
      <formula>1</formula>
    </cfRule>
    <cfRule type="cellIs" dxfId="15951" priority="2826" operator="lessThan">
      <formula>0.8</formula>
    </cfRule>
  </conditionalFormatting>
  <conditionalFormatting sqref="P83">
    <cfRule type="cellIs" dxfId="15950" priority="2824" operator="greaterThan">
      <formula>0</formula>
    </cfRule>
  </conditionalFormatting>
  <conditionalFormatting sqref="Q83">
    <cfRule type="cellIs" dxfId="15949" priority="2829" operator="lessThan">
      <formula>0</formula>
    </cfRule>
  </conditionalFormatting>
  <conditionalFormatting sqref="R83">
    <cfRule type="cellIs" dxfId="15948" priority="2821" operator="lessThan">
      <formula>0.8</formula>
    </cfRule>
    <cfRule type="cellIs" dxfId="15947" priority="2822" operator="greaterThan">
      <formula>1</formula>
    </cfRule>
  </conditionalFormatting>
  <conditionalFormatting sqref="R83">
    <cfRule type="cellIs" dxfId="15946" priority="2819" operator="greaterThan">
      <formula>1</formula>
    </cfRule>
    <cfRule type="cellIs" dxfId="15945" priority="2820" operator="lessThan">
      <formula>0.8</formula>
    </cfRule>
  </conditionalFormatting>
  <conditionalFormatting sqref="P83">
    <cfRule type="cellIs" dxfId="15944" priority="2818" operator="greaterThan">
      <formula>0</formula>
    </cfRule>
  </conditionalFormatting>
  <conditionalFormatting sqref="Q83">
    <cfRule type="cellIs" dxfId="15943" priority="2823" operator="lessThan">
      <formula>0</formula>
    </cfRule>
  </conditionalFormatting>
  <conditionalFormatting sqref="Q83">
    <cfRule type="cellIs" dxfId="15942" priority="2817" operator="lessThan">
      <formula>0</formula>
    </cfRule>
  </conditionalFormatting>
  <conditionalFormatting sqref="R83">
    <cfRule type="cellIs" dxfId="15941" priority="2815" operator="lessThan">
      <formula>0.8</formula>
    </cfRule>
    <cfRule type="cellIs" dxfId="15940" priority="2816" operator="greaterThan">
      <formula>1</formula>
    </cfRule>
  </conditionalFormatting>
  <conditionalFormatting sqref="R83">
    <cfRule type="cellIs" dxfId="15939" priority="2813" operator="greaterThan">
      <formula>1</formula>
    </cfRule>
    <cfRule type="cellIs" dxfId="15938" priority="2814" operator="lessThan">
      <formula>0.8</formula>
    </cfRule>
  </conditionalFormatting>
  <conditionalFormatting sqref="P83">
    <cfRule type="cellIs" dxfId="15937" priority="2812" operator="greaterThan">
      <formula>0</formula>
    </cfRule>
  </conditionalFormatting>
  <conditionalFormatting sqref="Q83">
    <cfRule type="cellIs" dxfId="15936" priority="2806" operator="lessThan">
      <formula>0</formula>
    </cfRule>
  </conditionalFormatting>
  <conditionalFormatting sqref="R83">
    <cfRule type="cellIs" dxfId="15935" priority="2810" operator="lessThan">
      <formula>0.8</formula>
    </cfRule>
    <cfRule type="cellIs" dxfId="15934" priority="2811" operator="greaterThan">
      <formula>1</formula>
    </cfRule>
  </conditionalFormatting>
  <conditionalFormatting sqref="R83">
    <cfRule type="cellIs" dxfId="15933" priority="2808" operator="greaterThan">
      <formula>1</formula>
    </cfRule>
    <cfRule type="cellIs" dxfId="15932" priority="2809" operator="lessThan">
      <formula>0.8</formula>
    </cfRule>
  </conditionalFormatting>
  <conditionalFormatting sqref="P83">
    <cfRule type="cellIs" dxfId="15931" priority="2807" operator="greaterThan">
      <formula>0</formula>
    </cfRule>
  </conditionalFormatting>
  <conditionalFormatting sqref="Q83">
    <cfRule type="cellIs" dxfId="15930" priority="2805" operator="lessThan">
      <formula>0</formula>
    </cfRule>
  </conditionalFormatting>
  <conditionalFormatting sqref="R83">
    <cfRule type="cellIs" dxfId="15929" priority="2803" operator="lessThan">
      <formula>0.8</formula>
    </cfRule>
    <cfRule type="cellIs" dxfId="15928" priority="2804" operator="greaterThan">
      <formula>1</formula>
    </cfRule>
  </conditionalFormatting>
  <conditionalFormatting sqref="R83">
    <cfRule type="cellIs" dxfId="15927" priority="2801" operator="greaterThan">
      <formula>1</formula>
    </cfRule>
    <cfRule type="cellIs" dxfId="15926" priority="2802" operator="lessThan">
      <formula>0.8</formula>
    </cfRule>
  </conditionalFormatting>
  <conditionalFormatting sqref="P83">
    <cfRule type="cellIs" dxfId="15925" priority="2800" operator="greaterThan">
      <formula>0</formula>
    </cfRule>
  </conditionalFormatting>
  <conditionalFormatting sqref="Q83">
    <cfRule type="cellIs" dxfId="15924" priority="2799" operator="lessThan">
      <formula>0</formula>
    </cfRule>
  </conditionalFormatting>
  <conditionalFormatting sqref="R83">
    <cfRule type="cellIs" dxfId="15923" priority="2797" operator="lessThan">
      <formula>0.8</formula>
    </cfRule>
    <cfRule type="cellIs" dxfId="15922" priority="2798" operator="greaterThan">
      <formula>1</formula>
    </cfRule>
  </conditionalFormatting>
  <conditionalFormatting sqref="R83">
    <cfRule type="cellIs" dxfId="15921" priority="2795" operator="greaterThan">
      <formula>1</formula>
    </cfRule>
    <cfRule type="cellIs" dxfId="15920" priority="2796" operator="lessThan">
      <formula>0.8</formula>
    </cfRule>
  </conditionalFormatting>
  <conditionalFormatting sqref="P83">
    <cfRule type="cellIs" dxfId="15919" priority="2794" operator="greaterThan">
      <formula>0</formula>
    </cfRule>
  </conditionalFormatting>
  <conditionalFormatting sqref="Q83">
    <cfRule type="cellIs" dxfId="15918" priority="2793" operator="lessThan">
      <formula>0</formula>
    </cfRule>
  </conditionalFormatting>
  <conditionalFormatting sqref="R83">
    <cfRule type="cellIs" dxfId="15917" priority="2791" operator="lessThan">
      <formula>0.8</formula>
    </cfRule>
    <cfRule type="cellIs" dxfId="15916" priority="2792" operator="greaterThan">
      <formula>1</formula>
    </cfRule>
  </conditionalFormatting>
  <conditionalFormatting sqref="R83">
    <cfRule type="cellIs" dxfId="15915" priority="2789" operator="greaterThan">
      <formula>1</formula>
    </cfRule>
    <cfRule type="cellIs" dxfId="15914" priority="2790" operator="lessThan">
      <formula>0.8</formula>
    </cfRule>
  </conditionalFormatting>
  <conditionalFormatting sqref="P83">
    <cfRule type="cellIs" dxfId="15913" priority="2788" operator="greaterThan">
      <formula>0</formula>
    </cfRule>
  </conditionalFormatting>
  <conditionalFormatting sqref="Q83">
    <cfRule type="cellIs" dxfId="15912" priority="2787" operator="lessThan">
      <formula>0</formula>
    </cfRule>
  </conditionalFormatting>
  <conditionalFormatting sqref="R83">
    <cfRule type="cellIs" dxfId="15911" priority="2785" operator="lessThan">
      <formula>0.8</formula>
    </cfRule>
    <cfRule type="cellIs" dxfId="15910" priority="2786" operator="greaterThan">
      <formula>1</formula>
    </cfRule>
  </conditionalFormatting>
  <conditionalFormatting sqref="R83">
    <cfRule type="cellIs" dxfId="15909" priority="2783" operator="greaterThan">
      <formula>1</formula>
    </cfRule>
    <cfRule type="cellIs" dxfId="15908" priority="2784" operator="lessThan">
      <formula>0.8</formula>
    </cfRule>
  </conditionalFormatting>
  <conditionalFormatting sqref="P83">
    <cfRule type="cellIs" dxfId="15907" priority="2782" operator="greaterThan">
      <formula>0</formula>
    </cfRule>
  </conditionalFormatting>
  <conditionalFormatting sqref="Q83">
    <cfRule type="cellIs" dxfId="15906" priority="2781" operator="lessThan">
      <formula>0</formula>
    </cfRule>
  </conditionalFormatting>
  <conditionalFormatting sqref="R83">
    <cfRule type="cellIs" dxfId="15905" priority="2779" operator="lessThan">
      <formula>0.8</formula>
    </cfRule>
    <cfRule type="cellIs" dxfId="15904" priority="2780" operator="greaterThan">
      <formula>1</formula>
    </cfRule>
  </conditionalFormatting>
  <conditionalFormatting sqref="R83">
    <cfRule type="cellIs" dxfId="15903" priority="2777" operator="greaterThan">
      <formula>1</formula>
    </cfRule>
    <cfRule type="cellIs" dxfId="15902" priority="2778" operator="lessThan">
      <formula>0.8</formula>
    </cfRule>
  </conditionalFormatting>
  <conditionalFormatting sqref="P83">
    <cfRule type="cellIs" dxfId="15901" priority="2776" operator="greaterThan">
      <formula>0</formula>
    </cfRule>
  </conditionalFormatting>
  <conditionalFormatting sqref="P83">
    <cfRule type="cellIs" dxfId="15900" priority="2770" operator="greaterThan">
      <formula>0</formula>
    </cfRule>
  </conditionalFormatting>
  <conditionalFormatting sqref="Q83">
    <cfRule type="cellIs" dxfId="15899" priority="2775" operator="lessThan">
      <formula>0</formula>
    </cfRule>
  </conditionalFormatting>
  <conditionalFormatting sqref="R83">
    <cfRule type="cellIs" dxfId="15898" priority="2773" operator="lessThan">
      <formula>0.8</formula>
    </cfRule>
    <cfRule type="cellIs" dxfId="15897" priority="2774" operator="greaterThan">
      <formula>1</formula>
    </cfRule>
  </conditionalFormatting>
  <conditionalFormatting sqref="R83">
    <cfRule type="cellIs" dxfId="15896" priority="2771" operator="greaterThan">
      <formula>1</formula>
    </cfRule>
    <cfRule type="cellIs" dxfId="15895" priority="2772" operator="lessThan">
      <formula>0.8</formula>
    </cfRule>
  </conditionalFormatting>
  <conditionalFormatting sqref="P83">
    <cfRule type="cellIs" dxfId="15894" priority="2764" operator="greaterThan">
      <formula>0</formula>
    </cfRule>
  </conditionalFormatting>
  <conditionalFormatting sqref="Q83">
    <cfRule type="cellIs" dxfId="15893" priority="2769" operator="lessThan">
      <formula>0</formula>
    </cfRule>
  </conditionalFormatting>
  <conditionalFormatting sqref="R83">
    <cfRule type="cellIs" dxfId="15892" priority="2767" operator="lessThan">
      <formula>0.8</formula>
    </cfRule>
    <cfRule type="cellIs" dxfId="15891" priority="2768" operator="greaterThan">
      <formula>1</formula>
    </cfRule>
  </conditionalFormatting>
  <conditionalFormatting sqref="R83">
    <cfRule type="cellIs" dxfId="15890" priority="2765" operator="greaterThan">
      <formula>1</formula>
    </cfRule>
    <cfRule type="cellIs" dxfId="15889" priority="2766" operator="lessThan">
      <formula>0.8</formula>
    </cfRule>
  </conditionalFormatting>
  <conditionalFormatting sqref="R83">
    <cfRule type="cellIs" dxfId="15888" priority="2761" operator="lessThan">
      <formula>0.8</formula>
    </cfRule>
    <cfRule type="cellIs" dxfId="15887" priority="2762" operator="greaterThan">
      <formula>1</formula>
    </cfRule>
  </conditionalFormatting>
  <conditionalFormatting sqref="R83">
    <cfRule type="cellIs" dxfId="15886" priority="2759" operator="greaterThan">
      <formula>1</formula>
    </cfRule>
    <cfRule type="cellIs" dxfId="15885" priority="2760" operator="lessThan">
      <formula>0.8</formula>
    </cfRule>
  </conditionalFormatting>
  <conditionalFormatting sqref="P83">
    <cfRule type="cellIs" dxfId="15884" priority="2758" operator="greaterThan">
      <formula>0</formula>
    </cfRule>
  </conditionalFormatting>
  <conditionalFormatting sqref="Q83">
    <cfRule type="cellIs" dxfId="15883" priority="2763" operator="lessThan">
      <formula>0</formula>
    </cfRule>
  </conditionalFormatting>
  <conditionalFormatting sqref="Q83">
    <cfRule type="cellIs" dxfId="15882" priority="2752" operator="lessThan">
      <formula>0</formula>
    </cfRule>
  </conditionalFormatting>
  <conditionalFormatting sqref="P83">
    <cfRule type="cellIs" dxfId="15881" priority="2753" operator="greaterThan">
      <formula>0</formula>
    </cfRule>
  </conditionalFormatting>
  <conditionalFormatting sqref="R83">
    <cfRule type="cellIs" dxfId="15880" priority="2756" operator="lessThan">
      <formula>0.8</formula>
    </cfRule>
    <cfRule type="cellIs" dxfId="15879" priority="2757" operator="greaterThan">
      <formula>1</formula>
    </cfRule>
  </conditionalFormatting>
  <conditionalFormatting sqref="R83">
    <cfRule type="cellIs" dxfId="15878" priority="2754" operator="greaterThan">
      <formula>1</formula>
    </cfRule>
    <cfRule type="cellIs" dxfId="15877" priority="2755" operator="lessThan">
      <formula>0.8</formula>
    </cfRule>
  </conditionalFormatting>
  <conditionalFormatting sqref="Q83">
    <cfRule type="cellIs" dxfId="15876" priority="2746" operator="lessThan">
      <formula>0</formula>
    </cfRule>
  </conditionalFormatting>
  <conditionalFormatting sqref="R83">
    <cfRule type="cellIs" dxfId="15875" priority="2750" operator="lessThan">
      <formula>0.8</formula>
    </cfRule>
    <cfRule type="cellIs" dxfId="15874" priority="2751" operator="greaterThan">
      <formula>1</formula>
    </cfRule>
  </conditionalFormatting>
  <conditionalFormatting sqref="R83">
    <cfRule type="cellIs" dxfId="15873" priority="2748" operator="greaterThan">
      <formula>1</formula>
    </cfRule>
    <cfRule type="cellIs" dxfId="15872" priority="2749" operator="lessThan">
      <formula>0.8</formula>
    </cfRule>
  </conditionalFormatting>
  <conditionalFormatting sqref="P83">
    <cfRule type="cellIs" dxfId="15871" priority="2747" operator="greaterThan">
      <formula>0</formula>
    </cfRule>
  </conditionalFormatting>
  <conditionalFormatting sqref="Q83">
    <cfRule type="cellIs" dxfId="15870" priority="2745" operator="lessThan">
      <formula>0</formula>
    </cfRule>
  </conditionalFormatting>
  <conditionalFormatting sqref="R83">
    <cfRule type="cellIs" dxfId="15869" priority="2743" operator="lessThan">
      <formula>0.8</formula>
    </cfRule>
    <cfRule type="cellIs" dxfId="15868" priority="2744" operator="greaterThan">
      <formula>1</formula>
    </cfRule>
  </conditionalFormatting>
  <conditionalFormatting sqref="R83">
    <cfRule type="cellIs" dxfId="15867" priority="2741" operator="greaterThan">
      <formula>1</formula>
    </cfRule>
    <cfRule type="cellIs" dxfId="15866" priority="2742" operator="lessThan">
      <formula>0.8</formula>
    </cfRule>
  </conditionalFormatting>
  <conditionalFormatting sqref="P83">
    <cfRule type="cellIs" dxfId="15865" priority="2740" operator="greaterThan">
      <formula>0</formula>
    </cfRule>
  </conditionalFormatting>
  <conditionalFormatting sqref="Q83">
    <cfRule type="cellIs" dxfId="15864" priority="2739" operator="lessThan">
      <formula>0</formula>
    </cfRule>
  </conditionalFormatting>
  <conditionalFormatting sqref="R83">
    <cfRule type="cellIs" dxfId="15863" priority="2737" operator="lessThan">
      <formula>0.8</formula>
    </cfRule>
    <cfRule type="cellIs" dxfId="15862" priority="2738" operator="greaterThan">
      <formula>1</formula>
    </cfRule>
  </conditionalFormatting>
  <conditionalFormatting sqref="R83">
    <cfRule type="cellIs" dxfId="15861" priority="2735" operator="greaterThan">
      <formula>1</formula>
    </cfRule>
    <cfRule type="cellIs" dxfId="15860" priority="2736" operator="lessThan">
      <formula>0.8</formula>
    </cfRule>
  </conditionalFormatting>
  <conditionalFormatting sqref="P83">
    <cfRule type="cellIs" dxfId="15859" priority="2734" operator="greaterThan">
      <formula>0</formula>
    </cfRule>
  </conditionalFormatting>
  <conditionalFormatting sqref="Q83">
    <cfRule type="cellIs" dxfId="15858" priority="2733" operator="lessThan">
      <formula>0</formula>
    </cfRule>
  </conditionalFormatting>
  <conditionalFormatting sqref="R83">
    <cfRule type="cellIs" dxfId="15857" priority="2731" operator="lessThan">
      <formula>0.8</formula>
    </cfRule>
    <cfRule type="cellIs" dxfId="15856" priority="2732" operator="greaterThan">
      <formula>1</formula>
    </cfRule>
  </conditionalFormatting>
  <conditionalFormatting sqref="R83">
    <cfRule type="cellIs" dxfId="15855" priority="2729" operator="greaterThan">
      <formula>1</formula>
    </cfRule>
    <cfRule type="cellIs" dxfId="15854" priority="2730" operator="lessThan">
      <formula>0.8</formula>
    </cfRule>
  </conditionalFormatting>
  <conditionalFormatting sqref="P83">
    <cfRule type="cellIs" dxfId="15853" priority="2728" operator="greaterThan">
      <formula>0</formula>
    </cfRule>
  </conditionalFormatting>
  <conditionalFormatting sqref="Q83">
    <cfRule type="cellIs" dxfId="15852" priority="2727" operator="lessThan">
      <formula>0</formula>
    </cfRule>
  </conditionalFormatting>
  <conditionalFormatting sqref="R83">
    <cfRule type="cellIs" dxfId="15851" priority="2725" operator="lessThan">
      <formula>0.8</formula>
    </cfRule>
    <cfRule type="cellIs" dxfId="15850" priority="2726" operator="greaterThan">
      <formula>1</formula>
    </cfRule>
  </conditionalFormatting>
  <conditionalFormatting sqref="R83">
    <cfRule type="cellIs" dxfId="15849" priority="2723" operator="greaterThan">
      <formula>1</formula>
    </cfRule>
    <cfRule type="cellIs" dxfId="15848" priority="2724" operator="lessThan">
      <formula>0.8</formula>
    </cfRule>
  </conditionalFormatting>
  <conditionalFormatting sqref="P83">
    <cfRule type="cellIs" dxfId="15847" priority="2722" operator="greaterThan">
      <formula>0</formula>
    </cfRule>
  </conditionalFormatting>
  <conditionalFormatting sqref="Q83">
    <cfRule type="cellIs" dxfId="15846" priority="2721" operator="lessThan">
      <formula>0</formula>
    </cfRule>
  </conditionalFormatting>
  <conditionalFormatting sqref="R83">
    <cfRule type="cellIs" dxfId="15845" priority="2719" operator="lessThan">
      <formula>0.8</formula>
    </cfRule>
    <cfRule type="cellIs" dxfId="15844" priority="2720" operator="greaterThan">
      <formula>1</formula>
    </cfRule>
  </conditionalFormatting>
  <conditionalFormatting sqref="R83">
    <cfRule type="cellIs" dxfId="15843" priority="2717" operator="greaterThan">
      <formula>1</formula>
    </cfRule>
    <cfRule type="cellIs" dxfId="15842" priority="2718" operator="lessThan">
      <formula>0.8</formula>
    </cfRule>
  </conditionalFormatting>
  <conditionalFormatting sqref="P83">
    <cfRule type="cellIs" dxfId="15841" priority="2716" operator="greaterThan">
      <formula>0</formula>
    </cfRule>
  </conditionalFormatting>
  <conditionalFormatting sqref="Q83">
    <cfRule type="cellIs" dxfId="15840" priority="2715" operator="lessThan">
      <formula>0</formula>
    </cfRule>
  </conditionalFormatting>
  <conditionalFormatting sqref="R83">
    <cfRule type="cellIs" dxfId="15839" priority="2713" operator="lessThan">
      <formula>0.8</formula>
    </cfRule>
    <cfRule type="cellIs" dxfId="15838" priority="2714" operator="greaterThan">
      <formula>1</formula>
    </cfRule>
  </conditionalFormatting>
  <conditionalFormatting sqref="R83">
    <cfRule type="cellIs" dxfId="15837" priority="2711" operator="greaterThan">
      <formula>1</formula>
    </cfRule>
    <cfRule type="cellIs" dxfId="15836" priority="2712" operator="lessThan">
      <formula>0.8</formula>
    </cfRule>
  </conditionalFormatting>
  <conditionalFormatting sqref="P83">
    <cfRule type="cellIs" dxfId="15835" priority="2710" operator="greaterThan">
      <formula>0</formula>
    </cfRule>
  </conditionalFormatting>
  <conditionalFormatting sqref="Q83">
    <cfRule type="cellIs" dxfId="15834" priority="2709" operator="lessThan">
      <formula>0</formula>
    </cfRule>
  </conditionalFormatting>
  <conditionalFormatting sqref="R83">
    <cfRule type="cellIs" dxfId="15833" priority="2707" operator="lessThan">
      <formula>0.8</formula>
    </cfRule>
    <cfRule type="cellIs" dxfId="15832" priority="2708" operator="greaterThan">
      <formula>1</formula>
    </cfRule>
  </conditionalFormatting>
  <conditionalFormatting sqref="R83">
    <cfRule type="cellIs" dxfId="15831" priority="2705" operator="greaterThan">
      <formula>1</formula>
    </cfRule>
    <cfRule type="cellIs" dxfId="15830" priority="2706" operator="lessThan">
      <formula>0.8</formula>
    </cfRule>
  </conditionalFormatting>
  <conditionalFormatting sqref="P83">
    <cfRule type="cellIs" dxfId="15829" priority="2704" operator="greaterThan">
      <formula>0</formula>
    </cfRule>
  </conditionalFormatting>
  <conditionalFormatting sqref="P83">
    <cfRule type="cellIs" dxfId="15828" priority="2698" operator="greaterThan">
      <formula>0</formula>
    </cfRule>
  </conditionalFormatting>
  <conditionalFormatting sqref="Q83">
    <cfRule type="cellIs" dxfId="15827" priority="2703" operator="lessThan">
      <formula>0</formula>
    </cfRule>
  </conditionalFormatting>
  <conditionalFormatting sqref="R83">
    <cfRule type="cellIs" dxfId="15826" priority="2701" operator="lessThan">
      <formula>0.8</formula>
    </cfRule>
    <cfRule type="cellIs" dxfId="15825" priority="2702" operator="greaterThan">
      <formula>1</formula>
    </cfRule>
  </conditionalFormatting>
  <conditionalFormatting sqref="R83">
    <cfRule type="cellIs" dxfId="15824" priority="2699" operator="greaterThan">
      <formula>1</formula>
    </cfRule>
    <cfRule type="cellIs" dxfId="15823" priority="2700" operator="lessThan">
      <formula>0.8</formula>
    </cfRule>
  </conditionalFormatting>
  <conditionalFormatting sqref="P83">
    <cfRule type="cellIs" dxfId="15822" priority="2692" operator="greaterThan">
      <formula>0</formula>
    </cfRule>
  </conditionalFormatting>
  <conditionalFormatting sqref="Q83">
    <cfRule type="cellIs" dxfId="15821" priority="2697" operator="lessThan">
      <formula>0</formula>
    </cfRule>
  </conditionalFormatting>
  <conditionalFormatting sqref="R83">
    <cfRule type="cellIs" dxfId="15820" priority="2695" operator="lessThan">
      <formula>0.8</formula>
    </cfRule>
    <cfRule type="cellIs" dxfId="15819" priority="2696" operator="greaterThan">
      <formula>1</formula>
    </cfRule>
  </conditionalFormatting>
  <conditionalFormatting sqref="R83">
    <cfRule type="cellIs" dxfId="15818" priority="2693" operator="greaterThan">
      <formula>1</formula>
    </cfRule>
    <cfRule type="cellIs" dxfId="15817" priority="2694" operator="lessThan">
      <formula>0.8</formula>
    </cfRule>
  </conditionalFormatting>
  <conditionalFormatting sqref="R83">
    <cfRule type="cellIs" dxfId="15816" priority="2689" operator="lessThan">
      <formula>0.8</formula>
    </cfRule>
    <cfRule type="cellIs" dxfId="15815" priority="2690" operator="greaterThan">
      <formula>1</formula>
    </cfRule>
  </conditionalFormatting>
  <conditionalFormatting sqref="R83">
    <cfRule type="cellIs" dxfId="15814" priority="2687" operator="greaterThan">
      <formula>1</formula>
    </cfRule>
    <cfRule type="cellIs" dxfId="15813" priority="2688" operator="lessThan">
      <formula>0.8</formula>
    </cfRule>
  </conditionalFormatting>
  <conditionalFormatting sqref="P83">
    <cfRule type="cellIs" dxfId="15812" priority="2686" operator="greaterThan">
      <formula>0</formula>
    </cfRule>
  </conditionalFormatting>
  <conditionalFormatting sqref="Q83">
    <cfRule type="cellIs" dxfId="15811" priority="2691" operator="lessThan">
      <formula>0</formula>
    </cfRule>
  </conditionalFormatting>
  <conditionalFormatting sqref="Q83">
    <cfRule type="cellIs" dxfId="15810" priority="2685" operator="lessThan">
      <formula>0</formula>
    </cfRule>
  </conditionalFormatting>
  <conditionalFormatting sqref="R83">
    <cfRule type="cellIs" dxfId="15809" priority="2683" operator="lessThan">
      <formula>0.8</formula>
    </cfRule>
    <cfRule type="cellIs" dxfId="15808" priority="2684" operator="greaterThan">
      <formula>1</formula>
    </cfRule>
  </conditionalFormatting>
  <conditionalFormatting sqref="R83">
    <cfRule type="cellIs" dxfId="15807" priority="2681" operator="greaterThan">
      <formula>1</formula>
    </cfRule>
    <cfRule type="cellIs" dxfId="15806" priority="2682" operator="lessThan">
      <formula>0.8</formula>
    </cfRule>
  </conditionalFormatting>
  <conditionalFormatting sqref="P83">
    <cfRule type="cellIs" dxfId="15805" priority="2680" operator="greaterThan">
      <formula>0</formula>
    </cfRule>
  </conditionalFormatting>
  <conditionalFormatting sqref="P83">
    <cfRule type="cellIs" dxfId="15804" priority="2674" operator="greaterThan">
      <formula>0</formula>
    </cfRule>
  </conditionalFormatting>
  <conditionalFormatting sqref="Q83">
    <cfRule type="cellIs" dxfId="15803" priority="2679" operator="lessThan">
      <formula>0</formula>
    </cfRule>
  </conditionalFormatting>
  <conditionalFormatting sqref="R83">
    <cfRule type="cellIs" dxfId="15802" priority="2677" operator="lessThan">
      <formula>0.8</formula>
    </cfRule>
    <cfRule type="cellIs" dxfId="15801" priority="2678" operator="greaterThan">
      <formula>1</formula>
    </cfRule>
  </conditionalFormatting>
  <conditionalFormatting sqref="R83">
    <cfRule type="cellIs" dxfId="15800" priority="2675" operator="greaterThan">
      <formula>1</formula>
    </cfRule>
    <cfRule type="cellIs" dxfId="15799" priority="2676" operator="lessThan">
      <formula>0.8</formula>
    </cfRule>
  </conditionalFormatting>
  <conditionalFormatting sqref="P83">
    <cfRule type="cellIs" dxfId="15798" priority="2668" operator="greaterThan">
      <formula>0</formula>
    </cfRule>
  </conditionalFormatting>
  <conditionalFormatting sqref="Q83">
    <cfRule type="cellIs" dxfId="15797" priority="2673" operator="lessThan">
      <formula>0</formula>
    </cfRule>
  </conditionalFormatting>
  <conditionalFormatting sqref="R83">
    <cfRule type="cellIs" dxfId="15796" priority="2671" operator="lessThan">
      <formula>0.8</formula>
    </cfRule>
    <cfRule type="cellIs" dxfId="15795" priority="2672" operator="greaterThan">
      <formula>1</formula>
    </cfRule>
  </conditionalFormatting>
  <conditionalFormatting sqref="R83">
    <cfRule type="cellIs" dxfId="15794" priority="2669" operator="greaterThan">
      <formula>1</formula>
    </cfRule>
    <cfRule type="cellIs" dxfId="15793" priority="2670" operator="lessThan">
      <formula>0.8</formula>
    </cfRule>
  </conditionalFormatting>
  <conditionalFormatting sqref="R83">
    <cfRule type="cellIs" dxfId="15792" priority="2665" operator="lessThan">
      <formula>0.8</formula>
    </cfRule>
    <cfRule type="cellIs" dxfId="15791" priority="2666" operator="greaterThan">
      <formula>1</formula>
    </cfRule>
  </conditionalFormatting>
  <conditionalFormatting sqref="R83">
    <cfRule type="cellIs" dxfId="15790" priority="2663" operator="greaterThan">
      <formula>1</formula>
    </cfRule>
    <cfRule type="cellIs" dxfId="15789" priority="2664" operator="lessThan">
      <formula>0.8</formula>
    </cfRule>
  </conditionalFormatting>
  <conditionalFormatting sqref="P83">
    <cfRule type="cellIs" dxfId="15788" priority="2662" operator="greaterThan">
      <formula>0</formula>
    </cfRule>
  </conditionalFormatting>
  <conditionalFormatting sqref="Q83">
    <cfRule type="cellIs" dxfId="15787" priority="2667" operator="lessThan">
      <formula>0</formula>
    </cfRule>
  </conditionalFormatting>
  <conditionalFormatting sqref="P83">
    <cfRule type="cellIs" dxfId="15786" priority="2656" operator="greaterThan">
      <formula>0</formula>
    </cfRule>
  </conditionalFormatting>
  <conditionalFormatting sqref="Q83">
    <cfRule type="cellIs" dxfId="15785" priority="2661" operator="lessThan">
      <formula>0</formula>
    </cfRule>
  </conditionalFormatting>
  <conditionalFormatting sqref="R83">
    <cfRule type="cellIs" dxfId="15784" priority="2659" operator="lessThan">
      <formula>0.8</formula>
    </cfRule>
    <cfRule type="cellIs" dxfId="15783" priority="2660" operator="greaterThan">
      <formula>1</formula>
    </cfRule>
  </conditionalFormatting>
  <conditionalFormatting sqref="R83">
    <cfRule type="cellIs" dxfId="15782" priority="2657" operator="greaterThan">
      <formula>1</formula>
    </cfRule>
    <cfRule type="cellIs" dxfId="15781" priority="2658" operator="lessThan">
      <formula>0.8</formula>
    </cfRule>
  </conditionalFormatting>
  <conditionalFormatting sqref="R83">
    <cfRule type="cellIs" dxfId="15780" priority="2653" operator="lessThan">
      <formula>0.8</formula>
    </cfRule>
    <cfRule type="cellIs" dxfId="15779" priority="2654" operator="greaterThan">
      <formula>1</formula>
    </cfRule>
  </conditionalFormatting>
  <conditionalFormatting sqref="R83">
    <cfRule type="cellIs" dxfId="15778" priority="2651" operator="greaterThan">
      <formula>1</formula>
    </cfRule>
    <cfRule type="cellIs" dxfId="15777" priority="2652" operator="lessThan">
      <formula>0.8</formula>
    </cfRule>
  </conditionalFormatting>
  <conditionalFormatting sqref="P83">
    <cfRule type="cellIs" dxfId="15776" priority="2650" operator="greaterThan">
      <formula>0</formula>
    </cfRule>
  </conditionalFormatting>
  <conditionalFormatting sqref="Q83">
    <cfRule type="cellIs" dxfId="15775" priority="2655" operator="lessThan">
      <formula>0</formula>
    </cfRule>
  </conditionalFormatting>
  <conditionalFormatting sqref="R83">
    <cfRule type="cellIs" dxfId="15774" priority="2647" operator="lessThan">
      <formula>0.8</formula>
    </cfRule>
    <cfRule type="cellIs" dxfId="15773" priority="2648" operator="greaterThan">
      <formula>1</formula>
    </cfRule>
  </conditionalFormatting>
  <conditionalFormatting sqref="R83">
    <cfRule type="cellIs" dxfId="15772" priority="2645" operator="greaterThan">
      <formula>1</formula>
    </cfRule>
    <cfRule type="cellIs" dxfId="15771" priority="2646" operator="lessThan">
      <formula>0.8</formula>
    </cfRule>
  </conditionalFormatting>
  <conditionalFormatting sqref="P83">
    <cfRule type="cellIs" dxfId="15770" priority="2644" operator="greaterThan">
      <formula>0</formula>
    </cfRule>
  </conditionalFormatting>
  <conditionalFormatting sqref="Q83">
    <cfRule type="cellIs" dxfId="15769" priority="2649" operator="lessThan">
      <formula>0</formula>
    </cfRule>
  </conditionalFormatting>
  <conditionalFormatting sqref="Q83">
    <cfRule type="cellIs" dxfId="15768" priority="2643" operator="lessThan">
      <formula>0</formula>
    </cfRule>
  </conditionalFormatting>
  <conditionalFormatting sqref="R83">
    <cfRule type="cellIs" dxfId="15767" priority="2641" operator="lessThan">
      <formula>0.8</formula>
    </cfRule>
    <cfRule type="cellIs" dxfId="15766" priority="2642" operator="greaterThan">
      <formula>1</formula>
    </cfRule>
  </conditionalFormatting>
  <conditionalFormatting sqref="R83">
    <cfRule type="cellIs" dxfId="15765" priority="2639" operator="greaterThan">
      <formula>1</formula>
    </cfRule>
    <cfRule type="cellIs" dxfId="15764" priority="2640" operator="lessThan">
      <formula>0.8</formula>
    </cfRule>
  </conditionalFormatting>
  <conditionalFormatting sqref="P83">
    <cfRule type="cellIs" dxfId="15763" priority="2638" operator="greaterThan">
      <formula>0</formula>
    </cfRule>
  </conditionalFormatting>
  <conditionalFormatting sqref="Q83">
    <cfRule type="cellIs" dxfId="15762" priority="2632" operator="lessThan">
      <formula>0</formula>
    </cfRule>
  </conditionalFormatting>
  <conditionalFormatting sqref="R83">
    <cfRule type="cellIs" dxfId="15761" priority="2636" operator="lessThan">
      <formula>0.8</formula>
    </cfRule>
    <cfRule type="cellIs" dxfId="15760" priority="2637" operator="greaterThan">
      <formula>1</formula>
    </cfRule>
  </conditionalFormatting>
  <conditionalFormatting sqref="R83">
    <cfRule type="cellIs" dxfId="15759" priority="2634" operator="greaterThan">
      <formula>1</formula>
    </cfRule>
    <cfRule type="cellIs" dxfId="15758" priority="2635" operator="lessThan">
      <formula>0.8</formula>
    </cfRule>
  </conditionalFormatting>
  <conditionalFormatting sqref="P83">
    <cfRule type="cellIs" dxfId="15757" priority="2633" operator="greaterThan">
      <formula>0</formula>
    </cfRule>
  </conditionalFormatting>
  <conditionalFormatting sqref="Q83">
    <cfRule type="cellIs" dxfId="15756" priority="2631" operator="lessThan">
      <formula>0</formula>
    </cfRule>
  </conditionalFormatting>
  <conditionalFormatting sqref="R83">
    <cfRule type="cellIs" dxfId="15755" priority="2629" operator="lessThan">
      <formula>0.8</formula>
    </cfRule>
    <cfRule type="cellIs" dxfId="15754" priority="2630" operator="greaterThan">
      <formula>1</formula>
    </cfRule>
  </conditionalFormatting>
  <conditionalFormatting sqref="R83">
    <cfRule type="cellIs" dxfId="15753" priority="2627" operator="greaterThan">
      <formula>1</formula>
    </cfRule>
    <cfRule type="cellIs" dxfId="15752" priority="2628" operator="lessThan">
      <formula>0.8</formula>
    </cfRule>
  </conditionalFormatting>
  <conditionalFormatting sqref="P83">
    <cfRule type="cellIs" dxfId="15751" priority="2626" operator="greaterThan">
      <formula>0</formula>
    </cfRule>
  </conditionalFormatting>
  <conditionalFormatting sqref="Q83">
    <cfRule type="cellIs" dxfId="15750" priority="2625" operator="lessThan">
      <formula>0</formula>
    </cfRule>
  </conditionalFormatting>
  <conditionalFormatting sqref="R83">
    <cfRule type="cellIs" dxfId="15749" priority="2623" operator="lessThan">
      <formula>0.8</formula>
    </cfRule>
    <cfRule type="cellIs" dxfId="15748" priority="2624" operator="greaterThan">
      <formula>1</formula>
    </cfRule>
  </conditionalFormatting>
  <conditionalFormatting sqref="R83">
    <cfRule type="cellIs" dxfId="15747" priority="2621" operator="greaterThan">
      <formula>1</formula>
    </cfRule>
    <cfRule type="cellIs" dxfId="15746" priority="2622" operator="lessThan">
      <formula>0.8</formula>
    </cfRule>
  </conditionalFormatting>
  <conditionalFormatting sqref="P83">
    <cfRule type="cellIs" dxfId="15745" priority="2620" operator="greaterThan">
      <formula>0</formula>
    </cfRule>
  </conditionalFormatting>
  <conditionalFormatting sqref="Q83">
    <cfRule type="cellIs" dxfId="15744" priority="2619" operator="lessThan">
      <formula>0</formula>
    </cfRule>
  </conditionalFormatting>
  <conditionalFormatting sqref="R83">
    <cfRule type="cellIs" dxfId="15743" priority="2617" operator="lessThan">
      <formula>0.8</formula>
    </cfRule>
    <cfRule type="cellIs" dxfId="15742" priority="2618" operator="greaterThan">
      <formula>1</formula>
    </cfRule>
  </conditionalFormatting>
  <conditionalFormatting sqref="R83">
    <cfRule type="cellIs" dxfId="15741" priority="2615" operator="greaterThan">
      <formula>1</formula>
    </cfRule>
    <cfRule type="cellIs" dxfId="15740" priority="2616" operator="lessThan">
      <formula>0.8</formula>
    </cfRule>
  </conditionalFormatting>
  <conditionalFormatting sqref="P83">
    <cfRule type="cellIs" dxfId="15739" priority="2614" operator="greaterThan">
      <formula>0</formula>
    </cfRule>
  </conditionalFormatting>
  <conditionalFormatting sqref="Q83">
    <cfRule type="cellIs" dxfId="15738" priority="2613" operator="lessThan">
      <formula>0</formula>
    </cfRule>
  </conditionalFormatting>
  <conditionalFormatting sqref="R83">
    <cfRule type="cellIs" dxfId="15737" priority="2611" operator="lessThan">
      <formula>0.8</formula>
    </cfRule>
    <cfRule type="cellIs" dxfId="15736" priority="2612" operator="greaterThan">
      <formula>1</formula>
    </cfRule>
  </conditionalFormatting>
  <conditionalFormatting sqref="R83">
    <cfRule type="cellIs" dxfId="15735" priority="2609" operator="greaterThan">
      <formula>1</formula>
    </cfRule>
    <cfRule type="cellIs" dxfId="15734" priority="2610" operator="lessThan">
      <formula>0.8</formula>
    </cfRule>
  </conditionalFormatting>
  <conditionalFormatting sqref="P83">
    <cfRule type="cellIs" dxfId="15733" priority="2608" operator="greaterThan">
      <formula>0</formula>
    </cfRule>
  </conditionalFormatting>
  <conditionalFormatting sqref="Q83">
    <cfRule type="cellIs" dxfId="15732" priority="2607" operator="lessThan">
      <formula>0</formula>
    </cfRule>
  </conditionalFormatting>
  <conditionalFormatting sqref="R83">
    <cfRule type="cellIs" dxfId="15731" priority="2605" operator="lessThan">
      <formula>0.8</formula>
    </cfRule>
    <cfRule type="cellIs" dxfId="15730" priority="2606" operator="greaterThan">
      <formula>1</formula>
    </cfRule>
  </conditionalFormatting>
  <conditionalFormatting sqref="R83">
    <cfRule type="cellIs" dxfId="15729" priority="2603" operator="greaterThan">
      <formula>1</formula>
    </cfRule>
    <cfRule type="cellIs" dxfId="15728" priority="2604" operator="lessThan">
      <formula>0.8</formula>
    </cfRule>
  </conditionalFormatting>
  <conditionalFormatting sqref="P83">
    <cfRule type="cellIs" dxfId="15727" priority="2602" operator="greaterThan">
      <formula>0</formula>
    </cfRule>
  </conditionalFormatting>
  <conditionalFormatting sqref="P83">
    <cfRule type="cellIs" dxfId="15726" priority="2596" operator="greaterThan">
      <formula>0</formula>
    </cfRule>
  </conditionalFormatting>
  <conditionalFormatting sqref="Q83">
    <cfRule type="cellIs" dxfId="15725" priority="2601" operator="lessThan">
      <formula>0</formula>
    </cfRule>
  </conditionalFormatting>
  <conditionalFormatting sqref="R83">
    <cfRule type="cellIs" dxfId="15724" priority="2599" operator="lessThan">
      <formula>0.8</formula>
    </cfRule>
    <cfRule type="cellIs" dxfId="15723" priority="2600" operator="greaterThan">
      <formula>1</formula>
    </cfRule>
  </conditionalFormatting>
  <conditionalFormatting sqref="R83">
    <cfRule type="cellIs" dxfId="15722" priority="2597" operator="greaterThan">
      <formula>1</formula>
    </cfRule>
    <cfRule type="cellIs" dxfId="15721" priority="2598" operator="lessThan">
      <formula>0.8</formula>
    </cfRule>
  </conditionalFormatting>
  <conditionalFormatting sqref="P83">
    <cfRule type="cellIs" dxfId="15720" priority="2590" operator="greaterThan">
      <formula>0</formula>
    </cfRule>
  </conditionalFormatting>
  <conditionalFormatting sqref="Q83">
    <cfRule type="cellIs" dxfId="15719" priority="2595" operator="lessThan">
      <formula>0</formula>
    </cfRule>
  </conditionalFormatting>
  <conditionalFormatting sqref="R83">
    <cfRule type="cellIs" dxfId="15718" priority="2593" operator="lessThan">
      <formula>0.8</formula>
    </cfRule>
    <cfRule type="cellIs" dxfId="15717" priority="2594" operator="greaterThan">
      <formula>1</formula>
    </cfRule>
  </conditionalFormatting>
  <conditionalFormatting sqref="R83">
    <cfRule type="cellIs" dxfId="15716" priority="2591" operator="greaterThan">
      <formula>1</formula>
    </cfRule>
    <cfRule type="cellIs" dxfId="15715" priority="2592" operator="lessThan">
      <formula>0.8</formula>
    </cfRule>
  </conditionalFormatting>
  <conditionalFormatting sqref="R83">
    <cfRule type="cellIs" dxfId="15714" priority="2587" operator="lessThan">
      <formula>0.8</formula>
    </cfRule>
    <cfRule type="cellIs" dxfId="15713" priority="2588" operator="greaterThan">
      <formula>1</formula>
    </cfRule>
  </conditionalFormatting>
  <conditionalFormatting sqref="R83">
    <cfRule type="cellIs" dxfId="15712" priority="2585" operator="greaterThan">
      <formula>1</formula>
    </cfRule>
    <cfRule type="cellIs" dxfId="15711" priority="2586" operator="lessThan">
      <formula>0.8</formula>
    </cfRule>
  </conditionalFormatting>
  <conditionalFormatting sqref="P83">
    <cfRule type="cellIs" dxfId="15710" priority="2584" operator="greaterThan">
      <formula>0</formula>
    </cfRule>
  </conditionalFormatting>
  <conditionalFormatting sqref="Q83">
    <cfRule type="cellIs" dxfId="15709" priority="2589" operator="lessThan">
      <formula>0</formula>
    </cfRule>
  </conditionalFormatting>
  <conditionalFormatting sqref="P123 P125:P126 P128:P129 P131">
    <cfRule type="cellIs" dxfId="15708" priority="2578" operator="greaterThan">
      <formula>0</formula>
    </cfRule>
  </conditionalFormatting>
  <conditionalFormatting sqref="Q123 Q125:Q126 Q128:Q129 Q131">
    <cfRule type="cellIs" dxfId="15707" priority="2583" operator="lessThan">
      <formula>0</formula>
    </cfRule>
  </conditionalFormatting>
  <conditionalFormatting sqref="R123 R125:R126 R128:R129 R131">
    <cfRule type="cellIs" dxfId="15706" priority="2581" operator="lessThan">
      <formula>0.8</formula>
    </cfRule>
    <cfRule type="cellIs" dxfId="15705" priority="2582" operator="greaterThan">
      <formula>1</formula>
    </cfRule>
  </conditionalFormatting>
  <conditionalFormatting sqref="R123 R125:R126 R128:R129 R131">
    <cfRule type="cellIs" dxfId="15704" priority="2579" operator="greaterThan">
      <formula>1</formula>
    </cfRule>
    <cfRule type="cellIs" dxfId="15703" priority="2580" operator="lessThan">
      <formula>0.8</formula>
    </cfRule>
  </conditionalFormatting>
  <conditionalFormatting sqref="Q123 Q125:Q126 Q128:Q129 Q131">
    <cfRule type="cellIs" dxfId="15702" priority="2577" operator="lessThan">
      <formula>0</formula>
    </cfRule>
  </conditionalFormatting>
  <conditionalFormatting sqref="R123 R125:R126 R128:R129 R131">
    <cfRule type="cellIs" dxfId="15701" priority="2575" operator="lessThan">
      <formula>0.8</formula>
    </cfRule>
    <cfRule type="cellIs" dxfId="15700" priority="2576" operator="greaterThan">
      <formula>1</formula>
    </cfRule>
  </conditionalFormatting>
  <conditionalFormatting sqref="R123 R125:R126 R128:R129 R131">
    <cfRule type="cellIs" dxfId="15699" priority="2573" operator="greaterThan">
      <formula>1</formula>
    </cfRule>
    <cfRule type="cellIs" dxfId="15698" priority="2574" operator="lessThan">
      <formula>0.8</formula>
    </cfRule>
  </conditionalFormatting>
  <conditionalFormatting sqref="P123 P125:P126 P128:P129 P131">
    <cfRule type="cellIs" dxfId="15697" priority="2572" operator="greaterThan">
      <formula>0</formula>
    </cfRule>
  </conditionalFormatting>
  <conditionalFormatting sqref="Q31">
    <cfRule type="cellIs" dxfId="15696" priority="2571" operator="lessThan">
      <formula>0</formula>
    </cfRule>
  </conditionalFormatting>
  <conditionalFormatting sqref="R31">
    <cfRule type="cellIs" dxfId="15695" priority="2569" operator="lessThan">
      <formula>0.8</formula>
    </cfRule>
    <cfRule type="cellIs" dxfId="15694" priority="2570" operator="greaterThan">
      <formula>1</formula>
    </cfRule>
  </conditionalFormatting>
  <conditionalFormatting sqref="R31">
    <cfRule type="cellIs" dxfId="15693" priority="2567" operator="greaterThan">
      <formula>1</formula>
    </cfRule>
    <cfRule type="cellIs" dxfId="15692" priority="2568" operator="lessThan">
      <formula>0.8</formula>
    </cfRule>
  </conditionalFormatting>
  <conditionalFormatting sqref="P31">
    <cfRule type="cellIs" dxfId="15691" priority="2566" operator="greaterThan">
      <formula>0</formula>
    </cfRule>
  </conditionalFormatting>
  <conditionalFormatting sqref="Q31">
    <cfRule type="cellIs" dxfId="15690" priority="2565" operator="lessThan">
      <formula>0</formula>
    </cfRule>
  </conditionalFormatting>
  <conditionalFormatting sqref="R31">
    <cfRule type="cellIs" dxfId="15689" priority="2563" operator="lessThan">
      <formula>0.8</formula>
    </cfRule>
    <cfRule type="cellIs" dxfId="15688" priority="2564" operator="greaterThan">
      <formula>1</formula>
    </cfRule>
  </conditionalFormatting>
  <conditionalFormatting sqref="R31">
    <cfRule type="cellIs" dxfId="15687" priority="2561" operator="greaterThan">
      <formula>1</formula>
    </cfRule>
    <cfRule type="cellIs" dxfId="15686" priority="2562" operator="lessThan">
      <formula>0.8</formula>
    </cfRule>
  </conditionalFormatting>
  <conditionalFormatting sqref="P31">
    <cfRule type="cellIs" dxfId="15685" priority="2560" operator="greaterThan">
      <formula>0</formula>
    </cfRule>
  </conditionalFormatting>
  <conditionalFormatting sqref="Q31">
    <cfRule type="cellIs" dxfId="15684" priority="2559" operator="lessThan">
      <formula>0</formula>
    </cfRule>
  </conditionalFormatting>
  <conditionalFormatting sqref="R31">
    <cfRule type="cellIs" dxfId="15683" priority="2557" operator="lessThan">
      <formula>0.8</formula>
    </cfRule>
    <cfRule type="cellIs" dxfId="15682" priority="2558" operator="greaterThan">
      <formula>1</formula>
    </cfRule>
  </conditionalFormatting>
  <conditionalFormatting sqref="R31">
    <cfRule type="cellIs" dxfId="15681" priority="2555" operator="greaterThan">
      <formula>1</formula>
    </cfRule>
    <cfRule type="cellIs" dxfId="15680" priority="2556" operator="lessThan">
      <formula>0.8</formula>
    </cfRule>
  </conditionalFormatting>
  <conditionalFormatting sqref="P31">
    <cfRule type="cellIs" dxfId="15679" priority="2554" operator="greaterThan">
      <formula>0</formula>
    </cfRule>
  </conditionalFormatting>
  <conditionalFormatting sqref="Q31">
    <cfRule type="cellIs" dxfId="15678" priority="2553" operator="lessThan">
      <formula>0</formula>
    </cfRule>
  </conditionalFormatting>
  <conditionalFormatting sqref="R31">
    <cfRule type="cellIs" dxfId="15677" priority="2551" operator="lessThan">
      <formula>0.8</formula>
    </cfRule>
    <cfRule type="cellIs" dxfId="15676" priority="2552" operator="greaterThan">
      <formula>1</formula>
    </cfRule>
  </conditionalFormatting>
  <conditionalFormatting sqref="R31">
    <cfRule type="cellIs" dxfId="15675" priority="2549" operator="greaterThan">
      <formula>1</formula>
    </cfRule>
    <cfRule type="cellIs" dxfId="15674" priority="2550" operator="lessThan">
      <formula>0.8</formula>
    </cfRule>
  </conditionalFormatting>
  <conditionalFormatting sqref="P31">
    <cfRule type="cellIs" dxfId="15673" priority="2548" operator="greaterThan">
      <formula>0</formula>
    </cfRule>
  </conditionalFormatting>
  <conditionalFormatting sqref="P31">
    <cfRule type="cellIs" dxfId="15672" priority="2542" operator="greaterThan">
      <formula>0</formula>
    </cfRule>
  </conditionalFormatting>
  <conditionalFormatting sqref="Q31">
    <cfRule type="cellIs" dxfId="15671" priority="2547" operator="lessThan">
      <formula>0</formula>
    </cfRule>
  </conditionalFormatting>
  <conditionalFormatting sqref="R31">
    <cfRule type="cellIs" dxfId="15670" priority="2545" operator="lessThan">
      <formula>0.8</formula>
    </cfRule>
    <cfRule type="cellIs" dxfId="15669" priority="2546" operator="greaterThan">
      <formula>1</formula>
    </cfRule>
  </conditionalFormatting>
  <conditionalFormatting sqref="R31">
    <cfRule type="cellIs" dxfId="15668" priority="2543" operator="greaterThan">
      <formula>1</formula>
    </cfRule>
    <cfRule type="cellIs" dxfId="15667" priority="2544" operator="lessThan">
      <formula>0.8</formula>
    </cfRule>
  </conditionalFormatting>
  <conditionalFormatting sqref="P31">
    <cfRule type="cellIs" dxfId="15666" priority="2536" operator="greaterThan">
      <formula>0</formula>
    </cfRule>
  </conditionalFormatting>
  <conditionalFormatting sqref="Q31">
    <cfRule type="cellIs" dxfId="15665" priority="2541" operator="lessThan">
      <formula>0</formula>
    </cfRule>
  </conditionalFormatting>
  <conditionalFormatting sqref="R31">
    <cfRule type="cellIs" dxfId="15664" priority="2539" operator="lessThan">
      <formula>0.8</formula>
    </cfRule>
    <cfRule type="cellIs" dxfId="15663" priority="2540" operator="greaterThan">
      <formula>1</formula>
    </cfRule>
  </conditionalFormatting>
  <conditionalFormatting sqref="R31">
    <cfRule type="cellIs" dxfId="15662" priority="2537" operator="greaterThan">
      <formula>1</formula>
    </cfRule>
    <cfRule type="cellIs" dxfId="15661" priority="2538" operator="lessThan">
      <formula>0.8</formula>
    </cfRule>
  </conditionalFormatting>
  <conditionalFormatting sqref="R31">
    <cfRule type="cellIs" dxfId="15660" priority="2533" operator="lessThan">
      <formula>0.8</formula>
    </cfRule>
    <cfRule type="cellIs" dxfId="15659" priority="2534" operator="greaterThan">
      <formula>1</formula>
    </cfRule>
  </conditionalFormatting>
  <conditionalFormatting sqref="R31">
    <cfRule type="cellIs" dxfId="15658" priority="2531" operator="greaterThan">
      <formula>1</formula>
    </cfRule>
    <cfRule type="cellIs" dxfId="15657" priority="2532" operator="lessThan">
      <formula>0.8</formula>
    </cfRule>
  </conditionalFormatting>
  <conditionalFormatting sqref="P31">
    <cfRule type="cellIs" dxfId="15656" priority="2530" operator="greaterThan">
      <formula>0</formula>
    </cfRule>
  </conditionalFormatting>
  <conditionalFormatting sqref="Q31">
    <cfRule type="cellIs" dxfId="15655" priority="2535" operator="lessThan">
      <formula>0</formula>
    </cfRule>
  </conditionalFormatting>
  <conditionalFormatting sqref="Q31">
    <cfRule type="cellIs" dxfId="15654" priority="2529" operator="lessThan">
      <formula>0</formula>
    </cfRule>
  </conditionalFormatting>
  <conditionalFormatting sqref="R31">
    <cfRule type="cellIs" dxfId="15653" priority="2527" operator="lessThan">
      <formula>0.8</formula>
    </cfRule>
    <cfRule type="cellIs" dxfId="15652" priority="2528" operator="greaterThan">
      <formula>1</formula>
    </cfRule>
  </conditionalFormatting>
  <conditionalFormatting sqref="R31">
    <cfRule type="cellIs" dxfId="15651" priority="2525" operator="greaterThan">
      <formula>1</formula>
    </cfRule>
    <cfRule type="cellIs" dxfId="15650" priority="2526" operator="lessThan">
      <formula>0.8</formula>
    </cfRule>
  </conditionalFormatting>
  <conditionalFormatting sqref="P31">
    <cfRule type="cellIs" dxfId="15649" priority="2524" operator="greaterThan">
      <formula>0</formula>
    </cfRule>
  </conditionalFormatting>
  <conditionalFormatting sqref="P31">
    <cfRule type="cellIs" dxfId="15648" priority="2518" operator="greaterThan">
      <formula>0</formula>
    </cfRule>
  </conditionalFormatting>
  <conditionalFormatting sqref="Q31">
    <cfRule type="cellIs" dxfId="15647" priority="2523" operator="lessThan">
      <formula>0</formula>
    </cfRule>
  </conditionalFormatting>
  <conditionalFormatting sqref="R31">
    <cfRule type="cellIs" dxfId="15646" priority="2521" operator="lessThan">
      <formula>0.8</formula>
    </cfRule>
    <cfRule type="cellIs" dxfId="15645" priority="2522" operator="greaterThan">
      <formula>1</formula>
    </cfRule>
  </conditionalFormatting>
  <conditionalFormatting sqref="R31">
    <cfRule type="cellIs" dxfId="15644" priority="2519" operator="greaterThan">
      <formula>1</formula>
    </cfRule>
    <cfRule type="cellIs" dxfId="15643" priority="2520" operator="lessThan">
      <formula>0.8</formula>
    </cfRule>
  </conditionalFormatting>
  <conditionalFormatting sqref="P31">
    <cfRule type="cellIs" dxfId="15642" priority="2512" operator="greaterThan">
      <formula>0</formula>
    </cfRule>
  </conditionalFormatting>
  <conditionalFormatting sqref="Q31">
    <cfRule type="cellIs" dxfId="15641" priority="2517" operator="lessThan">
      <formula>0</formula>
    </cfRule>
  </conditionalFormatting>
  <conditionalFormatting sqref="R31">
    <cfRule type="cellIs" dxfId="15640" priority="2515" operator="lessThan">
      <formula>0.8</formula>
    </cfRule>
    <cfRule type="cellIs" dxfId="15639" priority="2516" operator="greaterThan">
      <formula>1</formula>
    </cfRule>
  </conditionalFormatting>
  <conditionalFormatting sqref="R31">
    <cfRule type="cellIs" dxfId="15638" priority="2513" operator="greaterThan">
      <formula>1</formula>
    </cfRule>
    <cfRule type="cellIs" dxfId="15637" priority="2514" operator="lessThan">
      <formula>0.8</formula>
    </cfRule>
  </conditionalFormatting>
  <conditionalFormatting sqref="R31">
    <cfRule type="cellIs" dxfId="15636" priority="2509" operator="lessThan">
      <formula>0.8</formula>
    </cfRule>
    <cfRule type="cellIs" dxfId="15635" priority="2510" operator="greaterThan">
      <formula>1</formula>
    </cfRule>
  </conditionalFormatting>
  <conditionalFormatting sqref="R31">
    <cfRule type="cellIs" dxfId="15634" priority="2507" operator="greaterThan">
      <formula>1</formula>
    </cfRule>
    <cfRule type="cellIs" dxfId="15633" priority="2508" operator="lessThan">
      <formula>0.8</formula>
    </cfRule>
  </conditionalFormatting>
  <conditionalFormatting sqref="P31">
    <cfRule type="cellIs" dxfId="15632" priority="2506" operator="greaterThan">
      <formula>0</formula>
    </cfRule>
  </conditionalFormatting>
  <conditionalFormatting sqref="Q31">
    <cfRule type="cellIs" dxfId="15631" priority="2511" operator="lessThan">
      <formula>0</formula>
    </cfRule>
  </conditionalFormatting>
  <conditionalFormatting sqref="P31">
    <cfRule type="cellIs" dxfId="15630" priority="2500" operator="greaterThan">
      <formula>0</formula>
    </cfRule>
  </conditionalFormatting>
  <conditionalFormatting sqref="Q31">
    <cfRule type="cellIs" dxfId="15629" priority="2505" operator="lessThan">
      <formula>0</formula>
    </cfRule>
  </conditionalFormatting>
  <conditionalFormatting sqref="R31">
    <cfRule type="cellIs" dxfId="15628" priority="2503" operator="lessThan">
      <formula>0.8</formula>
    </cfRule>
    <cfRule type="cellIs" dxfId="15627" priority="2504" operator="greaterThan">
      <formula>1</formula>
    </cfRule>
  </conditionalFormatting>
  <conditionalFormatting sqref="R31">
    <cfRule type="cellIs" dxfId="15626" priority="2501" operator="greaterThan">
      <formula>1</formula>
    </cfRule>
    <cfRule type="cellIs" dxfId="15625" priority="2502" operator="lessThan">
      <formula>0.8</formula>
    </cfRule>
  </conditionalFormatting>
  <conditionalFormatting sqref="R31">
    <cfRule type="cellIs" dxfId="15624" priority="2497" operator="lessThan">
      <formula>0.8</formula>
    </cfRule>
    <cfRule type="cellIs" dxfId="15623" priority="2498" operator="greaterThan">
      <formula>1</formula>
    </cfRule>
  </conditionalFormatting>
  <conditionalFormatting sqref="R31">
    <cfRule type="cellIs" dxfId="15622" priority="2495" operator="greaterThan">
      <formula>1</formula>
    </cfRule>
    <cfRule type="cellIs" dxfId="15621" priority="2496" operator="lessThan">
      <formula>0.8</formula>
    </cfRule>
  </conditionalFormatting>
  <conditionalFormatting sqref="P31">
    <cfRule type="cellIs" dxfId="15620" priority="2494" operator="greaterThan">
      <formula>0</formula>
    </cfRule>
  </conditionalFormatting>
  <conditionalFormatting sqref="Q31">
    <cfRule type="cellIs" dxfId="15619" priority="2499" operator="lessThan">
      <formula>0</formula>
    </cfRule>
  </conditionalFormatting>
  <conditionalFormatting sqref="R31">
    <cfRule type="cellIs" dxfId="15618" priority="2491" operator="lessThan">
      <formula>0.8</formula>
    </cfRule>
    <cfRule type="cellIs" dxfId="15617" priority="2492" operator="greaterThan">
      <formula>1</formula>
    </cfRule>
  </conditionalFormatting>
  <conditionalFormatting sqref="R31">
    <cfRule type="cellIs" dxfId="15616" priority="2489" operator="greaterThan">
      <formula>1</formula>
    </cfRule>
    <cfRule type="cellIs" dxfId="15615" priority="2490" operator="lessThan">
      <formula>0.8</formula>
    </cfRule>
  </conditionalFormatting>
  <conditionalFormatting sqref="P31">
    <cfRule type="cellIs" dxfId="15614" priority="2488" operator="greaterThan">
      <formula>0</formula>
    </cfRule>
  </conditionalFormatting>
  <conditionalFormatting sqref="Q31">
    <cfRule type="cellIs" dxfId="15613" priority="2493" operator="lessThan">
      <formula>0</formula>
    </cfRule>
  </conditionalFormatting>
  <conditionalFormatting sqref="Q31">
    <cfRule type="cellIs" dxfId="15612" priority="2487" operator="lessThan">
      <formula>0</formula>
    </cfRule>
  </conditionalFormatting>
  <conditionalFormatting sqref="R31">
    <cfRule type="cellIs" dxfId="15611" priority="2485" operator="lessThan">
      <formula>0.8</formula>
    </cfRule>
    <cfRule type="cellIs" dxfId="15610" priority="2486" operator="greaterThan">
      <formula>1</formula>
    </cfRule>
  </conditionalFormatting>
  <conditionalFormatting sqref="R31">
    <cfRule type="cellIs" dxfId="15609" priority="2483" operator="greaterThan">
      <formula>1</formula>
    </cfRule>
    <cfRule type="cellIs" dxfId="15608" priority="2484" operator="lessThan">
      <formula>0.8</formula>
    </cfRule>
  </conditionalFormatting>
  <conditionalFormatting sqref="P31">
    <cfRule type="cellIs" dxfId="15607" priority="2482" operator="greaterThan">
      <formula>0</formula>
    </cfRule>
  </conditionalFormatting>
  <conditionalFormatting sqref="Q31">
    <cfRule type="cellIs" dxfId="15606" priority="2476" operator="lessThan">
      <formula>0</formula>
    </cfRule>
  </conditionalFormatting>
  <conditionalFormatting sqref="R31">
    <cfRule type="cellIs" dxfId="15605" priority="2480" operator="lessThan">
      <formula>0.8</formula>
    </cfRule>
    <cfRule type="cellIs" dxfId="15604" priority="2481" operator="greaterThan">
      <formula>1</formula>
    </cfRule>
  </conditionalFormatting>
  <conditionalFormatting sqref="R31">
    <cfRule type="cellIs" dxfId="15603" priority="2478" operator="greaterThan">
      <formula>1</formula>
    </cfRule>
    <cfRule type="cellIs" dxfId="15602" priority="2479" operator="lessThan">
      <formula>0.8</formula>
    </cfRule>
  </conditionalFormatting>
  <conditionalFormatting sqref="P31">
    <cfRule type="cellIs" dxfId="15601" priority="2477" operator="greaterThan">
      <formula>0</formula>
    </cfRule>
  </conditionalFormatting>
  <conditionalFormatting sqref="Q31">
    <cfRule type="cellIs" dxfId="15600" priority="2475" operator="lessThan">
      <formula>0</formula>
    </cfRule>
  </conditionalFormatting>
  <conditionalFormatting sqref="R31">
    <cfRule type="cellIs" dxfId="15599" priority="2473" operator="lessThan">
      <formula>0.8</formula>
    </cfRule>
    <cfRule type="cellIs" dxfId="15598" priority="2474" operator="greaterThan">
      <formula>1</formula>
    </cfRule>
  </conditionalFormatting>
  <conditionalFormatting sqref="R31">
    <cfRule type="cellIs" dxfId="15597" priority="2471" operator="greaterThan">
      <formula>1</formula>
    </cfRule>
    <cfRule type="cellIs" dxfId="15596" priority="2472" operator="lessThan">
      <formula>0.8</formula>
    </cfRule>
  </conditionalFormatting>
  <conditionalFormatting sqref="P31">
    <cfRule type="cellIs" dxfId="15595" priority="2470" operator="greaterThan">
      <formula>0</formula>
    </cfRule>
  </conditionalFormatting>
  <conditionalFormatting sqref="Q31">
    <cfRule type="cellIs" dxfId="15594" priority="2469" operator="lessThan">
      <formula>0</formula>
    </cfRule>
  </conditionalFormatting>
  <conditionalFormatting sqref="R31">
    <cfRule type="cellIs" dxfId="15593" priority="2467" operator="lessThan">
      <formula>0.8</formula>
    </cfRule>
    <cfRule type="cellIs" dxfId="15592" priority="2468" operator="greaterThan">
      <formula>1</formula>
    </cfRule>
  </conditionalFormatting>
  <conditionalFormatting sqref="R31">
    <cfRule type="cellIs" dxfId="15591" priority="2465" operator="greaterThan">
      <formula>1</formula>
    </cfRule>
    <cfRule type="cellIs" dxfId="15590" priority="2466" operator="lessThan">
      <formula>0.8</formula>
    </cfRule>
  </conditionalFormatting>
  <conditionalFormatting sqref="P31">
    <cfRule type="cellIs" dxfId="15589" priority="2464" operator="greaterThan">
      <formula>0</formula>
    </cfRule>
  </conditionalFormatting>
  <conditionalFormatting sqref="Q31">
    <cfRule type="cellIs" dxfId="15588" priority="2463" operator="lessThan">
      <formula>0</formula>
    </cfRule>
  </conditionalFormatting>
  <conditionalFormatting sqref="R31">
    <cfRule type="cellIs" dxfId="15587" priority="2461" operator="lessThan">
      <formula>0.8</formula>
    </cfRule>
    <cfRule type="cellIs" dxfId="15586" priority="2462" operator="greaterThan">
      <formula>1</formula>
    </cfRule>
  </conditionalFormatting>
  <conditionalFormatting sqref="R31">
    <cfRule type="cellIs" dxfId="15585" priority="2459" operator="greaterThan">
      <formula>1</formula>
    </cfRule>
    <cfRule type="cellIs" dxfId="15584" priority="2460" operator="lessThan">
      <formula>0.8</formula>
    </cfRule>
  </conditionalFormatting>
  <conditionalFormatting sqref="P31">
    <cfRule type="cellIs" dxfId="15583" priority="2458" operator="greaterThan">
      <formula>0</formula>
    </cfRule>
  </conditionalFormatting>
  <conditionalFormatting sqref="Q31">
    <cfRule type="cellIs" dxfId="15582" priority="2457" operator="lessThan">
      <formula>0</formula>
    </cfRule>
  </conditionalFormatting>
  <conditionalFormatting sqref="R31">
    <cfRule type="cellIs" dxfId="15581" priority="2455" operator="lessThan">
      <formula>0.8</formula>
    </cfRule>
    <cfRule type="cellIs" dxfId="15580" priority="2456" operator="greaterThan">
      <formula>1</formula>
    </cfRule>
  </conditionalFormatting>
  <conditionalFormatting sqref="R31">
    <cfRule type="cellIs" dxfId="15579" priority="2453" operator="greaterThan">
      <formula>1</formula>
    </cfRule>
    <cfRule type="cellIs" dxfId="15578" priority="2454" operator="lessThan">
      <formula>0.8</formula>
    </cfRule>
  </conditionalFormatting>
  <conditionalFormatting sqref="P31">
    <cfRule type="cellIs" dxfId="15577" priority="2452" operator="greaterThan">
      <formula>0</formula>
    </cfRule>
  </conditionalFormatting>
  <conditionalFormatting sqref="Q31">
    <cfRule type="cellIs" dxfId="15576" priority="2451" operator="lessThan">
      <formula>0</formula>
    </cfRule>
  </conditionalFormatting>
  <conditionalFormatting sqref="R31">
    <cfRule type="cellIs" dxfId="15575" priority="2449" operator="lessThan">
      <formula>0.8</formula>
    </cfRule>
    <cfRule type="cellIs" dxfId="15574" priority="2450" operator="greaterThan">
      <formula>1</formula>
    </cfRule>
  </conditionalFormatting>
  <conditionalFormatting sqref="R31">
    <cfRule type="cellIs" dxfId="15573" priority="2447" operator="greaterThan">
      <formula>1</formula>
    </cfRule>
    <cfRule type="cellIs" dxfId="15572" priority="2448" operator="lessThan">
      <formula>0.8</formula>
    </cfRule>
  </conditionalFormatting>
  <conditionalFormatting sqref="P31">
    <cfRule type="cellIs" dxfId="15571" priority="2446" operator="greaterThan">
      <formula>0</formula>
    </cfRule>
  </conditionalFormatting>
  <conditionalFormatting sqref="P31">
    <cfRule type="cellIs" dxfId="15570" priority="2440" operator="greaterThan">
      <formula>0</formula>
    </cfRule>
  </conditionalFormatting>
  <conditionalFormatting sqref="Q31">
    <cfRule type="cellIs" dxfId="15569" priority="2445" operator="lessThan">
      <formula>0</formula>
    </cfRule>
  </conditionalFormatting>
  <conditionalFormatting sqref="R31">
    <cfRule type="cellIs" dxfId="15568" priority="2443" operator="lessThan">
      <formula>0.8</formula>
    </cfRule>
    <cfRule type="cellIs" dxfId="15567" priority="2444" operator="greaterThan">
      <formula>1</formula>
    </cfRule>
  </conditionalFormatting>
  <conditionalFormatting sqref="R31">
    <cfRule type="cellIs" dxfId="15566" priority="2441" operator="greaterThan">
      <formula>1</formula>
    </cfRule>
    <cfRule type="cellIs" dxfId="15565" priority="2442" operator="lessThan">
      <formula>0.8</formula>
    </cfRule>
  </conditionalFormatting>
  <conditionalFormatting sqref="P31">
    <cfRule type="cellIs" dxfId="15564" priority="2434" operator="greaterThan">
      <formula>0</formula>
    </cfRule>
  </conditionalFormatting>
  <conditionalFormatting sqref="Q31">
    <cfRule type="cellIs" dxfId="15563" priority="2439" operator="lessThan">
      <formula>0</formula>
    </cfRule>
  </conditionalFormatting>
  <conditionalFormatting sqref="R31">
    <cfRule type="cellIs" dxfId="15562" priority="2437" operator="lessThan">
      <formula>0.8</formula>
    </cfRule>
    <cfRule type="cellIs" dxfId="15561" priority="2438" operator="greaterThan">
      <formula>1</formula>
    </cfRule>
  </conditionalFormatting>
  <conditionalFormatting sqref="R31">
    <cfRule type="cellIs" dxfId="15560" priority="2435" operator="greaterThan">
      <formula>1</formula>
    </cfRule>
    <cfRule type="cellIs" dxfId="15559" priority="2436" operator="lessThan">
      <formula>0.8</formula>
    </cfRule>
  </conditionalFormatting>
  <conditionalFormatting sqref="R31">
    <cfRule type="cellIs" dxfId="15558" priority="2431" operator="lessThan">
      <formula>0.8</formula>
    </cfRule>
    <cfRule type="cellIs" dxfId="15557" priority="2432" operator="greaterThan">
      <formula>1</formula>
    </cfRule>
  </conditionalFormatting>
  <conditionalFormatting sqref="R31">
    <cfRule type="cellIs" dxfId="15556" priority="2429" operator="greaterThan">
      <formula>1</formula>
    </cfRule>
    <cfRule type="cellIs" dxfId="15555" priority="2430" operator="lessThan">
      <formula>0.8</formula>
    </cfRule>
  </conditionalFormatting>
  <conditionalFormatting sqref="P31">
    <cfRule type="cellIs" dxfId="15554" priority="2428" operator="greaterThan">
      <formula>0</formula>
    </cfRule>
  </conditionalFormatting>
  <conditionalFormatting sqref="Q31">
    <cfRule type="cellIs" dxfId="15553" priority="2433" operator="lessThan">
      <formula>0</formula>
    </cfRule>
  </conditionalFormatting>
  <conditionalFormatting sqref="Q31">
    <cfRule type="cellIs" dxfId="15552" priority="2427" operator="lessThan">
      <formula>0</formula>
    </cfRule>
  </conditionalFormatting>
  <conditionalFormatting sqref="R31">
    <cfRule type="cellIs" dxfId="15551" priority="2425" operator="lessThan">
      <formula>0.8</formula>
    </cfRule>
    <cfRule type="cellIs" dxfId="15550" priority="2426" operator="greaterThan">
      <formula>1</formula>
    </cfRule>
  </conditionalFormatting>
  <conditionalFormatting sqref="R31">
    <cfRule type="cellIs" dxfId="15549" priority="2423" operator="greaterThan">
      <formula>1</formula>
    </cfRule>
    <cfRule type="cellIs" dxfId="15548" priority="2424" operator="lessThan">
      <formula>0.8</formula>
    </cfRule>
  </conditionalFormatting>
  <conditionalFormatting sqref="P31">
    <cfRule type="cellIs" dxfId="15547" priority="2422" operator="greaterThan">
      <formula>0</formula>
    </cfRule>
  </conditionalFormatting>
  <conditionalFormatting sqref="Q31">
    <cfRule type="cellIs" dxfId="15546" priority="2421" operator="lessThan">
      <formula>0</formula>
    </cfRule>
  </conditionalFormatting>
  <conditionalFormatting sqref="R31">
    <cfRule type="cellIs" dxfId="15545" priority="2419" operator="lessThan">
      <formula>0.8</formula>
    </cfRule>
    <cfRule type="cellIs" dxfId="15544" priority="2420" operator="greaterThan">
      <formula>1</formula>
    </cfRule>
  </conditionalFormatting>
  <conditionalFormatting sqref="R31">
    <cfRule type="cellIs" dxfId="15543" priority="2417" operator="greaterThan">
      <formula>1</formula>
    </cfRule>
    <cfRule type="cellIs" dxfId="15542" priority="2418" operator="lessThan">
      <formula>0.8</formula>
    </cfRule>
  </conditionalFormatting>
  <conditionalFormatting sqref="P31">
    <cfRule type="cellIs" dxfId="15541" priority="2416" operator="greaterThan">
      <formula>0</formula>
    </cfRule>
  </conditionalFormatting>
  <conditionalFormatting sqref="Q31">
    <cfRule type="cellIs" dxfId="15540" priority="2415" operator="lessThan">
      <formula>0</formula>
    </cfRule>
  </conditionalFormatting>
  <conditionalFormatting sqref="R31">
    <cfRule type="cellIs" dxfId="15539" priority="2413" operator="lessThan">
      <formula>0.8</formula>
    </cfRule>
    <cfRule type="cellIs" dxfId="15538" priority="2414" operator="greaterThan">
      <formula>1</formula>
    </cfRule>
  </conditionalFormatting>
  <conditionalFormatting sqref="R31">
    <cfRule type="cellIs" dxfId="15537" priority="2411" operator="greaterThan">
      <formula>1</formula>
    </cfRule>
    <cfRule type="cellIs" dxfId="15536" priority="2412" operator="lessThan">
      <formula>0.8</formula>
    </cfRule>
  </conditionalFormatting>
  <conditionalFormatting sqref="P31">
    <cfRule type="cellIs" dxfId="15535" priority="2410" operator="greaterThan">
      <formula>0</formula>
    </cfRule>
  </conditionalFormatting>
  <conditionalFormatting sqref="Q31">
    <cfRule type="cellIs" dxfId="15534" priority="2409" operator="lessThan">
      <formula>0</formula>
    </cfRule>
  </conditionalFormatting>
  <conditionalFormatting sqref="R31">
    <cfRule type="cellIs" dxfId="15533" priority="2407" operator="lessThan">
      <formula>0.8</formula>
    </cfRule>
    <cfRule type="cellIs" dxfId="15532" priority="2408" operator="greaterThan">
      <formula>1</formula>
    </cfRule>
  </conditionalFormatting>
  <conditionalFormatting sqref="R31">
    <cfRule type="cellIs" dxfId="15531" priority="2405" operator="greaterThan">
      <formula>1</formula>
    </cfRule>
    <cfRule type="cellIs" dxfId="15530" priority="2406" operator="lessThan">
      <formula>0.8</formula>
    </cfRule>
  </conditionalFormatting>
  <conditionalFormatting sqref="P31">
    <cfRule type="cellIs" dxfId="15529" priority="2404" operator="greaterThan">
      <formula>0</formula>
    </cfRule>
  </conditionalFormatting>
  <conditionalFormatting sqref="P31">
    <cfRule type="cellIs" dxfId="15528" priority="2398" operator="greaterThan">
      <formula>0</formula>
    </cfRule>
  </conditionalFormatting>
  <conditionalFormatting sqref="Q31">
    <cfRule type="cellIs" dxfId="15527" priority="2403" operator="lessThan">
      <formula>0</formula>
    </cfRule>
  </conditionalFormatting>
  <conditionalFormatting sqref="R31">
    <cfRule type="cellIs" dxfId="15526" priority="2401" operator="lessThan">
      <formula>0.8</formula>
    </cfRule>
    <cfRule type="cellIs" dxfId="15525" priority="2402" operator="greaterThan">
      <formula>1</formula>
    </cfRule>
  </conditionalFormatting>
  <conditionalFormatting sqref="R31">
    <cfRule type="cellIs" dxfId="15524" priority="2399" operator="greaterThan">
      <formula>1</formula>
    </cfRule>
    <cfRule type="cellIs" dxfId="15523" priority="2400" operator="lessThan">
      <formula>0.8</formula>
    </cfRule>
  </conditionalFormatting>
  <conditionalFormatting sqref="P31">
    <cfRule type="cellIs" dxfId="15522" priority="2392" operator="greaterThan">
      <formula>0</formula>
    </cfRule>
  </conditionalFormatting>
  <conditionalFormatting sqref="Q31">
    <cfRule type="cellIs" dxfId="15521" priority="2397" operator="lessThan">
      <formula>0</formula>
    </cfRule>
  </conditionalFormatting>
  <conditionalFormatting sqref="R31">
    <cfRule type="cellIs" dxfId="15520" priority="2395" operator="lessThan">
      <formula>0.8</formula>
    </cfRule>
    <cfRule type="cellIs" dxfId="15519" priority="2396" operator="greaterThan">
      <formula>1</formula>
    </cfRule>
  </conditionalFormatting>
  <conditionalFormatting sqref="R31">
    <cfRule type="cellIs" dxfId="15518" priority="2393" operator="greaterThan">
      <formula>1</formula>
    </cfRule>
    <cfRule type="cellIs" dxfId="15517" priority="2394" operator="lessThan">
      <formula>0.8</formula>
    </cfRule>
  </conditionalFormatting>
  <conditionalFormatting sqref="R31">
    <cfRule type="cellIs" dxfId="15516" priority="2389" operator="lessThan">
      <formula>0.8</formula>
    </cfRule>
    <cfRule type="cellIs" dxfId="15515" priority="2390" operator="greaterThan">
      <formula>1</formula>
    </cfRule>
  </conditionalFormatting>
  <conditionalFormatting sqref="R31">
    <cfRule type="cellIs" dxfId="15514" priority="2387" operator="greaterThan">
      <formula>1</formula>
    </cfRule>
    <cfRule type="cellIs" dxfId="15513" priority="2388" operator="lessThan">
      <formula>0.8</formula>
    </cfRule>
  </conditionalFormatting>
  <conditionalFormatting sqref="P31">
    <cfRule type="cellIs" dxfId="15512" priority="2386" operator="greaterThan">
      <formula>0</formula>
    </cfRule>
  </conditionalFormatting>
  <conditionalFormatting sqref="Q31">
    <cfRule type="cellIs" dxfId="15511" priority="2391" operator="lessThan">
      <formula>0</formula>
    </cfRule>
  </conditionalFormatting>
  <conditionalFormatting sqref="Q31">
    <cfRule type="cellIs" dxfId="15510" priority="2385" operator="lessThan">
      <formula>0</formula>
    </cfRule>
  </conditionalFormatting>
  <conditionalFormatting sqref="R31">
    <cfRule type="cellIs" dxfId="15509" priority="2383" operator="lessThan">
      <formula>0.8</formula>
    </cfRule>
    <cfRule type="cellIs" dxfId="15508" priority="2384" operator="greaterThan">
      <formula>1</formula>
    </cfRule>
  </conditionalFormatting>
  <conditionalFormatting sqref="R31">
    <cfRule type="cellIs" dxfId="15507" priority="2381" operator="greaterThan">
      <formula>1</formula>
    </cfRule>
    <cfRule type="cellIs" dxfId="15506" priority="2382" operator="lessThan">
      <formula>0.8</formula>
    </cfRule>
  </conditionalFormatting>
  <conditionalFormatting sqref="P31">
    <cfRule type="cellIs" dxfId="15505" priority="2380" operator="greaterThan">
      <formula>0</formula>
    </cfRule>
  </conditionalFormatting>
  <conditionalFormatting sqref="P31">
    <cfRule type="cellIs" dxfId="15504" priority="2374" operator="greaterThan">
      <formula>0</formula>
    </cfRule>
  </conditionalFormatting>
  <conditionalFormatting sqref="Q31">
    <cfRule type="cellIs" dxfId="15503" priority="2379" operator="lessThan">
      <formula>0</formula>
    </cfRule>
  </conditionalFormatting>
  <conditionalFormatting sqref="R31">
    <cfRule type="cellIs" dxfId="15502" priority="2377" operator="lessThan">
      <formula>0.8</formula>
    </cfRule>
    <cfRule type="cellIs" dxfId="15501" priority="2378" operator="greaterThan">
      <formula>1</formula>
    </cfRule>
  </conditionalFormatting>
  <conditionalFormatting sqref="R31">
    <cfRule type="cellIs" dxfId="15500" priority="2375" operator="greaterThan">
      <formula>1</formula>
    </cfRule>
    <cfRule type="cellIs" dxfId="15499" priority="2376" operator="lessThan">
      <formula>0.8</formula>
    </cfRule>
  </conditionalFormatting>
  <conditionalFormatting sqref="P31">
    <cfRule type="cellIs" dxfId="15498" priority="2368" operator="greaterThan">
      <formula>0</formula>
    </cfRule>
  </conditionalFormatting>
  <conditionalFormatting sqref="Q31">
    <cfRule type="cellIs" dxfId="15497" priority="2373" operator="lessThan">
      <formula>0</formula>
    </cfRule>
  </conditionalFormatting>
  <conditionalFormatting sqref="R31">
    <cfRule type="cellIs" dxfId="15496" priority="2371" operator="lessThan">
      <formula>0.8</formula>
    </cfRule>
    <cfRule type="cellIs" dxfId="15495" priority="2372" operator="greaterThan">
      <formula>1</formula>
    </cfRule>
  </conditionalFormatting>
  <conditionalFormatting sqref="R31">
    <cfRule type="cellIs" dxfId="15494" priority="2369" operator="greaterThan">
      <formula>1</formula>
    </cfRule>
    <cfRule type="cellIs" dxfId="15493" priority="2370" operator="lessThan">
      <formula>0.8</formula>
    </cfRule>
  </conditionalFormatting>
  <conditionalFormatting sqref="R31">
    <cfRule type="cellIs" dxfId="15492" priority="2365" operator="lessThan">
      <formula>0.8</formula>
    </cfRule>
    <cfRule type="cellIs" dxfId="15491" priority="2366" operator="greaterThan">
      <formula>1</formula>
    </cfRule>
  </conditionalFormatting>
  <conditionalFormatting sqref="R31">
    <cfRule type="cellIs" dxfId="15490" priority="2363" operator="greaterThan">
      <formula>1</formula>
    </cfRule>
    <cfRule type="cellIs" dxfId="15489" priority="2364" operator="lessThan">
      <formula>0.8</formula>
    </cfRule>
  </conditionalFormatting>
  <conditionalFormatting sqref="P31">
    <cfRule type="cellIs" dxfId="15488" priority="2362" operator="greaterThan">
      <formula>0</formula>
    </cfRule>
  </conditionalFormatting>
  <conditionalFormatting sqref="Q31">
    <cfRule type="cellIs" dxfId="15487" priority="2367" operator="lessThan">
      <formula>0</formula>
    </cfRule>
  </conditionalFormatting>
  <conditionalFormatting sqref="P31">
    <cfRule type="cellIs" dxfId="15486" priority="2356" operator="greaterThan">
      <formula>0</formula>
    </cfRule>
  </conditionalFormatting>
  <conditionalFormatting sqref="Q31">
    <cfRule type="cellIs" dxfId="15485" priority="2361" operator="lessThan">
      <formula>0</formula>
    </cfRule>
  </conditionalFormatting>
  <conditionalFormatting sqref="R31">
    <cfRule type="cellIs" dxfId="15484" priority="2359" operator="lessThan">
      <formula>0.8</formula>
    </cfRule>
    <cfRule type="cellIs" dxfId="15483" priority="2360" operator="greaterThan">
      <formula>1</formula>
    </cfRule>
  </conditionalFormatting>
  <conditionalFormatting sqref="R31">
    <cfRule type="cellIs" dxfId="15482" priority="2357" operator="greaterThan">
      <formula>1</formula>
    </cfRule>
    <cfRule type="cellIs" dxfId="15481" priority="2358" operator="lessThan">
      <formula>0.8</formula>
    </cfRule>
  </conditionalFormatting>
  <conditionalFormatting sqref="R31">
    <cfRule type="cellIs" dxfId="15480" priority="2353" operator="lessThan">
      <formula>0.8</formula>
    </cfRule>
    <cfRule type="cellIs" dxfId="15479" priority="2354" operator="greaterThan">
      <formula>1</formula>
    </cfRule>
  </conditionalFormatting>
  <conditionalFormatting sqref="R31">
    <cfRule type="cellIs" dxfId="15478" priority="2351" operator="greaterThan">
      <formula>1</formula>
    </cfRule>
    <cfRule type="cellIs" dxfId="15477" priority="2352" operator="lessThan">
      <formula>0.8</formula>
    </cfRule>
  </conditionalFormatting>
  <conditionalFormatting sqref="P31">
    <cfRule type="cellIs" dxfId="15476" priority="2350" operator="greaterThan">
      <formula>0</formula>
    </cfRule>
  </conditionalFormatting>
  <conditionalFormatting sqref="Q31">
    <cfRule type="cellIs" dxfId="15475" priority="2355" operator="lessThan">
      <formula>0</formula>
    </cfRule>
  </conditionalFormatting>
  <conditionalFormatting sqref="R31">
    <cfRule type="cellIs" dxfId="15474" priority="2347" operator="lessThan">
      <formula>0.8</formula>
    </cfRule>
    <cfRule type="cellIs" dxfId="15473" priority="2348" operator="greaterThan">
      <formula>1</formula>
    </cfRule>
  </conditionalFormatting>
  <conditionalFormatting sqref="R31">
    <cfRule type="cellIs" dxfId="15472" priority="2345" operator="greaterThan">
      <formula>1</formula>
    </cfRule>
    <cfRule type="cellIs" dxfId="15471" priority="2346" operator="lessThan">
      <formula>0.8</formula>
    </cfRule>
  </conditionalFormatting>
  <conditionalFormatting sqref="P31">
    <cfRule type="cellIs" dxfId="15470" priority="2344" operator="greaterThan">
      <formula>0</formula>
    </cfRule>
  </conditionalFormatting>
  <conditionalFormatting sqref="Q31">
    <cfRule type="cellIs" dxfId="15469" priority="2349" operator="lessThan">
      <formula>0</formula>
    </cfRule>
  </conditionalFormatting>
  <conditionalFormatting sqref="Q31">
    <cfRule type="cellIs" dxfId="15468" priority="2343" operator="lessThan">
      <formula>0</formula>
    </cfRule>
  </conditionalFormatting>
  <conditionalFormatting sqref="R31">
    <cfRule type="cellIs" dxfId="15467" priority="2341" operator="lessThan">
      <formula>0.8</formula>
    </cfRule>
    <cfRule type="cellIs" dxfId="15466" priority="2342" operator="greaterThan">
      <formula>1</formula>
    </cfRule>
  </conditionalFormatting>
  <conditionalFormatting sqref="R31">
    <cfRule type="cellIs" dxfId="15465" priority="2339" operator="greaterThan">
      <formula>1</formula>
    </cfRule>
    <cfRule type="cellIs" dxfId="15464" priority="2340" operator="lessThan">
      <formula>0.8</formula>
    </cfRule>
  </conditionalFormatting>
  <conditionalFormatting sqref="P31">
    <cfRule type="cellIs" dxfId="15463" priority="2338" operator="greaterThan">
      <formula>0</formula>
    </cfRule>
  </conditionalFormatting>
  <conditionalFormatting sqref="Q31">
    <cfRule type="cellIs" dxfId="15462" priority="2332" operator="lessThan">
      <formula>0</formula>
    </cfRule>
  </conditionalFormatting>
  <conditionalFormatting sqref="R31">
    <cfRule type="cellIs" dxfId="15461" priority="2336" operator="lessThan">
      <formula>0.8</formula>
    </cfRule>
    <cfRule type="cellIs" dxfId="15460" priority="2337" operator="greaterThan">
      <formula>1</formula>
    </cfRule>
  </conditionalFormatting>
  <conditionalFormatting sqref="R31">
    <cfRule type="cellIs" dxfId="15459" priority="2334" operator="greaterThan">
      <formula>1</formula>
    </cfRule>
    <cfRule type="cellIs" dxfId="15458" priority="2335" operator="lessThan">
      <formula>0.8</formula>
    </cfRule>
  </conditionalFormatting>
  <conditionalFormatting sqref="P31">
    <cfRule type="cellIs" dxfId="15457" priority="2333" operator="greaterThan">
      <formula>0</formula>
    </cfRule>
  </conditionalFormatting>
  <conditionalFormatting sqref="Q31">
    <cfRule type="cellIs" dxfId="15456" priority="2331" operator="lessThan">
      <formula>0</formula>
    </cfRule>
  </conditionalFormatting>
  <conditionalFormatting sqref="R31">
    <cfRule type="cellIs" dxfId="15455" priority="2329" operator="lessThan">
      <formula>0.8</formula>
    </cfRule>
    <cfRule type="cellIs" dxfId="15454" priority="2330" operator="greaterThan">
      <formula>1</formula>
    </cfRule>
  </conditionalFormatting>
  <conditionalFormatting sqref="R31">
    <cfRule type="cellIs" dxfId="15453" priority="2327" operator="greaterThan">
      <formula>1</formula>
    </cfRule>
    <cfRule type="cellIs" dxfId="15452" priority="2328" operator="lessThan">
      <formula>0.8</formula>
    </cfRule>
  </conditionalFormatting>
  <conditionalFormatting sqref="P31">
    <cfRule type="cellIs" dxfId="15451" priority="2326" operator="greaterThan">
      <formula>0</formula>
    </cfRule>
  </conditionalFormatting>
  <conditionalFormatting sqref="Q31">
    <cfRule type="cellIs" dxfId="15450" priority="2325" operator="lessThan">
      <formula>0</formula>
    </cfRule>
  </conditionalFormatting>
  <conditionalFormatting sqref="R31">
    <cfRule type="cellIs" dxfId="15449" priority="2323" operator="lessThan">
      <formula>0.8</formula>
    </cfRule>
    <cfRule type="cellIs" dxfId="15448" priority="2324" operator="greaterThan">
      <formula>1</formula>
    </cfRule>
  </conditionalFormatting>
  <conditionalFormatting sqref="R31">
    <cfRule type="cellIs" dxfId="15447" priority="2321" operator="greaterThan">
      <formula>1</formula>
    </cfRule>
    <cfRule type="cellIs" dxfId="15446" priority="2322" operator="lessThan">
      <formula>0.8</formula>
    </cfRule>
  </conditionalFormatting>
  <conditionalFormatting sqref="P31">
    <cfRule type="cellIs" dxfId="15445" priority="2320" operator="greaterThan">
      <formula>0</formula>
    </cfRule>
  </conditionalFormatting>
  <conditionalFormatting sqref="Q31">
    <cfRule type="cellIs" dxfId="15444" priority="2319" operator="lessThan">
      <formula>0</formula>
    </cfRule>
  </conditionalFormatting>
  <conditionalFormatting sqref="R31">
    <cfRule type="cellIs" dxfId="15443" priority="2317" operator="lessThan">
      <formula>0.8</formula>
    </cfRule>
    <cfRule type="cellIs" dxfId="15442" priority="2318" operator="greaterThan">
      <formula>1</formula>
    </cfRule>
  </conditionalFormatting>
  <conditionalFormatting sqref="R31">
    <cfRule type="cellIs" dxfId="15441" priority="2315" operator="greaterThan">
      <formula>1</formula>
    </cfRule>
    <cfRule type="cellIs" dxfId="15440" priority="2316" operator="lessThan">
      <formula>0.8</formula>
    </cfRule>
  </conditionalFormatting>
  <conditionalFormatting sqref="P31">
    <cfRule type="cellIs" dxfId="15439" priority="2314" operator="greaterThan">
      <formula>0</formula>
    </cfRule>
  </conditionalFormatting>
  <conditionalFormatting sqref="Q31">
    <cfRule type="cellIs" dxfId="15438" priority="2313" operator="lessThan">
      <formula>0</formula>
    </cfRule>
  </conditionalFormatting>
  <conditionalFormatting sqref="R31">
    <cfRule type="cellIs" dxfId="15437" priority="2311" operator="lessThan">
      <formula>0.8</formula>
    </cfRule>
    <cfRule type="cellIs" dxfId="15436" priority="2312" operator="greaterThan">
      <formula>1</formula>
    </cfRule>
  </conditionalFormatting>
  <conditionalFormatting sqref="R31">
    <cfRule type="cellIs" dxfId="15435" priority="2309" operator="greaterThan">
      <formula>1</formula>
    </cfRule>
    <cfRule type="cellIs" dxfId="15434" priority="2310" operator="lessThan">
      <formula>0.8</formula>
    </cfRule>
  </conditionalFormatting>
  <conditionalFormatting sqref="P31">
    <cfRule type="cellIs" dxfId="15433" priority="2308" operator="greaterThan">
      <formula>0</formula>
    </cfRule>
  </conditionalFormatting>
  <conditionalFormatting sqref="Q31">
    <cfRule type="cellIs" dxfId="15432" priority="2307" operator="lessThan">
      <formula>0</formula>
    </cfRule>
  </conditionalFormatting>
  <conditionalFormatting sqref="R31">
    <cfRule type="cellIs" dxfId="15431" priority="2305" operator="lessThan">
      <formula>0.8</formula>
    </cfRule>
    <cfRule type="cellIs" dxfId="15430" priority="2306" operator="greaterThan">
      <formula>1</formula>
    </cfRule>
  </conditionalFormatting>
  <conditionalFormatting sqref="R31">
    <cfRule type="cellIs" dxfId="15429" priority="2303" operator="greaterThan">
      <formula>1</formula>
    </cfRule>
    <cfRule type="cellIs" dxfId="15428" priority="2304" operator="lessThan">
      <formula>0.8</formula>
    </cfRule>
  </conditionalFormatting>
  <conditionalFormatting sqref="P31">
    <cfRule type="cellIs" dxfId="15427" priority="2302" operator="greaterThan">
      <formula>0</formula>
    </cfRule>
  </conditionalFormatting>
  <conditionalFormatting sqref="P31">
    <cfRule type="cellIs" dxfId="15426" priority="2296" operator="greaterThan">
      <formula>0</formula>
    </cfRule>
  </conditionalFormatting>
  <conditionalFormatting sqref="Q31">
    <cfRule type="cellIs" dxfId="15425" priority="2301" operator="lessThan">
      <formula>0</formula>
    </cfRule>
  </conditionalFormatting>
  <conditionalFormatting sqref="R31">
    <cfRule type="cellIs" dxfId="15424" priority="2299" operator="lessThan">
      <formula>0.8</formula>
    </cfRule>
    <cfRule type="cellIs" dxfId="15423" priority="2300" operator="greaterThan">
      <formula>1</formula>
    </cfRule>
  </conditionalFormatting>
  <conditionalFormatting sqref="R31">
    <cfRule type="cellIs" dxfId="15422" priority="2297" operator="greaterThan">
      <formula>1</formula>
    </cfRule>
    <cfRule type="cellIs" dxfId="15421" priority="2298" operator="lessThan">
      <formula>0.8</formula>
    </cfRule>
  </conditionalFormatting>
  <conditionalFormatting sqref="P31">
    <cfRule type="cellIs" dxfId="15420" priority="2290" operator="greaterThan">
      <formula>0</formula>
    </cfRule>
  </conditionalFormatting>
  <conditionalFormatting sqref="Q31">
    <cfRule type="cellIs" dxfId="15419" priority="2295" operator="lessThan">
      <formula>0</formula>
    </cfRule>
  </conditionalFormatting>
  <conditionalFormatting sqref="R31">
    <cfRule type="cellIs" dxfId="15418" priority="2293" operator="lessThan">
      <formula>0.8</formula>
    </cfRule>
    <cfRule type="cellIs" dxfId="15417" priority="2294" operator="greaterThan">
      <formula>1</formula>
    </cfRule>
  </conditionalFormatting>
  <conditionalFormatting sqref="R31">
    <cfRule type="cellIs" dxfId="15416" priority="2291" operator="greaterThan">
      <formula>1</formula>
    </cfRule>
    <cfRule type="cellIs" dxfId="15415" priority="2292" operator="lessThan">
      <formula>0.8</formula>
    </cfRule>
  </conditionalFormatting>
  <conditionalFormatting sqref="R31">
    <cfRule type="cellIs" dxfId="15414" priority="2287" operator="lessThan">
      <formula>0.8</formula>
    </cfRule>
    <cfRule type="cellIs" dxfId="15413" priority="2288" operator="greaterThan">
      <formula>1</formula>
    </cfRule>
  </conditionalFormatting>
  <conditionalFormatting sqref="R31">
    <cfRule type="cellIs" dxfId="15412" priority="2285" operator="greaterThan">
      <formula>1</formula>
    </cfRule>
    <cfRule type="cellIs" dxfId="15411" priority="2286" operator="lessThan">
      <formula>0.8</formula>
    </cfRule>
  </conditionalFormatting>
  <conditionalFormatting sqref="P31">
    <cfRule type="cellIs" dxfId="15410" priority="2284" operator="greaterThan">
      <formula>0</formula>
    </cfRule>
  </conditionalFormatting>
  <conditionalFormatting sqref="Q31">
    <cfRule type="cellIs" dxfId="15409" priority="2289" operator="lessThan">
      <formula>0</formula>
    </cfRule>
  </conditionalFormatting>
  <conditionalFormatting sqref="P79">
    <cfRule type="cellIs" dxfId="15408" priority="2278" operator="greaterThan">
      <formula>0</formula>
    </cfRule>
  </conditionalFormatting>
  <conditionalFormatting sqref="Q79">
    <cfRule type="cellIs" dxfId="15407" priority="2283" operator="lessThan">
      <formula>0</formula>
    </cfRule>
  </conditionalFormatting>
  <conditionalFormatting sqref="R79">
    <cfRule type="cellIs" dxfId="15406" priority="2281" operator="lessThan">
      <formula>0.8</formula>
    </cfRule>
    <cfRule type="cellIs" dxfId="15405" priority="2282" operator="greaterThan">
      <formula>1</formula>
    </cfRule>
  </conditionalFormatting>
  <conditionalFormatting sqref="R79">
    <cfRule type="cellIs" dxfId="15404" priority="2279" operator="greaterThan">
      <formula>1</formula>
    </cfRule>
    <cfRule type="cellIs" dxfId="15403" priority="2280" operator="lessThan">
      <formula>0.8</formula>
    </cfRule>
  </conditionalFormatting>
  <conditionalFormatting sqref="Q79">
    <cfRule type="cellIs" dxfId="15402" priority="2277" operator="lessThan">
      <formula>0</formula>
    </cfRule>
  </conditionalFormatting>
  <conditionalFormatting sqref="R79">
    <cfRule type="cellIs" dxfId="15401" priority="2275" operator="lessThan">
      <formula>0.8</formula>
    </cfRule>
    <cfRule type="cellIs" dxfId="15400" priority="2276" operator="greaterThan">
      <formula>1</formula>
    </cfRule>
  </conditionalFormatting>
  <conditionalFormatting sqref="R79">
    <cfRule type="cellIs" dxfId="15399" priority="2273" operator="greaterThan">
      <formula>1</formula>
    </cfRule>
    <cfRule type="cellIs" dxfId="15398" priority="2274" operator="lessThan">
      <formula>0.8</formula>
    </cfRule>
  </conditionalFormatting>
  <conditionalFormatting sqref="P79">
    <cfRule type="cellIs" dxfId="15397" priority="2272" operator="greaterThan">
      <formula>0</formula>
    </cfRule>
  </conditionalFormatting>
  <conditionalFormatting sqref="P79">
    <cfRule type="cellIs" dxfId="15396" priority="2266" operator="greaterThan">
      <formula>0</formula>
    </cfRule>
  </conditionalFormatting>
  <conditionalFormatting sqref="Q79">
    <cfRule type="cellIs" dxfId="15395" priority="2271" operator="lessThan">
      <formula>0</formula>
    </cfRule>
  </conditionalFormatting>
  <conditionalFormatting sqref="R79">
    <cfRule type="cellIs" dxfId="15394" priority="2269" operator="lessThan">
      <formula>0.8</formula>
    </cfRule>
    <cfRule type="cellIs" dxfId="15393" priority="2270" operator="greaterThan">
      <formula>1</formula>
    </cfRule>
  </conditionalFormatting>
  <conditionalFormatting sqref="R79">
    <cfRule type="cellIs" dxfId="15392" priority="2267" operator="greaterThan">
      <formula>1</formula>
    </cfRule>
    <cfRule type="cellIs" dxfId="15391" priority="2268" operator="lessThan">
      <formula>0.8</formula>
    </cfRule>
  </conditionalFormatting>
  <conditionalFormatting sqref="Q79">
    <cfRule type="cellIs" dxfId="15390" priority="2260" operator="lessThan">
      <formula>0</formula>
    </cfRule>
  </conditionalFormatting>
  <conditionalFormatting sqref="P79">
    <cfRule type="cellIs" dxfId="15389" priority="2261" operator="greaterThan">
      <formula>0</formula>
    </cfRule>
  </conditionalFormatting>
  <conditionalFormatting sqref="R79">
    <cfRule type="cellIs" dxfId="15388" priority="2264" operator="lessThan">
      <formula>0.8</formula>
    </cfRule>
    <cfRule type="cellIs" dxfId="15387" priority="2265" operator="greaterThan">
      <formula>1</formula>
    </cfRule>
  </conditionalFormatting>
  <conditionalFormatting sqref="R79">
    <cfRule type="cellIs" dxfId="15386" priority="2262" operator="greaterThan">
      <formula>1</formula>
    </cfRule>
    <cfRule type="cellIs" dxfId="15385" priority="2263" operator="lessThan">
      <formula>0.8</formula>
    </cfRule>
  </conditionalFormatting>
  <conditionalFormatting sqref="Q79">
    <cfRule type="cellIs" dxfId="15384" priority="2254" operator="lessThan">
      <formula>0</formula>
    </cfRule>
  </conditionalFormatting>
  <conditionalFormatting sqref="R79">
    <cfRule type="cellIs" dxfId="15383" priority="2258" operator="lessThan">
      <formula>0.8</formula>
    </cfRule>
    <cfRule type="cellIs" dxfId="15382" priority="2259" operator="greaterThan">
      <formula>1</formula>
    </cfRule>
  </conditionalFormatting>
  <conditionalFormatting sqref="R79">
    <cfRule type="cellIs" dxfId="15381" priority="2256" operator="greaterThan">
      <formula>1</formula>
    </cfRule>
    <cfRule type="cellIs" dxfId="15380" priority="2257" operator="lessThan">
      <formula>0.8</formula>
    </cfRule>
  </conditionalFormatting>
  <conditionalFormatting sqref="P79">
    <cfRule type="cellIs" dxfId="15379" priority="2255" operator="greaterThan">
      <formula>0</formula>
    </cfRule>
  </conditionalFormatting>
  <conditionalFormatting sqref="Q79">
    <cfRule type="cellIs" dxfId="15378" priority="2253" operator="lessThan">
      <formula>0</formula>
    </cfRule>
  </conditionalFormatting>
  <conditionalFormatting sqref="R79">
    <cfRule type="cellIs" dxfId="15377" priority="2251" operator="lessThan">
      <formula>0.8</formula>
    </cfRule>
    <cfRule type="cellIs" dxfId="15376" priority="2252" operator="greaterThan">
      <formula>1</formula>
    </cfRule>
  </conditionalFormatting>
  <conditionalFormatting sqref="R79">
    <cfRule type="cellIs" dxfId="15375" priority="2249" operator="greaterThan">
      <formula>1</formula>
    </cfRule>
    <cfRule type="cellIs" dxfId="15374" priority="2250" operator="lessThan">
      <formula>0.8</formula>
    </cfRule>
  </conditionalFormatting>
  <conditionalFormatting sqref="P79">
    <cfRule type="cellIs" dxfId="15373" priority="2248" operator="greaterThan">
      <formula>0</formula>
    </cfRule>
  </conditionalFormatting>
  <conditionalFormatting sqref="Q79">
    <cfRule type="cellIs" dxfId="15372" priority="2247" operator="lessThan">
      <formula>0</formula>
    </cfRule>
  </conditionalFormatting>
  <conditionalFormatting sqref="R79">
    <cfRule type="cellIs" dxfId="15371" priority="2245" operator="lessThan">
      <formula>0.8</formula>
    </cfRule>
    <cfRule type="cellIs" dxfId="15370" priority="2246" operator="greaterThan">
      <formula>1</formula>
    </cfRule>
  </conditionalFormatting>
  <conditionalFormatting sqref="R79">
    <cfRule type="cellIs" dxfId="15369" priority="2243" operator="greaterThan">
      <formula>1</formula>
    </cfRule>
    <cfRule type="cellIs" dxfId="15368" priority="2244" operator="lessThan">
      <formula>0.8</formula>
    </cfRule>
  </conditionalFormatting>
  <conditionalFormatting sqref="P79">
    <cfRule type="cellIs" dxfId="15367" priority="2242" operator="greaterThan">
      <formula>0</formula>
    </cfRule>
  </conditionalFormatting>
  <conditionalFormatting sqref="P79">
    <cfRule type="cellIs" dxfId="15366" priority="2236" operator="greaterThan">
      <formula>0</formula>
    </cfRule>
  </conditionalFormatting>
  <conditionalFormatting sqref="Q79">
    <cfRule type="cellIs" dxfId="15365" priority="2241" operator="lessThan">
      <formula>0</formula>
    </cfRule>
  </conditionalFormatting>
  <conditionalFormatting sqref="R79">
    <cfRule type="cellIs" dxfId="15364" priority="2239" operator="lessThan">
      <formula>0.8</formula>
    </cfRule>
    <cfRule type="cellIs" dxfId="15363" priority="2240" operator="greaterThan">
      <formula>1</formula>
    </cfRule>
  </conditionalFormatting>
  <conditionalFormatting sqref="R79">
    <cfRule type="cellIs" dxfId="15362" priority="2237" operator="greaterThan">
      <formula>1</formula>
    </cfRule>
    <cfRule type="cellIs" dxfId="15361" priority="2238" operator="lessThan">
      <formula>0.8</formula>
    </cfRule>
  </conditionalFormatting>
  <conditionalFormatting sqref="P71:P78">
    <cfRule type="cellIs" dxfId="15360" priority="2230" operator="greaterThan">
      <formula>0</formula>
    </cfRule>
  </conditionalFormatting>
  <conditionalFormatting sqref="Q71:Q78">
    <cfRule type="cellIs" dxfId="15359" priority="2235" operator="lessThan">
      <formula>0</formula>
    </cfRule>
  </conditionalFormatting>
  <conditionalFormatting sqref="R71:R78">
    <cfRule type="cellIs" dxfId="15358" priority="2233" operator="lessThan">
      <formula>0.8</formula>
    </cfRule>
    <cfRule type="cellIs" dxfId="15357" priority="2234" operator="greaterThan">
      <formula>1</formula>
    </cfRule>
  </conditionalFormatting>
  <conditionalFormatting sqref="R71:R78">
    <cfRule type="cellIs" dxfId="15356" priority="2231" operator="greaterThan">
      <formula>1</formula>
    </cfRule>
    <cfRule type="cellIs" dxfId="15355" priority="2232" operator="lessThan">
      <formula>0.8</formula>
    </cfRule>
  </conditionalFormatting>
  <conditionalFormatting sqref="Q148:Q153">
    <cfRule type="cellIs" dxfId="15354" priority="2229" operator="lessThan">
      <formula>0</formula>
    </cfRule>
  </conditionalFormatting>
  <conditionalFormatting sqref="R148:R153">
    <cfRule type="cellIs" dxfId="15353" priority="2227" operator="lessThan">
      <formula>0.8</formula>
    </cfRule>
    <cfRule type="cellIs" dxfId="15352" priority="2228" operator="greaterThan">
      <formula>1</formula>
    </cfRule>
  </conditionalFormatting>
  <conditionalFormatting sqref="R148:R153">
    <cfRule type="cellIs" dxfId="15351" priority="2225" operator="greaterThan">
      <formula>1</formula>
    </cfRule>
    <cfRule type="cellIs" dxfId="15350" priority="2226" operator="lessThan">
      <formula>0.8</formula>
    </cfRule>
  </conditionalFormatting>
  <conditionalFormatting sqref="P148:P153">
    <cfRule type="cellIs" dxfId="15349" priority="2224" operator="greaterThan">
      <formula>0</formula>
    </cfRule>
  </conditionalFormatting>
  <conditionalFormatting sqref="Q148:Q153">
    <cfRule type="cellIs" dxfId="15348" priority="2223" operator="lessThan">
      <formula>0</formula>
    </cfRule>
  </conditionalFormatting>
  <conditionalFormatting sqref="R148:R153">
    <cfRule type="cellIs" dxfId="15347" priority="2221" operator="lessThan">
      <formula>0.8</formula>
    </cfRule>
    <cfRule type="cellIs" dxfId="15346" priority="2222" operator="greaterThan">
      <formula>1</formula>
    </cfRule>
  </conditionalFormatting>
  <conditionalFormatting sqref="R148:R153">
    <cfRule type="cellIs" dxfId="15345" priority="2219" operator="greaterThan">
      <formula>1</formula>
    </cfRule>
    <cfRule type="cellIs" dxfId="15344" priority="2220" operator="lessThan">
      <formula>0.8</formula>
    </cfRule>
  </conditionalFormatting>
  <conditionalFormatting sqref="P148:P153">
    <cfRule type="cellIs" dxfId="15343" priority="2218" operator="greaterThan">
      <formula>0</formula>
    </cfRule>
  </conditionalFormatting>
  <conditionalFormatting sqref="Q148:Q153">
    <cfRule type="cellIs" dxfId="15342" priority="2217" operator="lessThan">
      <formula>0</formula>
    </cfRule>
  </conditionalFormatting>
  <conditionalFormatting sqref="R148:R153">
    <cfRule type="cellIs" dxfId="15341" priority="2215" operator="lessThan">
      <formula>0.8</formula>
    </cfRule>
    <cfRule type="cellIs" dxfId="15340" priority="2216" operator="greaterThan">
      <formula>1</formula>
    </cfRule>
  </conditionalFormatting>
  <conditionalFormatting sqref="R148:R153">
    <cfRule type="cellIs" dxfId="15339" priority="2213" operator="greaterThan">
      <formula>1</formula>
    </cfRule>
    <cfRule type="cellIs" dxfId="15338" priority="2214" operator="lessThan">
      <formula>0.8</formula>
    </cfRule>
  </conditionalFormatting>
  <conditionalFormatting sqref="P148:P153">
    <cfRule type="cellIs" dxfId="15337" priority="2212" operator="greaterThan">
      <formula>0</formula>
    </cfRule>
  </conditionalFormatting>
  <conditionalFormatting sqref="Q148:Q153">
    <cfRule type="cellIs" dxfId="15336" priority="2211" operator="lessThan">
      <formula>0</formula>
    </cfRule>
  </conditionalFormatting>
  <conditionalFormatting sqref="R148:R153">
    <cfRule type="cellIs" dxfId="15335" priority="2209" operator="lessThan">
      <formula>0.8</formula>
    </cfRule>
    <cfRule type="cellIs" dxfId="15334" priority="2210" operator="greaterThan">
      <formula>1</formula>
    </cfRule>
  </conditionalFormatting>
  <conditionalFormatting sqref="R148:R153">
    <cfRule type="cellIs" dxfId="15333" priority="2207" operator="greaterThan">
      <formula>1</formula>
    </cfRule>
    <cfRule type="cellIs" dxfId="15332" priority="2208" operator="lessThan">
      <formula>0.8</formula>
    </cfRule>
  </conditionalFormatting>
  <conditionalFormatting sqref="P148:P153">
    <cfRule type="cellIs" dxfId="15331" priority="2206" operator="greaterThan">
      <formula>0</formula>
    </cfRule>
  </conditionalFormatting>
  <conditionalFormatting sqref="P148:P153">
    <cfRule type="cellIs" dxfId="15330" priority="2200" operator="greaterThan">
      <formula>0</formula>
    </cfRule>
  </conditionalFormatting>
  <conditionalFormatting sqref="Q148:Q153">
    <cfRule type="cellIs" dxfId="15329" priority="2205" operator="lessThan">
      <formula>0</formula>
    </cfRule>
  </conditionalFormatting>
  <conditionalFormatting sqref="R148:R153">
    <cfRule type="cellIs" dxfId="15328" priority="2203" operator="lessThan">
      <formula>0.8</formula>
    </cfRule>
    <cfRule type="cellIs" dxfId="15327" priority="2204" operator="greaterThan">
      <formula>1</formula>
    </cfRule>
  </conditionalFormatting>
  <conditionalFormatting sqref="R148:R153">
    <cfRule type="cellIs" dxfId="15326" priority="2201" operator="greaterThan">
      <formula>1</formula>
    </cfRule>
    <cfRule type="cellIs" dxfId="15325" priority="2202" operator="lessThan">
      <formula>0.8</formula>
    </cfRule>
  </conditionalFormatting>
  <conditionalFormatting sqref="P148:P153">
    <cfRule type="cellIs" dxfId="15324" priority="2194" operator="greaterThan">
      <formula>0</formula>
    </cfRule>
  </conditionalFormatting>
  <conditionalFormatting sqref="Q148:Q153">
    <cfRule type="cellIs" dxfId="15323" priority="2199" operator="lessThan">
      <formula>0</formula>
    </cfRule>
  </conditionalFormatting>
  <conditionalFormatting sqref="R148:R153">
    <cfRule type="cellIs" dxfId="15322" priority="2197" operator="lessThan">
      <formula>0.8</formula>
    </cfRule>
    <cfRule type="cellIs" dxfId="15321" priority="2198" operator="greaterThan">
      <formula>1</formula>
    </cfRule>
  </conditionalFormatting>
  <conditionalFormatting sqref="R148:R153">
    <cfRule type="cellIs" dxfId="15320" priority="2195" operator="greaterThan">
      <formula>1</formula>
    </cfRule>
    <cfRule type="cellIs" dxfId="15319" priority="2196" operator="lessThan">
      <formula>0.8</formula>
    </cfRule>
  </conditionalFormatting>
  <conditionalFormatting sqref="R148:R153">
    <cfRule type="cellIs" dxfId="15318" priority="2191" operator="lessThan">
      <formula>0.8</formula>
    </cfRule>
    <cfRule type="cellIs" dxfId="15317" priority="2192" operator="greaterThan">
      <formula>1</formula>
    </cfRule>
  </conditionalFormatting>
  <conditionalFormatting sqref="R148:R153">
    <cfRule type="cellIs" dxfId="15316" priority="2189" operator="greaterThan">
      <formula>1</formula>
    </cfRule>
    <cfRule type="cellIs" dxfId="15315" priority="2190" operator="lessThan">
      <formula>0.8</formula>
    </cfRule>
  </conditionalFormatting>
  <conditionalFormatting sqref="P148:P153">
    <cfRule type="cellIs" dxfId="15314" priority="2188" operator="greaterThan">
      <formula>0</formula>
    </cfRule>
  </conditionalFormatting>
  <conditionalFormatting sqref="Q148:Q153">
    <cfRule type="cellIs" dxfId="15313" priority="2193" operator="lessThan">
      <formula>0</formula>
    </cfRule>
  </conditionalFormatting>
  <conditionalFormatting sqref="Q148:Q153">
    <cfRule type="cellIs" dxfId="15312" priority="2187" operator="lessThan">
      <formula>0</formula>
    </cfRule>
  </conditionalFormatting>
  <conditionalFormatting sqref="R148:R153">
    <cfRule type="cellIs" dxfId="15311" priority="2185" operator="lessThan">
      <formula>0.8</formula>
    </cfRule>
    <cfRule type="cellIs" dxfId="15310" priority="2186" operator="greaterThan">
      <formula>1</formula>
    </cfRule>
  </conditionalFormatting>
  <conditionalFormatting sqref="R148:R153">
    <cfRule type="cellIs" dxfId="15309" priority="2183" operator="greaterThan">
      <formula>1</formula>
    </cfRule>
    <cfRule type="cellIs" dxfId="15308" priority="2184" operator="lessThan">
      <formula>0.8</formula>
    </cfRule>
  </conditionalFormatting>
  <conditionalFormatting sqref="P148:P153">
    <cfRule type="cellIs" dxfId="15307" priority="2182" operator="greaterThan">
      <formula>0</formula>
    </cfRule>
  </conditionalFormatting>
  <conditionalFormatting sqref="P148:P153">
    <cfRule type="cellIs" dxfId="15306" priority="2176" operator="greaterThan">
      <formula>0</formula>
    </cfRule>
  </conditionalFormatting>
  <conditionalFormatting sqref="Q148:Q153">
    <cfRule type="cellIs" dxfId="15305" priority="2181" operator="lessThan">
      <formula>0</formula>
    </cfRule>
  </conditionalFormatting>
  <conditionalFormatting sqref="R148:R153">
    <cfRule type="cellIs" dxfId="15304" priority="2179" operator="lessThan">
      <formula>0.8</formula>
    </cfRule>
    <cfRule type="cellIs" dxfId="15303" priority="2180" operator="greaterThan">
      <formula>1</formula>
    </cfRule>
  </conditionalFormatting>
  <conditionalFormatting sqref="R148:R153">
    <cfRule type="cellIs" dxfId="15302" priority="2177" operator="greaterThan">
      <formula>1</formula>
    </cfRule>
    <cfRule type="cellIs" dxfId="15301" priority="2178" operator="lessThan">
      <formula>0.8</formula>
    </cfRule>
  </conditionalFormatting>
  <conditionalFormatting sqref="P148:P153">
    <cfRule type="cellIs" dxfId="15300" priority="2170" operator="greaterThan">
      <formula>0</formula>
    </cfRule>
  </conditionalFormatting>
  <conditionalFormatting sqref="Q148:Q153">
    <cfRule type="cellIs" dxfId="15299" priority="2175" operator="lessThan">
      <formula>0</formula>
    </cfRule>
  </conditionalFormatting>
  <conditionalFormatting sqref="R148:R153">
    <cfRule type="cellIs" dxfId="15298" priority="2173" operator="lessThan">
      <formula>0.8</formula>
    </cfRule>
    <cfRule type="cellIs" dxfId="15297" priority="2174" operator="greaterThan">
      <formula>1</formula>
    </cfRule>
  </conditionalFormatting>
  <conditionalFormatting sqref="R148:R153">
    <cfRule type="cellIs" dxfId="15296" priority="2171" operator="greaterThan">
      <formula>1</formula>
    </cfRule>
    <cfRule type="cellIs" dxfId="15295" priority="2172" operator="lessThan">
      <formula>0.8</formula>
    </cfRule>
  </conditionalFormatting>
  <conditionalFormatting sqref="R148:R153">
    <cfRule type="cellIs" dxfId="15294" priority="2167" operator="lessThan">
      <formula>0.8</formula>
    </cfRule>
    <cfRule type="cellIs" dxfId="15293" priority="2168" operator="greaterThan">
      <formula>1</formula>
    </cfRule>
  </conditionalFormatting>
  <conditionalFormatting sqref="R148:R153">
    <cfRule type="cellIs" dxfId="15292" priority="2165" operator="greaterThan">
      <formula>1</formula>
    </cfRule>
    <cfRule type="cellIs" dxfId="15291" priority="2166" operator="lessThan">
      <formula>0.8</formula>
    </cfRule>
  </conditionalFormatting>
  <conditionalFormatting sqref="P148:P153">
    <cfRule type="cellIs" dxfId="15290" priority="2164" operator="greaterThan">
      <formula>0</formula>
    </cfRule>
  </conditionalFormatting>
  <conditionalFormatting sqref="Q148:Q153">
    <cfRule type="cellIs" dxfId="15289" priority="2169" operator="lessThan">
      <formula>0</formula>
    </cfRule>
  </conditionalFormatting>
  <conditionalFormatting sqref="P148:P153">
    <cfRule type="cellIs" dxfId="15288" priority="2158" operator="greaterThan">
      <formula>0</formula>
    </cfRule>
  </conditionalFormatting>
  <conditionalFormatting sqref="Q148:Q153">
    <cfRule type="cellIs" dxfId="15287" priority="2163" operator="lessThan">
      <formula>0</formula>
    </cfRule>
  </conditionalFormatting>
  <conditionalFormatting sqref="R148:R153">
    <cfRule type="cellIs" dxfId="15286" priority="2161" operator="lessThan">
      <formula>0.8</formula>
    </cfRule>
    <cfRule type="cellIs" dxfId="15285" priority="2162" operator="greaterThan">
      <formula>1</formula>
    </cfRule>
  </conditionalFormatting>
  <conditionalFormatting sqref="R148:R153">
    <cfRule type="cellIs" dxfId="15284" priority="2159" operator="greaterThan">
      <formula>1</formula>
    </cfRule>
    <cfRule type="cellIs" dxfId="15283" priority="2160" operator="lessThan">
      <formula>0.8</formula>
    </cfRule>
  </conditionalFormatting>
  <conditionalFormatting sqref="R148:R153">
    <cfRule type="cellIs" dxfId="15282" priority="2155" operator="lessThan">
      <formula>0.8</formula>
    </cfRule>
    <cfRule type="cellIs" dxfId="15281" priority="2156" operator="greaterThan">
      <formula>1</formula>
    </cfRule>
  </conditionalFormatting>
  <conditionalFormatting sqref="R148:R153">
    <cfRule type="cellIs" dxfId="15280" priority="2153" operator="greaterThan">
      <formula>1</formula>
    </cfRule>
    <cfRule type="cellIs" dxfId="15279" priority="2154" operator="lessThan">
      <formula>0.8</formula>
    </cfRule>
  </conditionalFormatting>
  <conditionalFormatting sqref="P148:P153">
    <cfRule type="cellIs" dxfId="15278" priority="2152" operator="greaterThan">
      <formula>0</formula>
    </cfRule>
  </conditionalFormatting>
  <conditionalFormatting sqref="Q148:Q153">
    <cfRule type="cellIs" dxfId="15277" priority="2157" operator="lessThan">
      <formula>0</formula>
    </cfRule>
  </conditionalFormatting>
  <conditionalFormatting sqref="R148:R153">
    <cfRule type="cellIs" dxfId="15276" priority="2149" operator="lessThan">
      <formula>0.8</formula>
    </cfRule>
    <cfRule type="cellIs" dxfId="15275" priority="2150" operator="greaterThan">
      <formula>1</formula>
    </cfRule>
  </conditionalFormatting>
  <conditionalFormatting sqref="R148:R153">
    <cfRule type="cellIs" dxfId="15274" priority="2147" operator="greaterThan">
      <formula>1</formula>
    </cfRule>
    <cfRule type="cellIs" dxfId="15273" priority="2148" operator="lessThan">
      <formula>0.8</formula>
    </cfRule>
  </conditionalFormatting>
  <conditionalFormatting sqref="P148:P153">
    <cfRule type="cellIs" dxfId="15272" priority="2146" operator="greaterThan">
      <formula>0</formula>
    </cfRule>
  </conditionalFormatting>
  <conditionalFormatting sqref="Q148:Q153">
    <cfRule type="cellIs" dxfId="15271" priority="2151" operator="lessThan">
      <formula>0</formula>
    </cfRule>
  </conditionalFormatting>
  <conditionalFormatting sqref="Q148:Q153">
    <cfRule type="cellIs" dxfId="15270" priority="2145" operator="lessThan">
      <formula>0</formula>
    </cfRule>
  </conditionalFormatting>
  <conditionalFormatting sqref="R148:R153">
    <cfRule type="cellIs" dxfId="15269" priority="2143" operator="lessThan">
      <formula>0.8</formula>
    </cfRule>
    <cfRule type="cellIs" dxfId="15268" priority="2144" operator="greaterThan">
      <formula>1</formula>
    </cfRule>
  </conditionalFormatting>
  <conditionalFormatting sqref="R148:R153">
    <cfRule type="cellIs" dxfId="15267" priority="2141" operator="greaterThan">
      <formula>1</formula>
    </cfRule>
    <cfRule type="cellIs" dxfId="15266" priority="2142" operator="lessThan">
      <formula>0.8</formula>
    </cfRule>
  </conditionalFormatting>
  <conditionalFormatting sqref="P148:P153">
    <cfRule type="cellIs" dxfId="15265" priority="2140" operator="greaterThan">
      <formula>0</formula>
    </cfRule>
  </conditionalFormatting>
  <conditionalFormatting sqref="Q148:Q153">
    <cfRule type="cellIs" dxfId="15264" priority="2134" operator="lessThan">
      <formula>0</formula>
    </cfRule>
  </conditionalFormatting>
  <conditionalFormatting sqref="R148:R153">
    <cfRule type="cellIs" dxfId="15263" priority="2138" operator="lessThan">
      <formula>0.8</formula>
    </cfRule>
    <cfRule type="cellIs" dxfId="15262" priority="2139" operator="greaterThan">
      <formula>1</formula>
    </cfRule>
  </conditionalFormatting>
  <conditionalFormatting sqref="R148:R153">
    <cfRule type="cellIs" dxfId="15261" priority="2136" operator="greaterThan">
      <formula>1</formula>
    </cfRule>
    <cfRule type="cellIs" dxfId="15260" priority="2137" operator="lessThan">
      <formula>0.8</formula>
    </cfRule>
  </conditionalFormatting>
  <conditionalFormatting sqref="P148:P153">
    <cfRule type="cellIs" dxfId="15259" priority="2135" operator="greaterThan">
      <formula>0</formula>
    </cfRule>
  </conditionalFormatting>
  <conditionalFormatting sqref="Q148:Q153">
    <cfRule type="cellIs" dxfId="15258" priority="2133" operator="lessThan">
      <formula>0</formula>
    </cfRule>
  </conditionalFormatting>
  <conditionalFormatting sqref="R148:R153">
    <cfRule type="cellIs" dxfId="15257" priority="2131" operator="lessThan">
      <formula>0.8</formula>
    </cfRule>
    <cfRule type="cellIs" dxfId="15256" priority="2132" operator="greaterThan">
      <formula>1</formula>
    </cfRule>
  </conditionalFormatting>
  <conditionalFormatting sqref="R148:R153">
    <cfRule type="cellIs" dxfId="15255" priority="2129" operator="greaterThan">
      <formula>1</formula>
    </cfRule>
    <cfRule type="cellIs" dxfId="15254" priority="2130" operator="lessThan">
      <formula>0.8</formula>
    </cfRule>
  </conditionalFormatting>
  <conditionalFormatting sqref="P148:P153">
    <cfRule type="cellIs" dxfId="15253" priority="2128" operator="greaterThan">
      <formula>0</formula>
    </cfRule>
  </conditionalFormatting>
  <conditionalFormatting sqref="Q148:Q153">
    <cfRule type="cellIs" dxfId="15252" priority="2127" operator="lessThan">
      <formula>0</formula>
    </cfRule>
  </conditionalFormatting>
  <conditionalFormatting sqref="R148:R153">
    <cfRule type="cellIs" dxfId="15251" priority="2125" operator="lessThan">
      <formula>0.8</formula>
    </cfRule>
    <cfRule type="cellIs" dxfId="15250" priority="2126" operator="greaterThan">
      <formula>1</formula>
    </cfRule>
  </conditionalFormatting>
  <conditionalFormatting sqref="R148:R153">
    <cfRule type="cellIs" dxfId="15249" priority="2123" operator="greaterThan">
      <formula>1</formula>
    </cfRule>
    <cfRule type="cellIs" dxfId="15248" priority="2124" operator="lessThan">
      <formula>0.8</formula>
    </cfRule>
  </conditionalFormatting>
  <conditionalFormatting sqref="P148:P153">
    <cfRule type="cellIs" dxfId="15247" priority="2122" operator="greaterThan">
      <formula>0</formula>
    </cfRule>
  </conditionalFormatting>
  <conditionalFormatting sqref="Q148:Q153">
    <cfRule type="cellIs" dxfId="15246" priority="2121" operator="lessThan">
      <formula>0</formula>
    </cfRule>
  </conditionalFormatting>
  <conditionalFormatting sqref="R148:R153">
    <cfRule type="cellIs" dxfId="15245" priority="2119" operator="lessThan">
      <formula>0.8</formula>
    </cfRule>
    <cfRule type="cellIs" dxfId="15244" priority="2120" operator="greaterThan">
      <formula>1</formula>
    </cfRule>
  </conditionalFormatting>
  <conditionalFormatting sqref="R148:R153">
    <cfRule type="cellIs" dxfId="15243" priority="2117" operator="greaterThan">
      <formula>1</formula>
    </cfRule>
    <cfRule type="cellIs" dxfId="15242" priority="2118" operator="lessThan">
      <formula>0.8</formula>
    </cfRule>
  </conditionalFormatting>
  <conditionalFormatting sqref="P148:P153">
    <cfRule type="cellIs" dxfId="15241" priority="2116" operator="greaterThan">
      <formula>0</formula>
    </cfRule>
  </conditionalFormatting>
  <conditionalFormatting sqref="Q148:Q153">
    <cfRule type="cellIs" dxfId="15240" priority="2115" operator="lessThan">
      <formula>0</formula>
    </cfRule>
  </conditionalFormatting>
  <conditionalFormatting sqref="R148:R153">
    <cfRule type="cellIs" dxfId="15239" priority="2113" operator="lessThan">
      <formula>0.8</formula>
    </cfRule>
    <cfRule type="cellIs" dxfId="15238" priority="2114" operator="greaterThan">
      <formula>1</formula>
    </cfRule>
  </conditionalFormatting>
  <conditionalFormatting sqref="R148:R153">
    <cfRule type="cellIs" dxfId="15237" priority="2111" operator="greaterThan">
      <formula>1</formula>
    </cfRule>
    <cfRule type="cellIs" dxfId="15236" priority="2112" operator="lessThan">
      <formula>0.8</formula>
    </cfRule>
  </conditionalFormatting>
  <conditionalFormatting sqref="P148:P153">
    <cfRule type="cellIs" dxfId="15235" priority="2110" operator="greaterThan">
      <formula>0</formula>
    </cfRule>
  </conditionalFormatting>
  <conditionalFormatting sqref="Q148:Q153">
    <cfRule type="cellIs" dxfId="15234" priority="2109" operator="lessThan">
      <formula>0</formula>
    </cfRule>
  </conditionalFormatting>
  <conditionalFormatting sqref="R148:R153">
    <cfRule type="cellIs" dxfId="15233" priority="2107" operator="lessThan">
      <formula>0.8</formula>
    </cfRule>
    <cfRule type="cellIs" dxfId="15232" priority="2108" operator="greaterThan">
      <formula>1</formula>
    </cfRule>
  </conditionalFormatting>
  <conditionalFormatting sqref="R148:R153">
    <cfRule type="cellIs" dxfId="15231" priority="2105" operator="greaterThan">
      <formula>1</formula>
    </cfRule>
    <cfRule type="cellIs" dxfId="15230" priority="2106" operator="lessThan">
      <formula>0.8</formula>
    </cfRule>
  </conditionalFormatting>
  <conditionalFormatting sqref="P148:P153">
    <cfRule type="cellIs" dxfId="15229" priority="2104" operator="greaterThan">
      <formula>0</formula>
    </cfRule>
  </conditionalFormatting>
  <conditionalFormatting sqref="P148:P153">
    <cfRule type="cellIs" dxfId="15228" priority="2098" operator="greaterThan">
      <formula>0</formula>
    </cfRule>
  </conditionalFormatting>
  <conditionalFormatting sqref="Q148:Q153">
    <cfRule type="cellIs" dxfId="15227" priority="2103" operator="lessThan">
      <formula>0</formula>
    </cfRule>
  </conditionalFormatting>
  <conditionalFormatting sqref="R148:R153">
    <cfRule type="cellIs" dxfId="15226" priority="2101" operator="lessThan">
      <formula>0.8</formula>
    </cfRule>
    <cfRule type="cellIs" dxfId="15225" priority="2102" operator="greaterThan">
      <formula>1</formula>
    </cfRule>
  </conditionalFormatting>
  <conditionalFormatting sqref="R148:R153">
    <cfRule type="cellIs" dxfId="15224" priority="2099" operator="greaterThan">
      <formula>1</formula>
    </cfRule>
    <cfRule type="cellIs" dxfId="15223" priority="2100" operator="lessThan">
      <formula>0.8</formula>
    </cfRule>
  </conditionalFormatting>
  <conditionalFormatting sqref="P148:P153">
    <cfRule type="cellIs" dxfId="15222" priority="2092" operator="greaterThan">
      <formula>0</formula>
    </cfRule>
  </conditionalFormatting>
  <conditionalFormatting sqref="Q148:Q153">
    <cfRule type="cellIs" dxfId="15221" priority="2097" operator="lessThan">
      <formula>0</formula>
    </cfRule>
  </conditionalFormatting>
  <conditionalFormatting sqref="R148:R153">
    <cfRule type="cellIs" dxfId="15220" priority="2095" operator="lessThan">
      <formula>0.8</formula>
    </cfRule>
    <cfRule type="cellIs" dxfId="15219" priority="2096" operator="greaterThan">
      <formula>1</formula>
    </cfRule>
  </conditionalFormatting>
  <conditionalFormatting sqref="R148:R153">
    <cfRule type="cellIs" dxfId="15218" priority="2093" operator="greaterThan">
      <formula>1</formula>
    </cfRule>
    <cfRule type="cellIs" dxfId="15217" priority="2094" operator="lessThan">
      <formula>0.8</formula>
    </cfRule>
  </conditionalFormatting>
  <conditionalFormatting sqref="R148:R153">
    <cfRule type="cellIs" dxfId="15216" priority="2089" operator="lessThan">
      <formula>0.8</formula>
    </cfRule>
    <cfRule type="cellIs" dxfId="15215" priority="2090" operator="greaterThan">
      <formula>1</formula>
    </cfRule>
  </conditionalFormatting>
  <conditionalFormatting sqref="R148:R153">
    <cfRule type="cellIs" dxfId="15214" priority="2087" operator="greaterThan">
      <formula>1</formula>
    </cfRule>
    <cfRule type="cellIs" dxfId="15213" priority="2088" operator="lessThan">
      <formula>0.8</formula>
    </cfRule>
  </conditionalFormatting>
  <conditionalFormatting sqref="P148:P153">
    <cfRule type="cellIs" dxfId="15212" priority="2086" operator="greaterThan">
      <formula>0</formula>
    </cfRule>
  </conditionalFormatting>
  <conditionalFormatting sqref="Q148:Q153">
    <cfRule type="cellIs" dxfId="15211" priority="2091" operator="lessThan">
      <formula>0</formula>
    </cfRule>
  </conditionalFormatting>
  <conditionalFormatting sqref="Q148:Q153">
    <cfRule type="cellIs" dxfId="15210" priority="2080" operator="lessThan">
      <formula>0</formula>
    </cfRule>
  </conditionalFormatting>
  <conditionalFormatting sqref="P148:P153">
    <cfRule type="cellIs" dxfId="15209" priority="2081" operator="greaterThan">
      <formula>0</formula>
    </cfRule>
  </conditionalFormatting>
  <conditionalFormatting sqref="R148:R153">
    <cfRule type="cellIs" dxfId="15208" priority="2084" operator="lessThan">
      <formula>0.8</formula>
    </cfRule>
    <cfRule type="cellIs" dxfId="15207" priority="2085" operator="greaterThan">
      <formula>1</formula>
    </cfRule>
  </conditionalFormatting>
  <conditionalFormatting sqref="R148:R153">
    <cfRule type="cellIs" dxfId="15206" priority="2082" operator="greaterThan">
      <formula>1</formula>
    </cfRule>
    <cfRule type="cellIs" dxfId="15205" priority="2083" operator="lessThan">
      <formula>0.8</formula>
    </cfRule>
  </conditionalFormatting>
  <conditionalFormatting sqref="Q148:Q153">
    <cfRule type="cellIs" dxfId="15204" priority="2074" operator="lessThan">
      <formula>0</formula>
    </cfRule>
  </conditionalFormatting>
  <conditionalFormatting sqref="R148:R153">
    <cfRule type="cellIs" dxfId="15203" priority="2078" operator="lessThan">
      <formula>0.8</formula>
    </cfRule>
    <cfRule type="cellIs" dxfId="15202" priority="2079" operator="greaterThan">
      <formula>1</formula>
    </cfRule>
  </conditionalFormatting>
  <conditionalFormatting sqref="R148:R153">
    <cfRule type="cellIs" dxfId="15201" priority="2076" operator="greaterThan">
      <formula>1</formula>
    </cfRule>
    <cfRule type="cellIs" dxfId="15200" priority="2077" operator="lessThan">
      <formula>0.8</formula>
    </cfRule>
  </conditionalFormatting>
  <conditionalFormatting sqref="P148:P153">
    <cfRule type="cellIs" dxfId="15199" priority="2075" operator="greaterThan">
      <formula>0</formula>
    </cfRule>
  </conditionalFormatting>
  <conditionalFormatting sqref="Q148:Q153">
    <cfRule type="cellIs" dxfId="15198" priority="2073" operator="lessThan">
      <formula>0</formula>
    </cfRule>
  </conditionalFormatting>
  <conditionalFormatting sqref="R148:R153">
    <cfRule type="cellIs" dxfId="15197" priority="2071" operator="lessThan">
      <formula>0.8</formula>
    </cfRule>
    <cfRule type="cellIs" dxfId="15196" priority="2072" operator="greaterThan">
      <formula>1</formula>
    </cfRule>
  </conditionalFormatting>
  <conditionalFormatting sqref="R148:R153">
    <cfRule type="cellIs" dxfId="15195" priority="2069" operator="greaterThan">
      <formula>1</formula>
    </cfRule>
    <cfRule type="cellIs" dxfId="15194" priority="2070" operator="lessThan">
      <formula>0.8</formula>
    </cfRule>
  </conditionalFormatting>
  <conditionalFormatting sqref="P148:P153">
    <cfRule type="cellIs" dxfId="15193" priority="2068" operator="greaterThan">
      <formula>0</formula>
    </cfRule>
  </conditionalFormatting>
  <conditionalFormatting sqref="Q148:Q153">
    <cfRule type="cellIs" dxfId="15192" priority="2067" operator="lessThan">
      <formula>0</formula>
    </cfRule>
  </conditionalFormatting>
  <conditionalFormatting sqref="R148:R153">
    <cfRule type="cellIs" dxfId="15191" priority="2065" operator="lessThan">
      <formula>0.8</formula>
    </cfRule>
    <cfRule type="cellIs" dxfId="15190" priority="2066" operator="greaterThan">
      <formula>1</formula>
    </cfRule>
  </conditionalFormatting>
  <conditionalFormatting sqref="R148:R153">
    <cfRule type="cellIs" dxfId="15189" priority="2063" operator="greaterThan">
      <formula>1</formula>
    </cfRule>
    <cfRule type="cellIs" dxfId="15188" priority="2064" operator="lessThan">
      <formula>0.8</formula>
    </cfRule>
  </conditionalFormatting>
  <conditionalFormatting sqref="P148:P153">
    <cfRule type="cellIs" dxfId="15187" priority="2062" operator="greaterThan">
      <formula>0</formula>
    </cfRule>
  </conditionalFormatting>
  <conditionalFormatting sqref="Q148:Q153">
    <cfRule type="cellIs" dxfId="15186" priority="2061" operator="lessThan">
      <formula>0</formula>
    </cfRule>
  </conditionalFormatting>
  <conditionalFormatting sqref="R148:R153">
    <cfRule type="cellIs" dxfId="15185" priority="2059" operator="lessThan">
      <formula>0.8</formula>
    </cfRule>
    <cfRule type="cellIs" dxfId="15184" priority="2060" operator="greaterThan">
      <formula>1</formula>
    </cfRule>
  </conditionalFormatting>
  <conditionalFormatting sqref="R148:R153">
    <cfRule type="cellIs" dxfId="15183" priority="2057" operator="greaterThan">
      <formula>1</formula>
    </cfRule>
    <cfRule type="cellIs" dxfId="15182" priority="2058" operator="lessThan">
      <formula>0.8</formula>
    </cfRule>
  </conditionalFormatting>
  <conditionalFormatting sqref="P148:P153">
    <cfRule type="cellIs" dxfId="15181" priority="2056" operator="greaterThan">
      <formula>0</formula>
    </cfRule>
  </conditionalFormatting>
  <conditionalFormatting sqref="Q148:Q153">
    <cfRule type="cellIs" dxfId="15180" priority="2055" operator="lessThan">
      <formula>0</formula>
    </cfRule>
  </conditionalFormatting>
  <conditionalFormatting sqref="R148:R153">
    <cfRule type="cellIs" dxfId="15179" priority="2053" operator="lessThan">
      <formula>0.8</formula>
    </cfRule>
    <cfRule type="cellIs" dxfId="15178" priority="2054" operator="greaterThan">
      <formula>1</formula>
    </cfRule>
  </conditionalFormatting>
  <conditionalFormatting sqref="R148:R153">
    <cfRule type="cellIs" dxfId="15177" priority="2051" operator="greaterThan">
      <formula>1</formula>
    </cfRule>
    <cfRule type="cellIs" dxfId="15176" priority="2052" operator="lessThan">
      <formula>0.8</formula>
    </cfRule>
  </conditionalFormatting>
  <conditionalFormatting sqref="P148:P153">
    <cfRule type="cellIs" dxfId="15175" priority="2050" operator="greaterThan">
      <formula>0</formula>
    </cfRule>
  </conditionalFormatting>
  <conditionalFormatting sqref="Q124 Q127 Q130">
    <cfRule type="cellIs" dxfId="15174" priority="2044" operator="lessThan">
      <formula>0</formula>
    </cfRule>
  </conditionalFormatting>
  <conditionalFormatting sqref="P124 P127 P130">
    <cfRule type="cellIs" dxfId="15173" priority="2045" operator="greaterThan">
      <formula>0</formula>
    </cfRule>
  </conditionalFormatting>
  <conditionalFormatting sqref="R124 R127 R130">
    <cfRule type="cellIs" dxfId="15172" priority="2048" operator="lessThan">
      <formula>0.8</formula>
    </cfRule>
    <cfRule type="cellIs" dxfId="15171" priority="2049" operator="greaterThan">
      <formula>1</formula>
    </cfRule>
  </conditionalFormatting>
  <conditionalFormatting sqref="R124 R127 R130">
    <cfRule type="cellIs" dxfId="15170" priority="2046" operator="greaterThan">
      <formula>1</formula>
    </cfRule>
    <cfRule type="cellIs" dxfId="15169" priority="2047" operator="lessThan">
      <formula>0.8</formula>
    </cfRule>
  </conditionalFormatting>
  <conditionalFormatting sqref="Q124 Q127 Q130">
    <cfRule type="cellIs" dxfId="15168" priority="2038" operator="lessThan">
      <formula>0</formula>
    </cfRule>
  </conditionalFormatting>
  <conditionalFormatting sqref="R124 R127 R130">
    <cfRule type="cellIs" dxfId="15167" priority="2042" operator="lessThan">
      <formula>0.8</formula>
    </cfRule>
    <cfRule type="cellIs" dxfId="15166" priority="2043" operator="greaterThan">
      <formula>1</formula>
    </cfRule>
  </conditionalFormatting>
  <conditionalFormatting sqref="R124 R127 R130">
    <cfRule type="cellIs" dxfId="15165" priority="2040" operator="greaterThan">
      <formula>1</formula>
    </cfRule>
    <cfRule type="cellIs" dxfId="15164" priority="2041" operator="lessThan">
      <formula>0.8</formula>
    </cfRule>
  </conditionalFormatting>
  <conditionalFormatting sqref="P124 P127 P130">
    <cfRule type="cellIs" dxfId="15163" priority="2039" operator="greaterThan">
      <formula>0</formula>
    </cfRule>
  </conditionalFormatting>
  <conditionalFormatting sqref="Q124 Q127 Q130">
    <cfRule type="cellIs" dxfId="15162" priority="2037" operator="lessThan">
      <formula>0</formula>
    </cfRule>
  </conditionalFormatting>
  <conditionalFormatting sqref="R124 R127 R130">
    <cfRule type="cellIs" dxfId="15161" priority="2035" operator="lessThan">
      <formula>0.8</formula>
    </cfRule>
    <cfRule type="cellIs" dxfId="15160" priority="2036" operator="greaterThan">
      <formula>1</formula>
    </cfRule>
  </conditionalFormatting>
  <conditionalFormatting sqref="R124 R127 R130">
    <cfRule type="cellIs" dxfId="15159" priority="2033" operator="greaterThan">
      <formula>1</formula>
    </cfRule>
    <cfRule type="cellIs" dxfId="15158" priority="2034" operator="lessThan">
      <formula>0.8</formula>
    </cfRule>
  </conditionalFormatting>
  <conditionalFormatting sqref="P124 P127 P130">
    <cfRule type="cellIs" dxfId="15157" priority="2032" operator="greaterThan">
      <formula>0</formula>
    </cfRule>
  </conditionalFormatting>
  <conditionalFormatting sqref="Q124 Q127 Q130">
    <cfRule type="cellIs" dxfId="15156" priority="2031" operator="lessThan">
      <formula>0</formula>
    </cfRule>
  </conditionalFormatting>
  <conditionalFormatting sqref="R124 R127 R130">
    <cfRule type="cellIs" dxfId="15155" priority="2029" operator="lessThan">
      <formula>0.8</formula>
    </cfRule>
    <cfRule type="cellIs" dxfId="15154" priority="2030" operator="greaterThan">
      <formula>1</formula>
    </cfRule>
  </conditionalFormatting>
  <conditionalFormatting sqref="R124 R127 R130">
    <cfRule type="cellIs" dxfId="15153" priority="2027" operator="greaterThan">
      <formula>1</formula>
    </cfRule>
    <cfRule type="cellIs" dxfId="15152" priority="2028" operator="lessThan">
      <formula>0.8</formula>
    </cfRule>
  </conditionalFormatting>
  <conditionalFormatting sqref="P124 P127 P130">
    <cfRule type="cellIs" dxfId="15151" priority="2026" operator="greaterThan">
      <formula>0</formula>
    </cfRule>
  </conditionalFormatting>
  <conditionalFormatting sqref="Q124 Q127 Q130">
    <cfRule type="cellIs" dxfId="15150" priority="2025" operator="lessThan">
      <formula>0</formula>
    </cfRule>
  </conditionalFormatting>
  <conditionalFormatting sqref="R124 R127 R130">
    <cfRule type="cellIs" dxfId="15149" priority="2023" operator="lessThan">
      <formula>0.8</formula>
    </cfRule>
    <cfRule type="cellIs" dxfId="15148" priority="2024" operator="greaterThan">
      <formula>1</formula>
    </cfRule>
  </conditionalFormatting>
  <conditionalFormatting sqref="R124 R127 R130">
    <cfRule type="cellIs" dxfId="15147" priority="2021" operator="greaterThan">
      <formula>1</formula>
    </cfRule>
    <cfRule type="cellIs" dxfId="15146" priority="2022" operator="lessThan">
      <formula>0.8</formula>
    </cfRule>
  </conditionalFormatting>
  <conditionalFormatting sqref="P124 P127 P130">
    <cfRule type="cellIs" dxfId="15145" priority="2020" operator="greaterThan">
      <formula>0</formula>
    </cfRule>
  </conditionalFormatting>
  <conditionalFormatting sqref="Q124 Q127 Q130">
    <cfRule type="cellIs" dxfId="15144" priority="2019" operator="lessThan">
      <formula>0</formula>
    </cfRule>
  </conditionalFormatting>
  <conditionalFormatting sqref="R124 R127 R130">
    <cfRule type="cellIs" dxfId="15143" priority="2017" operator="lessThan">
      <formula>0.8</formula>
    </cfRule>
    <cfRule type="cellIs" dxfId="15142" priority="2018" operator="greaterThan">
      <formula>1</formula>
    </cfRule>
  </conditionalFormatting>
  <conditionalFormatting sqref="R124 R127 R130">
    <cfRule type="cellIs" dxfId="15141" priority="2015" operator="greaterThan">
      <formula>1</formula>
    </cfRule>
    <cfRule type="cellIs" dxfId="15140" priority="2016" operator="lessThan">
      <formula>0.8</formula>
    </cfRule>
  </conditionalFormatting>
  <conditionalFormatting sqref="P124 P127 P130">
    <cfRule type="cellIs" dxfId="15139" priority="2014" operator="greaterThan">
      <formula>0</formula>
    </cfRule>
  </conditionalFormatting>
  <conditionalFormatting sqref="Q124 Q127 Q130">
    <cfRule type="cellIs" dxfId="15138" priority="2013" operator="lessThan">
      <formula>0</formula>
    </cfRule>
  </conditionalFormatting>
  <conditionalFormatting sqref="R124 R127 R130">
    <cfRule type="cellIs" dxfId="15137" priority="2011" operator="lessThan">
      <formula>0.8</formula>
    </cfRule>
    <cfRule type="cellIs" dxfId="15136" priority="2012" operator="greaterThan">
      <formula>1</formula>
    </cfRule>
  </conditionalFormatting>
  <conditionalFormatting sqref="R124 R127 R130">
    <cfRule type="cellIs" dxfId="15135" priority="2009" operator="greaterThan">
      <formula>1</formula>
    </cfRule>
    <cfRule type="cellIs" dxfId="15134" priority="2010" operator="lessThan">
      <formula>0.8</formula>
    </cfRule>
  </conditionalFormatting>
  <conditionalFormatting sqref="P124 P127 P130">
    <cfRule type="cellIs" dxfId="15133" priority="2008" operator="greaterThan">
      <formula>0</formula>
    </cfRule>
  </conditionalFormatting>
  <conditionalFormatting sqref="Q124 Q127 Q130">
    <cfRule type="cellIs" dxfId="15132" priority="2007" operator="lessThan">
      <formula>0</formula>
    </cfRule>
  </conditionalFormatting>
  <conditionalFormatting sqref="R124 R127 R130">
    <cfRule type="cellIs" dxfId="15131" priority="2005" operator="lessThan">
      <formula>0.8</formula>
    </cfRule>
    <cfRule type="cellIs" dxfId="15130" priority="2006" operator="greaterThan">
      <formula>1</formula>
    </cfRule>
  </conditionalFormatting>
  <conditionalFormatting sqref="R124 R127 R130">
    <cfRule type="cellIs" dxfId="15129" priority="2003" operator="greaterThan">
      <formula>1</formula>
    </cfRule>
    <cfRule type="cellIs" dxfId="15128" priority="2004" operator="lessThan">
      <formula>0.8</formula>
    </cfRule>
  </conditionalFormatting>
  <conditionalFormatting sqref="P124 P127 P130">
    <cfRule type="cellIs" dxfId="15127" priority="2002" operator="greaterThan">
      <formula>0</formula>
    </cfRule>
  </conditionalFormatting>
  <conditionalFormatting sqref="Q124 Q127 Q130">
    <cfRule type="cellIs" dxfId="15126" priority="2001" operator="lessThan">
      <formula>0</formula>
    </cfRule>
  </conditionalFormatting>
  <conditionalFormatting sqref="R124 R127 R130">
    <cfRule type="cellIs" dxfId="15125" priority="1999" operator="lessThan">
      <formula>0.8</formula>
    </cfRule>
    <cfRule type="cellIs" dxfId="15124" priority="2000" operator="greaterThan">
      <formula>1</formula>
    </cfRule>
  </conditionalFormatting>
  <conditionalFormatting sqref="R124 R127 R130">
    <cfRule type="cellIs" dxfId="15123" priority="1997" operator="greaterThan">
      <formula>1</formula>
    </cfRule>
    <cfRule type="cellIs" dxfId="15122" priority="1998" operator="lessThan">
      <formula>0.8</formula>
    </cfRule>
  </conditionalFormatting>
  <conditionalFormatting sqref="P124 P127 P130">
    <cfRule type="cellIs" dxfId="15121" priority="1996" operator="greaterThan">
      <formula>0</formula>
    </cfRule>
  </conditionalFormatting>
  <conditionalFormatting sqref="P124 P127 P130">
    <cfRule type="cellIs" dxfId="15120" priority="1990" operator="greaterThan">
      <formula>0</formula>
    </cfRule>
  </conditionalFormatting>
  <conditionalFormatting sqref="Q124 Q127 Q130">
    <cfRule type="cellIs" dxfId="15119" priority="1995" operator="lessThan">
      <formula>0</formula>
    </cfRule>
  </conditionalFormatting>
  <conditionalFormatting sqref="R124 R127 R130">
    <cfRule type="cellIs" dxfId="15118" priority="1993" operator="lessThan">
      <formula>0.8</formula>
    </cfRule>
    <cfRule type="cellIs" dxfId="15117" priority="1994" operator="greaterThan">
      <formula>1</formula>
    </cfRule>
  </conditionalFormatting>
  <conditionalFormatting sqref="R124 R127 R130">
    <cfRule type="cellIs" dxfId="15116" priority="1991" operator="greaterThan">
      <formula>1</formula>
    </cfRule>
    <cfRule type="cellIs" dxfId="15115" priority="1992" operator="lessThan">
      <formula>0.8</formula>
    </cfRule>
  </conditionalFormatting>
  <conditionalFormatting sqref="P124 P127 P130">
    <cfRule type="cellIs" dxfId="15114" priority="1984" operator="greaterThan">
      <formula>0</formula>
    </cfRule>
  </conditionalFormatting>
  <conditionalFormatting sqref="Q124 Q127 Q130">
    <cfRule type="cellIs" dxfId="15113" priority="1989" operator="lessThan">
      <formula>0</formula>
    </cfRule>
  </conditionalFormatting>
  <conditionalFormatting sqref="R124 R127 R130">
    <cfRule type="cellIs" dxfId="15112" priority="1987" operator="lessThan">
      <formula>0.8</formula>
    </cfRule>
    <cfRule type="cellIs" dxfId="15111" priority="1988" operator="greaterThan">
      <formula>1</formula>
    </cfRule>
  </conditionalFormatting>
  <conditionalFormatting sqref="R124 R127 R130">
    <cfRule type="cellIs" dxfId="15110" priority="1985" operator="greaterThan">
      <formula>1</formula>
    </cfRule>
    <cfRule type="cellIs" dxfId="15109" priority="1986" operator="lessThan">
      <formula>0.8</formula>
    </cfRule>
  </conditionalFormatting>
  <conditionalFormatting sqref="R124 R127 R130">
    <cfRule type="cellIs" dxfId="15108" priority="1981" operator="lessThan">
      <formula>0.8</formula>
    </cfRule>
    <cfRule type="cellIs" dxfId="15107" priority="1982" operator="greaterThan">
      <formula>1</formula>
    </cfRule>
  </conditionalFormatting>
  <conditionalFormatting sqref="R124 R127 R130">
    <cfRule type="cellIs" dxfId="15106" priority="1979" operator="greaterThan">
      <formula>1</formula>
    </cfRule>
    <cfRule type="cellIs" dxfId="15105" priority="1980" operator="lessThan">
      <formula>0.8</formula>
    </cfRule>
  </conditionalFormatting>
  <conditionalFormatting sqref="P124 P127 P130">
    <cfRule type="cellIs" dxfId="15104" priority="1978" operator="greaterThan">
      <formula>0</formula>
    </cfRule>
  </conditionalFormatting>
  <conditionalFormatting sqref="Q124 Q127 Q130">
    <cfRule type="cellIs" dxfId="15103" priority="1983" operator="lessThan">
      <formula>0</formula>
    </cfRule>
  </conditionalFormatting>
  <conditionalFormatting sqref="Q124 Q127 Q130">
    <cfRule type="cellIs" dxfId="15102" priority="1977" operator="lessThan">
      <formula>0</formula>
    </cfRule>
  </conditionalFormatting>
  <conditionalFormatting sqref="R124 R127 R130">
    <cfRule type="cellIs" dxfId="15101" priority="1975" operator="lessThan">
      <formula>0.8</formula>
    </cfRule>
    <cfRule type="cellIs" dxfId="15100" priority="1976" operator="greaterThan">
      <formula>1</formula>
    </cfRule>
  </conditionalFormatting>
  <conditionalFormatting sqref="R124 R127 R130">
    <cfRule type="cellIs" dxfId="15099" priority="1973" operator="greaterThan">
      <formula>1</formula>
    </cfRule>
    <cfRule type="cellIs" dxfId="15098" priority="1974" operator="lessThan">
      <formula>0.8</formula>
    </cfRule>
  </conditionalFormatting>
  <conditionalFormatting sqref="P124 P127 P130">
    <cfRule type="cellIs" dxfId="15097" priority="1972" operator="greaterThan">
      <formula>0</formula>
    </cfRule>
  </conditionalFormatting>
  <conditionalFormatting sqref="P124 P127 P130">
    <cfRule type="cellIs" dxfId="15096" priority="1966" operator="greaterThan">
      <formula>0</formula>
    </cfRule>
  </conditionalFormatting>
  <conditionalFormatting sqref="Q124 Q127 Q130">
    <cfRule type="cellIs" dxfId="15095" priority="1971" operator="lessThan">
      <formula>0</formula>
    </cfRule>
  </conditionalFormatting>
  <conditionalFormatting sqref="R124 R127 R130">
    <cfRule type="cellIs" dxfId="15094" priority="1969" operator="lessThan">
      <formula>0.8</formula>
    </cfRule>
    <cfRule type="cellIs" dxfId="15093" priority="1970" operator="greaterThan">
      <formula>1</formula>
    </cfRule>
  </conditionalFormatting>
  <conditionalFormatting sqref="R124 R127 R130">
    <cfRule type="cellIs" dxfId="15092" priority="1967" operator="greaterThan">
      <formula>1</formula>
    </cfRule>
    <cfRule type="cellIs" dxfId="15091" priority="1968" operator="lessThan">
      <formula>0.8</formula>
    </cfRule>
  </conditionalFormatting>
  <conditionalFormatting sqref="P124 P127 P130">
    <cfRule type="cellIs" dxfId="15090" priority="1960" operator="greaterThan">
      <formula>0</formula>
    </cfRule>
  </conditionalFormatting>
  <conditionalFormatting sqref="Q124 Q127 Q130">
    <cfRule type="cellIs" dxfId="15089" priority="1965" operator="lessThan">
      <formula>0</formula>
    </cfRule>
  </conditionalFormatting>
  <conditionalFormatting sqref="R124 R127 R130">
    <cfRule type="cellIs" dxfId="15088" priority="1963" operator="lessThan">
      <formula>0.8</formula>
    </cfRule>
    <cfRule type="cellIs" dxfId="15087" priority="1964" operator="greaterThan">
      <formula>1</formula>
    </cfRule>
  </conditionalFormatting>
  <conditionalFormatting sqref="R124 R127 R130">
    <cfRule type="cellIs" dxfId="15086" priority="1961" operator="greaterThan">
      <formula>1</formula>
    </cfRule>
    <cfRule type="cellIs" dxfId="15085" priority="1962" operator="lessThan">
      <formula>0.8</formula>
    </cfRule>
  </conditionalFormatting>
  <conditionalFormatting sqref="R124 R127 R130">
    <cfRule type="cellIs" dxfId="15084" priority="1957" operator="lessThan">
      <formula>0.8</formula>
    </cfRule>
    <cfRule type="cellIs" dxfId="15083" priority="1958" operator="greaterThan">
      <formula>1</formula>
    </cfRule>
  </conditionalFormatting>
  <conditionalFormatting sqref="R124 R127 R130">
    <cfRule type="cellIs" dxfId="15082" priority="1955" operator="greaterThan">
      <formula>1</formula>
    </cfRule>
    <cfRule type="cellIs" dxfId="15081" priority="1956" operator="lessThan">
      <formula>0.8</formula>
    </cfRule>
  </conditionalFormatting>
  <conditionalFormatting sqref="P124 P127 P130">
    <cfRule type="cellIs" dxfId="15080" priority="1954" operator="greaterThan">
      <formula>0</formula>
    </cfRule>
  </conditionalFormatting>
  <conditionalFormatting sqref="Q124 Q127 Q130">
    <cfRule type="cellIs" dxfId="15079" priority="1959" operator="lessThan">
      <formula>0</formula>
    </cfRule>
  </conditionalFormatting>
  <conditionalFormatting sqref="P124 P127 P130">
    <cfRule type="cellIs" dxfId="15078" priority="1948" operator="greaterThan">
      <formula>0</formula>
    </cfRule>
  </conditionalFormatting>
  <conditionalFormatting sqref="Q124 Q127 Q130">
    <cfRule type="cellIs" dxfId="15077" priority="1953" operator="lessThan">
      <formula>0</formula>
    </cfRule>
  </conditionalFormatting>
  <conditionalFormatting sqref="R124 R127 R130">
    <cfRule type="cellIs" dxfId="15076" priority="1951" operator="lessThan">
      <formula>0.8</formula>
    </cfRule>
    <cfRule type="cellIs" dxfId="15075" priority="1952" operator="greaterThan">
      <formula>1</formula>
    </cfRule>
  </conditionalFormatting>
  <conditionalFormatting sqref="R124 R127 R130">
    <cfRule type="cellIs" dxfId="15074" priority="1949" operator="greaterThan">
      <formula>1</formula>
    </cfRule>
    <cfRule type="cellIs" dxfId="15073" priority="1950" operator="lessThan">
      <formula>0.8</formula>
    </cfRule>
  </conditionalFormatting>
  <conditionalFormatting sqref="R124 R127 R130">
    <cfRule type="cellIs" dxfId="15072" priority="1945" operator="lessThan">
      <formula>0.8</formula>
    </cfRule>
    <cfRule type="cellIs" dxfId="15071" priority="1946" operator="greaterThan">
      <formula>1</formula>
    </cfRule>
  </conditionalFormatting>
  <conditionalFormatting sqref="R124 R127 R130">
    <cfRule type="cellIs" dxfId="15070" priority="1943" operator="greaterThan">
      <formula>1</formula>
    </cfRule>
    <cfRule type="cellIs" dxfId="15069" priority="1944" operator="lessThan">
      <formula>0.8</formula>
    </cfRule>
  </conditionalFormatting>
  <conditionalFormatting sqref="P124 P127 P130">
    <cfRule type="cellIs" dxfId="15068" priority="1942" operator="greaterThan">
      <formula>0</formula>
    </cfRule>
  </conditionalFormatting>
  <conditionalFormatting sqref="Q124 Q127 Q130">
    <cfRule type="cellIs" dxfId="15067" priority="1947" operator="lessThan">
      <formula>0</formula>
    </cfRule>
  </conditionalFormatting>
  <conditionalFormatting sqref="R124 R127 R130">
    <cfRule type="cellIs" dxfId="15066" priority="1939" operator="lessThan">
      <formula>0.8</formula>
    </cfRule>
    <cfRule type="cellIs" dxfId="15065" priority="1940" operator="greaterThan">
      <formula>1</formula>
    </cfRule>
  </conditionalFormatting>
  <conditionalFormatting sqref="R124 R127 R130">
    <cfRule type="cellIs" dxfId="15064" priority="1937" operator="greaterThan">
      <formula>1</formula>
    </cfRule>
    <cfRule type="cellIs" dxfId="15063" priority="1938" operator="lessThan">
      <formula>0.8</formula>
    </cfRule>
  </conditionalFormatting>
  <conditionalFormatting sqref="P124 P127 P130">
    <cfRule type="cellIs" dxfId="15062" priority="1936" operator="greaterThan">
      <formula>0</formula>
    </cfRule>
  </conditionalFormatting>
  <conditionalFormatting sqref="Q124 Q127 Q130">
    <cfRule type="cellIs" dxfId="15061" priority="1941" operator="lessThan">
      <formula>0</formula>
    </cfRule>
  </conditionalFormatting>
  <conditionalFormatting sqref="Q124 Q127 Q130">
    <cfRule type="cellIs" dxfId="15060" priority="1935" operator="lessThan">
      <formula>0</formula>
    </cfRule>
  </conditionalFormatting>
  <conditionalFormatting sqref="R124 R127 R130">
    <cfRule type="cellIs" dxfId="15059" priority="1933" operator="lessThan">
      <formula>0.8</formula>
    </cfRule>
    <cfRule type="cellIs" dxfId="15058" priority="1934" operator="greaterThan">
      <formula>1</formula>
    </cfRule>
  </conditionalFormatting>
  <conditionalFormatting sqref="R124 R127 R130">
    <cfRule type="cellIs" dxfId="15057" priority="1931" operator="greaterThan">
      <formula>1</formula>
    </cfRule>
    <cfRule type="cellIs" dxfId="15056" priority="1932" operator="lessThan">
      <formula>0.8</formula>
    </cfRule>
  </conditionalFormatting>
  <conditionalFormatting sqref="P124 P127 P130">
    <cfRule type="cellIs" dxfId="15055" priority="1930" operator="greaterThan">
      <formula>0</formula>
    </cfRule>
  </conditionalFormatting>
  <conditionalFormatting sqref="Q124 Q127 Q130">
    <cfRule type="cellIs" dxfId="15054" priority="1924" operator="lessThan">
      <formula>0</formula>
    </cfRule>
  </conditionalFormatting>
  <conditionalFormatting sqref="R124 R127 R130">
    <cfRule type="cellIs" dxfId="15053" priority="1928" operator="lessThan">
      <formula>0.8</formula>
    </cfRule>
    <cfRule type="cellIs" dxfId="15052" priority="1929" operator="greaterThan">
      <formula>1</formula>
    </cfRule>
  </conditionalFormatting>
  <conditionalFormatting sqref="R124 R127 R130">
    <cfRule type="cellIs" dxfId="15051" priority="1926" operator="greaterThan">
      <formula>1</formula>
    </cfRule>
    <cfRule type="cellIs" dxfId="15050" priority="1927" operator="lessThan">
      <formula>0.8</formula>
    </cfRule>
  </conditionalFormatting>
  <conditionalFormatting sqref="P124 P127 P130">
    <cfRule type="cellIs" dxfId="15049" priority="1925" operator="greaterThan">
      <formula>0</formula>
    </cfRule>
  </conditionalFormatting>
  <conditionalFormatting sqref="Q124 Q127 Q130">
    <cfRule type="cellIs" dxfId="15048" priority="1923" operator="lessThan">
      <formula>0</formula>
    </cfRule>
  </conditionalFormatting>
  <conditionalFormatting sqref="R124 R127 R130">
    <cfRule type="cellIs" dxfId="15047" priority="1921" operator="lessThan">
      <formula>0.8</formula>
    </cfRule>
    <cfRule type="cellIs" dxfId="15046" priority="1922" operator="greaterThan">
      <formula>1</formula>
    </cfRule>
  </conditionalFormatting>
  <conditionalFormatting sqref="R124 R127 R130">
    <cfRule type="cellIs" dxfId="15045" priority="1919" operator="greaterThan">
      <formula>1</formula>
    </cfRule>
    <cfRule type="cellIs" dxfId="15044" priority="1920" operator="lessThan">
      <formula>0.8</formula>
    </cfRule>
  </conditionalFormatting>
  <conditionalFormatting sqref="P124 P127 P130">
    <cfRule type="cellIs" dxfId="15043" priority="1918" operator="greaterThan">
      <formula>0</formula>
    </cfRule>
  </conditionalFormatting>
  <conditionalFormatting sqref="Q124 Q127 Q130">
    <cfRule type="cellIs" dxfId="15042" priority="1917" operator="lessThan">
      <formula>0</formula>
    </cfRule>
  </conditionalFormatting>
  <conditionalFormatting sqref="R124 R127 R130">
    <cfRule type="cellIs" dxfId="15041" priority="1915" operator="lessThan">
      <formula>0.8</formula>
    </cfRule>
    <cfRule type="cellIs" dxfId="15040" priority="1916" operator="greaterThan">
      <formula>1</formula>
    </cfRule>
  </conditionalFormatting>
  <conditionalFormatting sqref="R124 R127 R130">
    <cfRule type="cellIs" dxfId="15039" priority="1913" operator="greaterThan">
      <formula>1</formula>
    </cfRule>
    <cfRule type="cellIs" dxfId="15038" priority="1914" operator="lessThan">
      <formula>0.8</formula>
    </cfRule>
  </conditionalFormatting>
  <conditionalFormatting sqref="P124 P127 P130">
    <cfRule type="cellIs" dxfId="15037" priority="1912" operator="greaterThan">
      <formula>0</formula>
    </cfRule>
  </conditionalFormatting>
  <conditionalFormatting sqref="Q124 Q127 Q130">
    <cfRule type="cellIs" dxfId="15036" priority="1911" operator="lessThan">
      <formula>0</formula>
    </cfRule>
  </conditionalFormatting>
  <conditionalFormatting sqref="R124 R127 R130">
    <cfRule type="cellIs" dxfId="15035" priority="1909" operator="lessThan">
      <formula>0.8</formula>
    </cfRule>
    <cfRule type="cellIs" dxfId="15034" priority="1910" operator="greaterThan">
      <formula>1</formula>
    </cfRule>
  </conditionalFormatting>
  <conditionalFormatting sqref="R124 R127 R130">
    <cfRule type="cellIs" dxfId="15033" priority="1907" operator="greaterThan">
      <formula>1</formula>
    </cfRule>
    <cfRule type="cellIs" dxfId="15032" priority="1908" operator="lessThan">
      <formula>0.8</formula>
    </cfRule>
  </conditionalFormatting>
  <conditionalFormatting sqref="P124 P127 P130">
    <cfRule type="cellIs" dxfId="15031" priority="1906" operator="greaterThan">
      <formula>0</formula>
    </cfRule>
  </conditionalFormatting>
  <conditionalFormatting sqref="Q124 Q127 Q130">
    <cfRule type="cellIs" dxfId="15030" priority="1905" operator="lessThan">
      <formula>0</formula>
    </cfRule>
  </conditionalFormatting>
  <conditionalFormatting sqref="R124 R127 R130">
    <cfRule type="cellIs" dxfId="15029" priority="1903" operator="lessThan">
      <formula>0.8</formula>
    </cfRule>
    <cfRule type="cellIs" dxfId="15028" priority="1904" operator="greaterThan">
      <formula>1</formula>
    </cfRule>
  </conditionalFormatting>
  <conditionalFormatting sqref="R124 R127 R130">
    <cfRule type="cellIs" dxfId="15027" priority="1901" operator="greaterThan">
      <formula>1</formula>
    </cfRule>
    <cfRule type="cellIs" dxfId="15026" priority="1902" operator="lessThan">
      <formula>0.8</formula>
    </cfRule>
  </conditionalFormatting>
  <conditionalFormatting sqref="P124 P127 P130">
    <cfRule type="cellIs" dxfId="15025" priority="1900" operator="greaterThan">
      <formula>0</formula>
    </cfRule>
  </conditionalFormatting>
  <conditionalFormatting sqref="Q124 Q127 Q130">
    <cfRule type="cellIs" dxfId="15024" priority="1899" operator="lessThan">
      <formula>0</formula>
    </cfRule>
  </conditionalFormatting>
  <conditionalFormatting sqref="R124 R127 R130">
    <cfRule type="cellIs" dxfId="15023" priority="1897" operator="lessThan">
      <formula>0.8</formula>
    </cfRule>
    <cfRule type="cellIs" dxfId="15022" priority="1898" operator="greaterThan">
      <formula>1</formula>
    </cfRule>
  </conditionalFormatting>
  <conditionalFormatting sqref="R124 R127 R130">
    <cfRule type="cellIs" dxfId="15021" priority="1895" operator="greaterThan">
      <formula>1</formula>
    </cfRule>
    <cfRule type="cellIs" dxfId="15020" priority="1896" operator="lessThan">
      <formula>0.8</formula>
    </cfRule>
  </conditionalFormatting>
  <conditionalFormatting sqref="P124 P127 P130">
    <cfRule type="cellIs" dxfId="15019" priority="1894" operator="greaterThan">
      <formula>0</formula>
    </cfRule>
  </conditionalFormatting>
  <conditionalFormatting sqref="P124 P127 P130">
    <cfRule type="cellIs" dxfId="15018" priority="1888" operator="greaterThan">
      <formula>0</formula>
    </cfRule>
  </conditionalFormatting>
  <conditionalFormatting sqref="Q124 Q127 Q130">
    <cfRule type="cellIs" dxfId="15017" priority="1893" operator="lessThan">
      <formula>0</formula>
    </cfRule>
  </conditionalFormatting>
  <conditionalFormatting sqref="R124 R127 R130">
    <cfRule type="cellIs" dxfId="15016" priority="1891" operator="lessThan">
      <formula>0.8</formula>
    </cfRule>
    <cfRule type="cellIs" dxfId="15015" priority="1892" operator="greaterThan">
      <formula>1</formula>
    </cfRule>
  </conditionalFormatting>
  <conditionalFormatting sqref="R124 R127 R130">
    <cfRule type="cellIs" dxfId="15014" priority="1889" operator="greaterThan">
      <formula>1</formula>
    </cfRule>
    <cfRule type="cellIs" dxfId="15013" priority="1890" operator="lessThan">
      <formula>0.8</formula>
    </cfRule>
  </conditionalFormatting>
  <conditionalFormatting sqref="P124 P127 P130">
    <cfRule type="cellIs" dxfId="15012" priority="1882" operator="greaterThan">
      <formula>0</formula>
    </cfRule>
  </conditionalFormatting>
  <conditionalFormatting sqref="Q124 Q127 Q130">
    <cfRule type="cellIs" dxfId="15011" priority="1887" operator="lessThan">
      <formula>0</formula>
    </cfRule>
  </conditionalFormatting>
  <conditionalFormatting sqref="R124 R127 R130">
    <cfRule type="cellIs" dxfId="15010" priority="1885" operator="lessThan">
      <formula>0.8</formula>
    </cfRule>
    <cfRule type="cellIs" dxfId="15009" priority="1886" operator="greaterThan">
      <formula>1</formula>
    </cfRule>
  </conditionalFormatting>
  <conditionalFormatting sqref="R124 R127 R130">
    <cfRule type="cellIs" dxfId="15008" priority="1883" operator="greaterThan">
      <formula>1</formula>
    </cfRule>
    <cfRule type="cellIs" dxfId="15007" priority="1884" operator="lessThan">
      <formula>0.8</formula>
    </cfRule>
  </conditionalFormatting>
  <conditionalFormatting sqref="R124 R127 R130">
    <cfRule type="cellIs" dxfId="15006" priority="1879" operator="lessThan">
      <formula>0.8</formula>
    </cfRule>
    <cfRule type="cellIs" dxfId="15005" priority="1880" operator="greaterThan">
      <formula>1</formula>
    </cfRule>
  </conditionalFormatting>
  <conditionalFormatting sqref="R124 R127 R130">
    <cfRule type="cellIs" dxfId="15004" priority="1877" operator="greaterThan">
      <formula>1</formula>
    </cfRule>
    <cfRule type="cellIs" dxfId="15003" priority="1878" operator="lessThan">
      <formula>0.8</formula>
    </cfRule>
  </conditionalFormatting>
  <conditionalFormatting sqref="P124 P127 P130">
    <cfRule type="cellIs" dxfId="15002" priority="1876" operator="greaterThan">
      <formula>0</formula>
    </cfRule>
  </conditionalFormatting>
  <conditionalFormatting sqref="Q124 Q127 Q130">
    <cfRule type="cellIs" dxfId="15001" priority="1881" operator="lessThan">
      <formula>0</formula>
    </cfRule>
  </conditionalFormatting>
  <conditionalFormatting sqref="Q5:Q14">
    <cfRule type="cellIs" dxfId="15000" priority="1875" operator="lessThan">
      <formula>0</formula>
    </cfRule>
  </conditionalFormatting>
  <conditionalFormatting sqref="R5:R14">
    <cfRule type="cellIs" dxfId="14999" priority="1873" operator="lessThan">
      <formula>0.8</formula>
    </cfRule>
    <cfRule type="cellIs" dxfId="14998" priority="1874" operator="greaterThan">
      <formula>1</formula>
    </cfRule>
  </conditionalFormatting>
  <conditionalFormatting sqref="R5:R14">
    <cfRule type="cellIs" dxfId="14997" priority="1871" operator="greaterThan">
      <formula>1</formula>
    </cfRule>
    <cfRule type="cellIs" dxfId="14996" priority="1872" operator="lessThan">
      <formula>0.8</formula>
    </cfRule>
  </conditionalFormatting>
  <conditionalFormatting sqref="P5:P14">
    <cfRule type="cellIs" dxfId="14995" priority="1870" operator="greaterThan">
      <formula>0</formula>
    </cfRule>
  </conditionalFormatting>
  <conditionalFormatting sqref="Q83">
    <cfRule type="cellIs" dxfId="14994" priority="1869" operator="lessThan">
      <formula>0</formula>
    </cfRule>
  </conditionalFormatting>
  <conditionalFormatting sqref="R83">
    <cfRule type="cellIs" dxfId="14993" priority="1867" operator="lessThan">
      <formula>0.8</formula>
    </cfRule>
    <cfRule type="cellIs" dxfId="14992" priority="1868" operator="greaterThan">
      <formula>1</formula>
    </cfRule>
  </conditionalFormatting>
  <conditionalFormatting sqref="R83">
    <cfRule type="cellIs" dxfId="14991" priority="1865" operator="greaterThan">
      <formula>1</formula>
    </cfRule>
    <cfRule type="cellIs" dxfId="14990" priority="1866" operator="lessThan">
      <formula>0.8</formula>
    </cfRule>
  </conditionalFormatting>
  <conditionalFormatting sqref="P83">
    <cfRule type="cellIs" dxfId="14989" priority="1864" operator="greaterThan">
      <formula>0</formula>
    </cfRule>
  </conditionalFormatting>
  <conditionalFormatting sqref="Q83">
    <cfRule type="cellIs" dxfId="14988" priority="1863" operator="lessThan">
      <formula>0</formula>
    </cfRule>
  </conditionalFormatting>
  <conditionalFormatting sqref="R83">
    <cfRule type="cellIs" dxfId="14987" priority="1861" operator="lessThan">
      <formula>0.8</formula>
    </cfRule>
    <cfRule type="cellIs" dxfId="14986" priority="1862" operator="greaterThan">
      <formula>1</formula>
    </cfRule>
  </conditionalFormatting>
  <conditionalFormatting sqref="R83">
    <cfRule type="cellIs" dxfId="14985" priority="1859" operator="greaterThan">
      <formula>1</formula>
    </cfRule>
    <cfRule type="cellIs" dxfId="14984" priority="1860" operator="lessThan">
      <formula>0.8</formula>
    </cfRule>
  </conditionalFormatting>
  <conditionalFormatting sqref="P83">
    <cfRule type="cellIs" dxfId="14983" priority="1858" operator="greaterThan">
      <formula>0</formula>
    </cfRule>
  </conditionalFormatting>
  <conditionalFormatting sqref="Q83">
    <cfRule type="cellIs" dxfId="14982" priority="1857" operator="lessThan">
      <formula>0</formula>
    </cfRule>
  </conditionalFormatting>
  <conditionalFormatting sqref="R83">
    <cfRule type="cellIs" dxfId="14981" priority="1855" operator="lessThan">
      <formula>0.8</formula>
    </cfRule>
    <cfRule type="cellIs" dxfId="14980" priority="1856" operator="greaterThan">
      <formula>1</formula>
    </cfRule>
  </conditionalFormatting>
  <conditionalFormatting sqref="R83">
    <cfRule type="cellIs" dxfId="14979" priority="1853" operator="greaterThan">
      <formula>1</formula>
    </cfRule>
    <cfRule type="cellIs" dxfId="14978" priority="1854" operator="lessThan">
      <formula>0.8</formula>
    </cfRule>
  </conditionalFormatting>
  <conditionalFormatting sqref="P83">
    <cfRule type="cellIs" dxfId="14977" priority="1852" operator="greaterThan">
      <formula>0</formula>
    </cfRule>
  </conditionalFormatting>
  <conditionalFormatting sqref="Q83">
    <cfRule type="cellIs" dxfId="14976" priority="1851" operator="lessThan">
      <formula>0</formula>
    </cfRule>
  </conditionalFormatting>
  <conditionalFormatting sqref="R83">
    <cfRule type="cellIs" dxfId="14975" priority="1849" operator="lessThan">
      <formula>0.8</formula>
    </cfRule>
    <cfRule type="cellIs" dxfId="14974" priority="1850" operator="greaterThan">
      <formula>1</formula>
    </cfRule>
  </conditionalFormatting>
  <conditionalFormatting sqref="R83">
    <cfRule type="cellIs" dxfId="14973" priority="1847" operator="greaterThan">
      <formula>1</formula>
    </cfRule>
    <cfRule type="cellIs" dxfId="14972" priority="1848" operator="lessThan">
      <formula>0.8</formula>
    </cfRule>
  </conditionalFormatting>
  <conditionalFormatting sqref="P83">
    <cfRule type="cellIs" dxfId="14971" priority="1846" operator="greaterThan">
      <formula>0</formula>
    </cfRule>
  </conditionalFormatting>
  <conditionalFormatting sqref="P83">
    <cfRule type="cellIs" dxfId="14970" priority="1840" operator="greaterThan">
      <formula>0</formula>
    </cfRule>
  </conditionalFormatting>
  <conditionalFormatting sqref="Q83">
    <cfRule type="cellIs" dxfId="14969" priority="1845" operator="lessThan">
      <formula>0</formula>
    </cfRule>
  </conditionalFormatting>
  <conditionalFormatting sqref="R83">
    <cfRule type="cellIs" dxfId="14968" priority="1843" operator="lessThan">
      <formula>0.8</formula>
    </cfRule>
    <cfRule type="cellIs" dxfId="14967" priority="1844" operator="greaterThan">
      <formula>1</formula>
    </cfRule>
  </conditionalFormatting>
  <conditionalFormatting sqref="R83">
    <cfRule type="cellIs" dxfId="14966" priority="1841" operator="greaterThan">
      <formula>1</formula>
    </cfRule>
    <cfRule type="cellIs" dxfId="14965" priority="1842" operator="lessThan">
      <formula>0.8</formula>
    </cfRule>
  </conditionalFormatting>
  <conditionalFormatting sqref="P83">
    <cfRule type="cellIs" dxfId="14964" priority="1834" operator="greaterThan">
      <formula>0</formula>
    </cfRule>
  </conditionalFormatting>
  <conditionalFormatting sqref="Q83">
    <cfRule type="cellIs" dxfId="14963" priority="1839" operator="lessThan">
      <formula>0</formula>
    </cfRule>
  </conditionalFormatting>
  <conditionalFormatting sqref="R83">
    <cfRule type="cellIs" dxfId="14962" priority="1837" operator="lessThan">
      <formula>0.8</formula>
    </cfRule>
    <cfRule type="cellIs" dxfId="14961" priority="1838" operator="greaterThan">
      <formula>1</formula>
    </cfRule>
  </conditionalFormatting>
  <conditionalFormatting sqref="R83">
    <cfRule type="cellIs" dxfId="14960" priority="1835" operator="greaterThan">
      <formula>1</formula>
    </cfRule>
    <cfRule type="cellIs" dxfId="14959" priority="1836" operator="lessThan">
      <formula>0.8</formula>
    </cfRule>
  </conditionalFormatting>
  <conditionalFormatting sqref="R83">
    <cfRule type="cellIs" dxfId="14958" priority="1831" operator="lessThan">
      <formula>0.8</formula>
    </cfRule>
    <cfRule type="cellIs" dxfId="14957" priority="1832" operator="greaterThan">
      <formula>1</formula>
    </cfRule>
  </conditionalFormatting>
  <conditionalFormatting sqref="R83">
    <cfRule type="cellIs" dxfId="14956" priority="1829" operator="greaterThan">
      <formula>1</formula>
    </cfRule>
    <cfRule type="cellIs" dxfId="14955" priority="1830" operator="lessThan">
      <formula>0.8</formula>
    </cfRule>
  </conditionalFormatting>
  <conditionalFormatting sqref="P83">
    <cfRule type="cellIs" dxfId="14954" priority="1828" operator="greaterThan">
      <formula>0</formula>
    </cfRule>
  </conditionalFormatting>
  <conditionalFormatting sqref="Q83">
    <cfRule type="cellIs" dxfId="14953" priority="1833" operator="lessThan">
      <formula>0</formula>
    </cfRule>
  </conditionalFormatting>
  <conditionalFormatting sqref="Q83">
    <cfRule type="cellIs" dxfId="14952" priority="1827" operator="lessThan">
      <formula>0</formula>
    </cfRule>
  </conditionalFormatting>
  <conditionalFormatting sqref="R83">
    <cfRule type="cellIs" dxfId="14951" priority="1825" operator="lessThan">
      <formula>0.8</formula>
    </cfRule>
    <cfRule type="cellIs" dxfId="14950" priority="1826" operator="greaterThan">
      <formula>1</formula>
    </cfRule>
  </conditionalFormatting>
  <conditionalFormatting sqref="R83">
    <cfRule type="cellIs" dxfId="14949" priority="1823" operator="greaterThan">
      <formula>1</formula>
    </cfRule>
    <cfRule type="cellIs" dxfId="14948" priority="1824" operator="lessThan">
      <formula>0.8</formula>
    </cfRule>
  </conditionalFormatting>
  <conditionalFormatting sqref="P83">
    <cfRule type="cellIs" dxfId="14947" priority="1822" operator="greaterThan">
      <formula>0</formula>
    </cfRule>
  </conditionalFormatting>
  <conditionalFormatting sqref="P83">
    <cfRule type="cellIs" dxfId="14946" priority="1816" operator="greaterThan">
      <formula>0</formula>
    </cfRule>
  </conditionalFormatting>
  <conditionalFormatting sqref="Q83">
    <cfRule type="cellIs" dxfId="14945" priority="1821" operator="lessThan">
      <formula>0</formula>
    </cfRule>
  </conditionalFormatting>
  <conditionalFormatting sqref="R83">
    <cfRule type="cellIs" dxfId="14944" priority="1819" operator="lessThan">
      <formula>0.8</formula>
    </cfRule>
    <cfRule type="cellIs" dxfId="14943" priority="1820" operator="greaterThan">
      <formula>1</formula>
    </cfRule>
  </conditionalFormatting>
  <conditionalFormatting sqref="R83">
    <cfRule type="cellIs" dxfId="14942" priority="1817" operator="greaterThan">
      <formula>1</formula>
    </cfRule>
    <cfRule type="cellIs" dxfId="14941" priority="1818" operator="lessThan">
      <formula>0.8</formula>
    </cfRule>
  </conditionalFormatting>
  <conditionalFormatting sqref="P83">
    <cfRule type="cellIs" dxfId="14940" priority="1810" operator="greaterThan">
      <formula>0</formula>
    </cfRule>
  </conditionalFormatting>
  <conditionalFormatting sqref="Q83">
    <cfRule type="cellIs" dxfId="14939" priority="1815" operator="lessThan">
      <formula>0</formula>
    </cfRule>
  </conditionalFormatting>
  <conditionalFormatting sqref="R83">
    <cfRule type="cellIs" dxfId="14938" priority="1813" operator="lessThan">
      <formula>0.8</formula>
    </cfRule>
    <cfRule type="cellIs" dxfId="14937" priority="1814" operator="greaterThan">
      <formula>1</formula>
    </cfRule>
  </conditionalFormatting>
  <conditionalFormatting sqref="R83">
    <cfRule type="cellIs" dxfId="14936" priority="1811" operator="greaterThan">
      <formula>1</formula>
    </cfRule>
    <cfRule type="cellIs" dxfId="14935" priority="1812" operator="lessThan">
      <formula>0.8</formula>
    </cfRule>
  </conditionalFormatting>
  <conditionalFormatting sqref="R83">
    <cfRule type="cellIs" dxfId="14934" priority="1807" operator="lessThan">
      <formula>0.8</formula>
    </cfRule>
    <cfRule type="cellIs" dxfId="14933" priority="1808" operator="greaterThan">
      <formula>1</formula>
    </cfRule>
  </conditionalFormatting>
  <conditionalFormatting sqref="R83">
    <cfRule type="cellIs" dxfId="14932" priority="1805" operator="greaterThan">
      <formula>1</formula>
    </cfRule>
    <cfRule type="cellIs" dxfId="14931" priority="1806" operator="lessThan">
      <formula>0.8</formula>
    </cfRule>
  </conditionalFormatting>
  <conditionalFormatting sqref="P83">
    <cfRule type="cellIs" dxfId="14930" priority="1804" operator="greaterThan">
      <formula>0</formula>
    </cfRule>
  </conditionalFormatting>
  <conditionalFormatting sqref="Q83">
    <cfRule type="cellIs" dxfId="14929" priority="1809" operator="lessThan">
      <formula>0</formula>
    </cfRule>
  </conditionalFormatting>
  <conditionalFormatting sqref="P83">
    <cfRule type="cellIs" dxfId="14928" priority="1798" operator="greaterThan">
      <formula>0</formula>
    </cfRule>
  </conditionalFormatting>
  <conditionalFormatting sqref="Q83">
    <cfRule type="cellIs" dxfId="14927" priority="1803" operator="lessThan">
      <formula>0</formula>
    </cfRule>
  </conditionalFormatting>
  <conditionalFormatting sqref="R83">
    <cfRule type="cellIs" dxfId="14926" priority="1801" operator="lessThan">
      <formula>0.8</formula>
    </cfRule>
    <cfRule type="cellIs" dxfId="14925" priority="1802" operator="greaterThan">
      <formula>1</formula>
    </cfRule>
  </conditionalFormatting>
  <conditionalFormatting sqref="R83">
    <cfRule type="cellIs" dxfId="14924" priority="1799" operator="greaterThan">
      <formula>1</formula>
    </cfRule>
    <cfRule type="cellIs" dxfId="14923" priority="1800" operator="lessThan">
      <formula>0.8</formula>
    </cfRule>
  </conditionalFormatting>
  <conditionalFormatting sqref="R83">
    <cfRule type="cellIs" dxfId="14922" priority="1795" operator="lessThan">
      <formula>0.8</formula>
    </cfRule>
    <cfRule type="cellIs" dxfId="14921" priority="1796" operator="greaterThan">
      <formula>1</formula>
    </cfRule>
  </conditionalFormatting>
  <conditionalFormatting sqref="R83">
    <cfRule type="cellIs" dxfId="14920" priority="1793" operator="greaterThan">
      <formula>1</formula>
    </cfRule>
    <cfRule type="cellIs" dxfId="14919" priority="1794" operator="lessThan">
      <formula>0.8</formula>
    </cfRule>
  </conditionalFormatting>
  <conditionalFormatting sqref="P83">
    <cfRule type="cellIs" dxfId="14918" priority="1792" operator="greaterThan">
      <formula>0</formula>
    </cfRule>
  </conditionalFormatting>
  <conditionalFormatting sqref="Q83">
    <cfRule type="cellIs" dxfId="14917" priority="1797" operator="lessThan">
      <formula>0</formula>
    </cfRule>
  </conditionalFormatting>
  <conditionalFormatting sqref="R83">
    <cfRule type="cellIs" dxfId="14916" priority="1789" operator="lessThan">
      <formula>0.8</formula>
    </cfRule>
    <cfRule type="cellIs" dxfId="14915" priority="1790" operator="greaterThan">
      <formula>1</formula>
    </cfRule>
  </conditionalFormatting>
  <conditionalFormatting sqref="R83">
    <cfRule type="cellIs" dxfId="14914" priority="1787" operator="greaterThan">
      <formula>1</formula>
    </cfRule>
    <cfRule type="cellIs" dxfId="14913" priority="1788" operator="lessThan">
      <formula>0.8</formula>
    </cfRule>
  </conditionalFormatting>
  <conditionalFormatting sqref="P83">
    <cfRule type="cellIs" dxfId="14912" priority="1786" operator="greaterThan">
      <formula>0</formula>
    </cfRule>
  </conditionalFormatting>
  <conditionalFormatting sqref="Q83">
    <cfRule type="cellIs" dxfId="14911" priority="1791" operator="lessThan">
      <formula>0</formula>
    </cfRule>
  </conditionalFormatting>
  <conditionalFormatting sqref="Q83">
    <cfRule type="cellIs" dxfId="14910" priority="1785" operator="lessThan">
      <formula>0</formula>
    </cfRule>
  </conditionalFormatting>
  <conditionalFormatting sqref="R83">
    <cfRule type="cellIs" dxfId="14909" priority="1783" operator="lessThan">
      <formula>0.8</formula>
    </cfRule>
    <cfRule type="cellIs" dxfId="14908" priority="1784" operator="greaterThan">
      <formula>1</formula>
    </cfRule>
  </conditionalFormatting>
  <conditionalFormatting sqref="R83">
    <cfRule type="cellIs" dxfId="14907" priority="1781" operator="greaterThan">
      <formula>1</formula>
    </cfRule>
    <cfRule type="cellIs" dxfId="14906" priority="1782" operator="lessThan">
      <formula>0.8</formula>
    </cfRule>
  </conditionalFormatting>
  <conditionalFormatting sqref="P83">
    <cfRule type="cellIs" dxfId="14905" priority="1780" operator="greaterThan">
      <formula>0</formula>
    </cfRule>
  </conditionalFormatting>
  <conditionalFormatting sqref="Q83">
    <cfRule type="cellIs" dxfId="14904" priority="1774" operator="lessThan">
      <formula>0</formula>
    </cfRule>
  </conditionalFormatting>
  <conditionalFormatting sqref="R83">
    <cfRule type="cellIs" dxfId="14903" priority="1778" operator="lessThan">
      <formula>0.8</formula>
    </cfRule>
    <cfRule type="cellIs" dxfId="14902" priority="1779" operator="greaterThan">
      <formula>1</formula>
    </cfRule>
  </conditionalFormatting>
  <conditionalFormatting sqref="R83">
    <cfRule type="cellIs" dxfId="14901" priority="1776" operator="greaterThan">
      <formula>1</formula>
    </cfRule>
    <cfRule type="cellIs" dxfId="14900" priority="1777" operator="lessThan">
      <formula>0.8</formula>
    </cfRule>
  </conditionalFormatting>
  <conditionalFormatting sqref="P83">
    <cfRule type="cellIs" dxfId="14899" priority="1775" operator="greaterThan">
      <formula>0</formula>
    </cfRule>
  </conditionalFormatting>
  <conditionalFormatting sqref="Q83">
    <cfRule type="cellIs" dxfId="14898" priority="1773" operator="lessThan">
      <formula>0</formula>
    </cfRule>
  </conditionalFormatting>
  <conditionalFormatting sqref="R83">
    <cfRule type="cellIs" dxfId="14897" priority="1771" operator="lessThan">
      <formula>0.8</formula>
    </cfRule>
    <cfRule type="cellIs" dxfId="14896" priority="1772" operator="greaterThan">
      <formula>1</formula>
    </cfRule>
  </conditionalFormatting>
  <conditionalFormatting sqref="R83">
    <cfRule type="cellIs" dxfId="14895" priority="1769" operator="greaterThan">
      <formula>1</formula>
    </cfRule>
    <cfRule type="cellIs" dxfId="14894" priority="1770" operator="lessThan">
      <formula>0.8</formula>
    </cfRule>
  </conditionalFormatting>
  <conditionalFormatting sqref="P83">
    <cfRule type="cellIs" dxfId="14893" priority="1768" operator="greaterThan">
      <formula>0</formula>
    </cfRule>
  </conditionalFormatting>
  <conditionalFormatting sqref="Q83">
    <cfRule type="cellIs" dxfId="14892" priority="1767" operator="lessThan">
      <formula>0</formula>
    </cfRule>
  </conditionalFormatting>
  <conditionalFormatting sqref="R83">
    <cfRule type="cellIs" dxfId="14891" priority="1765" operator="lessThan">
      <formula>0.8</formula>
    </cfRule>
    <cfRule type="cellIs" dxfId="14890" priority="1766" operator="greaterThan">
      <formula>1</formula>
    </cfRule>
  </conditionalFormatting>
  <conditionalFormatting sqref="R83">
    <cfRule type="cellIs" dxfId="14889" priority="1763" operator="greaterThan">
      <formula>1</formula>
    </cfRule>
    <cfRule type="cellIs" dxfId="14888" priority="1764" operator="lessThan">
      <formula>0.8</formula>
    </cfRule>
  </conditionalFormatting>
  <conditionalFormatting sqref="P83">
    <cfRule type="cellIs" dxfId="14887" priority="1762" operator="greaterThan">
      <formula>0</formula>
    </cfRule>
  </conditionalFormatting>
  <conditionalFormatting sqref="Q83">
    <cfRule type="cellIs" dxfId="14886" priority="1761" operator="lessThan">
      <formula>0</formula>
    </cfRule>
  </conditionalFormatting>
  <conditionalFormatting sqref="R83">
    <cfRule type="cellIs" dxfId="14885" priority="1759" operator="lessThan">
      <formula>0.8</formula>
    </cfRule>
    <cfRule type="cellIs" dxfId="14884" priority="1760" operator="greaterThan">
      <formula>1</formula>
    </cfRule>
  </conditionalFormatting>
  <conditionalFormatting sqref="R83">
    <cfRule type="cellIs" dxfId="14883" priority="1757" operator="greaterThan">
      <formula>1</formula>
    </cfRule>
    <cfRule type="cellIs" dxfId="14882" priority="1758" operator="lessThan">
      <formula>0.8</formula>
    </cfRule>
  </conditionalFormatting>
  <conditionalFormatting sqref="P83">
    <cfRule type="cellIs" dxfId="14881" priority="1756" operator="greaterThan">
      <formula>0</formula>
    </cfRule>
  </conditionalFormatting>
  <conditionalFormatting sqref="Q83">
    <cfRule type="cellIs" dxfId="14880" priority="1755" operator="lessThan">
      <formula>0</formula>
    </cfRule>
  </conditionalFormatting>
  <conditionalFormatting sqref="R83">
    <cfRule type="cellIs" dxfId="14879" priority="1753" operator="lessThan">
      <formula>0.8</formula>
    </cfRule>
    <cfRule type="cellIs" dxfId="14878" priority="1754" operator="greaterThan">
      <formula>1</formula>
    </cfRule>
  </conditionalFormatting>
  <conditionalFormatting sqref="R83">
    <cfRule type="cellIs" dxfId="14877" priority="1751" operator="greaterThan">
      <formula>1</formula>
    </cfRule>
    <cfRule type="cellIs" dxfId="14876" priority="1752" operator="lessThan">
      <formula>0.8</formula>
    </cfRule>
  </conditionalFormatting>
  <conditionalFormatting sqref="P83">
    <cfRule type="cellIs" dxfId="14875" priority="1750" operator="greaterThan">
      <formula>0</formula>
    </cfRule>
  </conditionalFormatting>
  <conditionalFormatting sqref="Q83">
    <cfRule type="cellIs" dxfId="14874" priority="1749" operator="lessThan">
      <formula>0</formula>
    </cfRule>
  </conditionalFormatting>
  <conditionalFormatting sqref="R83">
    <cfRule type="cellIs" dxfId="14873" priority="1747" operator="lessThan">
      <formula>0.8</formula>
    </cfRule>
    <cfRule type="cellIs" dxfId="14872" priority="1748" operator="greaterThan">
      <formula>1</formula>
    </cfRule>
  </conditionalFormatting>
  <conditionalFormatting sqref="R83">
    <cfRule type="cellIs" dxfId="14871" priority="1745" operator="greaterThan">
      <formula>1</formula>
    </cfRule>
    <cfRule type="cellIs" dxfId="14870" priority="1746" operator="lessThan">
      <formula>0.8</formula>
    </cfRule>
  </conditionalFormatting>
  <conditionalFormatting sqref="P83">
    <cfRule type="cellIs" dxfId="14869" priority="1744" operator="greaterThan">
      <formula>0</formula>
    </cfRule>
  </conditionalFormatting>
  <conditionalFormatting sqref="P83">
    <cfRule type="cellIs" dxfId="14868" priority="1738" operator="greaterThan">
      <formula>0</formula>
    </cfRule>
  </conditionalFormatting>
  <conditionalFormatting sqref="Q83">
    <cfRule type="cellIs" dxfId="14867" priority="1743" operator="lessThan">
      <formula>0</formula>
    </cfRule>
  </conditionalFormatting>
  <conditionalFormatting sqref="R83">
    <cfRule type="cellIs" dxfId="14866" priority="1741" operator="lessThan">
      <formula>0.8</formula>
    </cfRule>
    <cfRule type="cellIs" dxfId="14865" priority="1742" operator="greaterThan">
      <formula>1</formula>
    </cfRule>
  </conditionalFormatting>
  <conditionalFormatting sqref="R83">
    <cfRule type="cellIs" dxfId="14864" priority="1739" operator="greaterThan">
      <formula>1</formula>
    </cfRule>
    <cfRule type="cellIs" dxfId="14863" priority="1740" operator="lessThan">
      <formula>0.8</formula>
    </cfRule>
  </conditionalFormatting>
  <conditionalFormatting sqref="P83">
    <cfRule type="cellIs" dxfId="14862" priority="1732" operator="greaterThan">
      <formula>0</formula>
    </cfRule>
  </conditionalFormatting>
  <conditionalFormatting sqref="Q83">
    <cfRule type="cellIs" dxfId="14861" priority="1737" operator="lessThan">
      <formula>0</formula>
    </cfRule>
  </conditionalFormatting>
  <conditionalFormatting sqref="R83">
    <cfRule type="cellIs" dxfId="14860" priority="1735" operator="lessThan">
      <formula>0.8</formula>
    </cfRule>
    <cfRule type="cellIs" dxfId="14859" priority="1736" operator="greaterThan">
      <formula>1</formula>
    </cfRule>
  </conditionalFormatting>
  <conditionalFormatting sqref="R83">
    <cfRule type="cellIs" dxfId="14858" priority="1733" operator="greaterThan">
      <formula>1</formula>
    </cfRule>
    <cfRule type="cellIs" dxfId="14857" priority="1734" operator="lessThan">
      <formula>0.8</formula>
    </cfRule>
  </conditionalFormatting>
  <conditionalFormatting sqref="R83">
    <cfRule type="cellIs" dxfId="14856" priority="1729" operator="lessThan">
      <formula>0.8</formula>
    </cfRule>
    <cfRule type="cellIs" dxfId="14855" priority="1730" operator="greaterThan">
      <formula>1</formula>
    </cfRule>
  </conditionalFormatting>
  <conditionalFormatting sqref="R83">
    <cfRule type="cellIs" dxfId="14854" priority="1727" operator="greaterThan">
      <formula>1</formula>
    </cfRule>
    <cfRule type="cellIs" dxfId="14853" priority="1728" operator="lessThan">
      <formula>0.8</formula>
    </cfRule>
  </conditionalFormatting>
  <conditionalFormatting sqref="P83">
    <cfRule type="cellIs" dxfId="14852" priority="1726" operator="greaterThan">
      <formula>0</formula>
    </cfRule>
  </conditionalFormatting>
  <conditionalFormatting sqref="Q83">
    <cfRule type="cellIs" dxfId="14851" priority="1731" operator="lessThan">
      <formula>0</formula>
    </cfRule>
  </conditionalFormatting>
  <conditionalFormatting sqref="Q83">
    <cfRule type="cellIs" dxfId="14850" priority="1720" operator="lessThan">
      <formula>0</formula>
    </cfRule>
  </conditionalFormatting>
  <conditionalFormatting sqref="P83">
    <cfRule type="cellIs" dxfId="14849" priority="1721" operator="greaterThan">
      <formula>0</formula>
    </cfRule>
  </conditionalFormatting>
  <conditionalFormatting sqref="R83">
    <cfRule type="cellIs" dxfId="14848" priority="1724" operator="lessThan">
      <formula>0.8</formula>
    </cfRule>
    <cfRule type="cellIs" dxfId="14847" priority="1725" operator="greaterThan">
      <formula>1</formula>
    </cfRule>
  </conditionalFormatting>
  <conditionalFormatting sqref="R83">
    <cfRule type="cellIs" dxfId="14846" priority="1722" operator="greaterThan">
      <formula>1</formula>
    </cfRule>
    <cfRule type="cellIs" dxfId="14845" priority="1723" operator="lessThan">
      <formula>0.8</formula>
    </cfRule>
  </conditionalFormatting>
  <conditionalFormatting sqref="Q83">
    <cfRule type="cellIs" dxfId="14844" priority="1714" operator="lessThan">
      <formula>0</formula>
    </cfRule>
  </conditionalFormatting>
  <conditionalFormatting sqref="R83">
    <cfRule type="cellIs" dxfId="14843" priority="1718" operator="lessThan">
      <formula>0.8</formula>
    </cfRule>
    <cfRule type="cellIs" dxfId="14842" priority="1719" operator="greaterThan">
      <formula>1</formula>
    </cfRule>
  </conditionalFormatting>
  <conditionalFormatting sqref="R83">
    <cfRule type="cellIs" dxfId="14841" priority="1716" operator="greaterThan">
      <formula>1</formula>
    </cfRule>
    <cfRule type="cellIs" dxfId="14840" priority="1717" operator="lessThan">
      <formula>0.8</formula>
    </cfRule>
  </conditionalFormatting>
  <conditionalFormatting sqref="P83">
    <cfRule type="cellIs" dxfId="14839" priority="1715" operator="greaterThan">
      <formula>0</formula>
    </cfRule>
  </conditionalFormatting>
  <conditionalFormatting sqref="Q83">
    <cfRule type="cellIs" dxfId="14838" priority="1713" operator="lessThan">
      <formula>0</formula>
    </cfRule>
  </conditionalFormatting>
  <conditionalFormatting sqref="R83">
    <cfRule type="cellIs" dxfId="14837" priority="1711" operator="lessThan">
      <formula>0.8</formula>
    </cfRule>
    <cfRule type="cellIs" dxfId="14836" priority="1712" operator="greaterThan">
      <formula>1</formula>
    </cfRule>
  </conditionalFormatting>
  <conditionalFormatting sqref="R83">
    <cfRule type="cellIs" dxfId="14835" priority="1709" operator="greaterThan">
      <formula>1</formula>
    </cfRule>
    <cfRule type="cellIs" dxfId="14834" priority="1710" operator="lessThan">
      <formula>0.8</formula>
    </cfRule>
  </conditionalFormatting>
  <conditionalFormatting sqref="P83">
    <cfRule type="cellIs" dxfId="14833" priority="1708" operator="greaterThan">
      <formula>0</formula>
    </cfRule>
  </conditionalFormatting>
  <conditionalFormatting sqref="Q83">
    <cfRule type="cellIs" dxfId="14832" priority="1707" operator="lessThan">
      <formula>0</formula>
    </cfRule>
  </conditionalFormatting>
  <conditionalFormatting sqref="R83">
    <cfRule type="cellIs" dxfId="14831" priority="1705" operator="lessThan">
      <formula>0.8</formula>
    </cfRule>
    <cfRule type="cellIs" dxfId="14830" priority="1706" operator="greaterThan">
      <formula>1</formula>
    </cfRule>
  </conditionalFormatting>
  <conditionalFormatting sqref="R83">
    <cfRule type="cellIs" dxfId="14829" priority="1703" operator="greaterThan">
      <formula>1</formula>
    </cfRule>
    <cfRule type="cellIs" dxfId="14828" priority="1704" operator="lessThan">
      <formula>0.8</formula>
    </cfRule>
  </conditionalFormatting>
  <conditionalFormatting sqref="P83">
    <cfRule type="cellIs" dxfId="14827" priority="1702" operator="greaterThan">
      <formula>0</formula>
    </cfRule>
  </conditionalFormatting>
  <conditionalFormatting sqref="Q83">
    <cfRule type="cellIs" dxfId="14826" priority="1701" operator="lessThan">
      <formula>0</formula>
    </cfRule>
  </conditionalFormatting>
  <conditionalFormatting sqref="R83">
    <cfRule type="cellIs" dxfId="14825" priority="1699" operator="lessThan">
      <formula>0.8</formula>
    </cfRule>
    <cfRule type="cellIs" dxfId="14824" priority="1700" operator="greaterThan">
      <formula>1</formula>
    </cfRule>
  </conditionalFormatting>
  <conditionalFormatting sqref="R83">
    <cfRule type="cellIs" dxfId="14823" priority="1697" operator="greaterThan">
      <formula>1</formula>
    </cfRule>
    <cfRule type="cellIs" dxfId="14822" priority="1698" operator="lessThan">
      <formula>0.8</formula>
    </cfRule>
  </conditionalFormatting>
  <conditionalFormatting sqref="P83">
    <cfRule type="cellIs" dxfId="14821" priority="1696" operator="greaterThan">
      <formula>0</formula>
    </cfRule>
  </conditionalFormatting>
  <conditionalFormatting sqref="Q32:Q39">
    <cfRule type="cellIs" dxfId="14820" priority="1690" operator="lessThan">
      <formula>0</formula>
    </cfRule>
  </conditionalFormatting>
  <conditionalFormatting sqref="P32:P39">
    <cfRule type="cellIs" dxfId="14819" priority="1691" operator="greaterThan">
      <formula>0</formula>
    </cfRule>
  </conditionalFormatting>
  <conditionalFormatting sqref="R32:R39">
    <cfRule type="cellIs" dxfId="14818" priority="1694" operator="lessThan">
      <formula>0.8</formula>
    </cfRule>
    <cfRule type="cellIs" dxfId="14817" priority="1695" operator="greaterThan">
      <formula>1</formula>
    </cfRule>
  </conditionalFormatting>
  <conditionalFormatting sqref="R32:R39">
    <cfRule type="cellIs" dxfId="14816" priority="1692" operator="greaterThan">
      <formula>1</formula>
    </cfRule>
    <cfRule type="cellIs" dxfId="14815" priority="1693" operator="lessThan">
      <formula>0.8</formula>
    </cfRule>
  </conditionalFormatting>
  <conditionalFormatting sqref="Q32:Q39">
    <cfRule type="cellIs" dxfId="14814" priority="1684" operator="lessThan">
      <formula>0</formula>
    </cfRule>
  </conditionalFormatting>
  <conditionalFormatting sqref="R32:R39">
    <cfRule type="cellIs" dxfId="14813" priority="1688" operator="lessThan">
      <formula>0.8</formula>
    </cfRule>
    <cfRule type="cellIs" dxfId="14812" priority="1689" operator="greaterThan">
      <formula>1</formula>
    </cfRule>
  </conditionalFormatting>
  <conditionalFormatting sqref="R32:R39">
    <cfRule type="cellIs" dxfId="14811" priority="1686" operator="greaterThan">
      <formula>1</formula>
    </cfRule>
    <cfRule type="cellIs" dxfId="14810" priority="1687" operator="lessThan">
      <formula>0.8</formula>
    </cfRule>
  </conditionalFormatting>
  <conditionalFormatting sqref="P32:P39">
    <cfRule type="cellIs" dxfId="14809" priority="1685" operator="greaterThan">
      <formula>0</formula>
    </cfRule>
  </conditionalFormatting>
  <conditionalFormatting sqref="Q32:Q39">
    <cfRule type="cellIs" dxfId="14808" priority="1683" operator="lessThan">
      <formula>0</formula>
    </cfRule>
  </conditionalFormatting>
  <conditionalFormatting sqref="R32:R39">
    <cfRule type="cellIs" dxfId="14807" priority="1681" operator="lessThan">
      <formula>0.8</formula>
    </cfRule>
    <cfRule type="cellIs" dxfId="14806" priority="1682" operator="greaterThan">
      <formula>1</formula>
    </cfRule>
  </conditionalFormatting>
  <conditionalFormatting sqref="R32:R39">
    <cfRule type="cellIs" dxfId="14805" priority="1679" operator="greaterThan">
      <formula>1</formula>
    </cfRule>
    <cfRule type="cellIs" dxfId="14804" priority="1680" operator="lessThan">
      <formula>0.8</formula>
    </cfRule>
  </conditionalFormatting>
  <conditionalFormatting sqref="P32:P39">
    <cfRule type="cellIs" dxfId="14803" priority="1678" operator="greaterThan">
      <formula>0</formula>
    </cfRule>
  </conditionalFormatting>
  <conditionalFormatting sqref="Q32:Q39">
    <cfRule type="cellIs" dxfId="14802" priority="1677" operator="lessThan">
      <formula>0</formula>
    </cfRule>
  </conditionalFormatting>
  <conditionalFormatting sqref="R32:R39">
    <cfRule type="cellIs" dxfId="14801" priority="1675" operator="lessThan">
      <formula>0.8</formula>
    </cfRule>
    <cfRule type="cellIs" dxfId="14800" priority="1676" operator="greaterThan">
      <formula>1</formula>
    </cfRule>
  </conditionalFormatting>
  <conditionalFormatting sqref="R32:R39">
    <cfRule type="cellIs" dxfId="14799" priority="1673" operator="greaterThan">
      <formula>1</formula>
    </cfRule>
    <cfRule type="cellIs" dxfId="14798" priority="1674" operator="lessThan">
      <formula>0.8</formula>
    </cfRule>
  </conditionalFormatting>
  <conditionalFormatting sqref="P32:P39">
    <cfRule type="cellIs" dxfId="14797" priority="1672" operator="greaterThan">
      <formula>0</formula>
    </cfRule>
  </conditionalFormatting>
  <conditionalFormatting sqref="Q32:Q39">
    <cfRule type="cellIs" dxfId="14796" priority="1666" operator="lessThan">
      <formula>0</formula>
    </cfRule>
  </conditionalFormatting>
  <conditionalFormatting sqref="R32:R39">
    <cfRule type="cellIs" dxfId="14795" priority="1670" operator="lessThan">
      <formula>0.8</formula>
    </cfRule>
    <cfRule type="cellIs" dxfId="14794" priority="1671" operator="greaterThan">
      <formula>1</formula>
    </cfRule>
  </conditionalFormatting>
  <conditionalFormatting sqref="R32:R39">
    <cfRule type="cellIs" dxfId="14793" priority="1668" operator="greaterThan">
      <formula>1</formula>
    </cfRule>
    <cfRule type="cellIs" dxfId="14792" priority="1669" operator="lessThan">
      <formula>0.8</formula>
    </cfRule>
  </conditionalFormatting>
  <conditionalFormatting sqref="P32:P39">
    <cfRule type="cellIs" dxfId="14791" priority="1667" operator="greaterThan">
      <formula>0</formula>
    </cfRule>
  </conditionalFormatting>
  <conditionalFormatting sqref="Q32:Q39">
    <cfRule type="cellIs" dxfId="14790" priority="1665" operator="lessThan">
      <formula>0</formula>
    </cfRule>
  </conditionalFormatting>
  <conditionalFormatting sqref="R32:R39">
    <cfRule type="cellIs" dxfId="14789" priority="1663" operator="lessThan">
      <formula>0.8</formula>
    </cfRule>
    <cfRule type="cellIs" dxfId="14788" priority="1664" operator="greaterThan">
      <formula>1</formula>
    </cfRule>
  </conditionalFormatting>
  <conditionalFormatting sqref="R32:R39">
    <cfRule type="cellIs" dxfId="14787" priority="1661" operator="greaterThan">
      <formula>1</formula>
    </cfRule>
    <cfRule type="cellIs" dxfId="14786" priority="1662" operator="lessThan">
      <formula>0.8</formula>
    </cfRule>
  </conditionalFormatting>
  <conditionalFormatting sqref="P32:P39">
    <cfRule type="cellIs" dxfId="14785" priority="1660" operator="greaterThan">
      <formula>0</formula>
    </cfRule>
  </conditionalFormatting>
  <conditionalFormatting sqref="Q32:Q39">
    <cfRule type="cellIs" dxfId="14784" priority="1659" operator="lessThan">
      <formula>0</formula>
    </cfRule>
  </conditionalFormatting>
  <conditionalFormatting sqref="R32:R39">
    <cfRule type="cellIs" dxfId="14783" priority="1657" operator="lessThan">
      <formula>0.8</formula>
    </cfRule>
    <cfRule type="cellIs" dxfId="14782" priority="1658" operator="greaterThan">
      <formula>1</formula>
    </cfRule>
  </conditionalFormatting>
  <conditionalFormatting sqref="R32:R39">
    <cfRule type="cellIs" dxfId="14781" priority="1655" operator="greaterThan">
      <formula>1</formula>
    </cfRule>
    <cfRule type="cellIs" dxfId="14780" priority="1656" operator="lessThan">
      <formula>0.8</formula>
    </cfRule>
  </conditionalFormatting>
  <conditionalFormatting sqref="P32:P39">
    <cfRule type="cellIs" dxfId="14779" priority="1654" operator="greaterThan">
      <formula>0</formula>
    </cfRule>
  </conditionalFormatting>
  <conditionalFormatting sqref="Q32:Q39">
    <cfRule type="cellIs" dxfId="14778" priority="1653" operator="lessThan">
      <formula>0</formula>
    </cfRule>
  </conditionalFormatting>
  <conditionalFormatting sqref="R32:R39">
    <cfRule type="cellIs" dxfId="14777" priority="1651" operator="lessThan">
      <formula>0.8</formula>
    </cfRule>
    <cfRule type="cellIs" dxfId="14776" priority="1652" operator="greaterThan">
      <formula>1</formula>
    </cfRule>
  </conditionalFormatting>
  <conditionalFormatting sqref="R32:R39">
    <cfRule type="cellIs" dxfId="14775" priority="1649" operator="greaterThan">
      <formula>1</formula>
    </cfRule>
    <cfRule type="cellIs" dxfId="14774" priority="1650" operator="lessThan">
      <formula>0.8</formula>
    </cfRule>
  </conditionalFormatting>
  <conditionalFormatting sqref="P32:P39">
    <cfRule type="cellIs" dxfId="14773" priority="1648" operator="greaterThan">
      <formula>0</formula>
    </cfRule>
  </conditionalFormatting>
  <conditionalFormatting sqref="Q32:Q39">
    <cfRule type="cellIs" dxfId="14772" priority="1647" operator="lessThan">
      <formula>0</formula>
    </cfRule>
  </conditionalFormatting>
  <conditionalFormatting sqref="R32:R39">
    <cfRule type="cellIs" dxfId="14771" priority="1645" operator="lessThan">
      <formula>0.8</formula>
    </cfRule>
    <cfRule type="cellIs" dxfId="14770" priority="1646" operator="greaterThan">
      <formula>1</formula>
    </cfRule>
  </conditionalFormatting>
  <conditionalFormatting sqref="R32:R39">
    <cfRule type="cellIs" dxfId="14769" priority="1643" operator="greaterThan">
      <formula>1</formula>
    </cfRule>
    <cfRule type="cellIs" dxfId="14768" priority="1644" operator="lessThan">
      <formula>0.8</formula>
    </cfRule>
  </conditionalFormatting>
  <conditionalFormatting sqref="P32:P39">
    <cfRule type="cellIs" dxfId="14767" priority="1642" operator="greaterThan">
      <formula>0</formula>
    </cfRule>
  </conditionalFormatting>
  <conditionalFormatting sqref="Q32:Q39">
    <cfRule type="cellIs" dxfId="14766" priority="1641" operator="lessThan">
      <formula>0</formula>
    </cfRule>
  </conditionalFormatting>
  <conditionalFormatting sqref="R32:R39">
    <cfRule type="cellIs" dxfId="14765" priority="1639" operator="lessThan">
      <formula>0.8</formula>
    </cfRule>
    <cfRule type="cellIs" dxfId="14764" priority="1640" operator="greaterThan">
      <formula>1</formula>
    </cfRule>
  </conditionalFormatting>
  <conditionalFormatting sqref="R32:R39">
    <cfRule type="cellIs" dxfId="14763" priority="1637" operator="greaterThan">
      <formula>1</formula>
    </cfRule>
    <cfRule type="cellIs" dxfId="14762" priority="1638" operator="lessThan">
      <formula>0.8</formula>
    </cfRule>
  </conditionalFormatting>
  <conditionalFormatting sqref="P32:P39">
    <cfRule type="cellIs" dxfId="14761" priority="1636" operator="greaterThan">
      <formula>0</formula>
    </cfRule>
  </conditionalFormatting>
  <conditionalFormatting sqref="P32:P39">
    <cfRule type="cellIs" dxfId="14760" priority="1630" operator="greaterThan">
      <formula>0</formula>
    </cfRule>
  </conditionalFormatting>
  <conditionalFormatting sqref="Q32:Q39">
    <cfRule type="cellIs" dxfId="14759" priority="1635" operator="lessThan">
      <formula>0</formula>
    </cfRule>
  </conditionalFormatting>
  <conditionalFormatting sqref="R32:R39">
    <cfRule type="cellIs" dxfId="14758" priority="1633" operator="lessThan">
      <formula>0.8</formula>
    </cfRule>
    <cfRule type="cellIs" dxfId="14757" priority="1634" operator="greaterThan">
      <formula>1</formula>
    </cfRule>
  </conditionalFormatting>
  <conditionalFormatting sqref="R32:R39">
    <cfRule type="cellIs" dxfId="14756" priority="1631" operator="greaterThan">
      <formula>1</formula>
    </cfRule>
    <cfRule type="cellIs" dxfId="14755" priority="1632" operator="lessThan">
      <formula>0.8</formula>
    </cfRule>
  </conditionalFormatting>
  <conditionalFormatting sqref="P32:P39">
    <cfRule type="cellIs" dxfId="14754" priority="1624" operator="greaterThan">
      <formula>0</formula>
    </cfRule>
  </conditionalFormatting>
  <conditionalFormatting sqref="Q32:Q39">
    <cfRule type="cellIs" dxfId="14753" priority="1629" operator="lessThan">
      <formula>0</formula>
    </cfRule>
  </conditionalFormatting>
  <conditionalFormatting sqref="R32:R39">
    <cfRule type="cellIs" dxfId="14752" priority="1627" operator="lessThan">
      <formula>0.8</formula>
    </cfRule>
    <cfRule type="cellIs" dxfId="14751" priority="1628" operator="greaterThan">
      <formula>1</formula>
    </cfRule>
  </conditionalFormatting>
  <conditionalFormatting sqref="R32:R39">
    <cfRule type="cellIs" dxfId="14750" priority="1625" operator="greaterThan">
      <formula>1</formula>
    </cfRule>
    <cfRule type="cellIs" dxfId="14749" priority="1626" operator="lessThan">
      <formula>0.8</formula>
    </cfRule>
  </conditionalFormatting>
  <conditionalFormatting sqref="R32:R39">
    <cfRule type="cellIs" dxfId="14748" priority="1621" operator="lessThan">
      <formula>0.8</formula>
    </cfRule>
    <cfRule type="cellIs" dxfId="14747" priority="1622" operator="greaterThan">
      <formula>1</formula>
    </cfRule>
  </conditionalFormatting>
  <conditionalFormatting sqref="R32:R39">
    <cfRule type="cellIs" dxfId="14746" priority="1619" operator="greaterThan">
      <formula>1</formula>
    </cfRule>
    <cfRule type="cellIs" dxfId="14745" priority="1620" operator="lessThan">
      <formula>0.8</formula>
    </cfRule>
  </conditionalFormatting>
  <conditionalFormatting sqref="P32:P39">
    <cfRule type="cellIs" dxfId="14744" priority="1618" operator="greaterThan">
      <formula>0</formula>
    </cfRule>
  </conditionalFormatting>
  <conditionalFormatting sqref="Q32:Q39">
    <cfRule type="cellIs" dxfId="14743" priority="1623" operator="lessThan">
      <formula>0</formula>
    </cfRule>
  </conditionalFormatting>
  <conditionalFormatting sqref="Q32:Q39">
    <cfRule type="cellIs" dxfId="14742" priority="1612" operator="lessThan">
      <formula>0</formula>
    </cfRule>
  </conditionalFormatting>
  <conditionalFormatting sqref="P32:P39">
    <cfRule type="cellIs" dxfId="14741" priority="1613" operator="greaterThan">
      <formula>0</formula>
    </cfRule>
  </conditionalFormatting>
  <conditionalFormatting sqref="R32:R39">
    <cfRule type="cellIs" dxfId="14740" priority="1616" operator="lessThan">
      <formula>0.8</formula>
    </cfRule>
    <cfRule type="cellIs" dxfId="14739" priority="1617" operator="greaterThan">
      <formula>1</formula>
    </cfRule>
  </conditionalFormatting>
  <conditionalFormatting sqref="R32:R39">
    <cfRule type="cellIs" dxfId="14738" priority="1614" operator="greaterThan">
      <formula>1</formula>
    </cfRule>
    <cfRule type="cellIs" dxfId="14737" priority="1615" operator="lessThan">
      <formula>0.8</formula>
    </cfRule>
  </conditionalFormatting>
  <conditionalFormatting sqref="Q32:Q39">
    <cfRule type="cellIs" dxfId="14736" priority="1606" operator="lessThan">
      <formula>0</formula>
    </cfRule>
  </conditionalFormatting>
  <conditionalFormatting sqref="R32:R39">
    <cfRule type="cellIs" dxfId="14735" priority="1610" operator="lessThan">
      <formula>0.8</formula>
    </cfRule>
    <cfRule type="cellIs" dxfId="14734" priority="1611" operator="greaterThan">
      <formula>1</formula>
    </cfRule>
  </conditionalFormatting>
  <conditionalFormatting sqref="R32:R39">
    <cfRule type="cellIs" dxfId="14733" priority="1608" operator="greaterThan">
      <formula>1</formula>
    </cfRule>
    <cfRule type="cellIs" dxfId="14732" priority="1609" operator="lessThan">
      <formula>0.8</formula>
    </cfRule>
  </conditionalFormatting>
  <conditionalFormatting sqref="P32:P39">
    <cfRule type="cellIs" dxfId="14731" priority="1607" operator="greaterThan">
      <formula>0</formula>
    </cfRule>
  </conditionalFormatting>
  <conditionalFormatting sqref="Q32:Q39">
    <cfRule type="cellIs" dxfId="14730" priority="1605" operator="lessThan">
      <formula>0</formula>
    </cfRule>
  </conditionalFormatting>
  <conditionalFormatting sqref="R32:R39">
    <cfRule type="cellIs" dxfId="14729" priority="1603" operator="lessThan">
      <formula>0.8</formula>
    </cfRule>
    <cfRule type="cellIs" dxfId="14728" priority="1604" operator="greaterThan">
      <formula>1</formula>
    </cfRule>
  </conditionalFormatting>
  <conditionalFormatting sqref="R32:R39">
    <cfRule type="cellIs" dxfId="14727" priority="1601" operator="greaterThan">
      <formula>1</formula>
    </cfRule>
    <cfRule type="cellIs" dxfId="14726" priority="1602" operator="lessThan">
      <formula>0.8</formula>
    </cfRule>
  </conditionalFormatting>
  <conditionalFormatting sqref="P32:P39">
    <cfRule type="cellIs" dxfId="14725" priority="1600" operator="greaterThan">
      <formula>0</formula>
    </cfRule>
  </conditionalFormatting>
  <conditionalFormatting sqref="Q32:Q39">
    <cfRule type="cellIs" dxfId="14724" priority="1599" operator="lessThan">
      <formula>0</formula>
    </cfRule>
  </conditionalFormatting>
  <conditionalFormatting sqref="R32:R39">
    <cfRule type="cellIs" dxfId="14723" priority="1597" operator="lessThan">
      <formula>0.8</formula>
    </cfRule>
    <cfRule type="cellIs" dxfId="14722" priority="1598" operator="greaterThan">
      <formula>1</formula>
    </cfRule>
  </conditionalFormatting>
  <conditionalFormatting sqref="R32:R39">
    <cfRule type="cellIs" dxfId="14721" priority="1595" operator="greaterThan">
      <formula>1</formula>
    </cfRule>
    <cfRule type="cellIs" dxfId="14720" priority="1596" operator="lessThan">
      <formula>0.8</formula>
    </cfRule>
  </conditionalFormatting>
  <conditionalFormatting sqref="P32:P39">
    <cfRule type="cellIs" dxfId="14719" priority="1594" operator="greaterThan">
      <formula>0</formula>
    </cfRule>
  </conditionalFormatting>
  <conditionalFormatting sqref="Q32:Q39">
    <cfRule type="cellIs" dxfId="14718" priority="1588" operator="lessThan">
      <formula>0</formula>
    </cfRule>
  </conditionalFormatting>
  <conditionalFormatting sqref="P32:P39">
    <cfRule type="cellIs" dxfId="14717" priority="1589" operator="greaterThan">
      <formula>0</formula>
    </cfRule>
  </conditionalFormatting>
  <conditionalFormatting sqref="R32:R39">
    <cfRule type="cellIs" dxfId="14716" priority="1592" operator="lessThan">
      <formula>0.8</formula>
    </cfRule>
    <cfRule type="cellIs" dxfId="14715" priority="1593" operator="greaterThan">
      <formula>1</formula>
    </cfRule>
  </conditionalFormatting>
  <conditionalFormatting sqref="R32:R39">
    <cfRule type="cellIs" dxfId="14714" priority="1590" operator="greaterThan">
      <formula>1</formula>
    </cfRule>
    <cfRule type="cellIs" dxfId="14713" priority="1591" operator="lessThan">
      <formula>0.8</formula>
    </cfRule>
  </conditionalFormatting>
  <conditionalFormatting sqref="Q32:Q39">
    <cfRule type="cellIs" dxfId="14712" priority="1582" operator="lessThan">
      <formula>0</formula>
    </cfRule>
  </conditionalFormatting>
  <conditionalFormatting sqref="R32:R39">
    <cfRule type="cellIs" dxfId="14711" priority="1586" operator="lessThan">
      <formula>0.8</formula>
    </cfRule>
    <cfRule type="cellIs" dxfId="14710" priority="1587" operator="greaterThan">
      <formula>1</formula>
    </cfRule>
  </conditionalFormatting>
  <conditionalFormatting sqref="R32:R39">
    <cfRule type="cellIs" dxfId="14709" priority="1584" operator="greaterThan">
      <formula>1</formula>
    </cfRule>
    <cfRule type="cellIs" dxfId="14708" priority="1585" operator="lessThan">
      <formula>0.8</formula>
    </cfRule>
  </conditionalFormatting>
  <conditionalFormatting sqref="P32:P39">
    <cfRule type="cellIs" dxfId="14707" priority="1583" operator="greaterThan">
      <formula>0</formula>
    </cfRule>
  </conditionalFormatting>
  <conditionalFormatting sqref="Q32:Q39">
    <cfRule type="cellIs" dxfId="14706" priority="1581" operator="lessThan">
      <formula>0</formula>
    </cfRule>
  </conditionalFormatting>
  <conditionalFormatting sqref="R32:R39">
    <cfRule type="cellIs" dxfId="14705" priority="1579" operator="lessThan">
      <formula>0.8</formula>
    </cfRule>
    <cfRule type="cellIs" dxfId="14704" priority="1580" operator="greaterThan">
      <formula>1</formula>
    </cfRule>
  </conditionalFormatting>
  <conditionalFormatting sqref="R32:R39">
    <cfRule type="cellIs" dxfId="14703" priority="1577" operator="greaterThan">
      <formula>1</formula>
    </cfRule>
    <cfRule type="cellIs" dxfId="14702" priority="1578" operator="lessThan">
      <formula>0.8</formula>
    </cfRule>
  </conditionalFormatting>
  <conditionalFormatting sqref="P32:P39">
    <cfRule type="cellIs" dxfId="14701" priority="1576" operator="greaterThan">
      <formula>0</formula>
    </cfRule>
  </conditionalFormatting>
  <conditionalFormatting sqref="Q32:Q39">
    <cfRule type="cellIs" dxfId="14700" priority="1575" operator="lessThan">
      <formula>0</formula>
    </cfRule>
  </conditionalFormatting>
  <conditionalFormatting sqref="R32:R39">
    <cfRule type="cellIs" dxfId="14699" priority="1573" operator="lessThan">
      <formula>0.8</formula>
    </cfRule>
    <cfRule type="cellIs" dxfId="14698" priority="1574" operator="greaterThan">
      <formula>1</formula>
    </cfRule>
  </conditionalFormatting>
  <conditionalFormatting sqref="R32:R39">
    <cfRule type="cellIs" dxfId="14697" priority="1571" operator="greaterThan">
      <formula>1</formula>
    </cfRule>
    <cfRule type="cellIs" dxfId="14696" priority="1572" operator="lessThan">
      <formula>0.8</formula>
    </cfRule>
  </conditionalFormatting>
  <conditionalFormatting sqref="P32:P39">
    <cfRule type="cellIs" dxfId="14695" priority="1570" operator="greaterThan">
      <formula>0</formula>
    </cfRule>
  </conditionalFormatting>
  <conditionalFormatting sqref="Q19:Q25">
    <cfRule type="cellIs" dxfId="14694" priority="1569" operator="lessThan">
      <formula>0</formula>
    </cfRule>
  </conditionalFormatting>
  <conditionalFormatting sqref="R19:R25">
    <cfRule type="cellIs" dxfId="14693" priority="1567" operator="lessThan">
      <formula>0.8</formula>
    </cfRule>
    <cfRule type="cellIs" dxfId="14692" priority="1568" operator="greaterThan">
      <formula>1</formula>
    </cfRule>
  </conditionalFormatting>
  <conditionalFormatting sqref="R19:R25">
    <cfRule type="cellIs" dxfId="14691" priority="1565" operator="greaterThan">
      <formula>1</formula>
    </cfRule>
    <cfRule type="cellIs" dxfId="14690" priority="1566" operator="lessThan">
      <formula>0.8</formula>
    </cfRule>
  </conditionalFormatting>
  <conditionalFormatting sqref="P19:P25">
    <cfRule type="cellIs" dxfId="14689" priority="1564" operator="greaterThan">
      <formula>0</formula>
    </cfRule>
  </conditionalFormatting>
  <conditionalFormatting sqref="R19:R25">
    <cfRule type="cellIs" dxfId="14688" priority="1561" operator="lessThan">
      <formula>0.8</formula>
    </cfRule>
    <cfRule type="cellIs" dxfId="14687" priority="1562" operator="greaterThan">
      <formula>1</formula>
    </cfRule>
  </conditionalFormatting>
  <conditionalFormatting sqref="R19:R25">
    <cfRule type="cellIs" dxfId="14686" priority="1559" operator="greaterThan">
      <formula>1</formula>
    </cfRule>
    <cfRule type="cellIs" dxfId="14685" priority="1560" operator="lessThan">
      <formula>0.8</formula>
    </cfRule>
  </conditionalFormatting>
  <conditionalFormatting sqref="P19:P25">
    <cfRule type="cellIs" dxfId="14684" priority="1558" operator="greaterThan">
      <formula>0</formula>
    </cfRule>
  </conditionalFormatting>
  <conditionalFormatting sqref="Q19:Q25">
    <cfRule type="cellIs" dxfId="14683" priority="1563" operator="lessThan">
      <formula>0</formula>
    </cfRule>
  </conditionalFormatting>
  <conditionalFormatting sqref="R19:R25">
    <cfRule type="cellIs" dxfId="14682" priority="1555" operator="lessThan">
      <formula>0.8</formula>
    </cfRule>
    <cfRule type="cellIs" dxfId="14681" priority="1556" operator="greaterThan">
      <formula>1</formula>
    </cfRule>
  </conditionalFormatting>
  <conditionalFormatting sqref="R19:R25">
    <cfRule type="cellIs" dxfId="14680" priority="1553" operator="greaterThan">
      <formula>1</formula>
    </cfRule>
    <cfRule type="cellIs" dxfId="14679" priority="1554" operator="lessThan">
      <formula>0.8</formula>
    </cfRule>
  </conditionalFormatting>
  <conditionalFormatting sqref="P19:P25">
    <cfRule type="cellIs" dxfId="14678" priority="1552" operator="greaterThan">
      <formula>0</formula>
    </cfRule>
  </conditionalFormatting>
  <conditionalFormatting sqref="Q19:Q25">
    <cfRule type="cellIs" dxfId="14677" priority="1557" operator="lessThan">
      <formula>0</formula>
    </cfRule>
  </conditionalFormatting>
  <conditionalFormatting sqref="Q19:Q25">
    <cfRule type="cellIs" dxfId="14676" priority="1551" operator="lessThan">
      <formula>0</formula>
    </cfRule>
  </conditionalFormatting>
  <conditionalFormatting sqref="R19:R25">
    <cfRule type="cellIs" dxfId="14675" priority="1549" operator="lessThan">
      <formula>0.8</formula>
    </cfRule>
    <cfRule type="cellIs" dxfId="14674" priority="1550" operator="greaterThan">
      <formula>1</formula>
    </cfRule>
  </conditionalFormatting>
  <conditionalFormatting sqref="R19:R25">
    <cfRule type="cellIs" dxfId="14673" priority="1547" operator="greaterThan">
      <formula>1</formula>
    </cfRule>
    <cfRule type="cellIs" dxfId="14672" priority="1548" operator="lessThan">
      <formula>0.8</formula>
    </cfRule>
  </conditionalFormatting>
  <conditionalFormatting sqref="P19:P25">
    <cfRule type="cellIs" dxfId="14671" priority="1546" operator="greaterThan">
      <formula>0</formula>
    </cfRule>
  </conditionalFormatting>
  <conditionalFormatting sqref="Q135:Q136">
    <cfRule type="cellIs" dxfId="14670" priority="1545" operator="lessThan">
      <formula>0</formula>
    </cfRule>
  </conditionalFormatting>
  <conditionalFormatting sqref="R135:R136 R139:R142">
    <cfRule type="cellIs" dxfId="14669" priority="1543" operator="lessThan">
      <formula>0.8</formula>
    </cfRule>
    <cfRule type="cellIs" dxfId="14668" priority="1544" operator="greaterThan">
      <formula>1</formula>
    </cfRule>
  </conditionalFormatting>
  <conditionalFormatting sqref="R135:R136 R139:R142">
    <cfRule type="cellIs" dxfId="14667" priority="1541" operator="greaterThan">
      <formula>1</formula>
    </cfRule>
    <cfRule type="cellIs" dxfId="14666" priority="1542" operator="lessThan">
      <formula>0.8</formula>
    </cfRule>
  </conditionalFormatting>
  <conditionalFormatting sqref="P135:P136 P139 P142">
    <cfRule type="cellIs" dxfId="14665" priority="1540" operator="greaterThan">
      <formula>0</formula>
    </cfRule>
  </conditionalFormatting>
  <conditionalFormatting sqref="P135:P136 P139 P142">
    <cfRule type="cellIs" dxfId="14664" priority="1534" operator="greaterThan">
      <formula>0</formula>
    </cfRule>
  </conditionalFormatting>
  <conditionalFormatting sqref="Q135:Q136">
    <cfRule type="cellIs" dxfId="14663" priority="1539" operator="lessThan">
      <formula>0</formula>
    </cfRule>
  </conditionalFormatting>
  <conditionalFormatting sqref="R135:R136 R139:R142">
    <cfRule type="cellIs" dxfId="14662" priority="1537" operator="lessThan">
      <formula>0.8</formula>
    </cfRule>
    <cfRule type="cellIs" dxfId="14661" priority="1538" operator="greaterThan">
      <formula>1</formula>
    </cfRule>
  </conditionalFormatting>
  <conditionalFormatting sqref="R135:R136 R139:R142">
    <cfRule type="cellIs" dxfId="14660" priority="1535" operator="greaterThan">
      <formula>1</formula>
    </cfRule>
    <cfRule type="cellIs" dxfId="14659" priority="1536" operator="lessThan">
      <formula>0.8</formula>
    </cfRule>
  </conditionalFormatting>
  <conditionalFormatting sqref="P19:P25">
    <cfRule type="cellIs" dxfId="14658" priority="1528" operator="greaterThan">
      <formula>0</formula>
    </cfRule>
  </conditionalFormatting>
  <conditionalFormatting sqref="Q19:Q25">
    <cfRule type="cellIs" dxfId="14657" priority="1533" operator="lessThan">
      <formula>0</formula>
    </cfRule>
  </conditionalFormatting>
  <conditionalFormatting sqref="R19:R25">
    <cfRule type="cellIs" dxfId="14656" priority="1531" operator="lessThan">
      <formula>0.8</formula>
    </cfRule>
    <cfRule type="cellIs" dxfId="14655" priority="1532" operator="greaterThan">
      <formula>1</formula>
    </cfRule>
  </conditionalFormatting>
  <conditionalFormatting sqref="R19:R25">
    <cfRule type="cellIs" dxfId="14654" priority="1529" operator="greaterThan">
      <formula>1</formula>
    </cfRule>
    <cfRule type="cellIs" dxfId="14653" priority="1530" operator="lessThan">
      <formula>0.8</formula>
    </cfRule>
  </conditionalFormatting>
  <conditionalFormatting sqref="Q19:Q25">
    <cfRule type="cellIs" dxfId="14652" priority="1527" operator="lessThan">
      <formula>0</formula>
    </cfRule>
  </conditionalFormatting>
  <conditionalFormatting sqref="R19:R25">
    <cfRule type="cellIs" dxfId="14651" priority="1525" operator="lessThan">
      <formula>0.8</formula>
    </cfRule>
    <cfRule type="cellIs" dxfId="14650" priority="1526" operator="greaterThan">
      <formula>1</formula>
    </cfRule>
  </conditionalFormatting>
  <conditionalFormatting sqref="R19:R25">
    <cfRule type="cellIs" dxfId="14649" priority="1523" operator="greaterThan">
      <formula>1</formula>
    </cfRule>
    <cfRule type="cellIs" dxfId="14648" priority="1524" operator="lessThan">
      <formula>0.8</formula>
    </cfRule>
  </conditionalFormatting>
  <conditionalFormatting sqref="P19:P25">
    <cfRule type="cellIs" dxfId="14647" priority="1522" operator="greaterThan">
      <formula>0</formula>
    </cfRule>
  </conditionalFormatting>
  <conditionalFormatting sqref="Q19:Q25">
    <cfRule type="cellIs" dxfId="14646" priority="1521" operator="lessThan">
      <formula>0</formula>
    </cfRule>
  </conditionalFormatting>
  <conditionalFormatting sqref="R19:R25">
    <cfRule type="cellIs" dxfId="14645" priority="1519" operator="lessThan">
      <formula>0.8</formula>
    </cfRule>
    <cfRule type="cellIs" dxfId="14644" priority="1520" operator="greaterThan">
      <formula>1</formula>
    </cfRule>
  </conditionalFormatting>
  <conditionalFormatting sqref="R19:R25">
    <cfRule type="cellIs" dxfId="14643" priority="1517" operator="greaterThan">
      <formula>1</formula>
    </cfRule>
    <cfRule type="cellIs" dxfId="14642" priority="1518" operator="lessThan">
      <formula>0.8</formula>
    </cfRule>
  </conditionalFormatting>
  <conditionalFormatting sqref="P19:P25">
    <cfRule type="cellIs" dxfId="14641" priority="1516" operator="greaterThan">
      <formula>0</formula>
    </cfRule>
  </conditionalFormatting>
  <conditionalFormatting sqref="Q19:Q25">
    <cfRule type="cellIs" dxfId="14640" priority="1515" operator="lessThan">
      <formula>0</formula>
    </cfRule>
  </conditionalFormatting>
  <conditionalFormatting sqref="R19:R25">
    <cfRule type="cellIs" dxfId="14639" priority="1513" operator="lessThan">
      <formula>0.8</formula>
    </cfRule>
    <cfRule type="cellIs" dxfId="14638" priority="1514" operator="greaterThan">
      <formula>1</formula>
    </cfRule>
  </conditionalFormatting>
  <conditionalFormatting sqref="R19:R25">
    <cfRule type="cellIs" dxfId="14637" priority="1511" operator="greaterThan">
      <formula>1</formula>
    </cfRule>
    <cfRule type="cellIs" dxfId="14636" priority="1512" operator="lessThan">
      <formula>0.8</formula>
    </cfRule>
  </conditionalFormatting>
  <conditionalFormatting sqref="P19:P25">
    <cfRule type="cellIs" dxfId="14635" priority="1510" operator="greaterThan">
      <formula>0</formula>
    </cfRule>
  </conditionalFormatting>
  <conditionalFormatting sqref="R19:R25">
    <cfRule type="cellIs" dxfId="14634" priority="1507" operator="lessThan">
      <formula>0.8</formula>
    </cfRule>
    <cfRule type="cellIs" dxfId="14633" priority="1508" operator="greaterThan">
      <formula>1</formula>
    </cfRule>
  </conditionalFormatting>
  <conditionalFormatting sqref="R19:R25">
    <cfRule type="cellIs" dxfId="14632" priority="1505" operator="greaterThan">
      <formula>1</formula>
    </cfRule>
    <cfRule type="cellIs" dxfId="14631" priority="1506" operator="lessThan">
      <formula>0.8</formula>
    </cfRule>
  </conditionalFormatting>
  <conditionalFormatting sqref="P19:P25">
    <cfRule type="cellIs" dxfId="14630" priority="1504" operator="greaterThan">
      <formula>0</formula>
    </cfRule>
  </conditionalFormatting>
  <conditionalFormatting sqref="Q19:Q25">
    <cfRule type="cellIs" dxfId="14629" priority="1509" operator="lessThan">
      <formula>0</formula>
    </cfRule>
  </conditionalFormatting>
  <conditionalFormatting sqref="Q19:Q25">
    <cfRule type="cellIs" dxfId="14628" priority="1503" operator="lessThan">
      <formula>0</formula>
    </cfRule>
  </conditionalFormatting>
  <conditionalFormatting sqref="R19:R25">
    <cfRule type="cellIs" dxfId="14627" priority="1501" operator="lessThan">
      <formula>0.8</formula>
    </cfRule>
    <cfRule type="cellIs" dxfId="14626" priority="1502" operator="greaterThan">
      <formula>1</formula>
    </cfRule>
  </conditionalFormatting>
  <conditionalFormatting sqref="R19:R25">
    <cfRule type="cellIs" dxfId="14625" priority="1499" operator="greaterThan">
      <formula>1</formula>
    </cfRule>
    <cfRule type="cellIs" dxfId="14624" priority="1500" operator="lessThan">
      <formula>0.8</formula>
    </cfRule>
  </conditionalFormatting>
  <conditionalFormatting sqref="P19:P25">
    <cfRule type="cellIs" dxfId="14623" priority="1498" operator="greaterThan">
      <formula>0</formula>
    </cfRule>
  </conditionalFormatting>
  <conditionalFormatting sqref="P19:P25">
    <cfRule type="cellIs" dxfId="14622" priority="1492" operator="greaterThan">
      <formula>0</formula>
    </cfRule>
  </conditionalFormatting>
  <conditionalFormatting sqref="Q19:Q25">
    <cfRule type="cellIs" dxfId="14621" priority="1497" operator="lessThan">
      <formula>0</formula>
    </cfRule>
  </conditionalFormatting>
  <conditionalFormatting sqref="R19:R25">
    <cfRule type="cellIs" dxfId="14620" priority="1495" operator="lessThan">
      <formula>0.8</formula>
    </cfRule>
    <cfRule type="cellIs" dxfId="14619" priority="1496" operator="greaterThan">
      <formula>1</formula>
    </cfRule>
  </conditionalFormatting>
  <conditionalFormatting sqref="R19:R25">
    <cfRule type="cellIs" dxfId="14618" priority="1493" operator="greaterThan">
      <formula>1</formula>
    </cfRule>
    <cfRule type="cellIs" dxfId="14617" priority="1494" operator="lessThan">
      <formula>0.8</formula>
    </cfRule>
  </conditionalFormatting>
  <conditionalFormatting sqref="P19:P25">
    <cfRule type="cellIs" dxfId="14616" priority="1486" operator="greaterThan">
      <formula>0</formula>
    </cfRule>
  </conditionalFormatting>
  <conditionalFormatting sqref="Q19:Q25">
    <cfRule type="cellIs" dxfId="14615" priority="1491" operator="lessThan">
      <formula>0</formula>
    </cfRule>
  </conditionalFormatting>
  <conditionalFormatting sqref="R19:R25">
    <cfRule type="cellIs" dxfId="14614" priority="1489" operator="lessThan">
      <formula>0.8</formula>
    </cfRule>
    <cfRule type="cellIs" dxfId="14613" priority="1490" operator="greaterThan">
      <formula>1</formula>
    </cfRule>
  </conditionalFormatting>
  <conditionalFormatting sqref="R19:R25">
    <cfRule type="cellIs" dxfId="14612" priority="1487" operator="greaterThan">
      <formula>1</formula>
    </cfRule>
    <cfRule type="cellIs" dxfId="14611" priority="1488" operator="lessThan">
      <formula>0.8</formula>
    </cfRule>
  </conditionalFormatting>
  <conditionalFormatting sqref="Q19:Q25">
    <cfRule type="cellIs" dxfId="14610" priority="1485" operator="lessThan">
      <formula>0</formula>
    </cfRule>
  </conditionalFormatting>
  <conditionalFormatting sqref="R19:R25">
    <cfRule type="cellIs" dxfId="14609" priority="1483" operator="lessThan">
      <formula>0.8</formula>
    </cfRule>
    <cfRule type="cellIs" dxfId="14608" priority="1484" operator="greaterThan">
      <formula>1</formula>
    </cfRule>
  </conditionalFormatting>
  <conditionalFormatting sqref="R19:R25">
    <cfRule type="cellIs" dxfId="14607" priority="1481" operator="greaterThan">
      <formula>1</formula>
    </cfRule>
    <cfRule type="cellIs" dxfId="14606" priority="1482" operator="lessThan">
      <formula>0.8</formula>
    </cfRule>
  </conditionalFormatting>
  <conditionalFormatting sqref="P19:P25">
    <cfRule type="cellIs" dxfId="14605" priority="1480" operator="greaterThan">
      <formula>0</formula>
    </cfRule>
  </conditionalFormatting>
  <conditionalFormatting sqref="Q19:Q25">
    <cfRule type="cellIs" dxfId="14604" priority="1479" operator="lessThan">
      <formula>0</formula>
    </cfRule>
  </conditionalFormatting>
  <conditionalFormatting sqref="R19:R25">
    <cfRule type="cellIs" dxfId="14603" priority="1477" operator="lessThan">
      <formula>0.8</formula>
    </cfRule>
    <cfRule type="cellIs" dxfId="14602" priority="1478" operator="greaterThan">
      <formula>1</formula>
    </cfRule>
  </conditionalFormatting>
  <conditionalFormatting sqref="R19:R25">
    <cfRule type="cellIs" dxfId="14601" priority="1475" operator="greaterThan">
      <formula>1</formula>
    </cfRule>
    <cfRule type="cellIs" dxfId="14600" priority="1476" operator="lessThan">
      <formula>0.8</formula>
    </cfRule>
  </conditionalFormatting>
  <conditionalFormatting sqref="P19:P25">
    <cfRule type="cellIs" dxfId="14599" priority="1474" operator="greaterThan">
      <formula>0</formula>
    </cfRule>
  </conditionalFormatting>
  <conditionalFormatting sqref="P19:P25">
    <cfRule type="cellIs" dxfId="14598" priority="1468" operator="greaterThan">
      <formula>0</formula>
    </cfRule>
  </conditionalFormatting>
  <conditionalFormatting sqref="Q19:Q25">
    <cfRule type="cellIs" dxfId="14597" priority="1473" operator="lessThan">
      <formula>0</formula>
    </cfRule>
  </conditionalFormatting>
  <conditionalFormatting sqref="R19:R25">
    <cfRule type="cellIs" dxfId="14596" priority="1471" operator="lessThan">
      <formula>0.8</formula>
    </cfRule>
    <cfRule type="cellIs" dxfId="14595" priority="1472" operator="greaterThan">
      <formula>1</formula>
    </cfRule>
  </conditionalFormatting>
  <conditionalFormatting sqref="R19:R25">
    <cfRule type="cellIs" dxfId="14594" priority="1469" operator="greaterThan">
      <formula>1</formula>
    </cfRule>
    <cfRule type="cellIs" dxfId="14593" priority="1470" operator="lessThan">
      <formula>0.8</formula>
    </cfRule>
  </conditionalFormatting>
  <conditionalFormatting sqref="Q19:Q25">
    <cfRule type="cellIs" dxfId="14592" priority="1467" operator="lessThan">
      <formula>0</formula>
    </cfRule>
  </conditionalFormatting>
  <conditionalFormatting sqref="R19:R25">
    <cfRule type="cellIs" dxfId="14591" priority="1465" operator="lessThan">
      <formula>0.8</formula>
    </cfRule>
    <cfRule type="cellIs" dxfId="14590" priority="1466" operator="greaterThan">
      <formula>1</formula>
    </cfRule>
  </conditionalFormatting>
  <conditionalFormatting sqref="R19:R25">
    <cfRule type="cellIs" dxfId="14589" priority="1463" operator="greaterThan">
      <formula>1</formula>
    </cfRule>
    <cfRule type="cellIs" dxfId="14588" priority="1464" operator="lessThan">
      <formula>0.8</formula>
    </cfRule>
  </conditionalFormatting>
  <conditionalFormatting sqref="P19:P25">
    <cfRule type="cellIs" dxfId="14587" priority="1462" operator="greaterThan">
      <formula>0</formula>
    </cfRule>
  </conditionalFormatting>
  <conditionalFormatting sqref="Q19:Q25">
    <cfRule type="cellIs" dxfId="14586" priority="1461" operator="lessThan">
      <formula>0</formula>
    </cfRule>
  </conditionalFormatting>
  <conditionalFormatting sqref="R19:R25">
    <cfRule type="cellIs" dxfId="14585" priority="1459" operator="lessThan">
      <formula>0.8</formula>
    </cfRule>
    <cfRule type="cellIs" dxfId="14584" priority="1460" operator="greaterThan">
      <formula>1</formula>
    </cfRule>
  </conditionalFormatting>
  <conditionalFormatting sqref="R19:R25">
    <cfRule type="cellIs" dxfId="14583" priority="1457" operator="greaterThan">
      <formula>1</formula>
    </cfRule>
    <cfRule type="cellIs" dxfId="14582" priority="1458" operator="lessThan">
      <formula>0.8</formula>
    </cfRule>
  </conditionalFormatting>
  <conditionalFormatting sqref="P19:P25">
    <cfRule type="cellIs" dxfId="14581" priority="1456" operator="greaterThan">
      <formula>0</formula>
    </cfRule>
  </conditionalFormatting>
  <conditionalFormatting sqref="Q19:Q25">
    <cfRule type="cellIs" dxfId="14580" priority="1455" operator="lessThan">
      <formula>0</formula>
    </cfRule>
  </conditionalFormatting>
  <conditionalFormatting sqref="R19:R25">
    <cfRule type="cellIs" dxfId="14579" priority="1453" operator="lessThan">
      <formula>0.8</formula>
    </cfRule>
    <cfRule type="cellIs" dxfId="14578" priority="1454" operator="greaterThan">
      <formula>1</formula>
    </cfRule>
  </conditionalFormatting>
  <conditionalFormatting sqref="R19:R25">
    <cfRule type="cellIs" dxfId="14577" priority="1451" operator="greaterThan">
      <formula>1</formula>
    </cfRule>
    <cfRule type="cellIs" dxfId="14576" priority="1452" operator="lessThan">
      <formula>0.8</formula>
    </cfRule>
  </conditionalFormatting>
  <conditionalFormatting sqref="P19:P25">
    <cfRule type="cellIs" dxfId="14575" priority="1450" operator="greaterThan">
      <formula>0</formula>
    </cfRule>
  </conditionalFormatting>
  <conditionalFormatting sqref="R19:R25">
    <cfRule type="cellIs" dxfId="14574" priority="1447" operator="lessThan">
      <formula>0.8</formula>
    </cfRule>
    <cfRule type="cellIs" dxfId="14573" priority="1448" operator="greaterThan">
      <formula>1</formula>
    </cfRule>
  </conditionalFormatting>
  <conditionalFormatting sqref="R19:R25">
    <cfRule type="cellIs" dxfId="14572" priority="1445" operator="greaterThan">
      <formula>1</formula>
    </cfRule>
    <cfRule type="cellIs" dxfId="14571" priority="1446" operator="lessThan">
      <formula>0.8</formula>
    </cfRule>
  </conditionalFormatting>
  <conditionalFormatting sqref="P19:P25">
    <cfRule type="cellIs" dxfId="14570" priority="1444" operator="greaterThan">
      <formula>0</formula>
    </cfRule>
  </conditionalFormatting>
  <conditionalFormatting sqref="Q19:Q25">
    <cfRule type="cellIs" dxfId="14569" priority="1449" operator="lessThan">
      <formula>0</formula>
    </cfRule>
  </conditionalFormatting>
  <conditionalFormatting sqref="Q40">
    <cfRule type="cellIs" dxfId="14568" priority="1443" operator="lessThan">
      <formula>0</formula>
    </cfRule>
  </conditionalFormatting>
  <conditionalFormatting sqref="R40">
    <cfRule type="cellIs" dxfId="14567" priority="1441" operator="lessThan">
      <formula>0.8</formula>
    </cfRule>
    <cfRule type="cellIs" dxfId="14566" priority="1442" operator="greaterThan">
      <formula>1</formula>
    </cfRule>
  </conditionalFormatting>
  <conditionalFormatting sqref="R40">
    <cfRule type="cellIs" dxfId="14565" priority="1439" operator="greaterThan">
      <formula>1</formula>
    </cfRule>
    <cfRule type="cellIs" dxfId="14564" priority="1440" operator="lessThan">
      <formula>0.8</formula>
    </cfRule>
  </conditionalFormatting>
  <conditionalFormatting sqref="P40">
    <cfRule type="cellIs" dxfId="14563" priority="1438" operator="greaterThan">
      <formula>0</formula>
    </cfRule>
  </conditionalFormatting>
  <conditionalFormatting sqref="P40">
    <cfRule type="cellIs" dxfId="14562" priority="1432" operator="greaterThan">
      <formula>0</formula>
    </cfRule>
  </conditionalFormatting>
  <conditionalFormatting sqref="Q40">
    <cfRule type="cellIs" dxfId="14561" priority="1437" operator="lessThan">
      <formula>0</formula>
    </cfRule>
  </conditionalFormatting>
  <conditionalFormatting sqref="R40">
    <cfRule type="cellIs" dxfId="14560" priority="1435" operator="lessThan">
      <formula>0.8</formula>
    </cfRule>
    <cfRule type="cellIs" dxfId="14559" priority="1436" operator="greaterThan">
      <formula>1</formula>
    </cfRule>
  </conditionalFormatting>
  <conditionalFormatting sqref="R40">
    <cfRule type="cellIs" dxfId="14558" priority="1433" operator="greaterThan">
      <formula>1</formula>
    </cfRule>
    <cfRule type="cellIs" dxfId="14557" priority="1434" operator="lessThan">
      <formula>0.8</formula>
    </cfRule>
  </conditionalFormatting>
  <conditionalFormatting sqref="P40">
    <cfRule type="cellIs" dxfId="14556" priority="1426" operator="greaterThan">
      <formula>0</formula>
    </cfRule>
  </conditionalFormatting>
  <conditionalFormatting sqref="Q40">
    <cfRule type="cellIs" dxfId="14555" priority="1431" operator="lessThan">
      <formula>0</formula>
    </cfRule>
  </conditionalFormatting>
  <conditionalFormatting sqref="R40">
    <cfRule type="cellIs" dxfId="14554" priority="1429" operator="lessThan">
      <formula>0.8</formula>
    </cfRule>
    <cfRule type="cellIs" dxfId="14553" priority="1430" operator="greaterThan">
      <formula>1</formula>
    </cfRule>
  </conditionalFormatting>
  <conditionalFormatting sqref="R40">
    <cfRule type="cellIs" dxfId="14552" priority="1427" operator="greaterThan">
      <formula>1</formula>
    </cfRule>
    <cfRule type="cellIs" dxfId="14551" priority="1428" operator="lessThan">
      <formula>0.8</formula>
    </cfRule>
  </conditionalFormatting>
  <conditionalFormatting sqref="Q40">
    <cfRule type="cellIs" dxfId="14550" priority="1425" operator="lessThan">
      <formula>0</formula>
    </cfRule>
  </conditionalFormatting>
  <conditionalFormatting sqref="R40">
    <cfRule type="cellIs" dxfId="14549" priority="1423" operator="lessThan">
      <formula>0.8</formula>
    </cfRule>
    <cfRule type="cellIs" dxfId="14548" priority="1424" operator="greaterThan">
      <formula>1</formula>
    </cfRule>
  </conditionalFormatting>
  <conditionalFormatting sqref="R40">
    <cfRule type="cellIs" dxfId="14547" priority="1421" operator="greaterThan">
      <formula>1</formula>
    </cfRule>
    <cfRule type="cellIs" dxfId="14546" priority="1422" operator="lessThan">
      <formula>0.8</formula>
    </cfRule>
  </conditionalFormatting>
  <conditionalFormatting sqref="P40">
    <cfRule type="cellIs" dxfId="14545" priority="1420" operator="greaterThan">
      <formula>0</formula>
    </cfRule>
  </conditionalFormatting>
  <conditionalFormatting sqref="P40">
    <cfRule type="cellIs" dxfId="14544" priority="1414" operator="greaterThan">
      <formula>0</formula>
    </cfRule>
  </conditionalFormatting>
  <conditionalFormatting sqref="Q40">
    <cfRule type="cellIs" dxfId="14543" priority="1419" operator="lessThan">
      <formula>0</formula>
    </cfRule>
  </conditionalFormatting>
  <conditionalFormatting sqref="R40">
    <cfRule type="cellIs" dxfId="14542" priority="1417" operator="lessThan">
      <formula>0.8</formula>
    </cfRule>
    <cfRule type="cellIs" dxfId="14541" priority="1418" operator="greaterThan">
      <formula>1</formula>
    </cfRule>
  </conditionalFormatting>
  <conditionalFormatting sqref="R40">
    <cfRule type="cellIs" dxfId="14540" priority="1415" operator="greaterThan">
      <formula>1</formula>
    </cfRule>
    <cfRule type="cellIs" dxfId="14539" priority="1416" operator="lessThan">
      <formula>0.8</formula>
    </cfRule>
  </conditionalFormatting>
  <conditionalFormatting sqref="P40">
    <cfRule type="cellIs" dxfId="14538" priority="1408" operator="greaterThan">
      <formula>0</formula>
    </cfRule>
  </conditionalFormatting>
  <conditionalFormatting sqref="Q40">
    <cfRule type="cellIs" dxfId="14537" priority="1413" operator="lessThan">
      <formula>0</formula>
    </cfRule>
  </conditionalFormatting>
  <conditionalFormatting sqref="R40">
    <cfRule type="cellIs" dxfId="14536" priority="1411" operator="lessThan">
      <formula>0.8</formula>
    </cfRule>
    <cfRule type="cellIs" dxfId="14535" priority="1412" operator="greaterThan">
      <formula>1</formula>
    </cfRule>
  </conditionalFormatting>
  <conditionalFormatting sqref="R40">
    <cfRule type="cellIs" dxfId="14534" priority="1409" operator="greaterThan">
      <formula>1</formula>
    </cfRule>
    <cfRule type="cellIs" dxfId="14533" priority="1410" operator="lessThan">
      <formula>0.8</formula>
    </cfRule>
  </conditionalFormatting>
  <conditionalFormatting sqref="P40">
    <cfRule type="cellIs" dxfId="14532" priority="1402" operator="greaterThan">
      <formula>0</formula>
    </cfRule>
  </conditionalFormatting>
  <conditionalFormatting sqref="Q40">
    <cfRule type="cellIs" dxfId="14531" priority="1407" operator="lessThan">
      <formula>0</formula>
    </cfRule>
  </conditionalFormatting>
  <conditionalFormatting sqref="R40">
    <cfRule type="cellIs" dxfId="14530" priority="1405" operator="lessThan">
      <formula>0.8</formula>
    </cfRule>
    <cfRule type="cellIs" dxfId="14529" priority="1406" operator="greaterThan">
      <formula>1</formula>
    </cfRule>
  </conditionalFormatting>
  <conditionalFormatting sqref="R40">
    <cfRule type="cellIs" dxfId="14528" priority="1403" operator="greaterThan">
      <formula>1</formula>
    </cfRule>
    <cfRule type="cellIs" dxfId="14527" priority="1404" operator="lessThan">
      <formula>0.8</formula>
    </cfRule>
  </conditionalFormatting>
  <conditionalFormatting sqref="Q40">
    <cfRule type="cellIs" dxfId="14526" priority="1396" operator="lessThan">
      <formula>0</formula>
    </cfRule>
  </conditionalFormatting>
  <conditionalFormatting sqref="P40">
    <cfRule type="cellIs" dxfId="14525" priority="1397" operator="greaterThan">
      <formula>0</formula>
    </cfRule>
  </conditionalFormatting>
  <conditionalFormatting sqref="R40">
    <cfRule type="cellIs" dxfId="14524" priority="1400" operator="lessThan">
      <formula>0.8</formula>
    </cfRule>
    <cfRule type="cellIs" dxfId="14523" priority="1401" operator="greaterThan">
      <formula>1</formula>
    </cfRule>
  </conditionalFormatting>
  <conditionalFormatting sqref="R40">
    <cfRule type="cellIs" dxfId="14522" priority="1398" operator="greaterThan">
      <formula>1</formula>
    </cfRule>
    <cfRule type="cellIs" dxfId="14521" priority="1399" operator="lessThan">
      <formula>0.8</formula>
    </cfRule>
  </conditionalFormatting>
  <conditionalFormatting sqref="Q40">
    <cfRule type="cellIs" dxfId="14520" priority="1390" operator="lessThan">
      <formula>0</formula>
    </cfRule>
  </conditionalFormatting>
  <conditionalFormatting sqref="R40">
    <cfRule type="cellIs" dxfId="14519" priority="1394" operator="lessThan">
      <formula>0.8</formula>
    </cfRule>
    <cfRule type="cellIs" dxfId="14518" priority="1395" operator="greaterThan">
      <formula>1</formula>
    </cfRule>
  </conditionalFormatting>
  <conditionalFormatting sqref="R40">
    <cfRule type="cellIs" dxfId="14517" priority="1392" operator="greaterThan">
      <formula>1</formula>
    </cfRule>
    <cfRule type="cellIs" dxfId="14516" priority="1393" operator="lessThan">
      <formula>0.8</formula>
    </cfRule>
  </conditionalFormatting>
  <conditionalFormatting sqref="P40">
    <cfRule type="cellIs" dxfId="14515" priority="1391" operator="greaterThan">
      <formula>0</formula>
    </cfRule>
  </conditionalFormatting>
  <conditionalFormatting sqref="Q40">
    <cfRule type="cellIs" dxfId="14514" priority="1389" operator="lessThan">
      <formula>0</formula>
    </cfRule>
  </conditionalFormatting>
  <conditionalFormatting sqref="R40">
    <cfRule type="cellIs" dxfId="14513" priority="1387" operator="lessThan">
      <formula>0.8</formula>
    </cfRule>
    <cfRule type="cellIs" dxfId="14512" priority="1388" operator="greaterThan">
      <formula>1</formula>
    </cfRule>
  </conditionalFormatting>
  <conditionalFormatting sqref="R40">
    <cfRule type="cellIs" dxfId="14511" priority="1385" operator="greaterThan">
      <formula>1</formula>
    </cfRule>
    <cfRule type="cellIs" dxfId="14510" priority="1386" operator="lessThan">
      <formula>0.8</formula>
    </cfRule>
  </conditionalFormatting>
  <conditionalFormatting sqref="P40">
    <cfRule type="cellIs" dxfId="14509" priority="1384" operator="greaterThan">
      <formula>0</formula>
    </cfRule>
  </conditionalFormatting>
  <conditionalFormatting sqref="Q40">
    <cfRule type="cellIs" dxfId="14508" priority="1383" operator="lessThan">
      <formula>0</formula>
    </cfRule>
  </conditionalFormatting>
  <conditionalFormatting sqref="R40">
    <cfRule type="cellIs" dxfId="14507" priority="1381" operator="lessThan">
      <formula>0.8</formula>
    </cfRule>
    <cfRule type="cellIs" dxfId="14506" priority="1382" operator="greaterThan">
      <formula>1</formula>
    </cfRule>
  </conditionalFormatting>
  <conditionalFormatting sqref="R40">
    <cfRule type="cellIs" dxfId="14505" priority="1379" operator="greaterThan">
      <formula>1</formula>
    </cfRule>
    <cfRule type="cellIs" dxfId="14504" priority="1380" operator="lessThan">
      <formula>0.8</formula>
    </cfRule>
  </conditionalFormatting>
  <conditionalFormatting sqref="P40">
    <cfRule type="cellIs" dxfId="14503" priority="1378" operator="greaterThan">
      <formula>0</formula>
    </cfRule>
  </conditionalFormatting>
  <conditionalFormatting sqref="Q32:Q39">
    <cfRule type="cellIs" dxfId="14502" priority="1377" operator="lessThan">
      <formula>0</formula>
    </cfRule>
  </conditionalFormatting>
  <conditionalFormatting sqref="R32:R39">
    <cfRule type="cellIs" dxfId="14501" priority="1375" operator="lessThan">
      <formula>0.8</formula>
    </cfRule>
    <cfRule type="cellIs" dxfId="14500" priority="1376" operator="greaterThan">
      <formula>1</formula>
    </cfRule>
  </conditionalFormatting>
  <conditionalFormatting sqref="R32:R39">
    <cfRule type="cellIs" dxfId="14499" priority="1373" operator="greaterThan">
      <formula>1</formula>
    </cfRule>
    <cfRule type="cellIs" dxfId="14498" priority="1374" operator="lessThan">
      <formula>0.8</formula>
    </cfRule>
  </conditionalFormatting>
  <conditionalFormatting sqref="P32:P39">
    <cfRule type="cellIs" dxfId="14497" priority="1372" operator="greaterThan">
      <formula>0</formula>
    </cfRule>
  </conditionalFormatting>
  <conditionalFormatting sqref="Q32:Q39">
    <cfRule type="cellIs" dxfId="14496" priority="1371" operator="lessThan">
      <formula>0</formula>
    </cfRule>
  </conditionalFormatting>
  <conditionalFormatting sqref="R32:R39">
    <cfRule type="cellIs" dxfId="14495" priority="1369" operator="lessThan">
      <formula>0.8</formula>
    </cfRule>
    <cfRule type="cellIs" dxfId="14494" priority="1370" operator="greaterThan">
      <formula>1</formula>
    </cfRule>
  </conditionalFormatting>
  <conditionalFormatting sqref="R32:R39">
    <cfRule type="cellIs" dxfId="14493" priority="1367" operator="greaterThan">
      <formula>1</formula>
    </cfRule>
    <cfRule type="cellIs" dxfId="14492" priority="1368" operator="lessThan">
      <formula>0.8</formula>
    </cfRule>
  </conditionalFormatting>
  <conditionalFormatting sqref="P32:P39">
    <cfRule type="cellIs" dxfId="14491" priority="1366" operator="greaterThan">
      <formula>0</formula>
    </cfRule>
  </conditionalFormatting>
  <conditionalFormatting sqref="Q32:Q39">
    <cfRule type="cellIs" dxfId="14490" priority="1365" operator="lessThan">
      <formula>0</formula>
    </cfRule>
  </conditionalFormatting>
  <conditionalFormatting sqref="R32:R39">
    <cfRule type="cellIs" dxfId="14489" priority="1363" operator="lessThan">
      <formula>0.8</formula>
    </cfRule>
    <cfRule type="cellIs" dxfId="14488" priority="1364" operator="greaterThan">
      <formula>1</formula>
    </cfRule>
  </conditionalFormatting>
  <conditionalFormatting sqref="R32:R39">
    <cfRule type="cellIs" dxfId="14487" priority="1361" operator="greaterThan">
      <formula>1</formula>
    </cfRule>
    <cfRule type="cellIs" dxfId="14486" priority="1362" operator="lessThan">
      <formula>0.8</formula>
    </cfRule>
  </conditionalFormatting>
  <conditionalFormatting sqref="P32:P39">
    <cfRule type="cellIs" dxfId="14485" priority="1360" operator="greaterThan">
      <formula>0</formula>
    </cfRule>
  </conditionalFormatting>
  <conditionalFormatting sqref="Q32:Q39">
    <cfRule type="cellIs" dxfId="14484" priority="1359" operator="lessThan">
      <formula>0</formula>
    </cfRule>
  </conditionalFormatting>
  <conditionalFormatting sqref="R32:R39">
    <cfRule type="cellIs" dxfId="14483" priority="1357" operator="lessThan">
      <formula>0.8</formula>
    </cfRule>
    <cfRule type="cellIs" dxfId="14482" priority="1358" operator="greaterThan">
      <formula>1</formula>
    </cfRule>
  </conditionalFormatting>
  <conditionalFormatting sqref="R32:R39">
    <cfRule type="cellIs" dxfId="14481" priority="1355" operator="greaterThan">
      <formula>1</formula>
    </cfRule>
    <cfRule type="cellIs" dxfId="14480" priority="1356" operator="lessThan">
      <formula>0.8</formula>
    </cfRule>
  </conditionalFormatting>
  <conditionalFormatting sqref="P32:P39">
    <cfRule type="cellIs" dxfId="14479" priority="1354" operator="greaterThan">
      <formula>0</formula>
    </cfRule>
  </conditionalFormatting>
  <conditionalFormatting sqref="P32:P39">
    <cfRule type="cellIs" dxfId="14478" priority="1348" operator="greaterThan">
      <formula>0</formula>
    </cfRule>
  </conditionalFormatting>
  <conditionalFormatting sqref="Q32:Q39">
    <cfRule type="cellIs" dxfId="14477" priority="1353" operator="lessThan">
      <formula>0</formula>
    </cfRule>
  </conditionalFormatting>
  <conditionalFormatting sqref="R32:R39">
    <cfRule type="cellIs" dxfId="14476" priority="1351" operator="lessThan">
      <formula>0.8</formula>
    </cfRule>
    <cfRule type="cellIs" dxfId="14475" priority="1352" operator="greaterThan">
      <formula>1</formula>
    </cfRule>
  </conditionalFormatting>
  <conditionalFormatting sqref="R32:R39">
    <cfRule type="cellIs" dxfId="14474" priority="1349" operator="greaterThan">
      <formula>1</formula>
    </cfRule>
    <cfRule type="cellIs" dxfId="14473" priority="1350" operator="lessThan">
      <formula>0.8</formula>
    </cfRule>
  </conditionalFormatting>
  <conditionalFormatting sqref="P32:P39">
    <cfRule type="cellIs" dxfId="14472" priority="1342" operator="greaterThan">
      <formula>0</formula>
    </cfRule>
  </conditionalFormatting>
  <conditionalFormatting sqref="Q32:Q39">
    <cfRule type="cellIs" dxfId="14471" priority="1347" operator="lessThan">
      <formula>0</formula>
    </cfRule>
  </conditionalFormatting>
  <conditionalFormatting sqref="R32:R39">
    <cfRule type="cellIs" dxfId="14470" priority="1345" operator="lessThan">
      <formula>0.8</formula>
    </cfRule>
    <cfRule type="cellIs" dxfId="14469" priority="1346" operator="greaterThan">
      <formula>1</formula>
    </cfRule>
  </conditionalFormatting>
  <conditionalFormatting sqref="R32:R39">
    <cfRule type="cellIs" dxfId="14468" priority="1343" operator="greaterThan">
      <formula>1</formula>
    </cfRule>
    <cfRule type="cellIs" dxfId="14467" priority="1344" operator="lessThan">
      <formula>0.8</formula>
    </cfRule>
  </conditionalFormatting>
  <conditionalFormatting sqref="R32:R39">
    <cfRule type="cellIs" dxfId="14466" priority="1339" operator="lessThan">
      <formula>0.8</formula>
    </cfRule>
    <cfRule type="cellIs" dxfId="14465" priority="1340" operator="greaterThan">
      <formula>1</formula>
    </cfRule>
  </conditionalFormatting>
  <conditionalFormatting sqref="R32:R39">
    <cfRule type="cellIs" dxfId="14464" priority="1337" operator="greaterThan">
      <formula>1</formula>
    </cfRule>
    <cfRule type="cellIs" dxfId="14463" priority="1338" operator="lessThan">
      <formula>0.8</formula>
    </cfRule>
  </conditionalFormatting>
  <conditionalFormatting sqref="P32:P39">
    <cfRule type="cellIs" dxfId="14462" priority="1336" operator="greaterThan">
      <formula>0</formula>
    </cfRule>
  </conditionalFormatting>
  <conditionalFormatting sqref="Q32:Q39">
    <cfRule type="cellIs" dxfId="14461" priority="1341" operator="lessThan">
      <formula>0</formula>
    </cfRule>
  </conditionalFormatting>
  <conditionalFormatting sqref="Q32:Q39">
    <cfRule type="cellIs" dxfId="14460" priority="1335" operator="lessThan">
      <formula>0</formula>
    </cfRule>
  </conditionalFormatting>
  <conditionalFormatting sqref="R32:R39">
    <cfRule type="cellIs" dxfId="14459" priority="1333" operator="lessThan">
      <formula>0.8</formula>
    </cfRule>
    <cfRule type="cellIs" dxfId="14458" priority="1334" operator="greaterThan">
      <formula>1</formula>
    </cfRule>
  </conditionalFormatting>
  <conditionalFormatting sqref="R32:R39">
    <cfRule type="cellIs" dxfId="14457" priority="1331" operator="greaterThan">
      <formula>1</formula>
    </cfRule>
    <cfRule type="cellIs" dxfId="14456" priority="1332" operator="lessThan">
      <formula>0.8</formula>
    </cfRule>
  </conditionalFormatting>
  <conditionalFormatting sqref="P32:P39">
    <cfRule type="cellIs" dxfId="14455" priority="1330" operator="greaterThan">
      <formula>0</formula>
    </cfRule>
  </conditionalFormatting>
  <conditionalFormatting sqref="P32:P39">
    <cfRule type="cellIs" dxfId="14454" priority="1324" operator="greaterThan">
      <formula>0</formula>
    </cfRule>
  </conditionalFormatting>
  <conditionalFormatting sqref="Q32:Q39">
    <cfRule type="cellIs" dxfId="14453" priority="1329" operator="lessThan">
      <formula>0</formula>
    </cfRule>
  </conditionalFormatting>
  <conditionalFormatting sqref="R32:R39">
    <cfRule type="cellIs" dxfId="14452" priority="1327" operator="lessThan">
      <formula>0.8</formula>
    </cfRule>
    <cfRule type="cellIs" dxfId="14451" priority="1328" operator="greaterThan">
      <formula>1</formula>
    </cfRule>
  </conditionalFormatting>
  <conditionalFormatting sqref="R32:R39">
    <cfRule type="cellIs" dxfId="14450" priority="1325" operator="greaterThan">
      <formula>1</formula>
    </cfRule>
    <cfRule type="cellIs" dxfId="14449" priority="1326" operator="lessThan">
      <formula>0.8</formula>
    </cfRule>
  </conditionalFormatting>
  <conditionalFormatting sqref="P32:P39">
    <cfRule type="cellIs" dxfId="14448" priority="1318" operator="greaterThan">
      <formula>0</formula>
    </cfRule>
  </conditionalFormatting>
  <conditionalFormatting sqref="Q32:Q39">
    <cfRule type="cellIs" dxfId="14447" priority="1323" operator="lessThan">
      <formula>0</formula>
    </cfRule>
  </conditionalFormatting>
  <conditionalFormatting sqref="R32:R39">
    <cfRule type="cellIs" dxfId="14446" priority="1321" operator="lessThan">
      <formula>0.8</formula>
    </cfRule>
    <cfRule type="cellIs" dxfId="14445" priority="1322" operator="greaterThan">
      <formula>1</formula>
    </cfRule>
  </conditionalFormatting>
  <conditionalFormatting sqref="R32:R39">
    <cfRule type="cellIs" dxfId="14444" priority="1319" operator="greaterThan">
      <formula>1</formula>
    </cfRule>
    <cfRule type="cellIs" dxfId="14443" priority="1320" operator="lessThan">
      <formula>0.8</formula>
    </cfRule>
  </conditionalFormatting>
  <conditionalFormatting sqref="R32:R39">
    <cfRule type="cellIs" dxfId="14442" priority="1315" operator="lessThan">
      <formula>0.8</formula>
    </cfRule>
    <cfRule type="cellIs" dxfId="14441" priority="1316" operator="greaterThan">
      <formula>1</formula>
    </cfRule>
  </conditionalFormatting>
  <conditionalFormatting sqref="R32:R39">
    <cfRule type="cellIs" dxfId="14440" priority="1313" operator="greaterThan">
      <formula>1</formula>
    </cfRule>
    <cfRule type="cellIs" dxfId="14439" priority="1314" operator="lessThan">
      <formula>0.8</formula>
    </cfRule>
  </conditionalFormatting>
  <conditionalFormatting sqref="P32:P39">
    <cfRule type="cellIs" dxfId="14438" priority="1312" operator="greaterThan">
      <formula>0</formula>
    </cfRule>
  </conditionalFormatting>
  <conditionalFormatting sqref="Q32:Q39">
    <cfRule type="cellIs" dxfId="14437" priority="1317" operator="lessThan">
      <formula>0</formula>
    </cfRule>
  </conditionalFormatting>
  <conditionalFormatting sqref="P32:P39">
    <cfRule type="cellIs" dxfId="14436" priority="1306" operator="greaterThan">
      <formula>0</formula>
    </cfRule>
  </conditionalFormatting>
  <conditionalFormatting sqref="Q32:Q39">
    <cfRule type="cellIs" dxfId="14435" priority="1311" operator="lessThan">
      <formula>0</formula>
    </cfRule>
  </conditionalFormatting>
  <conditionalFormatting sqref="R32:R39">
    <cfRule type="cellIs" dxfId="14434" priority="1309" operator="lessThan">
      <formula>0.8</formula>
    </cfRule>
    <cfRule type="cellIs" dxfId="14433" priority="1310" operator="greaterThan">
      <formula>1</formula>
    </cfRule>
  </conditionalFormatting>
  <conditionalFormatting sqref="R32:R39">
    <cfRule type="cellIs" dxfId="14432" priority="1307" operator="greaterThan">
      <formula>1</formula>
    </cfRule>
    <cfRule type="cellIs" dxfId="14431" priority="1308" operator="lessThan">
      <formula>0.8</formula>
    </cfRule>
  </conditionalFormatting>
  <conditionalFormatting sqref="R32:R39">
    <cfRule type="cellIs" dxfId="14430" priority="1303" operator="lessThan">
      <formula>0.8</formula>
    </cfRule>
    <cfRule type="cellIs" dxfId="14429" priority="1304" operator="greaterThan">
      <formula>1</formula>
    </cfRule>
  </conditionalFormatting>
  <conditionalFormatting sqref="R32:R39">
    <cfRule type="cellIs" dxfId="14428" priority="1301" operator="greaterThan">
      <formula>1</formula>
    </cfRule>
    <cfRule type="cellIs" dxfId="14427" priority="1302" operator="lessThan">
      <formula>0.8</formula>
    </cfRule>
  </conditionalFormatting>
  <conditionalFormatting sqref="P32:P39">
    <cfRule type="cellIs" dxfId="14426" priority="1300" operator="greaterThan">
      <formula>0</formula>
    </cfRule>
  </conditionalFormatting>
  <conditionalFormatting sqref="Q32:Q39">
    <cfRule type="cellIs" dxfId="14425" priority="1305" operator="lessThan">
      <formula>0</formula>
    </cfRule>
  </conditionalFormatting>
  <conditionalFormatting sqref="R32:R39">
    <cfRule type="cellIs" dxfId="14424" priority="1297" operator="lessThan">
      <formula>0.8</formula>
    </cfRule>
    <cfRule type="cellIs" dxfId="14423" priority="1298" operator="greaterThan">
      <formula>1</formula>
    </cfRule>
  </conditionalFormatting>
  <conditionalFormatting sqref="R32:R39">
    <cfRule type="cellIs" dxfId="14422" priority="1295" operator="greaterThan">
      <formula>1</formula>
    </cfRule>
    <cfRule type="cellIs" dxfId="14421" priority="1296" operator="lessThan">
      <formula>0.8</formula>
    </cfRule>
  </conditionalFormatting>
  <conditionalFormatting sqref="P32:P39">
    <cfRule type="cellIs" dxfId="14420" priority="1294" operator="greaterThan">
      <formula>0</formula>
    </cfRule>
  </conditionalFormatting>
  <conditionalFormatting sqref="Q32:Q39">
    <cfRule type="cellIs" dxfId="14419" priority="1299" operator="lessThan">
      <formula>0</formula>
    </cfRule>
  </conditionalFormatting>
  <conditionalFormatting sqref="Q32:Q39">
    <cfRule type="cellIs" dxfId="14418" priority="1293" operator="lessThan">
      <formula>0</formula>
    </cfRule>
  </conditionalFormatting>
  <conditionalFormatting sqref="R32:R39">
    <cfRule type="cellIs" dxfId="14417" priority="1291" operator="lessThan">
      <formula>0.8</formula>
    </cfRule>
    <cfRule type="cellIs" dxfId="14416" priority="1292" operator="greaterThan">
      <formula>1</formula>
    </cfRule>
  </conditionalFormatting>
  <conditionalFormatting sqref="R32:R39">
    <cfRule type="cellIs" dxfId="14415" priority="1289" operator="greaterThan">
      <formula>1</formula>
    </cfRule>
    <cfRule type="cellIs" dxfId="14414" priority="1290" operator="lessThan">
      <formula>0.8</formula>
    </cfRule>
  </conditionalFormatting>
  <conditionalFormatting sqref="P32:P39">
    <cfRule type="cellIs" dxfId="14413" priority="1288" operator="greaterThan">
      <formula>0</formula>
    </cfRule>
  </conditionalFormatting>
  <conditionalFormatting sqref="Q32:Q39">
    <cfRule type="cellIs" dxfId="14412" priority="1282" operator="lessThan">
      <formula>0</formula>
    </cfRule>
  </conditionalFormatting>
  <conditionalFormatting sqref="R32:R39">
    <cfRule type="cellIs" dxfId="14411" priority="1286" operator="lessThan">
      <formula>0.8</formula>
    </cfRule>
    <cfRule type="cellIs" dxfId="14410" priority="1287" operator="greaterThan">
      <formula>1</formula>
    </cfRule>
  </conditionalFormatting>
  <conditionalFormatting sqref="R32:R39">
    <cfRule type="cellIs" dxfId="14409" priority="1284" operator="greaterThan">
      <formula>1</formula>
    </cfRule>
    <cfRule type="cellIs" dxfId="14408" priority="1285" operator="lessThan">
      <formula>0.8</formula>
    </cfRule>
  </conditionalFormatting>
  <conditionalFormatting sqref="P32:P39">
    <cfRule type="cellIs" dxfId="14407" priority="1283" operator="greaterThan">
      <formula>0</formula>
    </cfRule>
  </conditionalFormatting>
  <conditionalFormatting sqref="Q32:Q39">
    <cfRule type="cellIs" dxfId="14406" priority="1281" operator="lessThan">
      <formula>0</formula>
    </cfRule>
  </conditionalFormatting>
  <conditionalFormatting sqref="R32:R39">
    <cfRule type="cellIs" dxfId="14405" priority="1279" operator="lessThan">
      <formula>0.8</formula>
    </cfRule>
    <cfRule type="cellIs" dxfId="14404" priority="1280" operator="greaterThan">
      <formula>1</formula>
    </cfRule>
  </conditionalFormatting>
  <conditionalFormatting sqref="R32:R39">
    <cfRule type="cellIs" dxfId="14403" priority="1277" operator="greaterThan">
      <formula>1</formula>
    </cfRule>
    <cfRule type="cellIs" dxfId="14402" priority="1278" operator="lessThan">
      <formula>0.8</formula>
    </cfRule>
  </conditionalFormatting>
  <conditionalFormatting sqref="P32:P39">
    <cfRule type="cellIs" dxfId="14401" priority="1276" operator="greaterThan">
      <formula>0</formula>
    </cfRule>
  </conditionalFormatting>
  <conditionalFormatting sqref="Q32:Q39">
    <cfRule type="cellIs" dxfId="14400" priority="1275" operator="lessThan">
      <formula>0</formula>
    </cfRule>
  </conditionalFormatting>
  <conditionalFormatting sqref="R32:R39">
    <cfRule type="cellIs" dxfId="14399" priority="1273" operator="lessThan">
      <formula>0.8</formula>
    </cfRule>
    <cfRule type="cellIs" dxfId="14398" priority="1274" operator="greaterThan">
      <formula>1</formula>
    </cfRule>
  </conditionalFormatting>
  <conditionalFormatting sqref="R32:R39">
    <cfRule type="cellIs" dxfId="14397" priority="1271" operator="greaterThan">
      <formula>1</formula>
    </cfRule>
    <cfRule type="cellIs" dxfId="14396" priority="1272" operator="lessThan">
      <formula>0.8</formula>
    </cfRule>
  </conditionalFormatting>
  <conditionalFormatting sqref="P32:P39">
    <cfRule type="cellIs" dxfId="14395" priority="1270" operator="greaterThan">
      <formula>0</formula>
    </cfRule>
  </conditionalFormatting>
  <conditionalFormatting sqref="Q32:Q39">
    <cfRule type="cellIs" dxfId="14394" priority="1269" operator="lessThan">
      <formula>0</formula>
    </cfRule>
  </conditionalFormatting>
  <conditionalFormatting sqref="R32:R39">
    <cfRule type="cellIs" dxfId="14393" priority="1267" operator="lessThan">
      <formula>0.8</formula>
    </cfRule>
    <cfRule type="cellIs" dxfId="14392" priority="1268" operator="greaterThan">
      <formula>1</formula>
    </cfRule>
  </conditionalFormatting>
  <conditionalFormatting sqref="R32:R39">
    <cfRule type="cellIs" dxfId="14391" priority="1265" operator="greaterThan">
      <formula>1</formula>
    </cfRule>
    <cfRule type="cellIs" dxfId="14390" priority="1266" operator="lessThan">
      <formula>0.8</formula>
    </cfRule>
  </conditionalFormatting>
  <conditionalFormatting sqref="P32:P39">
    <cfRule type="cellIs" dxfId="14389" priority="1264" operator="greaterThan">
      <formula>0</formula>
    </cfRule>
  </conditionalFormatting>
  <conditionalFormatting sqref="Q32:Q39">
    <cfRule type="cellIs" dxfId="14388" priority="1263" operator="lessThan">
      <formula>0</formula>
    </cfRule>
  </conditionalFormatting>
  <conditionalFormatting sqref="R32:R39">
    <cfRule type="cellIs" dxfId="14387" priority="1261" operator="lessThan">
      <formula>0.8</formula>
    </cfRule>
    <cfRule type="cellIs" dxfId="14386" priority="1262" operator="greaterThan">
      <formula>1</formula>
    </cfRule>
  </conditionalFormatting>
  <conditionalFormatting sqref="R32:R39">
    <cfRule type="cellIs" dxfId="14385" priority="1259" operator="greaterThan">
      <formula>1</formula>
    </cfRule>
    <cfRule type="cellIs" dxfId="14384" priority="1260" operator="lessThan">
      <formula>0.8</formula>
    </cfRule>
  </conditionalFormatting>
  <conditionalFormatting sqref="P32:P39">
    <cfRule type="cellIs" dxfId="14383" priority="1258" operator="greaterThan">
      <formula>0</formula>
    </cfRule>
  </conditionalFormatting>
  <conditionalFormatting sqref="Q32:Q39">
    <cfRule type="cellIs" dxfId="14382" priority="1257" operator="lessThan">
      <formula>0</formula>
    </cfRule>
  </conditionalFormatting>
  <conditionalFormatting sqref="R32:R39">
    <cfRule type="cellIs" dxfId="14381" priority="1255" operator="lessThan">
      <formula>0.8</formula>
    </cfRule>
    <cfRule type="cellIs" dxfId="14380" priority="1256" operator="greaterThan">
      <formula>1</formula>
    </cfRule>
  </conditionalFormatting>
  <conditionalFormatting sqref="R32:R39">
    <cfRule type="cellIs" dxfId="14379" priority="1253" operator="greaterThan">
      <formula>1</formula>
    </cfRule>
    <cfRule type="cellIs" dxfId="14378" priority="1254" operator="lessThan">
      <formula>0.8</formula>
    </cfRule>
  </conditionalFormatting>
  <conditionalFormatting sqref="P32:P39">
    <cfRule type="cellIs" dxfId="14377" priority="1252" operator="greaterThan">
      <formula>0</formula>
    </cfRule>
  </conditionalFormatting>
  <conditionalFormatting sqref="P32:P39">
    <cfRule type="cellIs" dxfId="14376" priority="1246" operator="greaterThan">
      <formula>0</formula>
    </cfRule>
  </conditionalFormatting>
  <conditionalFormatting sqref="Q32:Q39">
    <cfRule type="cellIs" dxfId="14375" priority="1251" operator="lessThan">
      <formula>0</formula>
    </cfRule>
  </conditionalFormatting>
  <conditionalFormatting sqref="R32:R39">
    <cfRule type="cellIs" dxfId="14374" priority="1249" operator="lessThan">
      <formula>0.8</formula>
    </cfRule>
    <cfRule type="cellIs" dxfId="14373" priority="1250" operator="greaterThan">
      <formula>1</formula>
    </cfRule>
  </conditionalFormatting>
  <conditionalFormatting sqref="R32:R39">
    <cfRule type="cellIs" dxfId="14372" priority="1247" operator="greaterThan">
      <formula>1</formula>
    </cfRule>
    <cfRule type="cellIs" dxfId="14371" priority="1248" operator="lessThan">
      <formula>0.8</formula>
    </cfRule>
  </conditionalFormatting>
  <conditionalFormatting sqref="P32:P39">
    <cfRule type="cellIs" dxfId="14370" priority="1240" operator="greaterThan">
      <formula>0</formula>
    </cfRule>
  </conditionalFormatting>
  <conditionalFormatting sqref="Q32:Q39">
    <cfRule type="cellIs" dxfId="14369" priority="1245" operator="lessThan">
      <formula>0</formula>
    </cfRule>
  </conditionalFormatting>
  <conditionalFormatting sqref="R32:R39">
    <cfRule type="cellIs" dxfId="14368" priority="1243" operator="lessThan">
      <formula>0.8</formula>
    </cfRule>
    <cfRule type="cellIs" dxfId="14367" priority="1244" operator="greaterThan">
      <formula>1</formula>
    </cfRule>
  </conditionalFormatting>
  <conditionalFormatting sqref="R32:R39">
    <cfRule type="cellIs" dxfId="14366" priority="1241" operator="greaterThan">
      <formula>1</formula>
    </cfRule>
    <cfRule type="cellIs" dxfId="14365" priority="1242" operator="lessThan">
      <formula>0.8</formula>
    </cfRule>
  </conditionalFormatting>
  <conditionalFormatting sqref="R32:R39">
    <cfRule type="cellIs" dxfId="14364" priority="1237" operator="lessThan">
      <formula>0.8</formula>
    </cfRule>
    <cfRule type="cellIs" dxfId="14363" priority="1238" operator="greaterThan">
      <formula>1</formula>
    </cfRule>
  </conditionalFormatting>
  <conditionalFormatting sqref="R32:R39">
    <cfRule type="cellIs" dxfId="14362" priority="1235" operator="greaterThan">
      <formula>1</formula>
    </cfRule>
    <cfRule type="cellIs" dxfId="14361" priority="1236" operator="lessThan">
      <formula>0.8</formula>
    </cfRule>
  </conditionalFormatting>
  <conditionalFormatting sqref="P32:P39">
    <cfRule type="cellIs" dxfId="14360" priority="1234" operator="greaterThan">
      <formula>0</formula>
    </cfRule>
  </conditionalFormatting>
  <conditionalFormatting sqref="Q32:Q39">
    <cfRule type="cellIs" dxfId="14359" priority="1239" operator="lessThan">
      <formula>0</formula>
    </cfRule>
  </conditionalFormatting>
  <conditionalFormatting sqref="Q32:Q39">
    <cfRule type="cellIs" dxfId="14358" priority="1228" operator="lessThan">
      <formula>0</formula>
    </cfRule>
  </conditionalFormatting>
  <conditionalFormatting sqref="P32:P39">
    <cfRule type="cellIs" dxfId="14357" priority="1229" operator="greaterThan">
      <formula>0</formula>
    </cfRule>
  </conditionalFormatting>
  <conditionalFormatting sqref="R32:R39">
    <cfRule type="cellIs" dxfId="14356" priority="1232" operator="lessThan">
      <formula>0.8</formula>
    </cfRule>
    <cfRule type="cellIs" dxfId="14355" priority="1233" operator="greaterThan">
      <formula>1</formula>
    </cfRule>
  </conditionalFormatting>
  <conditionalFormatting sqref="R32:R39">
    <cfRule type="cellIs" dxfId="14354" priority="1230" operator="greaterThan">
      <formula>1</formula>
    </cfRule>
    <cfRule type="cellIs" dxfId="14353" priority="1231" operator="lessThan">
      <formula>0.8</formula>
    </cfRule>
  </conditionalFormatting>
  <conditionalFormatting sqref="Q32:Q39">
    <cfRule type="cellIs" dxfId="14352" priority="1222" operator="lessThan">
      <formula>0</formula>
    </cfRule>
  </conditionalFormatting>
  <conditionalFormatting sqref="R32:R39">
    <cfRule type="cellIs" dxfId="14351" priority="1226" operator="lessThan">
      <formula>0.8</formula>
    </cfRule>
    <cfRule type="cellIs" dxfId="14350" priority="1227" operator="greaterThan">
      <formula>1</formula>
    </cfRule>
  </conditionalFormatting>
  <conditionalFormatting sqref="R32:R39">
    <cfRule type="cellIs" dxfId="14349" priority="1224" operator="greaterThan">
      <formula>1</formula>
    </cfRule>
    <cfRule type="cellIs" dxfId="14348" priority="1225" operator="lessThan">
      <formula>0.8</formula>
    </cfRule>
  </conditionalFormatting>
  <conditionalFormatting sqref="P32:P39">
    <cfRule type="cellIs" dxfId="14347" priority="1223" operator="greaterThan">
      <formula>0</formula>
    </cfRule>
  </conditionalFormatting>
  <conditionalFormatting sqref="Q32:Q39">
    <cfRule type="cellIs" dxfId="14346" priority="1221" operator="lessThan">
      <formula>0</formula>
    </cfRule>
  </conditionalFormatting>
  <conditionalFormatting sqref="R32:R39">
    <cfRule type="cellIs" dxfId="14345" priority="1219" operator="lessThan">
      <formula>0.8</formula>
    </cfRule>
    <cfRule type="cellIs" dxfId="14344" priority="1220" operator="greaterThan">
      <formula>1</formula>
    </cfRule>
  </conditionalFormatting>
  <conditionalFormatting sqref="R32:R39">
    <cfRule type="cellIs" dxfId="14343" priority="1217" operator="greaterThan">
      <formula>1</formula>
    </cfRule>
    <cfRule type="cellIs" dxfId="14342" priority="1218" operator="lessThan">
      <formula>0.8</formula>
    </cfRule>
  </conditionalFormatting>
  <conditionalFormatting sqref="P32:P39">
    <cfRule type="cellIs" dxfId="14341" priority="1216" operator="greaterThan">
      <formula>0</formula>
    </cfRule>
  </conditionalFormatting>
  <conditionalFormatting sqref="Q32:Q39">
    <cfRule type="cellIs" dxfId="14340" priority="1215" operator="lessThan">
      <formula>0</formula>
    </cfRule>
  </conditionalFormatting>
  <conditionalFormatting sqref="R32:R39">
    <cfRule type="cellIs" dxfId="14339" priority="1213" operator="lessThan">
      <formula>0.8</formula>
    </cfRule>
    <cfRule type="cellIs" dxfId="14338" priority="1214" operator="greaterThan">
      <formula>1</formula>
    </cfRule>
  </conditionalFormatting>
  <conditionalFormatting sqref="R32:R39">
    <cfRule type="cellIs" dxfId="14337" priority="1211" operator="greaterThan">
      <formula>1</formula>
    </cfRule>
    <cfRule type="cellIs" dxfId="14336" priority="1212" operator="lessThan">
      <formula>0.8</formula>
    </cfRule>
  </conditionalFormatting>
  <conditionalFormatting sqref="P32:P39">
    <cfRule type="cellIs" dxfId="14335" priority="1210" operator="greaterThan">
      <formula>0</formula>
    </cfRule>
  </conditionalFormatting>
  <conditionalFormatting sqref="Q32:Q39">
    <cfRule type="cellIs" dxfId="14334" priority="1209" operator="lessThan">
      <formula>0</formula>
    </cfRule>
  </conditionalFormatting>
  <conditionalFormatting sqref="R32:R39">
    <cfRule type="cellIs" dxfId="14333" priority="1207" operator="lessThan">
      <formula>0.8</formula>
    </cfRule>
    <cfRule type="cellIs" dxfId="14332" priority="1208" operator="greaterThan">
      <formula>1</formula>
    </cfRule>
  </conditionalFormatting>
  <conditionalFormatting sqref="R32:R39">
    <cfRule type="cellIs" dxfId="14331" priority="1205" operator="greaterThan">
      <formula>1</formula>
    </cfRule>
    <cfRule type="cellIs" dxfId="14330" priority="1206" operator="lessThan">
      <formula>0.8</formula>
    </cfRule>
  </conditionalFormatting>
  <conditionalFormatting sqref="P32:P39">
    <cfRule type="cellIs" dxfId="14329" priority="1204" operator="greaterThan">
      <formula>0</formula>
    </cfRule>
  </conditionalFormatting>
  <conditionalFormatting sqref="Q32:Q39">
    <cfRule type="cellIs" dxfId="14328" priority="1203" operator="lessThan">
      <formula>0</formula>
    </cfRule>
  </conditionalFormatting>
  <conditionalFormatting sqref="R32:R39">
    <cfRule type="cellIs" dxfId="14327" priority="1201" operator="lessThan">
      <formula>0.8</formula>
    </cfRule>
    <cfRule type="cellIs" dxfId="14326" priority="1202" operator="greaterThan">
      <formula>1</formula>
    </cfRule>
  </conditionalFormatting>
  <conditionalFormatting sqref="R32:R39">
    <cfRule type="cellIs" dxfId="14325" priority="1199" operator="greaterThan">
      <formula>1</formula>
    </cfRule>
    <cfRule type="cellIs" dxfId="14324" priority="1200" operator="lessThan">
      <formula>0.8</formula>
    </cfRule>
  </conditionalFormatting>
  <conditionalFormatting sqref="P32:P39">
    <cfRule type="cellIs" dxfId="14323" priority="1198" operator="greaterThan">
      <formula>0</formula>
    </cfRule>
  </conditionalFormatting>
  <conditionalFormatting sqref="Q96:Q105">
    <cfRule type="cellIs" dxfId="14322" priority="1192" operator="lessThan">
      <formula>0</formula>
    </cfRule>
  </conditionalFormatting>
  <conditionalFormatting sqref="P96:P105">
    <cfRule type="cellIs" dxfId="14321" priority="1193" operator="greaterThan">
      <formula>0</formula>
    </cfRule>
  </conditionalFormatting>
  <conditionalFormatting sqref="R96:R105">
    <cfRule type="cellIs" dxfId="14320" priority="1196" operator="lessThan">
      <formula>0.8</formula>
    </cfRule>
    <cfRule type="cellIs" dxfId="14319" priority="1197" operator="greaterThan">
      <formula>1</formula>
    </cfRule>
  </conditionalFormatting>
  <conditionalFormatting sqref="R96:R105">
    <cfRule type="cellIs" dxfId="14318" priority="1194" operator="greaterThan">
      <formula>1</formula>
    </cfRule>
    <cfRule type="cellIs" dxfId="14317" priority="1195" operator="lessThan">
      <formula>0.8</formula>
    </cfRule>
  </conditionalFormatting>
  <conditionalFormatting sqref="Q96:Q105">
    <cfRule type="cellIs" dxfId="14316" priority="1186" operator="lessThan">
      <formula>0</formula>
    </cfRule>
  </conditionalFormatting>
  <conditionalFormatting sqref="R96:R105">
    <cfRule type="cellIs" dxfId="14315" priority="1190" operator="lessThan">
      <formula>0.8</formula>
    </cfRule>
    <cfRule type="cellIs" dxfId="14314" priority="1191" operator="greaterThan">
      <formula>1</formula>
    </cfRule>
  </conditionalFormatting>
  <conditionalFormatting sqref="R96:R105">
    <cfRule type="cellIs" dxfId="14313" priority="1188" operator="greaterThan">
      <formula>1</formula>
    </cfRule>
    <cfRule type="cellIs" dxfId="14312" priority="1189" operator="lessThan">
      <formula>0.8</formula>
    </cfRule>
  </conditionalFormatting>
  <conditionalFormatting sqref="P96:P105">
    <cfRule type="cellIs" dxfId="14311" priority="1187" operator="greaterThan">
      <formula>0</formula>
    </cfRule>
  </conditionalFormatting>
  <conditionalFormatting sqref="Q96:Q105">
    <cfRule type="cellIs" dxfId="14310" priority="1185" operator="lessThan">
      <formula>0</formula>
    </cfRule>
  </conditionalFormatting>
  <conditionalFormatting sqref="R96:R105">
    <cfRule type="cellIs" dxfId="14309" priority="1183" operator="lessThan">
      <formula>0.8</formula>
    </cfRule>
    <cfRule type="cellIs" dxfId="14308" priority="1184" operator="greaterThan">
      <formula>1</formula>
    </cfRule>
  </conditionalFormatting>
  <conditionalFormatting sqref="R96:R105">
    <cfRule type="cellIs" dxfId="14307" priority="1181" operator="greaterThan">
      <formula>1</formula>
    </cfRule>
    <cfRule type="cellIs" dxfId="14306" priority="1182" operator="lessThan">
      <formula>0.8</formula>
    </cfRule>
  </conditionalFormatting>
  <conditionalFormatting sqref="P96:P105">
    <cfRule type="cellIs" dxfId="14305" priority="1180" operator="greaterThan">
      <formula>0</formula>
    </cfRule>
  </conditionalFormatting>
  <conditionalFormatting sqref="Q96:Q105">
    <cfRule type="cellIs" dxfId="14304" priority="1179" operator="lessThan">
      <formula>0</formula>
    </cfRule>
  </conditionalFormatting>
  <conditionalFormatting sqref="R96:R105">
    <cfRule type="cellIs" dxfId="14303" priority="1177" operator="lessThan">
      <formula>0.8</formula>
    </cfRule>
    <cfRule type="cellIs" dxfId="14302" priority="1178" operator="greaterThan">
      <formula>1</formula>
    </cfRule>
  </conditionalFormatting>
  <conditionalFormatting sqref="R96:R105">
    <cfRule type="cellIs" dxfId="14301" priority="1175" operator="greaterThan">
      <formula>1</formula>
    </cfRule>
    <cfRule type="cellIs" dxfId="14300" priority="1176" operator="lessThan">
      <formula>0.8</formula>
    </cfRule>
  </conditionalFormatting>
  <conditionalFormatting sqref="P96:P105">
    <cfRule type="cellIs" dxfId="14299" priority="1174" operator="greaterThan">
      <formula>0</formula>
    </cfRule>
  </conditionalFormatting>
  <conditionalFormatting sqref="Q96:Q105">
    <cfRule type="cellIs" dxfId="14298" priority="1168" operator="lessThan">
      <formula>0</formula>
    </cfRule>
  </conditionalFormatting>
  <conditionalFormatting sqref="R96:R105">
    <cfRule type="cellIs" dxfId="14297" priority="1172" operator="lessThan">
      <formula>0.8</formula>
    </cfRule>
    <cfRule type="cellIs" dxfId="14296" priority="1173" operator="greaterThan">
      <formula>1</formula>
    </cfRule>
  </conditionalFormatting>
  <conditionalFormatting sqref="R96:R105">
    <cfRule type="cellIs" dxfId="14295" priority="1170" operator="greaterThan">
      <formula>1</formula>
    </cfRule>
    <cfRule type="cellIs" dxfId="14294" priority="1171" operator="lessThan">
      <formula>0.8</formula>
    </cfRule>
  </conditionalFormatting>
  <conditionalFormatting sqref="P96:P105">
    <cfRule type="cellIs" dxfId="14293" priority="1169" operator="greaterThan">
      <formula>0</formula>
    </cfRule>
  </conditionalFormatting>
  <conditionalFormatting sqref="Q96:Q105">
    <cfRule type="cellIs" dxfId="14292" priority="1167" operator="lessThan">
      <formula>0</formula>
    </cfRule>
  </conditionalFormatting>
  <conditionalFormatting sqref="R96:R105">
    <cfRule type="cellIs" dxfId="14291" priority="1165" operator="lessThan">
      <formula>0.8</formula>
    </cfRule>
    <cfRule type="cellIs" dxfId="14290" priority="1166" operator="greaterThan">
      <formula>1</formula>
    </cfRule>
  </conditionalFormatting>
  <conditionalFormatting sqref="R96:R105">
    <cfRule type="cellIs" dxfId="14289" priority="1163" operator="greaterThan">
      <formula>1</formula>
    </cfRule>
    <cfRule type="cellIs" dxfId="14288" priority="1164" operator="lessThan">
      <formula>0.8</formula>
    </cfRule>
  </conditionalFormatting>
  <conditionalFormatting sqref="P96:P105">
    <cfRule type="cellIs" dxfId="14287" priority="1162" operator="greaterThan">
      <formula>0</formula>
    </cfRule>
  </conditionalFormatting>
  <conditionalFormatting sqref="Q96:Q105">
    <cfRule type="cellIs" dxfId="14286" priority="1161" operator="lessThan">
      <formula>0</formula>
    </cfRule>
  </conditionalFormatting>
  <conditionalFormatting sqref="R96:R105">
    <cfRule type="cellIs" dxfId="14285" priority="1159" operator="lessThan">
      <formula>0.8</formula>
    </cfRule>
    <cfRule type="cellIs" dxfId="14284" priority="1160" operator="greaterThan">
      <formula>1</formula>
    </cfRule>
  </conditionalFormatting>
  <conditionalFormatting sqref="R96:R105">
    <cfRule type="cellIs" dxfId="14283" priority="1157" operator="greaterThan">
      <formula>1</formula>
    </cfRule>
    <cfRule type="cellIs" dxfId="14282" priority="1158" operator="lessThan">
      <formula>0.8</formula>
    </cfRule>
  </conditionalFormatting>
  <conditionalFormatting sqref="P96:P105">
    <cfRule type="cellIs" dxfId="14281" priority="1156" operator="greaterThan">
      <formula>0</formula>
    </cfRule>
  </conditionalFormatting>
  <conditionalFormatting sqref="Q96:Q105">
    <cfRule type="cellIs" dxfId="14280" priority="1155" operator="lessThan">
      <formula>0</formula>
    </cfRule>
  </conditionalFormatting>
  <conditionalFormatting sqref="R96:R105">
    <cfRule type="cellIs" dxfId="14279" priority="1153" operator="lessThan">
      <formula>0.8</formula>
    </cfRule>
    <cfRule type="cellIs" dxfId="14278" priority="1154" operator="greaterThan">
      <formula>1</formula>
    </cfRule>
  </conditionalFormatting>
  <conditionalFormatting sqref="R96:R105">
    <cfRule type="cellIs" dxfId="14277" priority="1151" operator="greaterThan">
      <formula>1</formula>
    </cfRule>
    <cfRule type="cellIs" dxfId="14276" priority="1152" operator="lessThan">
      <formula>0.8</formula>
    </cfRule>
  </conditionalFormatting>
  <conditionalFormatting sqref="P96:P105">
    <cfRule type="cellIs" dxfId="14275" priority="1150" operator="greaterThan">
      <formula>0</formula>
    </cfRule>
  </conditionalFormatting>
  <conditionalFormatting sqref="Q96:Q105">
    <cfRule type="cellIs" dxfId="14274" priority="1149" operator="lessThan">
      <formula>0</formula>
    </cfRule>
  </conditionalFormatting>
  <conditionalFormatting sqref="R96:R105">
    <cfRule type="cellIs" dxfId="14273" priority="1147" operator="lessThan">
      <formula>0.8</formula>
    </cfRule>
    <cfRule type="cellIs" dxfId="14272" priority="1148" operator="greaterThan">
      <formula>1</formula>
    </cfRule>
  </conditionalFormatting>
  <conditionalFormatting sqref="R96:R105">
    <cfRule type="cellIs" dxfId="14271" priority="1145" operator="greaterThan">
      <formula>1</formula>
    </cfRule>
    <cfRule type="cellIs" dxfId="14270" priority="1146" operator="lessThan">
      <formula>0.8</formula>
    </cfRule>
  </conditionalFormatting>
  <conditionalFormatting sqref="P96:P105">
    <cfRule type="cellIs" dxfId="14269" priority="1144" operator="greaterThan">
      <formula>0</formula>
    </cfRule>
  </conditionalFormatting>
  <conditionalFormatting sqref="Q96:Q105">
    <cfRule type="cellIs" dxfId="14268" priority="1143" operator="lessThan">
      <formula>0</formula>
    </cfRule>
  </conditionalFormatting>
  <conditionalFormatting sqref="R96:R105">
    <cfRule type="cellIs" dxfId="14267" priority="1141" operator="lessThan">
      <formula>0.8</formula>
    </cfRule>
    <cfRule type="cellIs" dxfId="14266" priority="1142" operator="greaterThan">
      <formula>1</formula>
    </cfRule>
  </conditionalFormatting>
  <conditionalFormatting sqref="R96:R105">
    <cfRule type="cellIs" dxfId="14265" priority="1139" operator="greaterThan">
      <formula>1</formula>
    </cfRule>
    <cfRule type="cellIs" dxfId="14264" priority="1140" operator="lessThan">
      <formula>0.8</formula>
    </cfRule>
  </conditionalFormatting>
  <conditionalFormatting sqref="P96:P105">
    <cfRule type="cellIs" dxfId="14263" priority="1138" operator="greaterThan">
      <formula>0</formula>
    </cfRule>
  </conditionalFormatting>
  <conditionalFormatting sqref="P96:P105">
    <cfRule type="cellIs" dxfId="14262" priority="1132" operator="greaterThan">
      <formula>0</formula>
    </cfRule>
  </conditionalFormatting>
  <conditionalFormatting sqref="Q96:Q105">
    <cfRule type="cellIs" dxfId="14261" priority="1137" operator="lessThan">
      <formula>0</formula>
    </cfRule>
  </conditionalFormatting>
  <conditionalFormatting sqref="R96:R105">
    <cfRule type="cellIs" dxfId="14260" priority="1135" operator="lessThan">
      <formula>0.8</formula>
    </cfRule>
    <cfRule type="cellIs" dxfId="14259" priority="1136" operator="greaterThan">
      <formula>1</formula>
    </cfRule>
  </conditionalFormatting>
  <conditionalFormatting sqref="R96:R105">
    <cfRule type="cellIs" dxfId="14258" priority="1133" operator="greaterThan">
      <formula>1</formula>
    </cfRule>
    <cfRule type="cellIs" dxfId="14257" priority="1134" operator="lessThan">
      <formula>0.8</formula>
    </cfRule>
  </conditionalFormatting>
  <conditionalFormatting sqref="P96:P105">
    <cfRule type="cellIs" dxfId="14256" priority="1126" operator="greaterThan">
      <formula>0</formula>
    </cfRule>
  </conditionalFormatting>
  <conditionalFormatting sqref="Q96:Q105">
    <cfRule type="cellIs" dxfId="14255" priority="1131" operator="lessThan">
      <formula>0</formula>
    </cfRule>
  </conditionalFormatting>
  <conditionalFormatting sqref="R96:R105">
    <cfRule type="cellIs" dxfId="14254" priority="1129" operator="lessThan">
      <formula>0.8</formula>
    </cfRule>
    <cfRule type="cellIs" dxfId="14253" priority="1130" operator="greaterThan">
      <formula>1</formula>
    </cfRule>
  </conditionalFormatting>
  <conditionalFormatting sqref="R96:R105">
    <cfRule type="cellIs" dxfId="14252" priority="1127" operator="greaterThan">
      <formula>1</formula>
    </cfRule>
    <cfRule type="cellIs" dxfId="14251" priority="1128" operator="lessThan">
      <formula>0.8</formula>
    </cfRule>
  </conditionalFormatting>
  <conditionalFormatting sqref="R96:R105">
    <cfRule type="cellIs" dxfId="14250" priority="1123" operator="lessThan">
      <formula>0.8</formula>
    </cfRule>
    <cfRule type="cellIs" dxfId="14249" priority="1124" operator="greaterThan">
      <formula>1</formula>
    </cfRule>
  </conditionalFormatting>
  <conditionalFormatting sqref="R96:R105">
    <cfRule type="cellIs" dxfId="14248" priority="1121" operator="greaterThan">
      <formula>1</formula>
    </cfRule>
    <cfRule type="cellIs" dxfId="14247" priority="1122" operator="lessThan">
      <formula>0.8</formula>
    </cfRule>
  </conditionalFormatting>
  <conditionalFormatting sqref="P96:P105">
    <cfRule type="cellIs" dxfId="14246" priority="1120" operator="greaterThan">
      <formula>0</formula>
    </cfRule>
  </conditionalFormatting>
  <conditionalFormatting sqref="Q96:Q105">
    <cfRule type="cellIs" dxfId="14245" priority="1125" operator="lessThan">
      <formula>0</formula>
    </cfRule>
  </conditionalFormatting>
  <conditionalFormatting sqref="Q96:Q105">
    <cfRule type="cellIs" dxfId="14244" priority="1114" operator="lessThan">
      <formula>0</formula>
    </cfRule>
  </conditionalFormatting>
  <conditionalFormatting sqref="P96:P105">
    <cfRule type="cellIs" dxfId="14243" priority="1115" operator="greaterThan">
      <formula>0</formula>
    </cfRule>
  </conditionalFormatting>
  <conditionalFormatting sqref="R96:R105">
    <cfRule type="cellIs" dxfId="14242" priority="1118" operator="lessThan">
      <formula>0.8</formula>
    </cfRule>
    <cfRule type="cellIs" dxfId="14241" priority="1119" operator="greaterThan">
      <formula>1</formula>
    </cfRule>
  </conditionalFormatting>
  <conditionalFormatting sqref="R96:R105">
    <cfRule type="cellIs" dxfId="14240" priority="1116" operator="greaterThan">
      <formula>1</formula>
    </cfRule>
    <cfRule type="cellIs" dxfId="14239" priority="1117" operator="lessThan">
      <formula>0.8</formula>
    </cfRule>
  </conditionalFormatting>
  <conditionalFormatting sqref="Q96:Q105">
    <cfRule type="cellIs" dxfId="14238" priority="1108" operator="lessThan">
      <formula>0</formula>
    </cfRule>
  </conditionalFormatting>
  <conditionalFormatting sqref="R96:R105">
    <cfRule type="cellIs" dxfId="14237" priority="1112" operator="lessThan">
      <formula>0.8</formula>
    </cfRule>
    <cfRule type="cellIs" dxfId="14236" priority="1113" operator="greaterThan">
      <formula>1</formula>
    </cfRule>
  </conditionalFormatting>
  <conditionalFormatting sqref="R96:R105">
    <cfRule type="cellIs" dxfId="14235" priority="1110" operator="greaterThan">
      <formula>1</formula>
    </cfRule>
    <cfRule type="cellIs" dxfId="14234" priority="1111" operator="lessThan">
      <formula>0.8</formula>
    </cfRule>
  </conditionalFormatting>
  <conditionalFormatting sqref="P96:P105">
    <cfRule type="cellIs" dxfId="14233" priority="1109" operator="greaterThan">
      <formula>0</formula>
    </cfRule>
  </conditionalFormatting>
  <conditionalFormatting sqref="Q96:Q105">
    <cfRule type="cellIs" dxfId="14232" priority="1107" operator="lessThan">
      <formula>0</formula>
    </cfRule>
  </conditionalFormatting>
  <conditionalFormatting sqref="R96:R105">
    <cfRule type="cellIs" dxfId="14231" priority="1105" operator="lessThan">
      <formula>0.8</formula>
    </cfRule>
    <cfRule type="cellIs" dxfId="14230" priority="1106" operator="greaterThan">
      <formula>1</formula>
    </cfRule>
  </conditionalFormatting>
  <conditionalFormatting sqref="R96:R105">
    <cfRule type="cellIs" dxfId="14229" priority="1103" operator="greaterThan">
      <formula>1</formula>
    </cfRule>
    <cfRule type="cellIs" dxfId="14228" priority="1104" operator="lessThan">
      <formula>0.8</formula>
    </cfRule>
  </conditionalFormatting>
  <conditionalFormatting sqref="P96:P105">
    <cfRule type="cellIs" dxfId="14227" priority="1102" operator="greaterThan">
      <formula>0</formula>
    </cfRule>
  </conditionalFormatting>
  <conditionalFormatting sqref="Q96:Q105">
    <cfRule type="cellIs" dxfId="14226" priority="1101" operator="lessThan">
      <formula>0</formula>
    </cfRule>
  </conditionalFormatting>
  <conditionalFormatting sqref="R96:R105">
    <cfRule type="cellIs" dxfId="14225" priority="1099" operator="lessThan">
      <formula>0.8</formula>
    </cfRule>
    <cfRule type="cellIs" dxfId="14224" priority="1100" operator="greaterThan">
      <formula>1</formula>
    </cfRule>
  </conditionalFormatting>
  <conditionalFormatting sqref="R96:R105">
    <cfRule type="cellIs" dxfId="14223" priority="1097" operator="greaterThan">
      <formula>1</formula>
    </cfRule>
    <cfRule type="cellIs" dxfId="14222" priority="1098" operator="lessThan">
      <formula>0.8</formula>
    </cfRule>
  </conditionalFormatting>
  <conditionalFormatting sqref="P96:P105">
    <cfRule type="cellIs" dxfId="14221" priority="1096" operator="greaterThan">
      <formula>0</formula>
    </cfRule>
  </conditionalFormatting>
  <conditionalFormatting sqref="Q96:Q105">
    <cfRule type="cellIs" dxfId="14220" priority="1090" operator="lessThan">
      <formula>0</formula>
    </cfRule>
  </conditionalFormatting>
  <conditionalFormatting sqref="P96:P105">
    <cfRule type="cellIs" dxfId="14219" priority="1091" operator="greaterThan">
      <formula>0</formula>
    </cfRule>
  </conditionalFormatting>
  <conditionalFormatting sqref="R96:R105">
    <cfRule type="cellIs" dxfId="14218" priority="1094" operator="lessThan">
      <formula>0.8</formula>
    </cfRule>
    <cfRule type="cellIs" dxfId="14217" priority="1095" operator="greaterThan">
      <formula>1</formula>
    </cfRule>
  </conditionalFormatting>
  <conditionalFormatting sqref="R96:R105">
    <cfRule type="cellIs" dxfId="14216" priority="1092" operator="greaterThan">
      <formula>1</formula>
    </cfRule>
    <cfRule type="cellIs" dxfId="14215" priority="1093" operator="lessThan">
      <formula>0.8</formula>
    </cfRule>
  </conditionalFormatting>
  <conditionalFormatting sqref="Q96:Q105">
    <cfRule type="cellIs" dxfId="14214" priority="1084" operator="lessThan">
      <formula>0</formula>
    </cfRule>
  </conditionalFormatting>
  <conditionalFormatting sqref="R96:R105">
    <cfRule type="cellIs" dxfId="14213" priority="1088" operator="lessThan">
      <formula>0.8</formula>
    </cfRule>
    <cfRule type="cellIs" dxfId="14212" priority="1089" operator="greaterThan">
      <formula>1</formula>
    </cfRule>
  </conditionalFormatting>
  <conditionalFormatting sqref="R96:R105">
    <cfRule type="cellIs" dxfId="14211" priority="1086" operator="greaterThan">
      <formula>1</formula>
    </cfRule>
    <cfRule type="cellIs" dxfId="14210" priority="1087" operator="lessThan">
      <formula>0.8</formula>
    </cfRule>
  </conditionalFormatting>
  <conditionalFormatting sqref="P96:P105">
    <cfRule type="cellIs" dxfId="14209" priority="1085" operator="greaterThan">
      <formula>0</formula>
    </cfRule>
  </conditionalFormatting>
  <conditionalFormatting sqref="Q96:Q105">
    <cfRule type="cellIs" dxfId="14208" priority="1083" operator="lessThan">
      <formula>0</formula>
    </cfRule>
  </conditionalFormatting>
  <conditionalFormatting sqref="R96:R105">
    <cfRule type="cellIs" dxfId="14207" priority="1081" operator="lessThan">
      <formula>0.8</formula>
    </cfRule>
    <cfRule type="cellIs" dxfId="14206" priority="1082" operator="greaterThan">
      <formula>1</formula>
    </cfRule>
  </conditionalFormatting>
  <conditionalFormatting sqref="R96:R105">
    <cfRule type="cellIs" dxfId="14205" priority="1079" operator="greaterThan">
      <formula>1</formula>
    </cfRule>
    <cfRule type="cellIs" dxfId="14204" priority="1080" operator="lessThan">
      <formula>0.8</formula>
    </cfRule>
  </conditionalFormatting>
  <conditionalFormatting sqref="P96:P105">
    <cfRule type="cellIs" dxfId="14203" priority="1078" operator="greaterThan">
      <formula>0</formula>
    </cfRule>
  </conditionalFormatting>
  <conditionalFormatting sqref="Q96:Q105">
    <cfRule type="cellIs" dxfId="14202" priority="1077" operator="lessThan">
      <formula>0</formula>
    </cfRule>
  </conditionalFormatting>
  <conditionalFormatting sqref="R96:R105">
    <cfRule type="cellIs" dxfId="14201" priority="1075" operator="lessThan">
      <formula>0.8</formula>
    </cfRule>
    <cfRule type="cellIs" dxfId="14200" priority="1076" operator="greaterThan">
      <formula>1</formula>
    </cfRule>
  </conditionalFormatting>
  <conditionalFormatting sqref="R96:R105">
    <cfRule type="cellIs" dxfId="14199" priority="1073" operator="greaterThan">
      <formula>1</formula>
    </cfRule>
    <cfRule type="cellIs" dxfId="14198" priority="1074" operator="lessThan">
      <formula>0.8</formula>
    </cfRule>
  </conditionalFormatting>
  <conditionalFormatting sqref="P96:P105">
    <cfRule type="cellIs" dxfId="14197" priority="1072" operator="greaterThan">
      <formula>0</formula>
    </cfRule>
  </conditionalFormatting>
  <conditionalFormatting sqref="P124 P127 P130">
    <cfRule type="cellIs" dxfId="14196" priority="1066" operator="greaterThan">
      <formula>0</formula>
    </cfRule>
  </conditionalFormatting>
  <conditionalFormatting sqref="Q124 Q127 Q130">
    <cfRule type="cellIs" dxfId="14195" priority="1071" operator="lessThan">
      <formula>0</formula>
    </cfRule>
  </conditionalFormatting>
  <conditionalFormatting sqref="R124 R127 R130">
    <cfRule type="cellIs" dxfId="14194" priority="1069" operator="lessThan">
      <formula>0.8</formula>
    </cfRule>
    <cfRule type="cellIs" dxfId="14193" priority="1070" operator="greaterThan">
      <formula>1</formula>
    </cfRule>
  </conditionalFormatting>
  <conditionalFormatting sqref="R124 R127 R130">
    <cfRule type="cellIs" dxfId="14192" priority="1067" operator="greaterThan">
      <formula>1</formula>
    </cfRule>
    <cfRule type="cellIs" dxfId="14191" priority="1068" operator="lessThan">
      <formula>0.8</formula>
    </cfRule>
  </conditionalFormatting>
  <conditionalFormatting sqref="Q124 Q127 Q130">
    <cfRule type="cellIs" dxfId="14190" priority="1065" operator="lessThan">
      <formula>0</formula>
    </cfRule>
  </conditionalFormatting>
  <conditionalFormatting sqref="R124 R127 R130">
    <cfRule type="cellIs" dxfId="14189" priority="1063" operator="lessThan">
      <formula>0.8</formula>
    </cfRule>
    <cfRule type="cellIs" dxfId="14188" priority="1064" operator="greaterThan">
      <formula>1</formula>
    </cfRule>
  </conditionalFormatting>
  <conditionalFormatting sqref="R124 R127 R130">
    <cfRule type="cellIs" dxfId="14187" priority="1061" operator="greaterThan">
      <formula>1</formula>
    </cfRule>
    <cfRule type="cellIs" dxfId="14186" priority="1062" operator="lessThan">
      <formula>0.8</formula>
    </cfRule>
  </conditionalFormatting>
  <conditionalFormatting sqref="P124 P127 P130">
    <cfRule type="cellIs" dxfId="14185" priority="1060" operator="greaterThan">
      <formula>0</formula>
    </cfRule>
  </conditionalFormatting>
  <conditionalFormatting sqref="Q123 Q125:Q126 Q128:Q129 Q131">
    <cfRule type="cellIs" dxfId="14184" priority="1059" operator="lessThan">
      <formula>0</formula>
    </cfRule>
  </conditionalFormatting>
  <conditionalFormatting sqref="R123 R125:R126 R128:R129 R131">
    <cfRule type="cellIs" dxfId="14183" priority="1057" operator="lessThan">
      <formula>0.8</formula>
    </cfRule>
    <cfRule type="cellIs" dxfId="14182" priority="1058" operator="greaterThan">
      <formula>1</formula>
    </cfRule>
  </conditionalFormatting>
  <conditionalFormatting sqref="R123 R125:R126 R128:R129 R131">
    <cfRule type="cellIs" dxfId="14181" priority="1055" operator="greaterThan">
      <formula>1</formula>
    </cfRule>
    <cfRule type="cellIs" dxfId="14180" priority="1056" operator="lessThan">
      <formula>0.8</formula>
    </cfRule>
  </conditionalFormatting>
  <conditionalFormatting sqref="P123 P125:P126 P128:P129 P131">
    <cfRule type="cellIs" dxfId="14179" priority="1054" operator="greaterThan">
      <formula>0</formula>
    </cfRule>
  </conditionalFormatting>
  <conditionalFormatting sqref="P123 P125:P126 P128:P129 P131">
    <cfRule type="cellIs" dxfId="14178" priority="1048" operator="greaterThan">
      <formula>0</formula>
    </cfRule>
  </conditionalFormatting>
  <conditionalFormatting sqref="Q123 Q125:Q126 Q128:Q129 Q131">
    <cfRule type="cellIs" dxfId="14177" priority="1053" operator="lessThan">
      <formula>0</formula>
    </cfRule>
  </conditionalFormatting>
  <conditionalFormatting sqref="R123 R125:R126 R128:R129 R131">
    <cfRule type="cellIs" dxfId="14176" priority="1051" operator="lessThan">
      <formula>0.8</formula>
    </cfRule>
    <cfRule type="cellIs" dxfId="14175" priority="1052" operator="greaterThan">
      <formula>1</formula>
    </cfRule>
  </conditionalFormatting>
  <conditionalFormatting sqref="R123 R125:R126 R128:R129 R131">
    <cfRule type="cellIs" dxfId="14174" priority="1049" operator="greaterThan">
      <formula>1</formula>
    </cfRule>
    <cfRule type="cellIs" dxfId="14173" priority="1050" operator="lessThan">
      <formula>0.8</formula>
    </cfRule>
  </conditionalFormatting>
  <conditionalFormatting sqref="P122">
    <cfRule type="cellIs" dxfId="14172" priority="1042" operator="greaterThan">
      <formula>0</formula>
    </cfRule>
  </conditionalFormatting>
  <conditionalFormatting sqref="Q122">
    <cfRule type="cellIs" dxfId="14171" priority="1047" operator="lessThan">
      <formula>0</formula>
    </cfRule>
  </conditionalFormatting>
  <conditionalFormatting sqref="R122">
    <cfRule type="cellIs" dxfId="14170" priority="1045" operator="lessThan">
      <formula>0.8</formula>
    </cfRule>
    <cfRule type="cellIs" dxfId="14169" priority="1046" operator="greaterThan">
      <formula>1</formula>
    </cfRule>
  </conditionalFormatting>
  <conditionalFormatting sqref="R122">
    <cfRule type="cellIs" dxfId="14168" priority="1043" operator="greaterThan">
      <formula>1</formula>
    </cfRule>
    <cfRule type="cellIs" dxfId="14167" priority="1044" operator="lessThan">
      <formula>0.8</formula>
    </cfRule>
  </conditionalFormatting>
  <conditionalFormatting sqref="P137 P143 P140">
    <cfRule type="cellIs" dxfId="14166" priority="1041" operator="greaterThan">
      <formula>0</formula>
    </cfRule>
  </conditionalFormatting>
  <conditionalFormatting sqref="Q137:Q143">
    <cfRule type="cellIs" dxfId="14165" priority="1040" operator="lessThan">
      <formula>0</formula>
    </cfRule>
  </conditionalFormatting>
  <conditionalFormatting sqref="R137 R143">
    <cfRule type="cellIs" dxfId="14164" priority="1038" operator="lessThan">
      <formula>0.8</formula>
    </cfRule>
    <cfRule type="cellIs" dxfId="14163" priority="1039" operator="greaterThan">
      <formula>1</formula>
    </cfRule>
  </conditionalFormatting>
  <conditionalFormatting sqref="R137 R143">
    <cfRule type="cellIs" dxfId="14162" priority="1036" operator="greaterThan">
      <formula>1</formula>
    </cfRule>
    <cfRule type="cellIs" dxfId="14161" priority="1037" operator="lessThan">
      <formula>0.8</formula>
    </cfRule>
  </conditionalFormatting>
  <conditionalFormatting sqref="P137 P143 P140">
    <cfRule type="cellIs" dxfId="14160" priority="1035" operator="greaterThan">
      <formula>0</formula>
    </cfRule>
  </conditionalFormatting>
  <conditionalFormatting sqref="Q137:Q143">
    <cfRule type="cellIs" dxfId="14159" priority="1034" operator="lessThan">
      <formula>0</formula>
    </cfRule>
  </conditionalFormatting>
  <conditionalFormatting sqref="R137 R143">
    <cfRule type="cellIs" dxfId="14158" priority="1032" operator="lessThan">
      <formula>0.8</formula>
    </cfRule>
    <cfRule type="cellIs" dxfId="14157" priority="1033" operator="greaterThan">
      <formula>1</formula>
    </cfRule>
  </conditionalFormatting>
  <conditionalFormatting sqref="R137 R143">
    <cfRule type="cellIs" dxfId="14156" priority="1030" operator="greaterThan">
      <formula>1</formula>
    </cfRule>
    <cfRule type="cellIs" dxfId="14155" priority="1031" operator="lessThan">
      <formula>0.8</formula>
    </cfRule>
  </conditionalFormatting>
  <conditionalFormatting sqref="P137 P143 P140">
    <cfRule type="cellIs" dxfId="14154" priority="1029" operator="greaterThan">
      <formula>0</formula>
    </cfRule>
  </conditionalFormatting>
  <conditionalFormatting sqref="P137 P143 P140">
    <cfRule type="cellIs" dxfId="14153" priority="1023" operator="greaterThan">
      <formula>0</formula>
    </cfRule>
  </conditionalFormatting>
  <conditionalFormatting sqref="Q137:Q143">
    <cfRule type="cellIs" dxfId="14152" priority="1028" operator="lessThan">
      <formula>0</formula>
    </cfRule>
  </conditionalFormatting>
  <conditionalFormatting sqref="R137 R143">
    <cfRule type="cellIs" dxfId="14151" priority="1026" operator="lessThan">
      <formula>0.8</formula>
    </cfRule>
    <cfRule type="cellIs" dxfId="14150" priority="1027" operator="greaterThan">
      <formula>1</formula>
    </cfRule>
  </conditionalFormatting>
  <conditionalFormatting sqref="R137 R143">
    <cfRule type="cellIs" dxfId="14149" priority="1024" operator="greaterThan">
      <formula>1</formula>
    </cfRule>
    <cfRule type="cellIs" dxfId="14148" priority="1025" operator="lessThan">
      <formula>0.8</formula>
    </cfRule>
  </conditionalFormatting>
  <conditionalFormatting sqref="Q137:Q143">
    <cfRule type="cellIs" dxfId="14147" priority="1022" operator="lessThan">
      <formula>0</formula>
    </cfRule>
  </conditionalFormatting>
  <conditionalFormatting sqref="R137 R143">
    <cfRule type="cellIs" dxfId="14146" priority="1020" operator="lessThan">
      <formula>0.8</formula>
    </cfRule>
    <cfRule type="cellIs" dxfId="14145" priority="1021" operator="greaterThan">
      <formula>1</formula>
    </cfRule>
  </conditionalFormatting>
  <conditionalFormatting sqref="R137 R143">
    <cfRule type="cellIs" dxfId="14144" priority="1018" operator="greaterThan">
      <formula>1</formula>
    </cfRule>
    <cfRule type="cellIs" dxfId="14143" priority="1019" operator="lessThan">
      <formula>0.8</formula>
    </cfRule>
  </conditionalFormatting>
  <conditionalFormatting sqref="P137 P143 P140">
    <cfRule type="cellIs" dxfId="14142" priority="1017" operator="greaterThan">
      <formula>0</formula>
    </cfRule>
  </conditionalFormatting>
  <conditionalFormatting sqref="Q137:Q143">
    <cfRule type="cellIs" dxfId="14141" priority="1016" operator="lessThan">
      <formula>0</formula>
    </cfRule>
  </conditionalFormatting>
  <conditionalFormatting sqref="R137 R143">
    <cfRule type="cellIs" dxfId="14140" priority="1014" operator="lessThan">
      <formula>0.8</formula>
    </cfRule>
    <cfRule type="cellIs" dxfId="14139" priority="1015" operator="greaterThan">
      <formula>1</formula>
    </cfRule>
  </conditionalFormatting>
  <conditionalFormatting sqref="R137 R143">
    <cfRule type="cellIs" dxfId="14138" priority="1012" operator="greaterThan">
      <formula>1</formula>
    </cfRule>
    <cfRule type="cellIs" dxfId="14137" priority="1013" operator="lessThan">
      <formula>0.8</formula>
    </cfRule>
  </conditionalFormatting>
  <conditionalFormatting sqref="P137 P143 P140">
    <cfRule type="cellIs" dxfId="14136" priority="1011" operator="greaterThan">
      <formula>0</formula>
    </cfRule>
  </conditionalFormatting>
  <conditionalFormatting sqref="P137 P143 P140">
    <cfRule type="cellIs" dxfId="14135" priority="1005" operator="greaterThan">
      <formula>0</formula>
    </cfRule>
  </conditionalFormatting>
  <conditionalFormatting sqref="Q137:Q143">
    <cfRule type="cellIs" dxfId="14134" priority="1010" operator="lessThan">
      <formula>0</formula>
    </cfRule>
  </conditionalFormatting>
  <conditionalFormatting sqref="R137 R143">
    <cfRule type="cellIs" dxfId="14133" priority="1008" operator="lessThan">
      <formula>0.8</formula>
    </cfRule>
    <cfRule type="cellIs" dxfId="14132" priority="1009" operator="greaterThan">
      <formula>1</formula>
    </cfRule>
  </conditionalFormatting>
  <conditionalFormatting sqref="R137 R143">
    <cfRule type="cellIs" dxfId="14131" priority="1006" operator="greaterThan">
      <formula>1</formula>
    </cfRule>
    <cfRule type="cellIs" dxfId="14130" priority="1007" operator="lessThan">
      <formula>0.8</formula>
    </cfRule>
  </conditionalFormatting>
  <conditionalFormatting sqref="Q137:Q143">
    <cfRule type="cellIs" dxfId="14129" priority="1004" operator="lessThan">
      <formula>0</formula>
    </cfRule>
  </conditionalFormatting>
  <conditionalFormatting sqref="R137 R143">
    <cfRule type="cellIs" dxfId="14128" priority="1002" operator="lessThan">
      <formula>0.8</formula>
    </cfRule>
    <cfRule type="cellIs" dxfId="14127" priority="1003" operator="greaterThan">
      <formula>1</formula>
    </cfRule>
  </conditionalFormatting>
  <conditionalFormatting sqref="R137 R143">
    <cfRule type="cellIs" dxfId="14126" priority="1000" operator="greaterThan">
      <formula>1</formula>
    </cfRule>
    <cfRule type="cellIs" dxfId="14125" priority="1001" operator="lessThan">
      <formula>0.8</formula>
    </cfRule>
  </conditionalFormatting>
  <conditionalFormatting sqref="P137 P143 P140">
    <cfRule type="cellIs" dxfId="14124" priority="999" operator="greaterThan">
      <formula>0</formula>
    </cfRule>
  </conditionalFormatting>
  <conditionalFormatting sqref="Q137:Q143">
    <cfRule type="cellIs" dxfId="14123" priority="998" operator="lessThan">
      <formula>0</formula>
    </cfRule>
  </conditionalFormatting>
  <conditionalFormatting sqref="R137 R143">
    <cfRule type="cellIs" dxfId="14122" priority="996" operator="lessThan">
      <formula>0.8</formula>
    </cfRule>
    <cfRule type="cellIs" dxfId="14121" priority="997" operator="greaterThan">
      <formula>1</formula>
    </cfRule>
  </conditionalFormatting>
  <conditionalFormatting sqref="R137 R143">
    <cfRule type="cellIs" dxfId="14120" priority="994" operator="greaterThan">
      <formula>1</formula>
    </cfRule>
    <cfRule type="cellIs" dxfId="14119" priority="995" operator="lessThan">
      <formula>0.8</formula>
    </cfRule>
  </conditionalFormatting>
  <conditionalFormatting sqref="P137 P143 P140">
    <cfRule type="cellIs" dxfId="14118" priority="993" operator="greaterThan">
      <formula>0</formula>
    </cfRule>
  </conditionalFormatting>
  <conditionalFormatting sqref="P137 P143 P140">
    <cfRule type="cellIs" dxfId="14117" priority="987" operator="greaterThan">
      <formula>0</formula>
    </cfRule>
  </conditionalFormatting>
  <conditionalFormatting sqref="Q137:Q143">
    <cfRule type="cellIs" dxfId="14116" priority="992" operator="lessThan">
      <formula>0</formula>
    </cfRule>
  </conditionalFormatting>
  <conditionalFormatting sqref="R137 R143">
    <cfRule type="cellIs" dxfId="14115" priority="990" operator="lessThan">
      <formula>0.8</formula>
    </cfRule>
    <cfRule type="cellIs" dxfId="14114" priority="991" operator="greaterThan">
      <formula>1</formula>
    </cfRule>
  </conditionalFormatting>
  <conditionalFormatting sqref="R137 R143">
    <cfRule type="cellIs" dxfId="14113" priority="988" operator="greaterThan">
      <formula>1</formula>
    </cfRule>
    <cfRule type="cellIs" dxfId="14112" priority="989" operator="lessThan">
      <formula>0.8</formula>
    </cfRule>
  </conditionalFormatting>
  <conditionalFormatting sqref="Q137:Q143">
    <cfRule type="cellIs" dxfId="14111" priority="986" operator="lessThan">
      <formula>0</formula>
    </cfRule>
  </conditionalFormatting>
  <conditionalFormatting sqref="R137 R143">
    <cfRule type="cellIs" dxfId="14110" priority="984" operator="lessThan">
      <formula>0.8</formula>
    </cfRule>
    <cfRule type="cellIs" dxfId="14109" priority="985" operator="greaterThan">
      <formula>1</formula>
    </cfRule>
  </conditionalFormatting>
  <conditionalFormatting sqref="R137 R143">
    <cfRule type="cellIs" dxfId="14108" priority="982" operator="greaterThan">
      <formula>1</formula>
    </cfRule>
    <cfRule type="cellIs" dxfId="14107" priority="983" operator="lessThan">
      <formula>0.8</formula>
    </cfRule>
  </conditionalFormatting>
  <conditionalFormatting sqref="P137 P143 P140">
    <cfRule type="cellIs" dxfId="14106" priority="981" operator="greaterThan">
      <formula>0</formula>
    </cfRule>
  </conditionalFormatting>
  <conditionalFormatting sqref="P138 P144 P141">
    <cfRule type="cellIs" dxfId="14105" priority="975" operator="greaterThan">
      <formula>0</formula>
    </cfRule>
  </conditionalFormatting>
  <conditionalFormatting sqref="Q144">
    <cfRule type="cellIs" dxfId="14104" priority="980" operator="lessThan">
      <formula>0</formula>
    </cfRule>
  </conditionalFormatting>
  <conditionalFormatting sqref="R138 R144">
    <cfRule type="cellIs" dxfId="14103" priority="978" operator="lessThan">
      <formula>0.8</formula>
    </cfRule>
    <cfRule type="cellIs" dxfId="14102" priority="979" operator="greaterThan">
      <formula>1</formula>
    </cfRule>
  </conditionalFormatting>
  <conditionalFormatting sqref="R138 R144">
    <cfRule type="cellIs" dxfId="14101" priority="976" operator="greaterThan">
      <formula>1</formula>
    </cfRule>
    <cfRule type="cellIs" dxfId="14100" priority="977" operator="lessThan">
      <formula>0.8</formula>
    </cfRule>
  </conditionalFormatting>
  <conditionalFormatting sqref="Q144">
    <cfRule type="cellIs" dxfId="14099" priority="974" operator="lessThan">
      <formula>0</formula>
    </cfRule>
  </conditionalFormatting>
  <conditionalFormatting sqref="R138 R144">
    <cfRule type="cellIs" dxfId="14098" priority="972" operator="lessThan">
      <formula>0.8</formula>
    </cfRule>
    <cfRule type="cellIs" dxfId="14097" priority="973" operator="greaterThan">
      <formula>1</formula>
    </cfRule>
  </conditionalFormatting>
  <conditionalFormatting sqref="R138 R144">
    <cfRule type="cellIs" dxfId="14096" priority="970" operator="greaterThan">
      <formula>1</formula>
    </cfRule>
    <cfRule type="cellIs" dxfId="14095" priority="971" operator="lessThan">
      <formula>0.8</formula>
    </cfRule>
  </conditionalFormatting>
  <conditionalFormatting sqref="P138 P144 P141">
    <cfRule type="cellIs" dxfId="14094" priority="969" operator="greaterThan">
      <formula>0</formula>
    </cfRule>
  </conditionalFormatting>
  <conditionalFormatting sqref="Q144">
    <cfRule type="cellIs" dxfId="14093" priority="968" operator="lessThan">
      <formula>0</formula>
    </cfRule>
  </conditionalFormatting>
  <conditionalFormatting sqref="R138 R144">
    <cfRule type="cellIs" dxfId="14092" priority="966" operator="lessThan">
      <formula>0.8</formula>
    </cfRule>
    <cfRule type="cellIs" dxfId="14091" priority="967" operator="greaterThan">
      <formula>1</formula>
    </cfRule>
  </conditionalFormatting>
  <conditionalFormatting sqref="R138 R144">
    <cfRule type="cellIs" dxfId="14090" priority="964" operator="greaterThan">
      <formula>1</formula>
    </cfRule>
    <cfRule type="cellIs" dxfId="14089" priority="965" operator="lessThan">
      <formula>0.8</formula>
    </cfRule>
  </conditionalFormatting>
  <conditionalFormatting sqref="P138 P144 P141">
    <cfRule type="cellIs" dxfId="14088" priority="963" operator="greaterThan">
      <formula>0</formula>
    </cfRule>
  </conditionalFormatting>
  <conditionalFormatting sqref="Q144">
    <cfRule type="cellIs" dxfId="14087" priority="962" operator="lessThan">
      <formula>0</formula>
    </cfRule>
  </conditionalFormatting>
  <conditionalFormatting sqref="R138 R144">
    <cfRule type="cellIs" dxfId="14086" priority="960" operator="lessThan">
      <formula>0.8</formula>
    </cfRule>
    <cfRule type="cellIs" dxfId="14085" priority="961" operator="greaterThan">
      <formula>1</formula>
    </cfRule>
  </conditionalFormatting>
  <conditionalFormatting sqref="R138 R144">
    <cfRule type="cellIs" dxfId="14084" priority="958" operator="greaterThan">
      <formula>1</formula>
    </cfRule>
    <cfRule type="cellIs" dxfId="14083" priority="959" operator="lessThan">
      <formula>0.8</formula>
    </cfRule>
  </conditionalFormatting>
  <conditionalFormatting sqref="P138 P144 P141">
    <cfRule type="cellIs" dxfId="14082" priority="957" operator="greaterThan">
      <formula>0</formula>
    </cfRule>
  </conditionalFormatting>
  <conditionalFormatting sqref="Q144">
    <cfRule type="cellIs" dxfId="14081" priority="956" operator="lessThan">
      <formula>0</formula>
    </cfRule>
  </conditionalFormatting>
  <conditionalFormatting sqref="R138 R144">
    <cfRule type="cellIs" dxfId="14080" priority="954" operator="lessThan">
      <formula>0.8</formula>
    </cfRule>
    <cfRule type="cellIs" dxfId="14079" priority="955" operator="greaterThan">
      <formula>1</formula>
    </cfRule>
  </conditionalFormatting>
  <conditionalFormatting sqref="R138 R144">
    <cfRule type="cellIs" dxfId="14078" priority="952" operator="greaterThan">
      <formula>1</formula>
    </cfRule>
    <cfRule type="cellIs" dxfId="14077" priority="953" operator="lessThan">
      <formula>0.8</formula>
    </cfRule>
  </conditionalFormatting>
  <conditionalFormatting sqref="Q144">
    <cfRule type="cellIs" dxfId="14076" priority="951" operator="lessThan">
      <formula>0</formula>
    </cfRule>
  </conditionalFormatting>
  <conditionalFormatting sqref="R138 R144">
    <cfRule type="cellIs" dxfId="14075" priority="949" operator="lessThan">
      <formula>0.8</formula>
    </cfRule>
    <cfRule type="cellIs" dxfId="14074" priority="950" operator="greaterThan">
      <formula>1</formula>
    </cfRule>
  </conditionalFormatting>
  <conditionalFormatting sqref="R138 R144">
    <cfRule type="cellIs" dxfId="14073" priority="947" operator="greaterThan">
      <formula>1</formula>
    </cfRule>
    <cfRule type="cellIs" dxfId="14072" priority="948" operator="lessThan">
      <formula>0.8</formula>
    </cfRule>
  </conditionalFormatting>
  <conditionalFormatting sqref="P138 P144 P141">
    <cfRule type="cellIs" dxfId="14071" priority="946" operator="greaterThan">
      <formula>0</formula>
    </cfRule>
  </conditionalFormatting>
  <conditionalFormatting sqref="P138 P144 P141">
    <cfRule type="cellIs" dxfId="14070" priority="940" operator="greaterThan">
      <formula>0</formula>
    </cfRule>
  </conditionalFormatting>
  <conditionalFormatting sqref="Q144">
    <cfRule type="cellIs" dxfId="14069" priority="945" operator="lessThan">
      <formula>0</formula>
    </cfRule>
  </conditionalFormatting>
  <conditionalFormatting sqref="R138 R144">
    <cfRule type="cellIs" dxfId="14068" priority="943" operator="lessThan">
      <formula>0.8</formula>
    </cfRule>
    <cfRule type="cellIs" dxfId="14067" priority="944" operator="greaterThan">
      <formula>1</formula>
    </cfRule>
  </conditionalFormatting>
  <conditionalFormatting sqref="R138 R144">
    <cfRule type="cellIs" dxfId="14066" priority="941" operator="greaterThan">
      <formula>1</formula>
    </cfRule>
    <cfRule type="cellIs" dxfId="14065" priority="942" operator="lessThan">
      <formula>0.8</formula>
    </cfRule>
  </conditionalFormatting>
  <conditionalFormatting sqref="Q144">
    <cfRule type="cellIs" dxfId="14064" priority="939" operator="lessThan">
      <formula>0</formula>
    </cfRule>
  </conditionalFormatting>
  <conditionalFormatting sqref="R138 R144">
    <cfRule type="cellIs" dxfId="14063" priority="937" operator="lessThan">
      <formula>0.8</formula>
    </cfRule>
    <cfRule type="cellIs" dxfId="14062" priority="938" operator="greaterThan">
      <formula>1</formula>
    </cfRule>
  </conditionalFormatting>
  <conditionalFormatting sqref="R138 R144">
    <cfRule type="cellIs" dxfId="14061" priority="935" operator="greaterThan">
      <formula>1</formula>
    </cfRule>
    <cfRule type="cellIs" dxfId="14060" priority="936" operator="lessThan">
      <formula>0.8</formula>
    </cfRule>
  </conditionalFormatting>
  <conditionalFormatting sqref="P138 P144 P141">
    <cfRule type="cellIs" dxfId="14059" priority="934" operator="greaterThan">
      <formula>0</formula>
    </cfRule>
  </conditionalFormatting>
  <conditionalFormatting sqref="Q148:Q153">
    <cfRule type="cellIs" dxfId="14058" priority="933" operator="lessThan">
      <formula>0</formula>
    </cfRule>
  </conditionalFormatting>
  <conditionalFormatting sqref="R148:R153">
    <cfRule type="cellIs" dxfId="14057" priority="931" operator="lessThan">
      <formula>0.8</formula>
    </cfRule>
    <cfRule type="cellIs" dxfId="14056" priority="932" operator="greaterThan">
      <formula>1</formula>
    </cfRule>
  </conditionalFormatting>
  <conditionalFormatting sqref="R148:R153">
    <cfRule type="cellIs" dxfId="14055" priority="929" operator="greaterThan">
      <formula>1</formula>
    </cfRule>
    <cfRule type="cellIs" dxfId="14054" priority="930" operator="lessThan">
      <formula>0.8</formula>
    </cfRule>
  </conditionalFormatting>
  <conditionalFormatting sqref="P148:P153">
    <cfRule type="cellIs" dxfId="14053" priority="928" operator="greaterThan">
      <formula>0</formula>
    </cfRule>
  </conditionalFormatting>
  <conditionalFormatting sqref="P148:P153">
    <cfRule type="cellIs" dxfId="14052" priority="922" operator="greaterThan">
      <formula>0</formula>
    </cfRule>
  </conditionalFormatting>
  <conditionalFormatting sqref="Q148:Q153">
    <cfRule type="cellIs" dxfId="14051" priority="927" operator="lessThan">
      <formula>0</formula>
    </cfRule>
  </conditionalFormatting>
  <conditionalFormatting sqref="R148:R153">
    <cfRule type="cellIs" dxfId="14050" priority="925" operator="lessThan">
      <formula>0.8</formula>
    </cfRule>
    <cfRule type="cellIs" dxfId="14049" priority="926" operator="greaterThan">
      <formula>1</formula>
    </cfRule>
  </conditionalFormatting>
  <conditionalFormatting sqref="R148:R153">
    <cfRule type="cellIs" dxfId="14048" priority="923" operator="greaterThan">
      <formula>1</formula>
    </cfRule>
    <cfRule type="cellIs" dxfId="14047" priority="924" operator="lessThan">
      <formula>0.8</formula>
    </cfRule>
  </conditionalFormatting>
  <conditionalFormatting sqref="Q148:Q153">
    <cfRule type="cellIs" dxfId="14046" priority="921" operator="lessThan">
      <formula>0</formula>
    </cfRule>
  </conditionalFormatting>
  <conditionalFormatting sqref="R148:R153">
    <cfRule type="cellIs" dxfId="14045" priority="919" operator="lessThan">
      <formula>0.8</formula>
    </cfRule>
    <cfRule type="cellIs" dxfId="14044" priority="920" operator="greaterThan">
      <formula>1</formula>
    </cfRule>
  </conditionalFormatting>
  <conditionalFormatting sqref="R148:R153">
    <cfRule type="cellIs" dxfId="14043" priority="917" operator="greaterThan">
      <formula>1</formula>
    </cfRule>
    <cfRule type="cellIs" dxfId="14042" priority="918" operator="lessThan">
      <formula>0.8</formula>
    </cfRule>
  </conditionalFormatting>
  <conditionalFormatting sqref="P148:P153">
    <cfRule type="cellIs" dxfId="14041" priority="916" operator="greaterThan">
      <formula>0</formula>
    </cfRule>
  </conditionalFormatting>
  <conditionalFormatting sqref="Q148:Q153">
    <cfRule type="cellIs" dxfId="14040" priority="915" operator="lessThan">
      <formula>0</formula>
    </cfRule>
  </conditionalFormatting>
  <conditionalFormatting sqref="R148:R153">
    <cfRule type="cellIs" dxfId="14039" priority="913" operator="lessThan">
      <formula>0.8</formula>
    </cfRule>
    <cfRule type="cellIs" dxfId="14038" priority="914" operator="greaterThan">
      <formula>1</formula>
    </cfRule>
  </conditionalFormatting>
  <conditionalFormatting sqref="R148:R153">
    <cfRule type="cellIs" dxfId="14037" priority="911" operator="greaterThan">
      <formula>1</formula>
    </cfRule>
    <cfRule type="cellIs" dxfId="14036" priority="912" operator="lessThan">
      <formula>0.8</formula>
    </cfRule>
  </conditionalFormatting>
  <conditionalFormatting sqref="P148:P153">
    <cfRule type="cellIs" dxfId="14035" priority="910" operator="greaterThan">
      <formula>0</formula>
    </cfRule>
  </conditionalFormatting>
  <conditionalFormatting sqref="P148:P153">
    <cfRule type="cellIs" dxfId="14034" priority="904" operator="greaterThan">
      <formula>0</formula>
    </cfRule>
  </conditionalFormatting>
  <conditionalFormatting sqref="Q148:Q153">
    <cfRule type="cellIs" dxfId="14033" priority="909" operator="lessThan">
      <formula>0</formula>
    </cfRule>
  </conditionalFormatting>
  <conditionalFormatting sqref="R148:R153">
    <cfRule type="cellIs" dxfId="14032" priority="907" operator="lessThan">
      <formula>0.8</formula>
    </cfRule>
    <cfRule type="cellIs" dxfId="14031" priority="908" operator="greaterThan">
      <formula>1</formula>
    </cfRule>
  </conditionalFormatting>
  <conditionalFormatting sqref="R148:R153">
    <cfRule type="cellIs" dxfId="14030" priority="905" operator="greaterThan">
      <formula>1</formula>
    </cfRule>
    <cfRule type="cellIs" dxfId="14029" priority="906" operator="lessThan">
      <formula>0.8</formula>
    </cfRule>
  </conditionalFormatting>
  <conditionalFormatting sqref="Q148:Q153">
    <cfRule type="cellIs" dxfId="14028" priority="903" operator="lessThan">
      <formula>0</formula>
    </cfRule>
  </conditionalFormatting>
  <conditionalFormatting sqref="R148:R153">
    <cfRule type="cellIs" dxfId="14027" priority="901" operator="lessThan">
      <formula>0.8</formula>
    </cfRule>
    <cfRule type="cellIs" dxfId="14026" priority="902" operator="greaterThan">
      <formula>1</formula>
    </cfRule>
  </conditionalFormatting>
  <conditionalFormatting sqref="R148:R153">
    <cfRule type="cellIs" dxfId="14025" priority="899" operator="greaterThan">
      <formula>1</formula>
    </cfRule>
    <cfRule type="cellIs" dxfId="14024" priority="900" operator="lessThan">
      <formula>0.8</formula>
    </cfRule>
  </conditionalFormatting>
  <conditionalFormatting sqref="P148:P153">
    <cfRule type="cellIs" dxfId="14023" priority="898" operator="greaterThan">
      <formula>0</formula>
    </cfRule>
  </conditionalFormatting>
  <conditionalFormatting sqref="Q148:Q153">
    <cfRule type="cellIs" dxfId="14022" priority="892" operator="lessThan">
      <formula>0</formula>
    </cfRule>
  </conditionalFormatting>
  <conditionalFormatting sqref="P148:P153">
    <cfRule type="cellIs" dxfId="14021" priority="893" operator="greaterThan">
      <formula>0</formula>
    </cfRule>
  </conditionalFormatting>
  <conditionalFormatting sqref="R148:R153">
    <cfRule type="cellIs" dxfId="14020" priority="896" operator="lessThan">
      <formula>0.8</formula>
    </cfRule>
    <cfRule type="cellIs" dxfId="14019" priority="897" operator="greaterThan">
      <formula>1</formula>
    </cfRule>
  </conditionalFormatting>
  <conditionalFormatting sqref="R148:R153">
    <cfRule type="cellIs" dxfId="14018" priority="894" operator="greaterThan">
      <formula>1</formula>
    </cfRule>
    <cfRule type="cellIs" dxfId="14017" priority="895" operator="lessThan">
      <formula>0.8</formula>
    </cfRule>
  </conditionalFormatting>
  <conditionalFormatting sqref="Q148:Q153">
    <cfRule type="cellIs" dxfId="14016" priority="886" operator="lessThan">
      <formula>0</formula>
    </cfRule>
  </conditionalFormatting>
  <conditionalFormatting sqref="R148:R153">
    <cfRule type="cellIs" dxfId="14015" priority="890" operator="lessThan">
      <formula>0.8</formula>
    </cfRule>
    <cfRule type="cellIs" dxfId="14014" priority="891" operator="greaterThan">
      <formula>1</formula>
    </cfRule>
  </conditionalFormatting>
  <conditionalFormatting sqref="R148:R153">
    <cfRule type="cellIs" dxfId="14013" priority="888" operator="greaterThan">
      <formula>1</formula>
    </cfRule>
    <cfRule type="cellIs" dxfId="14012" priority="889" operator="lessThan">
      <formula>0.8</formula>
    </cfRule>
  </conditionalFormatting>
  <conditionalFormatting sqref="P148:P153">
    <cfRule type="cellIs" dxfId="14011" priority="887" operator="greaterThan">
      <formula>0</formula>
    </cfRule>
  </conditionalFormatting>
  <conditionalFormatting sqref="Q148:Q153">
    <cfRule type="cellIs" dxfId="14010" priority="885" operator="lessThan">
      <formula>0</formula>
    </cfRule>
  </conditionalFormatting>
  <conditionalFormatting sqref="R148:R153">
    <cfRule type="cellIs" dxfId="14009" priority="883" operator="lessThan">
      <formula>0.8</formula>
    </cfRule>
    <cfRule type="cellIs" dxfId="14008" priority="884" operator="greaterThan">
      <formula>1</formula>
    </cfRule>
  </conditionalFormatting>
  <conditionalFormatting sqref="R148:R153">
    <cfRule type="cellIs" dxfId="14007" priority="881" operator="greaterThan">
      <formula>1</formula>
    </cfRule>
    <cfRule type="cellIs" dxfId="14006" priority="882" operator="lessThan">
      <formula>0.8</formula>
    </cfRule>
  </conditionalFormatting>
  <conditionalFormatting sqref="P148:P153">
    <cfRule type="cellIs" dxfId="14005" priority="880" operator="greaterThan">
      <formula>0</formula>
    </cfRule>
  </conditionalFormatting>
  <conditionalFormatting sqref="Q148:Q153">
    <cfRule type="cellIs" dxfId="14004" priority="879" operator="lessThan">
      <formula>0</formula>
    </cfRule>
  </conditionalFormatting>
  <conditionalFormatting sqref="R148:R153">
    <cfRule type="cellIs" dxfId="14003" priority="877" operator="lessThan">
      <formula>0.8</formula>
    </cfRule>
    <cfRule type="cellIs" dxfId="14002" priority="878" operator="greaterThan">
      <formula>1</formula>
    </cfRule>
  </conditionalFormatting>
  <conditionalFormatting sqref="R148:R153">
    <cfRule type="cellIs" dxfId="14001" priority="875" operator="greaterThan">
      <formula>1</formula>
    </cfRule>
    <cfRule type="cellIs" dxfId="14000" priority="876" operator="lessThan">
      <formula>0.8</formula>
    </cfRule>
  </conditionalFormatting>
  <conditionalFormatting sqref="P148:P153">
    <cfRule type="cellIs" dxfId="13999" priority="874" operator="greaterThan">
      <formula>0</formula>
    </cfRule>
  </conditionalFormatting>
  <conditionalFormatting sqref="Q148:Q153">
    <cfRule type="cellIs" dxfId="13998" priority="873" operator="lessThan">
      <formula>0</formula>
    </cfRule>
  </conditionalFormatting>
  <conditionalFormatting sqref="R148:R153">
    <cfRule type="cellIs" dxfId="13997" priority="871" operator="lessThan">
      <formula>0.8</formula>
    </cfRule>
    <cfRule type="cellIs" dxfId="13996" priority="872" operator="greaterThan">
      <formula>1</formula>
    </cfRule>
  </conditionalFormatting>
  <conditionalFormatting sqref="R148:R153">
    <cfRule type="cellIs" dxfId="13995" priority="869" operator="greaterThan">
      <formula>1</formula>
    </cfRule>
    <cfRule type="cellIs" dxfId="13994" priority="870" operator="lessThan">
      <formula>0.8</formula>
    </cfRule>
  </conditionalFormatting>
  <conditionalFormatting sqref="P148:P153">
    <cfRule type="cellIs" dxfId="13993" priority="868" operator="greaterThan">
      <formula>0</formula>
    </cfRule>
  </conditionalFormatting>
  <conditionalFormatting sqref="Q148:Q153">
    <cfRule type="cellIs" dxfId="13992" priority="867" operator="lessThan">
      <formula>0</formula>
    </cfRule>
  </conditionalFormatting>
  <conditionalFormatting sqref="R148:R153">
    <cfRule type="cellIs" dxfId="13991" priority="865" operator="lessThan">
      <formula>0.8</formula>
    </cfRule>
    <cfRule type="cellIs" dxfId="13990" priority="866" operator="greaterThan">
      <formula>1</formula>
    </cfRule>
  </conditionalFormatting>
  <conditionalFormatting sqref="R148:R153">
    <cfRule type="cellIs" dxfId="13989" priority="863" operator="greaterThan">
      <formula>1</formula>
    </cfRule>
    <cfRule type="cellIs" dxfId="13988" priority="864" operator="lessThan">
      <formula>0.8</formula>
    </cfRule>
  </conditionalFormatting>
  <conditionalFormatting sqref="P148:P153">
    <cfRule type="cellIs" dxfId="13987" priority="862" operator="greaterThan">
      <formula>0</formula>
    </cfRule>
  </conditionalFormatting>
  <conditionalFormatting sqref="Q148:Q153">
    <cfRule type="cellIs" dxfId="13986" priority="861" operator="lessThan">
      <formula>0</formula>
    </cfRule>
  </conditionalFormatting>
  <conditionalFormatting sqref="R148:R153">
    <cfRule type="cellIs" dxfId="13985" priority="859" operator="lessThan">
      <formula>0.8</formula>
    </cfRule>
    <cfRule type="cellIs" dxfId="13984" priority="860" operator="greaterThan">
      <formula>1</formula>
    </cfRule>
  </conditionalFormatting>
  <conditionalFormatting sqref="R148:R153">
    <cfRule type="cellIs" dxfId="13983" priority="857" operator="greaterThan">
      <formula>1</formula>
    </cfRule>
    <cfRule type="cellIs" dxfId="13982" priority="858" operator="lessThan">
      <formula>0.8</formula>
    </cfRule>
  </conditionalFormatting>
  <conditionalFormatting sqref="P148:P153">
    <cfRule type="cellIs" dxfId="13981" priority="856" operator="greaterThan">
      <formula>0</formula>
    </cfRule>
  </conditionalFormatting>
  <conditionalFormatting sqref="Q148:Q153">
    <cfRule type="cellIs" dxfId="13980" priority="855" operator="lessThan">
      <formula>0</formula>
    </cfRule>
  </conditionalFormatting>
  <conditionalFormatting sqref="R148:R153">
    <cfRule type="cellIs" dxfId="13979" priority="853" operator="lessThan">
      <formula>0.8</formula>
    </cfRule>
    <cfRule type="cellIs" dxfId="13978" priority="854" operator="greaterThan">
      <formula>1</formula>
    </cfRule>
  </conditionalFormatting>
  <conditionalFormatting sqref="R148:R153">
    <cfRule type="cellIs" dxfId="13977" priority="851" operator="greaterThan">
      <formula>1</formula>
    </cfRule>
    <cfRule type="cellIs" dxfId="13976" priority="852" operator="lessThan">
      <formula>0.8</formula>
    </cfRule>
  </conditionalFormatting>
  <conditionalFormatting sqref="P148:P153">
    <cfRule type="cellIs" dxfId="13975" priority="850" operator="greaterThan">
      <formula>0</formula>
    </cfRule>
  </conditionalFormatting>
  <conditionalFormatting sqref="Q148:Q153">
    <cfRule type="cellIs" dxfId="13974" priority="849" operator="lessThan">
      <formula>0</formula>
    </cfRule>
  </conditionalFormatting>
  <conditionalFormatting sqref="R148:R153">
    <cfRule type="cellIs" dxfId="13973" priority="847" operator="lessThan">
      <formula>0.8</formula>
    </cfRule>
    <cfRule type="cellIs" dxfId="13972" priority="848" operator="greaterThan">
      <formula>1</formula>
    </cfRule>
  </conditionalFormatting>
  <conditionalFormatting sqref="R148:R153">
    <cfRule type="cellIs" dxfId="13971" priority="845" operator="greaterThan">
      <formula>1</formula>
    </cfRule>
    <cfRule type="cellIs" dxfId="13970" priority="846" operator="lessThan">
      <formula>0.8</formula>
    </cfRule>
  </conditionalFormatting>
  <conditionalFormatting sqref="P148:P153">
    <cfRule type="cellIs" dxfId="13969" priority="844" operator="greaterThan">
      <formula>0</formula>
    </cfRule>
  </conditionalFormatting>
  <conditionalFormatting sqref="P148:P153">
    <cfRule type="cellIs" dxfId="13968" priority="838" operator="greaterThan">
      <formula>0</formula>
    </cfRule>
  </conditionalFormatting>
  <conditionalFormatting sqref="Q148:Q153">
    <cfRule type="cellIs" dxfId="13967" priority="843" operator="lessThan">
      <formula>0</formula>
    </cfRule>
  </conditionalFormatting>
  <conditionalFormatting sqref="R148:R153">
    <cfRule type="cellIs" dxfId="13966" priority="841" operator="lessThan">
      <formula>0.8</formula>
    </cfRule>
    <cfRule type="cellIs" dxfId="13965" priority="842" operator="greaterThan">
      <formula>1</formula>
    </cfRule>
  </conditionalFormatting>
  <conditionalFormatting sqref="R148:R153">
    <cfRule type="cellIs" dxfId="13964" priority="839" operator="greaterThan">
      <formula>1</formula>
    </cfRule>
    <cfRule type="cellIs" dxfId="13963" priority="840" operator="lessThan">
      <formula>0.8</formula>
    </cfRule>
  </conditionalFormatting>
  <conditionalFormatting sqref="P148:P153">
    <cfRule type="cellIs" dxfId="13962" priority="832" operator="greaterThan">
      <formula>0</formula>
    </cfRule>
  </conditionalFormatting>
  <conditionalFormatting sqref="Q148:Q153">
    <cfRule type="cellIs" dxfId="13961" priority="837" operator="lessThan">
      <formula>0</formula>
    </cfRule>
  </conditionalFormatting>
  <conditionalFormatting sqref="R148:R153">
    <cfRule type="cellIs" dxfId="13960" priority="835" operator="lessThan">
      <formula>0.8</formula>
    </cfRule>
    <cfRule type="cellIs" dxfId="13959" priority="836" operator="greaterThan">
      <formula>1</formula>
    </cfRule>
  </conditionalFormatting>
  <conditionalFormatting sqref="R148:R153">
    <cfRule type="cellIs" dxfId="13958" priority="833" operator="greaterThan">
      <formula>1</formula>
    </cfRule>
    <cfRule type="cellIs" dxfId="13957" priority="834" operator="lessThan">
      <formula>0.8</formula>
    </cfRule>
  </conditionalFormatting>
  <conditionalFormatting sqref="R148:R153">
    <cfRule type="cellIs" dxfId="13956" priority="829" operator="lessThan">
      <formula>0.8</formula>
    </cfRule>
    <cfRule type="cellIs" dxfId="13955" priority="830" operator="greaterThan">
      <formula>1</formula>
    </cfRule>
  </conditionalFormatting>
  <conditionalFormatting sqref="R148:R153">
    <cfRule type="cellIs" dxfId="13954" priority="827" operator="greaterThan">
      <formula>1</formula>
    </cfRule>
    <cfRule type="cellIs" dxfId="13953" priority="828" operator="lessThan">
      <formula>0.8</formula>
    </cfRule>
  </conditionalFormatting>
  <conditionalFormatting sqref="P148:P153">
    <cfRule type="cellIs" dxfId="13952" priority="826" operator="greaterThan">
      <formula>0</formula>
    </cfRule>
  </conditionalFormatting>
  <conditionalFormatting sqref="Q148:Q153">
    <cfRule type="cellIs" dxfId="13951" priority="831" operator="lessThan">
      <formula>0</formula>
    </cfRule>
  </conditionalFormatting>
  <conditionalFormatting sqref="Q148:Q153">
    <cfRule type="cellIs" dxfId="13950" priority="825" operator="lessThan">
      <formula>0</formula>
    </cfRule>
  </conditionalFormatting>
  <conditionalFormatting sqref="R148:R153">
    <cfRule type="cellIs" dxfId="13949" priority="823" operator="lessThan">
      <formula>0.8</formula>
    </cfRule>
    <cfRule type="cellIs" dxfId="13948" priority="824" operator="greaterThan">
      <formula>1</formula>
    </cfRule>
  </conditionalFormatting>
  <conditionalFormatting sqref="R148:R153">
    <cfRule type="cellIs" dxfId="13947" priority="821" operator="greaterThan">
      <formula>1</formula>
    </cfRule>
    <cfRule type="cellIs" dxfId="13946" priority="822" operator="lessThan">
      <formula>0.8</formula>
    </cfRule>
  </conditionalFormatting>
  <conditionalFormatting sqref="P148:P153">
    <cfRule type="cellIs" dxfId="13945" priority="820" operator="greaterThan">
      <formula>0</formula>
    </cfRule>
  </conditionalFormatting>
  <conditionalFormatting sqref="P148:P153">
    <cfRule type="cellIs" dxfId="13944" priority="814" operator="greaterThan">
      <formula>0</formula>
    </cfRule>
  </conditionalFormatting>
  <conditionalFormatting sqref="Q148:Q153">
    <cfRule type="cellIs" dxfId="13943" priority="819" operator="lessThan">
      <formula>0</formula>
    </cfRule>
  </conditionalFormatting>
  <conditionalFormatting sqref="R148:R153">
    <cfRule type="cellIs" dxfId="13942" priority="817" operator="lessThan">
      <formula>0.8</formula>
    </cfRule>
    <cfRule type="cellIs" dxfId="13941" priority="818" operator="greaterThan">
      <formula>1</formula>
    </cfRule>
  </conditionalFormatting>
  <conditionalFormatting sqref="R148:R153">
    <cfRule type="cellIs" dxfId="13940" priority="815" operator="greaterThan">
      <formula>1</formula>
    </cfRule>
    <cfRule type="cellIs" dxfId="13939" priority="816" operator="lessThan">
      <formula>0.8</formula>
    </cfRule>
  </conditionalFormatting>
  <conditionalFormatting sqref="P148:P153">
    <cfRule type="cellIs" dxfId="13938" priority="808" operator="greaterThan">
      <formula>0</formula>
    </cfRule>
  </conditionalFormatting>
  <conditionalFormatting sqref="Q148:Q153">
    <cfRule type="cellIs" dxfId="13937" priority="813" operator="lessThan">
      <formula>0</formula>
    </cfRule>
  </conditionalFormatting>
  <conditionalFormatting sqref="R148:R153">
    <cfRule type="cellIs" dxfId="13936" priority="811" operator="lessThan">
      <formula>0.8</formula>
    </cfRule>
    <cfRule type="cellIs" dxfId="13935" priority="812" operator="greaterThan">
      <formula>1</formula>
    </cfRule>
  </conditionalFormatting>
  <conditionalFormatting sqref="R148:R153">
    <cfRule type="cellIs" dxfId="13934" priority="809" operator="greaterThan">
      <formula>1</formula>
    </cfRule>
    <cfRule type="cellIs" dxfId="13933" priority="810" operator="lessThan">
      <formula>0.8</formula>
    </cfRule>
  </conditionalFormatting>
  <conditionalFormatting sqref="R148:R153">
    <cfRule type="cellIs" dxfId="13932" priority="805" operator="lessThan">
      <formula>0.8</formula>
    </cfRule>
    <cfRule type="cellIs" dxfId="13931" priority="806" operator="greaterThan">
      <formula>1</formula>
    </cfRule>
  </conditionalFormatting>
  <conditionalFormatting sqref="R148:R153">
    <cfRule type="cellIs" dxfId="13930" priority="803" operator="greaterThan">
      <formula>1</formula>
    </cfRule>
    <cfRule type="cellIs" dxfId="13929" priority="804" operator="lessThan">
      <formula>0.8</formula>
    </cfRule>
  </conditionalFormatting>
  <conditionalFormatting sqref="P148:P153">
    <cfRule type="cellIs" dxfId="13928" priority="802" operator="greaterThan">
      <formula>0</formula>
    </cfRule>
  </conditionalFormatting>
  <conditionalFormatting sqref="Q148:Q153">
    <cfRule type="cellIs" dxfId="13927" priority="807" operator="lessThan">
      <formula>0</formula>
    </cfRule>
  </conditionalFormatting>
  <conditionalFormatting sqref="P148:P153">
    <cfRule type="cellIs" dxfId="13926" priority="796" operator="greaterThan">
      <formula>0</formula>
    </cfRule>
  </conditionalFormatting>
  <conditionalFormatting sqref="Q148:Q153">
    <cfRule type="cellIs" dxfId="13925" priority="801" operator="lessThan">
      <formula>0</formula>
    </cfRule>
  </conditionalFormatting>
  <conditionalFormatting sqref="R148:R153">
    <cfRule type="cellIs" dxfId="13924" priority="799" operator="lessThan">
      <formula>0.8</formula>
    </cfRule>
    <cfRule type="cellIs" dxfId="13923" priority="800" operator="greaterThan">
      <formula>1</formula>
    </cfRule>
  </conditionalFormatting>
  <conditionalFormatting sqref="R148:R153">
    <cfRule type="cellIs" dxfId="13922" priority="797" operator="greaterThan">
      <formula>1</formula>
    </cfRule>
    <cfRule type="cellIs" dxfId="13921" priority="798" operator="lessThan">
      <formula>0.8</formula>
    </cfRule>
  </conditionalFormatting>
  <conditionalFormatting sqref="R148:R153">
    <cfRule type="cellIs" dxfId="13920" priority="793" operator="lessThan">
      <formula>0.8</formula>
    </cfRule>
    <cfRule type="cellIs" dxfId="13919" priority="794" operator="greaterThan">
      <formula>1</formula>
    </cfRule>
  </conditionalFormatting>
  <conditionalFormatting sqref="R148:R153">
    <cfRule type="cellIs" dxfId="13918" priority="791" operator="greaterThan">
      <formula>1</formula>
    </cfRule>
    <cfRule type="cellIs" dxfId="13917" priority="792" operator="lessThan">
      <formula>0.8</formula>
    </cfRule>
  </conditionalFormatting>
  <conditionalFormatting sqref="P148:P153">
    <cfRule type="cellIs" dxfId="13916" priority="790" operator="greaterThan">
      <formula>0</formula>
    </cfRule>
  </conditionalFormatting>
  <conditionalFormatting sqref="Q148:Q153">
    <cfRule type="cellIs" dxfId="13915" priority="795" operator="lessThan">
      <formula>0</formula>
    </cfRule>
  </conditionalFormatting>
  <conditionalFormatting sqref="R148:R153">
    <cfRule type="cellIs" dxfId="13914" priority="787" operator="lessThan">
      <formula>0.8</formula>
    </cfRule>
    <cfRule type="cellIs" dxfId="13913" priority="788" operator="greaterThan">
      <formula>1</formula>
    </cfRule>
  </conditionalFormatting>
  <conditionalFormatting sqref="R148:R153">
    <cfRule type="cellIs" dxfId="13912" priority="785" operator="greaterThan">
      <formula>1</formula>
    </cfRule>
    <cfRule type="cellIs" dxfId="13911" priority="786" operator="lessThan">
      <formula>0.8</formula>
    </cfRule>
  </conditionalFormatting>
  <conditionalFormatting sqref="P148:P153">
    <cfRule type="cellIs" dxfId="13910" priority="784" operator="greaterThan">
      <formula>0</formula>
    </cfRule>
  </conditionalFormatting>
  <conditionalFormatting sqref="Q148:Q153">
    <cfRule type="cellIs" dxfId="13909" priority="789" operator="lessThan">
      <formula>0</formula>
    </cfRule>
  </conditionalFormatting>
  <conditionalFormatting sqref="Q148:Q153">
    <cfRule type="cellIs" dxfId="13908" priority="783" operator="lessThan">
      <formula>0</formula>
    </cfRule>
  </conditionalFormatting>
  <conditionalFormatting sqref="R148:R153">
    <cfRule type="cellIs" dxfId="13907" priority="781" operator="lessThan">
      <formula>0.8</formula>
    </cfRule>
    <cfRule type="cellIs" dxfId="13906" priority="782" operator="greaterThan">
      <formula>1</formula>
    </cfRule>
  </conditionalFormatting>
  <conditionalFormatting sqref="R148:R153">
    <cfRule type="cellIs" dxfId="13905" priority="779" operator="greaterThan">
      <formula>1</formula>
    </cfRule>
    <cfRule type="cellIs" dxfId="13904" priority="780" operator="lessThan">
      <formula>0.8</formula>
    </cfRule>
  </conditionalFormatting>
  <conditionalFormatting sqref="P148:P153">
    <cfRule type="cellIs" dxfId="13903" priority="778" operator="greaterThan">
      <formula>0</formula>
    </cfRule>
  </conditionalFormatting>
  <conditionalFormatting sqref="Q148:Q153">
    <cfRule type="cellIs" dxfId="13902" priority="772" operator="lessThan">
      <formula>0</formula>
    </cfRule>
  </conditionalFormatting>
  <conditionalFormatting sqref="R148:R153">
    <cfRule type="cellIs" dxfId="13901" priority="776" operator="lessThan">
      <formula>0.8</formula>
    </cfRule>
    <cfRule type="cellIs" dxfId="13900" priority="777" operator="greaterThan">
      <formula>1</formula>
    </cfRule>
  </conditionalFormatting>
  <conditionalFormatting sqref="R148:R153">
    <cfRule type="cellIs" dxfId="13899" priority="774" operator="greaterThan">
      <formula>1</formula>
    </cfRule>
    <cfRule type="cellIs" dxfId="13898" priority="775" operator="lessThan">
      <formula>0.8</formula>
    </cfRule>
  </conditionalFormatting>
  <conditionalFormatting sqref="P148:P153">
    <cfRule type="cellIs" dxfId="13897" priority="773" operator="greaterThan">
      <formula>0</formula>
    </cfRule>
  </conditionalFormatting>
  <conditionalFormatting sqref="Q148:Q153">
    <cfRule type="cellIs" dxfId="13896" priority="771" operator="lessThan">
      <formula>0</formula>
    </cfRule>
  </conditionalFormatting>
  <conditionalFormatting sqref="R148:R153">
    <cfRule type="cellIs" dxfId="13895" priority="769" operator="lessThan">
      <formula>0.8</formula>
    </cfRule>
    <cfRule type="cellIs" dxfId="13894" priority="770" operator="greaterThan">
      <formula>1</formula>
    </cfRule>
  </conditionalFormatting>
  <conditionalFormatting sqref="R148:R153">
    <cfRule type="cellIs" dxfId="13893" priority="767" operator="greaterThan">
      <formula>1</formula>
    </cfRule>
    <cfRule type="cellIs" dxfId="13892" priority="768" operator="lessThan">
      <formula>0.8</formula>
    </cfRule>
  </conditionalFormatting>
  <conditionalFormatting sqref="P148:P153">
    <cfRule type="cellIs" dxfId="13891" priority="766" operator="greaterThan">
      <formula>0</formula>
    </cfRule>
  </conditionalFormatting>
  <conditionalFormatting sqref="Q148:Q153">
    <cfRule type="cellIs" dxfId="13890" priority="765" operator="lessThan">
      <formula>0</formula>
    </cfRule>
  </conditionalFormatting>
  <conditionalFormatting sqref="R148:R153">
    <cfRule type="cellIs" dxfId="13889" priority="763" operator="lessThan">
      <formula>0.8</formula>
    </cfRule>
    <cfRule type="cellIs" dxfId="13888" priority="764" operator="greaterThan">
      <formula>1</formula>
    </cfRule>
  </conditionalFormatting>
  <conditionalFormatting sqref="R148:R153">
    <cfRule type="cellIs" dxfId="13887" priority="761" operator="greaterThan">
      <formula>1</formula>
    </cfRule>
    <cfRule type="cellIs" dxfId="13886" priority="762" operator="lessThan">
      <formula>0.8</formula>
    </cfRule>
  </conditionalFormatting>
  <conditionalFormatting sqref="P148:P153">
    <cfRule type="cellIs" dxfId="13885" priority="760" operator="greaterThan">
      <formula>0</formula>
    </cfRule>
  </conditionalFormatting>
  <conditionalFormatting sqref="Q148:Q153">
    <cfRule type="cellIs" dxfId="13884" priority="759" operator="lessThan">
      <formula>0</formula>
    </cfRule>
  </conditionalFormatting>
  <conditionalFormatting sqref="R148:R153">
    <cfRule type="cellIs" dxfId="13883" priority="757" operator="lessThan">
      <formula>0.8</formula>
    </cfRule>
    <cfRule type="cellIs" dxfId="13882" priority="758" operator="greaterThan">
      <formula>1</formula>
    </cfRule>
  </conditionalFormatting>
  <conditionalFormatting sqref="R148:R153">
    <cfRule type="cellIs" dxfId="13881" priority="755" operator="greaterThan">
      <formula>1</formula>
    </cfRule>
    <cfRule type="cellIs" dxfId="13880" priority="756" operator="lessThan">
      <formula>0.8</formula>
    </cfRule>
  </conditionalFormatting>
  <conditionalFormatting sqref="P148:P153">
    <cfRule type="cellIs" dxfId="13879" priority="754" operator="greaterThan">
      <formula>0</formula>
    </cfRule>
  </conditionalFormatting>
  <conditionalFormatting sqref="Q148:Q153">
    <cfRule type="cellIs" dxfId="13878" priority="753" operator="lessThan">
      <formula>0</formula>
    </cfRule>
  </conditionalFormatting>
  <conditionalFormatting sqref="R148:R153">
    <cfRule type="cellIs" dxfId="13877" priority="751" operator="lessThan">
      <formula>0.8</formula>
    </cfRule>
    <cfRule type="cellIs" dxfId="13876" priority="752" operator="greaterThan">
      <formula>1</formula>
    </cfRule>
  </conditionalFormatting>
  <conditionalFormatting sqref="R148:R153">
    <cfRule type="cellIs" dxfId="13875" priority="749" operator="greaterThan">
      <formula>1</formula>
    </cfRule>
    <cfRule type="cellIs" dxfId="13874" priority="750" operator="lessThan">
      <formula>0.8</formula>
    </cfRule>
  </conditionalFormatting>
  <conditionalFormatting sqref="P148:P153">
    <cfRule type="cellIs" dxfId="13873" priority="748" operator="greaterThan">
      <formula>0</formula>
    </cfRule>
  </conditionalFormatting>
  <conditionalFormatting sqref="Q148:Q153">
    <cfRule type="cellIs" dxfId="13872" priority="747" operator="lessThan">
      <formula>0</formula>
    </cfRule>
  </conditionalFormatting>
  <conditionalFormatting sqref="R148:R153">
    <cfRule type="cellIs" dxfId="13871" priority="745" operator="lessThan">
      <formula>0.8</formula>
    </cfRule>
    <cfRule type="cellIs" dxfId="13870" priority="746" operator="greaterThan">
      <formula>1</formula>
    </cfRule>
  </conditionalFormatting>
  <conditionalFormatting sqref="R148:R153">
    <cfRule type="cellIs" dxfId="13869" priority="743" operator="greaterThan">
      <formula>1</formula>
    </cfRule>
    <cfRule type="cellIs" dxfId="13868" priority="744" operator="lessThan">
      <formula>0.8</formula>
    </cfRule>
  </conditionalFormatting>
  <conditionalFormatting sqref="P148:P153">
    <cfRule type="cellIs" dxfId="13867" priority="742" operator="greaterThan">
      <formula>0</formula>
    </cfRule>
  </conditionalFormatting>
  <conditionalFormatting sqref="P148:P153">
    <cfRule type="cellIs" dxfId="13866" priority="736" operator="greaterThan">
      <formula>0</formula>
    </cfRule>
  </conditionalFormatting>
  <conditionalFormatting sqref="Q148:Q153">
    <cfRule type="cellIs" dxfId="13865" priority="741" operator="lessThan">
      <formula>0</formula>
    </cfRule>
  </conditionalFormatting>
  <conditionalFormatting sqref="R148:R153">
    <cfRule type="cellIs" dxfId="13864" priority="739" operator="lessThan">
      <formula>0.8</formula>
    </cfRule>
    <cfRule type="cellIs" dxfId="13863" priority="740" operator="greaterThan">
      <formula>1</formula>
    </cfRule>
  </conditionalFormatting>
  <conditionalFormatting sqref="R148:R153">
    <cfRule type="cellIs" dxfId="13862" priority="737" operator="greaterThan">
      <formula>1</formula>
    </cfRule>
    <cfRule type="cellIs" dxfId="13861" priority="738" operator="lessThan">
      <formula>0.8</formula>
    </cfRule>
  </conditionalFormatting>
  <conditionalFormatting sqref="P148:P153">
    <cfRule type="cellIs" dxfId="13860" priority="730" operator="greaterThan">
      <formula>0</formula>
    </cfRule>
  </conditionalFormatting>
  <conditionalFormatting sqref="Q148:Q153">
    <cfRule type="cellIs" dxfId="13859" priority="735" operator="lessThan">
      <formula>0</formula>
    </cfRule>
  </conditionalFormatting>
  <conditionalFormatting sqref="R148:R153">
    <cfRule type="cellIs" dxfId="13858" priority="733" operator="lessThan">
      <formula>0.8</formula>
    </cfRule>
    <cfRule type="cellIs" dxfId="13857" priority="734" operator="greaterThan">
      <formula>1</formula>
    </cfRule>
  </conditionalFormatting>
  <conditionalFormatting sqref="R148:R153">
    <cfRule type="cellIs" dxfId="13856" priority="731" operator="greaterThan">
      <formula>1</formula>
    </cfRule>
    <cfRule type="cellIs" dxfId="13855" priority="732" operator="lessThan">
      <formula>0.8</formula>
    </cfRule>
  </conditionalFormatting>
  <conditionalFormatting sqref="R148:R153">
    <cfRule type="cellIs" dxfId="13854" priority="727" operator="lessThan">
      <formula>0.8</formula>
    </cfRule>
    <cfRule type="cellIs" dxfId="13853" priority="728" operator="greaterThan">
      <formula>1</formula>
    </cfRule>
  </conditionalFormatting>
  <conditionalFormatting sqref="R148:R153">
    <cfRule type="cellIs" dxfId="13852" priority="725" operator="greaterThan">
      <formula>1</formula>
    </cfRule>
    <cfRule type="cellIs" dxfId="13851" priority="726" operator="lessThan">
      <formula>0.8</formula>
    </cfRule>
  </conditionalFormatting>
  <conditionalFormatting sqref="P148:P153">
    <cfRule type="cellIs" dxfId="13850" priority="724" operator="greaterThan">
      <formula>0</formula>
    </cfRule>
  </conditionalFormatting>
  <conditionalFormatting sqref="Q148:Q153">
    <cfRule type="cellIs" dxfId="13849" priority="729" operator="lessThan">
      <formula>0</formula>
    </cfRule>
  </conditionalFormatting>
  <conditionalFormatting sqref="P44:P51">
    <cfRule type="cellIs" dxfId="13848" priority="718" operator="greaterThan">
      <formula>0</formula>
    </cfRule>
  </conditionalFormatting>
  <conditionalFormatting sqref="Q44:Q51">
    <cfRule type="cellIs" dxfId="13847" priority="723" operator="lessThan">
      <formula>0</formula>
    </cfRule>
  </conditionalFormatting>
  <conditionalFormatting sqref="R44:R51">
    <cfRule type="cellIs" dxfId="13846" priority="721" operator="lessThan">
      <formula>0.8</formula>
    </cfRule>
    <cfRule type="cellIs" dxfId="13845" priority="722" operator="greaterThan">
      <formula>1</formula>
    </cfRule>
  </conditionalFormatting>
  <conditionalFormatting sqref="R44:R51">
    <cfRule type="cellIs" dxfId="13844" priority="719" operator="greaterThan">
      <formula>1</formula>
    </cfRule>
    <cfRule type="cellIs" dxfId="13843" priority="720" operator="lessThan">
      <formula>0.8</formula>
    </cfRule>
  </conditionalFormatting>
  <conditionalFormatting sqref="Q84:Q91">
    <cfRule type="cellIs" dxfId="13842" priority="717" operator="lessThan">
      <formula>0</formula>
    </cfRule>
  </conditionalFormatting>
  <conditionalFormatting sqref="R84:R91">
    <cfRule type="cellIs" dxfId="13841" priority="715" operator="lessThan">
      <formula>0.8</formula>
    </cfRule>
    <cfRule type="cellIs" dxfId="13840" priority="716" operator="greaterThan">
      <formula>1</formula>
    </cfRule>
  </conditionalFormatting>
  <conditionalFormatting sqref="R84:R91">
    <cfRule type="cellIs" dxfId="13839" priority="713" operator="greaterThan">
      <formula>1</formula>
    </cfRule>
    <cfRule type="cellIs" dxfId="13838" priority="714" operator="lessThan">
      <formula>0.8</formula>
    </cfRule>
  </conditionalFormatting>
  <conditionalFormatting sqref="P84:P91">
    <cfRule type="cellIs" dxfId="13837" priority="712" operator="greaterThan">
      <formula>0</formula>
    </cfRule>
  </conditionalFormatting>
  <conditionalFormatting sqref="Q84:Q91">
    <cfRule type="cellIs" dxfId="13836" priority="711" operator="lessThan">
      <formula>0</formula>
    </cfRule>
  </conditionalFormatting>
  <conditionalFormatting sqref="R84:R91">
    <cfRule type="cellIs" dxfId="13835" priority="709" operator="lessThan">
      <formula>0.8</formula>
    </cfRule>
    <cfRule type="cellIs" dxfId="13834" priority="710" operator="greaterThan">
      <formula>1</formula>
    </cfRule>
  </conditionalFormatting>
  <conditionalFormatting sqref="R84:R91">
    <cfRule type="cellIs" dxfId="13833" priority="707" operator="greaterThan">
      <formula>1</formula>
    </cfRule>
    <cfRule type="cellIs" dxfId="13832" priority="708" operator="lessThan">
      <formula>0.8</formula>
    </cfRule>
  </conditionalFormatting>
  <conditionalFormatting sqref="P84:P91">
    <cfRule type="cellIs" dxfId="13831" priority="706" operator="greaterThan">
      <formula>0</formula>
    </cfRule>
  </conditionalFormatting>
  <conditionalFormatting sqref="Q84:Q91">
    <cfRule type="cellIs" dxfId="13830" priority="705" operator="lessThan">
      <formula>0</formula>
    </cfRule>
  </conditionalFormatting>
  <conditionalFormatting sqref="R84:R91">
    <cfRule type="cellIs" dxfId="13829" priority="703" operator="lessThan">
      <formula>0.8</formula>
    </cfRule>
    <cfRule type="cellIs" dxfId="13828" priority="704" operator="greaterThan">
      <formula>1</formula>
    </cfRule>
  </conditionalFormatting>
  <conditionalFormatting sqref="R84:R91">
    <cfRule type="cellIs" dxfId="13827" priority="701" operator="greaterThan">
      <formula>1</formula>
    </cfRule>
    <cfRule type="cellIs" dxfId="13826" priority="702" operator="lessThan">
      <formula>0.8</formula>
    </cfRule>
  </conditionalFormatting>
  <conditionalFormatting sqref="P84:P91">
    <cfRule type="cellIs" dxfId="13825" priority="700" operator="greaterThan">
      <formula>0</formula>
    </cfRule>
  </conditionalFormatting>
  <conditionalFormatting sqref="Q84:Q91">
    <cfRule type="cellIs" dxfId="13824" priority="699" operator="lessThan">
      <formula>0</formula>
    </cfRule>
  </conditionalFormatting>
  <conditionalFormatting sqref="R84:R91">
    <cfRule type="cellIs" dxfId="13823" priority="697" operator="lessThan">
      <formula>0.8</formula>
    </cfRule>
    <cfRule type="cellIs" dxfId="13822" priority="698" operator="greaterThan">
      <formula>1</formula>
    </cfRule>
  </conditionalFormatting>
  <conditionalFormatting sqref="R84:R91">
    <cfRule type="cellIs" dxfId="13821" priority="695" operator="greaterThan">
      <formula>1</formula>
    </cfRule>
    <cfRule type="cellIs" dxfId="13820" priority="696" operator="lessThan">
      <formula>0.8</formula>
    </cfRule>
  </conditionalFormatting>
  <conditionalFormatting sqref="P84:P91">
    <cfRule type="cellIs" dxfId="13819" priority="694" operator="greaterThan">
      <formula>0</formula>
    </cfRule>
  </conditionalFormatting>
  <conditionalFormatting sqref="P84:P91">
    <cfRule type="cellIs" dxfId="13818" priority="688" operator="greaterThan">
      <formula>0</formula>
    </cfRule>
  </conditionalFormatting>
  <conditionalFormatting sqref="Q84:Q91">
    <cfRule type="cellIs" dxfId="13817" priority="693" operator="lessThan">
      <formula>0</formula>
    </cfRule>
  </conditionalFormatting>
  <conditionalFormatting sqref="R84:R91">
    <cfRule type="cellIs" dxfId="13816" priority="691" operator="lessThan">
      <formula>0.8</formula>
    </cfRule>
    <cfRule type="cellIs" dxfId="13815" priority="692" operator="greaterThan">
      <formula>1</formula>
    </cfRule>
  </conditionalFormatting>
  <conditionalFormatting sqref="R84:R91">
    <cfRule type="cellIs" dxfId="13814" priority="689" operator="greaterThan">
      <formula>1</formula>
    </cfRule>
    <cfRule type="cellIs" dxfId="13813" priority="690" operator="lessThan">
      <formula>0.8</formula>
    </cfRule>
  </conditionalFormatting>
  <conditionalFormatting sqref="P84:P91">
    <cfRule type="cellIs" dxfId="13812" priority="682" operator="greaterThan">
      <formula>0</formula>
    </cfRule>
  </conditionalFormatting>
  <conditionalFormatting sqref="Q84:Q91">
    <cfRule type="cellIs" dxfId="13811" priority="687" operator="lessThan">
      <formula>0</formula>
    </cfRule>
  </conditionalFormatting>
  <conditionalFormatting sqref="R84:R91">
    <cfRule type="cellIs" dxfId="13810" priority="685" operator="lessThan">
      <formula>0.8</formula>
    </cfRule>
    <cfRule type="cellIs" dxfId="13809" priority="686" operator="greaterThan">
      <formula>1</formula>
    </cfRule>
  </conditionalFormatting>
  <conditionalFormatting sqref="R84:R91">
    <cfRule type="cellIs" dxfId="13808" priority="683" operator="greaterThan">
      <formula>1</formula>
    </cfRule>
    <cfRule type="cellIs" dxfId="13807" priority="684" operator="lessThan">
      <formula>0.8</formula>
    </cfRule>
  </conditionalFormatting>
  <conditionalFormatting sqref="R84:R91">
    <cfRule type="cellIs" dxfId="13806" priority="679" operator="lessThan">
      <formula>0.8</formula>
    </cfRule>
    <cfRule type="cellIs" dxfId="13805" priority="680" operator="greaterThan">
      <formula>1</formula>
    </cfRule>
  </conditionalFormatting>
  <conditionalFormatting sqref="R84:R91">
    <cfRule type="cellIs" dxfId="13804" priority="677" operator="greaterThan">
      <formula>1</formula>
    </cfRule>
    <cfRule type="cellIs" dxfId="13803" priority="678" operator="lessThan">
      <formula>0.8</formula>
    </cfRule>
  </conditionalFormatting>
  <conditionalFormatting sqref="P84:P91">
    <cfRule type="cellIs" dxfId="13802" priority="676" operator="greaterThan">
      <formula>0</formula>
    </cfRule>
  </conditionalFormatting>
  <conditionalFormatting sqref="Q84:Q91">
    <cfRule type="cellIs" dxfId="13801" priority="681" operator="lessThan">
      <formula>0</formula>
    </cfRule>
  </conditionalFormatting>
  <conditionalFormatting sqref="Q84:Q91">
    <cfRule type="cellIs" dxfId="13800" priority="675" operator="lessThan">
      <formula>0</formula>
    </cfRule>
  </conditionalFormatting>
  <conditionalFormatting sqref="R84:R91">
    <cfRule type="cellIs" dxfId="13799" priority="673" operator="lessThan">
      <formula>0.8</formula>
    </cfRule>
    <cfRule type="cellIs" dxfId="13798" priority="674" operator="greaterThan">
      <formula>1</formula>
    </cfRule>
  </conditionalFormatting>
  <conditionalFormatting sqref="R84:R91">
    <cfRule type="cellIs" dxfId="13797" priority="671" operator="greaterThan">
      <formula>1</formula>
    </cfRule>
    <cfRule type="cellIs" dxfId="13796" priority="672" operator="lessThan">
      <formula>0.8</formula>
    </cfRule>
  </conditionalFormatting>
  <conditionalFormatting sqref="P84:P91">
    <cfRule type="cellIs" dxfId="13795" priority="670" operator="greaterThan">
      <formula>0</formula>
    </cfRule>
  </conditionalFormatting>
  <conditionalFormatting sqref="P84:P91">
    <cfRule type="cellIs" dxfId="13794" priority="664" operator="greaterThan">
      <formula>0</formula>
    </cfRule>
  </conditionalFormatting>
  <conditionalFormatting sqref="Q84:Q91">
    <cfRule type="cellIs" dxfId="13793" priority="669" operator="lessThan">
      <formula>0</formula>
    </cfRule>
  </conditionalFormatting>
  <conditionalFormatting sqref="R84:R91">
    <cfRule type="cellIs" dxfId="13792" priority="667" operator="lessThan">
      <formula>0.8</formula>
    </cfRule>
    <cfRule type="cellIs" dxfId="13791" priority="668" operator="greaterThan">
      <formula>1</formula>
    </cfRule>
  </conditionalFormatting>
  <conditionalFormatting sqref="R84:R91">
    <cfRule type="cellIs" dxfId="13790" priority="665" operator="greaterThan">
      <formula>1</formula>
    </cfRule>
    <cfRule type="cellIs" dxfId="13789" priority="666" operator="lessThan">
      <formula>0.8</formula>
    </cfRule>
  </conditionalFormatting>
  <conditionalFormatting sqref="P84:P91">
    <cfRule type="cellIs" dxfId="13788" priority="658" operator="greaterThan">
      <formula>0</formula>
    </cfRule>
  </conditionalFormatting>
  <conditionalFormatting sqref="Q84:Q91">
    <cfRule type="cellIs" dxfId="13787" priority="663" operator="lessThan">
      <formula>0</formula>
    </cfRule>
  </conditionalFormatting>
  <conditionalFormatting sqref="R84:R91">
    <cfRule type="cellIs" dxfId="13786" priority="661" operator="lessThan">
      <formula>0.8</formula>
    </cfRule>
    <cfRule type="cellIs" dxfId="13785" priority="662" operator="greaterThan">
      <formula>1</formula>
    </cfRule>
  </conditionalFormatting>
  <conditionalFormatting sqref="R84:R91">
    <cfRule type="cellIs" dxfId="13784" priority="659" operator="greaterThan">
      <formula>1</formula>
    </cfRule>
    <cfRule type="cellIs" dxfId="13783" priority="660" operator="lessThan">
      <formula>0.8</formula>
    </cfRule>
  </conditionalFormatting>
  <conditionalFormatting sqref="R84:R91">
    <cfRule type="cellIs" dxfId="13782" priority="655" operator="lessThan">
      <formula>0.8</formula>
    </cfRule>
    <cfRule type="cellIs" dxfId="13781" priority="656" operator="greaterThan">
      <formula>1</formula>
    </cfRule>
  </conditionalFormatting>
  <conditionalFormatting sqref="R84:R91">
    <cfRule type="cellIs" dxfId="13780" priority="653" operator="greaterThan">
      <formula>1</formula>
    </cfRule>
    <cfRule type="cellIs" dxfId="13779" priority="654" operator="lessThan">
      <formula>0.8</formula>
    </cfRule>
  </conditionalFormatting>
  <conditionalFormatting sqref="P84:P91">
    <cfRule type="cellIs" dxfId="13778" priority="652" operator="greaterThan">
      <formula>0</formula>
    </cfRule>
  </conditionalFormatting>
  <conditionalFormatting sqref="Q84:Q91">
    <cfRule type="cellIs" dxfId="13777" priority="657" operator="lessThan">
      <formula>0</formula>
    </cfRule>
  </conditionalFormatting>
  <conditionalFormatting sqref="P84:P91">
    <cfRule type="cellIs" dxfId="13776" priority="646" operator="greaterThan">
      <formula>0</formula>
    </cfRule>
  </conditionalFormatting>
  <conditionalFormatting sqref="Q84:Q91">
    <cfRule type="cellIs" dxfId="13775" priority="651" operator="lessThan">
      <formula>0</formula>
    </cfRule>
  </conditionalFormatting>
  <conditionalFormatting sqref="R84:R91">
    <cfRule type="cellIs" dxfId="13774" priority="649" operator="lessThan">
      <formula>0.8</formula>
    </cfRule>
    <cfRule type="cellIs" dxfId="13773" priority="650" operator="greaterThan">
      <formula>1</formula>
    </cfRule>
  </conditionalFormatting>
  <conditionalFormatting sqref="R84:R91">
    <cfRule type="cellIs" dxfId="13772" priority="647" operator="greaterThan">
      <formula>1</formula>
    </cfRule>
    <cfRule type="cellIs" dxfId="13771" priority="648" operator="lessThan">
      <formula>0.8</formula>
    </cfRule>
  </conditionalFormatting>
  <conditionalFormatting sqref="R84:R91">
    <cfRule type="cellIs" dxfId="13770" priority="643" operator="lessThan">
      <formula>0.8</formula>
    </cfRule>
    <cfRule type="cellIs" dxfId="13769" priority="644" operator="greaterThan">
      <formula>1</formula>
    </cfRule>
  </conditionalFormatting>
  <conditionalFormatting sqref="R84:R91">
    <cfRule type="cellIs" dxfId="13768" priority="641" operator="greaterThan">
      <formula>1</formula>
    </cfRule>
    <cfRule type="cellIs" dxfId="13767" priority="642" operator="lessThan">
      <formula>0.8</formula>
    </cfRule>
  </conditionalFormatting>
  <conditionalFormatting sqref="P84:P91">
    <cfRule type="cellIs" dxfId="13766" priority="640" operator="greaterThan">
      <formula>0</formula>
    </cfRule>
  </conditionalFormatting>
  <conditionalFormatting sqref="Q84:Q91">
    <cfRule type="cellIs" dxfId="13765" priority="645" operator="lessThan">
      <formula>0</formula>
    </cfRule>
  </conditionalFormatting>
  <conditionalFormatting sqref="R84:R91">
    <cfRule type="cellIs" dxfId="13764" priority="637" operator="lessThan">
      <formula>0.8</formula>
    </cfRule>
    <cfRule type="cellIs" dxfId="13763" priority="638" operator="greaterThan">
      <formula>1</formula>
    </cfRule>
  </conditionalFormatting>
  <conditionalFormatting sqref="R84:R91">
    <cfRule type="cellIs" dxfId="13762" priority="635" operator="greaterThan">
      <formula>1</formula>
    </cfRule>
    <cfRule type="cellIs" dxfId="13761" priority="636" operator="lessThan">
      <formula>0.8</formula>
    </cfRule>
  </conditionalFormatting>
  <conditionalFormatting sqref="P84:P91">
    <cfRule type="cellIs" dxfId="13760" priority="634" operator="greaterThan">
      <formula>0</formula>
    </cfRule>
  </conditionalFormatting>
  <conditionalFormatting sqref="Q84:Q91">
    <cfRule type="cellIs" dxfId="13759" priority="639" operator="lessThan">
      <formula>0</formula>
    </cfRule>
  </conditionalFormatting>
  <conditionalFormatting sqref="Q84:Q91">
    <cfRule type="cellIs" dxfId="13758" priority="633" operator="lessThan">
      <formula>0</formula>
    </cfRule>
  </conditionalFormatting>
  <conditionalFormatting sqref="R84:R91">
    <cfRule type="cellIs" dxfId="13757" priority="631" operator="lessThan">
      <formula>0.8</formula>
    </cfRule>
    <cfRule type="cellIs" dxfId="13756" priority="632" operator="greaterThan">
      <formula>1</formula>
    </cfRule>
  </conditionalFormatting>
  <conditionalFormatting sqref="R84:R91">
    <cfRule type="cellIs" dxfId="13755" priority="629" operator="greaterThan">
      <formula>1</formula>
    </cfRule>
    <cfRule type="cellIs" dxfId="13754" priority="630" operator="lessThan">
      <formula>0.8</formula>
    </cfRule>
  </conditionalFormatting>
  <conditionalFormatting sqref="P84:P91">
    <cfRule type="cellIs" dxfId="13753" priority="628" operator="greaterThan">
      <formula>0</formula>
    </cfRule>
  </conditionalFormatting>
  <conditionalFormatting sqref="Q84:Q91">
    <cfRule type="cellIs" dxfId="13752" priority="622" operator="lessThan">
      <formula>0</formula>
    </cfRule>
  </conditionalFormatting>
  <conditionalFormatting sqref="R84:R91">
    <cfRule type="cellIs" dxfId="13751" priority="626" operator="lessThan">
      <formula>0.8</formula>
    </cfRule>
    <cfRule type="cellIs" dxfId="13750" priority="627" operator="greaterThan">
      <formula>1</formula>
    </cfRule>
  </conditionalFormatting>
  <conditionalFormatting sqref="R84:R91">
    <cfRule type="cellIs" dxfId="13749" priority="624" operator="greaterThan">
      <formula>1</formula>
    </cfRule>
    <cfRule type="cellIs" dxfId="13748" priority="625" operator="lessThan">
      <formula>0.8</formula>
    </cfRule>
  </conditionalFormatting>
  <conditionalFormatting sqref="P84:P91">
    <cfRule type="cellIs" dxfId="13747" priority="623" operator="greaterThan">
      <formula>0</formula>
    </cfRule>
  </conditionalFormatting>
  <conditionalFormatting sqref="Q84:Q91">
    <cfRule type="cellIs" dxfId="13746" priority="621" operator="lessThan">
      <formula>0</formula>
    </cfRule>
  </conditionalFormatting>
  <conditionalFormatting sqref="R84:R91">
    <cfRule type="cellIs" dxfId="13745" priority="619" operator="lessThan">
      <formula>0.8</formula>
    </cfRule>
    <cfRule type="cellIs" dxfId="13744" priority="620" operator="greaterThan">
      <formula>1</formula>
    </cfRule>
  </conditionalFormatting>
  <conditionalFormatting sqref="R84:R91">
    <cfRule type="cellIs" dxfId="13743" priority="617" operator="greaterThan">
      <formula>1</formula>
    </cfRule>
    <cfRule type="cellIs" dxfId="13742" priority="618" operator="lessThan">
      <formula>0.8</formula>
    </cfRule>
  </conditionalFormatting>
  <conditionalFormatting sqref="P84:P91">
    <cfRule type="cellIs" dxfId="13741" priority="616" operator="greaterThan">
      <formula>0</formula>
    </cfRule>
  </conditionalFormatting>
  <conditionalFormatting sqref="Q84:Q91">
    <cfRule type="cellIs" dxfId="13740" priority="615" operator="lessThan">
      <formula>0</formula>
    </cfRule>
  </conditionalFormatting>
  <conditionalFormatting sqref="R84:R91">
    <cfRule type="cellIs" dxfId="13739" priority="613" operator="lessThan">
      <formula>0.8</formula>
    </cfRule>
    <cfRule type="cellIs" dxfId="13738" priority="614" operator="greaterThan">
      <formula>1</formula>
    </cfRule>
  </conditionalFormatting>
  <conditionalFormatting sqref="R84:R91">
    <cfRule type="cellIs" dxfId="13737" priority="611" operator="greaterThan">
      <formula>1</formula>
    </cfRule>
    <cfRule type="cellIs" dxfId="13736" priority="612" operator="lessThan">
      <formula>0.8</formula>
    </cfRule>
  </conditionalFormatting>
  <conditionalFormatting sqref="P84:P91">
    <cfRule type="cellIs" dxfId="13735" priority="610" operator="greaterThan">
      <formula>0</formula>
    </cfRule>
  </conditionalFormatting>
  <conditionalFormatting sqref="Q84:Q91">
    <cfRule type="cellIs" dxfId="13734" priority="609" operator="lessThan">
      <formula>0</formula>
    </cfRule>
  </conditionalFormatting>
  <conditionalFormatting sqref="R84:R91">
    <cfRule type="cellIs" dxfId="13733" priority="607" operator="lessThan">
      <formula>0.8</formula>
    </cfRule>
    <cfRule type="cellIs" dxfId="13732" priority="608" operator="greaterThan">
      <formula>1</formula>
    </cfRule>
  </conditionalFormatting>
  <conditionalFormatting sqref="R84:R91">
    <cfRule type="cellIs" dxfId="13731" priority="605" operator="greaterThan">
      <formula>1</formula>
    </cfRule>
    <cfRule type="cellIs" dxfId="13730" priority="606" operator="lessThan">
      <formula>0.8</formula>
    </cfRule>
  </conditionalFormatting>
  <conditionalFormatting sqref="P84:P91">
    <cfRule type="cellIs" dxfId="13729" priority="604" operator="greaterThan">
      <formula>0</formula>
    </cfRule>
  </conditionalFormatting>
  <conditionalFormatting sqref="Q84:Q91">
    <cfRule type="cellIs" dxfId="13728" priority="603" operator="lessThan">
      <formula>0</formula>
    </cfRule>
  </conditionalFormatting>
  <conditionalFormatting sqref="R84:R91">
    <cfRule type="cellIs" dxfId="13727" priority="601" operator="lessThan">
      <formula>0.8</formula>
    </cfRule>
    <cfRule type="cellIs" dxfId="13726" priority="602" operator="greaterThan">
      <formula>1</formula>
    </cfRule>
  </conditionalFormatting>
  <conditionalFormatting sqref="R84:R91">
    <cfRule type="cellIs" dxfId="13725" priority="599" operator="greaterThan">
      <formula>1</formula>
    </cfRule>
    <cfRule type="cellIs" dxfId="13724" priority="600" operator="lessThan">
      <formula>0.8</formula>
    </cfRule>
  </conditionalFormatting>
  <conditionalFormatting sqref="P84:P91">
    <cfRule type="cellIs" dxfId="13723" priority="598" operator="greaterThan">
      <formula>0</formula>
    </cfRule>
  </conditionalFormatting>
  <conditionalFormatting sqref="Q84:Q91">
    <cfRule type="cellIs" dxfId="13722" priority="597" operator="lessThan">
      <formula>0</formula>
    </cfRule>
  </conditionalFormatting>
  <conditionalFormatting sqref="R84:R91">
    <cfRule type="cellIs" dxfId="13721" priority="595" operator="lessThan">
      <formula>0.8</formula>
    </cfRule>
    <cfRule type="cellIs" dxfId="13720" priority="596" operator="greaterThan">
      <formula>1</formula>
    </cfRule>
  </conditionalFormatting>
  <conditionalFormatting sqref="R84:R91">
    <cfRule type="cellIs" dxfId="13719" priority="593" operator="greaterThan">
      <formula>1</formula>
    </cfRule>
    <cfRule type="cellIs" dxfId="13718" priority="594" operator="lessThan">
      <formula>0.8</formula>
    </cfRule>
  </conditionalFormatting>
  <conditionalFormatting sqref="P84:P91">
    <cfRule type="cellIs" dxfId="13717" priority="592" operator="greaterThan">
      <formula>0</formula>
    </cfRule>
  </conditionalFormatting>
  <conditionalFormatting sqref="P84:P91">
    <cfRule type="cellIs" dxfId="13716" priority="586" operator="greaterThan">
      <formula>0</formula>
    </cfRule>
  </conditionalFormatting>
  <conditionalFormatting sqref="Q84:Q91">
    <cfRule type="cellIs" dxfId="13715" priority="591" operator="lessThan">
      <formula>0</formula>
    </cfRule>
  </conditionalFormatting>
  <conditionalFormatting sqref="R84:R91">
    <cfRule type="cellIs" dxfId="13714" priority="589" operator="lessThan">
      <formula>0.8</formula>
    </cfRule>
    <cfRule type="cellIs" dxfId="13713" priority="590" operator="greaterThan">
      <formula>1</formula>
    </cfRule>
  </conditionalFormatting>
  <conditionalFormatting sqref="R84:R91">
    <cfRule type="cellIs" dxfId="13712" priority="587" operator="greaterThan">
      <formula>1</formula>
    </cfRule>
    <cfRule type="cellIs" dxfId="13711" priority="588" operator="lessThan">
      <formula>0.8</formula>
    </cfRule>
  </conditionalFormatting>
  <conditionalFormatting sqref="P84:P91">
    <cfRule type="cellIs" dxfId="13710" priority="580" operator="greaterThan">
      <formula>0</formula>
    </cfRule>
  </conditionalFormatting>
  <conditionalFormatting sqref="Q84:Q91">
    <cfRule type="cellIs" dxfId="13709" priority="585" operator="lessThan">
      <formula>0</formula>
    </cfRule>
  </conditionalFormatting>
  <conditionalFormatting sqref="R84:R91">
    <cfRule type="cellIs" dxfId="13708" priority="583" operator="lessThan">
      <formula>0.8</formula>
    </cfRule>
    <cfRule type="cellIs" dxfId="13707" priority="584" operator="greaterThan">
      <formula>1</formula>
    </cfRule>
  </conditionalFormatting>
  <conditionalFormatting sqref="R84:R91">
    <cfRule type="cellIs" dxfId="13706" priority="581" operator="greaterThan">
      <formula>1</formula>
    </cfRule>
    <cfRule type="cellIs" dxfId="13705" priority="582" operator="lessThan">
      <formula>0.8</formula>
    </cfRule>
  </conditionalFormatting>
  <conditionalFormatting sqref="R84:R91">
    <cfRule type="cellIs" dxfId="13704" priority="577" operator="lessThan">
      <formula>0.8</formula>
    </cfRule>
    <cfRule type="cellIs" dxfId="13703" priority="578" operator="greaterThan">
      <formula>1</formula>
    </cfRule>
  </conditionalFormatting>
  <conditionalFormatting sqref="R84:R91">
    <cfRule type="cellIs" dxfId="13702" priority="575" operator="greaterThan">
      <formula>1</formula>
    </cfRule>
    <cfRule type="cellIs" dxfId="13701" priority="576" operator="lessThan">
      <formula>0.8</formula>
    </cfRule>
  </conditionalFormatting>
  <conditionalFormatting sqref="P84:P91">
    <cfRule type="cellIs" dxfId="13700" priority="574" operator="greaterThan">
      <formula>0</formula>
    </cfRule>
  </conditionalFormatting>
  <conditionalFormatting sqref="Q84:Q91">
    <cfRule type="cellIs" dxfId="13699" priority="579" operator="lessThan">
      <formula>0</formula>
    </cfRule>
  </conditionalFormatting>
  <conditionalFormatting sqref="Q84:Q91">
    <cfRule type="cellIs" dxfId="13698" priority="573" operator="lessThan">
      <formula>0</formula>
    </cfRule>
  </conditionalFormatting>
  <conditionalFormatting sqref="R84:R91">
    <cfRule type="cellIs" dxfId="13697" priority="571" operator="lessThan">
      <formula>0.8</formula>
    </cfRule>
    <cfRule type="cellIs" dxfId="13696" priority="572" operator="greaterThan">
      <formula>1</formula>
    </cfRule>
  </conditionalFormatting>
  <conditionalFormatting sqref="R84:R91">
    <cfRule type="cellIs" dxfId="13695" priority="569" operator="greaterThan">
      <formula>1</formula>
    </cfRule>
    <cfRule type="cellIs" dxfId="13694" priority="570" operator="lessThan">
      <formula>0.8</formula>
    </cfRule>
  </conditionalFormatting>
  <conditionalFormatting sqref="P84:P91">
    <cfRule type="cellIs" dxfId="13693" priority="568" operator="greaterThan">
      <formula>0</formula>
    </cfRule>
  </conditionalFormatting>
  <conditionalFormatting sqref="Q84:Q91">
    <cfRule type="cellIs" dxfId="13692" priority="567" operator="lessThan">
      <formula>0</formula>
    </cfRule>
  </conditionalFormatting>
  <conditionalFormatting sqref="R84:R91">
    <cfRule type="cellIs" dxfId="13691" priority="565" operator="lessThan">
      <formula>0.8</formula>
    </cfRule>
    <cfRule type="cellIs" dxfId="13690" priority="566" operator="greaterThan">
      <formula>1</formula>
    </cfRule>
  </conditionalFormatting>
  <conditionalFormatting sqref="R84:R91">
    <cfRule type="cellIs" dxfId="13689" priority="563" operator="greaterThan">
      <formula>1</formula>
    </cfRule>
    <cfRule type="cellIs" dxfId="13688" priority="564" operator="lessThan">
      <formula>0.8</formula>
    </cfRule>
  </conditionalFormatting>
  <conditionalFormatting sqref="P84:P91">
    <cfRule type="cellIs" dxfId="13687" priority="562" operator="greaterThan">
      <formula>0</formula>
    </cfRule>
  </conditionalFormatting>
  <conditionalFormatting sqref="Q84:Q91">
    <cfRule type="cellIs" dxfId="13686" priority="561" operator="lessThan">
      <formula>0</formula>
    </cfRule>
  </conditionalFormatting>
  <conditionalFormatting sqref="R84:R91">
    <cfRule type="cellIs" dxfId="13685" priority="559" operator="lessThan">
      <formula>0.8</formula>
    </cfRule>
    <cfRule type="cellIs" dxfId="13684" priority="560" operator="greaterThan">
      <formula>1</formula>
    </cfRule>
  </conditionalFormatting>
  <conditionalFormatting sqref="R84:R91">
    <cfRule type="cellIs" dxfId="13683" priority="557" operator="greaterThan">
      <formula>1</formula>
    </cfRule>
    <cfRule type="cellIs" dxfId="13682" priority="558" operator="lessThan">
      <formula>0.8</formula>
    </cfRule>
  </conditionalFormatting>
  <conditionalFormatting sqref="P84:P91">
    <cfRule type="cellIs" dxfId="13681" priority="556" operator="greaterThan">
      <formula>0</formula>
    </cfRule>
  </conditionalFormatting>
  <conditionalFormatting sqref="Q84:Q91">
    <cfRule type="cellIs" dxfId="13680" priority="555" operator="lessThan">
      <formula>0</formula>
    </cfRule>
  </conditionalFormatting>
  <conditionalFormatting sqref="R84:R91">
    <cfRule type="cellIs" dxfId="13679" priority="553" operator="lessThan">
      <formula>0.8</formula>
    </cfRule>
    <cfRule type="cellIs" dxfId="13678" priority="554" operator="greaterThan">
      <formula>1</formula>
    </cfRule>
  </conditionalFormatting>
  <conditionalFormatting sqref="R84:R91">
    <cfRule type="cellIs" dxfId="13677" priority="551" operator="greaterThan">
      <formula>1</formula>
    </cfRule>
    <cfRule type="cellIs" dxfId="13676" priority="552" operator="lessThan">
      <formula>0.8</formula>
    </cfRule>
  </conditionalFormatting>
  <conditionalFormatting sqref="P84:P91">
    <cfRule type="cellIs" dxfId="13675" priority="550" operator="greaterThan">
      <formula>0</formula>
    </cfRule>
  </conditionalFormatting>
  <conditionalFormatting sqref="P84:P91">
    <cfRule type="cellIs" dxfId="13674" priority="544" operator="greaterThan">
      <formula>0</formula>
    </cfRule>
  </conditionalFormatting>
  <conditionalFormatting sqref="Q84:Q91">
    <cfRule type="cellIs" dxfId="13673" priority="549" operator="lessThan">
      <formula>0</formula>
    </cfRule>
  </conditionalFormatting>
  <conditionalFormatting sqref="R84:R91">
    <cfRule type="cellIs" dxfId="13672" priority="547" operator="lessThan">
      <formula>0.8</formula>
    </cfRule>
    <cfRule type="cellIs" dxfId="13671" priority="548" operator="greaterThan">
      <formula>1</formula>
    </cfRule>
  </conditionalFormatting>
  <conditionalFormatting sqref="R84:R91">
    <cfRule type="cellIs" dxfId="13670" priority="545" operator="greaterThan">
      <formula>1</formula>
    </cfRule>
    <cfRule type="cellIs" dxfId="13669" priority="546" operator="lessThan">
      <formula>0.8</formula>
    </cfRule>
  </conditionalFormatting>
  <conditionalFormatting sqref="P84:P91">
    <cfRule type="cellIs" dxfId="13668" priority="538" operator="greaterThan">
      <formula>0</formula>
    </cfRule>
  </conditionalFormatting>
  <conditionalFormatting sqref="Q84:Q91">
    <cfRule type="cellIs" dxfId="13667" priority="543" operator="lessThan">
      <formula>0</formula>
    </cfRule>
  </conditionalFormatting>
  <conditionalFormatting sqref="R84:R91">
    <cfRule type="cellIs" dxfId="13666" priority="541" operator="lessThan">
      <formula>0.8</formula>
    </cfRule>
    <cfRule type="cellIs" dxfId="13665" priority="542" operator="greaterThan">
      <formula>1</formula>
    </cfRule>
  </conditionalFormatting>
  <conditionalFormatting sqref="R84:R91">
    <cfRule type="cellIs" dxfId="13664" priority="539" operator="greaterThan">
      <formula>1</formula>
    </cfRule>
    <cfRule type="cellIs" dxfId="13663" priority="540" operator="lessThan">
      <formula>0.8</formula>
    </cfRule>
  </conditionalFormatting>
  <conditionalFormatting sqref="R84:R91">
    <cfRule type="cellIs" dxfId="13662" priority="535" operator="lessThan">
      <formula>0.8</formula>
    </cfRule>
    <cfRule type="cellIs" dxfId="13661" priority="536" operator="greaterThan">
      <formula>1</formula>
    </cfRule>
  </conditionalFormatting>
  <conditionalFormatting sqref="R84:R91">
    <cfRule type="cellIs" dxfId="13660" priority="533" operator="greaterThan">
      <formula>1</formula>
    </cfRule>
    <cfRule type="cellIs" dxfId="13659" priority="534" operator="lessThan">
      <formula>0.8</formula>
    </cfRule>
  </conditionalFormatting>
  <conditionalFormatting sqref="P84:P91">
    <cfRule type="cellIs" dxfId="13658" priority="532" operator="greaterThan">
      <formula>0</formula>
    </cfRule>
  </conditionalFormatting>
  <conditionalFormatting sqref="Q84:Q91">
    <cfRule type="cellIs" dxfId="13657" priority="537" operator="lessThan">
      <formula>0</formula>
    </cfRule>
  </conditionalFormatting>
  <conditionalFormatting sqref="Q84:Q91">
    <cfRule type="cellIs" dxfId="13656" priority="531" operator="lessThan">
      <formula>0</formula>
    </cfRule>
  </conditionalFormatting>
  <conditionalFormatting sqref="R84:R91">
    <cfRule type="cellIs" dxfId="13655" priority="529" operator="lessThan">
      <formula>0.8</formula>
    </cfRule>
    <cfRule type="cellIs" dxfId="13654" priority="530" operator="greaterThan">
      <formula>1</formula>
    </cfRule>
  </conditionalFormatting>
  <conditionalFormatting sqref="R84:R91">
    <cfRule type="cellIs" dxfId="13653" priority="527" operator="greaterThan">
      <formula>1</formula>
    </cfRule>
    <cfRule type="cellIs" dxfId="13652" priority="528" operator="lessThan">
      <formula>0.8</formula>
    </cfRule>
  </conditionalFormatting>
  <conditionalFormatting sqref="P84:P91">
    <cfRule type="cellIs" dxfId="13651" priority="526" operator="greaterThan">
      <formula>0</formula>
    </cfRule>
  </conditionalFormatting>
  <conditionalFormatting sqref="P84:P91">
    <cfRule type="cellIs" dxfId="13650" priority="520" operator="greaterThan">
      <formula>0</formula>
    </cfRule>
  </conditionalFormatting>
  <conditionalFormatting sqref="Q84:Q91">
    <cfRule type="cellIs" dxfId="13649" priority="525" operator="lessThan">
      <formula>0</formula>
    </cfRule>
  </conditionalFormatting>
  <conditionalFormatting sqref="R84:R91">
    <cfRule type="cellIs" dxfId="13648" priority="523" operator="lessThan">
      <formula>0.8</formula>
    </cfRule>
    <cfRule type="cellIs" dxfId="13647" priority="524" operator="greaterThan">
      <formula>1</formula>
    </cfRule>
  </conditionalFormatting>
  <conditionalFormatting sqref="R84:R91">
    <cfRule type="cellIs" dxfId="13646" priority="521" operator="greaterThan">
      <formula>1</formula>
    </cfRule>
    <cfRule type="cellIs" dxfId="13645" priority="522" operator="lessThan">
      <formula>0.8</formula>
    </cfRule>
  </conditionalFormatting>
  <conditionalFormatting sqref="P84:P91">
    <cfRule type="cellIs" dxfId="13644" priority="514" operator="greaterThan">
      <formula>0</formula>
    </cfRule>
  </conditionalFormatting>
  <conditionalFormatting sqref="Q84:Q91">
    <cfRule type="cellIs" dxfId="13643" priority="519" operator="lessThan">
      <formula>0</formula>
    </cfRule>
  </conditionalFormatting>
  <conditionalFormatting sqref="R84:R91">
    <cfRule type="cellIs" dxfId="13642" priority="517" operator="lessThan">
      <formula>0.8</formula>
    </cfRule>
    <cfRule type="cellIs" dxfId="13641" priority="518" operator="greaterThan">
      <formula>1</formula>
    </cfRule>
  </conditionalFormatting>
  <conditionalFormatting sqref="R84:R91">
    <cfRule type="cellIs" dxfId="13640" priority="515" operator="greaterThan">
      <formula>1</formula>
    </cfRule>
    <cfRule type="cellIs" dxfId="13639" priority="516" operator="lessThan">
      <formula>0.8</formula>
    </cfRule>
  </conditionalFormatting>
  <conditionalFormatting sqref="R84:R91">
    <cfRule type="cellIs" dxfId="13638" priority="511" operator="lessThan">
      <formula>0.8</formula>
    </cfRule>
    <cfRule type="cellIs" dxfId="13637" priority="512" operator="greaterThan">
      <formula>1</formula>
    </cfRule>
  </conditionalFormatting>
  <conditionalFormatting sqref="R84:R91">
    <cfRule type="cellIs" dxfId="13636" priority="509" operator="greaterThan">
      <formula>1</formula>
    </cfRule>
    <cfRule type="cellIs" dxfId="13635" priority="510" operator="lessThan">
      <formula>0.8</formula>
    </cfRule>
  </conditionalFormatting>
  <conditionalFormatting sqref="P84:P91">
    <cfRule type="cellIs" dxfId="13634" priority="508" operator="greaterThan">
      <formula>0</formula>
    </cfRule>
  </conditionalFormatting>
  <conditionalFormatting sqref="Q84:Q91">
    <cfRule type="cellIs" dxfId="13633" priority="513" operator="lessThan">
      <formula>0</formula>
    </cfRule>
  </conditionalFormatting>
  <conditionalFormatting sqref="P84:P91">
    <cfRule type="cellIs" dxfId="13632" priority="502" operator="greaterThan">
      <formula>0</formula>
    </cfRule>
  </conditionalFormatting>
  <conditionalFormatting sqref="Q84:Q91">
    <cfRule type="cellIs" dxfId="13631" priority="507" operator="lessThan">
      <formula>0</formula>
    </cfRule>
  </conditionalFormatting>
  <conditionalFormatting sqref="R84:R91">
    <cfRule type="cellIs" dxfId="13630" priority="505" operator="lessThan">
      <formula>0.8</formula>
    </cfRule>
    <cfRule type="cellIs" dxfId="13629" priority="506" operator="greaterThan">
      <formula>1</formula>
    </cfRule>
  </conditionalFormatting>
  <conditionalFormatting sqref="R84:R91">
    <cfRule type="cellIs" dxfId="13628" priority="503" operator="greaterThan">
      <formula>1</formula>
    </cfRule>
    <cfRule type="cellIs" dxfId="13627" priority="504" operator="lessThan">
      <formula>0.8</formula>
    </cfRule>
  </conditionalFormatting>
  <conditionalFormatting sqref="R84:R91">
    <cfRule type="cellIs" dxfId="13626" priority="499" operator="lessThan">
      <formula>0.8</formula>
    </cfRule>
    <cfRule type="cellIs" dxfId="13625" priority="500" operator="greaterThan">
      <formula>1</formula>
    </cfRule>
  </conditionalFormatting>
  <conditionalFormatting sqref="R84:R91">
    <cfRule type="cellIs" dxfId="13624" priority="497" operator="greaterThan">
      <formula>1</formula>
    </cfRule>
    <cfRule type="cellIs" dxfId="13623" priority="498" operator="lessThan">
      <formula>0.8</formula>
    </cfRule>
  </conditionalFormatting>
  <conditionalFormatting sqref="P84:P91">
    <cfRule type="cellIs" dxfId="13622" priority="496" operator="greaterThan">
      <formula>0</formula>
    </cfRule>
  </conditionalFormatting>
  <conditionalFormatting sqref="Q84:Q91">
    <cfRule type="cellIs" dxfId="13621" priority="501" operator="lessThan">
      <formula>0</formula>
    </cfRule>
  </conditionalFormatting>
  <conditionalFormatting sqref="R84:R91">
    <cfRule type="cellIs" dxfId="13620" priority="493" operator="lessThan">
      <formula>0.8</formula>
    </cfRule>
    <cfRule type="cellIs" dxfId="13619" priority="494" operator="greaterThan">
      <formula>1</formula>
    </cfRule>
  </conditionalFormatting>
  <conditionalFormatting sqref="R84:R91">
    <cfRule type="cellIs" dxfId="13618" priority="491" operator="greaterThan">
      <formula>1</formula>
    </cfRule>
    <cfRule type="cellIs" dxfId="13617" priority="492" operator="lessThan">
      <formula>0.8</formula>
    </cfRule>
  </conditionalFormatting>
  <conditionalFormatting sqref="P84:P91">
    <cfRule type="cellIs" dxfId="13616" priority="490" operator="greaterThan">
      <formula>0</formula>
    </cfRule>
  </conditionalFormatting>
  <conditionalFormatting sqref="Q84:Q91">
    <cfRule type="cellIs" dxfId="13615" priority="495" operator="lessThan">
      <formula>0</formula>
    </cfRule>
  </conditionalFormatting>
  <conditionalFormatting sqref="Q84:Q91">
    <cfRule type="cellIs" dxfId="13614" priority="489" operator="lessThan">
      <formula>0</formula>
    </cfRule>
  </conditionalFormatting>
  <conditionalFormatting sqref="R84:R91">
    <cfRule type="cellIs" dxfId="13613" priority="487" operator="lessThan">
      <formula>0.8</formula>
    </cfRule>
    <cfRule type="cellIs" dxfId="13612" priority="488" operator="greaterThan">
      <formula>1</formula>
    </cfRule>
  </conditionalFormatting>
  <conditionalFormatting sqref="R84:R91">
    <cfRule type="cellIs" dxfId="13611" priority="485" operator="greaterThan">
      <formula>1</formula>
    </cfRule>
    <cfRule type="cellIs" dxfId="13610" priority="486" operator="lessThan">
      <formula>0.8</formula>
    </cfRule>
  </conditionalFormatting>
  <conditionalFormatting sqref="P84:P91">
    <cfRule type="cellIs" dxfId="13609" priority="484" operator="greaterThan">
      <formula>0</formula>
    </cfRule>
  </conditionalFormatting>
  <conditionalFormatting sqref="Q84:Q91">
    <cfRule type="cellIs" dxfId="13608" priority="478" operator="lessThan">
      <formula>0</formula>
    </cfRule>
  </conditionalFormatting>
  <conditionalFormatting sqref="R84:R91">
    <cfRule type="cellIs" dxfId="13607" priority="482" operator="lessThan">
      <formula>0.8</formula>
    </cfRule>
    <cfRule type="cellIs" dxfId="13606" priority="483" operator="greaterThan">
      <formula>1</formula>
    </cfRule>
  </conditionalFormatting>
  <conditionalFormatting sqref="R84:R91">
    <cfRule type="cellIs" dxfId="13605" priority="480" operator="greaterThan">
      <formula>1</formula>
    </cfRule>
    <cfRule type="cellIs" dxfId="13604" priority="481" operator="lessThan">
      <formula>0.8</formula>
    </cfRule>
  </conditionalFormatting>
  <conditionalFormatting sqref="P84:P91">
    <cfRule type="cellIs" dxfId="13603" priority="479" operator="greaterThan">
      <formula>0</formula>
    </cfRule>
  </conditionalFormatting>
  <conditionalFormatting sqref="Q84:Q91">
    <cfRule type="cellIs" dxfId="13602" priority="477" operator="lessThan">
      <formula>0</formula>
    </cfRule>
  </conditionalFormatting>
  <conditionalFormatting sqref="R84:R91">
    <cfRule type="cellIs" dxfId="13601" priority="475" operator="lessThan">
      <formula>0.8</formula>
    </cfRule>
    <cfRule type="cellIs" dxfId="13600" priority="476" operator="greaterThan">
      <formula>1</formula>
    </cfRule>
  </conditionalFormatting>
  <conditionalFormatting sqref="R84:R91">
    <cfRule type="cellIs" dxfId="13599" priority="473" operator="greaterThan">
      <formula>1</formula>
    </cfRule>
    <cfRule type="cellIs" dxfId="13598" priority="474" operator="lessThan">
      <formula>0.8</formula>
    </cfRule>
  </conditionalFormatting>
  <conditionalFormatting sqref="P84:P91">
    <cfRule type="cellIs" dxfId="13597" priority="472" operator="greaterThan">
      <formula>0</formula>
    </cfRule>
  </conditionalFormatting>
  <conditionalFormatting sqref="Q84:Q91">
    <cfRule type="cellIs" dxfId="13596" priority="471" operator="lessThan">
      <formula>0</formula>
    </cfRule>
  </conditionalFormatting>
  <conditionalFormatting sqref="R84:R91">
    <cfRule type="cellIs" dxfId="13595" priority="469" operator="lessThan">
      <formula>0.8</formula>
    </cfRule>
    <cfRule type="cellIs" dxfId="13594" priority="470" operator="greaterThan">
      <formula>1</formula>
    </cfRule>
  </conditionalFormatting>
  <conditionalFormatting sqref="R84:R91">
    <cfRule type="cellIs" dxfId="13593" priority="467" operator="greaterThan">
      <formula>1</formula>
    </cfRule>
    <cfRule type="cellIs" dxfId="13592" priority="468" operator="lessThan">
      <formula>0.8</formula>
    </cfRule>
  </conditionalFormatting>
  <conditionalFormatting sqref="P84:P91">
    <cfRule type="cellIs" dxfId="13591" priority="466" operator="greaterThan">
      <formula>0</formula>
    </cfRule>
  </conditionalFormatting>
  <conditionalFormatting sqref="Q84:Q91">
    <cfRule type="cellIs" dxfId="13590" priority="465" operator="lessThan">
      <formula>0</formula>
    </cfRule>
  </conditionalFormatting>
  <conditionalFormatting sqref="R84:R91">
    <cfRule type="cellIs" dxfId="13589" priority="463" operator="lessThan">
      <formula>0.8</formula>
    </cfRule>
    <cfRule type="cellIs" dxfId="13588" priority="464" operator="greaterThan">
      <formula>1</formula>
    </cfRule>
  </conditionalFormatting>
  <conditionalFormatting sqref="R84:R91">
    <cfRule type="cellIs" dxfId="13587" priority="461" operator="greaterThan">
      <formula>1</formula>
    </cfRule>
    <cfRule type="cellIs" dxfId="13586" priority="462" operator="lessThan">
      <formula>0.8</formula>
    </cfRule>
  </conditionalFormatting>
  <conditionalFormatting sqref="P84:P91">
    <cfRule type="cellIs" dxfId="13585" priority="460" operator="greaterThan">
      <formula>0</formula>
    </cfRule>
  </conditionalFormatting>
  <conditionalFormatting sqref="Q84:Q91">
    <cfRule type="cellIs" dxfId="13584" priority="459" operator="lessThan">
      <formula>0</formula>
    </cfRule>
  </conditionalFormatting>
  <conditionalFormatting sqref="R84:R91">
    <cfRule type="cellIs" dxfId="13583" priority="457" operator="lessThan">
      <formula>0.8</formula>
    </cfRule>
    <cfRule type="cellIs" dxfId="13582" priority="458" operator="greaterThan">
      <formula>1</formula>
    </cfRule>
  </conditionalFormatting>
  <conditionalFormatting sqref="R84:R91">
    <cfRule type="cellIs" dxfId="13581" priority="455" operator="greaterThan">
      <formula>1</formula>
    </cfRule>
    <cfRule type="cellIs" dxfId="13580" priority="456" operator="lessThan">
      <formula>0.8</formula>
    </cfRule>
  </conditionalFormatting>
  <conditionalFormatting sqref="P84:P91">
    <cfRule type="cellIs" dxfId="13579" priority="454" operator="greaterThan">
      <formula>0</formula>
    </cfRule>
  </conditionalFormatting>
  <conditionalFormatting sqref="Q84:Q91">
    <cfRule type="cellIs" dxfId="13578" priority="453" operator="lessThan">
      <formula>0</formula>
    </cfRule>
  </conditionalFormatting>
  <conditionalFormatting sqref="R84:R91">
    <cfRule type="cellIs" dxfId="13577" priority="451" operator="lessThan">
      <formula>0.8</formula>
    </cfRule>
    <cfRule type="cellIs" dxfId="13576" priority="452" operator="greaterThan">
      <formula>1</formula>
    </cfRule>
  </conditionalFormatting>
  <conditionalFormatting sqref="R84:R91">
    <cfRule type="cellIs" dxfId="13575" priority="449" operator="greaterThan">
      <formula>1</formula>
    </cfRule>
    <cfRule type="cellIs" dxfId="13574" priority="450" operator="lessThan">
      <formula>0.8</formula>
    </cfRule>
  </conditionalFormatting>
  <conditionalFormatting sqref="P84:P91">
    <cfRule type="cellIs" dxfId="13573" priority="448" operator="greaterThan">
      <formula>0</formula>
    </cfRule>
  </conditionalFormatting>
  <conditionalFormatting sqref="P84:P91">
    <cfRule type="cellIs" dxfId="13572" priority="442" operator="greaterThan">
      <formula>0</formula>
    </cfRule>
  </conditionalFormatting>
  <conditionalFormatting sqref="Q84:Q91">
    <cfRule type="cellIs" dxfId="13571" priority="447" operator="lessThan">
      <formula>0</formula>
    </cfRule>
  </conditionalFormatting>
  <conditionalFormatting sqref="R84:R91">
    <cfRule type="cellIs" dxfId="13570" priority="445" operator="lessThan">
      <formula>0.8</formula>
    </cfRule>
    <cfRule type="cellIs" dxfId="13569" priority="446" operator="greaterThan">
      <formula>1</formula>
    </cfRule>
  </conditionalFormatting>
  <conditionalFormatting sqref="R84:R91">
    <cfRule type="cellIs" dxfId="13568" priority="443" operator="greaterThan">
      <formula>1</formula>
    </cfRule>
    <cfRule type="cellIs" dxfId="13567" priority="444" operator="lessThan">
      <formula>0.8</formula>
    </cfRule>
  </conditionalFormatting>
  <conditionalFormatting sqref="P84:P91">
    <cfRule type="cellIs" dxfId="13566" priority="436" operator="greaterThan">
      <formula>0</formula>
    </cfRule>
  </conditionalFormatting>
  <conditionalFormatting sqref="Q84:Q91">
    <cfRule type="cellIs" dxfId="13565" priority="441" operator="lessThan">
      <formula>0</formula>
    </cfRule>
  </conditionalFormatting>
  <conditionalFormatting sqref="R84:R91">
    <cfRule type="cellIs" dxfId="13564" priority="439" operator="lessThan">
      <formula>0.8</formula>
    </cfRule>
    <cfRule type="cellIs" dxfId="13563" priority="440" operator="greaterThan">
      <formula>1</formula>
    </cfRule>
  </conditionalFormatting>
  <conditionalFormatting sqref="R84:R91">
    <cfRule type="cellIs" dxfId="13562" priority="437" operator="greaterThan">
      <formula>1</formula>
    </cfRule>
    <cfRule type="cellIs" dxfId="13561" priority="438" operator="lessThan">
      <formula>0.8</formula>
    </cfRule>
  </conditionalFormatting>
  <conditionalFormatting sqref="R84:R91">
    <cfRule type="cellIs" dxfId="13560" priority="433" operator="lessThan">
      <formula>0.8</formula>
    </cfRule>
    <cfRule type="cellIs" dxfId="13559" priority="434" operator="greaterThan">
      <formula>1</formula>
    </cfRule>
  </conditionalFormatting>
  <conditionalFormatting sqref="R84:R91">
    <cfRule type="cellIs" dxfId="13558" priority="431" operator="greaterThan">
      <formula>1</formula>
    </cfRule>
    <cfRule type="cellIs" dxfId="13557" priority="432" operator="lessThan">
      <formula>0.8</formula>
    </cfRule>
  </conditionalFormatting>
  <conditionalFormatting sqref="P84:P91">
    <cfRule type="cellIs" dxfId="13556" priority="430" operator="greaterThan">
      <formula>0</formula>
    </cfRule>
  </conditionalFormatting>
  <conditionalFormatting sqref="Q84:Q91">
    <cfRule type="cellIs" dxfId="13555" priority="435" operator="lessThan">
      <formula>0</formula>
    </cfRule>
  </conditionalFormatting>
  <conditionalFormatting sqref="Q84:Q91">
    <cfRule type="cellIs" dxfId="13554" priority="424" operator="lessThan">
      <formula>0</formula>
    </cfRule>
  </conditionalFormatting>
  <conditionalFormatting sqref="P84:P91">
    <cfRule type="cellIs" dxfId="13553" priority="425" operator="greaterThan">
      <formula>0</formula>
    </cfRule>
  </conditionalFormatting>
  <conditionalFormatting sqref="R84:R91">
    <cfRule type="cellIs" dxfId="13552" priority="428" operator="lessThan">
      <formula>0.8</formula>
    </cfRule>
    <cfRule type="cellIs" dxfId="13551" priority="429" operator="greaterThan">
      <formula>1</formula>
    </cfRule>
  </conditionalFormatting>
  <conditionalFormatting sqref="R84:R91">
    <cfRule type="cellIs" dxfId="13550" priority="426" operator="greaterThan">
      <formula>1</formula>
    </cfRule>
    <cfRule type="cellIs" dxfId="13549" priority="427" operator="lessThan">
      <formula>0.8</formula>
    </cfRule>
  </conditionalFormatting>
  <conditionalFormatting sqref="Q84:Q91">
    <cfRule type="cellIs" dxfId="13548" priority="418" operator="lessThan">
      <formula>0</formula>
    </cfRule>
  </conditionalFormatting>
  <conditionalFormatting sqref="R84:R91">
    <cfRule type="cellIs" dxfId="13547" priority="422" operator="lessThan">
      <formula>0.8</formula>
    </cfRule>
    <cfRule type="cellIs" dxfId="13546" priority="423" operator="greaterThan">
      <formula>1</formula>
    </cfRule>
  </conditionalFormatting>
  <conditionalFormatting sqref="R84:R91">
    <cfRule type="cellIs" dxfId="13545" priority="420" operator="greaterThan">
      <formula>1</formula>
    </cfRule>
    <cfRule type="cellIs" dxfId="13544" priority="421" operator="lessThan">
      <formula>0.8</formula>
    </cfRule>
  </conditionalFormatting>
  <conditionalFormatting sqref="P84:P91">
    <cfRule type="cellIs" dxfId="13543" priority="419" operator="greaterThan">
      <formula>0</formula>
    </cfRule>
  </conditionalFormatting>
  <conditionalFormatting sqref="Q84:Q91">
    <cfRule type="cellIs" dxfId="13542" priority="417" operator="lessThan">
      <formula>0</formula>
    </cfRule>
  </conditionalFormatting>
  <conditionalFormatting sqref="R84:R91">
    <cfRule type="cellIs" dxfId="13541" priority="415" operator="lessThan">
      <formula>0.8</formula>
    </cfRule>
    <cfRule type="cellIs" dxfId="13540" priority="416" operator="greaterThan">
      <formula>1</formula>
    </cfRule>
  </conditionalFormatting>
  <conditionalFormatting sqref="R84:R91">
    <cfRule type="cellIs" dxfId="13539" priority="413" operator="greaterThan">
      <formula>1</formula>
    </cfRule>
    <cfRule type="cellIs" dxfId="13538" priority="414" operator="lessThan">
      <formula>0.8</formula>
    </cfRule>
  </conditionalFormatting>
  <conditionalFormatting sqref="P84:P91">
    <cfRule type="cellIs" dxfId="13537" priority="412" operator="greaterThan">
      <formula>0</formula>
    </cfRule>
  </conditionalFormatting>
  <conditionalFormatting sqref="Q84:Q91">
    <cfRule type="cellIs" dxfId="13536" priority="411" operator="lessThan">
      <formula>0</formula>
    </cfRule>
  </conditionalFormatting>
  <conditionalFormatting sqref="R84:R91">
    <cfRule type="cellIs" dxfId="13535" priority="409" operator="lessThan">
      <formula>0.8</formula>
    </cfRule>
    <cfRule type="cellIs" dxfId="13534" priority="410" operator="greaterThan">
      <formula>1</formula>
    </cfRule>
  </conditionalFormatting>
  <conditionalFormatting sqref="R84:R91">
    <cfRule type="cellIs" dxfId="13533" priority="407" operator="greaterThan">
      <formula>1</formula>
    </cfRule>
    <cfRule type="cellIs" dxfId="13532" priority="408" operator="lessThan">
      <formula>0.8</formula>
    </cfRule>
  </conditionalFormatting>
  <conditionalFormatting sqref="P84:P91">
    <cfRule type="cellIs" dxfId="13531" priority="406" operator="greaterThan">
      <formula>0</formula>
    </cfRule>
  </conditionalFormatting>
  <conditionalFormatting sqref="Q84:Q91">
    <cfRule type="cellIs" dxfId="13530" priority="405" operator="lessThan">
      <formula>0</formula>
    </cfRule>
  </conditionalFormatting>
  <conditionalFormatting sqref="R84:R91">
    <cfRule type="cellIs" dxfId="13529" priority="403" operator="lessThan">
      <formula>0.8</formula>
    </cfRule>
    <cfRule type="cellIs" dxfId="13528" priority="404" operator="greaterThan">
      <formula>1</formula>
    </cfRule>
  </conditionalFormatting>
  <conditionalFormatting sqref="R84:R91">
    <cfRule type="cellIs" dxfId="13527" priority="401" operator="greaterThan">
      <formula>1</formula>
    </cfRule>
    <cfRule type="cellIs" dxfId="13526" priority="402" operator="lessThan">
      <formula>0.8</formula>
    </cfRule>
  </conditionalFormatting>
  <conditionalFormatting sqref="P84:P91">
    <cfRule type="cellIs" dxfId="13525" priority="400" operator="greaterThan">
      <formula>0</formula>
    </cfRule>
  </conditionalFormatting>
  <conditionalFormatting sqref="Q84:Q91">
    <cfRule type="cellIs" dxfId="13524" priority="399" operator="lessThan">
      <formula>0</formula>
    </cfRule>
  </conditionalFormatting>
  <conditionalFormatting sqref="R84:R91">
    <cfRule type="cellIs" dxfId="13523" priority="397" operator="lessThan">
      <formula>0.8</formula>
    </cfRule>
    <cfRule type="cellIs" dxfId="13522" priority="398" operator="greaterThan">
      <formula>1</formula>
    </cfRule>
  </conditionalFormatting>
  <conditionalFormatting sqref="R84:R91">
    <cfRule type="cellIs" dxfId="13521" priority="395" operator="greaterThan">
      <formula>1</formula>
    </cfRule>
    <cfRule type="cellIs" dxfId="13520" priority="396" operator="lessThan">
      <formula>0.8</formula>
    </cfRule>
  </conditionalFormatting>
  <conditionalFormatting sqref="P84:P91">
    <cfRule type="cellIs" dxfId="13519" priority="394" operator="greaterThan">
      <formula>0</formula>
    </cfRule>
  </conditionalFormatting>
  <conditionalFormatting sqref="Q84:Q91">
    <cfRule type="cellIs" dxfId="13518" priority="393" operator="lessThan">
      <formula>0</formula>
    </cfRule>
  </conditionalFormatting>
  <conditionalFormatting sqref="R84:R91">
    <cfRule type="cellIs" dxfId="13517" priority="391" operator="lessThan">
      <formula>0.8</formula>
    </cfRule>
    <cfRule type="cellIs" dxfId="13516" priority="392" operator="greaterThan">
      <formula>1</formula>
    </cfRule>
  </conditionalFormatting>
  <conditionalFormatting sqref="R84:R91">
    <cfRule type="cellIs" dxfId="13515" priority="389" operator="greaterThan">
      <formula>1</formula>
    </cfRule>
    <cfRule type="cellIs" dxfId="13514" priority="390" operator="lessThan">
      <formula>0.8</formula>
    </cfRule>
  </conditionalFormatting>
  <conditionalFormatting sqref="P84:P91">
    <cfRule type="cellIs" dxfId="13513" priority="388" operator="greaterThan">
      <formula>0</formula>
    </cfRule>
  </conditionalFormatting>
  <conditionalFormatting sqref="Q84:Q91">
    <cfRule type="cellIs" dxfId="13512" priority="387" operator="lessThan">
      <formula>0</formula>
    </cfRule>
  </conditionalFormatting>
  <conditionalFormatting sqref="R84:R91">
    <cfRule type="cellIs" dxfId="13511" priority="385" operator="lessThan">
      <formula>0.8</formula>
    </cfRule>
    <cfRule type="cellIs" dxfId="13510" priority="386" operator="greaterThan">
      <formula>1</formula>
    </cfRule>
  </conditionalFormatting>
  <conditionalFormatting sqref="R84:R91">
    <cfRule type="cellIs" dxfId="13509" priority="383" operator="greaterThan">
      <formula>1</formula>
    </cfRule>
    <cfRule type="cellIs" dxfId="13508" priority="384" operator="lessThan">
      <formula>0.8</formula>
    </cfRule>
  </conditionalFormatting>
  <conditionalFormatting sqref="P84:P91">
    <cfRule type="cellIs" dxfId="13507" priority="382" operator="greaterThan">
      <formula>0</formula>
    </cfRule>
  </conditionalFormatting>
  <conditionalFormatting sqref="Q84:Q91">
    <cfRule type="cellIs" dxfId="13506" priority="381" operator="lessThan">
      <formula>0</formula>
    </cfRule>
  </conditionalFormatting>
  <conditionalFormatting sqref="R84:R91">
    <cfRule type="cellIs" dxfId="13505" priority="379" operator="lessThan">
      <formula>0.8</formula>
    </cfRule>
    <cfRule type="cellIs" dxfId="13504" priority="380" operator="greaterThan">
      <formula>1</formula>
    </cfRule>
  </conditionalFormatting>
  <conditionalFormatting sqref="R84:R91">
    <cfRule type="cellIs" dxfId="13503" priority="377" operator="greaterThan">
      <formula>1</formula>
    </cfRule>
    <cfRule type="cellIs" dxfId="13502" priority="378" operator="lessThan">
      <formula>0.8</formula>
    </cfRule>
  </conditionalFormatting>
  <conditionalFormatting sqref="P84:P91">
    <cfRule type="cellIs" dxfId="13501" priority="376" operator="greaterThan">
      <formula>0</formula>
    </cfRule>
  </conditionalFormatting>
  <conditionalFormatting sqref="P84:P91">
    <cfRule type="cellIs" dxfId="13500" priority="370" operator="greaterThan">
      <formula>0</formula>
    </cfRule>
  </conditionalFormatting>
  <conditionalFormatting sqref="Q84:Q91">
    <cfRule type="cellIs" dxfId="13499" priority="375" operator="lessThan">
      <formula>0</formula>
    </cfRule>
  </conditionalFormatting>
  <conditionalFormatting sqref="R84:R91">
    <cfRule type="cellIs" dxfId="13498" priority="373" operator="lessThan">
      <formula>0.8</formula>
    </cfRule>
    <cfRule type="cellIs" dxfId="13497" priority="374" operator="greaterThan">
      <formula>1</formula>
    </cfRule>
  </conditionalFormatting>
  <conditionalFormatting sqref="R84:R91">
    <cfRule type="cellIs" dxfId="13496" priority="371" operator="greaterThan">
      <formula>1</formula>
    </cfRule>
    <cfRule type="cellIs" dxfId="13495" priority="372" operator="lessThan">
      <formula>0.8</formula>
    </cfRule>
  </conditionalFormatting>
  <conditionalFormatting sqref="P84:P91">
    <cfRule type="cellIs" dxfId="13494" priority="364" operator="greaterThan">
      <formula>0</formula>
    </cfRule>
  </conditionalFormatting>
  <conditionalFormatting sqref="Q84:Q91">
    <cfRule type="cellIs" dxfId="13493" priority="369" operator="lessThan">
      <formula>0</formula>
    </cfRule>
  </conditionalFormatting>
  <conditionalFormatting sqref="R84:R91">
    <cfRule type="cellIs" dxfId="13492" priority="367" operator="lessThan">
      <formula>0.8</formula>
    </cfRule>
    <cfRule type="cellIs" dxfId="13491" priority="368" operator="greaterThan">
      <formula>1</formula>
    </cfRule>
  </conditionalFormatting>
  <conditionalFormatting sqref="R84:R91">
    <cfRule type="cellIs" dxfId="13490" priority="365" operator="greaterThan">
      <formula>1</formula>
    </cfRule>
    <cfRule type="cellIs" dxfId="13489" priority="366" operator="lessThan">
      <formula>0.8</formula>
    </cfRule>
  </conditionalFormatting>
  <conditionalFormatting sqref="R84:R91">
    <cfRule type="cellIs" dxfId="13488" priority="361" operator="lessThan">
      <formula>0.8</formula>
    </cfRule>
    <cfRule type="cellIs" dxfId="13487" priority="362" operator="greaterThan">
      <formula>1</formula>
    </cfRule>
  </conditionalFormatting>
  <conditionalFormatting sqref="R84:R91">
    <cfRule type="cellIs" dxfId="13486" priority="359" operator="greaterThan">
      <formula>1</formula>
    </cfRule>
    <cfRule type="cellIs" dxfId="13485" priority="360" operator="lessThan">
      <formula>0.8</formula>
    </cfRule>
  </conditionalFormatting>
  <conditionalFormatting sqref="P84:P91">
    <cfRule type="cellIs" dxfId="13484" priority="358" operator="greaterThan">
      <formula>0</formula>
    </cfRule>
  </conditionalFormatting>
  <conditionalFormatting sqref="Q84:Q91">
    <cfRule type="cellIs" dxfId="13483" priority="363" operator="lessThan">
      <formula>0</formula>
    </cfRule>
  </conditionalFormatting>
  <conditionalFormatting sqref="Q84:Q91">
    <cfRule type="cellIs" dxfId="13482" priority="357" operator="lessThan">
      <formula>0</formula>
    </cfRule>
  </conditionalFormatting>
  <conditionalFormatting sqref="R84:R91">
    <cfRule type="cellIs" dxfId="13481" priority="355" operator="lessThan">
      <formula>0.8</formula>
    </cfRule>
    <cfRule type="cellIs" dxfId="13480" priority="356" operator="greaterThan">
      <formula>1</formula>
    </cfRule>
  </conditionalFormatting>
  <conditionalFormatting sqref="R84:R91">
    <cfRule type="cellIs" dxfId="13479" priority="353" operator="greaterThan">
      <formula>1</formula>
    </cfRule>
    <cfRule type="cellIs" dxfId="13478" priority="354" operator="lessThan">
      <formula>0.8</formula>
    </cfRule>
  </conditionalFormatting>
  <conditionalFormatting sqref="P84:P91">
    <cfRule type="cellIs" dxfId="13477" priority="352" operator="greaterThan">
      <formula>0</formula>
    </cfRule>
  </conditionalFormatting>
  <conditionalFormatting sqref="P84:P91">
    <cfRule type="cellIs" dxfId="13476" priority="346" operator="greaterThan">
      <formula>0</formula>
    </cfRule>
  </conditionalFormatting>
  <conditionalFormatting sqref="Q84:Q91">
    <cfRule type="cellIs" dxfId="13475" priority="351" operator="lessThan">
      <formula>0</formula>
    </cfRule>
  </conditionalFormatting>
  <conditionalFormatting sqref="R84:R91">
    <cfRule type="cellIs" dxfId="13474" priority="349" operator="lessThan">
      <formula>0.8</formula>
    </cfRule>
    <cfRule type="cellIs" dxfId="13473" priority="350" operator="greaterThan">
      <formula>1</formula>
    </cfRule>
  </conditionalFormatting>
  <conditionalFormatting sqref="R84:R91">
    <cfRule type="cellIs" dxfId="13472" priority="347" operator="greaterThan">
      <formula>1</formula>
    </cfRule>
    <cfRule type="cellIs" dxfId="13471" priority="348" operator="lessThan">
      <formula>0.8</formula>
    </cfRule>
  </conditionalFormatting>
  <conditionalFormatting sqref="P84:P91">
    <cfRule type="cellIs" dxfId="13470" priority="340" operator="greaterThan">
      <formula>0</formula>
    </cfRule>
  </conditionalFormatting>
  <conditionalFormatting sqref="Q84:Q91">
    <cfRule type="cellIs" dxfId="13469" priority="345" operator="lessThan">
      <formula>0</formula>
    </cfRule>
  </conditionalFormatting>
  <conditionalFormatting sqref="R84:R91">
    <cfRule type="cellIs" dxfId="13468" priority="343" operator="lessThan">
      <formula>0.8</formula>
    </cfRule>
    <cfRule type="cellIs" dxfId="13467" priority="344" operator="greaterThan">
      <formula>1</formula>
    </cfRule>
  </conditionalFormatting>
  <conditionalFormatting sqref="R84:R91">
    <cfRule type="cellIs" dxfId="13466" priority="341" operator="greaterThan">
      <formula>1</formula>
    </cfRule>
    <cfRule type="cellIs" dxfId="13465" priority="342" operator="lessThan">
      <formula>0.8</formula>
    </cfRule>
  </conditionalFormatting>
  <conditionalFormatting sqref="R84:R91">
    <cfRule type="cellIs" dxfId="13464" priority="337" operator="lessThan">
      <formula>0.8</formula>
    </cfRule>
    <cfRule type="cellIs" dxfId="13463" priority="338" operator="greaterThan">
      <formula>1</formula>
    </cfRule>
  </conditionalFormatting>
  <conditionalFormatting sqref="R84:R91">
    <cfRule type="cellIs" dxfId="13462" priority="335" operator="greaterThan">
      <formula>1</formula>
    </cfRule>
    <cfRule type="cellIs" dxfId="13461" priority="336" operator="lessThan">
      <formula>0.8</formula>
    </cfRule>
  </conditionalFormatting>
  <conditionalFormatting sqref="P84:P91">
    <cfRule type="cellIs" dxfId="13460" priority="334" operator="greaterThan">
      <formula>0</formula>
    </cfRule>
  </conditionalFormatting>
  <conditionalFormatting sqref="Q84:Q91">
    <cfRule type="cellIs" dxfId="13459" priority="339" operator="lessThan">
      <formula>0</formula>
    </cfRule>
  </conditionalFormatting>
  <conditionalFormatting sqref="P84:P91">
    <cfRule type="cellIs" dxfId="13458" priority="328" operator="greaterThan">
      <formula>0</formula>
    </cfRule>
  </conditionalFormatting>
  <conditionalFormatting sqref="Q84:Q91">
    <cfRule type="cellIs" dxfId="13457" priority="333" operator="lessThan">
      <formula>0</formula>
    </cfRule>
  </conditionalFormatting>
  <conditionalFormatting sqref="R84:R91">
    <cfRule type="cellIs" dxfId="13456" priority="331" operator="lessThan">
      <formula>0.8</formula>
    </cfRule>
    <cfRule type="cellIs" dxfId="13455" priority="332" operator="greaterThan">
      <formula>1</formula>
    </cfRule>
  </conditionalFormatting>
  <conditionalFormatting sqref="R84:R91">
    <cfRule type="cellIs" dxfId="13454" priority="329" operator="greaterThan">
      <formula>1</formula>
    </cfRule>
    <cfRule type="cellIs" dxfId="13453" priority="330" operator="lessThan">
      <formula>0.8</formula>
    </cfRule>
  </conditionalFormatting>
  <conditionalFormatting sqref="R84:R91">
    <cfRule type="cellIs" dxfId="13452" priority="325" operator="lessThan">
      <formula>0.8</formula>
    </cfRule>
    <cfRule type="cellIs" dxfId="13451" priority="326" operator="greaterThan">
      <formula>1</formula>
    </cfRule>
  </conditionalFormatting>
  <conditionalFormatting sqref="R84:R91">
    <cfRule type="cellIs" dxfId="13450" priority="323" operator="greaterThan">
      <formula>1</formula>
    </cfRule>
    <cfRule type="cellIs" dxfId="13449" priority="324" operator="lessThan">
      <formula>0.8</formula>
    </cfRule>
  </conditionalFormatting>
  <conditionalFormatting sqref="P84:P91">
    <cfRule type="cellIs" dxfId="13448" priority="322" operator="greaterThan">
      <formula>0</formula>
    </cfRule>
  </conditionalFormatting>
  <conditionalFormatting sqref="Q84:Q91">
    <cfRule type="cellIs" dxfId="13447" priority="327" operator="lessThan">
      <formula>0</formula>
    </cfRule>
  </conditionalFormatting>
  <conditionalFormatting sqref="R84:R91">
    <cfRule type="cellIs" dxfId="13446" priority="319" operator="lessThan">
      <formula>0.8</formula>
    </cfRule>
    <cfRule type="cellIs" dxfId="13445" priority="320" operator="greaterThan">
      <formula>1</formula>
    </cfRule>
  </conditionalFormatting>
  <conditionalFormatting sqref="R84:R91">
    <cfRule type="cellIs" dxfId="13444" priority="317" operator="greaterThan">
      <formula>1</formula>
    </cfRule>
    <cfRule type="cellIs" dxfId="13443" priority="318" operator="lessThan">
      <formula>0.8</formula>
    </cfRule>
  </conditionalFormatting>
  <conditionalFormatting sqref="P84:P91">
    <cfRule type="cellIs" dxfId="13442" priority="316" operator="greaterThan">
      <formula>0</formula>
    </cfRule>
  </conditionalFormatting>
  <conditionalFormatting sqref="Q84:Q91">
    <cfRule type="cellIs" dxfId="13441" priority="321" operator="lessThan">
      <formula>0</formula>
    </cfRule>
  </conditionalFormatting>
  <conditionalFormatting sqref="Q84:Q91">
    <cfRule type="cellIs" dxfId="13440" priority="315" operator="lessThan">
      <formula>0</formula>
    </cfRule>
  </conditionalFormatting>
  <conditionalFormatting sqref="R84:R91">
    <cfRule type="cellIs" dxfId="13439" priority="313" operator="lessThan">
      <formula>0.8</formula>
    </cfRule>
    <cfRule type="cellIs" dxfId="13438" priority="314" operator="greaterThan">
      <formula>1</formula>
    </cfRule>
  </conditionalFormatting>
  <conditionalFormatting sqref="R84:R91">
    <cfRule type="cellIs" dxfId="13437" priority="311" operator="greaterThan">
      <formula>1</formula>
    </cfRule>
    <cfRule type="cellIs" dxfId="13436" priority="312" operator="lessThan">
      <formula>0.8</formula>
    </cfRule>
  </conditionalFormatting>
  <conditionalFormatting sqref="P84:P91">
    <cfRule type="cellIs" dxfId="13435" priority="310" operator="greaterThan">
      <formula>0</formula>
    </cfRule>
  </conditionalFormatting>
  <conditionalFormatting sqref="Q84:Q91">
    <cfRule type="cellIs" dxfId="13434" priority="304" operator="lessThan">
      <formula>0</formula>
    </cfRule>
  </conditionalFormatting>
  <conditionalFormatting sqref="R84:R91">
    <cfRule type="cellIs" dxfId="13433" priority="308" operator="lessThan">
      <formula>0.8</formula>
    </cfRule>
    <cfRule type="cellIs" dxfId="13432" priority="309" operator="greaterThan">
      <formula>1</formula>
    </cfRule>
  </conditionalFormatting>
  <conditionalFormatting sqref="R84:R91">
    <cfRule type="cellIs" dxfId="13431" priority="306" operator="greaterThan">
      <formula>1</formula>
    </cfRule>
    <cfRule type="cellIs" dxfId="13430" priority="307" operator="lessThan">
      <formula>0.8</formula>
    </cfRule>
  </conditionalFormatting>
  <conditionalFormatting sqref="P84:P91">
    <cfRule type="cellIs" dxfId="13429" priority="305" operator="greaterThan">
      <formula>0</formula>
    </cfRule>
  </conditionalFormatting>
  <conditionalFormatting sqref="Q84:Q91">
    <cfRule type="cellIs" dxfId="13428" priority="303" operator="lessThan">
      <formula>0</formula>
    </cfRule>
  </conditionalFormatting>
  <conditionalFormatting sqref="R84:R91">
    <cfRule type="cellIs" dxfId="13427" priority="301" operator="lessThan">
      <formula>0.8</formula>
    </cfRule>
    <cfRule type="cellIs" dxfId="13426" priority="302" operator="greaterThan">
      <formula>1</formula>
    </cfRule>
  </conditionalFormatting>
  <conditionalFormatting sqref="R84:R91">
    <cfRule type="cellIs" dxfId="13425" priority="299" operator="greaterThan">
      <formula>1</formula>
    </cfRule>
    <cfRule type="cellIs" dxfId="13424" priority="300" operator="lessThan">
      <formula>0.8</formula>
    </cfRule>
  </conditionalFormatting>
  <conditionalFormatting sqref="P84:P91">
    <cfRule type="cellIs" dxfId="13423" priority="298" operator="greaterThan">
      <formula>0</formula>
    </cfRule>
  </conditionalFormatting>
  <conditionalFormatting sqref="Q84:Q91">
    <cfRule type="cellIs" dxfId="13422" priority="297" operator="lessThan">
      <formula>0</formula>
    </cfRule>
  </conditionalFormatting>
  <conditionalFormatting sqref="R84:R91">
    <cfRule type="cellIs" dxfId="13421" priority="295" operator="lessThan">
      <formula>0.8</formula>
    </cfRule>
    <cfRule type="cellIs" dxfId="13420" priority="296" operator="greaterThan">
      <formula>1</formula>
    </cfRule>
  </conditionalFormatting>
  <conditionalFormatting sqref="R84:R91">
    <cfRule type="cellIs" dxfId="13419" priority="293" operator="greaterThan">
      <formula>1</formula>
    </cfRule>
    <cfRule type="cellIs" dxfId="13418" priority="294" operator="lessThan">
      <formula>0.8</formula>
    </cfRule>
  </conditionalFormatting>
  <conditionalFormatting sqref="P84:P91">
    <cfRule type="cellIs" dxfId="13417" priority="292" operator="greaterThan">
      <formula>0</formula>
    </cfRule>
  </conditionalFormatting>
  <conditionalFormatting sqref="Q84:Q91">
    <cfRule type="cellIs" dxfId="13416" priority="291" operator="lessThan">
      <formula>0</formula>
    </cfRule>
  </conditionalFormatting>
  <conditionalFormatting sqref="R84:R91">
    <cfRule type="cellIs" dxfId="13415" priority="289" operator="lessThan">
      <formula>0.8</formula>
    </cfRule>
    <cfRule type="cellIs" dxfId="13414" priority="290" operator="greaterThan">
      <formula>1</formula>
    </cfRule>
  </conditionalFormatting>
  <conditionalFormatting sqref="R84:R91">
    <cfRule type="cellIs" dxfId="13413" priority="287" operator="greaterThan">
      <formula>1</formula>
    </cfRule>
    <cfRule type="cellIs" dxfId="13412" priority="288" operator="lessThan">
      <formula>0.8</formula>
    </cfRule>
  </conditionalFormatting>
  <conditionalFormatting sqref="P84:P91">
    <cfRule type="cellIs" dxfId="13411" priority="286" operator="greaterThan">
      <formula>0</formula>
    </cfRule>
  </conditionalFormatting>
  <conditionalFormatting sqref="Q84:Q91">
    <cfRule type="cellIs" dxfId="13410" priority="285" operator="lessThan">
      <formula>0</formula>
    </cfRule>
  </conditionalFormatting>
  <conditionalFormatting sqref="R84:R91">
    <cfRule type="cellIs" dxfId="13409" priority="283" operator="lessThan">
      <formula>0.8</formula>
    </cfRule>
    <cfRule type="cellIs" dxfId="13408" priority="284" operator="greaterThan">
      <formula>1</formula>
    </cfRule>
  </conditionalFormatting>
  <conditionalFormatting sqref="R84:R91">
    <cfRule type="cellIs" dxfId="13407" priority="281" operator="greaterThan">
      <formula>1</formula>
    </cfRule>
    <cfRule type="cellIs" dxfId="13406" priority="282" operator="lessThan">
      <formula>0.8</formula>
    </cfRule>
  </conditionalFormatting>
  <conditionalFormatting sqref="P84:P91">
    <cfRule type="cellIs" dxfId="13405" priority="280" operator="greaterThan">
      <formula>0</formula>
    </cfRule>
  </conditionalFormatting>
  <conditionalFormatting sqref="Q84:Q91">
    <cfRule type="cellIs" dxfId="13404" priority="279" operator="lessThan">
      <formula>0</formula>
    </cfRule>
  </conditionalFormatting>
  <conditionalFormatting sqref="R84:R91">
    <cfRule type="cellIs" dxfId="13403" priority="277" operator="lessThan">
      <formula>0.8</formula>
    </cfRule>
    <cfRule type="cellIs" dxfId="13402" priority="278" operator="greaterThan">
      <formula>1</formula>
    </cfRule>
  </conditionalFormatting>
  <conditionalFormatting sqref="R84:R91">
    <cfRule type="cellIs" dxfId="13401" priority="275" operator="greaterThan">
      <formula>1</formula>
    </cfRule>
    <cfRule type="cellIs" dxfId="13400" priority="276" operator="lessThan">
      <formula>0.8</formula>
    </cfRule>
  </conditionalFormatting>
  <conditionalFormatting sqref="P84:P91">
    <cfRule type="cellIs" dxfId="13399" priority="274" operator="greaterThan">
      <formula>0</formula>
    </cfRule>
  </conditionalFormatting>
  <conditionalFormatting sqref="P84:P91">
    <cfRule type="cellIs" dxfId="13398" priority="268" operator="greaterThan">
      <formula>0</formula>
    </cfRule>
  </conditionalFormatting>
  <conditionalFormatting sqref="Q84:Q91">
    <cfRule type="cellIs" dxfId="13397" priority="273" operator="lessThan">
      <formula>0</formula>
    </cfRule>
  </conditionalFormatting>
  <conditionalFormatting sqref="R84:R91">
    <cfRule type="cellIs" dxfId="13396" priority="271" operator="lessThan">
      <formula>0.8</formula>
    </cfRule>
    <cfRule type="cellIs" dxfId="13395" priority="272" operator="greaterThan">
      <formula>1</formula>
    </cfRule>
  </conditionalFormatting>
  <conditionalFormatting sqref="R84:R91">
    <cfRule type="cellIs" dxfId="13394" priority="269" operator="greaterThan">
      <formula>1</formula>
    </cfRule>
    <cfRule type="cellIs" dxfId="13393" priority="270" operator="lessThan">
      <formula>0.8</formula>
    </cfRule>
  </conditionalFormatting>
  <conditionalFormatting sqref="P84:P91">
    <cfRule type="cellIs" dxfId="13392" priority="262" operator="greaterThan">
      <formula>0</formula>
    </cfRule>
  </conditionalFormatting>
  <conditionalFormatting sqref="Q84:Q91">
    <cfRule type="cellIs" dxfId="13391" priority="267" operator="lessThan">
      <formula>0</formula>
    </cfRule>
  </conditionalFormatting>
  <conditionalFormatting sqref="R84:R91">
    <cfRule type="cellIs" dxfId="13390" priority="265" operator="lessThan">
      <formula>0.8</formula>
    </cfRule>
    <cfRule type="cellIs" dxfId="13389" priority="266" operator="greaterThan">
      <formula>1</formula>
    </cfRule>
  </conditionalFormatting>
  <conditionalFormatting sqref="R84:R91">
    <cfRule type="cellIs" dxfId="13388" priority="263" operator="greaterThan">
      <formula>1</formula>
    </cfRule>
    <cfRule type="cellIs" dxfId="13387" priority="264" operator="lessThan">
      <formula>0.8</formula>
    </cfRule>
  </conditionalFormatting>
  <conditionalFormatting sqref="R84:R91">
    <cfRule type="cellIs" dxfId="13386" priority="259" operator="lessThan">
      <formula>0.8</formula>
    </cfRule>
    <cfRule type="cellIs" dxfId="13385" priority="260" operator="greaterThan">
      <formula>1</formula>
    </cfRule>
  </conditionalFormatting>
  <conditionalFormatting sqref="R84:R91">
    <cfRule type="cellIs" dxfId="13384" priority="257" operator="greaterThan">
      <formula>1</formula>
    </cfRule>
    <cfRule type="cellIs" dxfId="13383" priority="258" operator="lessThan">
      <formula>0.8</formula>
    </cfRule>
  </conditionalFormatting>
  <conditionalFormatting sqref="P84:P91">
    <cfRule type="cellIs" dxfId="13382" priority="256" operator="greaterThan">
      <formula>0</formula>
    </cfRule>
  </conditionalFormatting>
  <conditionalFormatting sqref="Q84:Q91">
    <cfRule type="cellIs" dxfId="13381" priority="261" operator="lessThan">
      <formula>0</formula>
    </cfRule>
  </conditionalFormatting>
  <conditionalFormatting sqref="Q84:Q91">
    <cfRule type="cellIs" dxfId="13380" priority="255" operator="lessThan">
      <formula>0</formula>
    </cfRule>
  </conditionalFormatting>
  <conditionalFormatting sqref="R84:R91">
    <cfRule type="cellIs" dxfId="13379" priority="253" operator="lessThan">
      <formula>0.8</formula>
    </cfRule>
    <cfRule type="cellIs" dxfId="13378" priority="254" operator="greaterThan">
      <formula>1</formula>
    </cfRule>
  </conditionalFormatting>
  <conditionalFormatting sqref="R84:R91">
    <cfRule type="cellIs" dxfId="13377" priority="251" operator="greaterThan">
      <formula>1</formula>
    </cfRule>
    <cfRule type="cellIs" dxfId="13376" priority="252" operator="lessThan">
      <formula>0.8</formula>
    </cfRule>
  </conditionalFormatting>
  <conditionalFormatting sqref="P84:P91">
    <cfRule type="cellIs" dxfId="13375" priority="250" operator="greaterThan">
      <formula>0</formula>
    </cfRule>
  </conditionalFormatting>
  <conditionalFormatting sqref="Q84:Q91">
    <cfRule type="cellIs" dxfId="13374" priority="249" operator="lessThan">
      <formula>0</formula>
    </cfRule>
  </conditionalFormatting>
  <conditionalFormatting sqref="R84:R91">
    <cfRule type="cellIs" dxfId="13373" priority="247" operator="lessThan">
      <formula>0.8</formula>
    </cfRule>
    <cfRule type="cellIs" dxfId="13372" priority="248" operator="greaterThan">
      <formula>1</formula>
    </cfRule>
  </conditionalFormatting>
  <conditionalFormatting sqref="R84:R91">
    <cfRule type="cellIs" dxfId="13371" priority="245" operator="greaterThan">
      <formula>1</formula>
    </cfRule>
    <cfRule type="cellIs" dxfId="13370" priority="246" operator="lessThan">
      <formula>0.8</formula>
    </cfRule>
  </conditionalFormatting>
  <conditionalFormatting sqref="P84:P91">
    <cfRule type="cellIs" dxfId="13369" priority="244" operator="greaterThan">
      <formula>0</formula>
    </cfRule>
  </conditionalFormatting>
  <conditionalFormatting sqref="Q84:Q91">
    <cfRule type="cellIs" dxfId="13368" priority="243" operator="lessThan">
      <formula>0</formula>
    </cfRule>
  </conditionalFormatting>
  <conditionalFormatting sqref="R84:R91">
    <cfRule type="cellIs" dxfId="13367" priority="241" operator="lessThan">
      <formula>0.8</formula>
    </cfRule>
    <cfRule type="cellIs" dxfId="13366" priority="242" operator="greaterThan">
      <formula>1</formula>
    </cfRule>
  </conditionalFormatting>
  <conditionalFormatting sqref="R84:R91">
    <cfRule type="cellIs" dxfId="13365" priority="239" operator="greaterThan">
      <formula>1</formula>
    </cfRule>
    <cfRule type="cellIs" dxfId="13364" priority="240" operator="lessThan">
      <formula>0.8</formula>
    </cfRule>
  </conditionalFormatting>
  <conditionalFormatting sqref="P84:P91">
    <cfRule type="cellIs" dxfId="13363" priority="238" operator="greaterThan">
      <formula>0</formula>
    </cfRule>
  </conditionalFormatting>
  <conditionalFormatting sqref="Q84:Q91">
    <cfRule type="cellIs" dxfId="13362" priority="237" operator="lessThan">
      <formula>0</formula>
    </cfRule>
  </conditionalFormatting>
  <conditionalFormatting sqref="R84:R91">
    <cfRule type="cellIs" dxfId="13361" priority="235" operator="lessThan">
      <formula>0.8</formula>
    </cfRule>
    <cfRule type="cellIs" dxfId="13360" priority="236" operator="greaterThan">
      <formula>1</formula>
    </cfRule>
  </conditionalFormatting>
  <conditionalFormatting sqref="R84:R91">
    <cfRule type="cellIs" dxfId="13359" priority="233" operator="greaterThan">
      <formula>1</formula>
    </cfRule>
    <cfRule type="cellIs" dxfId="13358" priority="234" operator="lessThan">
      <formula>0.8</formula>
    </cfRule>
  </conditionalFormatting>
  <conditionalFormatting sqref="P84:P91">
    <cfRule type="cellIs" dxfId="13357" priority="232" operator="greaterThan">
      <formula>0</formula>
    </cfRule>
  </conditionalFormatting>
  <conditionalFormatting sqref="P84:P91">
    <cfRule type="cellIs" dxfId="13356" priority="226" operator="greaterThan">
      <formula>0</formula>
    </cfRule>
  </conditionalFormatting>
  <conditionalFormatting sqref="Q84:Q91">
    <cfRule type="cellIs" dxfId="13355" priority="231" operator="lessThan">
      <formula>0</formula>
    </cfRule>
  </conditionalFormatting>
  <conditionalFormatting sqref="R84:R91">
    <cfRule type="cellIs" dxfId="13354" priority="229" operator="lessThan">
      <formula>0.8</formula>
    </cfRule>
    <cfRule type="cellIs" dxfId="13353" priority="230" operator="greaterThan">
      <formula>1</formula>
    </cfRule>
  </conditionalFormatting>
  <conditionalFormatting sqref="R84:R91">
    <cfRule type="cellIs" dxfId="13352" priority="227" operator="greaterThan">
      <formula>1</formula>
    </cfRule>
    <cfRule type="cellIs" dxfId="13351" priority="228" operator="lessThan">
      <formula>0.8</formula>
    </cfRule>
  </conditionalFormatting>
  <conditionalFormatting sqref="P84:P91">
    <cfRule type="cellIs" dxfId="13350" priority="220" operator="greaterThan">
      <formula>0</formula>
    </cfRule>
  </conditionalFormatting>
  <conditionalFormatting sqref="Q84:Q91">
    <cfRule type="cellIs" dxfId="13349" priority="225" operator="lessThan">
      <formula>0</formula>
    </cfRule>
  </conditionalFormatting>
  <conditionalFormatting sqref="R84:R91">
    <cfRule type="cellIs" dxfId="13348" priority="223" operator="lessThan">
      <formula>0.8</formula>
    </cfRule>
    <cfRule type="cellIs" dxfId="13347" priority="224" operator="greaterThan">
      <formula>1</formula>
    </cfRule>
  </conditionalFormatting>
  <conditionalFormatting sqref="R84:R91">
    <cfRule type="cellIs" dxfId="13346" priority="221" operator="greaterThan">
      <formula>1</formula>
    </cfRule>
    <cfRule type="cellIs" dxfId="13345" priority="222" operator="lessThan">
      <formula>0.8</formula>
    </cfRule>
  </conditionalFormatting>
  <conditionalFormatting sqref="R84:R91">
    <cfRule type="cellIs" dxfId="13344" priority="217" operator="lessThan">
      <formula>0.8</formula>
    </cfRule>
    <cfRule type="cellIs" dxfId="13343" priority="218" operator="greaterThan">
      <formula>1</formula>
    </cfRule>
  </conditionalFormatting>
  <conditionalFormatting sqref="R84:R91">
    <cfRule type="cellIs" dxfId="13342" priority="215" operator="greaterThan">
      <formula>1</formula>
    </cfRule>
    <cfRule type="cellIs" dxfId="13341" priority="216" operator="lessThan">
      <formula>0.8</formula>
    </cfRule>
  </conditionalFormatting>
  <conditionalFormatting sqref="P84:P91">
    <cfRule type="cellIs" dxfId="13340" priority="214" operator="greaterThan">
      <formula>0</formula>
    </cfRule>
  </conditionalFormatting>
  <conditionalFormatting sqref="Q84:Q91">
    <cfRule type="cellIs" dxfId="13339" priority="219" operator="lessThan">
      <formula>0</formula>
    </cfRule>
  </conditionalFormatting>
  <conditionalFormatting sqref="Q84:Q91">
    <cfRule type="cellIs" dxfId="13338" priority="213" operator="lessThan">
      <formula>0</formula>
    </cfRule>
  </conditionalFormatting>
  <conditionalFormatting sqref="R84:R91">
    <cfRule type="cellIs" dxfId="13337" priority="211" operator="lessThan">
      <formula>0.8</formula>
    </cfRule>
    <cfRule type="cellIs" dxfId="13336" priority="212" operator="greaterThan">
      <formula>1</formula>
    </cfRule>
  </conditionalFormatting>
  <conditionalFormatting sqref="R84:R91">
    <cfRule type="cellIs" dxfId="13335" priority="209" operator="greaterThan">
      <formula>1</formula>
    </cfRule>
    <cfRule type="cellIs" dxfId="13334" priority="210" operator="lessThan">
      <formula>0.8</formula>
    </cfRule>
  </conditionalFormatting>
  <conditionalFormatting sqref="P84:P91">
    <cfRule type="cellIs" dxfId="13333" priority="208" operator="greaterThan">
      <formula>0</formula>
    </cfRule>
  </conditionalFormatting>
  <conditionalFormatting sqref="P84:P91">
    <cfRule type="cellIs" dxfId="13332" priority="202" operator="greaterThan">
      <formula>0</formula>
    </cfRule>
  </conditionalFormatting>
  <conditionalFormatting sqref="Q84:Q91">
    <cfRule type="cellIs" dxfId="13331" priority="207" operator="lessThan">
      <formula>0</formula>
    </cfRule>
  </conditionalFormatting>
  <conditionalFormatting sqref="R84:R91">
    <cfRule type="cellIs" dxfId="13330" priority="205" operator="lessThan">
      <formula>0.8</formula>
    </cfRule>
    <cfRule type="cellIs" dxfId="13329" priority="206" operator="greaterThan">
      <formula>1</formula>
    </cfRule>
  </conditionalFormatting>
  <conditionalFormatting sqref="R84:R91">
    <cfRule type="cellIs" dxfId="13328" priority="203" operator="greaterThan">
      <formula>1</formula>
    </cfRule>
    <cfRule type="cellIs" dxfId="13327" priority="204" operator="lessThan">
      <formula>0.8</formula>
    </cfRule>
  </conditionalFormatting>
  <conditionalFormatting sqref="P84:P91">
    <cfRule type="cellIs" dxfId="13326" priority="196" operator="greaterThan">
      <formula>0</formula>
    </cfRule>
  </conditionalFormatting>
  <conditionalFormatting sqref="Q84:Q91">
    <cfRule type="cellIs" dxfId="13325" priority="201" operator="lessThan">
      <formula>0</formula>
    </cfRule>
  </conditionalFormatting>
  <conditionalFormatting sqref="R84:R91">
    <cfRule type="cellIs" dxfId="13324" priority="199" operator="lessThan">
      <formula>0.8</formula>
    </cfRule>
    <cfRule type="cellIs" dxfId="13323" priority="200" operator="greaterThan">
      <formula>1</formula>
    </cfRule>
  </conditionalFormatting>
  <conditionalFormatting sqref="R84:R91">
    <cfRule type="cellIs" dxfId="13322" priority="197" operator="greaterThan">
      <formula>1</formula>
    </cfRule>
    <cfRule type="cellIs" dxfId="13321" priority="198" operator="lessThan">
      <formula>0.8</formula>
    </cfRule>
  </conditionalFormatting>
  <conditionalFormatting sqref="R84:R91">
    <cfRule type="cellIs" dxfId="13320" priority="193" operator="lessThan">
      <formula>0.8</formula>
    </cfRule>
    <cfRule type="cellIs" dxfId="13319" priority="194" operator="greaterThan">
      <formula>1</formula>
    </cfRule>
  </conditionalFormatting>
  <conditionalFormatting sqref="R84:R91">
    <cfRule type="cellIs" dxfId="13318" priority="191" operator="greaterThan">
      <formula>1</formula>
    </cfRule>
    <cfRule type="cellIs" dxfId="13317" priority="192" operator="lessThan">
      <formula>0.8</formula>
    </cfRule>
  </conditionalFormatting>
  <conditionalFormatting sqref="P84:P91">
    <cfRule type="cellIs" dxfId="13316" priority="190" operator="greaterThan">
      <formula>0</formula>
    </cfRule>
  </conditionalFormatting>
  <conditionalFormatting sqref="Q84:Q91">
    <cfRule type="cellIs" dxfId="13315" priority="195" operator="lessThan">
      <formula>0</formula>
    </cfRule>
  </conditionalFormatting>
  <conditionalFormatting sqref="P84:P91">
    <cfRule type="cellIs" dxfId="13314" priority="184" operator="greaterThan">
      <formula>0</formula>
    </cfRule>
  </conditionalFormatting>
  <conditionalFormatting sqref="Q84:Q91">
    <cfRule type="cellIs" dxfId="13313" priority="189" operator="lessThan">
      <formula>0</formula>
    </cfRule>
  </conditionalFormatting>
  <conditionalFormatting sqref="R84:R91">
    <cfRule type="cellIs" dxfId="13312" priority="187" operator="lessThan">
      <formula>0.8</formula>
    </cfRule>
    <cfRule type="cellIs" dxfId="13311" priority="188" operator="greaterThan">
      <formula>1</formula>
    </cfRule>
  </conditionalFormatting>
  <conditionalFormatting sqref="R84:R91">
    <cfRule type="cellIs" dxfId="13310" priority="185" operator="greaterThan">
      <formula>1</formula>
    </cfRule>
    <cfRule type="cellIs" dxfId="13309" priority="186" operator="lessThan">
      <formula>0.8</formula>
    </cfRule>
  </conditionalFormatting>
  <conditionalFormatting sqref="R84:R91">
    <cfRule type="cellIs" dxfId="13308" priority="181" operator="lessThan">
      <formula>0.8</formula>
    </cfRule>
    <cfRule type="cellIs" dxfId="13307" priority="182" operator="greaterThan">
      <formula>1</formula>
    </cfRule>
  </conditionalFormatting>
  <conditionalFormatting sqref="R84:R91">
    <cfRule type="cellIs" dxfId="13306" priority="179" operator="greaterThan">
      <formula>1</formula>
    </cfRule>
    <cfRule type="cellIs" dxfId="13305" priority="180" operator="lessThan">
      <formula>0.8</formula>
    </cfRule>
  </conditionalFormatting>
  <conditionalFormatting sqref="P84:P91">
    <cfRule type="cellIs" dxfId="13304" priority="178" operator="greaterThan">
      <formula>0</formula>
    </cfRule>
  </conditionalFormatting>
  <conditionalFormatting sqref="Q84:Q91">
    <cfRule type="cellIs" dxfId="13303" priority="183" operator="lessThan">
      <formula>0</formula>
    </cfRule>
  </conditionalFormatting>
  <conditionalFormatting sqref="R84:R91">
    <cfRule type="cellIs" dxfId="13302" priority="175" operator="lessThan">
      <formula>0.8</formula>
    </cfRule>
    <cfRule type="cellIs" dxfId="13301" priority="176" operator="greaterThan">
      <formula>1</formula>
    </cfRule>
  </conditionalFormatting>
  <conditionalFormatting sqref="R84:R91">
    <cfRule type="cellIs" dxfId="13300" priority="173" operator="greaterThan">
      <formula>1</formula>
    </cfRule>
    <cfRule type="cellIs" dxfId="13299" priority="174" operator="lessThan">
      <formula>0.8</formula>
    </cfRule>
  </conditionalFormatting>
  <conditionalFormatting sqref="P84:P91">
    <cfRule type="cellIs" dxfId="13298" priority="172" operator="greaterThan">
      <formula>0</formula>
    </cfRule>
  </conditionalFormatting>
  <conditionalFormatting sqref="Q84:Q91">
    <cfRule type="cellIs" dxfId="13297" priority="177" operator="lessThan">
      <formula>0</formula>
    </cfRule>
  </conditionalFormatting>
  <conditionalFormatting sqref="Q84:Q91">
    <cfRule type="cellIs" dxfId="13296" priority="171" operator="lessThan">
      <formula>0</formula>
    </cfRule>
  </conditionalFormatting>
  <conditionalFormatting sqref="R84:R91">
    <cfRule type="cellIs" dxfId="13295" priority="169" operator="lessThan">
      <formula>0.8</formula>
    </cfRule>
    <cfRule type="cellIs" dxfId="13294" priority="170" operator="greaterThan">
      <formula>1</formula>
    </cfRule>
  </conditionalFormatting>
  <conditionalFormatting sqref="R84:R91">
    <cfRule type="cellIs" dxfId="13293" priority="167" operator="greaterThan">
      <formula>1</formula>
    </cfRule>
    <cfRule type="cellIs" dxfId="13292" priority="168" operator="lessThan">
      <formula>0.8</formula>
    </cfRule>
  </conditionalFormatting>
  <conditionalFormatting sqref="P84:P91">
    <cfRule type="cellIs" dxfId="13291" priority="166" operator="greaterThan">
      <formula>0</formula>
    </cfRule>
  </conditionalFormatting>
  <conditionalFormatting sqref="Q84:Q91">
    <cfRule type="cellIs" dxfId="13290" priority="160" operator="lessThan">
      <formula>0</formula>
    </cfRule>
  </conditionalFormatting>
  <conditionalFormatting sqref="R84:R91">
    <cfRule type="cellIs" dxfId="13289" priority="164" operator="lessThan">
      <formula>0.8</formula>
    </cfRule>
    <cfRule type="cellIs" dxfId="13288" priority="165" operator="greaterThan">
      <formula>1</formula>
    </cfRule>
  </conditionalFormatting>
  <conditionalFormatting sqref="R84:R91">
    <cfRule type="cellIs" dxfId="13287" priority="162" operator="greaterThan">
      <formula>1</formula>
    </cfRule>
    <cfRule type="cellIs" dxfId="13286" priority="163" operator="lessThan">
      <formula>0.8</formula>
    </cfRule>
  </conditionalFormatting>
  <conditionalFormatting sqref="P84:P91">
    <cfRule type="cellIs" dxfId="13285" priority="161" operator="greaterThan">
      <formula>0</formula>
    </cfRule>
  </conditionalFormatting>
  <conditionalFormatting sqref="Q84:Q91">
    <cfRule type="cellIs" dxfId="13284" priority="159" operator="lessThan">
      <formula>0</formula>
    </cfRule>
  </conditionalFormatting>
  <conditionalFormatting sqref="R84:R91">
    <cfRule type="cellIs" dxfId="13283" priority="157" operator="lessThan">
      <formula>0.8</formula>
    </cfRule>
    <cfRule type="cellIs" dxfId="13282" priority="158" operator="greaterThan">
      <formula>1</formula>
    </cfRule>
  </conditionalFormatting>
  <conditionalFormatting sqref="R84:R91">
    <cfRule type="cellIs" dxfId="13281" priority="155" operator="greaterThan">
      <formula>1</formula>
    </cfRule>
    <cfRule type="cellIs" dxfId="13280" priority="156" operator="lessThan">
      <formula>0.8</formula>
    </cfRule>
  </conditionalFormatting>
  <conditionalFormatting sqref="P84:P91">
    <cfRule type="cellIs" dxfId="13279" priority="154" operator="greaterThan">
      <formula>0</formula>
    </cfRule>
  </conditionalFormatting>
  <conditionalFormatting sqref="Q84:Q91">
    <cfRule type="cellIs" dxfId="13278" priority="153" operator="lessThan">
      <formula>0</formula>
    </cfRule>
  </conditionalFormatting>
  <conditionalFormatting sqref="R84:R91">
    <cfRule type="cellIs" dxfId="13277" priority="151" operator="lessThan">
      <formula>0.8</formula>
    </cfRule>
    <cfRule type="cellIs" dxfId="13276" priority="152" operator="greaterThan">
      <formula>1</formula>
    </cfRule>
  </conditionalFormatting>
  <conditionalFormatting sqref="R84:R91">
    <cfRule type="cellIs" dxfId="13275" priority="149" operator="greaterThan">
      <formula>1</formula>
    </cfRule>
    <cfRule type="cellIs" dxfId="13274" priority="150" operator="lessThan">
      <formula>0.8</formula>
    </cfRule>
  </conditionalFormatting>
  <conditionalFormatting sqref="P84:P91">
    <cfRule type="cellIs" dxfId="13273" priority="148" operator="greaterThan">
      <formula>0</formula>
    </cfRule>
  </conditionalFormatting>
  <conditionalFormatting sqref="Q84:Q91">
    <cfRule type="cellIs" dxfId="13272" priority="147" operator="lessThan">
      <formula>0</formula>
    </cfRule>
  </conditionalFormatting>
  <conditionalFormatting sqref="R84:R91">
    <cfRule type="cellIs" dxfId="13271" priority="145" operator="lessThan">
      <formula>0.8</formula>
    </cfRule>
    <cfRule type="cellIs" dxfId="13270" priority="146" operator="greaterThan">
      <formula>1</formula>
    </cfRule>
  </conditionalFormatting>
  <conditionalFormatting sqref="R84:R91">
    <cfRule type="cellIs" dxfId="13269" priority="143" operator="greaterThan">
      <formula>1</formula>
    </cfRule>
    <cfRule type="cellIs" dxfId="13268" priority="144" operator="lessThan">
      <formula>0.8</formula>
    </cfRule>
  </conditionalFormatting>
  <conditionalFormatting sqref="P84:P91">
    <cfRule type="cellIs" dxfId="13267" priority="142" operator="greaterThan">
      <formula>0</formula>
    </cfRule>
  </conditionalFormatting>
  <conditionalFormatting sqref="Q84:Q91">
    <cfRule type="cellIs" dxfId="13266" priority="141" operator="lessThan">
      <formula>0</formula>
    </cfRule>
  </conditionalFormatting>
  <conditionalFormatting sqref="R84:R91">
    <cfRule type="cellIs" dxfId="13265" priority="139" operator="lessThan">
      <formula>0.8</formula>
    </cfRule>
    <cfRule type="cellIs" dxfId="13264" priority="140" operator="greaterThan">
      <formula>1</formula>
    </cfRule>
  </conditionalFormatting>
  <conditionalFormatting sqref="R84:R91">
    <cfRule type="cellIs" dxfId="13263" priority="137" operator="greaterThan">
      <formula>1</formula>
    </cfRule>
    <cfRule type="cellIs" dxfId="13262" priority="138" operator="lessThan">
      <formula>0.8</formula>
    </cfRule>
  </conditionalFormatting>
  <conditionalFormatting sqref="P84:P91">
    <cfRule type="cellIs" dxfId="13261" priority="136" operator="greaterThan">
      <formula>0</formula>
    </cfRule>
  </conditionalFormatting>
  <conditionalFormatting sqref="Q84:Q91">
    <cfRule type="cellIs" dxfId="13260" priority="135" operator="lessThan">
      <formula>0</formula>
    </cfRule>
  </conditionalFormatting>
  <conditionalFormatting sqref="R84:R91">
    <cfRule type="cellIs" dxfId="13259" priority="133" operator="lessThan">
      <formula>0.8</formula>
    </cfRule>
    <cfRule type="cellIs" dxfId="13258" priority="134" operator="greaterThan">
      <formula>1</formula>
    </cfRule>
  </conditionalFormatting>
  <conditionalFormatting sqref="R84:R91">
    <cfRule type="cellIs" dxfId="13257" priority="131" operator="greaterThan">
      <formula>1</formula>
    </cfRule>
    <cfRule type="cellIs" dxfId="13256" priority="132" operator="lessThan">
      <formula>0.8</formula>
    </cfRule>
  </conditionalFormatting>
  <conditionalFormatting sqref="P84:P91">
    <cfRule type="cellIs" dxfId="13255" priority="130" operator="greaterThan">
      <formula>0</formula>
    </cfRule>
  </conditionalFormatting>
  <conditionalFormatting sqref="P84:P91">
    <cfRule type="cellIs" dxfId="13254" priority="124" operator="greaterThan">
      <formula>0</formula>
    </cfRule>
  </conditionalFormatting>
  <conditionalFormatting sqref="Q84:Q91">
    <cfRule type="cellIs" dxfId="13253" priority="129" operator="lessThan">
      <formula>0</formula>
    </cfRule>
  </conditionalFormatting>
  <conditionalFormatting sqref="R84:R91">
    <cfRule type="cellIs" dxfId="13252" priority="127" operator="lessThan">
      <formula>0.8</formula>
    </cfRule>
    <cfRule type="cellIs" dxfId="13251" priority="128" operator="greaterThan">
      <formula>1</formula>
    </cfRule>
  </conditionalFormatting>
  <conditionalFormatting sqref="R84:R91">
    <cfRule type="cellIs" dxfId="13250" priority="125" operator="greaterThan">
      <formula>1</formula>
    </cfRule>
    <cfRule type="cellIs" dxfId="13249" priority="126" operator="lessThan">
      <formula>0.8</formula>
    </cfRule>
  </conditionalFormatting>
  <conditionalFormatting sqref="P84:P91">
    <cfRule type="cellIs" dxfId="13248" priority="118" operator="greaterThan">
      <formula>0</formula>
    </cfRule>
  </conditionalFormatting>
  <conditionalFormatting sqref="Q84:Q91">
    <cfRule type="cellIs" dxfId="13247" priority="123" operator="lessThan">
      <formula>0</formula>
    </cfRule>
  </conditionalFormatting>
  <conditionalFormatting sqref="R84:R91">
    <cfRule type="cellIs" dxfId="13246" priority="121" operator="lessThan">
      <formula>0.8</formula>
    </cfRule>
    <cfRule type="cellIs" dxfId="13245" priority="122" operator="greaterThan">
      <formula>1</formula>
    </cfRule>
  </conditionalFormatting>
  <conditionalFormatting sqref="R84:R91">
    <cfRule type="cellIs" dxfId="13244" priority="119" operator="greaterThan">
      <formula>1</formula>
    </cfRule>
    <cfRule type="cellIs" dxfId="13243" priority="120" operator="lessThan">
      <formula>0.8</formula>
    </cfRule>
  </conditionalFormatting>
  <conditionalFormatting sqref="R84:R91">
    <cfRule type="cellIs" dxfId="13242" priority="115" operator="lessThan">
      <formula>0.8</formula>
    </cfRule>
    <cfRule type="cellIs" dxfId="13241" priority="116" operator="greaterThan">
      <formula>1</formula>
    </cfRule>
  </conditionalFormatting>
  <conditionalFormatting sqref="R84:R91">
    <cfRule type="cellIs" dxfId="13240" priority="113" operator="greaterThan">
      <formula>1</formula>
    </cfRule>
    <cfRule type="cellIs" dxfId="13239" priority="114" operator="lessThan">
      <formula>0.8</formula>
    </cfRule>
  </conditionalFormatting>
  <conditionalFormatting sqref="P84:P91">
    <cfRule type="cellIs" dxfId="13238" priority="112" operator="greaterThan">
      <formula>0</formula>
    </cfRule>
  </conditionalFormatting>
  <conditionalFormatting sqref="Q84:Q91">
    <cfRule type="cellIs" dxfId="13237" priority="117" operator="lessThan">
      <formula>0</formula>
    </cfRule>
  </conditionalFormatting>
  <conditionalFormatting sqref="Q84:Q91">
    <cfRule type="cellIs" dxfId="13236" priority="106" operator="lessThan">
      <formula>0</formula>
    </cfRule>
  </conditionalFormatting>
  <conditionalFormatting sqref="P84:P91">
    <cfRule type="cellIs" dxfId="13235" priority="107" operator="greaterThan">
      <formula>0</formula>
    </cfRule>
  </conditionalFormatting>
  <conditionalFormatting sqref="R84:R91">
    <cfRule type="cellIs" dxfId="13234" priority="110" operator="lessThan">
      <formula>0.8</formula>
    </cfRule>
    <cfRule type="cellIs" dxfId="13233" priority="111" operator="greaterThan">
      <formula>1</formula>
    </cfRule>
  </conditionalFormatting>
  <conditionalFormatting sqref="R84:R91">
    <cfRule type="cellIs" dxfId="13232" priority="108" operator="greaterThan">
      <formula>1</formula>
    </cfRule>
    <cfRule type="cellIs" dxfId="13231" priority="109" operator="lessThan">
      <formula>0.8</formula>
    </cfRule>
  </conditionalFormatting>
  <conditionalFormatting sqref="Q84:Q91">
    <cfRule type="cellIs" dxfId="13230" priority="100" operator="lessThan">
      <formula>0</formula>
    </cfRule>
  </conditionalFormatting>
  <conditionalFormatting sqref="R84:R91">
    <cfRule type="cellIs" dxfId="13229" priority="104" operator="lessThan">
      <formula>0.8</formula>
    </cfRule>
    <cfRule type="cellIs" dxfId="13228" priority="105" operator="greaterThan">
      <formula>1</formula>
    </cfRule>
  </conditionalFormatting>
  <conditionalFormatting sqref="R84:R91">
    <cfRule type="cellIs" dxfId="13227" priority="102" operator="greaterThan">
      <formula>1</formula>
    </cfRule>
    <cfRule type="cellIs" dxfId="13226" priority="103" operator="lessThan">
      <formula>0.8</formula>
    </cfRule>
  </conditionalFormatting>
  <conditionalFormatting sqref="P84:P91">
    <cfRule type="cellIs" dxfId="13225" priority="101" operator="greaterThan">
      <formula>0</formula>
    </cfRule>
  </conditionalFormatting>
  <conditionalFormatting sqref="Q84:Q91">
    <cfRule type="cellIs" dxfId="13224" priority="99" operator="lessThan">
      <formula>0</formula>
    </cfRule>
  </conditionalFormatting>
  <conditionalFormatting sqref="R84:R91">
    <cfRule type="cellIs" dxfId="13223" priority="97" operator="lessThan">
      <formula>0.8</formula>
    </cfRule>
    <cfRule type="cellIs" dxfId="13222" priority="98" operator="greaterThan">
      <formula>1</formula>
    </cfRule>
  </conditionalFormatting>
  <conditionalFormatting sqref="R84:R91">
    <cfRule type="cellIs" dxfId="13221" priority="95" operator="greaterThan">
      <formula>1</formula>
    </cfRule>
    <cfRule type="cellIs" dxfId="13220" priority="96" operator="lessThan">
      <formula>0.8</formula>
    </cfRule>
  </conditionalFormatting>
  <conditionalFormatting sqref="P84:P91">
    <cfRule type="cellIs" dxfId="13219" priority="94" operator="greaterThan">
      <formula>0</formula>
    </cfRule>
  </conditionalFormatting>
  <conditionalFormatting sqref="Q84:Q91">
    <cfRule type="cellIs" dxfId="13218" priority="93" operator="lessThan">
      <formula>0</formula>
    </cfRule>
  </conditionalFormatting>
  <conditionalFormatting sqref="R84:R91">
    <cfRule type="cellIs" dxfId="13217" priority="91" operator="lessThan">
      <formula>0.8</formula>
    </cfRule>
    <cfRule type="cellIs" dxfId="13216" priority="92" operator="greaterThan">
      <formula>1</formula>
    </cfRule>
  </conditionalFormatting>
  <conditionalFormatting sqref="R84:R91">
    <cfRule type="cellIs" dxfId="13215" priority="89" operator="greaterThan">
      <formula>1</formula>
    </cfRule>
    <cfRule type="cellIs" dxfId="13214" priority="90" operator="lessThan">
      <formula>0.8</formula>
    </cfRule>
  </conditionalFormatting>
  <conditionalFormatting sqref="P84:P91">
    <cfRule type="cellIs" dxfId="13213" priority="88" operator="greaterThan">
      <formula>0</formula>
    </cfRule>
  </conditionalFormatting>
  <conditionalFormatting sqref="Q84:Q91">
    <cfRule type="cellIs" dxfId="13212" priority="87" operator="lessThan">
      <formula>0</formula>
    </cfRule>
  </conditionalFormatting>
  <conditionalFormatting sqref="R84:R91">
    <cfRule type="cellIs" dxfId="13211" priority="85" operator="lessThan">
      <formula>0.8</formula>
    </cfRule>
    <cfRule type="cellIs" dxfId="13210" priority="86" operator="greaterThan">
      <formula>1</formula>
    </cfRule>
  </conditionalFormatting>
  <conditionalFormatting sqref="R84:R91">
    <cfRule type="cellIs" dxfId="13209" priority="83" operator="greaterThan">
      <formula>1</formula>
    </cfRule>
    <cfRule type="cellIs" dxfId="13208" priority="84" operator="lessThan">
      <formula>0.8</formula>
    </cfRule>
  </conditionalFormatting>
  <conditionalFormatting sqref="P84:P91">
    <cfRule type="cellIs" dxfId="13207" priority="82" operator="greaterThan">
      <formula>0</formula>
    </cfRule>
  </conditionalFormatting>
  <conditionalFormatting sqref="Q162:Q166">
    <cfRule type="cellIs" dxfId="13206" priority="81" operator="lessThan">
      <formula>0</formula>
    </cfRule>
  </conditionalFormatting>
  <conditionalFormatting sqref="R162:R166">
    <cfRule type="cellIs" dxfId="13205" priority="79" operator="lessThan">
      <formula>0.8</formula>
    </cfRule>
    <cfRule type="cellIs" dxfId="13204" priority="80" operator="greaterThan">
      <formula>1</formula>
    </cfRule>
  </conditionalFormatting>
  <conditionalFormatting sqref="R162:R166">
    <cfRule type="cellIs" dxfId="13203" priority="77" operator="greaterThan">
      <formula>1</formula>
    </cfRule>
    <cfRule type="cellIs" dxfId="13202" priority="78" operator="lessThan">
      <formula>0.8</formula>
    </cfRule>
  </conditionalFormatting>
  <conditionalFormatting sqref="P162:P166">
    <cfRule type="cellIs" dxfId="13201" priority="76" operator="greaterThan">
      <formula>0</formula>
    </cfRule>
  </conditionalFormatting>
  <conditionalFormatting sqref="P167:P168">
    <cfRule type="cellIs" dxfId="13200" priority="70" operator="greaterThan">
      <formula>0</formula>
    </cfRule>
  </conditionalFormatting>
  <conditionalFormatting sqref="R167:R168">
    <cfRule type="cellIs" dxfId="13199" priority="73" operator="lessThan">
      <formula>0.8</formula>
    </cfRule>
    <cfRule type="cellIs" dxfId="13198" priority="74" operator="greaterThan">
      <formula>1</formula>
    </cfRule>
  </conditionalFormatting>
  <conditionalFormatting sqref="R167:R168">
    <cfRule type="cellIs" dxfId="13197" priority="71" operator="greaterThan">
      <formula>1</formula>
    </cfRule>
    <cfRule type="cellIs" dxfId="13196" priority="72" operator="lessThan">
      <formula>0.8</formula>
    </cfRule>
  </conditionalFormatting>
  <conditionalFormatting sqref="Q167:Q168">
    <cfRule type="cellIs" dxfId="13195" priority="75" operator="lessThan">
      <formula>0</formula>
    </cfRule>
  </conditionalFormatting>
  <conditionalFormatting sqref="Q161">
    <cfRule type="cellIs" dxfId="13194" priority="69" operator="lessThan">
      <formula>0</formula>
    </cfRule>
  </conditionalFormatting>
  <conditionalFormatting sqref="R161">
    <cfRule type="cellIs" dxfId="13193" priority="67" operator="lessThan">
      <formula>0.8</formula>
    </cfRule>
    <cfRule type="cellIs" dxfId="13192" priority="68" operator="greaterThan">
      <formula>1</formula>
    </cfRule>
  </conditionalFormatting>
  <conditionalFormatting sqref="R161">
    <cfRule type="cellIs" dxfId="13191" priority="65" operator="greaterThan">
      <formula>1</formula>
    </cfRule>
    <cfRule type="cellIs" dxfId="13190" priority="66" operator="lessThan">
      <formula>0.8</formula>
    </cfRule>
  </conditionalFormatting>
  <conditionalFormatting sqref="P161">
    <cfRule type="cellIs" dxfId="13189" priority="64" operator="greaterThan">
      <formula>0</formula>
    </cfRule>
  </conditionalFormatting>
  <conditionalFormatting sqref="Q162:Q166">
    <cfRule type="cellIs" dxfId="13188" priority="63" operator="lessThan">
      <formula>0</formula>
    </cfRule>
  </conditionalFormatting>
  <conditionalFormatting sqref="R162:R166">
    <cfRule type="cellIs" dxfId="13187" priority="61" operator="lessThan">
      <formula>0.8</formula>
    </cfRule>
    <cfRule type="cellIs" dxfId="13186" priority="62" operator="greaterThan">
      <formula>1</formula>
    </cfRule>
  </conditionalFormatting>
  <conditionalFormatting sqref="R162:R166">
    <cfRule type="cellIs" dxfId="13185" priority="59" operator="greaterThan">
      <formula>1</formula>
    </cfRule>
    <cfRule type="cellIs" dxfId="13184" priority="60" operator="lessThan">
      <formula>0.8</formula>
    </cfRule>
  </conditionalFormatting>
  <conditionalFormatting sqref="P162:P166">
    <cfRule type="cellIs" dxfId="13183" priority="58" operator="greaterThan">
      <formula>0</formula>
    </cfRule>
  </conditionalFormatting>
  <conditionalFormatting sqref="Q162:Q166">
    <cfRule type="cellIs" dxfId="13182" priority="57" operator="lessThan">
      <formula>0</formula>
    </cfRule>
  </conditionalFormatting>
  <conditionalFormatting sqref="R162:R166">
    <cfRule type="cellIs" dxfId="13181" priority="55" operator="lessThan">
      <formula>0.8</formula>
    </cfRule>
    <cfRule type="cellIs" dxfId="13180" priority="56" operator="greaterThan">
      <formula>1</formula>
    </cfRule>
  </conditionalFormatting>
  <conditionalFormatting sqref="R162:R166">
    <cfRule type="cellIs" dxfId="13179" priority="53" operator="greaterThan">
      <formula>1</formula>
    </cfRule>
    <cfRule type="cellIs" dxfId="13178" priority="54" operator="lessThan">
      <formula>0.8</formula>
    </cfRule>
  </conditionalFormatting>
  <conditionalFormatting sqref="P162:P166">
    <cfRule type="cellIs" dxfId="13177" priority="52" operator="greaterThan">
      <formula>0</formula>
    </cfRule>
  </conditionalFormatting>
  <conditionalFormatting sqref="Q167:Q168">
    <cfRule type="cellIs" dxfId="13176" priority="51" operator="lessThan">
      <formula>0</formula>
    </cfRule>
  </conditionalFormatting>
  <conditionalFormatting sqref="R167:R168">
    <cfRule type="cellIs" dxfId="13175" priority="49" operator="lessThan">
      <formula>0.8</formula>
    </cfRule>
    <cfRule type="cellIs" dxfId="13174" priority="50" operator="greaterThan">
      <formula>1</formula>
    </cfRule>
  </conditionalFormatting>
  <conditionalFormatting sqref="R167:R168">
    <cfRule type="cellIs" dxfId="13173" priority="47" operator="greaterThan">
      <formula>1</formula>
    </cfRule>
    <cfRule type="cellIs" dxfId="13172" priority="48" operator="lessThan">
      <formula>0.8</formula>
    </cfRule>
  </conditionalFormatting>
  <conditionalFormatting sqref="P167:P168">
    <cfRule type="cellIs" dxfId="13171" priority="46" operator="greaterThan">
      <formula>0</formula>
    </cfRule>
  </conditionalFormatting>
  <conditionalFormatting sqref="Q161">
    <cfRule type="cellIs" dxfId="13170" priority="45" operator="lessThan">
      <formula>0</formula>
    </cfRule>
  </conditionalFormatting>
  <conditionalFormatting sqref="R161">
    <cfRule type="cellIs" dxfId="13169" priority="43" operator="lessThan">
      <formula>0.8</formula>
    </cfRule>
    <cfRule type="cellIs" dxfId="13168" priority="44" operator="greaterThan">
      <formula>1</formula>
    </cfRule>
  </conditionalFormatting>
  <conditionalFormatting sqref="R161">
    <cfRule type="cellIs" dxfId="13167" priority="41" operator="greaterThan">
      <formula>1</formula>
    </cfRule>
    <cfRule type="cellIs" dxfId="13166" priority="42" operator="lessThan">
      <formula>0.8</formula>
    </cfRule>
  </conditionalFormatting>
  <conditionalFormatting sqref="P161">
    <cfRule type="cellIs" dxfId="13165" priority="40" operator="greaterThan">
      <formula>0</formula>
    </cfRule>
  </conditionalFormatting>
  <conditionalFormatting sqref="Q162:Q166">
    <cfRule type="cellIs" dxfId="13164" priority="39" operator="lessThan">
      <formula>0</formula>
    </cfRule>
  </conditionalFormatting>
  <conditionalFormatting sqref="R162:R166">
    <cfRule type="cellIs" dxfId="13163" priority="37" operator="lessThan">
      <formula>0.8</formula>
    </cfRule>
    <cfRule type="cellIs" dxfId="13162" priority="38" operator="greaterThan">
      <formula>1</formula>
    </cfRule>
  </conditionalFormatting>
  <conditionalFormatting sqref="R162:R166">
    <cfRule type="cellIs" dxfId="13161" priority="35" operator="greaterThan">
      <formula>1</formula>
    </cfRule>
    <cfRule type="cellIs" dxfId="13160" priority="36" operator="lessThan">
      <formula>0.8</formula>
    </cfRule>
  </conditionalFormatting>
  <conditionalFormatting sqref="P162:P166">
    <cfRule type="cellIs" dxfId="13159" priority="34" operator="greaterThan">
      <formula>0</formula>
    </cfRule>
  </conditionalFormatting>
  <conditionalFormatting sqref="Q161">
    <cfRule type="cellIs" dxfId="13158" priority="33" operator="lessThan">
      <formula>0</formula>
    </cfRule>
  </conditionalFormatting>
  <conditionalFormatting sqref="R161">
    <cfRule type="cellIs" dxfId="13157" priority="31" operator="lessThan">
      <formula>0.8</formula>
    </cfRule>
    <cfRule type="cellIs" dxfId="13156" priority="32" operator="greaterThan">
      <formula>1</formula>
    </cfRule>
  </conditionalFormatting>
  <conditionalFormatting sqref="R161">
    <cfRule type="cellIs" dxfId="13155" priority="29" operator="greaterThan">
      <formula>1</formula>
    </cfRule>
    <cfRule type="cellIs" dxfId="13154" priority="30" operator="lessThan">
      <formula>0.8</formula>
    </cfRule>
  </conditionalFormatting>
  <conditionalFormatting sqref="P161">
    <cfRule type="cellIs" dxfId="13153" priority="28" operator="greaterThan">
      <formula>0</formula>
    </cfRule>
  </conditionalFormatting>
  <conditionalFormatting sqref="Q162:Q166">
    <cfRule type="cellIs" dxfId="13152" priority="27" operator="lessThan">
      <formula>0</formula>
    </cfRule>
  </conditionalFormatting>
  <conditionalFormatting sqref="R162:R166">
    <cfRule type="cellIs" dxfId="13151" priority="25" operator="lessThan">
      <formula>0.8</formula>
    </cfRule>
    <cfRule type="cellIs" dxfId="13150" priority="26" operator="greaterThan">
      <formula>1</formula>
    </cfRule>
  </conditionalFormatting>
  <conditionalFormatting sqref="R162:R166">
    <cfRule type="cellIs" dxfId="13149" priority="23" operator="greaterThan">
      <formula>1</formula>
    </cfRule>
    <cfRule type="cellIs" dxfId="13148" priority="24" operator="lessThan">
      <formula>0.8</formula>
    </cfRule>
  </conditionalFormatting>
  <conditionalFormatting sqref="P162:P166">
    <cfRule type="cellIs" dxfId="13147" priority="22" operator="greaterThan">
      <formula>0</formula>
    </cfRule>
  </conditionalFormatting>
  <conditionalFormatting sqref="Q161">
    <cfRule type="cellIs" dxfId="13146" priority="21" operator="lessThan">
      <formula>0</formula>
    </cfRule>
  </conditionalFormatting>
  <conditionalFormatting sqref="R161">
    <cfRule type="cellIs" dxfId="13145" priority="19" operator="lessThan">
      <formula>0.8</formula>
    </cfRule>
    <cfRule type="cellIs" dxfId="13144" priority="20" operator="greaterThan">
      <formula>1</formula>
    </cfRule>
  </conditionalFormatting>
  <conditionalFormatting sqref="R161">
    <cfRule type="cellIs" dxfId="13143" priority="17" operator="greaterThan">
      <formula>1</formula>
    </cfRule>
    <cfRule type="cellIs" dxfId="13142" priority="18" operator="lessThan">
      <formula>0.8</formula>
    </cfRule>
  </conditionalFormatting>
  <conditionalFormatting sqref="P161">
    <cfRule type="cellIs" dxfId="13141" priority="16" operator="greaterThan">
      <formula>0</formula>
    </cfRule>
  </conditionalFormatting>
  <conditionalFormatting sqref="P167:P168">
    <cfRule type="cellIs" dxfId="13140" priority="10" operator="greaterThan">
      <formula>0</formula>
    </cfRule>
  </conditionalFormatting>
  <conditionalFormatting sqref="R167:R168">
    <cfRule type="cellIs" dxfId="13139" priority="13" operator="lessThan">
      <formula>0.8</formula>
    </cfRule>
    <cfRule type="cellIs" dxfId="13138" priority="14" operator="greaterThan">
      <formula>1</formula>
    </cfRule>
  </conditionalFormatting>
  <conditionalFormatting sqref="R167:R168">
    <cfRule type="cellIs" dxfId="13137" priority="11" operator="greaterThan">
      <formula>1</formula>
    </cfRule>
    <cfRule type="cellIs" dxfId="13136" priority="12" operator="lessThan">
      <formula>0.8</formula>
    </cfRule>
  </conditionalFormatting>
  <conditionalFormatting sqref="Q167:Q168">
    <cfRule type="cellIs" dxfId="13135" priority="15" operator="lessThan">
      <formula>0</formula>
    </cfRule>
  </conditionalFormatting>
  <conditionalFormatting sqref="AF30">
    <cfRule type="cellIs" dxfId="13134" priority="9" operator="lessThan">
      <formula>0</formula>
    </cfRule>
  </conditionalFormatting>
  <conditionalFormatting sqref="AG30">
    <cfRule type="cellIs" dxfId="13133" priority="7" operator="greaterThan">
      <formula>1</formula>
    </cfRule>
    <cfRule type="cellIs" dxfId="13132" priority="8" operator="lessThan">
      <formula>0.8</formula>
    </cfRule>
  </conditionalFormatting>
  <conditionalFormatting sqref="Q117">
    <cfRule type="cellIs" dxfId="13131" priority="6" operator="lessThan">
      <formula>0</formula>
    </cfRule>
  </conditionalFormatting>
  <conditionalFormatting sqref="R117">
    <cfRule type="cellIs" dxfId="13130" priority="4" operator="lessThan">
      <formula>0.8</formula>
    </cfRule>
    <cfRule type="cellIs" dxfId="13129" priority="5" operator="greaterThan">
      <formula>1</formula>
    </cfRule>
  </conditionalFormatting>
  <conditionalFormatting sqref="R117">
    <cfRule type="cellIs" dxfId="13128" priority="2" operator="greaterThan">
      <formula>1</formula>
    </cfRule>
    <cfRule type="cellIs" dxfId="13127" priority="3" operator="lessThan">
      <formula>0.8</formula>
    </cfRule>
  </conditionalFormatting>
  <conditionalFormatting sqref="P117">
    <cfRule type="cellIs" dxfId="13126" priority="1" operator="greaterThan">
      <formula>0</formula>
    </cfRule>
  </conditionalFormatting>
  <dataValidations count="1">
    <dataValidation type="list" allowBlank="1" showInputMessage="1" showErrorMessage="1" sqref="AB5:AC173" xr:uid="{00000000-0002-0000-1A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1:Q38"/>
  <sheetViews>
    <sheetView zoomScale="40" zoomScaleNormal="40" workbookViewId="0">
      <selection activeCell="W34" sqref="W34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27" customWidth="1"/>
    <col min="4" max="17" width="14.26953125" style="2" customWidth="1"/>
    <col min="18" max="21" width="9.6328125" style="2" customWidth="1"/>
    <col min="22" max="22" width="11.26953125" style="2" customWidth="1"/>
    <col min="23" max="23" width="11.453125" style="2" customWidth="1"/>
    <col min="24" max="16384" width="8.08984375" style="2"/>
  </cols>
  <sheetData>
    <row r="1" spans="2:17" ht="27.75" customHeight="1">
      <c r="B1" s="582" t="s">
        <v>0</v>
      </c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4"/>
      <c r="N1" s="1"/>
      <c r="O1" s="1"/>
    </row>
    <row r="2" spans="2:17" ht="27.75" customHeight="1">
      <c r="B2" s="582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4"/>
      <c r="N2" s="1"/>
      <c r="O2" s="1"/>
    </row>
    <row r="3" spans="2:17" ht="46.5" customHeight="1">
      <c r="B3" s="575" t="s">
        <v>1</v>
      </c>
      <c r="C3" s="536"/>
      <c r="D3" s="585" t="s">
        <v>341</v>
      </c>
      <c r="E3" s="586"/>
      <c r="F3" s="575" t="s">
        <v>3</v>
      </c>
      <c r="G3" s="536"/>
      <c r="H3" s="587">
        <v>235772.00000000003</v>
      </c>
      <c r="I3" s="588"/>
      <c r="J3" s="575" t="s">
        <v>4</v>
      </c>
      <c r="K3" s="536"/>
      <c r="L3" s="580">
        <v>7630265.8730409266</v>
      </c>
      <c r="M3" s="581"/>
      <c r="N3" s="376"/>
      <c r="O3" s="376"/>
      <c r="P3" s="376"/>
      <c r="Q3" s="376"/>
    </row>
    <row r="4" spans="2:17" ht="24" customHeight="1">
      <c r="B4" s="575" t="s">
        <v>5</v>
      </c>
      <c r="C4" s="536"/>
      <c r="D4" s="567" t="s">
        <v>5</v>
      </c>
      <c r="E4" s="568"/>
      <c r="F4" s="578" t="s">
        <v>6</v>
      </c>
      <c r="G4" s="579"/>
      <c r="H4" s="578" t="s">
        <v>7</v>
      </c>
      <c r="I4" s="579"/>
      <c r="J4" s="578" t="s">
        <v>8</v>
      </c>
      <c r="K4" s="579"/>
      <c r="L4" s="580" t="s">
        <v>9</v>
      </c>
      <c r="M4" s="581"/>
      <c r="N4" s="561" t="s">
        <v>329</v>
      </c>
      <c r="O4" s="562"/>
      <c r="P4" s="562" t="s">
        <v>330</v>
      </c>
      <c r="Q4" s="562"/>
    </row>
    <row r="5" spans="2:17" ht="24" customHeight="1">
      <c r="B5" s="563" t="s">
        <v>12</v>
      </c>
      <c r="C5" s="542"/>
      <c r="D5" s="567" t="s">
        <v>13</v>
      </c>
      <c r="E5" s="568"/>
      <c r="F5" s="567" t="s">
        <v>14</v>
      </c>
      <c r="G5" s="568"/>
      <c r="H5" s="569" t="s">
        <v>15</v>
      </c>
      <c r="I5" s="570"/>
      <c r="J5" s="571" t="s">
        <v>16</v>
      </c>
      <c r="K5" s="572"/>
      <c r="L5" s="573" t="s">
        <v>17</v>
      </c>
      <c r="M5" s="574"/>
      <c r="N5" s="3" t="s">
        <v>331</v>
      </c>
      <c r="O5" s="4" t="s">
        <v>332</v>
      </c>
      <c r="P5" s="3" t="s">
        <v>331</v>
      </c>
      <c r="Q5" s="4" t="s">
        <v>333</v>
      </c>
    </row>
    <row r="6" spans="2:17" ht="39.65" customHeight="1">
      <c r="B6" s="564"/>
      <c r="C6" s="565"/>
      <c r="D6" s="575" t="s">
        <v>21</v>
      </c>
      <c r="E6" s="536"/>
      <c r="F6" s="576">
        <f>AVERAGE(D13:O13,P13:Q13,D30:E30,G30:H30,K30:M30)</f>
        <v>363.79959054556127</v>
      </c>
      <c r="G6" s="577"/>
      <c r="H6" s="555">
        <f>AVERAGE(D13:P13,Q13)</f>
        <v>142.48510010405619</v>
      </c>
      <c r="I6" s="556"/>
      <c r="J6" s="555">
        <f>AVERAGE(D30:E30,G30:H30)</f>
        <v>736.25</v>
      </c>
      <c r="K6" s="556"/>
      <c r="L6" s="557">
        <f>AVERAGE(K30:M30)</f>
        <v>900</v>
      </c>
      <c r="M6" s="558"/>
      <c r="N6" s="559">
        <v>0</v>
      </c>
      <c r="O6" s="544">
        <v>0</v>
      </c>
      <c r="P6" s="560">
        <v>5</v>
      </c>
      <c r="Q6" s="544">
        <v>4</v>
      </c>
    </row>
    <row r="7" spans="2:17" s="5" customFormat="1" ht="39.65" customHeight="1">
      <c r="B7" s="564"/>
      <c r="C7" s="565"/>
      <c r="D7" s="545" t="s">
        <v>22</v>
      </c>
      <c r="E7" s="546"/>
      <c r="F7" s="547">
        <f>AVERAGE(D14:O14,P14:Q14,D31:E31,K31:M31,G31:H31)</f>
        <v>343.26629296496458</v>
      </c>
      <c r="G7" s="548"/>
      <c r="H7" s="549">
        <f>AVERAGE(D14:P14,Q14)</f>
        <v>129.58235637857021</v>
      </c>
      <c r="I7" s="550"/>
      <c r="J7" s="549">
        <f>AVERAGE(D31:E31,G31:H31)</f>
        <v>744.13430455655543</v>
      </c>
      <c r="K7" s="550"/>
      <c r="L7" s="551">
        <f>AVERAGE(K31:M31)</f>
        <v>805.96731491268349</v>
      </c>
      <c r="M7" s="552"/>
      <c r="N7" s="559"/>
      <c r="O7" s="544"/>
      <c r="P7" s="560"/>
      <c r="Q7" s="544"/>
    </row>
    <row r="8" spans="2:17" s="5" customFormat="1" ht="39.65" customHeight="1">
      <c r="B8" s="566"/>
      <c r="C8" s="543"/>
      <c r="D8" s="545" t="s">
        <v>23</v>
      </c>
      <c r="E8" s="546"/>
      <c r="F8" s="553">
        <f>AVERAGE(D15:O15,P15:Q15,D32:E32,G32:H32,K32:M32)</f>
        <v>0.92182850176256592</v>
      </c>
      <c r="G8" s="554"/>
      <c r="H8" s="553">
        <f>AVERAGE(D15:O15,P15:Q15)</f>
        <v>0.90736612406866723</v>
      </c>
      <c r="I8" s="554"/>
      <c r="J8" s="553">
        <f>AVERAGE(D32:E32,G32:H32)</f>
        <v>0.99217877091923223</v>
      </c>
      <c r="K8" s="554"/>
      <c r="L8" s="553">
        <f>AVERAGE(K32:M32)</f>
        <v>0.89551923879187056</v>
      </c>
      <c r="M8" s="554"/>
      <c r="N8" s="559"/>
      <c r="O8" s="544"/>
      <c r="P8" s="560"/>
      <c r="Q8" s="544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532" t="s">
        <v>24</v>
      </c>
      <c r="C10" s="538"/>
      <c r="D10" s="539" t="s">
        <v>25</v>
      </c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1"/>
    </row>
    <row r="11" spans="2:17" ht="17.25" customHeight="1">
      <c r="B11" s="523" t="s">
        <v>26</v>
      </c>
      <c r="C11" s="542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4" customHeight="1">
      <c r="B12" s="525"/>
      <c r="C12" s="543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40" customHeight="1">
      <c r="B13" s="527" t="s">
        <v>12</v>
      </c>
      <c r="C13" s="14" t="s">
        <v>41</v>
      </c>
      <c r="D13" s="19">
        <v>133.76218323586747</v>
      </c>
      <c r="E13" s="19">
        <v>118.62118736383444</v>
      </c>
      <c r="F13" s="19">
        <v>127.80952380952382</v>
      </c>
      <c r="G13" s="19">
        <v>369.04761904761904</v>
      </c>
      <c r="H13" s="19">
        <v>228.57142857142858</v>
      </c>
      <c r="I13" s="19">
        <v>90.391089769241034</v>
      </c>
      <c r="J13" s="19">
        <v>79.607699805068222</v>
      </c>
      <c r="K13" s="19">
        <v>108.01520959260897</v>
      </c>
      <c r="L13" s="19">
        <v>131.9663961038961</v>
      </c>
      <c r="M13" s="19">
        <v>81.837657870165614</v>
      </c>
      <c r="N13" s="19">
        <v>84.321731488648098</v>
      </c>
      <c r="O13" s="19">
        <v>83.939849624060159</v>
      </c>
      <c r="P13" s="19">
        <v>206.89982517482517</v>
      </c>
      <c r="Q13" s="21">
        <v>150</v>
      </c>
    </row>
    <row r="14" spans="2:17" ht="40" customHeight="1">
      <c r="B14" s="528"/>
      <c r="C14" s="14" t="s">
        <v>42</v>
      </c>
      <c r="D14" s="19">
        <v>123.03829045905464</v>
      </c>
      <c r="E14" s="19">
        <v>106.07925765790594</v>
      </c>
      <c r="F14" s="19">
        <v>111.57263306182094</v>
      </c>
      <c r="G14" s="19">
        <v>329.23117827668142</v>
      </c>
      <c r="H14" s="19">
        <v>220.71948369165716</v>
      </c>
      <c r="I14" s="19">
        <v>80.184331220076274</v>
      </c>
      <c r="J14" s="19">
        <v>74.878638196983061</v>
      </c>
      <c r="K14" s="19">
        <v>98.383786139935708</v>
      </c>
      <c r="L14" s="19">
        <v>115.64423109428822</v>
      </c>
      <c r="M14" s="19">
        <v>75.904809019777176</v>
      </c>
      <c r="N14" s="19">
        <v>77.883457347839666</v>
      </c>
      <c r="O14" s="19">
        <v>69.988608734111651</v>
      </c>
      <c r="P14" s="19">
        <v>188.58707448014167</v>
      </c>
      <c r="Q14" s="9">
        <v>142.05720991970992</v>
      </c>
    </row>
    <row r="15" spans="2:17" ht="40" customHeight="1">
      <c r="B15" s="529"/>
      <c r="C15" s="377" t="s">
        <v>43</v>
      </c>
      <c r="D15" s="10">
        <f t="shared" ref="D15:Q15" si="0">D14/D13</f>
        <v>0.91982866519229112</v>
      </c>
      <c r="E15" s="10">
        <f t="shared" si="0"/>
        <v>0.89426905947703983</v>
      </c>
      <c r="F15" s="10">
        <f t="shared" si="0"/>
        <v>0.87296024377728743</v>
      </c>
      <c r="G15" s="10">
        <f t="shared" si="0"/>
        <v>0.89211028952391092</v>
      </c>
      <c r="H15" s="10">
        <f t="shared" si="0"/>
        <v>0.96564774115100005</v>
      </c>
      <c r="I15" s="10">
        <f t="shared" si="0"/>
        <v>0.88708224919932321</v>
      </c>
      <c r="J15" s="10">
        <f t="shared" si="0"/>
        <v>0.94059542456740997</v>
      </c>
      <c r="K15" s="10">
        <f t="shared" si="0"/>
        <v>0.9108327106062265</v>
      </c>
      <c r="L15" s="10">
        <f t="shared" si="0"/>
        <v>0.87631574786086019</v>
      </c>
      <c r="M15" s="10">
        <f t="shared" si="0"/>
        <v>0.92750465977654406</v>
      </c>
      <c r="N15" s="10">
        <f t="shared" si="0"/>
        <v>0.92364632429689619</v>
      </c>
      <c r="O15" s="10">
        <f t="shared" si="0"/>
        <v>0.83379478337843504</v>
      </c>
      <c r="P15" s="379">
        <f t="shared" si="0"/>
        <v>0.9114897720227183</v>
      </c>
      <c r="Q15" s="11">
        <f t="shared" si="0"/>
        <v>0.94704806613139947</v>
      </c>
    </row>
    <row r="16" spans="2:17" ht="22.9" customHeight="1">
      <c r="B16" s="530" t="s">
        <v>44</v>
      </c>
      <c r="C16" s="377" t="s">
        <v>45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531"/>
      <c r="C17" s="377" t="s">
        <v>46</v>
      </c>
      <c r="D17" s="12">
        <v>0.65138888888888868</v>
      </c>
      <c r="E17" s="12">
        <v>0.58263888888888893</v>
      </c>
      <c r="F17" s="12">
        <v>0.63194444444444442</v>
      </c>
      <c r="G17" s="12">
        <v>0.67013888888888884</v>
      </c>
      <c r="H17" s="12">
        <v>0.67708333333333326</v>
      </c>
      <c r="I17" s="12">
        <v>0.72430555555555542</v>
      </c>
      <c r="J17" s="12">
        <v>0.74305555555555547</v>
      </c>
      <c r="K17" s="12">
        <v>0.72986111111111096</v>
      </c>
      <c r="L17" s="12">
        <v>0.94166666666666676</v>
      </c>
      <c r="M17" s="12">
        <v>0.91111111111111109</v>
      </c>
      <c r="N17" s="12">
        <v>0.91666666666666663</v>
      </c>
      <c r="O17" s="22">
        <v>0.88888888888888884</v>
      </c>
      <c r="P17" s="12">
        <v>0.52083333333333337</v>
      </c>
      <c r="Q17" s="380">
        <v>0.54166666666666663</v>
      </c>
    </row>
    <row r="18" spans="2:17" ht="22.9" customHeight="1">
      <c r="B18" s="534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535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534" t="s">
        <v>51</v>
      </c>
      <c r="C20" s="381" t="s">
        <v>48</v>
      </c>
      <c r="D20" s="382" t="s">
        <v>49</v>
      </c>
      <c r="E20" s="382" t="s">
        <v>49</v>
      </c>
      <c r="F20" s="382" t="s">
        <v>49</v>
      </c>
      <c r="G20" s="382" t="s">
        <v>49</v>
      </c>
      <c r="H20" s="382" t="s">
        <v>49</v>
      </c>
      <c r="I20" s="382" t="s">
        <v>49</v>
      </c>
      <c r="J20" s="382">
        <v>1</v>
      </c>
      <c r="K20" s="382">
        <v>1</v>
      </c>
      <c r="L20" s="382" t="s">
        <v>49</v>
      </c>
      <c r="M20" s="382">
        <v>2</v>
      </c>
      <c r="N20" s="382">
        <v>1</v>
      </c>
      <c r="O20" s="382" t="s">
        <v>49</v>
      </c>
      <c r="P20" s="382" t="s">
        <v>49</v>
      </c>
      <c r="Q20" s="383"/>
    </row>
    <row r="21" spans="2:17" ht="22.9" customHeight="1">
      <c r="B21" s="535"/>
      <c r="C21" s="381" t="s">
        <v>52</v>
      </c>
      <c r="D21" s="382" t="s">
        <v>49</v>
      </c>
      <c r="E21" s="382" t="s">
        <v>49</v>
      </c>
      <c r="F21" s="382" t="s">
        <v>49</v>
      </c>
      <c r="G21" s="382" t="s">
        <v>49</v>
      </c>
      <c r="H21" s="382" t="s">
        <v>49</v>
      </c>
      <c r="I21" s="382">
        <v>2</v>
      </c>
      <c r="J21" s="382" t="s">
        <v>49</v>
      </c>
      <c r="K21" s="382" t="s">
        <v>49</v>
      </c>
      <c r="L21" s="382">
        <v>2</v>
      </c>
      <c r="M21" s="382" t="s">
        <v>49</v>
      </c>
      <c r="N21" s="382" t="s">
        <v>49</v>
      </c>
      <c r="O21" s="382" t="s">
        <v>49</v>
      </c>
      <c r="P21" s="382" t="s">
        <v>49</v>
      </c>
      <c r="Q21" s="383"/>
    </row>
    <row r="22" spans="2:17" ht="22.9" customHeight="1">
      <c r="B22" s="513" t="s">
        <v>53</v>
      </c>
      <c r="C22" s="536"/>
      <c r="D22" s="384">
        <v>19.666666666666668</v>
      </c>
      <c r="E22" s="384">
        <v>17.5</v>
      </c>
      <c r="F22" s="384">
        <v>13.714285714285714</v>
      </c>
      <c r="G22" s="384">
        <v>5.666666666666667</v>
      </c>
      <c r="H22" s="384">
        <v>6.6</v>
      </c>
      <c r="I22" s="384">
        <v>16.428571428571427</v>
      </c>
      <c r="J22" s="384">
        <v>18.166666666666668</v>
      </c>
      <c r="K22" s="384">
        <v>16.285714285714285</v>
      </c>
      <c r="L22" s="384">
        <v>14.75</v>
      </c>
      <c r="M22" s="384">
        <v>18.5</v>
      </c>
      <c r="N22" s="384">
        <v>17.75</v>
      </c>
      <c r="O22" s="384">
        <v>18.2</v>
      </c>
      <c r="P22" s="384">
        <v>11.75</v>
      </c>
      <c r="Q22" s="385">
        <v>11.4</v>
      </c>
    </row>
    <row r="23" spans="2:17" ht="22.9" customHeight="1">
      <c r="B23" s="513" t="s">
        <v>54</v>
      </c>
      <c r="C23" s="536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513" t="s">
        <v>60</v>
      </c>
      <c r="C24" s="5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515" t="s">
        <v>61</v>
      </c>
      <c r="C25" s="537"/>
      <c r="D25" s="16"/>
      <c r="E25" s="17" t="s">
        <v>62</v>
      </c>
      <c r="F25" s="17"/>
      <c r="G25" s="17" t="s">
        <v>306</v>
      </c>
      <c r="H25" s="17" t="s">
        <v>306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5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532"/>
      <c r="C27" s="533"/>
      <c r="D27" s="517" t="s">
        <v>66</v>
      </c>
      <c r="E27" s="518"/>
      <c r="F27" s="518"/>
      <c r="G27" s="518"/>
      <c r="H27" s="519"/>
      <c r="I27" s="520" t="s">
        <v>67</v>
      </c>
      <c r="J27" s="521"/>
      <c r="K27" s="521"/>
      <c r="L27" s="521"/>
      <c r="M27" s="522"/>
      <c r="N27" s="376"/>
      <c r="O27" s="376"/>
      <c r="P27" s="376"/>
      <c r="Q27" s="376"/>
    </row>
    <row r="28" spans="2:17" ht="17.25" customHeight="1">
      <c r="B28" s="523" t="s">
        <v>26</v>
      </c>
      <c r="C28" s="524"/>
      <c r="D28" s="386">
        <v>1</v>
      </c>
      <c r="E28" s="387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525"/>
      <c r="C29" s="526"/>
      <c r="D29" s="388" t="s">
        <v>68</v>
      </c>
      <c r="E29" s="389" t="s">
        <v>69</v>
      </c>
      <c r="F29" s="14" t="s">
        <v>70</v>
      </c>
      <c r="G29" s="14" t="s">
        <v>71</v>
      </c>
      <c r="H29" s="390" t="s">
        <v>72</v>
      </c>
      <c r="I29" s="388" t="s">
        <v>73</v>
      </c>
      <c r="J29" s="14" t="s">
        <v>69</v>
      </c>
      <c r="K29" s="14" t="s">
        <v>70</v>
      </c>
      <c r="L29" s="14" t="s">
        <v>71</v>
      </c>
      <c r="M29" s="390" t="s">
        <v>72</v>
      </c>
      <c r="N29" s="376"/>
      <c r="O29" s="376"/>
      <c r="P29" s="376"/>
      <c r="Q29" s="376"/>
    </row>
    <row r="30" spans="2:17" ht="40" customHeight="1">
      <c r="B30" s="527" t="s">
        <v>12</v>
      </c>
      <c r="C30" s="391" t="s">
        <v>41</v>
      </c>
      <c r="D30" s="20">
        <v>320</v>
      </c>
      <c r="E30" s="392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40" customHeight="1">
      <c r="B31" s="528"/>
      <c r="C31" s="391" t="s">
        <v>42</v>
      </c>
      <c r="D31" s="394">
        <v>289.11801242236038</v>
      </c>
      <c r="E31" s="8">
        <v>784.07955524234603</v>
      </c>
      <c r="F31" s="8">
        <v>0</v>
      </c>
      <c r="G31" s="8">
        <v>948.04117647058922</v>
      </c>
      <c r="H31" s="395">
        <v>955.29847409092599</v>
      </c>
      <c r="I31" s="394">
        <v>0</v>
      </c>
      <c r="J31" s="8">
        <v>0</v>
      </c>
      <c r="K31" s="8">
        <v>614.65624999999875</v>
      </c>
      <c r="L31" s="8">
        <v>901.10759949419503</v>
      </c>
      <c r="M31" s="395">
        <v>902.13809524385681</v>
      </c>
      <c r="N31" s="376"/>
      <c r="O31" s="376"/>
      <c r="P31" s="376"/>
      <c r="Q31" s="376"/>
    </row>
    <row r="32" spans="2:17" ht="40" customHeight="1">
      <c r="B32" s="529"/>
      <c r="C32" s="396" t="s">
        <v>43</v>
      </c>
      <c r="D32" s="397">
        <f t="shared" ref="D32:M32" si="1">D31/D30</f>
        <v>0.90349378881987619</v>
      </c>
      <c r="E32" s="10">
        <f t="shared" si="1"/>
        <v>0.95039946089981342</v>
      </c>
      <c r="F32" s="10">
        <f t="shared" si="1"/>
        <v>0</v>
      </c>
      <c r="G32" s="10">
        <f t="shared" si="1"/>
        <v>1.0533790849673215</v>
      </c>
      <c r="H32" s="10">
        <f t="shared" si="1"/>
        <v>1.0614427489899179</v>
      </c>
      <c r="I32" s="394">
        <f t="shared" si="1"/>
        <v>0</v>
      </c>
      <c r="J32" s="10">
        <f t="shared" si="1"/>
        <v>0</v>
      </c>
      <c r="K32" s="10">
        <f t="shared" si="1"/>
        <v>0.68295138888888751</v>
      </c>
      <c r="L32" s="10">
        <f t="shared" si="1"/>
        <v>1.001230666104661</v>
      </c>
      <c r="M32" s="11">
        <f t="shared" si="1"/>
        <v>1.0023756613820631</v>
      </c>
      <c r="N32" s="376"/>
      <c r="O32" s="376"/>
      <c r="P32" s="376"/>
      <c r="Q32" s="376"/>
    </row>
    <row r="33" spans="2:17" ht="25.9" customHeight="1">
      <c r="B33" s="530" t="s">
        <v>44</v>
      </c>
      <c r="C33" s="396" t="s">
        <v>45</v>
      </c>
      <c r="D33" s="398">
        <v>0.1875</v>
      </c>
      <c r="E33" s="12">
        <v>0.18055555555555555</v>
      </c>
      <c r="F33" s="12">
        <v>0</v>
      </c>
      <c r="G33" s="12">
        <v>3245.7142857142971</v>
      </c>
      <c r="H33" s="380">
        <v>0.18055555555555555</v>
      </c>
      <c r="I33" s="39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76"/>
      <c r="O33" s="376"/>
      <c r="P33" s="376"/>
      <c r="Q33" s="376"/>
    </row>
    <row r="34" spans="2:17" ht="25.9" customHeight="1">
      <c r="B34" s="531"/>
      <c r="C34" s="396" t="s">
        <v>46</v>
      </c>
      <c r="D34" s="398">
        <v>0.22708333333333333</v>
      </c>
      <c r="E34" s="12">
        <v>0.3125</v>
      </c>
      <c r="F34" s="12">
        <v>0</v>
      </c>
      <c r="G34" s="12">
        <v>1108.5714285714296</v>
      </c>
      <c r="H34" s="380">
        <v>0.41041666666666665</v>
      </c>
      <c r="I34" s="23">
        <v>0</v>
      </c>
      <c r="J34" s="12">
        <v>0</v>
      </c>
      <c r="K34" s="12">
        <v>0.88194444444444453</v>
      </c>
      <c r="L34" s="12">
        <v>46122.083333333336</v>
      </c>
      <c r="M34" s="13">
        <v>46122.006944444445</v>
      </c>
      <c r="N34" s="376"/>
      <c r="O34" s="376"/>
      <c r="P34" s="376"/>
      <c r="Q34" s="376"/>
    </row>
    <row r="35" spans="2:17" ht="25.9" customHeight="1">
      <c r="B35" s="513" t="s">
        <v>53</v>
      </c>
      <c r="C35" s="514"/>
      <c r="D35" s="399">
        <v>5.5</v>
      </c>
      <c r="E35" s="400">
        <v>3.6666666666666665</v>
      </c>
      <c r="F35" s="400">
        <v>0</v>
      </c>
      <c r="G35" s="400">
        <v>3.6</v>
      </c>
      <c r="H35" s="401">
        <v>3.4</v>
      </c>
      <c r="I35" s="402">
        <v>0</v>
      </c>
      <c r="J35" s="400">
        <v>0</v>
      </c>
      <c r="K35" s="400">
        <v>3.75</v>
      </c>
      <c r="L35" s="400">
        <v>3.4</v>
      </c>
      <c r="M35" s="385">
        <v>3.5</v>
      </c>
      <c r="N35" s="376"/>
      <c r="O35" s="376"/>
      <c r="P35" s="376"/>
      <c r="Q35" s="376"/>
    </row>
    <row r="36" spans="2:17" ht="25.9" customHeight="1">
      <c r="B36" s="513" t="s">
        <v>54</v>
      </c>
      <c r="C36" s="514"/>
      <c r="D36" s="403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4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513" t="s">
        <v>60</v>
      </c>
      <c r="C37" s="514"/>
      <c r="D37" s="405"/>
      <c r="E37" s="406"/>
      <c r="F37" s="407"/>
      <c r="G37" s="407"/>
      <c r="H37" s="408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515" t="s">
        <v>61</v>
      </c>
      <c r="C38" s="516"/>
      <c r="D38" s="26"/>
      <c r="E38" s="409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1B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3125" priority="4" operator="lessThan">
      <formula>0.8</formula>
    </cfRule>
  </conditionalFormatting>
  <conditionalFormatting sqref="J32:L32">
    <cfRule type="cellIs" dxfId="13124" priority="3" operator="lessThan">
      <formula>0.8</formula>
    </cfRule>
  </conditionalFormatting>
  <conditionalFormatting sqref="M32">
    <cfRule type="cellIs" dxfId="13123" priority="2" operator="lessThan">
      <formula>0.8</formula>
    </cfRule>
  </conditionalFormatting>
  <conditionalFormatting sqref="H32">
    <cfRule type="cellIs" dxfId="1312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8" tint="0.79998168889431442"/>
    <pageSetUpPr fitToPage="1"/>
  </sheetPr>
  <dimension ref="A1:R126"/>
  <sheetViews>
    <sheetView zoomScale="70" zoomScaleNormal="70" workbookViewId="0">
      <selection activeCell="M31" sqref="M31"/>
    </sheetView>
  </sheetViews>
  <sheetFormatPr defaultColWidth="7.90625" defaultRowHeight="15.5"/>
  <cols>
    <col min="1" max="1" width="13.6328125" style="289" customWidth="1"/>
    <col min="2" max="2" width="12.7265625" style="289" customWidth="1"/>
    <col min="3" max="3" width="12.7265625" style="358" hidden="1" customWidth="1"/>
    <col min="4" max="5" width="18.36328125" style="289" customWidth="1"/>
    <col min="6" max="6" width="9.7265625" style="356" customWidth="1"/>
    <col min="7" max="7" width="21.08984375" style="289" bestFit="1" customWidth="1"/>
    <col min="8" max="8" width="15.6328125" style="289" customWidth="1"/>
    <col min="9" max="9" width="12.26953125" style="289" bestFit="1" customWidth="1"/>
    <col min="10" max="15" width="9.7265625" style="289" customWidth="1"/>
    <col min="16" max="16" width="9.7265625" style="357" customWidth="1"/>
    <col min="17" max="18" width="9.7265625" style="289" customWidth="1"/>
    <col min="19" max="16384" width="7.9062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76861</v>
      </c>
      <c r="F1" s="285" t="s">
        <v>4</v>
      </c>
      <c r="G1" s="286">
        <f>SUM(H5:H124)</f>
        <v>1417614.0616103897</v>
      </c>
      <c r="H1" s="287" t="s">
        <v>79</v>
      </c>
      <c r="I1" s="288">
        <f>+J16+J64+J24+J38+J51+J81+J100+J91+J57+J124+J111</f>
        <v>35.416666666666664</v>
      </c>
      <c r="J1" s="589" t="s">
        <v>80</v>
      </c>
      <c r="K1" s="590"/>
      <c r="L1" s="591"/>
      <c r="M1" s="589" t="s">
        <v>81</v>
      </c>
      <c r="N1" s="590"/>
      <c r="O1" s="590"/>
      <c r="P1" s="590"/>
      <c r="Q1" s="590"/>
      <c r="R1" s="591"/>
    </row>
    <row r="2" spans="1:18" ht="26.25" customHeight="1" thickBot="1">
      <c r="A2" s="595" t="s">
        <v>342</v>
      </c>
      <c r="B2" s="596"/>
      <c r="C2" s="290"/>
      <c r="D2" s="410" t="s">
        <v>83</v>
      </c>
      <c r="E2" s="291">
        <f>AVERAGE(L16,L24,L38,L51,L100,L111,L91)</f>
        <v>546.20372541572192</v>
      </c>
      <c r="F2" s="292" t="s">
        <v>84</v>
      </c>
      <c r="G2" s="293">
        <f>G1/E1</f>
        <v>18.443867001605362</v>
      </c>
      <c r="H2" s="294" t="s">
        <v>85</v>
      </c>
      <c r="I2" s="295">
        <f>COUNT(I5:I124)</f>
        <v>0</v>
      </c>
      <c r="J2" s="592"/>
      <c r="K2" s="593"/>
      <c r="L2" s="594"/>
      <c r="M2" s="592"/>
      <c r="N2" s="593"/>
      <c r="O2" s="593"/>
      <c r="P2" s="593"/>
      <c r="Q2" s="593"/>
      <c r="R2" s="594"/>
    </row>
    <row r="3" spans="1:18" ht="23.25" customHeight="1">
      <c r="A3" s="597" t="s">
        <v>86</v>
      </c>
      <c r="B3" s="599" t="s">
        <v>87</v>
      </c>
      <c r="C3" s="412"/>
      <c r="D3" s="600" t="s">
        <v>88</v>
      </c>
      <c r="E3" s="600"/>
      <c r="F3" s="601" t="s">
        <v>89</v>
      </c>
      <c r="G3" s="602" t="s">
        <v>90</v>
      </c>
      <c r="H3" s="600" t="s">
        <v>91</v>
      </c>
      <c r="I3" s="603" t="s">
        <v>92</v>
      </c>
      <c r="J3" s="605" t="s">
        <v>93</v>
      </c>
      <c r="K3" s="607" t="s">
        <v>94</v>
      </c>
      <c r="L3" s="609" t="s">
        <v>83</v>
      </c>
      <c r="M3" s="611" t="s">
        <v>95</v>
      </c>
      <c r="N3" s="611"/>
      <c r="O3" s="605" t="s">
        <v>96</v>
      </c>
      <c r="P3" s="612" t="s">
        <v>97</v>
      </c>
      <c r="Q3" s="605" t="s">
        <v>98</v>
      </c>
      <c r="R3" s="605"/>
    </row>
    <row r="4" spans="1:18" ht="15.75" customHeight="1">
      <c r="A4" s="598"/>
      <c r="B4" s="599"/>
      <c r="C4" s="412"/>
      <c r="D4" s="600"/>
      <c r="E4" s="600"/>
      <c r="F4" s="601"/>
      <c r="G4" s="602"/>
      <c r="H4" s="600"/>
      <c r="I4" s="604"/>
      <c r="J4" s="606"/>
      <c r="K4" s="608"/>
      <c r="L4" s="610"/>
      <c r="M4" s="415" t="s">
        <v>99</v>
      </c>
      <c r="N4" s="415" t="s">
        <v>100</v>
      </c>
      <c r="O4" s="606"/>
      <c r="P4" s="613"/>
      <c r="Q4" s="296" t="s">
        <v>101</v>
      </c>
      <c r="R4" s="296" t="s">
        <v>102</v>
      </c>
    </row>
    <row r="5" spans="1:18">
      <c r="A5" s="614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2">
        <v>2082</v>
      </c>
      <c r="H5" s="300">
        <f>F5*G5</f>
        <v>0</v>
      </c>
      <c r="I5" s="413"/>
      <c r="J5" s="301">
        <v>9</v>
      </c>
      <c r="K5" s="302">
        <f t="shared" ref="K5:K11" si="0">G5/P5*60</f>
        <v>1561.5000000000007</v>
      </c>
      <c r="L5" s="303">
        <f t="shared" ref="L5:L11" si="1">K5/J5</f>
        <v>173.50000000000009</v>
      </c>
      <c r="M5" s="304">
        <v>0.17361111111111113</v>
      </c>
      <c r="N5" s="304">
        <v>0.22916666666666666</v>
      </c>
      <c r="O5" s="296">
        <v>10</v>
      </c>
      <c r="P5" s="416">
        <f t="shared" ref="P5:P12" si="2">(N5-M5)*24*60</f>
        <v>79.999999999999957</v>
      </c>
      <c r="Q5" s="305"/>
      <c r="R5" s="305"/>
    </row>
    <row r="6" spans="1:18">
      <c r="A6" s="614"/>
      <c r="B6" s="297">
        <v>0</v>
      </c>
      <c r="C6" s="297"/>
      <c r="D6" s="298" t="s">
        <v>106</v>
      </c>
      <c r="E6" s="298"/>
      <c r="F6" s="299" t="s">
        <v>105</v>
      </c>
      <c r="G6" s="412">
        <v>2086</v>
      </c>
      <c r="H6" s="300">
        <f t="shared" ref="H6:H113" si="3">F6*G6</f>
        <v>0</v>
      </c>
      <c r="I6" s="413"/>
      <c r="J6" s="301">
        <v>9</v>
      </c>
      <c r="K6" s="302">
        <f t="shared" si="0"/>
        <v>1390.6666666666661</v>
      </c>
      <c r="L6" s="303">
        <f t="shared" si="1"/>
        <v>154.51851851851845</v>
      </c>
      <c r="M6" s="304">
        <v>0.23263888888888887</v>
      </c>
      <c r="N6" s="304">
        <v>0.2951388888888889</v>
      </c>
      <c r="O6" s="296">
        <v>5</v>
      </c>
      <c r="P6" s="416">
        <f t="shared" si="2"/>
        <v>90.000000000000043</v>
      </c>
      <c r="Q6" s="296"/>
      <c r="R6" s="296"/>
    </row>
    <row r="7" spans="1:18">
      <c r="A7" s="614"/>
      <c r="B7" s="297" t="s">
        <v>107</v>
      </c>
      <c r="C7" s="297"/>
      <c r="D7" s="298" t="s">
        <v>108</v>
      </c>
      <c r="E7" s="298"/>
      <c r="F7" s="299">
        <v>36.450000000000003</v>
      </c>
      <c r="G7" s="412">
        <v>1418</v>
      </c>
      <c r="H7" s="300">
        <f t="shared" si="3"/>
        <v>51686.100000000006</v>
      </c>
      <c r="I7" s="413"/>
      <c r="J7" s="301">
        <v>13</v>
      </c>
      <c r="K7" s="302">
        <f t="shared" si="0"/>
        <v>1546.9090909090899</v>
      </c>
      <c r="L7" s="303">
        <f t="shared" si="1"/>
        <v>118.99300699300692</v>
      </c>
      <c r="M7" s="304">
        <v>0.2986111111111111</v>
      </c>
      <c r="N7" s="304">
        <v>0.33680555555555558</v>
      </c>
      <c r="O7" s="296">
        <v>5</v>
      </c>
      <c r="P7" s="416">
        <f t="shared" si="2"/>
        <v>55.000000000000043</v>
      </c>
      <c r="Q7" s="305"/>
      <c r="R7" s="305"/>
    </row>
    <row r="8" spans="1:18">
      <c r="A8" s="614"/>
      <c r="B8" s="297" t="s">
        <v>107</v>
      </c>
      <c r="C8" s="297"/>
      <c r="D8" s="298" t="s">
        <v>109</v>
      </c>
      <c r="E8" s="298"/>
      <c r="F8" s="299">
        <v>27.05</v>
      </c>
      <c r="G8" s="412">
        <v>408</v>
      </c>
      <c r="H8" s="300">
        <f t="shared" si="3"/>
        <v>11036.4</v>
      </c>
      <c r="I8" s="413"/>
      <c r="J8" s="301">
        <v>13</v>
      </c>
      <c r="K8" s="302">
        <f t="shared" si="0"/>
        <v>1631.9999999999973</v>
      </c>
      <c r="L8" s="303">
        <f t="shared" si="1"/>
        <v>125.53846153846133</v>
      </c>
      <c r="M8" s="304">
        <v>0.34027777777777773</v>
      </c>
      <c r="N8" s="304">
        <v>0.35069444444444442</v>
      </c>
      <c r="O8" s="296">
        <v>5</v>
      </c>
      <c r="P8" s="416">
        <f t="shared" si="2"/>
        <v>15.000000000000027</v>
      </c>
      <c r="Q8" s="305">
        <v>0.3576388888888889</v>
      </c>
      <c r="R8" s="305">
        <v>0.3888888888888889</v>
      </c>
    </row>
    <row r="9" spans="1:18">
      <c r="A9" s="614"/>
      <c r="B9" s="297" t="s">
        <v>107</v>
      </c>
      <c r="C9" s="297"/>
      <c r="D9" s="298" t="s">
        <v>110</v>
      </c>
      <c r="E9" s="298"/>
      <c r="F9" s="299">
        <v>19.7</v>
      </c>
      <c r="G9" s="306">
        <v>981</v>
      </c>
      <c r="H9" s="300">
        <f t="shared" si="3"/>
        <v>19325.7</v>
      </c>
      <c r="I9" s="413"/>
      <c r="J9" s="301">
        <v>13</v>
      </c>
      <c r="K9" s="302">
        <f t="shared" si="0"/>
        <v>1177.2000000000003</v>
      </c>
      <c r="L9" s="303">
        <f t="shared" si="1"/>
        <v>90.55384615384618</v>
      </c>
      <c r="M9" s="304">
        <v>0.3923611111111111</v>
      </c>
      <c r="N9" s="304">
        <v>0.42708333333333331</v>
      </c>
      <c r="O9" s="296">
        <v>5</v>
      </c>
      <c r="P9" s="416">
        <f t="shared" si="2"/>
        <v>49.999999999999986</v>
      </c>
      <c r="Q9" s="305"/>
      <c r="R9" s="305"/>
    </row>
    <row r="10" spans="1:18">
      <c r="A10" s="614"/>
      <c r="B10" s="297" t="s">
        <v>107</v>
      </c>
      <c r="C10" s="297"/>
      <c r="D10" s="298" t="s">
        <v>111</v>
      </c>
      <c r="E10" s="298"/>
      <c r="F10" s="299">
        <v>17.87</v>
      </c>
      <c r="G10" s="306">
        <v>480</v>
      </c>
      <c r="H10" s="300">
        <f t="shared" si="3"/>
        <v>8577.6</v>
      </c>
      <c r="I10" s="413"/>
      <c r="J10" s="301">
        <v>13</v>
      </c>
      <c r="K10" s="302">
        <f t="shared" si="0"/>
        <v>1152.0000000000005</v>
      </c>
      <c r="L10" s="303">
        <f t="shared" si="1"/>
        <v>88.615384615384656</v>
      </c>
      <c r="M10" s="304">
        <v>0.43055555555555558</v>
      </c>
      <c r="N10" s="304">
        <v>0.44791666666666669</v>
      </c>
      <c r="O10" s="296">
        <v>5</v>
      </c>
      <c r="P10" s="416">
        <f t="shared" si="2"/>
        <v>24.999999999999993</v>
      </c>
      <c r="Q10" s="305"/>
      <c r="R10" s="305"/>
    </row>
    <row r="11" spans="1:18">
      <c r="A11" s="614"/>
      <c r="B11" s="297" t="s">
        <v>107</v>
      </c>
      <c r="C11" s="297"/>
      <c r="D11" s="298" t="s">
        <v>113</v>
      </c>
      <c r="E11" s="298"/>
      <c r="F11" s="299">
        <v>29.52</v>
      </c>
      <c r="G11" s="306">
        <v>2082</v>
      </c>
      <c r="H11" s="300">
        <f t="shared" si="3"/>
        <v>61460.639999999999</v>
      </c>
      <c r="I11" s="413"/>
      <c r="J11" s="301">
        <v>13</v>
      </c>
      <c r="K11" s="302">
        <f t="shared" si="0"/>
        <v>2498.400000000001</v>
      </c>
      <c r="L11" s="303">
        <f t="shared" si="1"/>
        <v>192.18461538461546</v>
      </c>
      <c r="M11" s="304">
        <v>0.46875</v>
      </c>
      <c r="N11" s="304">
        <v>0.50347222222222221</v>
      </c>
      <c r="O11" s="296">
        <v>5</v>
      </c>
      <c r="P11" s="416">
        <f t="shared" si="2"/>
        <v>49.999999999999986</v>
      </c>
      <c r="Q11" s="305"/>
      <c r="R11" s="305"/>
    </row>
    <row r="12" spans="1:18">
      <c r="A12" s="615"/>
      <c r="B12" s="297" t="s">
        <v>107</v>
      </c>
      <c r="C12" s="412"/>
      <c r="D12" s="298" t="s">
        <v>114</v>
      </c>
      <c r="E12" s="298"/>
      <c r="F12" s="299">
        <v>29.856999999999999</v>
      </c>
      <c r="G12" s="411">
        <v>2086</v>
      </c>
      <c r="H12" s="300">
        <f t="shared" si="3"/>
        <v>62281.701999999997</v>
      </c>
      <c r="I12" s="413"/>
      <c r="J12" s="301">
        <v>13</v>
      </c>
      <c r="K12" s="302">
        <f>G12/P12*60</f>
        <v>2503.2000000000007</v>
      </c>
      <c r="L12" s="303">
        <f>K12/J12</f>
        <v>192.55384615384622</v>
      </c>
      <c r="M12" s="304">
        <v>0.50694444444444442</v>
      </c>
      <c r="N12" s="304">
        <v>0.54166666666666663</v>
      </c>
      <c r="O12" s="296">
        <v>5</v>
      </c>
      <c r="P12" s="416">
        <f t="shared" si="2"/>
        <v>49.999999999999986</v>
      </c>
      <c r="Q12" s="305"/>
      <c r="R12" s="296"/>
    </row>
    <row r="13" spans="1:18">
      <c r="A13" s="615"/>
      <c r="B13" s="297"/>
      <c r="C13" s="297"/>
      <c r="D13" s="417"/>
      <c r="E13" s="418"/>
      <c r="F13" s="299"/>
      <c r="G13" s="306"/>
      <c r="H13" s="300"/>
      <c r="I13" s="413"/>
      <c r="J13" s="301"/>
      <c r="K13" s="302"/>
      <c r="L13" s="303"/>
      <c r="M13" s="304"/>
      <c r="N13" s="304"/>
      <c r="O13" s="296"/>
      <c r="P13" s="416"/>
      <c r="Q13" s="296"/>
      <c r="R13" s="296"/>
    </row>
    <row r="14" spans="1:18">
      <c r="A14" s="615"/>
      <c r="B14" s="297"/>
      <c r="C14" s="297"/>
      <c r="D14" s="417"/>
      <c r="E14" s="418"/>
      <c r="F14" s="299"/>
      <c r="G14" s="306"/>
      <c r="H14" s="300"/>
      <c r="I14" s="413"/>
      <c r="J14" s="301"/>
      <c r="K14" s="302"/>
      <c r="L14" s="303"/>
      <c r="M14" s="304"/>
      <c r="N14" s="304"/>
      <c r="O14" s="296"/>
      <c r="P14" s="416"/>
      <c r="Q14" s="296"/>
      <c r="R14" s="296"/>
    </row>
    <row r="15" spans="1:18">
      <c r="A15" s="615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13"/>
      <c r="J15" s="301"/>
      <c r="K15" s="302"/>
      <c r="L15" s="303"/>
      <c r="M15" s="304"/>
      <c r="N15" s="304"/>
      <c r="O15" s="296"/>
      <c r="P15" s="416"/>
      <c r="Q15" s="296"/>
      <c r="R15" s="296"/>
    </row>
    <row r="16" spans="1:18" ht="15.75" customHeight="1">
      <c r="A16" s="616"/>
      <c r="B16" s="297">
        <v>0</v>
      </c>
      <c r="C16" s="297" t="s">
        <v>117</v>
      </c>
      <c r="D16" s="617" t="s">
        <v>118</v>
      </c>
      <c r="E16" s="617"/>
      <c r="F16" s="308"/>
      <c r="G16" s="309"/>
      <c r="H16" s="310"/>
      <c r="I16" s="311"/>
      <c r="J16" s="312">
        <f>AVERAGE(J5:J15)</f>
        <v>12</v>
      </c>
      <c r="K16" s="312">
        <f>AVERAGE(K5:K15)</f>
        <v>1682.7344696969697</v>
      </c>
      <c r="L16" s="313">
        <f>AVERAGE(L5:L15)</f>
        <v>142.05720991970992</v>
      </c>
      <c r="M16" s="304"/>
      <c r="N16" s="304"/>
      <c r="O16" s="302"/>
      <c r="P16" s="302"/>
      <c r="Q16" s="303"/>
      <c r="R16" s="303"/>
    </row>
    <row r="17" spans="1:18" ht="15.75" customHeight="1">
      <c r="A17" s="618" t="s">
        <v>119</v>
      </c>
      <c r="B17" s="297" t="s">
        <v>107</v>
      </c>
      <c r="C17" s="412"/>
      <c r="D17" s="621" t="s">
        <v>120</v>
      </c>
      <c r="E17" s="622"/>
      <c r="F17" s="299">
        <v>14.03</v>
      </c>
      <c r="G17" s="412">
        <v>372</v>
      </c>
      <c r="H17" s="314">
        <f t="shared" ref="H17:H23" si="4">F17*G17</f>
        <v>5219.16</v>
      </c>
      <c r="I17" s="315"/>
      <c r="J17" s="301">
        <v>6</v>
      </c>
      <c r="K17" s="302">
        <f>G17/P17*60</f>
        <v>1594.2857142857154</v>
      </c>
      <c r="L17" s="303">
        <f>K17/J17</f>
        <v>265.71428571428589</v>
      </c>
      <c r="M17" s="304">
        <v>0.1875</v>
      </c>
      <c r="N17" s="304">
        <v>0.19722222222222222</v>
      </c>
      <c r="O17" s="296">
        <v>30</v>
      </c>
      <c r="P17" s="416">
        <f>(N17-M17)*24*60</f>
        <v>13.999999999999989</v>
      </c>
      <c r="Q17" s="296"/>
      <c r="R17" s="296"/>
    </row>
    <row r="18" spans="1:18" ht="15.75" customHeight="1">
      <c r="A18" s="618"/>
      <c r="B18" s="297" t="s">
        <v>115</v>
      </c>
      <c r="C18" s="412"/>
      <c r="D18" s="623" t="s">
        <v>121</v>
      </c>
      <c r="E18" s="624"/>
      <c r="F18" s="299">
        <v>14.49</v>
      </c>
      <c r="G18" s="411">
        <v>599</v>
      </c>
      <c r="H18" s="300">
        <f t="shared" si="4"/>
        <v>8679.51</v>
      </c>
      <c r="I18" s="413"/>
      <c r="J18" s="301">
        <v>5</v>
      </c>
      <c r="K18" s="302">
        <f>G18/P18*60</f>
        <v>1562.608695652174</v>
      </c>
      <c r="L18" s="303">
        <f>K18/J18</f>
        <v>312.52173913043481</v>
      </c>
      <c r="M18" s="304">
        <v>0.21111111111111111</v>
      </c>
      <c r="N18" s="304">
        <v>0.22708333333333333</v>
      </c>
      <c r="O18" s="296">
        <v>20</v>
      </c>
      <c r="P18" s="416">
        <f t="shared" ref="P18" si="5">(N18-M18)*24*60</f>
        <v>23</v>
      </c>
      <c r="Q18" s="305"/>
      <c r="R18" s="305"/>
    </row>
    <row r="19" spans="1:18" ht="15.75" customHeight="1">
      <c r="A19" s="618"/>
      <c r="B19" s="297">
        <v>0</v>
      </c>
      <c r="C19" s="412"/>
      <c r="D19" s="623"/>
      <c r="E19" s="624"/>
      <c r="F19" s="299" t="s">
        <v>105</v>
      </c>
      <c r="G19" s="411"/>
      <c r="H19" s="300">
        <f t="shared" si="4"/>
        <v>0</v>
      </c>
      <c r="I19" s="413"/>
      <c r="J19" s="301"/>
      <c r="K19" s="302"/>
      <c r="L19" s="303"/>
      <c r="M19" s="304"/>
      <c r="N19" s="304"/>
      <c r="O19" s="296"/>
      <c r="P19" s="416"/>
      <c r="Q19" s="305"/>
      <c r="R19" s="305"/>
    </row>
    <row r="20" spans="1:18" ht="15.75" customHeight="1">
      <c r="A20" s="619"/>
      <c r="B20" s="297">
        <v>0</v>
      </c>
      <c r="C20" s="412"/>
      <c r="D20" s="316"/>
      <c r="E20" s="418"/>
      <c r="F20" s="299" t="s">
        <v>105</v>
      </c>
      <c r="G20" s="411"/>
      <c r="H20" s="300">
        <f t="shared" si="4"/>
        <v>0</v>
      </c>
      <c r="I20" s="413"/>
      <c r="J20" s="301"/>
      <c r="K20" s="302"/>
      <c r="L20" s="303"/>
      <c r="M20" s="304"/>
      <c r="N20" s="304"/>
      <c r="O20" s="296"/>
      <c r="P20" s="416"/>
      <c r="Q20" s="296"/>
      <c r="R20" s="296"/>
    </row>
    <row r="21" spans="1:18" ht="15.75" customHeight="1">
      <c r="A21" s="619"/>
      <c r="B21" s="297">
        <v>0</v>
      </c>
      <c r="C21" s="412"/>
      <c r="D21" s="316"/>
      <c r="E21" s="418"/>
      <c r="F21" s="299" t="s">
        <v>105</v>
      </c>
      <c r="G21" s="411"/>
      <c r="H21" s="300">
        <f t="shared" si="4"/>
        <v>0</v>
      </c>
      <c r="I21" s="413"/>
      <c r="J21" s="301"/>
      <c r="K21" s="302"/>
      <c r="L21" s="303"/>
      <c r="M21" s="304"/>
      <c r="N21" s="304"/>
      <c r="O21" s="296"/>
      <c r="P21" s="416"/>
      <c r="Q21" s="296"/>
      <c r="R21" s="296"/>
    </row>
    <row r="22" spans="1:18" ht="15.75" customHeight="1">
      <c r="A22" s="619"/>
      <c r="B22" s="297">
        <v>0</v>
      </c>
      <c r="C22" s="412"/>
      <c r="D22" s="316"/>
      <c r="E22" s="418"/>
      <c r="F22" s="299" t="s">
        <v>105</v>
      </c>
      <c r="G22" s="411"/>
      <c r="H22" s="300">
        <f t="shared" si="4"/>
        <v>0</v>
      </c>
      <c r="I22" s="413"/>
      <c r="J22" s="301"/>
      <c r="K22" s="302"/>
      <c r="L22" s="303"/>
      <c r="M22" s="304"/>
      <c r="N22" s="304"/>
      <c r="O22" s="296"/>
      <c r="P22" s="416"/>
      <c r="Q22" s="296"/>
      <c r="R22" s="296"/>
    </row>
    <row r="23" spans="1:18" ht="15.75" customHeight="1">
      <c r="A23" s="619"/>
      <c r="B23" s="297">
        <v>0</v>
      </c>
      <c r="C23" s="412"/>
      <c r="D23" s="316"/>
      <c r="E23" s="418"/>
      <c r="F23" s="299" t="s">
        <v>105</v>
      </c>
      <c r="G23" s="411"/>
      <c r="H23" s="300">
        <f t="shared" si="4"/>
        <v>0</v>
      </c>
      <c r="I23" s="413"/>
      <c r="J23" s="301"/>
      <c r="K23" s="302"/>
      <c r="L23" s="303"/>
      <c r="M23" s="304"/>
      <c r="N23" s="304"/>
      <c r="O23" s="296"/>
      <c r="P23" s="416"/>
      <c r="Q23" s="296"/>
      <c r="R23" s="296"/>
    </row>
    <row r="24" spans="1:18" ht="17.5" customHeight="1">
      <c r="A24" s="620"/>
      <c r="B24" s="297">
        <v>0</v>
      </c>
      <c r="C24" s="6" t="s">
        <v>122</v>
      </c>
      <c r="D24" s="617" t="s">
        <v>118</v>
      </c>
      <c r="E24" s="617"/>
      <c r="F24" s="308"/>
      <c r="G24" s="317"/>
      <c r="H24" s="310"/>
      <c r="I24" s="311"/>
      <c r="J24" s="312">
        <f>AVERAGE(J17:J23)</f>
        <v>5.5</v>
      </c>
      <c r="K24" s="312">
        <f>AVERAGE(K17:K23)</f>
        <v>1578.4472049689448</v>
      </c>
      <c r="L24" s="313">
        <f>AVERAGE(L17:L23)</f>
        <v>289.11801242236038</v>
      </c>
      <c r="M24" s="304"/>
      <c r="N24" s="304"/>
      <c r="O24" s="296"/>
      <c r="P24" s="296"/>
      <c r="Q24" s="296"/>
      <c r="R24" s="296"/>
    </row>
    <row r="25" spans="1:18">
      <c r="A25" s="629" t="s">
        <v>123</v>
      </c>
      <c r="B25" s="297" t="s">
        <v>115</v>
      </c>
      <c r="C25" s="318"/>
      <c r="D25" s="320" t="s">
        <v>124</v>
      </c>
      <c r="E25" s="319"/>
      <c r="F25" s="299">
        <v>15.03</v>
      </c>
      <c r="G25" s="412">
        <v>2082</v>
      </c>
      <c r="H25" s="300">
        <f t="shared" ref="H25:H27" si="6">F25*G25</f>
        <v>31292.46</v>
      </c>
      <c r="I25" s="413"/>
      <c r="J25" s="301">
        <v>4</v>
      </c>
      <c r="K25" s="302">
        <f t="shared" ref="K25:K27" si="7">G25/P25*60</f>
        <v>2905.1162790697667</v>
      </c>
      <c r="L25" s="303">
        <f t="shared" ref="L25:L27" si="8">K25/J25</f>
        <v>726.27906976744168</v>
      </c>
      <c r="M25" s="304">
        <v>0.18055555555555555</v>
      </c>
      <c r="N25" s="304">
        <v>0.21041666666666667</v>
      </c>
      <c r="O25" s="296">
        <v>20</v>
      </c>
      <c r="P25" s="416">
        <f t="shared" ref="P25:P27" si="9">(N25-M25)*24*60</f>
        <v>43.000000000000007</v>
      </c>
      <c r="Q25" s="305"/>
      <c r="R25" s="305"/>
    </row>
    <row r="26" spans="1:18">
      <c r="A26" s="629"/>
      <c r="B26" s="297" t="s">
        <v>115</v>
      </c>
      <c r="C26" s="318"/>
      <c r="D26" s="316" t="s">
        <v>125</v>
      </c>
      <c r="E26" s="321"/>
      <c r="F26" s="299">
        <v>18.18</v>
      </c>
      <c r="G26" s="412">
        <v>3028</v>
      </c>
      <c r="H26" s="300">
        <f t="shared" si="6"/>
        <v>55049.04</v>
      </c>
      <c r="I26" s="413"/>
      <c r="J26" s="301">
        <v>4</v>
      </c>
      <c r="K26" s="302">
        <f t="shared" si="7"/>
        <v>2752.7272727272739</v>
      </c>
      <c r="L26" s="303">
        <f t="shared" si="8"/>
        <v>688.18181818181847</v>
      </c>
      <c r="M26" s="304">
        <v>0.22430555555555556</v>
      </c>
      <c r="N26" s="304">
        <v>0.27013888888888887</v>
      </c>
      <c r="O26" s="296">
        <v>20</v>
      </c>
      <c r="P26" s="416">
        <f t="shared" si="9"/>
        <v>65.999999999999972</v>
      </c>
      <c r="Q26" s="305"/>
      <c r="R26" s="305"/>
    </row>
    <row r="27" spans="1:18">
      <c r="A27" s="629"/>
      <c r="B27" s="297" t="s">
        <v>115</v>
      </c>
      <c r="C27" s="318"/>
      <c r="D27" s="320" t="s">
        <v>126</v>
      </c>
      <c r="E27" s="321"/>
      <c r="F27" s="299">
        <v>18.53</v>
      </c>
      <c r="G27" s="412">
        <v>2110</v>
      </c>
      <c r="H27" s="300">
        <f t="shared" si="6"/>
        <v>39098.300000000003</v>
      </c>
      <c r="I27" s="413"/>
      <c r="J27" s="301">
        <v>3</v>
      </c>
      <c r="K27" s="302">
        <f t="shared" si="7"/>
        <v>2813.333333333333</v>
      </c>
      <c r="L27" s="303">
        <f t="shared" si="8"/>
        <v>937.77777777777771</v>
      </c>
      <c r="M27" s="304">
        <v>0.28125</v>
      </c>
      <c r="N27" s="304">
        <v>0.3125</v>
      </c>
      <c r="O27" s="296">
        <v>20</v>
      </c>
      <c r="P27" s="416">
        <f t="shared" si="9"/>
        <v>45</v>
      </c>
      <c r="Q27" s="305"/>
      <c r="R27" s="305"/>
    </row>
    <row r="28" spans="1:18">
      <c r="A28" s="629"/>
      <c r="B28" s="297">
        <v>0</v>
      </c>
      <c r="C28" s="412"/>
      <c r="D28" s="316"/>
      <c r="E28" s="321"/>
      <c r="F28" s="299"/>
      <c r="G28" s="412"/>
      <c r="H28" s="300"/>
      <c r="I28" s="413"/>
      <c r="J28" s="301"/>
      <c r="K28" s="302"/>
      <c r="L28" s="303"/>
      <c r="M28" s="304"/>
      <c r="N28" s="304"/>
      <c r="O28" s="296"/>
      <c r="P28" s="416"/>
      <c r="Q28" s="305"/>
      <c r="R28" s="305"/>
    </row>
    <row r="29" spans="1:18">
      <c r="A29" s="629"/>
      <c r="B29" s="297">
        <v>0</v>
      </c>
      <c r="C29" s="412"/>
      <c r="D29" s="320"/>
      <c r="E29" s="321"/>
      <c r="F29" s="299"/>
      <c r="G29" s="412"/>
      <c r="H29" s="300"/>
      <c r="I29" s="413"/>
      <c r="J29" s="301"/>
      <c r="K29" s="302"/>
      <c r="L29" s="303"/>
      <c r="M29" s="304"/>
      <c r="N29" s="304"/>
      <c r="O29" s="296"/>
      <c r="P29" s="416"/>
      <c r="Q29" s="305"/>
      <c r="R29" s="305"/>
    </row>
    <row r="30" spans="1:18">
      <c r="A30" s="629"/>
      <c r="B30" s="297">
        <v>0</v>
      </c>
      <c r="C30" s="412"/>
      <c r="D30" s="322"/>
      <c r="E30" s="321"/>
      <c r="F30" s="299"/>
      <c r="G30" s="412"/>
      <c r="H30" s="300"/>
      <c r="I30" s="413"/>
      <c r="J30" s="301"/>
      <c r="K30" s="302"/>
      <c r="L30" s="303"/>
      <c r="M30" s="304"/>
      <c r="N30" s="304"/>
      <c r="O30" s="296"/>
      <c r="P30" s="416"/>
      <c r="Q30" s="305"/>
      <c r="R30" s="305"/>
    </row>
    <row r="31" spans="1:18" ht="15.75" customHeight="1">
      <c r="A31" s="629"/>
      <c r="B31" s="297">
        <v>0</v>
      </c>
      <c r="C31" s="412"/>
      <c r="D31" s="316"/>
      <c r="E31" s="321"/>
      <c r="F31" s="299"/>
      <c r="G31" s="412"/>
      <c r="H31" s="300"/>
      <c r="I31" s="413"/>
      <c r="J31" s="301"/>
      <c r="K31" s="302"/>
      <c r="L31" s="303"/>
      <c r="M31" s="304"/>
      <c r="N31" s="304"/>
      <c r="O31" s="296"/>
      <c r="P31" s="416"/>
      <c r="Q31" s="305"/>
      <c r="R31" s="305"/>
    </row>
    <row r="32" spans="1:18">
      <c r="A32" s="629"/>
      <c r="B32" s="297">
        <v>0</v>
      </c>
      <c r="C32" s="412"/>
      <c r="D32" s="316"/>
      <c r="E32" s="418"/>
      <c r="F32" s="299" t="s">
        <v>105</v>
      </c>
      <c r="G32" s="412"/>
      <c r="H32" s="300">
        <f t="shared" ref="H32:H37" si="10">F32*G32</f>
        <v>0</v>
      </c>
      <c r="I32" s="413"/>
      <c r="J32" s="301"/>
      <c r="K32" s="302"/>
      <c r="L32" s="303"/>
      <c r="M32" s="304"/>
      <c r="N32" s="304"/>
      <c r="O32" s="296"/>
      <c r="P32" s="416"/>
      <c r="Q32" s="305"/>
      <c r="R32" s="305"/>
    </row>
    <row r="33" spans="1:18">
      <c r="A33" s="629"/>
      <c r="B33" s="297">
        <v>0</v>
      </c>
      <c r="C33" s="412"/>
      <c r="D33" s="320"/>
      <c r="E33" s="321"/>
      <c r="F33" s="299" t="s">
        <v>105</v>
      </c>
      <c r="G33" s="412"/>
      <c r="H33" s="300">
        <f t="shared" si="10"/>
        <v>0</v>
      </c>
      <c r="I33" s="413"/>
      <c r="J33" s="301"/>
      <c r="K33" s="302"/>
      <c r="L33" s="303"/>
      <c r="M33" s="304"/>
      <c r="N33" s="304"/>
      <c r="O33" s="296"/>
      <c r="P33" s="416"/>
      <c r="Q33" s="305"/>
      <c r="R33" s="305"/>
    </row>
    <row r="34" spans="1:18">
      <c r="A34" s="629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10"/>
        <v>0</v>
      </c>
      <c r="I34" s="413"/>
      <c r="J34" s="301"/>
      <c r="K34" s="302"/>
      <c r="L34" s="303"/>
      <c r="M34" s="304"/>
      <c r="N34" s="304"/>
      <c r="O34" s="296"/>
      <c r="P34" s="416"/>
      <c r="Q34" s="305"/>
      <c r="R34" s="305"/>
    </row>
    <row r="35" spans="1:18">
      <c r="A35" s="629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10"/>
        <v>0</v>
      </c>
      <c r="I35" s="413"/>
      <c r="J35" s="301"/>
      <c r="K35" s="302"/>
      <c r="L35" s="303"/>
      <c r="M35" s="304"/>
      <c r="N35" s="304"/>
      <c r="O35" s="296"/>
      <c r="P35" s="416"/>
      <c r="Q35" s="305"/>
      <c r="R35" s="305"/>
    </row>
    <row r="36" spans="1:18">
      <c r="A36" s="629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10"/>
        <v>0</v>
      </c>
      <c r="I36" s="413"/>
      <c r="J36" s="301"/>
      <c r="K36" s="302"/>
      <c r="L36" s="303"/>
      <c r="M36" s="304"/>
      <c r="N36" s="304"/>
      <c r="O36" s="296"/>
      <c r="P36" s="416"/>
      <c r="Q36" s="305"/>
      <c r="R36" s="305"/>
    </row>
    <row r="37" spans="1:18">
      <c r="A37" s="629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10"/>
        <v>0</v>
      </c>
      <c r="I37" s="413"/>
      <c r="J37" s="301"/>
      <c r="K37" s="302"/>
      <c r="L37" s="303"/>
      <c r="M37" s="304"/>
      <c r="N37" s="304"/>
      <c r="O37" s="296"/>
      <c r="P37" s="416"/>
      <c r="Q37" s="305"/>
      <c r="R37" s="305"/>
    </row>
    <row r="38" spans="1:18" ht="17.5" customHeight="1">
      <c r="A38" s="630"/>
      <c r="B38" s="297">
        <v>0</v>
      </c>
      <c r="C38" s="6" t="s">
        <v>69</v>
      </c>
      <c r="D38" s="628" t="s">
        <v>127</v>
      </c>
      <c r="E38" s="628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2823.7256283767915</v>
      </c>
      <c r="L38" s="313">
        <f>AVERAGE(L25:L37)</f>
        <v>784.07955524234603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631" t="s">
        <v>128</v>
      </c>
      <c r="B39" s="297">
        <v>0</v>
      </c>
      <c r="C39" s="412"/>
      <c r="D39" s="316"/>
      <c r="E39" s="418"/>
      <c r="F39" s="299" t="s">
        <v>105</v>
      </c>
      <c r="G39" s="412"/>
      <c r="H39" s="300">
        <f t="shared" ref="H39:H47" si="11">F39*G39</f>
        <v>0</v>
      </c>
      <c r="I39" s="413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632"/>
      <c r="B40" s="297">
        <v>0</v>
      </c>
      <c r="C40" s="412"/>
      <c r="D40" s="316"/>
      <c r="E40" s="418"/>
      <c r="F40" s="299" t="s">
        <v>105</v>
      </c>
      <c r="G40" s="412"/>
      <c r="H40" s="300">
        <f t="shared" si="11"/>
        <v>0</v>
      </c>
      <c r="I40" s="413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632"/>
      <c r="B41" s="297">
        <v>0</v>
      </c>
      <c r="C41" s="412"/>
      <c r="D41" s="320"/>
      <c r="E41" s="418"/>
      <c r="F41" s="299" t="s">
        <v>105</v>
      </c>
      <c r="G41" s="412"/>
      <c r="H41" s="300">
        <f t="shared" si="11"/>
        <v>0</v>
      </c>
      <c r="I41" s="413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632"/>
      <c r="B42" s="297">
        <v>0</v>
      </c>
      <c r="C42" s="412"/>
      <c r="D42" s="320"/>
      <c r="E42" s="418"/>
      <c r="F42" s="299" t="s">
        <v>105</v>
      </c>
      <c r="G42" s="412"/>
      <c r="H42" s="300">
        <f t="shared" si="11"/>
        <v>0</v>
      </c>
      <c r="I42" s="413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632"/>
      <c r="B43" s="297">
        <v>0</v>
      </c>
      <c r="C43" s="412"/>
      <c r="D43" s="319"/>
      <c r="E43" s="418"/>
      <c r="F43" s="299" t="s">
        <v>105</v>
      </c>
      <c r="G43" s="412"/>
      <c r="H43" s="300">
        <f t="shared" si="11"/>
        <v>0</v>
      </c>
      <c r="I43" s="413"/>
      <c r="J43" s="301"/>
      <c r="K43" s="302"/>
      <c r="L43" s="303"/>
      <c r="M43" s="304"/>
      <c r="N43" s="304"/>
      <c r="O43" s="296"/>
      <c r="P43" s="416"/>
      <c r="Q43" s="305"/>
      <c r="R43" s="305"/>
    </row>
    <row r="44" spans="1:18">
      <c r="A44" s="632"/>
      <c r="B44" s="297">
        <v>0</v>
      </c>
      <c r="C44" s="412"/>
      <c r="D44" s="320"/>
      <c r="E44" s="326"/>
      <c r="F44" s="299" t="s">
        <v>105</v>
      </c>
      <c r="G44" s="327"/>
      <c r="H44" s="328">
        <f t="shared" si="11"/>
        <v>0</v>
      </c>
      <c r="I44" s="414"/>
      <c r="J44" s="301"/>
      <c r="K44" s="302"/>
      <c r="L44" s="303"/>
      <c r="M44" s="304"/>
      <c r="N44" s="304"/>
      <c r="O44" s="296"/>
      <c r="P44" s="416"/>
      <c r="Q44" s="305"/>
      <c r="R44" s="305"/>
    </row>
    <row r="45" spans="1:18">
      <c r="A45" s="632"/>
      <c r="B45" s="297">
        <v>0</v>
      </c>
      <c r="C45" s="412"/>
      <c r="D45" s="336"/>
      <c r="E45" s="321"/>
      <c r="F45" s="299" t="s">
        <v>105</v>
      </c>
      <c r="G45" s="412"/>
      <c r="H45" s="300">
        <f t="shared" si="11"/>
        <v>0</v>
      </c>
      <c r="I45" s="413"/>
      <c r="J45" s="301"/>
      <c r="K45" s="302"/>
      <c r="L45" s="303"/>
      <c r="M45" s="304"/>
      <c r="N45" s="304"/>
      <c r="O45" s="296"/>
      <c r="P45" s="416"/>
      <c r="Q45" s="305"/>
      <c r="R45" s="305"/>
    </row>
    <row r="46" spans="1:18">
      <c r="A46" s="632"/>
      <c r="B46" s="297">
        <v>0</v>
      </c>
      <c r="C46" s="412"/>
      <c r="D46" s="320"/>
      <c r="E46" s="326"/>
      <c r="F46" s="299" t="s">
        <v>105</v>
      </c>
      <c r="G46" s="327"/>
      <c r="H46" s="328">
        <f t="shared" si="11"/>
        <v>0</v>
      </c>
      <c r="I46" s="414"/>
      <c r="J46" s="301"/>
      <c r="K46" s="302"/>
      <c r="L46" s="303"/>
      <c r="M46" s="304"/>
      <c r="N46" s="304"/>
      <c r="O46" s="296"/>
      <c r="P46" s="416"/>
      <c r="Q46" s="305"/>
      <c r="R46" s="305"/>
    </row>
    <row r="47" spans="1:18">
      <c r="A47" s="632"/>
      <c r="B47" s="297">
        <v>0</v>
      </c>
      <c r="C47" s="412"/>
      <c r="D47" s="336"/>
      <c r="E47" s="321"/>
      <c r="F47" s="299" t="s">
        <v>105</v>
      </c>
      <c r="G47" s="412"/>
      <c r="H47" s="300">
        <f t="shared" si="11"/>
        <v>0</v>
      </c>
      <c r="I47" s="413"/>
      <c r="J47" s="301"/>
      <c r="K47" s="302"/>
      <c r="L47" s="303"/>
      <c r="M47" s="304"/>
      <c r="N47" s="304"/>
      <c r="O47" s="296"/>
      <c r="P47" s="416"/>
      <c r="Q47" s="305"/>
      <c r="R47" s="305"/>
    </row>
    <row r="48" spans="1:18">
      <c r="A48" s="633"/>
      <c r="B48" s="297">
        <v>0</v>
      </c>
      <c r="C48" s="412"/>
      <c r="D48" s="320"/>
      <c r="E48" s="374"/>
      <c r="F48" s="299" t="s">
        <v>105</v>
      </c>
      <c r="G48" s="412"/>
      <c r="H48" s="300"/>
      <c r="I48" s="413"/>
      <c r="J48" s="301"/>
      <c r="K48" s="302"/>
      <c r="L48" s="303"/>
      <c r="M48" s="304"/>
      <c r="N48" s="304"/>
      <c r="O48" s="296"/>
      <c r="P48" s="416"/>
      <c r="Q48" s="305"/>
      <c r="R48" s="305"/>
    </row>
    <row r="49" spans="1:18">
      <c r="A49" s="633"/>
      <c r="B49" s="297">
        <v>0</v>
      </c>
      <c r="C49" s="412"/>
      <c r="D49" s="329"/>
      <c r="E49" s="330"/>
      <c r="F49" s="299" t="s">
        <v>105</v>
      </c>
      <c r="G49" s="296"/>
      <c r="H49" s="328">
        <f>F49*G49</f>
        <v>0</v>
      </c>
      <c r="I49" s="416"/>
      <c r="J49" s="301"/>
      <c r="K49" s="302"/>
      <c r="L49" s="303"/>
      <c r="M49" s="304"/>
      <c r="N49" s="304"/>
      <c r="O49" s="296"/>
      <c r="P49" s="416"/>
      <c r="Q49" s="305"/>
      <c r="R49" s="305"/>
    </row>
    <row r="50" spans="1:18">
      <c r="A50" s="633"/>
      <c r="B50" s="297">
        <v>0</v>
      </c>
      <c r="C50" s="412"/>
      <c r="D50" s="329"/>
      <c r="E50" s="330"/>
      <c r="F50" s="299" t="s">
        <v>105</v>
      </c>
      <c r="G50" s="296"/>
      <c r="H50" s="328">
        <f>F50*G50</f>
        <v>0</v>
      </c>
      <c r="I50" s="416"/>
      <c r="J50" s="301"/>
      <c r="K50" s="302"/>
      <c r="L50" s="303"/>
      <c r="M50" s="304"/>
      <c r="N50" s="304"/>
      <c r="O50" s="296"/>
      <c r="P50" s="416"/>
      <c r="Q50" s="305"/>
      <c r="R50" s="305"/>
    </row>
    <row r="51" spans="1:18" ht="15.75" customHeight="1">
      <c r="A51" s="634"/>
      <c r="B51" s="297">
        <v>0</v>
      </c>
      <c r="C51" s="6" t="s">
        <v>70</v>
      </c>
      <c r="D51" s="617" t="s">
        <v>118</v>
      </c>
      <c r="E51" s="617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5" customHeight="1">
      <c r="A52" s="635" t="s">
        <v>129</v>
      </c>
      <c r="B52" s="297" t="s">
        <v>115</v>
      </c>
      <c r="C52" s="412"/>
      <c r="D52" s="319" t="s">
        <v>130</v>
      </c>
      <c r="E52" s="334"/>
      <c r="F52" s="299">
        <v>25.03</v>
      </c>
      <c r="G52" s="412">
        <v>914</v>
      </c>
      <c r="H52" s="300">
        <f>F52*G52</f>
        <v>22877.420000000002</v>
      </c>
      <c r="I52" s="413"/>
      <c r="J52" s="301">
        <v>4</v>
      </c>
      <c r="K52" s="302">
        <f>G52/P52*60</f>
        <v>3655.9999999999936</v>
      </c>
      <c r="L52" s="303">
        <f>K52/J52</f>
        <v>913.99999999999841</v>
      </c>
      <c r="M52" s="304">
        <v>0.2986111111111111</v>
      </c>
      <c r="N52" s="304">
        <v>0.30902777777777779</v>
      </c>
      <c r="O52" s="302">
        <v>10</v>
      </c>
      <c r="P52" s="416">
        <f>(N52-M52)*24*60</f>
        <v>15.000000000000027</v>
      </c>
      <c r="Q52" s="305"/>
      <c r="R52" s="305"/>
    </row>
    <row r="53" spans="1:18" ht="15.65" customHeight="1">
      <c r="A53" s="636"/>
      <c r="B53" s="297" t="s">
        <v>115</v>
      </c>
      <c r="C53" s="412"/>
      <c r="D53" s="319" t="s">
        <v>131</v>
      </c>
      <c r="E53" s="335"/>
      <c r="F53" s="299">
        <v>24.82</v>
      </c>
      <c r="G53" s="306">
        <v>1136</v>
      </c>
      <c r="H53" s="300">
        <f t="shared" ref="H53:H62" si="12">F53*G53</f>
        <v>28195.52</v>
      </c>
      <c r="I53" s="413"/>
      <c r="J53" s="301">
        <v>4</v>
      </c>
      <c r="K53" s="302">
        <f t="shared" ref="K53:K56" si="13">G53/P53*60</f>
        <v>3245.7142857142971</v>
      </c>
      <c r="L53" s="303">
        <f t="shared" ref="L53:L56" si="14">K53/J53</f>
        <v>811.42857142857429</v>
      </c>
      <c r="M53" s="304">
        <v>0.32291666666666669</v>
      </c>
      <c r="N53" s="304">
        <v>0.33749999999999997</v>
      </c>
      <c r="O53" s="302">
        <v>20</v>
      </c>
      <c r="P53" s="416">
        <f t="shared" ref="P53:P56" si="15">(N53-M53)*24*60</f>
        <v>20.999999999999925</v>
      </c>
      <c r="Q53" s="305"/>
      <c r="R53" s="305"/>
    </row>
    <row r="54" spans="1:18" ht="15.65" customHeight="1">
      <c r="A54" s="636"/>
      <c r="B54" s="297" t="s">
        <v>115</v>
      </c>
      <c r="C54" s="412"/>
      <c r="D54" s="319" t="s">
        <v>132</v>
      </c>
      <c r="E54" s="418"/>
      <c r="F54" s="299">
        <v>30</v>
      </c>
      <c r="G54" s="306">
        <v>1841</v>
      </c>
      <c r="H54" s="300">
        <f t="shared" si="12"/>
        <v>55230</v>
      </c>
      <c r="I54" s="413"/>
      <c r="J54" s="301">
        <v>4</v>
      </c>
      <c r="K54" s="302">
        <f t="shared" si="13"/>
        <v>3248.8235294117685</v>
      </c>
      <c r="L54" s="303">
        <f t="shared" si="14"/>
        <v>812.20588235294213</v>
      </c>
      <c r="M54" s="304">
        <v>0.35138888888888892</v>
      </c>
      <c r="N54" s="304">
        <v>0.375</v>
      </c>
      <c r="O54" s="302">
        <v>20</v>
      </c>
      <c r="P54" s="416">
        <f t="shared" si="15"/>
        <v>33.999999999999957</v>
      </c>
      <c r="Q54" s="305">
        <v>0.375</v>
      </c>
      <c r="R54" s="305">
        <v>0.41666666666666669</v>
      </c>
    </row>
    <row r="55" spans="1:18" ht="15.65" customHeight="1">
      <c r="A55" s="636"/>
      <c r="B55" s="297" t="s">
        <v>115</v>
      </c>
      <c r="C55" s="412"/>
      <c r="D55" s="337" t="s">
        <v>133</v>
      </c>
      <c r="E55" s="321"/>
      <c r="F55" s="299">
        <v>14.03</v>
      </c>
      <c r="G55" s="306">
        <v>2735</v>
      </c>
      <c r="H55" s="300">
        <f t="shared" si="12"/>
        <v>38372.049999999996</v>
      </c>
      <c r="I55" s="413"/>
      <c r="J55" s="301">
        <v>3</v>
      </c>
      <c r="K55" s="302">
        <f t="shared" si="13"/>
        <v>3282.0000000000064</v>
      </c>
      <c r="L55" s="303">
        <f t="shared" si="14"/>
        <v>1094.000000000002</v>
      </c>
      <c r="M55" s="304">
        <v>0.43055555555555558</v>
      </c>
      <c r="N55" s="304">
        <v>0.46527777777777773</v>
      </c>
      <c r="O55" s="302">
        <v>25</v>
      </c>
      <c r="P55" s="416">
        <f t="shared" si="15"/>
        <v>49.999999999999901</v>
      </c>
      <c r="Q55" s="305"/>
      <c r="R55" s="305"/>
    </row>
    <row r="56" spans="1:18" ht="15.65" customHeight="1">
      <c r="A56" s="636"/>
      <c r="B56" s="297" t="s">
        <v>115</v>
      </c>
      <c r="C56" s="412"/>
      <c r="D56" s="320" t="s">
        <v>134</v>
      </c>
      <c r="E56" s="321"/>
      <c r="F56" s="299">
        <v>18.18</v>
      </c>
      <c r="G56" s="306">
        <v>1552</v>
      </c>
      <c r="H56" s="300">
        <f t="shared" si="12"/>
        <v>28215.360000000001</v>
      </c>
      <c r="I56" s="413"/>
      <c r="J56" s="301">
        <v>3</v>
      </c>
      <c r="K56" s="302">
        <f t="shared" si="13"/>
        <v>3325.7142857142885</v>
      </c>
      <c r="L56" s="303">
        <f t="shared" si="14"/>
        <v>1108.5714285714296</v>
      </c>
      <c r="M56" s="304">
        <v>0.47916666666666669</v>
      </c>
      <c r="N56" s="304">
        <v>0.49861111111111112</v>
      </c>
      <c r="O56" s="302">
        <v>20</v>
      </c>
      <c r="P56" s="416">
        <f t="shared" si="15"/>
        <v>27.999999999999979</v>
      </c>
      <c r="Q56" s="305"/>
      <c r="R56" s="305"/>
    </row>
    <row r="57" spans="1:18" ht="15.75" customHeight="1">
      <c r="A57" s="636"/>
      <c r="B57" s="297">
        <v>0</v>
      </c>
      <c r="C57" s="6" t="s">
        <v>73</v>
      </c>
      <c r="D57" s="337"/>
      <c r="E57" s="321"/>
      <c r="F57" s="299" t="s">
        <v>105</v>
      </c>
      <c r="G57" s="306"/>
      <c r="H57" s="300">
        <f t="shared" si="12"/>
        <v>0</v>
      </c>
      <c r="I57" s="413"/>
      <c r="J57" s="301"/>
      <c r="K57" s="302"/>
      <c r="L57" s="303"/>
      <c r="M57" s="304"/>
      <c r="N57" s="304"/>
      <c r="O57" s="302"/>
      <c r="P57" s="416"/>
      <c r="Q57" s="305"/>
      <c r="R57" s="305"/>
    </row>
    <row r="58" spans="1:18" ht="15.65" customHeight="1">
      <c r="A58" s="636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2"/>
        <v>0</v>
      </c>
      <c r="I58" s="413"/>
      <c r="J58" s="301"/>
      <c r="K58" s="302"/>
      <c r="L58" s="303"/>
      <c r="M58" s="304"/>
      <c r="N58" s="304"/>
      <c r="O58" s="302"/>
      <c r="P58" s="416"/>
      <c r="Q58" s="305"/>
      <c r="R58" s="305"/>
    </row>
    <row r="59" spans="1:18" ht="15.65" customHeight="1">
      <c r="A59" s="636"/>
      <c r="B59" s="297">
        <v>0</v>
      </c>
      <c r="C59" s="412"/>
      <c r="D59" s="336"/>
      <c r="E59" s="321"/>
      <c r="F59" s="299" t="s">
        <v>105</v>
      </c>
      <c r="G59" s="306"/>
      <c r="H59" s="300">
        <f t="shared" si="12"/>
        <v>0</v>
      </c>
      <c r="I59" s="413"/>
      <c r="J59" s="301"/>
      <c r="K59" s="302"/>
      <c r="L59" s="303"/>
      <c r="M59" s="304"/>
      <c r="N59" s="304"/>
      <c r="O59" s="302"/>
      <c r="P59" s="416"/>
      <c r="Q59" s="305"/>
      <c r="R59" s="305"/>
    </row>
    <row r="60" spans="1:18" ht="15.65" customHeight="1">
      <c r="A60" s="636"/>
      <c r="B60" s="297">
        <v>0</v>
      </c>
      <c r="C60" s="412"/>
      <c r="D60" s="337"/>
      <c r="E60" s="339"/>
      <c r="F60" s="299" t="s">
        <v>105</v>
      </c>
      <c r="G60" s="306"/>
      <c r="H60" s="300">
        <f t="shared" si="12"/>
        <v>0</v>
      </c>
      <c r="I60" s="413"/>
      <c r="J60" s="301"/>
      <c r="K60" s="302"/>
      <c r="L60" s="303"/>
      <c r="M60" s="304"/>
      <c r="N60" s="304"/>
      <c r="O60" s="302"/>
      <c r="P60" s="416"/>
      <c r="Q60" s="305"/>
      <c r="R60" s="305"/>
    </row>
    <row r="61" spans="1:18" ht="15.65" customHeight="1">
      <c r="A61" s="636"/>
      <c r="B61" s="297">
        <v>0</v>
      </c>
      <c r="C61" s="412"/>
      <c r="D61" s="319"/>
      <c r="E61" s="321"/>
      <c r="F61" s="299" t="s">
        <v>105</v>
      </c>
      <c r="G61" s="306"/>
      <c r="H61" s="300">
        <f t="shared" si="12"/>
        <v>0</v>
      </c>
      <c r="I61" s="413"/>
      <c r="J61" s="301"/>
      <c r="K61" s="302"/>
      <c r="L61" s="303"/>
      <c r="M61" s="304"/>
      <c r="N61" s="304"/>
      <c r="O61" s="302"/>
      <c r="P61" s="416"/>
      <c r="Q61" s="305"/>
      <c r="R61" s="305"/>
    </row>
    <row r="62" spans="1:18" ht="15.65" customHeight="1">
      <c r="A62" s="636"/>
      <c r="B62" s="297">
        <v>0</v>
      </c>
      <c r="C62" s="412"/>
      <c r="D62" s="336"/>
      <c r="E62" s="340"/>
      <c r="F62" s="299" t="s">
        <v>105</v>
      </c>
      <c r="G62" s="306"/>
      <c r="H62" s="300">
        <f t="shared" si="12"/>
        <v>0</v>
      </c>
      <c r="I62" s="413"/>
      <c r="J62" s="301"/>
      <c r="K62" s="302"/>
      <c r="L62" s="303"/>
      <c r="M62" s="304"/>
      <c r="N62" s="304"/>
      <c r="O62" s="302"/>
      <c r="P62" s="416"/>
      <c r="Q62" s="305"/>
      <c r="R62" s="305"/>
    </row>
    <row r="63" spans="1:18" ht="15.65" customHeight="1">
      <c r="A63" s="636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3"/>
        <v>0</v>
      </c>
      <c r="I63" s="414"/>
      <c r="J63" s="301"/>
      <c r="K63" s="302"/>
      <c r="L63" s="303"/>
      <c r="M63" s="304"/>
      <c r="N63" s="304"/>
      <c r="O63" s="296"/>
      <c r="P63" s="416"/>
      <c r="Q63" s="305"/>
      <c r="R63" s="305"/>
    </row>
    <row r="64" spans="1:18" ht="15.75" customHeight="1">
      <c r="A64" s="637"/>
      <c r="B64" s="297">
        <v>0</v>
      </c>
      <c r="C64" s="6" t="s">
        <v>135</v>
      </c>
      <c r="D64" s="617" t="s">
        <v>118</v>
      </c>
      <c r="E64" s="617"/>
      <c r="F64" s="308"/>
      <c r="G64" s="313"/>
      <c r="H64" s="331"/>
      <c r="I64" s="332"/>
      <c r="J64" s="312">
        <f>AVERAGE(J52:J63)</f>
        <v>3.6</v>
      </c>
      <c r="K64" s="312">
        <f>AVERAGE(K52:K63)</f>
        <v>3351.6504201680714</v>
      </c>
      <c r="L64" s="313">
        <f>AVERAGE(L52:L63)</f>
        <v>948.04117647058922</v>
      </c>
      <c r="M64" s="304"/>
      <c r="N64" s="304"/>
      <c r="O64" s="296"/>
      <c r="P64" s="296"/>
      <c r="Q64" s="296"/>
      <c r="R64" s="296"/>
    </row>
    <row r="65" spans="1:18" ht="15.65" customHeight="1">
      <c r="A65" s="638" t="s">
        <v>136</v>
      </c>
      <c r="B65" s="297" t="s">
        <v>115</v>
      </c>
      <c r="C65" s="412"/>
      <c r="D65" s="320" t="s">
        <v>137</v>
      </c>
      <c r="E65" s="334"/>
      <c r="F65" s="299">
        <v>16.66</v>
      </c>
      <c r="G65" s="412">
        <v>2891</v>
      </c>
      <c r="H65" s="300">
        <f>F65*G65</f>
        <v>48164.06</v>
      </c>
      <c r="I65" s="413"/>
      <c r="J65" s="301">
        <v>4</v>
      </c>
      <c r="K65" s="302">
        <f t="shared" ref="K65:K69" si="16">G65/P65*60</f>
        <v>3272.8301886792447</v>
      </c>
      <c r="L65" s="303">
        <f t="shared" ref="L65:L69" si="17">K65/J65</f>
        <v>818.20754716981116</v>
      </c>
      <c r="M65" s="304">
        <v>0.18055555555555555</v>
      </c>
      <c r="N65" s="304">
        <v>0.21736111111111112</v>
      </c>
      <c r="O65" s="302">
        <v>20</v>
      </c>
      <c r="P65" s="416">
        <f>(N65-M65)*24*60</f>
        <v>53.000000000000014</v>
      </c>
      <c r="Q65" s="305"/>
      <c r="R65" s="305"/>
    </row>
    <row r="66" spans="1:18" ht="15.65" customHeight="1">
      <c r="A66" s="639"/>
      <c r="B66" s="297" t="s">
        <v>115</v>
      </c>
      <c r="C66" s="412"/>
      <c r="D66" s="320" t="s">
        <v>138</v>
      </c>
      <c r="E66" s="335"/>
      <c r="F66" s="299">
        <v>22.281818181818181</v>
      </c>
      <c r="G66" s="306">
        <v>655</v>
      </c>
      <c r="H66" s="300">
        <f t="shared" ref="H66:H74" si="18">F66*G66</f>
        <v>14594.590909090908</v>
      </c>
      <c r="I66" s="413"/>
      <c r="J66" s="301">
        <v>4</v>
      </c>
      <c r="K66" s="302">
        <f t="shared" si="16"/>
        <v>3274.99999999999</v>
      </c>
      <c r="L66" s="303">
        <f t="shared" si="17"/>
        <v>818.7499999999975</v>
      </c>
      <c r="M66" s="304">
        <v>0.23124999999999998</v>
      </c>
      <c r="N66" s="304">
        <v>0.23958333333333334</v>
      </c>
      <c r="O66" s="302">
        <v>20</v>
      </c>
      <c r="P66" s="416">
        <f t="shared" ref="P66:P69" si="19">(N66-M66)*24*60</f>
        <v>12.000000000000037</v>
      </c>
      <c r="Q66" s="305"/>
      <c r="R66" s="305"/>
    </row>
    <row r="67" spans="1:18" ht="15.65" customHeight="1">
      <c r="A67" s="639"/>
      <c r="B67" s="297" t="s">
        <v>115</v>
      </c>
      <c r="C67" s="412"/>
      <c r="D67" s="336" t="s">
        <v>139</v>
      </c>
      <c r="E67" s="321"/>
      <c r="F67" s="299">
        <v>17.890909090909091</v>
      </c>
      <c r="G67" s="306">
        <v>1728</v>
      </c>
      <c r="H67" s="300">
        <f t="shared" si="18"/>
        <v>30915.49090909091</v>
      </c>
      <c r="I67" s="413"/>
      <c r="J67" s="301">
        <v>3</v>
      </c>
      <c r="K67" s="302">
        <f t="shared" si="16"/>
        <v>2802.1621621621598</v>
      </c>
      <c r="L67" s="303">
        <f t="shared" si="17"/>
        <v>934.05405405405327</v>
      </c>
      <c r="M67" s="304">
        <v>0.25</v>
      </c>
      <c r="N67" s="304">
        <v>0.27569444444444446</v>
      </c>
      <c r="O67" s="302">
        <v>20</v>
      </c>
      <c r="P67" s="416">
        <f t="shared" si="19"/>
        <v>37.000000000000028</v>
      </c>
      <c r="Q67" s="305">
        <v>0.27569444444444446</v>
      </c>
      <c r="R67" s="305">
        <v>0.31736111111111115</v>
      </c>
    </row>
    <row r="68" spans="1:18" ht="15.65" customHeight="1">
      <c r="A68" s="639"/>
      <c r="B68" s="297" t="s">
        <v>115</v>
      </c>
      <c r="C68" s="412"/>
      <c r="D68" s="319" t="s">
        <v>140</v>
      </c>
      <c r="E68" s="321"/>
      <c r="F68" s="299">
        <v>18.18</v>
      </c>
      <c r="G68" s="306">
        <v>893</v>
      </c>
      <c r="H68" s="300">
        <f t="shared" si="18"/>
        <v>16234.74</v>
      </c>
      <c r="I68" s="413"/>
      <c r="J68" s="301">
        <v>3</v>
      </c>
      <c r="K68" s="302">
        <f t="shared" si="16"/>
        <v>3348.7499999999959</v>
      </c>
      <c r="L68" s="303">
        <f t="shared" si="17"/>
        <v>1116.2499999999986</v>
      </c>
      <c r="M68" s="304">
        <v>0.33124999999999999</v>
      </c>
      <c r="N68" s="304">
        <v>0.34236111111111112</v>
      </c>
      <c r="O68" s="302">
        <v>25</v>
      </c>
      <c r="P68" s="416">
        <f t="shared" si="19"/>
        <v>16.000000000000021</v>
      </c>
      <c r="Q68" s="305"/>
      <c r="R68" s="305"/>
    </row>
    <row r="69" spans="1:18" ht="15.65" customHeight="1">
      <c r="A69" s="639"/>
      <c r="B69" s="297" t="s">
        <v>115</v>
      </c>
      <c r="C69" s="412"/>
      <c r="D69" s="336" t="s">
        <v>141</v>
      </c>
      <c r="E69" s="321"/>
      <c r="F69" s="299">
        <v>14.285714285714283</v>
      </c>
      <c r="G69" s="306">
        <v>4248</v>
      </c>
      <c r="H69" s="300">
        <f t="shared" si="18"/>
        <v>60685.714285714275</v>
      </c>
      <c r="I69" s="413"/>
      <c r="J69" s="301">
        <v>3</v>
      </c>
      <c r="K69" s="302">
        <f t="shared" si="16"/>
        <v>3267.6923076923094</v>
      </c>
      <c r="L69" s="303">
        <f t="shared" si="17"/>
        <v>1089.2307692307697</v>
      </c>
      <c r="M69" s="304">
        <v>0.35625000000000001</v>
      </c>
      <c r="N69" s="304">
        <v>0.41041666666666665</v>
      </c>
      <c r="O69" s="302">
        <v>30</v>
      </c>
      <c r="P69" s="416">
        <f t="shared" si="19"/>
        <v>77.999999999999957</v>
      </c>
      <c r="Q69" s="305"/>
      <c r="R69" s="305"/>
    </row>
    <row r="70" spans="1:18" ht="15.75" customHeight="1">
      <c r="A70" s="639"/>
      <c r="B70" s="297">
        <v>0</v>
      </c>
      <c r="C70" s="6" t="s">
        <v>73</v>
      </c>
      <c r="D70" s="320"/>
      <c r="E70" s="321"/>
      <c r="F70" s="299" t="s">
        <v>105</v>
      </c>
      <c r="G70" s="306"/>
      <c r="H70" s="300">
        <f t="shared" si="18"/>
        <v>0</v>
      </c>
      <c r="I70" s="413"/>
      <c r="J70" s="301"/>
      <c r="K70" s="302"/>
      <c r="L70" s="303"/>
      <c r="M70" s="304"/>
      <c r="N70" s="304"/>
      <c r="O70" s="302"/>
      <c r="P70" s="416"/>
      <c r="Q70" s="305"/>
      <c r="R70" s="305"/>
    </row>
    <row r="71" spans="1:18" ht="15.65" customHeight="1">
      <c r="A71" s="639"/>
      <c r="B71" s="297">
        <v>0</v>
      </c>
      <c r="C71" s="318"/>
      <c r="D71" s="336"/>
      <c r="E71" s="321"/>
      <c r="F71" s="299" t="s">
        <v>105</v>
      </c>
      <c r="G71" s="338"/>
      <c r="H71" s="300">
        <f t="shared" si="18"/>
        <v>0</v>
      </c>
      <c r="I71" s="413"/>
      <c r="J71" s="301"/>
      <c r="K71" s="302"/>
      <c r="L71" s="303"/>
      <c r="M71" s="304"/>
      <c r="N71" s="304"/>
      <c r="O71" s="302"/>
      <c r="P71" s="416"/>
      <c r="Q71" s="305"/>
      <c r="R71" s="305"/>
    </row>
    <row r="72" spans="1:18" ht="15.65" customHeight="1">
      <c r="A72" s="639"/>
      <c r="B72" s="297">
        <v>0</v>
      </c>
      <c r="C72" s="412"/>
      <c r="D72" s="336"/>
      <c r="E72" s="321"/>
      <c r="F72" s="299" t="s">
        <v>105</v>
      </c>
      <c r="G72" s="306"/>
      <c r="H72" s="300">
        <f t="shared" si="18"/>
        <v>0</v>
      </c>
      <c r="I72" s="413"/>
      <c r="J72" s="301"/>
      <c r="K72" s="302"/>
      <c r="L72" s="303"/>
      <c r="M72" s="304"/>
      <c r="N72" s="304"/>
      <c r="O72" s="302"/>
      <c r="P72" s="416"/>
      <c r="Q72" s="305"/>
      <c r="R72" s="305"/>
    </row>
    <row r="73" spans="1:18" ht="15.65" customHeight="1">
      <c r="A73" s="639"/>
      <c r="B73" s="297">
        <v>0</v>
      </c>
      <c r="C73" s="412"/>
      <c r="D73" s="336"/>
      <c r="E73" s="321"/>
      <c r="F73" s="299" t="s">
        <v>105</v>
      </c>
      <c r="G73" s="306"/>
      <c r="H73" s="300">
        <f t="shared" si="18"/>
        <v>0</v>
      </c>
      <c r="I73" s="413"/>
      <c r="J73" s="301"/>
      <c r="K73" s="302"/>
      <c r="L73" s="303"/>
      <c r="M73" s="304"/>
      <c r="N73" s="304"/>
      <c r="O73" s="302"/>
      <c r="P73" s="416"/>
      <c r="Q73" s="305"/>
      <c r="R73" s="305"/>
    </row>
    <row r="74" spans="1:18" ht="15.65" customHeight="1">
      <c r="A74" s="639"/>
      <c r="B74" s="297">
        <v>0</v>
      </c>
      <c r="C74" s="412"/>
      <c r="D74" s="336"/>
      <c r="E74" s="321"/>
      <c r="F74" s="299" t="s">
        <v>105</v>
      </c>
      <c r="G74" s="306"/>
      <c r="H74" s="300">
        <f t="shared" si="18"/>
        <v>0</v>
      </c>
      <c r="I74" s="413"/>
      <c r="J74" s="301"/>
      <c r="K74" s="302"/>
      <c r="L74" s="303"/>
      <c r="M74" s="304"/>
      <c r="N74" s="304"/>
      <c r="O74" s="302"/>
      <c r="P74" s="416"/>
      <c r="Q74" s="305"/>
      <c r="R74" s="305"/>
    </row>
    <row r="75" spans="1:18" ht="15.75" customHeight="1">
      <c r="A75" s="640"/>
      <c r="B75" s="297">
        <v>0</v>
      </c>
      <c r="C75" s="6" t="s">
        <v>142</v>
      </c>
      <c r="D75" s="617" t="s">
        <v>118</v>
      </c>
      <c r="E75" s="617"/>
      <c r="F75" s="308"/>
      <c r="G75" s="313"/>
      <c r="H75" s="331"/>
      <c r="I75" s="332"/>
      <c r="J75" s="312">
        <f>AVERAGE(J65:J74)</f>
        <v>3.4</v>
      </c>
      <c r="K75" s="312">
        <f>AVERAGE(K65:K74)</f>
        <v>3193.2869317067402</v>
      </c>
      <c r="L75" s="313">
        <f>AVERAGE(L65:L74)</f>
        <v>955.29847409092599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625" t="s">
        <v>143</v>
      </c>
      <c r="B76" s="297">
        <v>0</v>
      </c>
      <c r="C76" s="297"/>
      <c r="D76" s="626"/>
      <c r="E76" s="627"/>
      <c r="F76" s="299" t="s">
        <v>105</v>
      </c>
      <c r="G76" s="342"/>
      <c r="H76" s="314">
        <f t="shared" si="3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6"/>
      <c r="Q76" s="305"/>
      <c r="R76" s="305"/>
    </row>
    <row r="77" spans="1:18">
      <c r="A77" s="625"/>
      <c r="B77" s="297">
        <v>0</v>
      </c>
      <c r="C77" s="297"/>
      <c r="D77" s="626"/>
      <c r="E77" s="627"/>
      <c r="F77" s="299" t="s">
        <v>105</v>
      </c>
      <c r="G77" s="412"/>
      <c r="H77" s="300">
        <f t="shared" si="3"/>
        <v>0</v>
      </c>
      <c r="I77" s="413"/>
      <c r="J77" s="301"/>
      <c r="K77" s="302"/>
      <c r="L77" s="303"/>
      <c r="M77" s="304"/>
      <c r="N77" s="304"/>
      <c r="O77" s="296"/>
      <c r="P77" s="416"/>
      <c r="Q77" s="296"/>
      <c r="R77" s="296"/>
    </row>
    <row r="78" spans="1:18">
      <c r="A78" s="625"/>
      <c r="B78" s="297">
        <v>0</v>
      </c>
      <c r="C78" s="297"/>
      <c r="D78" s="419"/>
      <c r="E78" s="419"/>
      <c r="F78" s="299" t="s">
        <v>105</v>
      </c>
      <c r="G78" s="323"/>
      <c r="H78" s="300">
        <f t="shared" si="3"/>
        <v>0</v>
      </c>
      <c r="I78" s="413"/>
      <c r="J78" s="301"/>
      <c r="K78" s="302"/>
      <c r="L78" s="303"/>
      <c r="M78" s="304"/>
      <c r="N78" s="304"/>
      <c r="O78" s="296"/>
      <c r="P78" s="416"/>
      <c r="Q78" s="296"/>
      <c r="R78" s="296"/>
    </row>
    <row r="79" spans="1:18">
      <c r="A79" s="625"/>
      <c r="B79" s="297">
        <v>0</v>
      </c>
      <c r="C79" s="297"/>
      <c r="D79" s="419"/>
      <c r="E79" s="419"/>
      <c r="F79" s="299" t="s">
        <v>105</v>
      </c>
      <c r="G79" s="323"/>
      <c r="H79" s="300">
        <f t="shared" si="3"/>
        <v>0</v>
      </c>
      <c r="I79" s="413"/>
      <c r="J79" s="301"/>
      <c r="K79" s="302"/>
      <c r="L79" s="303"/>
      <c r="M79" s="304"/>
      <c r="N79" s="304"/>
      <c r="O79" s="296"/>
      <c r="P79" s="416"/>
      <c r="Q79" s="296"/>
      <c r="R79" s="296"/>
    </row>
    <row r="80" spans="1:18">
      <c r="A80" s="625"/>
      <c r="B80" s="297">
        <v>0</v>
      </c>
      <c r="C80" s="297"/>
      <c r="D80" s="419"/>
      <c r="E80" s="419"/>
      <c r="F80" s="299" t="s">
        <v>105</v>
      </c>
      <c r="G80" s="323"/>
      <c r="H80" s="300">
        <f t="shared" si="3"/>
        <v>0</v>
      </c>
      <c r="I80" s="413"/>
      <c r="J80" s="301"/>
      <c r="K80" s="302"/>
      <c r="L80" s="303"/>
      <c r="M80" s="304"/>
      <c r="N80" s="304"/>
      <c r="O80" s="296"/>
      <c r="P80" s="416"/>
      <c r="Q80" s="296"/>
      <c r="R80" s="296"/>
    </row>
    <row r="81" spans="1:18" ht="15.75" customHeight="1">
      <c r="A81" s="625"/>
      <c r="B81" s="297">
        <v>0</v>
      </c>
      <c r="C81" s="6" t="s">
        <v>73</v>
      </c>
      <c r="D81" s="628" t="s">
        <v>118</v>
      </c>
      <c r="E81" s="628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5" customHeight="1">
      <c r="A82" s="643" t="s">
        <v>144</v>
      </c>
      <c r="B82" s="297">
        <v>0</v>
      </c>
      <c r="C82" s="318"/>
      <c r="D82" s="319"/>
      <c r="E82" s="344"/>
      <c r="F82" s="299" t="s">
        <v>105</v>
      </c>
      <c r="G82" s="323"/>
      <c r="H82" s="345">
        <f t="shared" ref="H82:H90" si="20">F82*G82</f>
        <v>0</v>
      </c>
      <c r="I82" s="413"/>
      <c r="J82" s="301"/>
      <c r="K82" s="302"/>
      <c r="L82" s="303"/>
      <c r="M82" s="304"/>
      <c r="N82" s="304"/>
      <c r="O82" s="302"/>
      <c r="P82" s="416"/>
      <c r="Q82" s="305"/>
      <c r="R82" s="305"/>
    </row>
    <row r="83" spans="1:18">
      <c r="A83" s="644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20"/>
        <v>0</v>
      </c>
      <c r="I83" s="413"/>
      <c r="J83" s="301"/>
      <c r="K83" s="302"/>
      <c r="L83" s="303"/>
      <c r="M83" s="304"/>
      <c r="N83" s="304"/>
      <c r="O83" s="302"/>
      <c r="P83" s="416"/>
      <c r="Q83" s="305"/>
      <c r="R83" s="305"/>
    </row>
    <row r="84" spans="1:18">
      <c r="A84" s="644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20"/>
        <v>0</v>
      </c>
      <c r="I84" s="413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644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20"/>
        <v>0</v>
      </c>
      <c r="I85" s="413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644"/>
      <c r="B86" s="297">
        <v>0</v>
      </c>
      <c r="C86" s="318"/>
      <c r="D86" s="319"/>
      <c r="E86" s="344"/>
      <c r="F86" s="299" t="s">
        <v>105</v>
      </c>
      <c r="G86" s="412"/>
      <c r="H86" s="346">
        <f t="shared" si="20"/>
        <v>0</v>
      </c>
      <c r="I86" s="413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644"/>
      <c r="B87" s="297"/>
      <c r="C87" s="318"/>
      <c r="D87" s="319"/>
      <c r="E87" s="344"/>
      <c r="F87" s="299" t="s">
        <v>105</v>
      </c>
      <c r="G87" s="412"/>
      <c r="H87" s="346">
        <f t="shared" si="20"/>
        <v>0</v>
      </c>
      <c r="I87" s="413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644"/>
      <c r="B88" s="297">
        <v>0</v>
      </c>
      <c r="C88" s="318"/>
      <c r="D88" s="319"/>
      <c r="E88" s="344"/>
      <c r="F88" s="299" t="s">
        <v>105</v>
      </c>
      <c r="G88" s="412"/>
      <c r="H88" s="346">
        <f t="shared" si="20"/>
        <v>0</v>
      </c>
      <c r="I88" s="413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644"/>
      <c r="B89" s="297">
        <v>0</v>
      </c>
      <c r="C89" s="318"/>
      <c r="D89" s="319"/>
      <c r="E89" s="344"/>
      <c r="F89" s="299" t="s">
        <v>105</v>
      </c>
      <c r="G89" s="412"/>
      <c r="H89" s="346">
        <f t="shared" si="20"/>
        <v>0</v>
      </c>
      <c r="I89" s="413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644"/>
      <c r="B90" s="297">
        <v>0</v>
      </c>
      <c r="C90" s="318"/>
      <c r="D90" s="319"/>
      <c r="E90" s="344"/>
      <c r="F90" s="299" t="s">
        <v>105</v>
      </c>
      <c r="G90" s="412"/>
      <c r="H90" s="346">
        <f t="shared" si="20"/>
        <v>0</v>
      </c>
      <c r="I90" s="413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5" customHeight="1">
      <c r="A91" s="644"/>
      <c r="B91" s="297">
        <v>0</v>
      </c>
      <c r="C91" s="6" t="s">
        <v>123</v>
      </c>
      <c r="D91" s="645" t="s">
        <v>118</v>
      </c>
      <c r="E91" s="645"/>
      <c r="F91" s="308"/>
      <c r="G91" s="348"/>
      <c r="H91" s="349"/>
      <c r="I91" s="311"/>
      <c r="J91" s="312"/>
      <c r="K91" s="312"/>
      <c r="L91" s="313"/>
      <c r="M91" s="304"/>
      <c r="N91" s="304"/>
      <c r="O91" s="302"/>
      <c r="P91" s="302"/>
      <c r="Q91" s="303"/>
      <c r="R91" s="303"/>
    </row>
    <row r="92" spans="1:18" ht="16.149999999999999" customHeight="1">
      <c r="A92" s="646" t="s">
        <v>146</v>
      </c>
      <c r="B92" s="297" t="s">
        <v>115</v>
      </c>
      <c r="C92" s="297"/>
      <c r="D92" s="350" t="s">
        <v>147</v>
      </c>
      <c r="E92" s="344"/>
      <c r="F92" s="299">
        <v>24.54</v>
      </c>
      <c r="G92" s="412">
        <v>1552</v>
      </c>
      <c r="H92" s="300">
        <f t="shared" ref="H92:H97" si="21">F92*G92</f>
        <v>38086.080000000002</v>
      </c>
      <c r="I92" s="413"/>
      <c r="J92" s="301">
        <v>3</v>
      </c>
      <c r="K92" s="302">
        <f>G92/P92*60</f>
        <v>2327.9999999999991</v>
      </c>
      <c r="L92" s="303">
        <f t="shared" ref="L92:L95" si="22">K92/J92</f>
        <v>775.99999999999966</v>
      </c>
      <c r="M92" s="304">
        <v>0.72222222222222221</v>
      </c>
      <c r="N92" s="304">
        <v>0.75</v>
      </c>
      <c r="O92" s="296">
        <v>20</v>
      </c>
      <c r="P92" s="416">
        <f>(N92-M92)*24*60</f>
        <v>40.000000000000014</v>
      </c>
      <c r="Q92" s="305"/>
      <c r="R92" s="305"/>
    </row>
    <row r="93" spans="1:18">
      <c r="A93" s="647"/>
      <c r="B93" s="297" t="s">
        <v>115</v>
      </c>
      <c r="C93" s="297"/>
      <c r="D93" s="319" t="s">
        <v>148</v>
      </c>
      <c r="E93" s="344"/>
      <c r="F93" s="299">
        <v>22.48</v>
      </c>
      <c r="G93" s="412">
        <v>727</v>
      </c>
      <c r="H93" s="300">
        <f t="shared" si="21"/>
        <v>16342.960000000001</v>
      </c>
      <c r="I93" s="413"/>
      <c r="J93" s="301">
        <v>4</v>
      </c>
      <c r="K93" s="302">
        <f t="shared" ref="K93:K95" si="23">G93/P93*60</f>
        <v>2180.9999999999905</v>
      </c>
      <c r="L93" s="303">
        <f t="shared" si="22"/>
        <v>545.24999999999761</v>
      </c>
      <c r="M93" s="304">
        <v>0.76388888888888884</v>
      </c>
      <c r="N93" s="304">
        <v>0.77777777777777779</v>
      </c>
      <c r="O93" s="296">
        <v>20</v>
      </c>
      <c r="P93" s="416">
        <f>(N93-M93)*24*60</f>
        <v>20.000000000000089</v>
      </c>
      <c r="Q93" s="305"/>
      <c r="R93" s="305"/>
    </row>
    <row r="94" spans="1:18">
      <c r="A94" s="647"/>
      <c r="B94" s="297" t="s">
        <v>115</v>
      </c>
      <c r="C94" s="297"/>
      <c r="D94" s="350" t="s">
        <v>149</v>
      </c>
      <c r="E94" s="339"/>
      <c r="F94" s="299">
        <v>22.21</v>
      </c>
      <c r="G94" s="306">
        <v>1170</v>
      </c>
      <c r="H94" s="300">
        <f t="shared" si="21"/>
        <v>25985.7</v>
      </c>
      <c r="I94" s="413"/>
      <c r="J94" s="301">
        <v>4</v>
      </c>
      <c r="K94" s="302">
        <f t="shared" si="23"/>
        <v>2339.9999999999959</v>
      </c>
      <c r="L94" s="303">
        <f t="shared" si="22"/>
        <v>584.99999999999898</v>
      </c>
      <c r="M94" s="304">
        <v>0.79166666666666663</v>
      </c>
      <c r="N94" s="304">
        <v>0.8125</v>
      </c>
      <c r="O94" s="296">
        <v>20</v>
      </c>
      <c r="P94" s="416">
        <f>(N94-M94)*24*60</f>
        <v>30.000000000000053</v>
      </c>
      <c r="Q94" s="305"/>
      <c r="R94" s="305"/>
    </row>
    <row r="95" spans="1:18">
      <c r="A95" s="648"/>
      <c r="B95" s="297" t="s">
        <v>115</v>
      </c>
      <c r="C95" s="297"/>
      <c r="D95" s="319" t="s">
        <v>326</v>
      </c>
      <c r="E95" s="339"/>
      <c r="F95" s="299">
        <v>23.27</v>
      </c>
      <c r="G95" s="306">
        <v>2946</v>
      </c>
      <c r="H95" s="300">
        <f t="shared" si="21"/>
        <v>68553.42</v>
      </c>
      <c r="I95" s="413"/>
      <c r="J95" s="301">
        <v>4</v>
      </c>
      <c r="K95" s="302">
        <f t="shared" si="23"/>
        <v>2209.4999999999945</v>
      </c>
      <c r="L95" s="303">
        <f t="shared" si="22"/>
        <v>552.37499999999864</v>
      </c>
      <c r="M95" s="304">
        <v>0.82638888888888884</v>
      </c>
      <c r="N95" s="304">
        <v>0.88194444444444453</v>
      </c>
      <c r="O95" s="296">
        <v>20</v>
      </c>
      <c r="P95" s="416">
        <f>(N95-M95)*24*60</f>
        <v>80.000000000000199</v>
      </c>
      <c r="Q95" s="305"/>
      <c r="R95" s="305"/>
    </row>
    <row r="96" spans="1:18">
      <c r="A96" s="648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1"/>
        <v>0</v>
      </c>
      <c r="I96" s="413"/>
      <c r="J96" s="301"/>
      <c r="K96" s="302"/>
      <c r="L96" s="303"/>
      <c r="M96" s="304"/>
      <c r="N96" s="304"/>
      <c r="O96" s="296"/>
      <c r="P96" s="416"/>
      <c r="Q96" s="305"/>
      <c r="R96" s="305"/>
    </row>
    <row r="97" spans="1:18">
      <c r="A97" s="648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1"/>
        <v>0</v>
      </c>
      <c r="I97" s="413"/>
      <c r="J97" s="301"/>
      <c r="K97" s="302"/>
      <c r="L97" s="303"/>
      <c r="M97" s="304"/>
      <c r="N97" s="304"/>
      <c r="O97" s="296"/>
      <c r="P97" s="416"/>
      <c r="Q97" s="305"/>
      <c r="R97" s="305"/>
    </row>
    <row r="98" spans="1:18">
      <c r="A98" s="648"/>
      <c r="B98" s="297">
        <v>0</v>
      </c>
      <c r="C98" s="297"/>
      <c r="D98" s="319"/>
      <c r="E98" s="339"/>
      <c r="F98" s="299"/>
      <c r="G98" s="306"/>
      <c r="H98" s="300"/>
      <c r="I98" s="413"/>
      <c r="J98" s="301"/>
      <c r="K98" s="302"/>
      <c r="L98" s="303"/>
      <c r="M98" s="304"/>
      <c r="N98" s="304"/>
      <c r="O98" s="296"/>
      <c r="P98" s="416"/>
      <c r="Q98" s="305"/>
      <c r="R98" s="305"/>
    </row>
    <row r="99" spans="1:18">
      <c r="A99" s="648"/>
      <c r="B99" s="297">
        <v>0</v>
      </c>
      <c r="C99" s="297"/>
      <c r="D99" s="319"/>
      <c r="E99" s="339"/>
      <c r="F99" s="299" t="s">
        <v>105</v>
      </c>
      <c r="G99" s="306"/>
      <c r="H99" s="300">
        <f>F99*G99</f>
        <v>0</v>
      </c>
      <c r="I99" s="413"/>
      <c r="J99" s="301"/>
      <c r="K99" s="302"/>
      <c r="L99" s="303"/>
      <c r="M99" s="304"/>
      <c r="N99" s="304"/>
      <c r="O99" s="296"/>
      <c r="P99" s="416"/>
      <c r="Q99" s="305"/>
      <c r="R99" s="305"/>
    </row>
    <row r="100" spans="1:18" ht="15.75" customHeight="1">
      <c r="A100" s="648"/>
      <c r="B100" s="297">
        <v>0</v>
      </c>
      <c r="C100" s="6" t="s">
        <v>150</v>
      </c>
      <c r="D100" s="649" t="s">
        <v>118</v>
      </c>
      <c r="E100" s="650"/>
      <c r="F100" s="308"/>
      <c r="G100" s="309"/>
      <c r="H100" s="351"/>
      <c r="I100" s="311"/>
      <c r="J100" s="312">
        <f>AVERAGE(J92:J99)</f>
        <v>3.75</v>
      </c>
      <c r="K100" s="312">
        <f>AVERAGE(K92:K99)</f>
        <v>2264.624999999995</v>
      </c>
      <c r="L100" s="313">
        <f>AVERAGE(L92:L99)</f>
        <v>614.65624999999875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651" t="s">
        <v>151</v>
      </c>
      <c r="B101" s="297" t="s">
        <v>115</v>
      </c>
      <c r="C101" s="6"/>
      <c r="D101" s="339" t="s">
        <v>152</v>
      </c>
      <c r="E101" s="352"/>
      <c r="F101" s="299">
        <v>25.03</v>
      </c>
      <c r="G101" s="412">
        <v>1201</v>
      </c>
      <c r="H101" s="300">
        <f t="shared" ref="H101:H110" si="24">F101*G101</f>
        <v>30061.030000000002</v>
      </c>
      <c r="I101" s="413"/>
      <c r="J101" s="301">
        <v>4</v>
      </c>
      <c r="K101" s="302">
        <f>G101/P101*60</f>
        <v>2882.3999999999919</v>
      </c>
      <c r="L101" s="303">
        <f t="shared" ref="L101:L105" si="25">K101/J101</f>
        <v>720.59999999999798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6">(N101-M101)*24*60</f>
        <v>25.000000000000071</v>
      </c>
      <c r="Q101" s="303"/>
      <c r="R101" s="305"/>
    </row>
    <row r="102" spans="1:18">
      <c r="A102" s="651"/>
      <c r="B102" s="297" t="s">
        <v>115</v>
      </c>
      <c r="C102" s="6"/>
      <c r="D102" s="319" t="s">
        <v>153</v>
      </c>
      <c r="E102" s="352"/>
      <c r="F102" s="299">
        <v>24.82</v>
      </c>
      <c r="G102" s="412">
        <v>1749</v>
      </c>
      <c r="H102" s="300">
        <f t="shared" si="24"/>
        <v>43410.18</v>
      </c>
      <c r="I102" s="413"/>
      <c r="J102" s="301">
        <v>4</v>
      </c>
      <c r="K102" s="302">
        <f t="shared" ref="K102:K105" si="27">G102/P102*60</f>
        <v>2998.285714285711</v>
      </c>
      <c r="L102" s="303">
        <f t="shared" si="25"/>
        <v>749.57142857142776</v>
      </c>
      <c r="M102" s="304">
        <v>0.75347222222222221</v>
      </c>
      <c r="N102" s="304">
        <v>0.77777777777777779</v>
      </c>
      <c r="O102" s="296">
        <v>20</v>
      </c>
      <c r="P102" s="302">
        <f t="shared" si="26"/>
        <v>35.000000000000036</v>
      </c>
      <c r="Q102" s="305"/>
      <c r="R102" s="305"/>
    </row>
    <row r="103" spans="1:18">
      <c r="A103" s="651"/>
      <c r="B103" s="297" t="s">
        <v>115</v>
      </c>
      <c r="C103" s="6"/>
      <c r="D103" s="336" t="s">
        <v>154</v>
      </c>
      <c r="E103" s="319"/>
      <c r="F103" s="299">
        <v>28.57</v>
      </c>
      <c r="G103" s="412">
        <v>2784</v>
      </c>
      <c r="H103" s="300">
        <f t="shared" si="24"/>
        <v>79538.880000000005</v>
      </c>
      <c r="I103" s="413"/>
      <c r="J103" s="301">
        <v>3</v>
      </c>
      <c r="K103" s="302">
        <f t="shared" si="27"/>
        <v>3037.0909090909022</v>
      </c>
      <c r="L103" s="303">
        <f t="shared" si="25"/>
        <v>1012.3636363636341</v>
      </c>
      <c r="M103" s="304">
        <v>0.79166666666666663</v>
      </c>
      <c r="N103" s="304">
        <v>0.82986111111111116</v>
      </c>
      <c r="O103" s="296">
        <v>20</v>
      </c>
      <c r="P103" s="302">
        <f t="shared" si="26"/>
        <v>55.000000000000128</v>
      </c>
      <c r="Q103" s="305"/>
      <c r="R103" s="305"/>
    </row>
    <row r="104" spans="1:18">
      <c r="A104" s="651"/>
      <c r="B104" s="297" t="s">
        <v>115</v>
      </c>
      <c r="C104" s="6"/>
      <c r="D104" s="319" t="s">
        <v>155</v>
      </c>
      <c r="E104" s="339"/>
      <c r="F104" s="299">
        <v>14.03</v>
      </c>
      <c r="G104" s="412">
        <v>5486</v>
      </c>
      <c r="H104" s="300">
        <f t="shared" si="24"/>
        <v>76968.58</v>
      </c>
      <c r="I104" s="413"/>
      <c r="J104" s="301">
        <v>3</v>
      </c>
      <c r="K104" s="302">
        <f t="shared" si="27"/>
        <v>2992.3636363636383</v>
      </c>
      <c r="L104" s="303">
        <f t="shared" si="25"/>
        <v>997.45454545454606</v>
      </c>
      <c r="M104" s="304">
        <v>0.84375</v>
      </c>
      <c r="N104" s="304">
        <v>0.92013888888888884</v>
      </c>
      <c r="O104" s="296">
        <v>20</v>
      </c>
      <c r="P104" s="302">
        <f>(N104-M104)*24*60</f>
        <v>109.99999999999993</v>
      </c>
      <c r="Q104" s="305">
        <v>0.92013888888888884</v>
      </c>
      <c r="R104" s="305">
        <v>0.96180555555555547</v>
      </c>
    </row>
    <row r="105" spans="1:18">
      <c r="A105" s="651"/>
      <c r="B105" s="297" t="s">
        <v>115</v>
      </c>
      <c r="C105" s="6"/>
      <c r="D105" s="319" t="s">
        <v>156</v>
      </c>
      <c r="E105" s="336"/>
      <c r="F105" s="299">
        <v>14.285714285714283</v>
      </c>
      <c r="G105" s="412">
        <v>7948</v>
      </c>
      <c r="H105" s="300">
        <f t="shared" si="24"/>
        <v>113542.85714285712</v>
      </c>
      <c r="I105" s="413"/>
      <c r="J105" s="301">
        <v>3</v>
      </c>
      <c r="K105" s="302">
        <f t="shared" si="27"/>
        <v>3076.6451612441074</v>
      </c>
      <c r="L105" s="303">
        <f t="shared" si="25"/>
        <v>1025.5483870813691</v>
      </c>
      <c r="M105" s="304">
        <v>46121.975694444445</v>
      </c>
      <c r="N105" s="304">
        <v>46122.083333333336</v>
      </c>
      <c r="O105" s="296">
        <v>20</v>
      </c>
      <c r="P105" s="302">
        <f>(N105-M105)*24*60</f>
        <v>155.00000000232831</v>
      </c>
      <c r="Q105" s="303"/>
      <c r="R105" s="305"/>
    </row>
    <row r="106" spans="1:18">
      <c r="A106" s="651"/>
      <c r="B106" s="297">
        <v>0</v>
      </c>
      <c r="C106" s="6"/>
      <c r="D106" s="336"/>
      <c r="E106" s="352"/>
      <c r="F106" s="299" t="s">
        <v>105</v>
      </c>
      <c r="G106" s="306"/>
      <c r="H106" s="300">
        <f t="shared" si="24"/>
        <v>0</v>
      </c>
      <c r="I106" s="413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51"/>
      <c r="B107" s="297">
        <v>0</v>
      </c>
      <c r="C107" s="6"/>
      <c r="D107" s="319"/>
      <c r="E107" s="336"/>
      <c r="F107" s="299" t="s">
        <v>105</v>
      </c>
      <c r="G107" s="412"/>
      <c r="H107" s="300">
        <f t="shared" si="24"/>
        <v>0</v>
      </c>
      <c r="I107" s="413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51"/>
      <c r="B108" s="297">
        <v>0</v>
      </c>
      <c r="C108" s="6"/>
      <c r="D108" s="319"/>
      <c r="E108" s="336"/>
      <c r="F108" s="299" t="s">
        <v>105</v>
      </c>
      <c r="G108" s="412"/>
      <c r="H108" s="300">
        <f t="shared" si="24"/>
        <v>0</v>
      </c>
      <c r="I108" s="413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51"/>
      <c r="B109" s="297">
        <v>0</v>
      </c>
      <c r="C109" s="297"/>
      <c r="D109" s="319"/>
      <c r="E109" s="336"/>
      <c r="F109" s="299" t="s">
        <v>105</v>
      </c>
      <c r="G109" s="412"/>
      <c r="H109" s="300">
        <f t="shared" si="24"/>
        <v>0</v>
      </c>
      <c r="I109" s="413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51"/>
      <c r="B110" s="297">
        <v>0</v>
      </c>
      <c r="C110" s="297"/>
      <c r="D110" s="319"/>
      <c r="E110" s="336"/>
      <c r="F110" s="299" t="s">
        <v>105</v>
      </c>
      <c r="G110" s="412"/>
      <c r="H110" s="300">
        <f t="shared" si="24"/>
        <v>0</v>
      </c>
      <c r="I110" s="413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51"/>
      <c r="B111" s="297">
        <v>0</v>
      </c>
      <c r="C111" s="6" t="s">
        <v>135</v>
      </c>
      <c r="D111" s="628" t="s">
        <v>118</v>
      </c>
      <c r="E111" s="65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2997.3570841968699</v>
      </c>
      <c r="L111" s="313">
        <f>AVERAGE(L101:L110)</f>
        <v>901.10759949419503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641" t="s">
        <v>335</v>
      </c>
      <c r="B112" s="297" t="s">
        <v>115</v>
      </c>
      <c r="C112" s="6"/>
      <c r="D112" s="336" t="s">
        <v>158</v>
      </c>
      <c r="E112" s="355"/>
      <c r="F112" s="299">
        <v>16.7</v>
      </c>
      <c r="G112" s="412">
        <v>1083</v>
      </c>
      <c r="H112" s="345">
        <f t="shared" si="3"/>
        <v>18086.099999999999</v>
      </c>
      <c r="I112" s="413"/>
      <c r="J112" s="301">
        <v>3</v>
      </c>
      <c r="K112" s="302">
        <f t="shared" ref="K112:K117" si="28">G112/P112*60</f>
        <v>3248.9999999999854</v>
      </c>
      <c r="L112" s="303">
        <f t="shared" ref="L112:L117" si="29">K112/J112</f>
        <v>1082.9999999999952</v>
      </c>
      <c r="M112" s="304">
        <v>0.72222222222222221</v>
      </c>
      <c r="N112" s="304">
        <v>0.73611111111111116</v>
      </c>
      <c r="O112" s="296">
        <v>20</v>
      </c>
      <c r="P112" s="416">
        <f t="shared" ref="P112:P117" si="30">(N112-M112)*24*60</f>
        <v>20.000000000000089</v>
      </c>
      <c r="Q112" s="296"/>
      <c r="R112" s="296"/>
    </row>
    <row r="113" spans="1:18">
      <c r="A113" s="641"/>
      <c r="B113" s="297" t="s">
        <v>115</v>
      </c>
      <c r="C113" s="318"/>
      <c r="D113" s="419" t="s">
        <v>159</v>
      </c>
      <c r="E113" s="419"/>
      <c r="F113" s="299">
        <v>18.18</v>
      </c>
      <c r="G113" s="412">
        <v>959</v>
      </c>
      <c r="H113" s="345">
        <f t="shared" si="3"/>
        <v>17434.62</v>
      </c>
      <c r="I113" s="413"/>
      <c r="J113" s="301">
        <v>4</v>
      </c>
      <c r="K113" s="302">
        <f t="shared" si="28"/>
        <v>2877.0000000000105</v>
      </c>
      <c r="L113" s="303">
        <f t="shared" si="29"/>
        <v>719.25000000000261</v>
      </c>
      <c r="M113" s="304">
        <v>0.75</v>
      </c>
      <c r="N113" s="304">
        <v>0.76388888888888884</v>
      </c>
      <c r="O113" s="296">
        <v>20</v>
      </c>
      <c r="P113" s="416">
        <f t="shared" si="30"/>
        <v>19.999999999999929</v>
      </c>
      <c r="Q113" s="305"/>
      <c r="R113" s="305"/>
    </row>
    <row r="114" spans="1:18">
      <c r="A114" s="641"/>
      <c r="B114" s="297" t="s">
        <v>115</v>
      </c>
      <c r="C114" s="318"/>
      <c r="D114" s="419" t="s">
        <v>160</v>
      </c>
      <c r="E114" s="319"/>
      <c r="F114" s="299">
        <v>18.18</v>
      </c>
      <c r="G114" s="412">
        <v>1050</v>
      </c>
      <c r="H114" s="345">
        <f>F114*G114</f>
        <v>19089</v>
      </c>
      <c r="I114" s="413"/>
      <c r="J114" s="301">
        <v>3</v>
      </c>
      <c r="K114" s="302">
        <f t="shared" si="28"/>
        <v>3150.0000000000109</v>
      </c>
      <c r="L114" s="303">
        <f t="shared" si="29"/>
        <v>1050.0000000000036</v>
      </c>
      <c r="M114" s="304">
        <v>0.77777777777777779</v>
      </c>
      <c r="N114" s="304">
        <v>0.79166666666666663</v>
      </c>
      <c r="O114" s="296">
        <v>20</v>
      </c>
      <c r="P114" s="416">
        <f t="shared" si="30"/>
        <v>19.999999999999929</v>
      </c>
      <c r="Q114" s="305"/>
      <c r="R114" s="305"/>
    </row>
    <row r="115" spans="1:18">
      <c r="A115" s="641"/>
      <c r="B115" s="297" t="s">
        <v>115</v>
      </c>
      <c r="C115" s="318"/>
      <c r="D115" s="319" t="s">
        <v>161</v>
      </c>
      <c r="E115" s="339"/>
      <c r="F115" s="299">
        <v>16.66</v>
      </c>
      <c r="G115" s="412">
        <v>5166</v>
      </c>
      <c r="H115" s="345">
        <f t="shared" ref="H115:H123" si="31">F115*G115</f>
        <v>86065.56</v>
      </c>
      <c r="I115" s="413"/>
      <c r="J115" s="301">
        <v>4</v>
      </c>
      <c r="K115" s="302">
        <f t="shared" si="28"/>
        <v>3099.5999999999958</v>
      </c>
      <c r="L115" s="303">
        <f t="shared" si="29"/>
        <v>774.89999999999895</v>
      </c>
      <c r="M115" s="304">
        <v>0.80555555555555547</v>
      </c>
      <c r="N115" s="304">
        <v>0.875</v>
      </c>
      <c r="O115" s="296">
        <v>20</v>
      </c>
      <c r="P115" s="416">
        <f t="shared" si="30"/>
        <v>100.00000000000013</v>
      </c>
      <c r="Q115" s="305"/>
      <c r="R115" s="305"/>
    </row>
    <row r="116" spans="1:18">
      <c r="A116" s="641"/>
      <c r="B116" s="297" t="s">
        <v>115</v>
      </c>
      <c r="C116" s="318"/>
      <c r="D116" s="319" t="s">
        <v>162</v>
      </c>
      <c r="E116" s="336"/>
      <c r="F116" s="299">
        <v>22.281818181818181</v>
      </c>
      <c r="G116" s="412">
        <v>995</v>
      </c>
      <c r="H116" s="345">
        <f t="shared" si="31"/>
        <v>22170.409090909092</v>
      </c>
      <c r="I116" s="413"/>
      <c r="J116" s="301">
        <v>4</v>
      </c>
      <c r="K116" s="302">
        <f t="shared" si="28"/>
        <v>2984.9999999999868</v>
      </c>
      <c r="L116" s="303">
        <f t="shared" si="29"/>
        <v>746.2499999999967</v>
      </c>
      <c r="M116" s="304">
        <v>0.88888888888888884</v>
      </c>
      <c r="N116" s="347">
        <v>0.90277777777777779</v>
      </c>
      <c r="O116" s="296">
        <v>20</v>
      </c>
      <c r="P116" s="416">
        <f t="shared" si="30"/>
        <v>20.000000000000089</v>
      </c>
      <c r="Q116" s="305">
        <v>0.90277777777777779</v>
      </c>
      <c r="R116" s="305">
        <v>0.94444444444444453</v>
      </c>
    </row>
    <row r="117" spans="1:18">
      <c r="A117" s="641"/>
      <c r="B117" s="297" t="s">
        <v>115</v>
      </c>
      <c r="C117" s="318"/>
      <c r="D117" s="319" t="s">
        <v>163</v>
      </c>
      <c r="E117" s="335"/>
      <c r="F117" s="299">
        <v>17.890909090909091</v>
      </c>
      <c r="G117" s="412">
        <v>3638</v>
      </c>
      <c r="H117" s="345">
        <f t="shared" si="31"/>
        <v>65087.127272727274</v>
      </c>
      <c r="I117" s="413"/>
      <c r="J117" s="301">
        <v>3</v>
      </c>
      <c r="K117" s="302">
        <f t="shared" si="28"/>
        <v>3118.285714389433</v>
      </c>
      <c r="L117" s="303">
        <f t="shared" si="29"/>
        <v>1039.4285714631444</v>
      </c>
      <c r="M117" s="304">
        <v>46121.958333333336</v>
      </c>
      <c r="N117" s="304">
        <v>46122.006944444445</v>
      </c>
      <c r="O117" s="302">
        <v>20</v>
      </c>
      <c r="P117" s="416">
        <f t="shared" si="30"/>
        <v>69.999999997671694</v>
      </c>
      <c r="Q117" s="305"/>
      <c r="R117" s="305"/>
    </row>
    <row r="118" spans="1:18">
      <c r="A118" s="641"/>
      <c r="B118" s="297">
        <v>0</v>
      </c>
      <c r="C118" s="318"/>
      <c r="D118" s="336"/>
      <c r="E118" s="335"/>
      <c r="F118" s="299" t="s">
        <v>105</v>
      </c>
      <c r="G118" s="412"/>
      <c r="H118" s="345">
        <f t="shared" si="31"/>
        <v>0</v>
      </c>
      <c r="I118" s="413"/>
      <c r="J118" s="301"/>
      <c r="K118" s="302"/>
      <c r="L118" s="303"/>
      <c r="M118" s="304"/>
      <c r="N118" s="304"/>
      <c r="O118" s="296"/>
      <c r="P118" s="416"/>
      <c r="Q118" s="305"/>
      <c r="R118" s="305"/>
    </row>
    <row r="119" spans="1:18">
      <c r="A119" s="641"/>
      <c r="B119" s="297">
        <v>0</v>
      </c>
      <c r="C119" s="318"/>
      <c r="D119" s="336"/>
      <c r="E119" s="335"/>
      <c r="F119" s="299" t="s">
        <v>105</v>
      </c>
      <c r="G119" s="412"/>
      <c r="H119" s="345">
        <f t="shared" si="31"/>
        <v>0</v>
      </c>
      <c r="I119" s="413"/>
      <c r="J119" s="301"/>
      <c r="K119" s="302"/>
      <c r="L119" s="303"/>
      <c r="M119" s="304"/>
      <c r="N119" s="304"/>
      <c r="O119" s="296"/>
      <c r="P119" s="416"/>
      <c r="Q119" s="305"/>
      <c r="R119" s="305"/>
    </row>
    <row r="120" spans="1:18">
      <c r="A120" s="641"/>
      <c r="B120" s="297">
        <v>0</v>
      </c>
      <c r="C120" s="318"/>
      <c r="D120" s="336"/>
      <c r="E120" s="335"/>
      <c r="F120" s="299" t="s">
        <v>105</v>
      </c>
      <c r="G120" s="412"/>
      <c r="H120" s="345"/>
      <c r="I120" s="413"/>
      <c r="J120" s="301"/>
      <c r="K120" s="302"/>
      <c r="L120" s="303"/>
      <c r="M120" s="304"/>
      <c r="N120" s="304"/>
      <c r="O120" s="296"/>
      <c r="P120" s="416"/>
      <c r="Q120" s="305"/>
      <c r="R120" s="305"/>
    </row>
    <row r="121" spans="1:18">
      <c r="A121" s="641"/>
      <c r="B121" s="297">
        <v>0</v>
      </c>
      <c r="C121" s="318"/>
      <c r="D121" s="336"/>
      <c r="E121" s="335"/>
      <c r="F121" s="299" t="s">
        <v>105</v>
      </c>
      <c r="G121" s="412"/>
      <c r="H121" s="345"/>
      <c r="I121" s="413"/>
      <c r="J121" s="301"/>
      <c r="K121" s="302"/>
      <c r="L121" s="303"/>
      <c r="M121" s="304"/>
      <c r="N121" s="304"/>
      <c r="O121" s="296"/>
      <c r="P121" s="416"/>
      <c r="Q121" s="305"/>
      <c r="R121" s="305"/>
    </row>
    <row r="122" spans="1:18">
      <c r="A122" s="641"/>
      <c r="B122" s="297">
        <v>0</v>
      </c>
      <c r="C122" s="318"/>
      <c r="D122" s="336"/>
      <c r="E122" s="335"/>
      <c r="F122" s="299" t="s">
        <v>105</v>
      </c>
      <c r="G122" s="412"/>
      <c r="H122" s="345"/>
      <c r="I122" s="413"/>
      <c r="J122" s="301"/>
      <c r="K122" s="302"/>
      <c r="L122" s="303"/>
      <c r="M122" s="304"/>
      <c r="N122" s="304"/>
      <c r="O122" s="296"/>
      <c r="P122" s="416"/>
      <c r="Q122" s="305"/>
      <c r="R122" s="305"/>
    </row>
    <row r="123" spans="1:18">
      <c r="A123" s="641"/>
      <c r="B123" s="297">
        <v>0</v>
      </c>
      <c r="C123" s="318"/>
      <c r="D123" s="336"/>
      <c r="E123" s="335"/>
      <c r="F123" s="299" t="s">
        <v>105</v>
      </c>
      <c r="G123" s="412"/>
      <c r="H123" s="345">
        <f t="shared" si="31"/>
        <v>0</v>
      </c>
      <c r="I123" s="413"/>
      <c r="J123" s="301"/>
      <c r="K123" s="302"/>
      <c r="L123" s="303"/>
      <c r="M123" s="304"/>
      <c r="N123" s="304"/>
      <c r="O123" s="296"/>
      <c r="P123" s="416"/>
      <c r="Q123" s="305"/>
      <c r="R123" s="305"/>
    </row>
    <row r="124" spans="1:18" ht="17.5" customHeight="1">
      <c r="A124" s="641"/>
      <c r="B124" s="297">
        <v>0</v>
      </c>
      <c r="C124" s="6" t="s">
        <v>142</v>
      </c>
      <c r="D124" s="642" t="s">
        <v>118</v>
      </c>
      <c r="E124" s="642"/>
      <c r="F124" s="308"/>
      <c r="G124" s="348"/>
      <c r="H124" s="349"/>
      <c r="I124" s="311"/>
      <c r="J124" s="312">
        <f>AVERAGE(J112:J123)</f>
        <v>3.5</v>
      </c>
      <c r="K124" s="312">
        <f>AVERAGE(K112:K123)</f>
        <v>3079.8142857315706</v>
      </c>
      <c r="L124" s="313">
        <f>AVERAGE(L112:L123)</f>
        <v>902.13809524385681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X32" sqref="X32"/>
      <selection pane="bottomLeft" activeCell="N8" sqref="N8"/>
    </sheetView>
  </sheetViews>
  <sheetFormatPr defaultColWidth="7.90625" defaultRowHeight="15.5"/>
  <cols>
    <col min="1" max="1" width="14.26953125" style="33" customWidth="1"/>
    <col min="2" max="2" width="12.7265625" style="33" customWidth="1"/>
    <col min="3" max="3" width="12.7265625" style="33" hidden="1" customWidth="1"/>
    <col min="4" max="4" width="14.26953125" style="33" customWidth="1"/>
    <col min="5" max="5" width="16.453125" style="33" customWidth="1"/>
    <col min="6" max="6" width="8.90625" style="259" customWidth="1"/>
    <col min="7" max="7" width="20.26953125" style="33" bestFit="1" customWidth="1"/>
    <col min="8" max="8" width="16.36328125" style="33" customWidth="1"/>
    <col min="9" max="9" width="6.36328125" style="33" customWidth="1"/>
    <col min="10" max="10" width="10.08984375" style="33" customWidth="1"/>
    <col min="11" max="11" width="10.6328125" style="33" customWidth="1"/>
    <col min="12" max="12" width="14.453125" style="33" customWidth="1"/>
    <col min="13" max="13" width="10.08984375" style="33" customWidth="1"/>
    <col min="14" max="14" width="9.26953125" style="33" customWidth="1"/>
    <col min="15" max="15" width="11.90625" style="33" customWidth="1"/>
    <col min="16" max="16" width="6" style="33" customWidth="1"/>
    <col min="17" max="18" width="9.26953125" style="33" customWidth="1"/>
    <col min="19" max="19" width="8.6328125" style="33" customWidth="1"/>
    <col min="20" max="21" width="7.6328125" style="33" bestFit="1" customWidth="1"/>
    <col min="22" max="22" width="10.6328125" style="33" customWidth="1"/>
    <col min="23" max="23" width="8.6328125" style="278" customWidth="1"/>
    <col min="24" max="25" width="7.08984375" style="33" customWidth="1"/>
    <col min="26" max="27" width="9.453125" style="33" customWidth="1"/>
    <col min="28" max="28" width="12.6328125" style="33" customWidth="1"/>
    <col min="29" max="29" width="12.453125" style="33" customWidth="1"/>
    <col min="30" max="31" width="9.453125" style="33" customWidth="1"/>
    <col min="32" max="32" width="13.08984375" style="33" customWidth="1"/>
    <col min="33" max="33" width="10.36328125" style="33" customWidth="1"/>
    <col min="34" max="34" width="9.26953125" style="33" customWidth="1"/>
    <col min="35" max="35" width="7.90625" style="33" customWidth="1"/>
    <col min="36" max="36" width="24.453125" style="33" bestFit="1" customWidth="1"/>
    <col min="37" max="16384" width="7.90625" style="33"/>
  </cols>
  <sheetData>
    <row r="1" spans="1:34" ht="26.25" customHeight="1">
      <c r="A1" s="28" t="s">
        <v>164</v>
      </c>
      <c r="B1" s="28"/>
      <c r="C1" s="28"/>
      <c r="D1" s="423" t="s">
        <v>78</v>
      </c>
      <c r="E1" s="29">
        <f>SUM(G5:G173)</f>
        <v>158911.00000000003</v>
      </c>
      <c r="F1" s="424" t="s">
        <v>4</v>
      </c>
      <c r="G1" s="30">
        <f>SUM(H5:H173)</f>
        <v>6212651.8114305371</v>
      </c>
      <c r="H1" s="420" t="s">
        <v>165</v>
      </c>
      <c r="I1" s="31">
        <f>M17+M30+M43+M56+M69+M82+M95+M108+M121+M134+M147+M160+M173</f>
        <v>194.97857142857143</v>
      </c>
      <c r="J1" s="440" t="s">
        <v>166</v>
      </c>
      <c r="K1" s="440"/>
      <c r="L1" s="440"/>
      <c r="M1" s="440" t="s">
        <v>167</v>
      </c>
      <c r="N1" s="440"/>
      <c r="O1" s="440"/>
      <c r="P1" s="440" t="s">
        <v>168</v>
      </c>
      <c r="Q1" s="440"/>
      <c r="R1" s="440"/>
      <c r="S1" s="440"/>
      <c r="T1" s="440" t="s">
        <v>81</v>
      </c>
      <c r="U1" s="440"/>
      <c r="V1" s="440"/>
      <c r="W1" s="440"/>
      <c r="X1" s="440"/>
      <c r="Y1" s="440"/>
      <c r="Z1" s="32" t="s">
        <v>169</v>
      </c>
      <c r="AA1" s="32" t="s">
        <v>170</v>
      </c>
      <c r="AB1" s="441" t="s">
        <v>171</v>
      </c>
      <c r="AC1" s="442"/>
      <c r="AD1" s="32" t="s">
        <v>169</v>
      </c>
      <c r="AE1" s="32" t="s">
        <v>172</v>
      </c>
      <c r="AF1" s="440" t="s">
        <v>173</v>
      </c>
      <c r="AG1" s="445"/>
      <c r="AH1" s="445"/>
    </row>
    <row r="2" spans="1:34" ht="26.25" customHeight="1">
      <c r="A2" s="450" t="s">
        <v>343</v>
      </c>
      <c r="B2" s="450"/>
      <c r="C2" s="423"/>
      <c r="D2" s="423" t="s">
        <v>83</v>
      </c>
      <c r="E2" s="34">
        <f>AVERAGE(O17,O30,O43,O56,O69,O82,O95,O108,O121,O134,O147,O160,O173)</f>
        <v>128.622752260021</v>
      </c>
      <c r="F2" s="35" t="s">
        <v>84</v>
      </c>
      <c r="G2" s="36">
        <f>G1/E1</f>
        <v>39.095165290197258</v>
      </c>
      <c r="H2" s="420" t="s">
        <v>175</v>
      </c>
      <c r="I2" s="420">
        <f>COUNT(I5:I173)</f>
        <v>5</v>
      </c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43"/>
      <c r="AC2" s="444"/>
      <c r="AD2" s="38">
        <f>AD17+AD30+AD43+AD56+AD69+AD82+AD95+AD108+AD121+AD134+AD147+AD160+AD173</f>
        <v>5</v>
      </c>
      <c r="AE2" s="38">
        <f>AE17+AE30+AE43+AE56+AE69+AE82+AE95+AE108+AE121+AE134+AE147+AE160+AE173</f>
        <v>4</v>
      </c>
      <c r="AF2" s="445"/>
      <c r="AG2" s="445"/>
      <c r="AH2" s="445"/>
    </row>
    <row r="3" spans="1:34" ht="30.65" customHeight="1">
      <c r="A3" s="451" t="s">
        <v>86</v>
      </c>
      <c r="B3" s="451" t="s">
        <v>176</v>
      </c>
      <c r="C3" s="452"/>
      <c r="D3" s="451" t="s">
        <v>88</v>
      </c>
      <c r="E3" s="451"/>
      <c r="F3" s="452" t="s">
        <v>89</v>
      </c>
      <c r="G3" s="465" t="s">
        <v>177</v>
      </c>
      <c r="H3" s="452" t="s">
        <v>178</v>
      </c>
      <c r="I3" s="446" t="s">
        <v>92</v>
      </c>
      <c r="J3" s="447" t="s">
        <v>179</v>
      </c>
      <c r="K3" s="448" t="s">
        <v>180</v>
      </c>
      <c r="L3" s="449" t="s">
        <v>12</v>
      </c>
      <c r="M3" s="465" t="s">
        <v>179</v>
      </c>
      <c r="N3" s="448" t="s">
        <v>94</v>
      </c>
      <c r="O3" s="449" t="s">
        <v>83</v>
      </c>
      <c r="P3" s="447" t="s">
        <v>93</v>
      </c>
      <c r="Q3" s="449" t="s">
        <v>83</v>
      </c>
      <c r="R3" s="458" t="s">
        <v>181</v>
      </c>
      <c r="S3" s="459" t="s">
        <v>182</v>
      </c>
      <c r="T3" s="465" t="s">
        <v>95</v>
      </c>
      <c r="U3" s="465"/>
      <c r="V3" s="466" t="s">
        <v>183</v>
      </c>
      <c r="W3" s="446" t="s">
        <v>97</v>
      </c>
      <c r="X3" s="465" t="s">
        <v>98</v>
      </c>
      <c r="Y3" s="465"/>
      <c r="Z3" s="467" t="s">
        <v>184</v>
      </c>
      <c r="AA3" s="468"/>
      <c r="AB3" s="454" t="s">
        <v>185</v>
      </c>
      <c r="AC3" s="455"/>
      <c r="AD3" s="456" t="s">
        <v>186</v>
      </c>
      <c r="AE3" s="457"/>
      <c r="AF3" s="448" t="s">
        <v>94</v>
      </c>
      <c r="AG3" s="458" t="s">
        <v>181</v>
      </c>
      <c r="AH3" s="459" t="s">
        <v>182</v>
      </c>
    </row>
    <row r="4" spans="1:34" ht="30.65" customHeight="1">
      <c r="A4" s="452"/>
      <c r="B4" s="451"/>
      <c r="C4" s="453"/>
      <c r="D4" s="451"/>
      <c r="E4" s="451"/>
      <c r="F4" s="453"/>
      <c r="G4" s="465"/>
      <c r="H4" s="453"/>
      <c r="I4" s="446"/>
      <c r="J4" s="447"/>
      <c r="K4" s="448"/>
      <c r="L4" s="449"/>
      <c r="M4" s="465"/>
      <c r="N4" s="448"/>
      <c r="O4" s="449"/>
      <c r="P4" s="447"/>
      <c r="Q4" s="449"/>
      <c r="R4" s="458"/>
      <c r="S4" s="459"/>
      <c r="T4" s="430" t="s">
        <v>99</v>
      </c>
      <c r="U4" s="430" t="s">
        <v>100</v>
      </c>
      <c r="V4" s="465"/>
      <c r="W4" s="446"/>
      <c r="X4" s="424" t="s">
        <v>101</v>
      </c>
      <c r="Y4" s="424" t="s">
        <v>46</v>
      </c>
      <c r="Z4" s="430" t="s">
        <v>187</v>
      </c>
      <c r="AA4" s="430" t="s">
        <v>188</v>
      </c>
      <c r="AB4" s="455"/>
      <c r="AC4" s="455"/>
      <c r="AD4" s="430" t="s">
        <v>189</v>
      </c>
      <c r="AE4" s="39" t="s">
        <v>190</v>
      </c>
      <c r="AF4" s="448"/>
      <c r="AG4" s="458"/>
      <c r="AH4" s="459"/>
    </row>
    <row r="5" spans="1:34" ht="18.75" customHeight="1">
      <c r="A5" s="460" t="s">
        <v>191</v>
      </c>
      <c r="B5" s="40" t="s">
        <v>192</v>
      </c>
      <c r="C5" s="41"/>
      <c r="D5" s="42" t="s">
        <v>193</v>
      </c>
      <c r="E5" s="43"/>
      <c r="F5" s="359">
        <v>37.94</v>
      </c>
      <c r="G5" s="44">
        <v>3704.35</v>
      </c>
      <c r="H5" s="45">
        <f t="shared" ref="H5:H16" si="0">F5*G5</f>
        <v>140543.03899999999</v>
      </c>
      <c r="I5" s="421"/>
      <c r="J5" s="46">
        <v>20</v>
      </c>
      <c r="K5" s="44">
        <v>2400</v>
      </c>
      <c r="L5" s="47">
        <v>120</v>
      </c>
      <c r="M5" s="422">
        <v>20</v>
      </c>
      <c r="N5" s="44">
        <f t="shared" ref="N5:N10" si="1">G5/W5*60</f>
        <v>2291.3505154639179</v>
      </c>
      <c r="O5" s="47">
        <f t="shared" ref="O5:O10" si="2">N5/M5</f>
        <v>114.5675257731959</v>
      </c>
      <c r="P5" s="48">
        <f t="shared" ref="P5:P10" si="3">M5-J5</f>
        <v>0</v>
      </c>
      <c r="Q5" s="49">
        <f t="shared" ref="Q5:Q10" si="4">O5-L5</f>
        <v>-5.4324742268041035</v>
      </c>
      <c r="R5" s="428">
        <f t="shared" ref="R5:R10" si="5">O5/L5</f>
        <v>0.95472938144329911</v>
      </c>
      <c r="S5" s="463">
        <f>R17</f>
        <v>0.91982866519229112</v>
      </c>
      <c r="T5" s="50">
        <v>0.29166666666666669</v>
      </c>
      <c r="U5" s="50">
        <v>0.35902777777777778</v>
      </c>
      <c r="V5" s="424">
        <v>5</v>
      </c>
      <c r="W5" s="421">
        <f>(U5-T5)*24*60</f>
        <v>96.999999999999972</v>
      </c>
      <c r="X5" s="424"/>
      <c r="Y5" s="424"/>
      <c r="Z5" s="51"/>
      <c r="AA5" s="51"/>
      <c r="AB5" s="451"/>
      <c r="AC5" s="451"/>
      <c r="AD5" s="52"/>
      <c r="AE5" s="52"/>
      <c r="AF5" s="48">
        <f t="shared" ref="AF5:AF70" si="6">N5-K5</f>
        <v>-108.64948453608213</v>
      </c>
      <c r="AG5" s="428">
        <f t="shared" ref="AG5:AG70" si="7">N5/K5</f>
        <v>0.95472938144329911</v>
      </c>
      <c r="AH5" s="463">
        <f>AG17</f>
        <v>0.95409557564627634</v>
      </c>
    </row>
    <row r="6" spans="1:34" ht="19.149999999999999" customHeight="1">
      <c r="A6" s="461"/>
      <c r="B6" s="40" t="s">
        <v>192</v>
      </c>
      <c r="C6" s="41"/>
      <c r="D6" s="42" t="s">
        <v>194</v>
      </c>
      <c r="E6" s="43"/>
      <c r="F6" s="359">
        <v>31.266131815044861</v>
      </c>
      <c r="G6" s="44">
        <v>2159.9500000000003</v>
      </c>
      <c r="H6" s="45">
        <f t="shared" si="0"/>
        <v>67533.281413906152</v>
      </c>
      <c r="I6" s="421"/>
      <c r="J6" s="46">
        <v>18</v>
      </c>
      <c r="K6" s="44">
        <v>2600</v>
      </c>
      <c r="L6" s="47">
        <v>144.44444444444446</v>
      </c>
      <c r="M6" s="422">
        <v>19</v>
      </c>
      <c r="N6" s="44">
        <f t="shared" si="1"/>
        <v>2492.2500000000018</v>
      </c>
      <c r="O6" s="47">
        <f t="shared" si="2"/>
        <v>131.17105263157904</v>
      </c>
      <c r="P6" s="48">
        <f t="shared" si="3"/>
        <v>1</v>
      </c>
      <c r="Q6" s="49">
        <f t="shared" si="4"/>
        <v>-13.273391812865412</v>
      </c>
      <c r="R6" s="428">
        <f t="shared" si="5"/>
        <v>0.90810728744939329</v>
      </c>
      <c r="S6" s="463"/>
      <c r="T6" s="50">
        <v>0.37430555555555556</v>
      </c>
      <c r="U6" s="50">
        <v>0.41041666666666665</v>
      </c>
      <c r="V6" s="424">
        <v>22</v>
      </c>
      <c r="W6" s="421">
        <f t="shared" ref="W6:W17" si="8">(U6-T6)*24*60</f>
        <v>51.999999999999972</v>
      </c>
      <c r="X6" s="53">
        <v>0.36249999999999999</v>
      </c>
      <c r="Y6" s="53">
        <v>0.37152777777777773</v>
      </c>
      <c r="Z6" s="54"/>
      <c r="AA6" s="54"/>
      <c r="AB6" s="451"/>
      <c r="AC6" s="451"/>
      <c r="AD6" s="438"/>
      <c r="AE6" s="438"/>
      <c r="AF6" s="48">
        <f t="shared" si="6"/>
        <v>-107.74999999999818</v>
      </c>
      <c r="AG6" s="428">
        <f t="shared" si="7"/>
        <v>0.95855769230769305</v>
      </c>
      <c r="AH6" s="463"/>
    </row>
    <row r="7" spans="1:34" ht="19.149999999999999" customHeight="1">
      <c r="A7" s="461"/>
      <c r="B7" s="40" t="s">
        <v>192</v>
      </c>
      <c r="C7" s="41"/>
      <c r="D7" s="42" t="s">
        <v>195</v>
      </c>
      <c r="E7" s="43"/>
      <c r="F7" s="359">
        <v>38</v>
      </c>
      <c r="G7" s="44">
        <v>3181.9500000000003</v>
      </c>
      <c r="H7" s="45">
        <f t="shared" si="0"/>
        <v>120914.1</v>
      </c>
      <c r="I7" s="421"/>
      <c r="J7" s="46">
        <v>19</v>
      </c>
      <c r="K7" s="44">
        <v>2600</v>
      </c>
      <c r="L7" s="47">
        <v>136.84210526315789</v>
      </c>
      <c r="M7" s="422">
        <v>20</v>
      </c>
      <c r="N7" s="44">
        <f t="shared" si="1"/>
        <v>2512.0657894736855</v>
      </c>
      <c r="O7" s="47">
        <f t="shared" si="2"/>
        <v>125.60328947368427</v>
      </c>
      <c r="P7" s="48">
        <f t="shared" si="3"/>
        <v>1</v>
      </c>
      <c r="Q7" s="49">
        <f t="shared" si="4"/>
        <v>-11.23881578947362</v>
      </c>
      <c r="R7" s="428">
        <f t="shared" si="5"/>
        <v>0.91787019230769273</v>
      </c>
      <c r="S7" s="463"/>
      <c r="T7" s="50">
        <v>0.41527777777777775</v>
      </c>
      <c r="U7" s="50">
        <v>0.4680555555555555</v>
      </c>
      <c r="V7" s="424">
        <v>7</v>
      </c>
      <c r="W7" s="421">
        <f t="shared" si="8"/>
        <v>75.999999999999972</v>
      </c>
      <c r="X7" s="53"/>
      <c r="Y7" s="53"/>
      <c r="Z7" s="54"/>
      <c r="AA7" s="54"/>
      <c r="AB7" s="451"/>
      <c r="AC7" s="451"/>
      <c r="AD7" s="438"/>
      <c r="AE7" s="438"/>
      <c r="AF7" s="48">
        <f t="shared" si="6"/>
        <v>-87.934210526314473</v>
      </c>
      <c r="AG7" s="428">
        <f t="shared" si="7"/>
        <v>0.96617914979757136</v>
      </c>
      <c r="AH7" s="463"/>
    </row>
    <row r="8" spans="1:34" ht="19.149999999999999" customHeight="1">
      <c r="A8" s="461"/>
      <c r="B8" s="40" t="s">
        <v>192</v>
      </c>
      <c r="C8" s="41"/>
      <c r="D8" s="42" t="s">
        <v>195</v>
      </c>
      <c r="E8" s="43"/>
      <c r="F8" s="359">
        <v>38</v>
      </c>
      <c r="G8" s="44">
        <v>3889.05</v>
      </c>
      <c r="H8" s="45">
        <f t="shared" si="0"/>
        <v>147783.9</v>
      </c>
      <c r="I8" s="421"/>
      <c r="J8" s="46">
        <v>19</v>
      </c>
      <c r="K8" s="44">
        <v>2600</v>
      </c>
      <c r="L8" s="47">
        <v>136.84210526315789</v>
      </c>
      <c r="M8" s="422">
        <v>20</v>
      </c>
      <c r="N8" s="44">
        <f t="shared" si="1"/>
        <v>2456.2421052631585</v>
      </c>
      <c r="O8" s="47">
        <f t="shared" si="2"/>
        <v>122.81210526315792</v>
      </c>
      <c r="P8" s="48">
        <f t="shared" si="3"/>
        <v>1</v>
      </c>
      <c r="Q8" s="49">
        <f t="shared" si="4"/>
        <v>-14.029999999999973</v>
      </c>
      <c r="R8" s="428">
        <f t="shared" si="5"/>
        <v>0.8974730769230771</v>
      </c>
      <c r="S8" s="463"/>
      <c r="T8" s="50">
        <v>0.50902777777777763</v>
      </c>
      <c r="U8" s="50">
        <v>0.57499999999999984</v>
      </c>
      <c r="V8" s="424">
        <v>6</v>
      </c>
      <c r="W8" s="421">
        <f t="shared" si="8"/>
        <v>94.999999999999986</v>
      </c>
      <c r="X8" s="53"/>
      <c r="Y8" s="53"/>
      <c r="Z8" s="54"/>
      <c r="AA8" s="54"/>
      <c r="AB8" s="451"/>
      <c r="AC8" s="451"/>
      <c r="AD8" s="438"/>
      <c r="AE8" s="438"/>
      <c r="AF8" s="48">
        <f t="shared" si="6"/>
        <v>-143.75789473684154</v>
      </c>
      <c r="AG8" s="428">
        <f t="shared" si="7"/>
        <v>0.94470850202429169</v>
      </c>
      <c r="AH8" s="463"/>
    </row>
    <row r="9" spans="1:34" ht="19.149999999999999" customHeight="1">
      <c r="A9" s="461"/>
      <c r="B9" s="40" t="s">
        <v>192</v>
      </c>
      <c r="C9" s="55"/>
      <c r="D9" s="42" t="s">
        <v>194</v>
      </c>
      <c r="E9" s="56"/>
      <c r="F9" s="359">
        <v>31.266131815044861</v>
      </c>
      <c r="G9" s="57">
        <v>1163.05</v>
      </c>
      <c r="H9" s="45">
        <f t="shared" si="0"/>
        <v>36364.074607487928</v>
      </c>
      <c r="I9" s="438"/>
      <c r="J9" s="46">
        <v>18</v>
      </c>
      <c r="K9" s="44">
        <v>2600</v>
      </c>
      <c r="L9" s="47">
        <v>144.44444444444446</v>
      </c>
      <c r="M9" s="422">
        <v>19</v>
      </c>
      <c r="N9" s="44">
        <f t="shared" si="1"/>
        <v>2492.2499999999945</v>
      </c>
      <c r="O9" s="47">
        <f t="shared" si="2"/>
        <v>131.17105263157865</v>
      </c>
      <c r="P9" s="48">
        <f t="shared" si="3"/>
        <v>1</v>
      </c>
      <c r="Q9" s="49">
        <f t="shared" si="4"/>
        <v>-13.27339181286581</v>
      </c>
      <c r="R9" s="428">
        <f t="shared" si="5"/>
        <v>0.90810728744939051</v>
      </c>
      <c r="S9" s="463"/>
      <c r="T9" s="50">
        <v>0.58958333333333313</v>
      </c>
      <c r="U9" s="50">
        <v>0.60902777777777761</v>
      </c>
      <c r="V9" s="424">
        <v>21</v>
      </c>
      <c r="W9" s="421">
        <f t="shared" si="8"/>
        <v>28.00000000000006</v>
      </c>
      <c r="X9" s="53">
        <v>0.57847222222222217</v>
      </c>
      <c r="Y9" s="53">
        <v>0.58680555555555558</v>
      </c>
      <c r="Z9" s="54"/>
      <c r="AA9" s="54"/>
      <c r="AB9" s="451"/>
      <c r="AC9" s="451"/>
      <c r="AD9" s="438"/>
      <c r="AE9" s="438"/>
      <c r="AF9" s="48">
        <f t="shared" si="6"/>
        <v>-107.75000000000546</v>
      </c>
      <c r="AG9" s="428">
        <f t="shared" si="7"/>
        <v>0.95855769230769017</v>
      </c>
      <c r="AH9" s="463"/>
    </row>
    <row r="10" spans="1:34" ht="19.149999999999999" customHeight="1">
      <c r="A10" s="462"/>
      <c r="B10" s="40" t="s">
        <v>192</v>
      </c>
      <c r="C10" s="41"/>
      <c r="D10" s="42" t="s">
        <v>193</v>
      </c>
      <c r="E10" s="43"/>
      <c r="F10" s="359">
        <v>37.94</v>
      </c>
      <c r="G10" s="44">
        <v>1994.6499999999999</v>
      </c>
      <c r="H10" s="45">
        <f t="shared" si="0"/>
        <v>75677.020999999993</v>
      </c>
      <c r="I10" s="421"/>
      <c r="J10" s="46">
        <v>20</v>
      </c>
      <c r="K10" s="44">
        <v>2400</v>
      </c>
      <c r="L10" s="47">
        <v>120</v>
      </c>
      <c r="M10" s="422">
        <v>20</v>
      </c>
      <c r="N10" s="44">
        <f t="shared" si="1"/>
        <v>2258.0943396226426</v>
      </c>
      <c r="O10" s="47">
        <f t="shared" si="2"/>
        <v>112.90471698113213</v>
      </c>
      <c r="P10" s="48">
        <f t="shared" si="3"/>
        <v>0</v>
      </c>
      <c r="Q10" s="49">
        <f t="shared" si="4"/>
        <v>-7.0952830188678746</v>
      </c>
      <c r="R10" s="428">
        <f t="shared" si="5"/>
        <v>0.94087264150943439</v>
      </c>
      <c r="S10" s="464"/>
      <c r="T10" s="50">
        <v>0.61458333333333315</v>
      </c>
      <c r="U10" s="50">
        <v>0.65138888888888868</v>
      </c>
      <c r="V10" s="424">
        <v>8</v>
      </c>
      <c r="W10" s="421">
        <f t="shared" si="8"/>
        <v>52.999999999999972</v>
      </c>
      <c r="X10" s="53"/>
      <c r="Y10" s="53"/>
      <c r="Z10" s="54"/>
      <c r="AA10" s="54"/>
      <c r="AB10" s="451"/>
      <c r="AC10" s="451"/>
      <c r="AD10" s="438"/>
      <c r="AE10" s="438"/>
      <c r="AF10" s="48">
        <f t="shared" si="6"/>
        <v>-141.90566037735744</v>
      </c>
      <c r="AG10" s="428">
        <f t="shared" si="7"/>
        <v>0.94087264150943439</v>
      </c>
      <c r="AH10" s="464"/>
    </row>
    <row r="11" spans="1:34" ht="19.149999999999999" customHeight="1">
      <c r="A11" s="462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21"/>
      <c r="J11" s="46"/>
      <c r="K11" s="44"/>
      <c r="L11" s="47"/>
      <c r="M11" s="422"/>
      <c r="N11" s="44"/>
      <c r="O11" s="47"/>
      <c r="P11" s="48"/>
      <c r="Q11" s="49"/>
      <c r="R11" s="428"/>
      <c r="S11" s="464"/>
      <c r="T11" s="50"/>
      <c r="U11" s="50"/>
      <c r="V11" s="424"/>
      <c r="W11" s="421">
        <f t="shared" si="8"/>
        <v>0</v>
      </c>
      <c r="X11" s="53"/>
      <c r="Y11" s="53"/>
      <c r="Z11" s="54"/>
      <c r="AA11" s="54"/>
      <c r="AB11" s="451"/>
      <c r="AC11" s="451"/>
      <c r="AD11" s="438"/>
      <c r="AE11" s="438"/>
      <c r="AF11" s="48">
        <f t="shared" si="6"/>
        <v>0</v>
      </c>
      <c r="AG11" s="428" t="e">
        <f t="shared" si="7"/>
        <v>#DIV/0!</v>
      </c>
      <c r="AH11" s="464"/>
    </row>
    <row r="12" spans="1:34" ht="19.149999999999999" customHeight="1">
      <c r="A12" s="462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21"/>
      <c r="J12" s="46"/>
      <c r="K12" s="44"/>
      <c r="L12" s="47"/>
      <c r="M12" s="422"/>
      <c r="N12" s="44"/>
      <c r="O12" s="47"/>
      <c r="P12" s="48"/>
      <c r="Q12" s="49"/>
      <c r="R12" s="428"/>
      <c r="S12" s="464"/>
      <c r="T12" s="50"/>
      <c r="U12" s="50"/>
      <c r="V12" s="424"/>
      <c r="W12" s="421">
        <f t="shared" si="8"/>
        <v>0</v>
      </c>
      <c r="X12" s="53"/>
      <c r="Y12" s="53"/>
      <c r="Z12" s="54"/>
      <c r="AA12" s="54"/>
      <c r="AB12" s="451"/>
      <c r="AC12" s="451"/>
      <c r="AD12" s="438"/>
      <c r="AE12" s="438"/>
      <c r="AF12" s="48">
        <f t="shared" si="6"/>
        <v>0</v>
      </c>
      <c r="AG12" s="428" t="e">
        <f t="shared" si="7"/>
        <v>#DIV/0!</v>
      </c>
      <c r="AH12" s="464"/>
    </row>
    <row r="13" spans="1:34" ht="19.149999999999999" customHeight="1">
      <c r="A13" s="462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25"/>
      <c r="J13" s="46"/>
      <c r="K13" s="44"/>
      <c r="L13" s="47"/>
      <c r="M13" s="62"/>
      <c r="N13" s="44"/>
      <c r="O13" s="47"/>
      <c r="P13" s="48"/>
      <c r="Q13" s="49"/>
      <c r="R13" s="428"/>
      <c r="S13" s="464"/>
      <c r="T13" s="63"/>
      <c r="U13" s="63"/>
      <c r="V13" s="425"/>
      <c r="W13" s="421">
        <f t="shared" si="8"/>
        <v>0</v>
      </c>
      <c r="X13" s="64"/>
      <c r="Y13" s="64"/>
      <c r="Z13" s="54"/>
      <c r="AA13" s="54"/>
      <c r="AB13" s="451"/>
      <c r="AC13" s="451"/>
      <c r="AD13" s="438"/>
      <c r="AE13" s="438"/>
      <c r="AF13" s="48">
        <f t="shared" si="6"/>
        <v>0</v>
      </c>
      <c r="AG13" s="428" t="e">
        <f t="shared" si="7"/>
        <v>#DIV/0!</v>
      </c>
      <c r="AH13" s="464"/>
    </row>
    <row r="14" spans="1:34" ht="19.149999999999999" customHeight="1">
      <c r="A14" s="462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25"/>
      <c r="J14" s="46"/>
      <c r="K14" s="44"/>
      <c r="L14" s="47"/>
      <c r="M14" s="62"/>
      <c r="N14" s="44"/>
      <c r="O14" s="47"/>
      <c r="P14" s="48"/>
      <c r="Q14" s="49"/>
      <c r="R14" s="428"/>
      <c r="S14" s="464"/>
      <c r="T14" s="63"/>
      <c r="U14" s="63"/>
      <c r="V14" s="425"/>
      <c r="W14" s="421">
        <f t="shared" si="8"/>
        <v>0</v>
      </c>
      <c r="X14" s="64"/>
      <c r="Y14" s="64"/>
      <c r="Z14" s="54"/>
      <c r="AA14" s="54"/>
      <c r="AB14" s="451"/>
      <c r="AC14" s="451"/>
      <c r="AD14" s="438"/>
      <c r="AE14" s="438"/>
      <c r="AF14" s="65"/>
      <c r="AG14" s="429"/>
      <c r="AH14" s="464"/>
    </row>
    <row r="15" spans="1:34" ht="19.149999999999999" customHeight="1">
      <c r="A15" s="462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25"/>
      <c r="J15" s="46"/>
      <c r="K15" s="44"/>
      <c r="L15" s="47"/>
      <c r="M15" s="62"/>
      <c r="N15" s="68"/>
      <c r="O15" s="47"/>
      <c r="P15" s="48"/>
      <c r="Q15" s="49"/>
      <c r="R15" s="428"/>
      <c r="S15" s="464"/>
      <c r="T15" s="63"/>
      <c r="U15" s="63"/>
      <c r="V15" s="425"/>
      <c r="W15" s="421">
        <f t="shared" si="8"/>
        <v>0</v>
      </c>
      <c r="X15" s="64"/>
      <c r="Y15" s="64"/>
      <c r="Z15" s="54"/>
      <c r="AA15" s="54"/>
      <c r="AB15" s="451"/>
      <c r="AC15" s="451"/>
      <c r="AD15" s="438"/>
      <c r="AE15" s="438"/>
      <c r="AF15" s="65"/>
      <c r="AG15" s="429"/>
      <c r="AH15" s="464"/>
    </row>
    <row r="16" spans="1:34" ht="19.149999999999999" customHeight="1">
      <c r="A16" s="462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25"/>
      <c r="J16" s="46"/>
      <c r="K16" s="44"/>
      <c r="L16" s="47"/>
      <c r="M16" s="62"/>
      <c r="N16" s="68"/>
      <c r="O16" s="47"/>
      <c r="P16" s="48"/>
      <c r="Q16" s="49"/>
      <c r="R16" s="428"/>
      <c r="S16" s="464"/>
      <c r="T16" s="63"/>
      <c r="U16" s="63"/>
      <c r="V16" s="425"/>
      <c r="W16" s="421">
        <f t="shared" si="8"/>
        <v>0</v>
      </c>
      <c r="X16" s="64"/>
      <c r="Y16" s="64"/>
      <c r="Z16" s="54"/>
      <c r="AA16" s="54"/>
      <c r="AB16" s="451"/>
      <c r="AC16" s="451"/>
      <c r="AD16" s="438"/>
      <c r="AE16" s="438"/>
      <c r="AF16" s="65"/>
      <c r="AG16" s="429"/>
      <c r="AH16" s="464"/>
    </row>
    <row r="17" spans="1:34" ht="19.149999999999999" customHeight="1">
      <c r="A17" s="462"/>
      <c r="B17" s="69">
        <v>0</v>
      </c>
      <c r="C17" s="69" t="s">
        <v>198</v>
      </c>
      <c r="D17" s="469" t="s">
        <v>118</v>
      </c>
      <c r="E17" s="469"/>
      <c r="F17" s="360"/>
      <c r="G17" s="70"/>
      <c r="H17" s="71"/>
      <c r="I17" s="72"/>
      <c r="J17" s="70">
        <v>19</v>
      </c>
      <c r="K17" s="70">
        <v>2533.3333333333335</v>
      </c>
      <c r="L17" s="73">
        <v>133.76218323586747</v>
      </c>
      <c r="M17" s="70">
        <f t="shared" ref="M17:O17" si="9">AVERAGE(M5:M16)</f>
        <v>19.666666666666668</v>
      </c>
      <c r="N17" s="70">
        <f t="shared" si="9"/>
        <v>2417.0421249705669</v>
      </c>
      <c r="O17" s="73">
        <f t="shared" si="9"/>
        <v>123.03829045905464</v>
      </c>
      <c r="P17" s="65">
        <f t="shared" ref="P17:P23" si="10">M17-J17</f>
        <v>0.66666666666666785</v>
      </c>
      <c r="Q17" s="74">
        <f t="shared" ref="Q17:Q23" si="11">O17-L17</f>
        <v>-10.723892776812832</v>
      </c>
      <c r="R17" s="75">
        <f>O17/L17</f>
        <v>0.91982866519229112</v>
      </c>
      <c r="S17" s="464"/>
      <c r="T17" s="63"/>
      <c r="U17" s="63"/>
      <c r="V17" s="42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51"/>
      <c r="AC17" s="451"/>
      <c r="AD17" s="79">
        <f>SUM(AD5:AD16)</f>
        <v>0</v>
      </c>
      <c r="AE17" s="79">
        <f>SUM(AE5:AE16)</f>
        <v>0</v>
      </c>
      <c r="AF17" s="65">
        <f t="shared" si="6"/>
        <v>-116.29120836276661</v>
      </c>
      <c r="AG17" s="429">
        <f t="shared" si="7"/>
        <v>0.95409557564627634</v>
      </c>
      <c r="AH17" s="464"/>
    </row>
    <row r="18" spans="1:34" ht="19.149999999999999" customHeight="1">
      <c r="A18" s="471" t="s">
        <v>199</v>
      </c>
      <c r="B18" s="80" t="s">
        <v>192</v>
      </c>
      <c r="C18" s="81"/>
      <c r="D18" s="82" t="s">
        <v>200</v>
      </c>
      <c r="E18" s="83"/>
      <c r="F18" s="361">
        <v>36.86</v>
      </c>
      <c r="G18" s="57">
        <v>3454</v>
      </c>
      <c r="H18" s="84">
        <f t="shared" ref="H18:H29" si="12">F18*G18</f>
        <v>127314.44</v>
      </c>
      <c r="I18" s="438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2228.3870967741927</v>
      </c>
      <c r="O18" s="86">
        <f t="shared" ref="O18:O23" si="14">N18/M18</f>
        <v>123.79928315412182</v>
      </c>
      <c r="P18" s="54">
        <f t="shared" si="10"/>
        <v>1</v>
      </c>
      <c r="Q18" s="88">
        <f t="shared" si="11"/>
        <v>-8.5536580223487562</v>
      </c>
      <c r="R18" s="431">
        <f t="shared" ref="R18:R23" si="15">O18/L18</f>
        <v>0.93537236160892046</v>
      </c>
      <c r="S18" s="472">
        <f>R30</f>
        <v>0.89426905947703983</v>
      </c>
      <c r="T18" s="89">
        <v>0.16666666666666666</v>
      </c>
      <c r="U18" s="89">
        <v>0.23125000000000001</v>
      </c>
      <c r="V18" s="438">
        <v>5</v>
      </c>
      <c r="W18" s="90">
        <f>(U18-T18)*24*60</f>
        <v>93.000000000000028</v>
      </c>
      <c r="X18" s="86"/>
      <c r="Y18" s="86"/>
      <c r="Z18" s="54"/>
      <c r="AA18" s="54"/>
      <c r="AB18" s="451"/>
      <c r="AC18" s="451"/>
      <c r="AD18" s="438"/>
      <c r="AE18" s="438"/>
      <c r="AF18" s="91">
        <f t="shared" si="6"/>
        <v>-21.612903225807258</v>
      </c>
      <c r="AG18" s="92">
        <f t="shared" si="7"/>
        <v>0.99039426523297458</v>
      </c>
      <c r="AH18" s="473">
        <f>AG30</f>
        <v>0.93416549080819178</v>
      </c>
    </row>
    <row r="19" spans="1:34" ht="19.149999999999999" customHeight="1">
      <c r="A19" s="471"/>
      <c r="B19" s="435" t="s">
        <v>192</v>
      </c>
      <c r="C19" s="434"/>
      <c r="D19" s="82" t="s">
        <v>206</v>
      </c>
      <c r="E19" s="83"/>
      <c r="F19" s="359">
        <v>38.630952380952372</v>
      </c>
      <c r="G19" s="57">
        <v>1319.0800000000002</v>
      </c>
      <c r="H19" s="84">
        <f t="shared" si="12"/>
        <v>50957.316666666658</v>
      </c>
      <c r="I19" s="438"/>
      <c r="J19" s="93">
        <v>18</v>
      </c>
      <c r="K19" s="44">
        <v>2600</v>
      </c>
      <c r="L19" s="47">
        <v>144.44444444444446</v>
      </c>
      <c r="M19" s="87">
        <v>20</v>
      </c>
      <c r="N19" s="94">
        <f t="shared" si="13"/>
        <v>2473.2750000000028</v>
      </c>
      <c r="O19" s="95">
        <f t="shared" si="14"/>
        <v>123.66375000000014</v>
      </c>
      <c r="P19" s="54">
        <f t="shared" si="10"/>
        <v>2</v>
      </c>
      <c r="Q19" s="88">
        <f t="shared" si="11"/>
        <v>-20.780694444444322</v>
      </c>
      <c r="R19" s="431">
        <f t="shared" si="15"/>
        <v>0.8561336538461547</v>
      </c>
      <c r="S19" s="472"/>
      <c r="T19" s="89">
        <v>0.24722222222222223</v>
      </c>
      <c r="U19" s="89">
        <v>0.26944444444444443</v>
      </c>
      <c r="V19" s="438">
        <v>23</v>
      </c>
      <c r="W19" s="90">
        <f>(U19-T19)*24*60</f>
        <v>31.999999999999964</v>
      </c>
      <c r="X19" s="96">
        <v>0.23472222222222219</v>
      </c>
      <c r="Y19" s="96">
        <v>0.24444444444444446</v>
      </c>
      <c r="Z19" s="54"/>
      <c r="AA19" s="54"/>
      <c r="AB19" s="451"/>
      <c r="AC19" s="451"/>
      <c r="AD19" s="438"/>
      <c r="AE19" s="438"/>
      <c r="AF19" s="48">
        <f t="shared" si="6"/>
        <v>-126.72499999999718</v>
      </c>
      <c r="AG19" s="428">
        <f t="shared" si="7"/>
        <v>0.95125961538461645</v>
      </c>
      <c r="AH19" s="474"/>
    </row>
    <row r="20" spans="1:34" ht="19.149999999999999" customHeight="1">
      <c r="A20" s="471"/>
      <c r="B20" s="435" t="s">
        <v>201</v>
      </c>
      <c r="C20" s="55"/>
      <c r="D20" s="42" t="s">
        <v>202</v>
      </c>
      <c r="E20" s="83"/>
      <c r="F20" s="359">
        <v>38.39</v>
      </c>
      <c r="G20" s="57">
        <v>2570</v>
      </c>
      <c r="H20" s="84">
        <f t="shared" si="12"/>
        <v>98662.3</v>
      </c>
      <c r="I20" s="438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1468.5714285714282</v>
      </c>
      <c r="O20" s="95">
        <f t="shared" si="14"/>
        <v>86.386554621848717</v>
      </c>
      <c r="P20" s="54">
        <f t="shared" si="10"/>
        <v>1</v>
      </c>
      <c r="Q20" s="88">
        <f t="shared" si="11"/>
        <v>-15.863445378151283</v>
      </c>
      <c r="R20" s="431">
        <f t="shared" si="15"/>
        <v>0.84485627992028089</v>
      </c>
      <c r="S20" s="472"/>
      <c r="T20" s="89">
        <v>0.27430555555555552</v>
      </c>
      <c r="U20" s="89">
        <v>0.34722222222222221</v>
      </c>
      <c r="V20" s="438">
        <v>7</v>
      </c>
      <c r="W20" s="90">
        <f t="shared" ref="W20:W29" si="16">(U20-T20)*24*60</f>
        <v>105.00000000000003</v>
      </c>
      <c r="X20" s="96"/>
      <c r="Y20" s="96"/>
      <c r="Z20" s="54"/>
      <c r="AA20" s="54"/>
      <c r="AB20" s="451"/>
      <c r="AC20" s="451"/>
      <c r="AD20" s="438"/>
      <c r="AE20" s="438"/>
      <c r="AF20" s="91">
        <f t="shared" si="6"/>
        <v>-167.42857142857179</v>
      </c>
      <c r="AG20" s="92">
        <f t="shared" si="7"/>
        <v>0.89765979741529844</v>
      </c>
      <c r="AH20" s="474"/>
    </row>
    <row r="21" spans="1:34" ht="19.149999999999999" customHeight="1">
      <c r="A21" s="471"/>
      <c r="B21" s="435" t="s">
        <v>201</v>
      </c>
      <c r="C21" s="97"/>
      <c r="D21" s="98" t="s">
        <v>205</v>
      </c>
      <c r="E21" s="43"/>
      <c r="F21" s="359">
        <v>38.1</v>
      </c>
      <c r="G21" s="44">
        <v>1320</v>
      </c>
      <c r="H21" s="84">
        <f t="shared" si="12"/>
        <v>50292</v>
      </c>
      <c r="I21" s="424"/>
      <c r="J21" s="93">
        <v>17</v>
      </c>
      <c r="K21" s="44">
        <v>1500</v>
      </c>
      <c r="L21" s="47">
        <v>88.235294117647058</v>
      </c>
      <c r="M21" s="422">
        <v>16</v>
      </c>
      <c r="N21" s="94">
        <f t="shared" si="13"/>
        <v>1319.9999999999993</v>
      </c>
      <c r="O21" s="95">
        <f t="shared" si="14"/>
        <v>82.499999999999957</v>
      </c>
      <c r="P21" s="54">
        <f t="shared" si="10"/>
        <v>-1</v>
      </c>
      <c r="Q21" s="88">
        <f t="shared" si="11"/>
        <v>-5.7352941176471006</v>
      </c>
      <c r="R21" s="431">
        <f t="shared" si="15"/>
        <v>0.9349999999999995</v>
      </c>
      <c r="S21" s="472"/>
      <c r="T21" s="89">
        <v>0.36249999999999999</v>
      </c>
      <c r="U21" s="89">
        <v>0.40416666666666667</v>
      </c>
      <c r="V21" s="438">
        <v>22</v>
      </c>
      <c r="W21" s="90">
        <f t="shared" si="16"/>
        <v>60.000000000000028</v>
      </c>
      <c r="X21" s="96">
        <v>0.35069444444444442</v>
      </c>
      <c r="Y21" s="96">
        <v>0.35972222222222222</v>
      </c>
      <c r="Z21" s="54"/>
      <c r="AA21" s="54"/>
      <c r="AB21" s="451"/>
      <c r="AC21" s="451"/>
      <c r="AD21" s="438"/>
      <c r="AE21" s="438"/>
      <c r="AF21" s="48">
        <f t="shared" si="6"/>
        <v>-180.00000000000068</v>
      </c>
      <c r="AG21" s="428">
        <f t="shared" si="7"/>
        <v>0.87999999999999956</v>
      </c>
      <c r="AH21" s="475"/>
    </row>
    <row r="22" spans="1:34" ht="19.149999999999999" customHeight="1">
      <c r="A22" s="471"/>
      <c r="B22" s="435" t="s">
        <v>192</v>
      </c>
      <c r="C22" s="97"/>
      <c r="D22" s="42" t="s">
        <v>206</v>
      </c>
      <c r="E22" s="43"/>
      <c r="F22" s="359">
        <v>38.630952380952372</v>
      </c>
      <c r="G22" s="44">
        <v>3391.92</v>
      </c>
      <c r="H22" s="84">
        <f t="shared" si="12"/>
        <v>131033.09999999998</v>
      </c>
      <c r="I22" s="424"/>
      <c r="J22" s="93">
        <v>18</v>
      </c>
      <c r="K22" s="44">
        <v>2600</v>
      </c>
      <c r="L22" s="47">
        <v>144.44444444444446</v>
      </c>
      <c r="M22" s="87">
        <v>19</v>
      </c>
      <c r="N22" s="94">
        <f t="shared" si="13"/>
        <v>2366.4558139534879</v>
      </c>
      <c r="O22" s="95">
        <f t="shared" si="14"/>
        <v>124.550305997552</v>
      </c>
      <c r="P22" s="54">
        <f t="shared" si="10"/>
        <v>1</v>
      </c>
      <c r="Q22" s="88">
        <f t="shared" si="11"/>
        <v>-19.894138446892455</v>
      </c>
      <c r="R22" s="431">
        <f t="shared" si="15"/>
        <v>0.86227134921382143</v>
      </c>
      <c r="S22" s="472"/>
      <c r="T22" s="89">
        <v>0.40902777777777777</v>
      </c>
      <c r="U22" s="89">
        <v>0.46875</v>
      </c>
      <c r="V22" s="438">
        <v>7</v>
      </c>
      <c r="W22" s="90">
        <f t="shared" si="16"/>
        <v>86.000000000000014</v>
      </c>
      <c r="X22" s="96"/>
      <c r="Y22" s="96"/>
      <c r="Z22" s="54"/>
      <c r="AA22" s="54"/>
      <c r="AB22" s="451"/>
      <c r="AC22" s="451"/>
      <c r="AD22" s="438"/>
      <c r="AE22" s="438"/>
      <c r="AF22" s="91">
        <f t="shared" si="6"/>
        <v>-233.5441860465121</v>
      </c>
      <c r="AG22" s="92">
        <f t="shared" si="7"/>
        <v>0.91017531305903376</v>
      </c>
      <c r="AH22" s="475"/>
    </row>
    <row r="23" spans="1:34" ht="19.149999999999999" customHeight="1">
      <c r="A23" s="471"/>
      <c r="B23" s="435" t="s">
        <v>201</v>
      </c>
      <c r="C23" s="97"/>
      <c r="D23" s="42" t="s">
        <v>317</v>
      </c>
      <c r="E23" s="43"/>
      <c r="F23" s="359">
        <v>49.91</v>
      </c>
      <c r="G23" s="44">
        <v>2747.8</v>
      </c>
      <c r="H23" s="84">
        <f t="shared" si="12"/>
        <v>137142.698</v>
      </c>
      <c r="I23" s="424">
        <v>1</v>
      </c>
      <c r="J23" s="93">
        <v>15</v>
      </c>
      <c r="K23" s="44">
        <v>1500</v>
      </c>
      <c r="L23" s="47">
        <v>100</v>
      </c>
      <c r="M23" s="87">
        <v>15</v>
      </c>
      <c r="N23" s="94">
        <f t="shared" si="13"/>
        <v>1433.6347826086949</v>
      </c>
      <c r="O23" s="95">
        <f t="shared" si="14"/>
        <v>95.575652173912985</v>
      </c>
      <c r="P23" s="54">
        <f t="shared" si="10"/>
        <v>0</v>
      </c>
      <c r="Q23" s="88">
        <f t="shared" si="11"/>
        <v>-4.4243478260870148</v>
      </c>
      <c r="R23" s="431">
        <f t="shared" si="15"/>
        <v>0.95575652173912984</v>
      </c>
      <c r="S23" s="472"/>
      <c r="T23" s="89">
        <v>0.50277777777777777</v>
      </c>
      <c r="U23" s="89">
        <v>0.58263888888888893</v>
      </c>
      <c r="V23" s="438">
        <v>6</v>
      </c>
      <c r="W23" s="90">
        <f t="shared" si="16"/>
        <v>115.00000000000007</v>
      </c>
      <c r="X23" s="96"/>
      <c r="Y23" s="96"/>
      <c r="Z23" s="54"/>
      <c r="AA23" s="54"/>
      <c r="AB23" s="451"/>
      <c r="AC23" s="451"/>
      <c r="AD23" s="438"/>
      <c r="AE23" s="438"/>
      <c r="AF23" s="48">
        <f t="shared" si="6"/>
        <v>-66.365217391305123</v>
      </c>
      <c r="AG23" s="428">
        <f t="shared" si="7"/>
        <v>0.95575652173912995</v>
      </c>
      <c r="AH23" s="475"/>
    </row>
    <row r="24" spans="1:34" ht="19.149999999999999" customHeight="1">
      <c r="A24" s="471"/>
      <c r="B24" s="435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1"/>
      <c r="S24" s="472"/>
      <c r="T24" s="89"/>
      <c r="U24" s="89"/>
      <c r="V24" s="438"/>
      <c r="W24" s="90">
        <f t="shared" si="16"/>
        <v>0</v>
      </c>
      <c r="X24" s="438"/>
      <c r="Y24" s="438"/>
      <c r="Z24" s="54"/>
      <c r="AA24" s="54"/>
      <c r="AB24" s="451"/>
      <c r="AC24" s="451"/>
      <c r="AD24" s="438"/>
      <c r="AE24" s="438"/>
      <c r="AF24" s="91">
        <f t="shared" si="6"/>
        <v>0</v>
      </c>
      <c r="AG24" s="92" t="e">
        <f t="shared" si="7"/>
        <v>#DIV/0!</v>
      </c>
      <c r="AH24" s="475"/>
    </row>
    <row r="25" spans="1:34" ht="19.149999999999999" customHeight="1">
      <c r="A25" s="471"/>
      <c r="B25" s="435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1"/>
      <c r="S25" s="472"/>
      <c r="T25" s="89"/>
      <c r="U25" s="89"/>
      <c r="V25" s="438"/>
      <c r="W25" s="90">
        <f t="shared" si="16"/>
        <v>0</v>
      </c>
      <c r="X25" s="438"/>
      <c r="Y25" s="438"/>
      <c r="Z25" s="54"/>
      <c r="AA25" s="54"/>
      <c r="AB25" s="451"/>
      <c r="AC25" s="451"/>
      <c r="AD25" s="438"/>
      <c r="AE25" s="438"/>
      <c r="AF25" s="48">
        <f t="shared" si="6"/>
        <v>0</v>
      </c>
      <c r="AG25" s="428" t="e">
        <f t="shared" si="7"/>
        <v>#DIV/0!</v>
      </c>
      <c r="AH25" s="475"/>
    </row>
    <row r="26" spans="1:34" ht="19.149999999999999" customHeight="1">
      <c r="A26" s="471"/>
      <c r="B26" s="435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1"/>
      <c r="S26" s="472"/>
      <c r="T26" s="89"/>
      <c r="U26" s="89"/>
      <c r="V26" s="438"/>
      <c r="W26" s="90">
        <f t="shared" si="16"/>
        <v>0</v>
      </c>
      <c r="X26" s="438"/>
      <c r="Y26" s="438"/>
      <c r="Z26" s="54"/>
      <c r="AA26" s="54"/>
      <c r="AB26" s="451"/>
      <c r="AC26" s="451"/>
      <c r="AD26" s="438"/>
      <c r="AE26" s="438"/>
      <c r="AF26" s="91">
        <f t="shared" si="6"/>
        <v>0</v>
      </c>
      <c r="AG26" s="92" t="e">
        <f t="shared" si="7"/>
        <v>#DIV/0!</v>
      </c>
      <c r="AH26" s="475"/>
    </row>
    <row r="27" spans="1:34" ht="19.149999999999999" customHeight="1">
      <c r="A27" s="471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1"/>
      <c r="S27" s="472"/>
      <c r="T27" s="89"/>
      <c r="U27" s="89"/>
      <c r="V27" s="438"/>
      <c r="W27" s="90">
        <f t="shared" si="16"/>
        <v>0</v>
      </c>
      <c r="X27" s="438"/>
      <c r="Y27" s="438"/>
      <c r="Z27" s="54"/>
      <c r="AA27" s="54"/>
      <c r="AB27" s="451"/>
      <c r="AC27" s="451"/>
      <c r="AD27" s="438"/>
      <c r="AE27" s="438"/>
      <c r="AF27" s="48">
        <f t="shared" si="6"/>
        <v>0</v>
      </c>
      <c r="AG27" s="428" t="e">
        <f t="shared" si="7"/>
        <v>#DIV/0!</v>
      </c>
      <c r="AH27" s="475"/>
    </row>
    <row r="28" spans="1:34" ht="19.149999999999999" customHeight="1">
      <c r="A28" s="471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1"/>
      <c r="S28" s="472"/>
      <c r="T28" s="89"/>
      <c r="U28" s="89"/>
      <c r="V28" s="438"/>
      <c r="W28" s="90">
        <f t="shared" si="16"/>
        <v>0</v>
      </c>
      <c r="X28" s="438"/>
      <c r="Y28" s="438"/>
      <c r="Z28" s="54"/>
      <c r="AA28" s="54"/>
      <c r="AB28" s="451"/>
      <c r="AC28" s="451"/>
      <c r="AD28" s="438"/>
      <c r="AE28" s="438"/>
      <c r="AF28" s="91">
        <f t="shared" si="6"/>
        <v>0</v>
      </c>
      <c r="AG28" s="92" t="e">
        <f t="shared" si="7"/>
        <v>#DIV/0!</v>
      </c>
      <c r="AH28" s="475"/>
    </row>
    <row r="29" spans="1:34" ht="19.149999999999999" customHeight="1">
      <c r="A29" s="471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1"/>
      <c r="S29" s="472"/>
      <c r="T29" s="89"/>
      <c r="U29" s="89"/>
      <c r="V29" s="438"/>
      <c r="W29" s="90">
        <f t="shared" si="16"/>
        <v>0</v>
      </c>
      <c r="X29" s="438"/>
      <c r="Y29" s="438"/>
      <c r="Z29" s="54"/>
      <c r="AA29" s="54"/>
      <c r="AB29" s="451"/>
      <c r="AC29" s="451"/>
      <c r="AD29" s="438"/>
      <c r="AE29" s="438"/>
      <c r="AF29" s="48">
        <f t="shared" si="6"/>
        <v>0</v>
      </c>
      <c r="AG29" s="428"/>
      <c r="AH29" s="475"/>
    </row>
    <row r="30" spans="1:34" ht="19.149999999999999" customHeight="1">
      <c r="A30" s="471"/>
      <c r="B30" s="99">
        <v>0</v>
      </c>
      <c r="C30" s="100" t="s">
        <v>207</v>
      </c>
      <c r="D30" s="470" t="s">
        <v>118</v>
      </c>
      <c r="E30" s="470"/>
      <c r="F30" s="363"/>
      <c r="G30" s="101"/>
      <c r="H30" s="102"/>
      <c r="I30" s="103"/>
      <c r="J30" s="101">
        <v>16.833333333333332</v>
      </c>
      <c r="K30" s="101">
        <v>2014.3333333333333</v>
      </c>
      <c r="L30" s="104">
        <v>118.62118736383444</v>
      </c>
      <c r="M30" s="101">
        <f t="shared" ref="M30:O30" si="17">AVERAGE(M18:M29)</f>
        <v>17.5</v>
      </c>
      <c r="N30" s="101">
        <f t="shared" si="17"/>
        <v>1881.7206869846343</v>
      </c>
      <c r="O30" s="104">
        <f t="shared" si="17"/>
        <v>106.07925765790594</v>
      </c>
      <c r="P30" s="54">
        <f t="shared" ref="P30:P37" si="18">M30-J30</f>
        <v>0.66666666666666785</v>
      </c>
      <c r="Q30" s="88">
        <f t="shared" ref="Q30:Q37" si="19">O30-L30</f>
        <v>-12.541929705928496</v>
      </c>
      <c r="R30" s="105">
        <f t="shared" ref="R30:R37" si="20">O30/L30</f>
        <v>0.89426905947703983</v>
      </c>
      <c r="S30" s="4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51"/>
      <c r="AC30" s="451"/>
      <c r="AD30" s="107">
        <f>SUM(AD18:AD29)</f>
        <v>0</v>
      </c>
      <c r="AE30" s="107">
        <f>SUM(AE18:AE29)</f>
        <v>0</v>
      </c>
      <c r="AF30" s="108">
        <f t="shared" si="6"/>
        <v>-132.61264634869895</v>
      </c>
      <c r="AG30" s="109">
        <f t="shared" ref="AG30" si="21">N30/K30</f>
        <v>0.93416549080819178</v>
      </c>
      <c r="AH30" s="476"/>
    </row>
    <row r="31" spans="1:34" ht="19.149999999999999" customHeight="1">
      <c r="A31" s="479" t="s">
        <v>208</v>
      </c>
      <c r="B31" s="110" t="s">
        <v>115</v>
      </c>
      <c r="C31" s="66"/>
      <c r="D31" s="111" t="s">
        <v>209</v>
      </c>
      <c r="E31" s="112"/>
      <c r="F31" s="364">
        <v>35.33</v>
      </c>
      <c r="G31" s="94">
        <v>2136</v>
      </c>
      <c r="H31" s="113">
        <f t="shared" ref="H31:H40" si="22">F31*G31</f>
        <v>75464.87999999999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7" si="23">G31/W31*60</f>
        <v>1857.391304347826</v>
      </c>
      <c r="O31" s="116">
        <f t="shared" ref="O31:O37" si="24">N31/M31</f>
        <v>154.78260869565216</v>
      </c>
      <c r="P31" s="117">
        <f t="shared" si="18"/>
        <v>0</v>
      </c>
      <c r="Q31" s="118">
        <f t="shared" si="19"/>
        <v>-21.717391304347842</v>
      </c>
      <c r="R31" s="432">
        <f t="shared" si="20"/>
        <v>0.87695529006035222</v>
      </c>
      <c r="S31" s="481">
        <f>R43</f>
        <v>0.87296024377728743</v>
      </c>
      <c r="T31" s="119">
        <v>0.16666666666666666</v>
      </c>
      <c r="U31" s="119">
        <v>0.21458333333333332</v>
      </c>
      <c r="V31" s="52">
        <v>5</v>
      </c>
      <c r="W31" s="120">
        <f t="shared" ref="W31:W42" si="25">(U31-T31)*24*60</f>
        <v>69</v>
      </c>
      <c r="X31" s="52"/>
      <c r="Y31" s="52"/>
      <c r="Z31" s="51"/>
      <c r="AA31" s="51"/>
      <c r="AB31" s="451"/>
      <c r="AC31" s="451"/>
      <c r="AD31" s="52"/>
      <c r="AE31" s="52"/>
      <c r="AF31" s="117">
        <f t="shared" si="6"/>
        <v>-260.60869565217399</v>
      </c>
      <c r="AG31" s="121">
        <f t="shared" si="7"/>
        <v>0.87695529006035222</v>
      </c>
      <c r="AH31" s="477">
        <f>AG43</f>
        <v>0.86558604152088803</v>
      </c>
    </row>
    <row r="32" spans="1:34" ht="19.149999999999999" customHeight="1">
      <c r="A32" s="480"/>
      <c r="B32" s="122" t="s">
        <v>115</v>
      </c>
      <c r="C32" s="123"/>
      <c r="D32" s="98" t="s">
        <v>210</v>
      </c>
      <c r="E32" s="43"/>
      <c r="F32" s="359">
        <v>34.229999999999997</v>
      </c>
      <c r="G32" s="44">
        <v>2109</v>
      </c>
      <c r="H32" s="84">
        <f t="shared" si="22"/>
        <v>72191.069999999992</v>
      </c>
      <c r="I32" s="421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1888.6567164179105</v>
      </c>
      <c r="O32" s="47">
        <f t="shared" si="24"/>
        <v>157.38805970149255</v>
      </c>
      <c r="P32" s="48">
        <f t="shared" si="18"/>
        <v>0</v>
      </c>
      <c r="Q32" s="49">
        <f t="shared" si="19"/>
        <v>-19.111940298507449</v>
      </c>
      <c r="R32" s="428">
        <f t="shared" si="20"/>
        <v>0.89171705213310226</v>
      </c>
      <c r="S32" s="472"/>
      <c r="T32" s="89">
        <v>0.22013888888888888</v>
      </c>
      <c r="U32" s="89">
        <v>0.26666666666666666</v>
      </c>
      <c r="V32" s="438">
        <v>8</v>
      </c>
      <c r="W32" s="90">
        <f t="shared" si="25"/>
        <v>67</v>
      </c>
      <c r="X32" s="124"/>
      <c r="Y32" s="124"/>
      <c r="Z32" s="125"/>
      <c r="AA32" s="125"/>
      <c r="AB32" s="451"/>
      <c r="AC32" s="451"/>
      <c r="AD32" s="438"/>
      <c r="AE32" s="438"/>
      <c r="AF32" s="48">
        <f t="shared" si="6"/>
        <v>-229.3432835820895</v>
      </c>
      <c r="AG32" s="428">
        <f t="shared" si="7"/>
        <v>0.89171705213310226</v>
      </c>
      <c r="AH32" s="463"/>
    </row>
    <row r="33" spans="1:34" ht="19.149999999999999" customHeight="1">
      <c r="A33" s="480"/>
      <c r="B33" s="122" t="s">
        <v>201</v>
      </c>
      <c r="C33" s="438"/>
      <c r="D33" s="82" t="s">
        <v>317</v>
      </c>
      <c r="E33" s="83"/>
      <c r="F33" s="359">
        <v>49.91</v>
      </c>
      <c r="G33" s="57">
        <v>2248.2000000000003</v>
      </c>
      <c r="H33" s="84">
        <f t="shared" si="22"/>
        <v>112207.66200000001</v>
      </c>
      <c r="I33" s="438"/>
      <c r="J33" s="46">
        <v>15</v>
      </c>
      <c r="K33" s="44">
        <v>1500</v>
      </c>
      <c r="L33" s="47">
        <v>100</v>
      </c>
      <c r="M33" s="46">
        <v>14</v>
      </c>
      <c r="N33" s="44">
        <f t="shared" si="23"/>
        <v>1297.0384615384626</v>
      </c>
      <c r="O33" s="47">
        <f t="shared" si="24"/>
        <v>92.645604395604465</v>
      </c>
      <c r="P33" s="48">
        <f t="shared" si="18"/>
        <v>-1</v>
      </c>
      <c r="Q33" s="49">
        <f t="shared" si="19"/>
        <v>-7.3543956043955347</v>
      </c>
      <c r="R33" s="428">
        <f t="shared" si="20"/>
        <v>0.92645604395604464</v>
      </c>
      <c r="S33" s="472"/>
      <c r="T33" s="89">
        <v>0.28194444444444444</v>
      </c>
      <c r="U33" s="89">
        <v>0.35416666666666663</v>
      </c>
      <c r="V33" s="438">
        <v>22</v>
      </c>
      <c r="W33" s="90">
        <f t="shared" si="25"/>
        <v>103.99999999999994</v>
      </c>
      <c r="X33" s="124">
        <v>0.27013888888888887</v>
      </c>
      <c r="Y33" s="124">
        <v>0.27916666666666667</v>
      </c>
      <c r="Z33" s="125"/>
      <c r="AA33" s="125"/>
      <c r="AB33" s="451"/>
      <c r="AC33" s="451"/>
      <c r="AD33" s="438"/>
      <c r="AE33" s="438"/>
      <c r="AF33" s="48">
        <f t="shared" si="6"/>
        <v>-202.96153846153743</v>
      </c>
      <c r="AG33" s="126">
        <f t="shared" si="7"/>
        <v>0.86469230769230843</v>
      </c>
      <c r="AH33" s="463"/>
    </row>
    <row r="34" spans="1:34" ht="19.149999999999999" customHeight="1">
      <c r="A34" s="480"/>
      <c r="B34" s="122" t="s">
        <v>196</v>
      </c>
      <c r="C34" s="127"/>
      <c r="D34" s="82" t="s">
        <v>212</v>
      </c>
      <c r="E34" s="83"/>
      <c r="F34" s="359">
        <v>54.09</v>
      </c>
      <c r="G34" s="57">
        <v>2839.66</v>
      </c>
      <c r="H34" s="84">
        <f t="shared" si="22"/>
        <v>153597.20939999999</v>
      </c>
      <c r="I34" s="438"/>
      <c r="J34" s="46">
        <v>18</v>
      </c>
      <c r="K34" s="44">
        <v>1500</v>
      </c>
      <c r="L34" s="47">
        <v>83.333333333333329</v>
      </c>
      <c r="M34" s="46">
        <v>18</v>
      </c>
      <c r="N34" s="44">
        <f t="shared" si="23"/>
        <v>1271.489552238806</v>
      </c>
      <c r="O34" s="47">
        <f t="shared" si="24"/>
        <v>70.638308457711446</v>
      </c>
      <c r="P34" s="48">
        <f t="shared" si="18"/>
        <v>0</v>
      </c>
      <c r="Q34" s="49">
        <f t="shared" si="19"/>
        <v>-12.695024875621883</v>
      </c>
      <c r="R34" s="428">
        <f t="shared" si="20"/>
        <v>0.84765970149253744</v>
      </c>
      <c r="S34" s="472"/>
      <c r="T34" s="89">
        <v>0.35902777777777772</v>
      </c>
      <c r="U34" s="89">
        <v>0.45208333333333328</v>
      </c>
      <c r="V34" s="438">
        <v>7</v>
      </c>
      <c r="W34" s="90">
        <f t="shared" si="25"/>
        <v>134</v>
      </c>
      <c r="X34" s="124"/>
      <c r="Y34" s="124"/>
      <c r="Z34" s="125"/>
      <c r="AA34" s="125"/>
      <c r="AB34" s="451"/>
      <c r="AC34" s="451"/>
      <c r="AD34" s="438"/>
      <c r="AE34" s="438"/>
      <c r="AF34" s="48">
        <f t="shared" si="6"/>
        <v>-228.51044776119397</v>
      </c>
      <c r="AG34" s="126">
        <f t="shared" si="7"/>
        <v>0.84765970149253733</v>
      </c>
      <c r="AH34" s="463"/>
    </row>
    <row r="35" spans="1:34" ht="19.149999999999999" customHeight="1">
      <c r="A35" s="480"/>
      <c r="B35" s="122" t="s">
        <v>196</v>
      </c>
      <c r="C35" s="41"/>
      <c r="D35" s="42" t="s">
        <v>213</v>
      </c>
      <c r="E35" s="43"/>
      <c r="F35" s="359">
        <v>50.67</v>
      </c>
      <c r="G35" s="128">
        <v>2026</v>
      </c>
      <c r="H35" s="84">
        <f t="shared" si="22"/>
        <v>102657.42</v>
      </c>
      <c r="I35" s="424"/>
      <c r="J35" s="46">
        <v>18</v>
      </c>
      <c r="K35" s="44">
        <v>1500</v>
      </c>
      <c r="L35" s="47">
        <v>83.333333333333329</v>
      </c>
      <c r="M35" s="46">
        <v>18</v>
      </c>
      <c r="N35" s="44">
        <f t="shared" si="23"/>
        <v>1279.578947368421</v>
      </c>
      <c r="O35" s="47">
        <f t="shared" si="24"/>
        <v>71.087719298245617</v>
      </c>
      <c r="P35" s="48">
        <f t="shared" si="18"/>
        <v>0</v>
      </c>
      <c r="Q35" s="49">
        <f t="shared" si="19"/>
        <v>-12.245614035087712</v>
      </c>
      <c r="R35" s="428">
        <f t="shared" si="20"/>
        <v>0.8530526315789474</v>
      </c>
      <c r="S35" s="472"/>
      <c r="T35" s="89">
        <v>0.49305555555555547</v>
      </c>
      <c r="U35" s="89">
        <v>0.55902777777777768</v>
      </c>
      <c r="V35" s="438">
        <v>6</v>
      </c>
      <c r="W35" s="90">
        <f t="shared" si="25"/>
        <v>94.999999999999986</v>
      </c>
      <c r="X35" s="124"/>
      <c r="Y35" s="124"/>
      <c r="Z35" s="125"/>
      <c r="AA35" s="125"/>
      <c r="AB35" s="451"/>
      <c r="AC35" s="451"/>
      <c r="AD35" s="438"/>
      <c r="AE35" s="438"/>
      <c r="AF35" s="117">
        <f t="shared" si="6"/>
        <v>-220.42105263157896</v>
      </c>
      <c r="AG35" s="121">
        <f t="shared" si="7"/>
        <v>0.8530526315789474</v>
      </c>
      <c r="AH35" s="464"/>
    </row>
    <row r="36" spans="1:34" ht="19.149999999999999" customHeight="1">
      <c r="A36" s="480"/>
      <c r="B36" s="122" t="s">
        <v>107</v>
      </c>
      <c r="C36" s="129"/>
      <c r="D36" s="42" t="s">
        <v>337</v>
      </c>
      <c r="E36" s="83"/>
      <c r="F36" s="359">
        <v>25.64</v>
      </c>
      <c r="G36" s="57">
        <v>540</v>
      </c>
      <c r="H36" s="84">
        <f t="shared" si="22"/>
        <v>13845.6</v>
      </c>
      <c r="I36" s="438"/>
      <c r="J36" s="46">
        <v>10</v>
      </c>
      <c r="K36" s="44">
        <v>1500</v>
      </c>
      <c r="L36" s="47">
        <v>150</v>
      </c>
      <c r="M36" s="46">
        <v>10</v>
      </c>
      <c r="N36" s="44">
        <f t="shared" si="23"/>
        <v>1246.1538461538353</v>
      </c>
      <c r="O36" s="47">
        <f t="shared" si="24"/>
        <v>124.61538461538353</v>
      </c>
      <c r="P36" s="48">
        <f t="shared" si="18"/>
        <v>0</v>
      </c>
      <c r="Q36" s="49">
        <f t="shared" si="19"/>
        <v>-25.384615384616467</v>
      </c>
      <c r="R36" s="428">
        <f t="shared" si="20"/>
        <v>0.8307692307692236</v>
      </c>
      <c r="S36" s="472"/>
      <c r="T36" s="89">
        <v>0.56388888888888877</v>
      </c>
      <c r="U36" s="89">
        <v>0.58194444444444449</v>
      </c>
      <c r="V36" s="438">
        <v>7</v>
      </c>
      <c r="W36" s="90">
        <f t="shared" si="25"/>
        <v>26.000000000000227</v>
      </c>
      <c r="X36" s="124"/>
      <c r="Y36" s="124"/>
      <c r="Z36" s="125"/>
      <c r="AA36" s="125"/>
      <c r="AB36" s="451"/>
      <c r="AC36" s="451"/>
      <c r="AD36" s="438"/>
      <c r="AE36" s="438"/>
      <c r="AF36" s="48">
        <f t="shared" si="6"/>
        <v>-253.84615384616473</v>
      </c>
      <c r="AG36" s="428">
        <f t="shared" si="7"/>
        <v>0.83076923076922349</v>
      </c>
      <c r="AH36" s="464"/>
    </row>
    <row r="37" spans="1:34" ht="19.149999999999999" customHeight="1">
      <c r="A37" s="480"/>
      <c r="B37" s="122" t="s">
        <v>115</v>
      </c>
      <c r="C37" s="129"/>
      <c r="D37" s="82" t="s">
        <v>116</v>
      </c>
      <c r="E37" s="83"/>
      <c r="F37" s="359">
        <v>28.57</v>
      </c>
      <c r="G37" s="57">
        <v>1472</v>
      </c>
      <c r="H37" s="84">
        <f t="shared" si="22"/>
        <v>42055.040000000001</v>
      </c>
      <c r="I37" s="438"/>
      <c r="J37" s="46">
        <v>12</v>
      </c>
      <c r="K37" s="44">
        <v>1500</v>
      </c>
      <c r="L37" s="47">
        <v>125</v>
      </c>
      <c r="M37" s="46">
        <v>12</v>
      </c>
      <c r="N37" s="44">
        <f t="shared" si="23"/>
        <v>1318.2089552238822</v>
      </c>
      <c r="O37" s="47">
        <f t="shared" si="24"/>
        <v>109.85074626865685</v>
      </c>
      <c r="P37" s="48">
        <f t="shared" si="18"/>
        <v>0</v>
      </c>
      <c r="Q37" s="49">
        <f t="shared" si="19"/>
        <v>-15.149253731343151</v>
      </c>
      <c r="R37" s="428">
        <f t="shared" si="20"/>
        <v>0.87880597014925477</v>
      </c>
      <c r="S37" s="472"/>
      <c r="T37" s="89">
        <v>0.5854166666666667</v>
      </c>
      <c r="U37" s="89">
        <v>0.63194444444444442</v>
      </c>
      <c r="V37" s="438">
        <v>5</v>
      </c>
      <c r="W37" s="90">
        <f t="shared" si="25"/>
        <v>66.999999999999915</v>
      </c>
      <c r="X37" s="124"/>
      <c r="Y37" s="124"/>
      <c r="Z37" s="125"/>
      <c r="AA37" s="125"/>
      <c r="AB37" s="451"/>
      <c r="AC37" s="451"/>
      <c r="AD37" s="438"/>
      <c r="AE37" s="438"/>
      <c r="AF37" s="48">
        <f t="shared" si="6"/>
        <v>-181.79104477611781</v>
      </c>
      <c r="AG37" s="126">
        <f t="shared" si="7"/>
        <v>0.87880597014925477</v>
      </c>
      <c r="AH37" s="464"/>
    </row>
    <row r="38" spans="1:34" ht="19.149999999999999" customHeight="1">
      <c r="A38" s="480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38"/>
      <c r="J38" s="46"/>
      <c r="K38" s="44"/>
      <c r="L38" s="47"/>
      <c r="M38" s="427"/>
      <c r="N38" s="44"/>
      <c r="O38" s="47"/>
      <c r="P38" s="48"/>
      <c r="Q38" s="49"/>
      <c r="R38" s="428"/>
      <c r="S38" s="472"/>
      <c r="T38" s="89"/>
      <c r="U38" s="89"/>
      <c r="V38" s="438"/>
      <c r="W38" s="90">
        <f t="shared" si="25"/>
        <v>0</v>
      </c>
      <c r="X38" s="124"/>
      <c r="Y38" s="124"/>
      <c r="Z38" s="125"/>
      <c r="AA38" s="125"/>
      <c r="AB38" s="451"/>
      <c r="AC38" s="451"/>
      <c r="AD38" s="438"/>
      <c r="AE38" s="438"/>
      <c r="AF38" s="48">
        <f t="shared" si="6"/>
        <v>0</v>
      </c>
      <c r="AG38" s="126" t="e">
        <f t="shared" si="7"/>
        <v>#DIV/0!</v>
      </c>
      <c r="AH38" s="464"/>
    </row>
    <row r="39" spans="1:34" ht="19.149999999999999" customHeight="1">
      <c r="A39" s="480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38"/>
      <c r="J39" s="46"/>
      <c r="K39" s="44"/>
      <c r="L39" s="47"/>
      <c r="M39" s="427"/>
      <c r="N39" s="44"/>
      <c r="O39" s="47"/>
      <c r="P39" s="48"/>
      <c r="Q39" s="49"/>
      <c r="R39" s="428"/>
      <c r="S39" s="472"/>
      <c r="T39" s="89"/>
      <c r="U39" s="89"/>
      <c r="V39" s="438"/>
      <c r="W39" s="90">
        <f t="shared" si="25"/>
        <v>0</v>
      </c>
      <c r="X39" s="124"/>
      <c r="Y39" s="124"/>
      <c r="Z39" s="125"/>
      <c r="AA39" s="125"/>
      <c r="AB39" s="451"/>
      <c r="AC39" s="451"/>
      <c r="AD39" s="438"/>
      <c r="AE39" s="438"/>
      <c r="AF39" s="117">
        <f t="shared" si="6"/>
        <v>0</v>
      </c>
      <c r="AG39" s="121" t="e">
        <f t="shared" si="7"/>
        <v>#DIV/0!</v>
      </c>
      <c r="AH39" s="464"/>
    </row>
    <row r="40" spans="1:34" ht="19.149999999999999" customHeight="1">
      <c r="A40" s="480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4"/>
      <c r="J40" s="132"/>
      <c r="K40" s="133"/>
      <c r="L40" s="134"/>
      <c r="M40" s="422"/>
      <c r="N40" s="44"/>
      <c r="O40" s="47"/>
      <c r="P40" s="48"/>
      <c r="Q40" s="49"/>
      <c r="R40" s="428"/>
      <c r="S40" s="472"/>
      <c r="T40" s="89"/>
      <c r="U40" s="89"/>
      <c r="V40" s="438"/>
      <c r="W40" s="90">
        <f t="shared" si="25"/>
        <v>0</v>
      </c>
      <c r="X40" s="124"/>
      <c r="Y40" s="124"/>
      <c r="Z40" s="125"/>
      <c r="AA40" s="125"/>
      <c r="AB40" s="451"/>
      <c r="AC40" s="451"/>
      <c r="AD40" s="438"/>
      <c r="AE40" s="438"/>
      <c r="AF40" s="48">
        <f t="shared" si="6"/>
        <v>0</v>
      </c>
      <c r="AG40" s="428" t="e">
        <f t="shared" si="7"/>
        <v>#DIV/0!</v>
      </c>
      <c r="AH40" s="464"/>
    </row>
    <row r="41" spans="1:34" ht="19.149999999999999" customHeight="1">
      <c r="A41" s="480"/>
      <c r="B41" s="438">
        <v>0</v>
      </c>
      <c r="C41" s="55"/>
      <c r="D41" s="82"/>
      <c r="E41" s="83"/>
      <c r="F41" s="359" t="s">
        <v>105</v>
      </c>
      <c r="G41" s="57"/>
      <c r="H41" s="84"/>
      <c r="I41" s="438"/>
      <c r="J41" s="87"/>
      <c r="K41" s="57"/>
      <c r="L41" s="86"/>
      <c r="M41" s="427"/>
      <c r="N41" s="57"/>
      <c r="O41" s="86"/>
      <c r="P41" s="54"/>
      <c r="Q41" s="88"/>
      <c r="R41" s="431"/>
      <c r="S41" s="472"/>
      <c r="T41" s="89"/>
      <c r="U41" s="89"/>
      <c r="V41" s="438"/>
      <c r="W41" s="90">
        <f t="shared" si="25"/>
        <v>0</v>
      </c>
      <c r="X41" s="124"/>
      <c r="Y41" s="124"/>
      <c r="Z41" s="125"/>
      <c r="AA41" s="125"/>
      <c r="AB41" s="451"/>
      <c r="AC41" s="451"/>
      <c r="AD41" s="438"/>
      <c r="AE41" s="438"/>
      <c r="AF41" s="48"/>
      <c r="AG41" s="130"/>
      <c r="AH41" s="464"/>
    </row>
    <row r="42" spans="1:34" ht="19.149999999999999" customHeight="1">
      <c r="A42" s="480"/>
      <c r="B42" s="438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38"/>
      <c r="J42" s="87"/>
      <c r="K42" s="57"/>
      <c r="L42" s="86"/>
      <c r="M42" s="427"/>
      <c r="N42" s="57"/>
      <c r="O42" s="86"/>
      <c r="P42" s="54"/>
      <c r="Q42" s="88"/>
      <c r="R42" s="431"/>
      <c r="S42" s="472"/>
      <c r="T42" s="89"/>
      <c r="U42" s="89"/>
      <c r="V42" s="438"/>
      <c r="W42" s="90">
        <f t="shared" si="25"/>
        <v>0</v>
      </c>
      <c r="X42" s="124"/>
      <c r="Y42" s="124"/>
      <c r="Z42" s="125"/>
      <c r="AA42" s="125"/>
      <c r="AB42" s="451"/>
      <c r="AC42" s="451"/>
      <c r="AD42" s="438"/>
      <c r="AE42" s="438"/>
      <c r="AF42" s="48"/>
      <c r="AG42" s="130"/>
      <c r="AH42" s="464"/>
    </row>
    <row r="43" spans="1:34" ht="19.149999999999999" customHeight="1">
      <c r="A43" s="480"/>
      <c r="B43" s="122">
        <v>0</v>
      </c>
      <c r="C43" s="100" t="s">
        <v>214</v>
      </c>
      <c r="D43" s="478" t="s">
        <v>118</v>
      </c>
      <c r="E43" s="478"/>
      <c r="F43" s="363"/>
      <c r="G43" s="101"/>
      <c r="H43" s="102"/>
      <c r="I43" s="103"/>
      <c r="J43" s="101">
        <v>13.857142857142858</v>
      </c>
      <c r="K43" s="101">
        <v>1676.5714285714287</v>
      </c>
      <c r="L43" s="104">
        <v>127.80952380952382</v>
      </c>
      <c r="M43" s="101">
        <f t="shared" ref="M43:O43" si="26">AVERAGE(M31:M42)</f>
        <v>13.714285714285714</v>
      </c>
      <c r="N43" s="101">
        <f t="shared" si="26"/>
        <v>1451.2168261841632</v>
      </c>
      <c r="O43" s="104">
        <f t="shared" si="26"/>
        <v>111.57263306182094</v>
      </c>
      <c r="P43" s="54">
        <f>M43-J43</f>
        <v>-0.14285714285714413</v>
      </c>
      <c r="Q43" s="88">
        <f>N43-K43</f>
        <v>-225.35460238726546</v>
      </c>
      <c r="R43" s="105">
        <f t="shared" ref="R43:R49" si="27">O43/L43</f>
        <v>0.87296024377728743</v>
      </c>
      <c r="S43" s="472"/>
      <c r="T43" s="89"/>
      <c r="U43" s="89"/>
      <c r="V43" s="438"/>
      <c r="W43" s="438"/>
      <c r="X43" s="124"/>
      <c r="Y43" s="124"/>
      <c r="Z43" s="135">
        <f>SUM(Z31:Z42)</f>
        <v>0</v>
      </c>
      <c r="AA43" s="135">
        <f>SUM(AA31:AA42)</f>
        <v>0</v>
      </c>
      <c r="AB43" s="451"/>
      <c r="AC43" s="451"/>
      <c r="AD43" s="107">
        <f>SUM(AD31:AD42)</f>
        <v>0</v>
      </c>
      <c r="AE43" s="107">
        <f>SUM(AE31:AE42)</f>
        <v>0</v>
      </c>
      <c r="AF43" s="48">
        <f t="shared" ref="AF43:AF54" si="28">N43-K43</f>
        <v>-225.35460238726546</v>
      </c>
      <c r="AG43" s="429">
        <f t="shared" si="7"/>
        <v>0.86558604152088803</v>
      </c>
      <c r="AH43" s="464"/>
    </row>
    <row r="44" spans="1:34" s="148" customFormat="1" ht="19.149999999999999" customHeight="1">
      <c r="A44" s="482" t="s">
        <v>215</v>
      </c>
      <c r="B44" s="97" t="s">
        <v>115</v>
      </c>
      <c r="C44" s="136"/>
      <c r="D44" s="42" t="s">
        <v>217</v>
      </c>
      <c r="E44" s="43"/>
      <c r="F44" s="366">
        <v>24.73</v>
      </c>
      <c r="G44" s="137">
        <v>2333</v>
      </c>
      <c r="H44" s="45">
        <f>F44*G44</f>
        <v>57695.090000000004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2187.1874999999995</v>
      </c>
      <c r="O44" s="141">
        <f t="shared" ref="O44:O49" si="30">N44/M44</f>
        <v>437.43749999999989</v>
      </c>
      <c r="P44" s="51">
        <f t="shared" ref="P44:P49" si="31">M44-J44</f>
        <v>1</v>
      </c>
      <c r="Q44" s="142">
        <f t="shared" ref="Q44:Q49" si="32">O44-L44</f>
        <v>-62.562500000000114</v>
      </c>
      <c r="R44" s="143">
        <f t="shared" si="27"/>
        <v>0.87487499999999974</v>
      </c>
      <c r="S44" s="463">
        <f>R56</f>
        <v>0.89211028952391092</v>
      </c>
      <c r="T44" s="144">
        <v>0.16666666666666666</v>
      </c>
      <c r="U44" s="144">
        <v>0.21111111111111111</v>
      </c>
      <c r="V44" s="145">
        <v>5</v>
      </c>
      <c r="W44" s="146">
        <f t="shared" ref="W44:W56" si="33">(U44-T44)*24*60</f>
        <v>64.000000000000014</v>
      </c>
      <c r="X44" s="124"/>
      <c r="Y44" s="124"/>
      <c r="Z44" s="125"/>
      <c r="AA44" s="125"/>
      <c r="AB44" s="451"/>
      <c r="AC44" s="451"/>
      <c r="AD44" s="438"/>
      <c r="AE44" s="438"/>
      <c r="AF44" s="147">
        <f t="shared" si="28"/>
        <v>187.18749999999955</v>
      </c>
      <c r="AG44" s="433">
        <f t="shared" si="7"/>
        <v>1.0935937499999997</v>
      </c>
      <c r="AH44" s="485">
        <f>AG56</f>
        <v>1.02602121849742</v>
      </c>
    </row>
    <row r="45" spans="1:34" s="148" customFormat="1" ht="19.149999999999999" customHeight="1">
      <c r="A45" s="483"/>
      <c r="B45" s="97" t="s">
        <v>115</v>
      </c>
      <c r="C45" s="136"/>
      <c r="D45" s="42" t="s">
        <v>218</v>
      </c>
      <c r="E45" s="43"/>
      <c r="F45" s="366">
        <v>24.73</v>
      </c>
      <c r="G45" s="137">
        <v>2217</v>
      </c>
      <c r="H45" s="45">
        <f>F45*G45</f>
        <v>54826.41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2145.4838709677429</v>
      </c>
      <c r="O45" s="141">
        <f t="shared" si="30"/>
        <v>429.09677419354858</v>
      </c>
      <c r="P45" s="51">
        <f t="shared" si="31"/>
        <v>1</v>
      </c>
      <c r="Q45" s="142">
        <f t="shared" si="32"/>
        <v>-70.903225806451417</v>
      </c>
      <c r="R45" s="143">
        <f t="shared" si="27"/>
        <v>0.85819354838709716</v>
      </c>
      <c r="S45" s="463"/>
      <c r="T45" s="144">
        <v>0.21458333333333332</v>
      </c>
      <c r="U45" s="144">
        <v>0.25763888888888886</v>
      </c>
      <c r="V45" s="145">
        <v>5</v>
      </c>
      <c r="W45" s="146">
        <f t="shared" si="33"/>
        <v>61.999999999999979</v>
      </c>
      <c r="X45" s="124"/>
      <c r="Y45" s="124"/>
      <c r="Z45" s="125"/>
      <c r="AA45" s="125"/>
      <c r="AB45" s="451"/>
      <c r="AC45" s="451"/>
      <c r="AD45" s="438"/>
      <c r="AE45" s="438"/>
      <c r="AF45" s="147">
        <f t="shared" si="28"/>
        <v>145.48387096774286</v>
      </c>
      <c r="AG45" s="433">
        <f t="shared" si="7"/>
        <v>1.0727419354838714</v>
      </c>
      <c r="AH45" s="485"/>
    </row>
    <row r="46" spans="1:34" s="148" customFormat="1" ht="19.149999999999999" customHeight="1">
      <c r="A46" s="483"/>
      <c r="B46" s="97" t="s">
        <v>115</v>
      </c>
      <c r="C46" s="136"/>
      <c r="D46" s="42" t="s">
        <v>252</v>
      </c>
      <c r="E46" s="43"/>
      <c r="F46" s="366">
        <v>21.92</v>
      </c>
      <c r="G46" s="137">
        <v>743</v>
      </c>
      <c r="H46" s="45">
        <f t="shared" ref="H46:H50" si="34">F46*G46</f>
        <v>16286.560000000001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2122.8571428571422</v>
      </c>
      <c r="O46" s="141">
        <f t="shared" si="30"/>
        <v>424.57142857142844</v>
      </c>
      <c r="P46" s="51">
        <f t="shared" si="31"/>
        <v>1</v>
      </c>
      <c r="Q46" s="142">
        <f t="shared" si="32"/>
        <v>-75.428571428571558</v>
      </c>
      <c r="R46" s="143">
        <f t="shared" si="27"/>
        <v>0.84914285714285687</v>
      </c>
      <c r="S46" s="463"/>
      <c r="T46" s="144">
        <v>0.26111111111111107</v>
      </c>
      <c r="U46" s="144">
        <v>0.27569444444444441</v>
      </c>
      <c r="V46" s="145">
        <v>5</v>
      </c>
      <c r="W46" s="146">
        <f t="shared" si="33"/>
        <v>21.000000000000007</v>
      </c>
      <c r="X46" s="124"/>
      <c r="Y46" s="124"/>
      <c r="Z46" s="125"/>
      <c r="AA46" s="125"/>
      <c r="AB46" s="451"/>
      <c r="AC46" s="451"/>
      <c r="AD46" s="438"/>
      <c r="AE46" s="438"/>
      <c r="AF46" s="147">
        <f t="shared" si="28"/>
        <v>122.85714285714221</v>
      </c>
      <c r="AG46" s="433">
        <f t="shared" si="7"/>
        <v>1.0614285714285712</v>
      </c>
      <c r="AH46" s="485"/>
    </row>
    <row r="47" spans="1:34" s="148" customFormat="1" ht="19.149999999999999" customHeight="1">
      <c r="A47" s="483"/>
      <c r="B47" s="97" t="s">
        <v>203</v>
      </c>
      <c r="C47" s="136"/>
      <c r="D47" s="150" t="s">
        <v>309</v>
      </c>
      <c r="E47" s="151"/>
      <c r="F47" s="366">
        <v>31.43</v>
      </c>
      <c r="G47" s="140">
        <v>2325</v>
      </c>
      <c r="H47" s="45">
        <f t="shared" si="34"/>
        <v>73074.75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1484.0425531914896</v>
      </c>
      <c r="O47" s="141">
        <f t="shared" si="30"/>
        <v>212.00607902735564</v>
      </c>
      <c r="P47" s="51">
        <f t="shared" si="31"/>
        <v>0</v>
      </c>
      <c r="Q47" s="142">
        <f t="shared" si="32"/>
        <v>-2.2796352583586383</v>
      </c>
      <c r="R47" s="143">
        <f t="shared" si="27"/>
        <v>0.98936170212765973</v>
      </c>
      <c r="S47" s="463"/>
      <c r="T47" s="144">
        <v>0.2895833333333333</v>
      </c>
      <c r="U47" s="144">
        <v>0.35486111111111107</v>
      </c>
      <c r="V47" s="140">
        <v>20</v>
      </c>
      <c r="W47" s="146">
        <f t="shared" si="33"/>
        <v>93.999999999999986</v>
      </c>
      <c r="X47" s="124">
        <v>0.27916666666666667</v>
      </c>
      <c r="Y47" s="124">
        <v>0.28680555555555554</v>
      </c>
      <c r="Z47" s="125"/>
      <c r="AA47" s="125"/>
      <c r="AB47" s="451"/>
      <c r="AC47" s="451"/>
      <c r="AD47" s="438"/>
      <c r="AE47" s="438"/>
      <c r="AF47" s="147">
        <f t="shared" si="28"/>
        <v>-15.95744680851044</v>
      </c>
      <c r="AG47" s="433">
        <f t="shared" si="7"/>
        <v>0.98936170212765973</v>
      </c>
      <c r="AH47" s="485"/>
    </row>
    <row r="48" spans="1:34" s="148" customFormat="1" ht="19.149999999999999" customHeight="1">
      <c r="A48" s="483"/>
      <c r="B48" s="97" t="s">
        <v>203</v>
      </c>
      <c r="C48" s="136"/>
      <c r="D48" s="153" t="s">
        <v>310</v>
      </c>
      <c r="E48" s="151"/>
      <c r="F48" s="366">
        <v>11.86</v>
      </c>
      <c r="G48" s="140">
        <v>3344</v>
      </c>
      <c r="H48" s="45">
        <f t="shared" si="34"/>
        <v>39659.839999999997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1422.9787234042556</v>
      </c>
      <c r="O48" s="141">
        <f t="shared" si="30"/>
        <v>237.16312056737593</v>
      </c>
      <c r="P48" s="51">
        <f t="shared" si="31"/>
        <v>0</v>
      </c>
      <c r="Q48" s="142">
        <f t="shared" si="32"/>
        <v>-12.836879432624073</v>
      </c>
      <c r="R48" s="143">
        <f t="shared" si="27"/>
        <v>0.94865248226950372</v>
      </c>
      <c r="S48" s="463"/>
      <c r="T48" s="154">
        <v>0.36874999999999997</v>
      </c>
      <c r="U48" s="154">
        <v>0.46666666666666662</v>
      </c>
      <c r="V48" s="137">
        <v>20</v>
      </c>
      <c r="W48" s="146">
        <f t="shared" si="33"/>
        <v>140.99999999999997</v>
      </c>
      <c r="X48" s="124">
        <v>0.35833333333333334</v>
      </c>
      <c r="Y48" s="124">
        <v>0.3659722222222222</v>
      </c>
      <c r="Z48" s="125"/>
      <c r="AA48" s="125"/>
      <c r="AB48" s="451"/>
      <c r="AC48" s="451"/>
      <c r="AD48" s="438"/>
      <c r="AE48" s="438"/>
      <c r="AF48" s="147">
        <f t="shared" si="28"/>
        <v>-77.021276595744439</v>
      </c>
      <c r="AG48" s="433">
        <f t="shared" si="7"/>
        <v>0.94865248226950372</v>
      </c>
      <c r="AH48" s="485"/>
    </row>
    <row r="49" spans="1:34" s="148" customFormat="1" ht="19.149999999999999" customHeight="1">
      <c r="A49" s="483"/>
      <c r="B49" s="97" t="s">
        <v>196</v>
      </c>
      <c r="C49" s="136"/>
      <c r="D49" s="153" t="s">
        <v>220</v>
      </c>
      <c r="E49" s="151"/>
      <c r="F49" s="366">
        <v>10.09</v>
      </c>
      <c r="G49" s="137">
        <v>6183.45</v>
      </c>
      <c r="H49" s="45">
        <f t="shared" si="34"/>
        <v>62391.010499999997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1410.6730038022813</v>
      </c>
      <c r="O49" s="141">
        <f t="shared" si="30"/>
        <v>235.11216730038021</v>
      </c>
      <c r="P49" s="51">
        <f t="shared" si="31"/>
        <v>0</v>
      </c>
      <c r="Q49" s="142">
        <f t="shared" si="32"/>
        <v>-14.887832699619793</v>
      </c>
      <c r="R49" s="143">
        <f t="shared" si="27"/>
        <v>0.94044866920152081</v>
      </c>
      <c r="S49" s="463"/>
      <c r="T49" s="154">
        <v>0.48749999999999993</v>
      </c>
      <c r="U49" s="154">
        <v>0.67013888888888884</v>
      </c>
      <c r="V49" s="137">
        <v>30</v>
      </c>
      <c r="W49" s="146">
        <f t="shared" si="33"/>
        <v>263</v>
      </c>
      <c r="X49" s="155">
        <v>0.47013888888888888</v>
      </c>
      <c r="Y49" s="155">
        <v>0.48472222222222222</v>
      </c>
      <c r="Z49" s="156"/>
      <c r="AA49" s="125"/>
      <c r="AB49" s="451"/>
      <c r="AC49" s="451"/>
      <c r="AD49" s="438"/>
      <c r="AE49" s="438"/>
      <c r="AF49" s="147">
        <f t="shared" si="28"/>
        <v>-89.326996197718699</v>
      </c>
      <c r="AG49" s="433">
        <f t="shared" si="7"/>
        <v>0.94044866920152081</v>
      </c>
      <c r="AH49" s="485"/>
    </row>
    <row r="50" spans="1:34" s="148" customFormat="1" ht="19.149999999999999" customHeight="1">
      <c r="A50" s="483"/>
      <c r="B50" s="97">
        <v>0</v>
      </c>
      <c r="C50" s="136"/>
      <c r="D50" s="153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463"/>
      <c r="T50" s="154"/>
      <c r="U50" s="154"/>
      <c r="V50" s="137"/>
      <c r="W50" s="146">
        <f t="shared" si="33"/>
        <v>0</v>
      </c>
      <c r="X50" s="155"/>
      <c r="Y50" s="155"/>
      <c r="Z50" s="156"/>
      <c r="AA50" s="156"/>
      <c r="AB50" s="451"/>
      <c r="AC50" s="451"/>
      <c r="AD50" s="438"/>
      <c r="AE50" s="438"/>
      <c r="AF50" s="147">
        <f t="shared" si="28"/>
        <v>0</v>
      </c>
      <c r="AG50" s="433" t="e">
        <f t="shared" si="7"/>
        <v>#DIV/0!</v>
      </c>
      <c r="AH50" s="485"/>
    </row>
    <row r="51" spans="1:34" s="148" customFormat="1" ht="19.149999999999999" customHeight="1">
      <c r="A51" s="483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46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451"/>
      <c r="AC51" s="451"/>
      <c r="AD51" s="438"/>
      <c r="AE51" s="438"/>
      <c r="AF51" s="147">
        <f t="shared" si="28"/>
        <v>0</v>
      </c>
      <c r="AG51" s="433" t="e">
        <f t="shared" si="7"/>
        <v>#DIV/0!</v>
      </c>
      <c r="AH51" s="485"/>
    </row>
    <row r="52" spans="1:34" s="148" customFormat="1" ht="19.149999999999999" customHeight="1">
      <c r="A52" s="483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1"/>
      <c r="S52" s="46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451"/>
      <c r="AC52" s="451"/>
      <c r="AD52" s="438"/>
      <c r="AE52" s="438"/>
      <c r="AF52" s="147">
        <f t="shared" si="28"/>
        <v>0</v>
      </c>
      <c r="AG52" s="433" t="e">
        <f t="shared" si="7"/>
        <v>#DIV/0!</v>
      </c>
      <c r="AH52" s="485"/>
    </row>
    <row r="53" spans="1:34" s="148" customFormat="1" ht="19.149999999999999" customHeight="1">
      <c r="A53" s="483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1"/>
      <c r="S53" s="46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451"/>
      <c r="AC53" s="451"/>
      <c r="AD53" s="438"/>
      <c r="AE53" s="438"/>
      <c r="AF53" s="147">
        <f t="shared" si="28"/>
        <v>0</v>
      </c>
      <c r="AG53" s="433" t="e">
        <f t="shared" si="7"/>
        <v>#DIV/0!</v>
      </c>
      <c r="AH53" s="485"/>
    </row>
    <row r="54" spans="1:34" s="148" customFormat="1" ht="19.149999999999999" customHeight="1">
      <c r="A54" s="483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1"/>
      <c r="S54" s="46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451"/>
      <c r="AC54" s="451"/>
      <c r="AD54" s="438"/>
      <c r="AE54" s="438"/>
      <c r="AF54" s="147">
        <f t="shared" si="28"/>
        <v>0</v>
      </c>
      <c r="AG54" s="433" t="e">
        <f t="shared" si="7"/>
        <v>#DIV/0!</v>
      </c>
      <c r="AH54" s="485"/>
    </row>
    <row r="55" spans="1:34" s="148" customFormat="1" ht="19.149999999999999" customHeight="1">
      <c r="A55" s="483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1"/>
      <c r="S55" s="46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451"/>
      <c r="AC55" s="451"/>
      <c r="AD55" s="438"/>
      <c r="AE55" s="438"/>
      <c r="AF55" s="147"/>
      <c r="AG55" s="433"/>
      <c r="AH55" s="485"/>
    </row>
    <row r="56" spans="1:34" ht="19.149999999999999" customHeight="1">
      <c r="A56" s="484"/>
      <c r="B56" s="160">
        <v>0</v>
      </c>
      <c r="C56" s="100" t="s">
        <v>221</v>
      </c>
      <c r="D56" s="478" t="s">
        <v>118</v>
      </c>
      <c r="E56" s="478"/>
      <c r="F56" s="363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5.666666666666667</v>
      </c>
      <c r="N56" s="101">
        <f t="shared" si="35"/>
        <v>1795.5371323704851</v>
      </c>
      <c r="O56" s="104">
        <f t="shared" si="35"/>
        <v>329.23117827668142</v>
      </c>
      <c r="P56" s="161">
        <f>M56-J56</f>
        <v>0.5</v>
      </c>
      <c r="Q56" s="118">
        <f>N56-K56</f>
        <v>45.537132370485097</v>
      </c>
      <c r="R56" s="162">
        <f t="shared" ref="R56:R61" si="36">O56/L56</f>
        <v>0.89211028952391092</v>
      </c>
      <c r="S56" s="463"/>
      <c r="T56" s="163"/>
      <c r="U56" s="163"/>
      <c r="V56" s="426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451"/>
      <c r="AC56" s="451"/>
      <c r="AD56" s="107">
        <f>SUM(AD44:AD55)</f>
        <v>0</v>
      </c>
      <c r="AE56" s="107">
        <f>SUM(AE44:AE55)</f>
        <v>0</v>
      </c>
      <c r="AF56" s="165">
        <f>N56-K56</f>
        <v>45.537132370485097</v>
      </c>
      <c r="AG56" s="431">
        <f>N56/K56</f>
        <v>1.02602121849742</v>
      </c>
      <c r="AH56" s="485"/>
    </row>
    <row r="57" spans="1:34" ht="19.149999999999999" customHeight="1">
      <c r="A57" s="488" t="s">
        <v>222</v>
      </c>
      <c r="B57" s="97" t="s">
        <v>203</v>
      </c>
      <c r="C57" s="166"/>
      <c r="D57" s="167" t="s">
        <v>223</v>
      </c>
      <c r="E57" s="112"/>
      <c r="F57" s="359">
        <v>28.26</v>
      </c>
      <c r="G57" s="137">
        <v>1789</v>
      </c>
      <c r="H57" s="84">
        <f t="shared" ref="H57:H66" si="37">F57*G57</f>
        <v>50557.14</v>
      </c>
      <c r="I57" s="438"/>
      <c r="J57" s="87">
        <v>7</v>
      </c>
      <c r="K57" s="57">
        <v>1500</v>
      </c>
      <c r="L57" s="86">
        <v>214.28571428571428</v>
      </c>
      <c r="M57" s="427">
        <v>7</v>
      </c>
      <c r="N57" s="57">
        <f t="shared" ref="N57:N61" si="38">G57/W57*60</f>
        <v>1470.4109589041093</v>
      </c>
      <c r="O57" s="86">
        <f t="shared" ref="O57:O61" si="39">N57/M57</f>
        <v>210.05870841487277</v>
      </c>
      <c r="P57" s="168">
        <f t="shared" ref="P57:P61" si="40">M57-J57</f>
        <v>0</v>
      </c>
      <c r="Q57" s="49">
        <f t="shared" ref="Q57:Q61" si="41">O57-L57</f>
        <v>-4.2270058708415092</v>
      </c>
      <c r="R57" s="428">
        <f t="shared" si="36"/>
        <v>0.98027397260273963</v>
      </c>
      <c r="S57" s="463">
        <f>R69</f>
        <v>0.96564774115100005</v>
      </c>
      <c r="T57" s="144">
        <v>0.16666666666666666</v>
      </c>
      <c r="U57" s="144">
        <v>0.21736111111111112</v>
      </c>
      <c r="V57" s="424">
        <v>5</v>
      </c>
      <c r="W57" s="421">
        <f>(U57-T57)*24*60</f>
        <v>73.000000000000014</v>
      </c>
      <c r="X57" s="53"/>
      <c r="Y57" s="53"/>
      <c r="Z57" s="54"/>
      <c r="AA57" s="54"/>
      <c r="AB57" s="451"/>
      <c r="AC57" s="451"/>
      <c r="AD57" s="438"/>
      <c r="AE57" s="438"/>
      <c r="AF57" s="48">
        <f t="shared" si="6"/>
        <v>-29.589041095890707</v>
      </c>
      <c r="AG57" s="432">
        <f t="shared" si="7"/>
        <v>0.98027397260273952</v>
      </c>
      <c r="AH57" s="477">
        <f>AG69</f>
        <v>0.96597874793210625</v>
      </c>
    </row>
    <row r="58" spans="1:34" ht="19.149999999999999" customHeight="1">
      <c r="A58" s="449"/>
      <c r="B58" s="97" t="s">
        <v>203</v>
      </c>
      <c r="C58" s="434"/>
      <c r="D58" s="42" t="s">
        <v>224</v>
      </c>
      <c r="E58" s="43"/>
      <c r="F58" s="359">
        <v>27.88</v>
      </c>
      <c r="G58" s="137">
        <v>3061</v>
      </c>
      <c r="H58" s="45">
        <f t="shared" si="37"/>
        <v>85340.68</v>
      </c>
      <c r="I58" s="424"/>
      <c r="J58" s="46">
        <v>7</v>
      </c>
      <c r="K58" s="44">
        <v>1500</v>
      </c>
      <c r="L58" s="86">
        <v>214.28571428571428</v>
      </c>
      <c r="M58" s="422">
        <v>7</v>
      </c>
      <c r="N58" s="44">
        <f t="shared" si="38"/>
        <v>1446.141732283465</v>
      </c>
      <c r="O58" s="47">
        <f t="shared" si="39"/>
        <v>206.591676040495</v>
      </c>
      <c r="P58" s="168">
        <f t="shared" si="40"/>
        <v>0</v>
      </c>
      <c r="Q58" s="49">
        <f t="shared" si="41"/>
        <v>-7.694038245219275</v>
      </c>
      <c r="R58" s="428">
        <f t="shared" si="36"/>
        <v>0.96409448818897669</v>
      </c>
      <c r="S58" s="463"/>
      <c r="T58" s="169">
        <v>0.22430555555555556</v>
      </c>
      <c r="U58" s="169">
        <v>0.3125</v>
      </c>
      <c r="V58" s="424">
        <v>10</v>
      </c>
      <c r="W58" s="421">
        <f>(U58-T58)*24*60</f>
        <v>126.99999999999997</v>
      </c>
      <c r="X58" s="53"/>
      <c r="Y58" s="53"/>
      <c r="Z58" s="54"/>
      <c r="AA58" s="54"/>
      <c r="AB58" s="486"/>
      <c r="AC58" s="487"/>
      <c r="AD58" s="438"/>
      <c r="AE58" s="438"/>
      <c r="AF58" s="48">
        <f t="shared" si="6"/>
        <v>-53.858267716535011</v>
      </c>
      <c r="AG58" s="428">
        <f t="shared" si="7"/>
        <v>0.96409448818897669</v>
      </c>
      <c r="AH58" s="463"/>
    </row>
    <row r="59" spans="1:34" ht="19.149999999999999" customHeight="1">
      <c r="A59" s="449"/>
      <c r="B59" s="97" t="s">
        <v>203</v>
      </c>
      <c r="C59" s="434"/>
      <c r="D59" s="42" t="s">
        <v>225</v>
      </c>
      <c r="E59" s="43"/>
      <c r="F59" s="359">
        <v>28</v>
      </c>
      <c r="G59" s="137">
        <v>3013</v>
      </c>
      <c r="H59" s="45">
        <f t="shared" si="37"/>
        <v>84364</v>
      </c>
      <c r="I59" s="424"/>
      <c r="J59" s="46">
        <v>7</v>
      </c>
      <c r="K59" s="44">
        <v>1500</v>
      </c>
      <c r="L59" s="86">
        <v>214.28571428571428</v>
      </c>
      <c r="M59" s="422">
        <v>7</v>
      </c>
      <c r="N59" s="44">
        <f t="shared" si="38"/>
        <v>1446.2400000000007</v>
      </c>
      <c r="O59" s="47">
        <f t="shared" si="39"/>
        <v>206.60571428571438</v>
      </c>
      <c r="P59" s="168">
        <f t="shared" si="40"/>
        <v>0</v>
      </c>
      <c r="Q59" s="49">
        <f t="shared" si="41"/>
        <v>-7.6799999999998931</v>
      </c>
      <c r="R59" s="428">
        <f t="shared" si="36"/>
        <v>0.96416000000000046</v>
      </c>
      <c r="S59" s="463"/>
      <c r="T59" s="169">
        <v>0.3298611111111111</v>
      </c>
      <c r="U59" s="169">
        <v>0.41666666666666663</v>
      </c>
      <c r="V59" s="145">
        <v>25</v>
      </c>
      <c r="W59" s="421">
        <f t="shared" ref="W59:W69" si="42">(U59-T59)*24*60</f>
        <v>124.99999999999996</v>
      </c>
      <c r="X59" s="53">
        <v>0.31597222222222221</v>
      </c>
      <c r="Y59" s="53">
        <v>0.32708333333333334</v>
      </c>
      <c r="Z59" s="54"/>
      <c r="AA59" s="54"/>
      <c r="AB59" s="451"/>
      <c r="AC59" s="451"/>
      <c r="AD59" s="438"/>
      <c r="AE59" s="438"/>
      <c r="AF59" s="48">
        <f t="shared" si="6"/>
        <v>-53.759999999999309</v>
      </c>
      <c r="AG59" s="428">
        <f t="shared" si="7"/>
        <v>0.96416000000000046</v>
      </c>
      <c r="AH59" s="463"/>
    </row>
    <row r="60" spans="1:34" ht="19.149999999999999" customHeight="1">
      <c r="A60" s="449"/>
      <c r="B60" s="97" t="s">
        <v>196</v>
      </c>
      <c r="C60" s="434"/>
      <c r="D60" s="42" t="s">
        <v>220</v>
      </c>
      <c r="E60" s="43"/>
      <c r="F60" s="359">
        <v>10.09</v>
      </c>
      <c r="G60" s="137">
        <v>4809.3499999999995</v>
      </c>
      <c r="H60" s="45">
        <f t="shared" si="37"/>
        <v>48526.341499999995</v>
      </c>
      <c r="I60" s="42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1435.6268656716416</v>
      </c>
      <c r="O60" s="47">
        <f t="shared" si="39"/>
        <v>239.27114427860693</v>
      </c>
      <c r="P60" s="168">
        <f t="shared" si="40"/>
        <v>0</v>
      </c>
      <c r="Q60" s="49">
        <f t="shared" si="41"/>
        <v>-10.728855721393074</v>
      </c>
      <c r="R60" s="428">
        <f t="shared" si="36"/>
        <v>0.95708457711442774</v>
      </c>
      <c r="S60" s="463"/>
      <c r="T60" s="169">
        <v>0.43749999999999994</v>
      </c>
      <c r="U60" s="169">
        <v>0.57708333333333328</v>
      </c>
      <c r="V60" s="145">
        <v>30</v>
      </c>
      <c r="W60" s="421">
        <f t="shared" si="42"/>
        <v>201</v>
      </c>
      <c r="X60" s="53">
        <v>0.4201388888888889</v>
      </c>
      <c r="Y60" s="53">
        <v>0.43472222222222223</v>
      </c>
      <c r="Z60" s="54"/>
      <c r="AA60" s="54"/>
      <c r="AB60" s="451"/>
      <c r="AC60" s="451"/>
      <c r="AD60" s="438"/>
      <c r="AE60" s="438"/>
      <c r="AF60" s="48">
        <f t="shared" si="6"/>
        <v>-64.373134328358447</v>
      </c>
      <c r="AG60" s="432">
        <f t="shared" si="7"/>
        <v>0.95708457711442774</v>
      </c>
      <c r="AH60" s="463"/>
    </row>
    <row r="61" spans="1:34" ht="19.149999999999999" customHeight="1">
      <c r="A61" s="449"/>
      <c r="B61" s="97" t="s">
        <v>196</v>
      </c>
      <c r="C61" s="434"/>
      <c r="D61" s="42" t="s">
        <v>220</v>
      </c>
      <c r="E61" s="43"/>
      <c r="F61" s="359">
        <v>10.09</v>
      </c>
      <c r="G61" s="137">
        <v>2748.2000000000003</v>
      </c>
      <c r="H61" s="45">
        <f t="shared" si="37"/>
        <v>27729.338000000003</v>
      </c>
      <c r="I61" s="42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1446.4210526315801</v>
      </c>
      <c r="O61" s="47">
        <f t="shared" si="39"/>
        <v>241.07017543859669</v>
      </c>
      <c r="P61" s="168">
        <f t="shared" si="40"/>
        <v>0</v>
      </c>
      <c r="Q61" s="49">
        <f t="shared" si="41"/>
        <v>-8.9298245614033078</v>
      </c>
      <c r="R61" s="428">
        <f t="shared" si="36"/>
        <v>0.96428070175438674</v>
      </c>
      <c r="S61" s="463"/>
      <c r="T61" s="169">
        <v>0.59791666666666665</v>
      </c>
      <c r="U61" s="169">
        <v>0.67708333333333326</v>
      </c>
      <c r="V61" s="145">
        <v>30</v>
      </c>
      <c r="W61" s="421">
        <f t="shared" si="42"/>
        <v>113.99999999999991</v>
      </c>
      <c r="X61" s="53">
        <v>0.5805555555555556</v>
      </c>
      <c r="Y61" s="53">
        <v>0.59513888888888888</v>
      </c>
      <c r="Z61" s="54"/>
      <c r="AA61" s="54"/>
      <c r="AB61" s="451"/>
      <c r="AC61" s="451"/>
      <c r="AD61" s="438"/>
      <c r="AE61" s="438"/>
      <c r="AF61" s="48">
        <f t="shared" si="6"/>
        <v>-53.578947368419904</v>
      </c>
      <c r="AG61" s="428">
        <f t="shared" si="7"/>
        <v>0.96428070175438674</v>
      </c>
      <c r="AH61" s="463"/>
    </row>
    <row r="62" spans="1:34" ht="19.149999999999999" customHeight="1">
      <c r="A62" s="449"/>
      <c r="B62" s="97">
        <v>0</v>
      </c>
      <c r="C62" s="434"/>
      <c r="D62" s="42"/>
      <c r="E62" s="43"/>
      <c r="F62" s="359" t="s">
        <v>105</v>
      </c>
      <c r="G62" s="137"/>
      <c r="H62" s="45">
        <f t="shared" si="37"/>
        <v>0</v>
      </c>
      <c r="I62" s="424"/>
      <c r="J62" s="170"/>
      <c r="K62" s="61"/>
      <c r="L62" s="86"/>
      <c r="M62" s="62"/>
      <c r="N62" s="44"/>
      <c r="O62" s="47"/>
      <c r="P62" s="168"/>
      <c r="Q62" s="49"/>
      <c r="R62" s="428"/>
      <c r="S62" s="463"/>
      <c r="T62" s="169"/>
      <c r="U62" s="169"/>
      <c r="V62" s="145"/>
      <c r="W62" s="421">
        <f t="shared" si="42"/>
        <v>0</v>
      </c>
      <c r="X62" s="53"/>
      <c r="Y62" s="53"/>
      <c r="Z62" s="54"/>
      <c r="AA62" s="54"/>
      <c r="AB62" s="451"/>
      <c r="AC62" s="451"/>
      <c r="AD62" s="438"/>
      <c r="AE62" s="438"/>
      <c r="AF62" s="48">
        <f t="shared" si="6"/>
        <v>0</v>
      </c>
      <c r="AG62" s="428" t="e">
        <f t="shared" si="7"/>
        <v>#DIV/0!</v>
      </c>
      <c r="AH62" s="463"/>
    </row>
    <row r="63" spans="1:34" ht="19.149999999999999" customHeight="1">
      <c r="A63" s="449"/>
      <c r="B63" s="97">
        <v>0</v>
      </c>
      <c r="C63" s="434"/>
      <c r="D63" s="42"/>
      <c r="E63" s="43"/>
      <c r="F63" s="359" t="s">
        <v>105</v>
      </c>
      <c r="G63" s="137"/>
      <c r="H63" s="45">
        <f t="shared" si="37"/>
        <v>0</v>
      </c>
      <c r="I63" s="424"/>
      <c r="J63" s="46"/>
      <c r="K63" s="44"/>
      <c r="L63" s="86"/>
      <c r="M63" s="62"/>
      <c r="N63" s="44"/>
      <c r="O63" s="47"/>
      <c r="P63" s="168"/>
      <c r="Q63" s="49"/>
      <c r="R63" s="428"/>
      <c r="S63" s="463"/>
      <c r="T63" s="169"/>
      <c r="U63" s="169"/>
      <c r="V63" s="145"/>
      <c r="W63" s="421">
        <f t="shared" si="42"/>
        <v>0</v>
      </c>
      <c r="X63" s="53"/>
      <c r="Y63" s="53"/>
      <c r="Z63" s="54"/>
      <c r="AA63" s="54"/>
      <c r="AB63" s="451"/>
      <c r="AC63" s="451"/>
      <c r="AD63" s="438"/>
      <c r="AE63" s="438"/>
      <c r="AF63" s="48">
        <f t="shared" si="6"/>
        <v>0</v>
      </c>
      <c r="AG63" s="432" t="e">
        <f t="shared" si="7"/>
        <v>#DIV/0!</v>
      </c>
      <c r="AH63" s="463"/>
    </row>
    <row r="64" spans="1:34" ht="19.149999999999999" customHeight="1">
      <c r="A64" s="449"/>
      <c r="B64" s="97">
        <v>0</v>
      </c>
      <c r="C64" s="434"/>
      <c r="D64" s="42"/>
      <c r="E64" s="43"/>
      <c r="F64" s="359" t="s">
        <v>105</v>
      </c>
      <c r="G64" s="137"/>
      <c r="H64" s="45">
        <f t="shared" si="37"/>
        <v>0</v>
      </c>
      <c r="I64" s="424"/>
      <c r="J64" s="170"/>
      <c r="K64" s="61"/>
      <c r="L64" s="86"/>
      <c r="M64" s="62"/>
      <c r="N64" s="44"/>
      <c r="O64" s="47"/>
      <c r="P64" s="168"/>
      <c r="Q64" s="49"/>
      <c r="R64" s="428"/>
      <c r="S64" s="463"/>
      <c r="T64" s="169"/>
      <c r="U64" s="169"/>
      <c r="V64" s="145"/>
      <c r="W64" s="421">
        <f t="shared" si="42"/>
        <v>0</v>
      </c>
      <c r="X64" s="424"/>
      <c r="Y64" s="424"/>
      <c r="Z64" s="54"/>
      <c r="AA64" s="54"/>
      <c r="AB64" s="451"/>
      <c r="AC64" s="451"/>
      <c r="AD64" s="438"/>
      <c r="AE64" s="438"/>
      <c r="AF64" s="48">
        <f t="shared" si="6"/>
        <v>0</v>
      </c>
      <c r="AG64" s="428" t="e">
        <f t="shared" si="7"/>
        <v>#DIV/0!</v>
      </c>
      <c r="AH64" s="463"/>
    </row>
    <row r="65" spans="1:34" ht="19.149999999999999" customHeight="1">
      <c r="A65" s="449"/>
      <c r="B65" s="97">
        <v>0</v>
      </c>
      <c r="C65" s="434"/>
      <c r="D65" s="42"/>
      <c r="E65" s="43"/>
      <c r="F65" s="359" t="s">
        <v>105</v>
      </c>
      <c r="G65" s="137"/>
      <c r="H65" s="45">
        <f t="shared" si="37"/>
        <v>0</v>
      </c>
      <c r="I65" s="424"/>
      <c r="J65" s="170"/>
      <c r="K65" s="61"/>
      <c r="L65" s="86"/>
      <c r="M65" s="62"/>
      <c r="N65" s="61"/>
      <c r="O65" s="77"/>
      <c r="P65" s="48"/>
      <c r="Q65" s="49"/>
      <c r="R65" s="428"/>
      <c r="S65" s="463"/>
      <c r="T65" s="169"/>
      <c r="U65" s="169"/>
      <c r="V65" s="145"/>
      <c r="W65" s="421">
        <f t="shared" si="42"/>
        <v>0</v>
      </c>
      <c r="X65" s="424"/>
      <c r="Y65" s="424"/>
      <c r="Z65" s="54"/>
      <c r="AA65" s="54"/>
      <c r="AB65" s="451"/>
      <c r="AC65" s="451"/>
      <c r="AD65" s="438"/>
      <c r="AE65" s="438"/>
      <c r="AF65" s="48">
        <f t="shared" si="6"/>
        <v>0</v>
      </c>
      <c r="AG65" s="428" t="e">
        <f t="shared" si="7"/>
        <v>#DIV/0!</v>
      </c>
      <c r="AH65" s="463"/>
    </row>
    <row r="66" spans="1:34" ht="19.149999999999999" customHeight="1">
      <c r="A66" s="449"/>
      <c r="B66" s="97">
        <v>0</v>
      </c>
      <c r="C66" s="434"/>
      <c r="D66" s="42"/>
      <c r="E66" s="43"/>
      <c r="F66" s="359" t="s">
        <v>105</v>
      </c>
      <c r="G66" s="137"/>
      <c r="H66" s="45">
        <f t="shared" si="37"/>
        <v>0</v>
      </c>
      <c r="I66" s="424"/>
      <c r="J66" s="170"/>
      <c r="K66" s="61"/>
      <c r="L66" s="86"/>
      <c r="M66" s="62"/>
      <c r="N66" s="61"/>
      <c r="O66" s="77"/>
      <c r="P66" s="48"/>
      <c r="Q66" s="49"/>
      <c r="R66" s="428"/>
      <c r="S66" s="463"/>
      <c r="T66" s="169"/>
      <c r="U66" s="169"/>
      <c r="V66" s="145"/>
      <c r="W66" s="421">
        <f t="shared" si="42"/>
        <v>0</v>
      </c>
      <c r="X66" s="424"/>
      <c r="Y66" s="424"/>
      <c r="Z66" s="54"/>
      <c r="AA66" s="54"/>
      <c r="AB66" s="451"/>
      <c r="AC66" s="451"/>
      <c r="AD66" s="438"/>
      <c r="AE66" s="438"/>
      <c r="AF66" s="48">
        <f t="shared" si="6"/>
        <v>0</v>
      </c>
      <c r="AG66" s="432" t="e">
        <f t="shared" si="7"/>
        <v>#DIV/0!</v>
      </c>
      <c r="AH66" s="463"/>
    </row>
    <row r="67" spans="1:34" ht="19.149999999999999" customHeight="1">
      <c r="A67" s="449"/>
      <c r="B67" s="97">
        <v>0</v>
      </c>
      <c r="C67" s="434"/>
      <c r="D67" s="42"/>
      <c r="E67" s="43"/>
      <c r="F67" s="359" t="s">
        <v>105</v>
      </c>
      <c r="G67" s="137"/>
      <c r="H67" s="45">
        <f>F67*G67</f>
        <v>0</v>
      </c>
      <c r="I67" s="424"/>
      <c r="J67" s="170"/>
      <c r="K67" s="61"/>
      <c r="L67" s="86"/>
      <c r="M67" s="62"/>
      <c r="N67" s="61"/>
      <c r="O67" s="77"/>
      <c r="P67" s="48"/>
      <c r="Q67" s="49"/>
      <c r="R67" s="428"/>
      <c r="S67" s="463"/>
      <c r="T67" s="169"/>
      <c r="U67" s="169"/>
      <c r="V67" s="145"/>
      <c r="W67" s="421">
        <f t="shared" si="42"/>
        <v>0</v>
      </c>
      <c r="X67" s="424"/>
      <c r="Y67" s="424"/>
      <c r="Z67" s="54"/>
      <c r="AA67" s="54"/>
      <c r="AB67" s="451"/>
      <c r="AC67" s="451"/>
      <c r="AD67" s="438"/>
      <c r="AE67" s="438"/>
      <c r="AF67" s="48">
        <f t="shared" si="6"/>
        <v>0</v>
      </c>
      <c r="AG67" s="428" t="e">
        <f t="shared" si="7"/>
        <v>#DIV/0!</v>
      </c>
      <c r="AH67" s="463"/>
    </row>
    <row r="68" spans="1:34" ht="19.149999999999999" customHeight="1">
      <c r="A68" s="449"/>
      <c r="B68" s="424">
        <v>0</v>
      </c>
      <c r="C68" s="434"/>
      <c r="D68" s="42"/>
      <c r="E68" s="43"/>
      <c r="F68" s="366" t="s">
        <v>105</v>
      </c>
      <c r="G68" s="137"/>
      <c r="H68" s="45">
        <f>F68*G68</f>
        <v>0</v>
      </c>
      <c r="I68" s="424"/>
      <c r="J68" s="170"/>
      <c r="K68" s="61"/>
      <c r="L68" s="86"/>
      <c r="M68" s="62"/>
      <c r="N68" s="61"/>
      <c r="O68" s="77"/>
      <c r="P68" s="48"/>
      <c r="Q68" s="49"/>
      <c r="R68" s="428"/>
      <c r="S68" s="463"/>
      <c r="T68" s="169"/>
      <c r="U68" s="169"/>
      <c r="V68" s="145"/>
      <c r="W68" s="421">
        <f t="shared" si="42"/>
        <v>0</v>
      </c>
      <c r="X68" s="424"/>
      <c r="Y68" s="424"/>
      <c r="Z68" s="54"/>
      <c r="AA68" s="54"/>
      <c r="AB68" s="451"/>
      <c r="AC68" s="451"/>
      <c r="AD68" s="438"/>
      <c r="AE68" s="438"/>
      <c r="AF68" s="48"/>
      <c r="AG68" s="428"/>
      <c r="AH68" s="463"/>
    </row>
    <row r="69" spans="1:34" ht="19.149999999999999" customHeight="1">
      <c r="A69" s="449"/>
      <c r="B69" s="171">
        <v>0</v>
      </c>
      <c r="C69" s="6" t="s">
        <v>227</v>
      </c>
      <c r="D69" s="478" t="s">
        <v>118</v>
      </c>
      <c r="E69" s="478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1448.9681218981593</v>
      </c>
      <c r="O69" s="73">
        <f t="shared" si="43"/>
        <v>220.71948369165716</v>
      </c>
      <c r="P69" s="48">
        <f>M69-J69</f>
        <v>0</v>
      </c>
      <c r="Q69" s="49">
        <f>N69-K69</f>
        <v>-51.031878101840675</v>
      </c>
      <c r="R69" s="175">
        <f t="shared" ref="R69:R76" si="44">O69/L69</f>
        <v>0.96564774115100005</v>
      </c>
      <c r="S69" s="463"/>
      <c r="T69" s="144"/>
      <c r="U69" s="144"/>
      <c r="V69" s="44"/>
      <c r="W69" s="42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51"/>
      <c r="AC69" s="451"/>
      <c r="AD69" s="107">
        <f>SUM(AD57:AD68)</f>
        <v>0</v>
      </c>
      <c r="AE69" s="107">
        <f>SUM(AE57:AE68)</f>
        <v>0</v>
      </c>
      <c r="AF69" s="48">
        <f t="shared" si="6"/>
        <v>-51.031878101840675</v>
      </c>
      <c r="AG69" s="428">
        <f t="shared" si="7"/>
        <v>0.96597874793210625</v>
      </c>
      <c r="AH69" s="463"/>
    </row>
    <row r="70" spans="1:34" ht="19.149999999999999" customHeight="1">
      <c r="A70" s="459" t="s">
        <v>228</v>
      </c>
      <c r="B70" s="424" t="s">
        <v>201</v>
      </c>
      <c r="C70" s="97"/>
      <c r="D70" s="42" t="s">
        <v>229</v>
      </c>
      <c r="E70" s="43"/>
      <c r="F70" s="359">
        <v>62.13</v>
      </c>
      <c r="G70" s="44">
        <v>407</v>
      </c>
      <c r="H70" s="45">
        <f>F70*G70</f>
        <v>25286.91</v>
      </c>
      <c r="I70" s="424"/>
      <c r="J70" s="46">
        <v>14</v>
      </c>
      <c r="K70" s="44">
        <v>1500</v>
      </c>
      <c r="L70" s="47">
        <v>107.14285714285714</v>
      </c>
      <c r="M70" s="422">
        <v>14</v>
      </c>
      <c r="N70" s="44">
        <f t="shared" ref="N70:N76" si="45">G70/W70*60</f>
        <v>1285.2631578947357</v>
      </c>
      <c r="O70" s="47">
        <f t="shared" ref="O70:O76" si="46">N70/M70</f>
        <v>91.804511278195406</v>
      </c>
      <c r="P70" s="48">
        <f t="shared" ref="P70:P76" si="47">M70-J70</f>
        <v>0</v>
      </c>
      <c r="Q70" s="49">
        <f t="shared" ref="Q70:Q76" si="48">O70-L70</f>
        <v>-15.338345864661733</v>
      </c>
      <c r="R70" s="428">
        <f t="shared" si="44"/>
        <v>0.85684210526315718</v>
      </c>
      <c r="S70" s="463">
        <f>R82</f>
        <v>0.88708224919932321</v>
      </c>
      <c r="T70" s="50">
        <v>0.29166666666666669</v>
      </c>
      <c r="U70" s="50">
        <v>0.30486111111111114</v>
      </c>
      <c r="V70" s="424">
        <v>5</v>
      </c>
      <c r="W70" s="421">
        <f>(U70-T70)*24*60</f>
        <v>19.000000000000014</v>
      </c>
      <c r="X70" s="424"/>
      <c r="Y70" s="424"/>
      <c r="Z70" s="54"/>
      <c r="AA70" s="54"/>
      <c r="AB70" s="451"/>
      <c r="AC70" s="451"/>
      <c r="AD70" s="438"/>
      <c r="AE70" s="438"/>
      <c r="AF70" s="48">
        <f t="shared" si="6"/>
        <v>-214.73684210526426</v>
      </c>
      <c r="AG70" s="428">
        <f t="shared" si="7"/>
        <v>0.85684210526315718</v>
      </c>
      <c r="AH70" s="463">
        <f>AG82</f>
        <v>0.88782750034972657</v>
      </c>
    </row>
    <row r="71" spans="1:34" ht="19.149999999999999" customHeight="1">
      <c r="A71" s="459"/>
      <c r="B71" s="424" t="s">
        <v>230</v>
      </c>
      <c r="C71" s="41"/>
      <c r="D71" s="176" t="s">
        <v>231</v>
      </c>
      <c r="E71" s="43"/>
      <c r="F71" s="359">
        <v>47.65</v>
      </c>
      <c r="G71" s="44">
        <v>2207</v>
      </c>
      <c r="H71" s="45">
        <f>F71*G71</f>
        <v>105163.55</v>
      </c>
      <c r="I71" s="424"/>
      <c r="J71" s="46">
        <v>18</v>
      </c>
      <c r="K71" s="177">
        <v>1440</v>
      </c>
      <c r="L71" s="47">
        <v>80</v>
      </c>
      <c r="M71" s="427">
        <v>18</v>
      </c>
      <c r="N71" s="44">
        <f t="shared" si="45"/>
        <v>1351.2244897959188</v>
      </c>
      <c r="O71" s="47">
        <f t="shared" si="46"/>
        <v>75.068027210884381</v>
      </c>
      <c r="P71" s="48">
        <f t="shared" si="47"/>
        <v>0</v>
      </c>
      <c r="Q71" s="49">
        <f t="shared" si="48"/>
        <v>-4.9319727891156191</v>
      </c>
      <c r="R71" s="428">
        <f t="shared" si="44"/>
        <v>0.93835034013605478</v>
      </c>
      <c r="S71" s="463"/>
      <c r="T71" s="50">
        <v>0.30972222222222223</v>
      </c>
      <c r="U71" s="50">
        <v>0.37777777777777777</v>
      </c>
      <c r="V71" s="424">
        <v>7</v>
      </c>
      <c r="W71" s="421">
        <f t="shared" ref="W71:W81" si="49">(U71-T71)*24*60</f>
        <v>97.999999999999972</v>
      </c>
      <c r="X71" s="53"/>
      <c r="Y71" s="53"/>
      <c r="Z71" s="54"/>
      <c r="AA71" s="54"/>
      <c r="AB71" s="451"/>
      <c r="AC71" s="451"/>
      <c r="AD71" s="438"/>
      <c r="AE71" s="438"/>
      <c r="AF71" s="48">
        <f>N71-K71</f>
        <v>-88.775510204081229</v>
      </c>
      <c r="AG71" s="428">
        <f>N71/K71</f>
        <v>0.93835034013605467</v>
      </c>
      <c r="AH71" s="463"/>
    </row>
    <row r="72" spans="1:34" ht="19.149999999999999" customHeight="1">
      <c r="A72" s="459"/>
      <c r="B72" s="424" t="s">
        <v>196</v>
      </c>
      <c r="C72" s="66"/>
      <c r="D72" s="176" t="s">
        <v>232</v>
      </c>
      <c r="E72" s="43"/>
      <c r="F72" s="359">
        <v>56.85</v>
      </c>
      <c r="G72" s="57">
        <v>2637</v>
      </c>
      <c r="H72" s="45">
        <f t="shared" ref="H72:H80" si="50">F72*G72</f>
        <v>149913.45000000001</v>
      </c>
      <c r="I72" s="424"/>
      <c r="J72" s="87">
        <v>18</v>
      </c>
      <c r="K72" s="57">
        <v>1636</v>
      </c>
      <c r="L72" s="86">
        <v>90.888888888888886</v>
      </c>
      <c r="M72" s="422">
        <v>18</v>
      </c>
      <c r="N72" s="44">
        <f t="shared" si="45"/>
        <v>1340.847457627118</v>
      </c>
      <c r="O72" s="47">
        <f t="shared" si="46"/>
        <v>74.491525423728774</v>
      </c>
      <c r="P72" s="48">
        <f t="shared" si="47"/>
        <v>0</v>
      </c>
      <c r="Q72" s="49">
        <f t="shared" si="48"/>
        <v>-16.397363465160112</v>
      </c>
      <c r="R72" s="428">
        <f t="shared" si="44"/>
        <v>0.81958891053002325</v>
      </c>
      <c r="S72" s="463"/>
      <c r="T72" s="50">
        <v>0.39305555555555555</v>
      </c>
      <c r="U72" s="50">
        <v>0.47500000000000003</v>
      </c>
      <c r="V72" s="424">
        <v>22</v>
      </c>
      <c r="W72" s="421">
        <f t="shared" si="49"/>
        <v>118.00000000000006</v>
      </c>
      <c r="X72" s="53">
        <v>0.38125000000000003</v>
      </c>
      <c r="Y72" s="53">
        <v>0.39027777777777778</v>
      </c>
      <c r="Z72" s="54"/>
      <c r="AA72" s="54"/>
      <c r="AB72" s="451"/>
      <c r="AC72" s="451"/>
      <c r="AD72" s="438"/>
      <c r="AE72" s="438"/>
      <c r="AF72" s="48">
        <f>N72-K72</f>
        <v>-295.15254237288195</v>
      </c>
      <c r="AG72" s="428">
        <f>N72/K72</f>
        <v>0.81958891053002325</v>
      </c>
      <c r="AH72" s="463"/>
    </row>
    <row r="73" spans="1:34" ht="19.149999999999999" customHeight="1">
      <c r="A73" s="459"/>
      <c r="B73" s="424" t="s">
        <v>230</v>
      </c>
      <c r="C73" s="178"/>
      <c r="D73" s="179" t="s">
        <v>233</v>
      </c>
      <c r="E73" s="180"/>
      <c r="F73" s="359">
        <v>53.76</v>
      </c>
      <c r="G73" s="57">
        <v>2137.7999999999997</v>
      </c>
      <c r="H73" s="45">
        <f t="shared" si="50"/>
        <v>114928.12799999998</v>
      </c>
      <c r="I73" s="438"/>
      <c r="J73" s="181">
        <v>16</v>
      </c>
      <c r="K73" s="182">
        <v>1440</v>
      </c>
      <c r="L73" s="86">
        <v>90</v>
      </c>
      <c r="M73" s="427">
        <v>16</v>
      </c>
      <c r="N73" s="44">
        <f t="shared" si="45"/>
        <v>1295.6363636363637</v>
      </c>
      <c r="O73" s="47">
        <f t="shared" si="46"/>
        <v>80.977272727272734</v>
      </c>
      <c r="P73" s="48">
        <f t="shared" si="47"/>
        <v>0</v>
      </c>
      <c r="Q73" s="49">
        <f t="shared" si="48"/>
        <v>-9.0227272727272663</v>
      </c>
      <c r="R73" s="428">
        <f t="shared" si="44"/>
        <v>0.89974747474747485</v>
      </c>
      <c r="S73" s="463"/>
      <c r="T73" s="50">
        <v>0.52222222222222225</v>
      </c>
      <c r="U73" s="50">
        <v>0.59097222222222223</v>
      </c>
      <c r="V73" s="424">
        <v>5</v>
      </c>
      <c r="W73" s="421">
        <f t="shared" si="49"/>
        <v>98.999999999999972</v>
      </c>
      <c r="X73" s="183"/>
      <c r="Y73" s="183"/>
      <c r="Z73" s="125"/>
      <c r="AA73" s="125"/>
      <c r="AB73" s="451"/>
      <c r="AC73" s="451"/>
      <c r="AD73" s="438"/>
      <c r="AE73" s="438">
        <v>2</v>
      </c>
      <c r="AF73" s="48">
        <f>N73-K73</f>
        <v>-144.36363636363626</v>
      </c>
      <c r="AG73" s="428">
        <f>N73/K73</f>
        <v>0.89974747474747485</v>
      </c>
      <c r="AH73" s="463"/>
    </row>
    <row r="74" spans="1:34" ht="19.149999999999999" customHeight="1">
      <c r="A74" s="459"/>
      <c r="B74" s="424" t="s">
        <v>230</v>
      </c>
      <c r="C74" s="178"/>
      <c r="D74" s="179" t="s">
        <v>234</v>
      </c>
      <c r="E74" s="180"/>
      <c r="F74" s="359">
        <v>47.51</v>
      </c>
      <c r="G74" s="177">
        <v>2370</v>
      </c>
      <c r="H74" s="45">
        <f t="shared" si="50"/>
        <v>112598.7</v>
      </c>
      <c r="I74" s="424"/>
      <c r="J74" s="46">
        <v>17</v>
      </c>
      <c r="K74" s="177">
        <v>1440</v>
      </c>
      <c r="L74" s="47">
        <v>84.705882352941174</v>
      </c>
      <c r="M74" s="422">
        <v>17</v>
      </c>
      <c r="N74" s="44">
        <f t="shared" si="45"/>
        <v>1367.3076923076931</v>
      </c>
      <c r="O74" s="47">
        <f t="shared" si="46"/>
        <v>80.429864253393703</v>
      </c>
      <c r="P74" s="48">
        <f t="shared" si="47"/>
        <v>0</v>
      </c>
      <c r="Q74" s="49">
        <f t="shared" si="48"/>
        <v>-4.2760180995474713</v>
      </c>
      <c r="R74" s="428">
        <f t="shared" si="44"/>
        <v>0.94951923076923128</v>
      </c>
      <c r="S74" s="463"/>
      <c r="T74" s="50">
        <v>0.60555555555555551</v>
      </c>
      <c r="U74" s="50">
        <v>0.6777777777777777</v>
      </c>
      <c r="V74" s="424">
        <v>21</v>
      </c>
      <c r="W74" s="421">
        <f t="shared" si="49"/>
        <v>103.99999999999994</v>
      </c>
      <c r="X74" s="183">
        <v>0.59444444444444444</v>
      </c>
      <c r="Y74" s="183">
        <v>0.60277777777777775</v>
      </c>
      <c r="Z74" s="125"/>
      <c r="AA74" s="125"/>
      <c r="AB74" s="451"/>
      <c r="AC74" s="451"/>
      <c r="AD74" s="438"/>
      <c r="AE74" s="438"/>
      <c r="AF74" s="48">
        <f t="shared" ref="AF74:AF80" si="51">N74-K74</f>
        <v>-72.69230769230694</v>
      </c>
      <c r="AG74" s="428">
        <f t="shared" ref="AG74:AG80" si="52">N74/K74</f>
        <v>0.94951923076923128</v>
      </c>
      <c r="AH74" s="463"/>
    </row>
    <row r="75" spans="1:34" ht="19.149999999999999" customHeight="1">
      <c r="A75" s="459"/>
      <c r="B75" s="424" t="s">
        <v>230</v>
      </c>
      <c r="C75" s="66"/>
      <c r="D75" s="176" t="s">
        <v>233</v>
      </c>
      <c r="E75" s="43"/>
      <c r="F75" s="359">
        <v>53.76</v>
      </c>
      <c r="G75" s="57">
        <v>407.2</v>
      </c>
      <c r="H75" s="45">
        <f t="shared" si="50"/>
        <v>21891.072</v>
      </c>
      <c r="I75" s="424">
        <v>1</v>
      </c>
      <c r="J75" s="181">
        <v>16</v>
      </c>
      <c r="K75" s="182">
        <v>1440</v>
      </c>
      <c r="L75" s="86">
        <v>90</v>
      </c>
      <c r="M75" s="422">
        <v>16</v>
      </c>
      <c r="N75" s="44">
        <f t="shared" si="45"/>
        <v>1221.6000000000042</v>
      </c>
      <c r="O75" s="47">
        <f t="shared" si="46"/>
        <v>76.350000000000264</v>
      </c>
      <c r="P75" s="48">
        <f t="shared" si="47"/>
        <v>0</v>
      </c>
      <c r="Q75" s="49">
        <f t="shared" si="48"/>
        <v>-13.649999999999736</v>
      </c>
      <c r="R75" s="428">
        <f t="shared" si="44"/>
        <v>0.84833333333333627</v>
      </c>
      <c r="S75" s="463"/>
      <c r="T75" s="50">
        <v>0.68194444444444435</v>
      </c>
      <c r="U75" s="50">
        <v>0.69583333333333319</v>
      </c>
      <c r="V75" s="424">
        <v>6</v>
      </c>
      <c r="W75" s="421">
        <f t="shared" si="49"/>
        <v>19.999999999999929</v>
      </c>
      <c r="X75" s="183"/>
      <c r="Y75" s="183"/>
      <c r="Z75" s="125"/>
      <c r="AA75" s="125"/>
      <c r="AB75" s="451"/>
      <c r="AC75" s="451"/>
      <c r="AD75" s="438"/>
      <c r="AE75" s="438"/>
      <c r="AF75" s="48">
        <f t="shared" si="51"/>
        <v>-218.39999999999577</v>
      </c>
      <c r="AG75" s="428">
        <f t="shared" si="52"/>
        <v>0.84833333333333627</v>
      </c>
      <c r="AH75" s="463"/>
    </row>
    <row r="76" spans="1:34" ht="19.149999999999999" customHeight="1">
      <c r="A76" s="459"/>
      <c r="B76" s="424" t="s">
        <v>196</v>
      </c>
      <c r="C76" s="178"/>
      <c r="D76" s="179" t="s">
        <v>283</v>
      </c>
      <c r="E76" s="180"/>
      <c r="F76" s="359">
        <v>55.56</v>
      </c>
      <c r="G76" s="177">
        <v>745</v>
      </c>
      <c r="H76" s="45">
        <f t="shared" si="50"/>
        <v>41392.200000000004</v>
      </c>
      <c r="I76" s="424"/>
      <c r="J76" s="46">
        <v>16</v>
      </c>
      <c r="K76" s="177">
        <v>1440</v>
      </c>
      <c r="L76" s="47">
        <v>90</v>
      </c>
      <c r="M76" s="427">
        <v>16</v>
      </c>
      <c r="N76" s="44">
        <f t="shared" si="45"/>
        <v>1314.7058823529396</v>
      </c>
      <c r="O76" s="47">
        <f t="shared" si="46"/>
        <v>82.169117647058727</v>
      </c>
      <c r="P76" s="48">
        <f t="shared" si="47"/>
        <v>0</v>
      </c>
      <c r="Q76" s="49">
        <f t="shared" si="48"/>
        <v>-7.8308823529412734</v>
      </c>
      <c r="R76" s="428">
        <f t="shared" si="44"/>
        <v>0.91299019607843035</v>
      </c>
      <c r="S76" s="463"/>
      <c r="T76" s="50">
        <v>0.70069444444444429</v>
      </c>
      <c r="U76" s="50">
        <v>0.72430555555555542</v>
      </c>
      <c r="V76" s="424">
        <v>7</v>
      </c>
      <c r="W76" s="421">
        <f t="shared" si="49"/>
        <v>34.000000000000043</v>
      </c>
      <c r="X76" s="183"/>
      <c r="Y76" s="183"/>
      <c r="Z76" s="125"/>
      <c r="AA76" s="125"/>
      <c r="AB76" s="451"/>
      <c r="AC76" s="451"/>
      <c r="AD76" s="438"/>
      <c r="AE76" s="438"/>
      <c r="AF76" s="48">
        <f t="shared" si="51"/>
        <v>-125.29411764706038</v>
      </c>
      <c r="AG76" s="428">
        <f t="shared" si="52"/>
        <v>0.91299019607843035</v>
      </c>
      <c r="AH76" s="463"/>
    </row>
    <row r="77" spans="1:34" ht="19.149999999999999" customHeight="1">
      <c r="A77" s="459"/>
      <c r="B77" s="424">
        <v>0</v>
      </c>
      <c r="C77" s="434"/>
      <c r="D77" s="179"/>
      <c r="E77" s="43"/>
      <c r="F77" s="359" t="s">
        <v>105</v>
      </c>
      <c r="G77" s="177"/>
      <c r="H77" s="45">
        <f t="shared" si="50"/>
        <v>0</v>
      </c>
      <c r="I77" s="438"/>
      <c r="J77" s="181"/>
      <c r="K77" s="182"/>
      <c r="L77" s="86"/>
      <c r="M77" s="427" t="s">
        <v>49</v>
      </c>
      <c r="N77" s="44"/>
      <c r="O77" s="47"/>
      <c r="P77" s="48"/>
      <c r="Q77" s="49"/>
      <c r="R77" s="428"/>
      <c r="S77" s="463"/>
      <c r="T77" s="50"/>
      <c r="U77" s="50"/>
      <c r="V77" s="424"/>
      <c r="W77" s="421">
        <f t="shared" si="49"/>
        <v>0</v>
      </c>
      <c r="X77" s="183"/>
      <c r="Y77" s="183"/>
      <c r="Z77" s="125"/>
      <c r="AA77" s="125"/>
      <c r="AB77" s="451"/>
      <c r="AC77" s="451"/>
      <c r="AD77" s="438"/>
      <c r="AE77" s="438"/>
      <c r="AF77" s="48">
        <f t="shared" si="51"/>
        <v>0</v>
      </c>
      <c r="AG77" s="428" t="e">
        <f t="shared" si="52"/>
        <v>#DIV/0!</v>
      </c>
      <c r="AH77" s="463"/>
    </row>
    <row r="78" spans="1:34" ht="19.149999999999999" customHeight="1">
      <c r="A78" s="459"/>
      <c r="B78" s="424">
        <v>0</v>
      </c>
      <c r="C78" s="434"/>
      <c r="D78" s="42"/>
      <c r="E78" s="43"/>
      <c r="F78" s="359" t="s">
        <v>105</v>
      </c>
      <c r="G78" s="57"/>
      <c r="H78" s="45">
        <f t="shared" si="50"/>
        <v>0</v>
      </c>
      <c r="I78" s="438"/>
      <c r="J78" s="87"/>
      <c r="K78" s="57"/>
      <c r="L78" s="86"/>
      <c r="M78" s="427"/>
      <c r="N78" s="44"/>
      <c r="O78" s="47"/>
      <c r="P78" s="48"/>
      <c r="Q78" s="49"/>
      <c r="R78" s="428"/>
      <c r="S78" s="463"/>
      <c r="T78" s="50"/>
      <c r="U78" s="50"/>
      <c r="V78" s="424"/>
      <c r="W78" s="421">
        <f t="shared" si="49"/>
        <v>0</v>
      </c>
      <c r="X78" s="183"/>
      <c r="Y78" s="183"/>
      <c r="Z78" s="125"/>
      <c r="AA78" s="125"/>
      <c r="AB78" s="451"/>
      <c r="AC78" s="451"/>
      <c r="AD78" s="438"/>
      <c r="AE78" s="438"/>
      <c r="AF78" s="48">
        <f t="shared" si="51"/>
        <v>0</v>
      </c>
      <c r="AG78" s="428" t="e">
        <f t="shared" si="52"/>
        <v>#DIV/0!</v>
      </c>
      <c r="AH78" s="463"/>
    </row>
    <row r="79" spans="1:34" ht="19.149999999999999" customHeight="1">
      <c r="A79" s="459"/>
      <c r="B79" s="424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38"/>
      <c r="J79" s="87"/>
      <c r="K79" s="57"/>
      <c r="L79" s="86"/>
      <c r="M79" s="427"/>
      <c r="N79" s="57"/>
      <c r="O79" s="184"/>
      <c r="P79" s="108"/>
      <c r="Q79" s="185"/>
      <c r="R79" s="109"/>
      <c r="S79" s="463"/>
      <c r="T79" s="50"/>
      <c r="U79" s="50"/>
      <c r="V79" s="424"/>
      <c r="W79" s="421">
        <f t="shared" si="49"/>
        <v>0</v>
      </c>
      <c r="X79" s="183"/>
      <c r="Y79" s="183"/>
      <c r="Z79" s="125"/>
      <c r="AA79" s="125"/>
      <c r="AB79" s="451"/>
      <c r="AC79" s="451"/>
      <c r="AD79" s="438"/>
      <c r="AE79" s="438"/>
      <c r="AF79" s="48">
        <f t="shared" si="51"/>
        <v>0</v>
      </c>
      <c r="AG79" s="428" t="e">
        <f t="shared" si="52"/>
        <v>#DIV/0!</v>
      </c>
      <c r="AH79" s="463"/>
    </row>
    <row r="80" spans="1:34" ht="19.149999999999999" customHeight="1">
      <c r="A80" s="459"/>
      <c r="B80" s="424">
        <v>0</v>
      </c>
      <c r="C80" s="434"/>
      <c r="D80" s="42"/>
      <c r="E80" s="43"/>
      <c r="F80" s="359"/>
      <c r="G80" s="57"/>
      <c r="H80" s="45">
        <f t="shared" si="50"/>
        <v>0</v>
      </c>
      <c r="I80" s="438"/>
      <c r="J80" s="87"/>
      <c r="K80" s="57"/>
      <c r="L80" s="86"/>
      <c r="M80" s="427"/>
      <c r="N80" s="57"/>
      <c r="O80" s="186"/>
      <c r="P80" s="54"/>
      <c r="Q80" s="88"/>
      <c r="R80" s="437"/>
      <c r="S80" s="463"/>
      <c r="T80" s="50"/>
      <c r="U80" s="50"/>
      <c r="V80" s="424"/>
      <c r="W80" s="421">
        <f t="shared" si="49"/>
        <v>0</v>
      </c>
      <c r="X80" s="183"/>
      <c r="Y80" s="183"/>
      <c r="Z80" s="125"/>
      <c r="AA80" s="125"/>
      <c r="AB80" s="451"/>
      <c r="AC80" s="451"/>
      <c r="AD80" s="438"/>
      <c r="AE80" s="438"/>
      <c r="AF80" s="48">
        <f t="shared" si="51"/>
        <v>0</v>
      </c>
      <c r="AG80" s="428" t="e">
        <f t="shared" si="52"/>
        <v>#DIV/0!</v>
      </c>
      <c r="AH80" s="463"/>
    </row>
    <row r="81" spans="1:34" ht="19.149999999999999" customHeight="1">
      <c r="A81" s="459"/>
      <c r="B81" s="424">
        <v>0</v>
      </c>
      <c r="C81" s="434"/>
      <c r="D81" s="42"/>
      <c r="E81" s="43"/>
      <c r="F81" s="366"/>
      <c r="G81" s="57"/>
      <c r="H81" s="84"/>
      <c r="I81" s="438"/>
      <c r="J81" s="87"/>
      <c r="K81" s="57"/>
      <c r="L81" s="86"/>
      <c r="M81" s="427"/>
      <c r="N81" s="57"/>
      <c r="O81" s="186"/>
      <c r="P81" s="54"/>
      <c r="Q81" s="88"/>
      <c r="R81" s="437"/>
      <c r="S81" s="463"/>
      <c r="T81" s="50"/>
      <c r="U81" s="50"/>
      <c r="V81" s="424"/>
      <c r="W81" s="421">
        <f t="shared" si="49"/>
        <v>0</v>
      </c>
      <c r="X81" s="183"/>
      <c r="Y81" s="183"/>
      <c r="Z81" s="125"/>
      <c r="AA81" s="125"/>
      <c r="AB81" s="451"/>
      <c r="AC81" s="451"/>
      <c r="AD81" s="438"/>
      <c r="AE81" s="438"/>
      <c r="AF81" s="48"/>
      <c r="AG81" s="126"/>
      <c r="AH81" s="463"/>
    </row>
    <row r="82" spans="1:34" ht="19.149999999999999" customHeight="1">
      <c r="A82" s="489"/>
      <c r="B82" s="171">
        <v>0</v>
      </c>
      <c r="C82" s="100" t="s">
        <v>236</v>
      </c>
      <c r="D82" s="478" t="s">
        <v>118</v>
      </c>
      <c r="E82" s="478"/>
      <c r="F82" s="369"/>
      <c r="G82" s="101"/>
      <c r="H82" s="102"/>
      <c r="I82" s="103"/>
      <c r="J82" s="101">
        <v>16.428571428571427</v>
      </c>
      <c r="K82" s="101">
        <v>1476.5714285714287</v>
      </c>
      <c r="L82" s="104">
        <v>90.391089769241034</v>
      </c>
      <c r="M82" s="101">
        <f t="shared" ref="M82:O82" si="53">AVERAGE(M70:M81)</f>
        <v>16.428571428571427</v>
      </c>
      <c r="N82" s="101">
        <f t="shared" si="53"/>
        <v>1310.9407205163964</v>
      </c>
      <c r="O82" s="187">
        <f t="shared" si="53"/>
        <v>80.184331220076274</v>
      </c>
      <c r="P82" s="117">
        <f>M82-J82</f>
        <v>0</v>
      </c>
      <c r="Q82" s="118">
        <f>N82-K82</f>
        <v>-165.6307080550323</v>
      </c>
      <c r="R82" s="175">
        <f>O82/L82</f>
        <v>0.88708224919932321</v>
      </c>
      <c r="S82" s="463"/>
      <c r="T82" s="50"/>
      <c r="U82" s="50"/>
      <c r="V82" s="424"/>
      <c r="W82" s="44"/>
      <c r="X82" s="47"/>
      <c r="Y82" s="47"/>
      <c r="Z82" s="106">
        <f>SUM(Z70:Z81)</f>
        <v>0</v>
      </c>
      <c r="AA82" s="106">
        <f>SUM(AA70:AA81)</f>
        <v>0</v>
      </c>
      <c r="AB82" s="451"/>
      <c r="AC82" s="451"/>
      <c r="AD82" s="107">
        <f>SUM(AD70:AD81)</f>
        <v>0</v>
      </c>
      <c r="AE82" s="107">
        <f>SUM(AE70:AE81)</f>
        <v>2</v>
      </c>
      <c r="AF82" s="48">
        <f>N82-K82</f>
        <v>-165.6307080550323</v>
      </c>
      <c r="AG82" s="428">
        <f>N82/K82</f>
        <v>0.88782750034972657</v>
      </c>
      <c r="AH82" s="463"/>
    </row>
    <row r="83" spans="1:34" ht="19.149999999999999" customHeight="1">
      <c r="A83" s="490" t="s">
        <v>237</v>
      </c>
      <c r="B83" s="110" t="s">
        <v>203</v>
      </c>
      <c r="C83" s="66"/>
      <c r="D83" s="375" t="s">
        <v>204</v>
      </c>
      <c r="E83" s="43"/>
      <c r="F83" s="366">
        <v>43.14</v>
      </c>
      <c r="G83" s="57">
        <v>2015</v>
      </c>
      <c r="H83" s="84">
        <f t="shared" ref="H83:H94" si="54">F83*G83</f>
        <v>86927.1</v>
      </c>
      <c r="I83" s="438"/>
      <c r="J83" s="87">
        <v>16</v>
      </c>
      <c r="K83" s="57">
        <v>1440</v>
      </c>
      <c r="L83" s="86">
        <v>90</v>
      </c>
      <c r="M83" s="427">
        <v>16</v>
      </c>
      <c r="N83" s="57">
        <f t="shared" ref="N83:N88" si="55">G83/W83*60</f>
        <v>1439.2857142857138</v>
      </c>
      <c r="O83" s="186">
        <f t="shared" ref="O83:O88" si="56">N83/M83</f>
        <v>89.95535714285711</v>
      </c>
      <c r="P83" s="54">
        <f t="shared" ref="P83:P88" si="57">M83-J83</f>
        <v>0</v>
      </c>
      <c r="Q83" s="88">
        <f t="shared" ref="Q83:Q88" si="58">O83-L83</f>
        <v>-4.4642857142889625E-2</v>
      </c>
      <c r="R83" s="188">
        <f t="shared" ref="R83:R88" si="59">O83/L83</f>
        <v>0.99950396825396792</v>
      </c>
      <c r="S83" s="463">
        <f>R95</f>
        <v>0.94059542456740997</v>
      </c>
      <c r="T83" s="50">
        <v>0.33333333333333331</v>
      </c>
      <c r="U83" s="50">
        <v>0.39166666666666666</v>
      </c>
      <c r="V83" s="424">
        <v>5</v>
      </c>
      <c r="W83" s="421">
        <f t="shared" ref="W83:W93" si="60">(U83-T83)*24*60</f>
        <v>84.000000000000028</v>
      </c>
      <c r="X83" s="53"/>
      <c r="Y83" s="53"/>
      <c r="Z83" s="54"/>
      <c r="AA83" s="54"/>
      <c r="AB83" s="451"/>
      <c r="AC83" s="451"/>
      <c r="AD83" s="438"/>
      <c r="AE83" s="438"/>
      <c r="AF83" s="48">
        <f t="shared" ref="AF83:AF173" si="61">N83-K83</f>
        <v>-0.714285714286234</v>
      </c>
      <c r="AG83" s="428">
        <f t="shared" ref="AG83:AG173" si="62">N83/K83</f>
        <v>0.99950396825396792</v>
      </c>
      <c r="AH83" s="463">
        <f>AG95</f>
        <v>0.9390171392573522</v>
      </c>
    </row>
    <row r="84" spans="1:34" ht="19.149999999999999" customHeight="1">
      <c r="A84" s="491"/>
      <c r="B84" s="110" t="s">
        <v>230</v>
      </c>
      <c r="C84" s="434"/>
      <c r="D84" s="189" t="s">
        <v>235</v>
      </c>
      <c r="E84" s="43"/>
      <c r="F84" s="366">
        <v>53.36</v>
      </c>
      <c r="G84" s="44">
        <v>2775.6</v>
      </c>
      <c r="H84" s="84">
        <f t="shared" si="54"/>
        <v>148106.016</v>
      </c>
      <c r="I84" s="424"/>
      <c r="J84" s="87">
        <v>19</v>
      </c>
      <c r="K84" s="57">
        <v>1440</v>
      </c>
      <c r="L84" s="86">
        <v>75.78947368421052</v>
      </c>
      <c r="M84" s="427">
        <v>19</v>
      </c>
      <c r="N84" s="57">
        <f t="shared" si="55"/>
        <v>1365.0491803278685</v>
      </c>
      <c r="O84" s="186">
        <f t="shared" si="56"/>
        <v>71.844693701466767</v>
      </c>
      <c r="P84" s="54">
        <f t="shared" si="57"/>
        <v>0</v>
      </c>
      <c r="Q84" s="88">
        <f t="shared" si="58"/>
        <v>-3.9447799827437535</v>
      </c>
      <c r="R84" s="188">
        <f t="shared" si="59"/>
        <v>0.94795081967213102</v>
      </c>
      <c r="S84" s="463"/>
      <c r="T84" s="50">
        <v>0.40763888888888888</v>
      </c>
      <c r="U84" s="50">
        <v>0.49236111111111114</v>
      </c>
      <c r="V84" s="424">
        <v>23</v>
      </c>
      <c r="W84" s="421">
        <f t="shared" si="60"/>
        <v>122.00000000000004</v>
      </c>
      <c r="X84" s="53">
        <v>0.39513888888888887</v>
      </c>
      <c r="Y84" s="53">
        <v>0.40486111111111112</v>
      </c>
      <c r="Z84" s="54"/>
      <c r="AA84" s="54"/>
      <c r="AB84" s="451"/>
      <c r="AC84" s="451"/>
      <c r="AD84" s="438"/>
      <c r="AE84" s="438"/>
      <c r="AF84" s="48">
        <f t="shared" si="61"/>
        <v>-74.950819672131502</v>
      </c>
      <c r="AG84" s="428">
        <f t="shared" si="62"/>
        <v>0.94795081967213091</v>
      </c>
      <c r="AH84" s="463"/>
    </row>
    <row r="85" spans="1:34" ht="19.149999999999999" customHeight="1">
      <c r="A85" s="491"/>
      <c r="B85" s="110" t="s">
        <v>230</v>
      </c>
      <c r="C85" s="123"/>
      <c r="D85" s="189" t="s">
        <v>235</v>
      </c>
      <c r="E85" s="43"/>
      <c r="F85" s="366">
        <v>53.36</v>
      </c>
      <c r="G85" s="44">
        <v>1233.6000000000001</v>
      </c>
      <c r="H85" s="84">
        <f t="shared" si="54"/>
        <v>65824.896000000008</v>
      </c>
      <c r="I85" s="424"/>
      <c r="J85" s="87">
        <v>19</v>
      </c>
      <c r="K85" s="57">
        <v>1440</v>
      </c>
      <c r="L85" s="86">
        <v>75.78947368421052</v>
      </c>
      <c r="M85" s="427">
        <v>19</v>
      </c>
      <c r="N85" s="57">
        <f t="shared" si="55"/>
        <v>1370.6666666666677</v>
      </c>
      <c r="O85" s="186">
        <f t="shared" si="56"/>
        <v>72.140350877193029</v>
      </c>
      <c r="P85" s="54">
        <f t="shared" si="57"/>
        <v>0</v>
      </c>
      <c r="Q85" s="88">
        <f t="shared" si="58"/>
        <v>-3.6491228070174913</v>
      </c>
      <c r="R85" s="188">
        <f t="shared" si="59"/>
        <v>0.9518518518518525</v>
      </c>
      <c r="S85" s="463"/>
      <c r="T85" s="50">
        <v>0.53333333333333333</v>
      </c>
      <c r="U85" s="50">
        <v>0.5708333333333333</v>
      </c>
      <c r="V85" s="424">
        <v>6</v>
      </c>
      <c r="W85" s="421">
        <f t="shared" si="60"/>
        <v>53.999999999999972</v>
      </c>
      <c r="X85" s="53"/>
      <c r="Y85" s="53"/>
      <c r="Z85" s="54"/>
      <c r="AA85" s="54"/>
      <c r="AB85" s="451"/>
      <c r="AC85" s="451"/>
      <c r="AD85" s="438">
        <v>1</v>
      </c>
      <c r="AE85" s="438"/>
      <c r="AF85" s="48">
        <f t="shared" si="61"/>
        <v>-69.333333333332348</v>
      </c>
      <c r="AG85" s="428">
        <f t="shared" si="62"/>
        <v>0.9518518518518525</v>
      </c>
      <c r="AH85" s="463"/>
    </row>
    <row r="86" spans="1:34" ht="19.149999999999999" customHeight="1">
      <c r="A86" s="491"/>
      <c r="B86" s="110" t="s">
        <v>196</v>
      </c>
      <c r="C86" s="97"/>
      <c r="D86" s="189" t="s">
        <v>254</v>
      </c>
      <c r="E86" s="43"/>
      <c r="F86" s="366">
        <v>56.43</v>
      </c>
      <c r="G86" s="44">
        <v>958</v>
      </c>
      <c r="H86" s="84">
        <f t="shared" si="54"/>
        <v>54059.94</v>
      </c>
      <c r="I86" s="424"/>
      <c r="J86" s="87">
        <v>18</v>
      </c>
      <c r="K86" s="57">
        <v>1500</v>
      </c>
      <c r="L86" s="86">
        <v>83.333333333333329</v>
      </c>
      <c r="M86" s="427">
        <v>18</v>
      </c>
      <c r="N86" s="57">
        <f t="shared" si="55"/>
        <v>1368.5714285714282</v>
      </c>
      <c r="O86" s="186">
        <f t="shared" si="56"/>
        <v>76.03174603174601</v>
      </c>
      <c r="P86" s="54">
        <f t="shared" si="57"/>
        <v>0</v>
      </c>
      <c r="Q86" s="88">
        <f t="shared" si="58"/>
        <v>-7.3015873015873183</v>
      </c>
      <c r="R86" s="188">
        <f t="shared" si="59"/>
        <v>0.91238095238095218</v>
      </c>
      <c r="S86" s="463"/>
      <c r="T86" s="50">
        <v>0.57638888888888884</v>
      </c>
      <c r="U86" s="50">
        <v>0.60555555555555551</v>
      </c>
      <c r="V86" s="424">
        <v>8</v>
      </c>
      <c r="W86" s="421">
        <f t="shared" si="60"/>
        <v>42.000000000000014</v>
      </c>
      <c r="X86" s="53"/>
      <c r="Y86" s="53"/>
      <c r="Z86" s="54"/>
      <c r="AA86" s="54"/>
      <c r="AB86" s="451"/>
      <c r="AC86" s="451"/>
      <c r="AD86" s="438"/>
      <c r="AE86" s="438"/>
      <c r="AF86" s="48">
        <f t="shared" si="61"/>
        <v>-131.42857142857179</v>
      </c>
      <c r="AG86" s="428">
        <f t="shared" si="62"/>
        <v>0.91238095238095218</v>
      </c>
      <c r="AH86" s="463"/>
    </row>
    <row r="87" spans="1:34" ht="19.149999999999999" customHeight="1">
      <c r="A87" s="491"/>
      <c r="B87" s="110" t="s">
        <v>230</v>
      </c>
      <c r="C87" s="97"/>
      <c r="D87" s="189" t="s">
        <v>239</v>
      </c>
      <c r="E87" s="43"/>
      <c r="F87" s="366">
        <v>59.54</v>
      </c>
      <c r="G87" s="44">
        <v>1500</v>
      </c>
      <c r="H87" s="84">
        <f t="shared" si="54"/>
        <v>89310</v>
      </c>
      <c r="I87" s="424"/>
      <c r="J87" s="87">
        <v>18</v>
      </c>
      <c r="K87" s="57">
        <v>1385</v>
      </c>
      <c r="L87" s="86">
        <v>76.944444444444443</v>
      </c>
      <c r="M87" s="427">
        <v>18</v>
      </c>
      <c r="N87" s="57">
        <f t="shared" si="55"/>
        <v>1304.3478260869554</v>
      </c>
      <c r="O87" s="186">
        <f t="shared" si="56"/>
        <v>72.46376811594196</v>
      </c>
      <c r="P87" s="54">
        <f t="shared" si="57"/>
        <v>0</v>
      </c>
      <c r="Q87" s="88">
        <f t="shared" si="58"/>
        <v>-4.4806763285024829</v>
      </c>
      <c r="R87" s="188">
        <f t="shared" si="59"/>
        <v>0.94176738345628541</v>
      </c>
      <c r="S87" s="463"/>
      <c r="T87" s="50">
        <v>0.60902777777777772</v>
      </c>
      <c r="U87" s="50">
        <v>0.65694444444444444</v>
      </c>
      <c r="V87" s="424">
        <v>5</v>
      </c>
      <c r="W87" s="421">
        <f t="shared" si="60"/>
        <v>69.000000000000071</v>
      </c>
      <c r="X87" s="53"/>
      <c r="Y87" s="53"/>
      <c r="Z87" s="54"/>
      <c r="AA87" s="54"/>
      <c r="AB87" s="451"/>
      <c r="AC87" s="451"/>
      <c r="AD87" s="438"/>
      <c r="AE87" s="438"/>
      <c r="AF87" s="48">
        <f t="shared" si="61"/>
        <v>-80.652173913044635</v>
      </c>
      <c r="AG87" s="428">
        <f t="shared" si="62"/>
        <v>0.94176738345628541</v>
      </c>
      <c r="AH87" s="463"/>
    </row>
    <row r="88" spans="1:34" ht="19.149999999999999" customHeight="1">
      <c r="A88" s="491"/>
      <c r="B88" s="110" t="s">
        <v>230</v>
      </c>
      <c r="C88" s="434"/>
      <c r="D88" s="189" t="s">
        <v>235</v>
      </c>
      <c r="E88" s="43"/>
      <c r="F88" s="366">
        <v>53.36</v>
      </c>
      <c r="G88" s="57">
        <v>2158.7999999999997</v>
      </c>
      <c r="H88" s="84">
        <f t="shared" si="54"/>
        <v>115193.56799999998</v>
      </c>
      <c r="I88" s="424">
        <v>1</v>
      </c>
      <c r="J88" s="87">
        <v>19</v>
      </c>
      <c r="K88" s="57">
        <v>1440</v>
      </c>
      <c r="L88" s="86">
        <v>75.78947368421052</v>
      </c>
      <c r="M88" s="427">
        <v>19</v>
      </c>
      <c r="N88" s="57">
        <f t="shared" si="55"/>
        <v>1269.8823529411768</v>
      </c>
      <c r="O88" s="186">
        <f t="shared" si="56"/>
        <v>66.835913312693521</v>
      </c>
      <c r="P88" s="54">
        <f t="shared" si="57"/>
        <v>0</v>
      </c>
      <c r="Q88" s="88">
        <f t="shared" si="58"/>
        <v>-8.9535603715169998</v>
      </c>
      <c r="R88" s="188">
        <f t="shared" si="59"/>
        <v>0.88186274509803952</v>
      </c>
      <c r="S88" s="463"/>
      <c r="T88" s="50">
        <v>0.67222222222222217</v>
      </c>
      <c r="U88" s="50">
        <v>0.74305555555555547</v>
      </c>
      <c r="V88" s="424">
        <v>22</v>
      </c>
      <c r="W88" s="421">
        <f t="shared" si="60"/>
        <v>101.99999999999996</v>
      </c>
      <c r="X88" s="53">
        <v>0.66041666666666665</v>
      </c>
      <c r="Y88" s="53">
        <v>0.6694444444444444</v>
      </c>
      <c r="Z88" s="54"/>
      <c r="AA88" s="54"/>
      <c r="AB88" s="451"/>
      <c r="AC88" s="451"/>
      <c r="AD88" s="438"/>
      <c r="AE88" s="438"/>
      <c r="AF88" s="48">
        <f t="shared" si="61"/>
        <v>-170.1176470588232</v>
      </c>
      <c r="AG88" s="428">
        <f t="shared" si="62"/>
        <v>0.88186274509803941</v>
      </c>
      <c r="AH88" s="463"/>
    </row>
    <row r="89" spans="1:34" ht="19.149999999999999" customHeight="1">
      <c r="A89" s="491"/>
      <c r="B89" s="110">
        <v>0</v>
      </c>
      <c r="C89" s="434"/>
      <c r="D89" s="42"/>
      <c r="E89" s="43"/>
      <c r="F89" s="366" t="s">
        <v>105</v>
      </c>
      <c r="G89" s="115"/>
      <c r="H89" s="84">
        <f t="shared" si="54"/>
        <v>0</v>
      </c>
      <c r="I89" s="424"/>
      <c r="J89" s="87"/>
      <c r="K89" s="57"/>
      <c r="L89" s="86"/>
      <c r="M89" s="427"/>
      <c r="N89" s="57"/>
      <c r="O89" s="186"/>
      <c r="P89" s="54"/>
      <c r="Q89" s="88"/>
      <c r="R89" s="188"/>
      <c r="S89" s="463"/>
      <c r="T89" s="50"/>
      <c r="U89" s="50"/>
      <c r="V89" s="424"/>
      <c r="W89" s="421"/>
      <c r="X89" s="53"/>
      <c r="Y89" s="53"/>
      <c r="Z89" s="54"/>
      <c r="AA89" s="54"/>
      <c r="AB89" s="451"/>
      <c r="AC89" s="451"/>
      <c r="AD89" s="438"/>
      <c r="AE89" s="438"/>
      <c r="AF89" s="48">
        <f t="shared" si="61"/>
        <v>0</v>
      </c>
      <c r="AG89" s="428" t="e">
        <f t="shared" si="62"/>
        <v>#DIV/0!</v>
      </c>
      <c r="AH89" s="463"/>
    </row>
    <row r="90" spans="1:34" ht="19.149999999999999" customHeight="1">
      <c r="A90" s="491"/>
      <c r="B90" s="110">
        <v>0</v>
      </c>
      <c r="C90" s="434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27"/>
      <c r="N90" s="57"/>
      <c r="O90" s="186"/>
      <c r="P90" s="54"/>
      <c r="Q90" s="88"/>
      <c r="R90" s="188"/>
      <c r="S90" s="463"/>
      <c r="T90" s="50"/>
      <c r="U90" s="50"/>
      <c r="V90" s="424"/>
      <c r="W90" s="421">
        <f t="shared" si="60"/>
        <v>0</v>
      </c>
      <c r="X90" s="191"/>
      <c r="Y90" s="191"/>
      <c r="Z90" s="54"/>
      <c r="AA90" s="54"/>
      <c r="AB90" s="451"/>
      <c r="AC90" s="451"/>
      <c r="AD90" s="438"/>
      <c r="AE90" s="438"/>
      <c r="AF90" s="48">
        <f t="shared" si="61"/>
        <v>0</v>
      </c>
      <c r="AG90" s="428" t="e">
        <f t="shared" si="62"/>
        <v>#DIV/0!</v>
      </c>
      <c r="AH90" s="463"/>
    </row>
    <row r="91" spans="1:34" ht="19.149999999999999" customHeight="1">
      <c r="A91" s="491"/>
      <c r="B91" s="110">
        <v>0</v>
      </c>
      <c r="C91" s="434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27" t="s">
        <v>49</v>
      </c>
      <c r="N91" s="57"/>
      <c r="O91" s="186"/>
      <c r="P91" s="54"/>
      <c r="Q91" s="88"/>
      <c r="R91" s="188"/>
      <c r="S91" s="464"/>
      <c r="T91" s="50"/>
      <c r="U91" s="50"/>
      <c r="V91" s="424"/>
      <c r="W91" s="421">
        <f t="shared" si="60"/>
        <v>0</v>
      </c>
      <c r="X91" s="116"/>
      <c r="Y91" s="116"/>
      <c r="Z91" s="54"/>
      <c r="AA91" s="54"/>
      <c r="AB91" s="451"/>
      <c r="AC91" s="451"/>
      <c r="AD91" s="438"/>
      <c r="AE91" s="438"/>
      <c r="AF91" s="48">
        <f t="shared" si="61"/>
        <v>0</v>
      </c>
      <c r="AG91" s="428" t="e">
        <f t="shared" si="62"/>
        <v>#DIV/0!</v>
      </c>
      <c r="AH91" s="464"/>
    </row>
    <row r="92" spans="1:34" ht="19.149999999999999" customHeight="1">
      <c r="A92" s="491"/>
      <c r="B92" s="110">
        <v>0</v>
      </c>
      <c r="C92" s="434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464"/>
      <c r="T92" s="50"/>
      <c r="U92" s="50"/>
      <c r="V92" s="424"/>
      <c r="W92" s="421">
        <f t="shared" si="60"/>
        <v>0</v>
      </c>
      <c r="X92" s="183"/>
      <c r="Y92" s="183"/>
      <c r="Z92" s="125"/>
      <c r="AA92" s="125"/>
      <c r="AB92" s="451"/>
      <c r="AC92" s="451"/>
      <c r="AD92" s="438"/>
      <c r="AE92" s="438"/>
      <c r="AF92" s="48">
        <f t="shared" si="61"/>
        <v>0</v>
      </c>
      <c r="AG92" s="428" t="e">
        <f t="shared" si="62"/>
        <v>#DIV/0!</v>
      </c>
      <c r="AH92" s="464"/>
    </row>
    <row r="93" spans="1:34" ht="19.149999999999999" customHeight="1">
      <c r="A93" s="491"/>
      <c r="B93" s="425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27"/>
      <c r="N93" s="57"/>
      <c r="O93" s="86"/>
      <c r="P93" s="54"/>
      <c r="Q93" s="88"/>
      <c r="R93" s="431"/>
      <c r="S93" s="492"/>
      <c r="T93" s="63"/>
      <c r="U93" s="63"/>
      <c r="V93" s="425"/>
      <c r="W93" s="421">
        <f t="shared" si="60"/>
        <v>0</v>
      </c>
      <c r="X93" s="200"/>
      <c r="Y93" s="200"/>
      <c r="Z93" s="125"/>
      <c r="AA93" s="125"/>
      <c r="AB93" s="451"/>
      <c r="AC93" s="451"/>
      <c r="AD93" s="438"/>
      <c r="AE93" s="438"/>
      <c r="AF93" s="48">
        <f t="shared" si="61"/>
        <v>0</v>
      </c>
      <c r="AG93" s="428" t="e">
        <f t="shared" si="62"/>
        <v>#DIV/0!</v>
      </c>
      <c r="AH93" s="464"/>
    </row>
    <row r="94" spans="1:34" ht="19.149999999999999" customHeight="1">
      <c r="A94" s="491"/>
      <c r="B94" s="425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1"/>
      <c r="S94" s="492"/>
      <c r="T94" s="63"/>
      <c r="U94" s="63"/>
      <c r="V94" s="425"/>
      <c r="W94" s="421">
        <f>(U94-T94)*24*60</f>
        <v>0</v>
      </c>
      <c r="X94" s="200"/>
      <c r="Y94" s="200"/>
      <c r="Z94" s="125"/>
      <c r="AA94" s="125"/>
      <c r="AB94" s="451"/>
      <c r="AC94" s="451"/>
      <c r="AD94" s="438"/>
      <c r="AE94" s="438"/>
      <c r="AF94" s="48">
        <f t="shared" si="61"/>
        <v>0</v>
      </c>
      <c r="AG94" s="428" t="e">
        <f t="shared" si="62"/>
        <v>#DIV/0!</v>
      </c>
      <c r="AH94" s="464"/>
    </row>
    <row r="95" spans="1:34" ht="19.149999999999999" customHeight="1">
      <c r="A95" s="491"/>
      <c r="B95" s="203">
        <v>0</v>
      </c>
      <c r="C95" s="100" t="s">
        <v>242</v>
      </c>
      <c r="D95" s="478" t="s">
        <v>118</v>
      </c>
      <c r="E95" s="478"/>
      <c r="F95" s="360"/>
      <c r="G95" s="70"/>
      <c r="H95" s="204"/>
      <c r="I95" s="103"/>
      <c r="J95" s="205">
        <v>18.166666666666668</v>
      </c>
      <c r="K95" s="205">
        <v>1440.8333333333333</v>
      </c>
      <c r="L95" s="206">
        <v>79.607699805068222</v>
      </c>
      <c r="M95" s="205">
        <f t="shared" ref="M95:O95" si="63">AVERAGE(M83:M94)</f>
        <v>18.166666666666668</v>
      </c>
      <c r="N95" s="205">
        <f t="shared" si="63"/>
        <v>1352.9671948133016</v>
      </c>
      <c r="O95" s="206">
        <f t="shared" si="63"/>
        <v>74.878638196983061</v>
      </c>
      <c r="P95" s="207">
        <f>M95-J95</f>
        <v>0</v>
      </c>
      <c r="Q95" s="208">
        <f t="shared" ref="Q95:Q102" si="64">O95-L95</f>
        <v>-4.7290616080851606</v>
      </c>
      <c r="R95" s="209">
        <f>O95/L95</f>
        <v>0.94059542456740997</v>
      </c>
      <c r="S95" s="46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51"/>
      <c r="AC95" s="451"/>
      <c r="AD95" s="107">
        <f>SUM(AD83:AD94)</f>
        <v>1</v>
      </c>
      <c r="AE95" s="107">
        <f>SUM(AE83:AE94)</f>
        <v>0</v>
      </c>
      <c r="AF95" s="65">
        <f t="shared" si="61"/>
        <v>-87.866138520031654</v>
      </c>
      <c r="AG95" s="429">
        <f t="shared" si="62"/>
        <v>0.9390171392573522</v>
      </c>
      <c r="AH95" s="464"/>
    </row>
    <row r="96" spans="1:34" ht="19.149999999999999" customHeight="1">
      <c r="A96" s="493" t="s">
        <v>243</v>
      </c>
      <c r="B96" s="424" t="s">
        <v>203</v>
      </c>
      <c r="C96" s="97"/>
      <c r="D96" s="42" t="s">
        <v>244</v>
      </c>
      <c r="E96" s="43"/>
      <c r="F96" s="359">
        <v>36.92</v>
      </c>
      <c r="G96" s="44">
        <v>2974</v>
      </c>
      <c r="H96" s="45">
        <f t="shared" ref="H96:H106" si="65">F96*G96</f>
        <v>109800.08</v>
      </c>
      <c r="I96" s="424"/>
      <c r="J96" s="46">
        <v>6</v>
      </c>
      <c r="K96" s="44">
        <v>1636</v>
      </c>
      <c r="L96" s="47">
        <v>272.66666666666669</v>
      </c>
      <c r="M96" s="422">
        <v>6</v>
      </c>
      <c r="N96" s="44">
        <f t="shared" ref="N96:N102" si="66">G96/W96*60</f>
        <v>1525.1282051282053</v>
      </c>
      <c r="O96" s="47">
        <f t="shared" ref="O96:O102" si="67">N96/M96</f>
        <v>254.18803418803421</v>
      </c>
      <c r="P96" s="48">
        <f t="shared" ref="P96:P102" si="68">M96-J96</f>
        <v>0</v>
      </c>
      <c r="Q96" s="49">
        <f t="shared" si="64"/>
        <v>-18.478632478632477</v>
      </c>
      <c r="R96" s="428">
        <f t="shared" ref="R96:R102" si="69">O96/L96</f>
        <v>0.93222995423484423</v>
      </c>
      <c r="S96" s="463">
        <f>R108</f>
        <v>0.9108327106062265</v>
      </c>
      <c r="T96" s="89">
        <v>0.33333333333333331</v>
      </c>
      <c r="U96" s="89">
        <v>0.4145833333333333</v>
      </c>
      <c r="V96" s="438">
        <v>5</v>
      </c>
      <c r="W96" s="90">
        <f t="shared" ref="W96:W122" si="70">(U96-T96)*24*60</f>
        <v>116.99999999999999</v>
      </c>
      <c r="X96" s="96"/>
      <c r="Y96" s="96"/>
      <c r="Z96" s="54"/>
      <c r="AA96" s="54"/>
      <c r="AB96" s="451"/>
      <c r="AC96" s="451"/>
      <c r="AD96" s="438"/>
      <c r="AE96" s="438"/>
      <c r="AF96" s="54">
        <f t="shared" si="61"/>
        <v>-110.87179487179469</v>
      </c>
      <c r="AG96" s="431">
        <f t="shared" si="62"/>
        <v>0.93222995423484434</v>
      </c>
      <c r="AH96" s="472">
        <f>AG108</f>
        <v>0.90005061741138759</v>
      </c>
    </row>
    <row r="97" spans="1:34" s="218" customFormat="1" ht="19.149999999999999" customHeight="1">
      <c r="A97" s="493"/>
      <c r="B97" s="424" t="s">
        <v>203</v>
      </c>
      <c r="C97" s="210"/>
      <c r="D97" s="211" t="s">
        <v>245</v>
      </c>
      <c r="E97" s="56"/>
      <c r="F97" s="370">
        <v>29.113149847094796</v>
      </c>
      <c r="G97" s="212">
        <v>2359</v>
      </c>
      <c r="H97" s="213">
        <f t="shared" si="65"/>
        <v>68677.920489296623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1401.3861386138608</v>
      </c>
      <c r="O97" s="47">
        <f t="shared" si="67"/>
        <v>70.069306930693045</v>
      </c>
      <c r="P97" s="48">
        <f t="shared" si="68"/>
        <v>0</v>
      </c>
      <c r="Q97" s="49">
        <f t="shared" si="64"/>
        <v>-4.9306930693069546</v>
      </c>
      <c r="R97" s="428">
        <f t="shared" si="69"/>
        <v>0.93425742574257398</v>
      </c>
      <c r="S97" s="463"/>
      <c r="T97" s="214">
        <v>0.43055555555555552</v>
      </c>
      <c r="U97" s="214">
        <v>0.50069444444444444</v>
      </c>
      <c r="V97" s="215">
        <v>23</v>
      </c>
      <c r="W97" s="90">
        <f t="shared" si="70"/>
        <v>101.00000000000004</v>
      </c>
      <c r="X97" s="53">
        <v>0.41805555555555557</v>
      </c>
      <c r="Y97" s="53">
        <v>0.42777777777777781</v>
      </c>
      <c r="Z97" s="54"/>
      <c r="AA97" s="54"/>
      <c r="AB97" s="451"/>
      <c r="AC97" s="451"/>
      <c r="AD97" s="215"/>
      <c r="AE97" s="215"/>
      <c r="AF97" s="216">
        <f t="shared" si="61"/>
        <v>-98.613861386139206</v>
      </c>
      <c r="AG97" s="217">
        <f t="shared" si="62"/>
        <v>0.93425742574257387</v>
      </c>
      <c r="AH97" s="472"/>
    </row>
    <row r="98" spans="1:34" s="221" customFormat="1" ht="19.149999999999999" customHeight="1">
      <c r="A98" s="493"/>
      <c r="B98" s="424" t="s">
        <v>230</v>
      </c>
      <c r="C98" s="55"/>
      <c r="D98" s="42" t="s">
        <v>247</v>
      </c>
      <c r="E98" s="83"/>
      <c r="F98" s="370">
        <v>59.34</v>
      </c>
      <c r="G98" s="57">
        <v>1087</v>
      </c>
      <c r="H98" s="213">
        <f t="shared" si="65"/>
        <v>64502.58</v>
      </c>
      <c r="I98" s="438"/>
      <c r="J98" s="46">
        <v>17</v>
      </c>
      <c r="K98" s="44">
        <v>1440</v>
      </c>
      <c r="L98" s="47">
        <v>84.705882352941174</v>
      </c>
      <c r="M98" s="87">
        <v>17</v>
      </c>
      <c r="N98" s="44">
        <f t="shared" si="66"/>
        <v>1278.8235294117653</v>
      </c>
      <c r="O98" s="47">
        <f t="shared" si="67"/>
        <v>75.224913494809726</v>
      </c>
      <c r="P98" s="48">
        <f t="shared" si="68"/>
        <v>0</v>
      </c>
      <c r="Q98" s="49">
        <f t="shared" si="64"/>
        <v>-9.4809688581314475</v>
      </c>
      <c r="R98" s="428">
        <f t="shared" si="69"/>
        <v>0.88807189542483711</v>
      </c>
      <c r="S98" s="463"/>
      <c r="T98" s="89">
        <v>0.54166666666666663</v>
      </c>
      <c r="U98" s="89">
        <v>0.57708333333333328</v>
      </c>
      <c r="V98" s="438">
        <v>6</v>
      </c>
      <c r="W98" s="90">
        <f t="shared" si="70"/>
        <v>50.999999999999979</v>
      </c>
      <c r="X98" s="219"/>
      <c r="Y98" s="219"/>
      <c r="Z98" s="220"/>
      <c r="AA98" s="220"/>
      <c r="AB98" s="451"/>
      <c r="AC98" s="451"/>
      <c r="AD98" s="438"/>
      <c r="AE98" s="438"/>
      <c r="AF98" s="54">
        <f t="shared" si="61"/>
        <v>-161.17647058823468</v>
      </c>
      <c r="AG98" s="431">
        <f t="shared" si="62"/>
        <v>0.888071895424837</v>
      </c>
      <c r="AH98" s="472"/>
    </row>
    <row r="99" spans="1:34" ht="19.149999999999999" customHeight="1">
      <c r="A99" s="493"/>
      <c r="B99" s="424" t="s">
        <v>230</v>
      </c>
      <c r="C99" s="81"/>
      <c r="D99" s="82" t="s">
        <v>241</v>
      </c>
      <c r="E99" s="83"/>
      <c r="F99" s="370">
        <v>77.349999999999994</v>
      </c>
      <c r="G99" s="57">
        <v>1089</v>
      </c>
      <c r="H99" s="213">
        <f t="shared" si="65"/>
        <v>84234.15</v>
      </c>
      <c r="I99" s="438"/>
      <c r="J99" s="46">
        <v>19</v>
      </c>
      <c r="K99" s="44">
        <v>1440</v>
      </c>
      <c r="L99" s="47">
        <v>75.78947368421052</v>
      </c>
      <c r="M99" s="422">
        <v>18</v>
      </c>
      <c r="N99" s="44">
        <f t="shared" si="66"/>
        <v>1281.1764705882358</v>
      </c>
      <c r="O99" s="47">
        <f t="shared" si="67"/>
        <v>71.176470588235318</v>
      </c>
      <c r="P99" s="48">
        <f t="shared" si="68"/>
        <v>-1</v>
      </c>
      <c r="Q99" s="49">
        <f t="shared" si="64"/>
        <v>-4.613003095975202</v>
      </c>
      <c r="R99" s="428">
        <f t="shared" si="69"/>
        <v>0.93913398692810501</v>
      </c>
      <c r="S99" s="463"/>
      <c r="T99" s="89">
        <v>0.58194444444444438</v>
      </c>
      <c r="U99" s="89">
        <v>0.61736111111111103</v>
      </c>
      <c r="V99" s="438">
        <v>7</v>
      </c>
      <c r="W99" s="90">
        <f t="shared" si="70"/>
        <v>50.999999999999979</v>
      </c>
      <c r="X99" s="183"/>
      <c r="Y99" s="183"/>
      <c r="Z99" s="125"/>
      <c r="AA99" s="125"/>
      <c r="AB99" s="451"/>
      <c r="AC99" s="451"/>
      <c r="AD99" s="438"/>
      <c r="AE99" s="438"/>
      <c r="AF99" s="216">
        <f t="shared" si="61"/>
        <v>-158.82352941176418</v>
      </c>
      <c r="AG99" s="217">
        <f t="shared" si="62"/>
        <v>0.88970588235294157</v>
      </c>
      <c r="AH99" s="472"/>
    </row>
    <row r="100" spans="1:34" s="221" customFormat="1" ht="19.149999999999999" customHeight="1">
      <c r="A100" s="493"/>
      <c r="B100" s="424" t="s">
        <v>230</v>
      </c>
      <c r="C100" s="55"/>
      <c r="D100" s="42" t="s">
        <v>238</v>
      </c>
      <c r="E100" s="83"/>
      <c r="F100" s="370">
        <v>71.55</v>
      </c>
      <c r="G100" s="57">
        <v>988</v>
      </c>
      <c r="H100" s="213">
        <f t="shared" si="65"/>
        <v>70691.399999999994</v>
      </c>
      <c r="I100" s="438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1235.0000000000005</v>
      </c>
      <c r="O100" s="47">
        <f t="shared" si="67"/>
        <v>68.611111111111143</v>
      </c>
      <c r="P100" s="48">
        <f t="shared" si="68"/>
        <v>0</v>
      </c>
      <c r="Q100" s="49">
        <f t="shared" si="64"/>
        <v>-8.3333333333333002</v>
      </c>
      <c r="R100" s="428">
        <f t="shared" si="69"/>
        <v>0.89169675090252754</v>
      </c>
      <c r="S100" s="463"/>
      <c r="T100" s="214">
        <v>0.62291666666666656</v>
      </c>
      <c r="U100" s="214">
        <v>0.65624999999999989</v>
      </c>
      <c r="V100" s="215">
        <v>8</v>
      </c>
      <c r="W100" s="90">
        <f t="shared" si="70"/>
        <v>47.999999999999986</v>
      </c>
      <c r="X100" s="222"/>
      <c r="Y100" s="222"/>
      <c r="Z100" s="220"/>
      <c r="AA100" s="220"/>
      <c r="AB100" s="451"/>
      <c r="AC100" s="451"/>
      <c r="AD100" s="438"/>
      <c r="AE100" s="438"/>
      <c r="AF100" s="54">
        <f t="shared" si="61"/>
        <v>-149.99999999999955</v>
      </c>
      <c r="AG100" s="431">
        <f t="shared" si="62"/>
        <v>0.89169675090252742</v>
      </c>
      <c r="AH100" s="472"/>
    </row>
    <row r="101" spans="1:34" s="221" customFormat="1" ht="19.149999999999999" customHeight="1">
      <c r="A101" s="493"/>
      <c r="B101" s="424" t="s">
        <v>203</v>
      </c>
      <c r="C101" s="55"/>
      <c r="D101" s="82" t="s">
        <v>245</v>
      </c>
      <c r="E101" s="83"/>
      <c r="F101" s="370">
        <v>29.113149847094796</v>
      </c>
      <c r="G101" s="57">
        <v>1011</v>
      </c>
      <c r="H101" s="213">
        <f t="shared" si="65"/>
        <v>29433.394495412838</v>
      </c>
      <c r="I101" s="438">
        <v>1</v>
      </c>
      <c r="J101" s="46">
        <v>20</v>
      </c>
      <c r="K101" s="44">
        <v>1500</v>
      </c>
      <c r="L101" s="47">
        <v>75</v>
      </c>
      <c r="M101" s="87">
        <v>20</v>
      </c>
      <c r="N101" s="44">
        <f t="shared" si="66"/>
        <v>1378.6363636363635</v>
      </c>
      <c r="O101" s="47">
        <f t="shared" si="67"/>
        <v>68.931818181818173</v>
      </c>
      <c r="P101" s="48">
        <f t="shared" si="68"/>
        <v>0</v>
      </c>
      <c r="Q101" s="49">
        <f t="shared" si="64"/>
        <v>-6.0681818181818272</v>
      </c>
      <c r="R101" s="428">
        <f t="shared" si="69"/>
        <v>0.91909090909090896</v>
      </c>
      <c r="S101" s="463"/>
      <c r="T101" s="214">
        <v>0.67152777777777761</v>
      </c>
      <c r="U101" s="89">
        <v>0.70208333333333317</v>
      </c>
      <c r="V101" s="215">
        <v>22</v>
      </c>
      <c r="W101" s="90">
        <f t="shared" si="70"/>
        <v>44</v>
      </c>
      <c r="X101" s="223">
        <v>0.65972222222222221</v>
      </c>
      <c r="Y101" s="223">
        <v>0.66875000000000007</v>
      </c>
      <c r="Z101" s="220"/>
      <c r="AA101" s="220"/>
      <c r="AB101" s="451"/>
      <c r="AC101" s="451"/>
      <c r="AD101" s="438">
        <v>1</v>
      </c>
      <c r="AE101" s="438"/>
      <c r="AF101" s="216">
        <f t="shared" si="61"/>
        <v>-121.36363636363649</v>
      </c>
      <c r="AG101" s="217">
        <f t="shared" si="62"/>
        <v>0.91909090909090896</v>
      </c>
      <c r="AH101" s="472"/>
    </row>
    <row r="102" spans="1:34" s="221" customFormat="1" ht="19.149999999999999" customHeight="1">
      <c r="A102" s="493"/>
      <c r="B102" s="424" t="s">
        <v>196</v>
      </c>
      <c r="C102" s="178"/>
      <c r="D102" s="179" t="s">
        <v>284</v>
      </c>
      <c r="E102" s="180"/>
      <c r="F102" s="370">
        <v>54.29</v>
      </c>
      <c r="G102" s="57">
        <v>664</v>
      </c>
      <c r="H102" s="213">
        <f t="shared" si="65"/>
        <v>36048.559999999998</v>
      </c>
      <c r="I102" s="424"/>
      <c r="J102" s="46">
        <v>15</v>
      </c>
      <c r="K102" s="44">
        <v>1440</v>
      </c>
      <c r="L102" s="47">
        <v>96</v>
      </c>
      <c r="M102" s="87">
        <v>15</v>
      </c>
      <c r="N102" s="44">
        <f t="shared" si="66"/>
        <v>1207.2727272727257</v>
      </c>
      <c r="O102" s="47">
        <f t="shared" si="67"/>
        <v>80.484848484848371</v>
      </c>
      <c r="P102" s="48">
        <f t="shared" si="68"/>
        <v>0</v>
      </c>
      <c r="Q102" s="49">
        <f t="shared" si="64"/>
        <v>-15.515151515151629</v>
      </c>
      <c r="R102" s="428">
        <f t="shared" si="69"/>
        <v>0.83838383838383723</v>
      </c>
      <c r="S102" s="463"/>
      <c r="T102" s="214">
        <v>0.70694444444444426</v>
      </c>
      <c r="U102" s="214">
        <v>0.72986111111111096</v>
      </c>
      <c r="V102" s="215">
        <v>7</v>
      </c>
      <c r="W102" s="90">
        <f t="shared" si="70"/>
        <v>33.000000000000043</v>
      </c>
      <c r="X102" s="223"/>
      <c r="Y102" s="223"/>
      <c r="Z102" s="220"/>
      <c r="AA102" s="220"/>
      <c r="AB102" s="451"/>
      <c r="AC102" s="451"/>
      <c r="AD102" s="438"/>
      <c r="AE102" s="438"/>
      <c r="AF102" s="54">
        <f t="shared" si="61"/>
        <v>-232.72727272727434</v>
      </c>
      <c r="AG102" s="431">
        <f t="shared" si="62"/>
        <v>0.83838383838383723</v>
      </c>
      <c r="AH102" s="472"/>
    </row>
    <row r="103" spans="1:34" s="221" customFormat="1" ht="19.149999999999999" customHeight="1">
      <c r="A103" s="493"/>
      <c r="B103" s="424">
        <v>0</v>
      </c>
      <c r="C103" s="224"/>
      <c r="D103" s="82"/>
      <c r="E103" s="83"/>
      <c r="F103" s="370" t="s">
        <v>105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28"/>
      <c r="S103" s="463"/>
      <c r="T103" s="214"/>
      <c r="U103" s="214"/>
      <c r="V103" s="215"/>
      <c r="W103" s="90">
        <f t="shared" si="70"/>
        <v>0</v>
      </c>
      <c r="X103" s="223"/>
      <c r="Y103" s="223"/>
      <c r="Z103" s="220"/>
      <c r="AA103" s="220"/>
      <c r="AB103" s="451"/>
      <c r="AC103" s="451"/>
      <c r="AD103" s="438"/>
      <c r="AE103" s="438"/>
      <c r="AF103" s="216">
        <f t="shared" si="61"/>
        <v>0</v>
      </c>
      <c r="AG103" s="217" t="e">
        <f t="shared" si="62"/>
        <v>#DIV/0!</v>
      </c>
      <c r="AH103" s="472"/>
    </row>
    <row r="104" spans="1:34" s="221" customFormat="1" ht="19.149999999999999" customHeight="1">
      <c r="A104" s="493"/>
      <c r="B104" s="424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8"/>
      <c r="S104" s="46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451"/>
      <c r="AC104" s="451"/>
      <c r="AD104" s="438"/>
      <c r="AE104" s="438"/>
      <c r="AF104" s="54">
        <f t="shared" si="61"/>
        <v>0</v>
      </c>
      <c r="AG104" s="431" t="e">
        <f t="shared" si="62"/>
        <v>#DIV/0!</v>
      </c>
      <c r="AH104" s="472"/>
    </row>
    <row r="105" spans="1:34" s="221" customFormat="1" ht="19.149999999999999" customHeight="1">
      <c r="A105" s="493"/>
      <c r="B105" s="424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8"/>
      <c r="S105" s="46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451"/>
      <c r="AC105" s="451"/>
      <c r="AD105" s="438"/>
      <c r="AE105" s="438"/>
      <c r="AF105" s="216">
        <f t="shared" si="61"/>
        <v>0</v>
      </c>
      <c r="AG105" s="217" t="e">
        <f t="shared" si="62"/>
        <v>#DIV/0!</v>
      </c>
      <c r="AH105" s="472"/>
    </row>
    <row r="106" spans="1:34" s="221" customFormat="1" ht="19.149999999999999" customHeight="1">
      <c r="A106" s="493"/>
      <c r="B106" s="424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1"/>
      <c r="S106" s="492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451"/>
      <c r="AC106" s="451"/>
      <c r="AD106" s="438"/>
      <c r="AE106" s="438"/>
      <c r="AF106" s="220"/>
      <c r="AG106" s="431"/>
      <c r="AH106" s="472"/>
    </row>
    <row r="107" spans="1:34" s="221" customFormat="1" ht="19.149999999999999" customHeight="1">
      <c r="A107" s="493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1"/>
      <c r="S107" s="492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451"/>
      <c r="AC107" s="451"/>
      <c r="AD107" s="438"/>
      <c r="AE107" s="438"/>
      <c r="AF107" s="220"/>
      <c r="AG107" s="431"/>
      <c r="AH107" s="472"/>
    </row>
    <row r="108" spans="1:34" ht="19.149999999999999" customHeight="1">
      <c r="A108" s="493"/>
      <c r="B108" s="110">
        <v>0</v>
      </c>
      <c r="C108" s="100" t="s">
        <v>250</v>
      </c>
      <c r="D108" s="478" t="s">
        <v>118</v>
      </c>
      <c r="E108" s="478"/>
      <c r="F108" s="371"/>
      <c r="G108" s="101"/>
      <c r="H108" s="102"/>
      <c r="I108" s="103"/>
      <c r="J108" s="101">
        <v>16.428571428571427</v>
      </c>
      <c r="K108" s="101">
        <v>1477.2857142857142</v>
      </c>
      <c r="L108" s="104">
        <v>108.01520959260897</v>
      </c>
      <c r="M108" s="101">
        <f t="shared" ref="M108:O108" si="71">AVERAGE(M96:M107)</f>
        <v>16.285714285714285</v>
      </c>
      <c r="N108" s="101">
        <f t="shared" si="71"/>
        <v>1329.6319192358799</v>
      </c>
      <c r="O108" s="104">
        <f t="shared" si="71"/>
        <v>98.383786139935708</v>
      </c>
      <c r="P108" s="54">
        <f t="shared" ref="P108:P116" si="72">M108-J108</f>
        <v>-0.14285714285714235</v>
      </c>
      <c r="Q108" s="88">
        <f t="shared" ref="Q108:Q116" si="73">O108-L108</f>
        <v>-9.6314234526732605</v>
      </c>
      <c r="R108" s="105">
        <f t="shared" ref="R108:R116" si="74">O108/L108</f>
        <v>0.9108327106062265</v>
      </c>
      <c r="S108" s="46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51"/>
      <c r="AC108" s="451"/>
      <c r="AD108" s="107">
        <f>SUM(AD96:AD107)</f>
        <v>1</v>
      </c>
      <c r="AE108" s="107">
        <f>SUM(AE96:AE107)</f>
        <v>0</v>
      </c>
      <c r="AF108" s="54">
        <f t="shared" si="61"/>
        <v>-147.65379504983434</v>
      </c>
      <c r="AG108" s="431">
        <f t="shared" si="62"/>
        <v>0.90005061741138759</v>
      </c>
      <c r="AH108" s="472"/>
    </row>
    <row r="109" spans="1:34" ht="19.149999999999999" customHeight="1">
      <c r="A109" s="494" t="s">
        <v>251</v>
      </c>
      <c r="B109" s="424" t="s">
        <v>115</v>
      </c>
      <c r="C109" s="434"/>
      <c r="D109" s="179" t="s">
        <v>287</v>
      </c>
      <c r="E109" s="43"/>
      <c r="F109" s="359">
        <v>29.965493443754308</v>
      </c>
      <c r="G109" s="44">
        <v>1791</v>
      </c>
      <c r="H109" s="45">
        <f t="shared" ref="H109:H118" si="75">F109*G109</f>
        <v>53668.198757763967</v>
      </c>
      <c r="I109" s="424"/>
      <c r="J109" s="46">
        <v>18</v>
      </c>
      <c r="K109" s="44">
        <v>1200</v>
      </c>
      <c r="L109" s="47">
        <v>66.666666666666671</v>
      </c>
      <c r="M109" s="422">
        <v>18</v>
      </c>
      <c r="N109" s="44">
        <f t="shared" ref="N109:N116" si="76">G109/W109*60</f>
        <v>1180.879120879121</v>
      </c>
      <c r="O109" s="47">
        <f t="shared" ref="O109:O116" si="77">N109/M109</f>
        <v>65.60439560439562</v>
      </c>
      <c r="P109" s="48">
        <f t="shared" si="72"/>
        <v>0</v>
      </c>
      <c r="Q109" s="49">
        <f t="shared" si="73"/>
        <v>-1.0622710622710514</v>
      </c>
      <c r="R109" s="428">
        <f t="shared" si="74"/>
        <v>0.98406593406593423</v>
      </c>
      <c r="S109" s="497">
        <f>R121</f>
        <v>0.87631574786086019</v>
      </c>
      <c r="T109" s="230">
        <v>0.5</v>
      </c>
      <c r="U109" s="230">
        <v>0.56319444444444444</v>
      </c>
      <c r="V109" s="231">
        <v>5</v>
      </c>
      <c r="W109" s="421">
        <f t="shared" si="70"/>
        <v>91</v>
      </c>
      <c r="X109" s="53"/>
      <c r="Y109" s="53"/>
      <c r="Z109" s="54"/>
      <c r="AA109" s="54"/>
      <c r="AB109" s="451"/>
      <c r="AC109" s="451"/>
      <c r="AD109" s="438"/>
      <c r="AE109" s="438"/>
      <c r="AF109" s="48">
        <f t="shared" si="61"/>
        <v>-19.120879120878953</v>
      </c>
      <c r="AG109" s="126">
        <f t="shared" si="62"/>
        <v>0.98406593406593423</v>
      </c>
      <c r="AH109" s="472">
        <f>AG121</f>
        <v>0.89731389099132219</v>
      </c>
    </row>
    <row r="110" spans="1:34" ht="19.149999999999999" customHeight="1">
      <c r="A110" s="495"/>
      <c r="B110" s="424" t="s">
        <v>196</v>
      </c>
      <c r="C110" s="178"/>
      <c r="D110" s="42" t="s">
        <v>253</v>
      </c>
      <c r="E110" s="180"/>
      <c r="F110" s="359">
        <v>51.75</v>
      </c>
      <c r="G110" s="177">
        <v>952</v>
      </c>
      <c r="H110" s="45">
        <f t="shared" si="75"/>
        <v>49266</v>
      </c>
      <c r="I110" s="424"/>
      <c r="J110" s="46">
        <v>21</v>
      </c>
      <c r="K110" s="44">
        <v>1500</v>
      </c>
      <c r="L110" s="47">
        <v>71.428571428571431</v>
      </c>
      <c r="M110" s="422">
        <v>21</v>
      </c>
      <c r="N110" s="44">
        <f t="shared" si="76"/>
        <v>1393.1707317073167</v>
      </c>
      <c r="O110" s="47">
        <f t="shared" si="77"/>
        <v>66.341463414634134</v>
      </c>
      <c r="P110" s="48">
        <f t="shared" si="72"/>
        <v>0</v>
      </c>
      <c r="Q110" s="49">
        <f t="shared" si="73"/>
        <v>-5.0871080139372964</v>
      </c>
      <c r="R110" s="428">
        <f t="shared" si="74"/>
        <v>0.92878048780487787</v>
      </c>
      <c r="S110" s="498"/>
      <c r="T110" s="230">
        <v>0.56805555555555554</v>
      </c>
      <c r="U110" s="230">
        <v>0.59652777777777777</v>
      </c>
      <c r="V110" s="231">
        <v>7</v>
      </c>
      <c r="W110" s="421">
        <f t="shared" si="70"/>
        <v>41.000000000000014</v>
      </c>
      <c r="X110" s="191"/>
      <c r="Y110" s="191"/>
      <c r="Z110" s="54"/>
      <c r="AA110" s="54"/>
      <c r="AB110" s="451"/>
      <c r="AC110" s="451"/>
      <c r="AD110" s="438"/>
      <c r="AE110" s="438"/>
      <c r="AF110" s="48">
        <f t="shared" si="61"/>
        <v>-106.82926829268331</v>
      </c>
      <c r="AG110" s="126">
        <f t="shared" si="62"/>
        <v>0.92878048780487776</v>
      </c>
      <c r="AH110" s="472"/>
    </row>
    <row r="111" spans="1:34" ht="19.149999999999999" customHeight="1">
      <c r="A111" s="495"/>
      <c r="B111" s="424" t="s">
        <v>115</v>
      </c>
      <c r="C111" s="178"/>
      <c r="D111" s="42" t="s">
        <v>290</v>
      </c>
      <c r="E111" s="180"/>
      <c r="F111" s="359">
        <v>35.83</v>
      </c>
      <c r="G111" s="57">
        <v>2022</v>
      </c>
      <c r="H111" s="45">
        <f t="shared" si="75"/>
        <v>72448.259999999995</v>
      </c>
      <c r="I111" s="424"/>
      <c r="J111" s="46">
        <v>11</v>
      </c>
      <c r="K111" s="44">
        <v>2250</v>
      </c>
      <c r="L111" s="47">
        <v>204.54545454545453</v>
      </c>
      <c r="M111" s="232">
        <v>11</v>
      </c>
      <c r="N111" s="44">
        <f t="shared" si="76"/>
        <v>2056.2711864406797</v>
      </c>
      <c r="O111" s="47">
        <f t="shared" si="77"/>
        <v>186.93374422187998</v>
      </c>
      <c r="P111" s="48">
        <f t="shared" si="72"/>
        <v>0</v>
      </c>
      <c r="Q111" s="49">
        <f t="shared" si="73"/>
        <v>-17.611710323574556</v>
      </c>
      <c r="R111" s="428">
        <f t="shared" si="74"/>
        <v>0.91389830508474657</v>
      </c>
      <c r="S111" s="498"/>
      <c r="T111" s="230">
        <v>0.61180555555555549</v>
      </c>
      <c r="U111" s="230">
        <v>0.65277777777777768</v>
      </c>
      <c r="V111" s="231">
        <v>22</v>
      </c>
      <c r="W111" s="421">
        <f t="shared" si="70"/>
        <v>58.99999999999995</v>
      </c>
      <c r="X111" s="53">
        <v>0.6</v>
      </c>
      <c r="Y111" s="53">
        <v>0.60902777777777783</v>
      </c>
      <c r="Z111" s="54"/>
      <c r="AA111" s="54"/>
      <c r="AB111" s="451"/>
      <c r="AC111" s="451"/>
      <c r="AD111" s="438"/>
      <c r="AE111" s="438"/>
      <c r="AF111" s="48">
        <f t="shared" si="61"/>
        <v>-193.72881355932032</v>
      </c>
      <c r="AG111" s="126">
        <f t="shared" si="62"/>
        <v>0.91389830508474657</v>
      </c>
      <c r="AH111" s="472"/>
    </row>
    <row r="112" spans="1:34" ht="19.149999999999999" customHeight="1">
      <c r="A112" s="495"/>
      <c r="B112" s="424" t="s">
        <v>115</v>
      </c>
      <c r="C112" s="178"/>
      <c r="D112" s="179" t="s">
        <v>211</v>
      </c>
      <c r="E112" s="180"/>
      <c r="F112" s="359">
        <v>36.409999999999997</v>
      </c>
      <c r="G112" s="57">
        <v>1016.55</v>
      </c>
      <c r="H112" s="45">
        <f t="shared" si="75"/>
        <v>37012.585499999994</v>
      </c>
      <c r="I112" s="438"/>
      <c r="J112" s="46">
        <v>10</v>
      </c>
      <c r="K112" s="44">
        <v>2769</v>
      </c>
      <c r="L112" s="47">
        <v>276.89999999999998</v>
      </c>
      <c r="M112" s="232">
        <v>10</v>
      </c>
      <c r="N112" s="44">
        <f t="shared" si="76"/>
        <v>2258.9999999999945</v>
      </c>
      <c r="O112" s="47">
        <f t="shared" si="77"/>
        <v>225.89999999999947</v>
      </c>
      <c r="P112" s="48">
        <f t="shared" si="72"/>
        <v>0</v>
      </c>
      <c r="Q112" s="49">
        <f t="shared" si="73"/>
        <v>-51.000000000000512</v>
      </c>
      <c r="R112" s="428">
        <f t="shared" si="74"/>
        <v>0.81581798483206747</v>
      </c>
      <c r="S112" s="498"/>
      <c r="T112" s="230">
        <v>0.65694444444444433</v>
      </c>
      <c r="U112" s="230">
        <v>0.67569444444444438</v>
      </c>
      <c r="V112" s="231">
        <v>6</v>
      </c>
      <c r="W112" s="421">
        <f t="shared" si="70"/>
        <v>27.000000000000064</v>
      </c>
      <c r="X112" s="53"/>
      <c r="Y112" s="53"/>
      <c r="Z112" s="54"/>
      <c r="AA112" s="54"/>
      <c r="AB112" s="451"/>
      <c r="AC112" s="451"/>
      <c r="AD112" s="438"/>
      <c r="AE112" s="438"/>
      <c r="AF112" s="48">
        <f t="shared" si="61"/>
        <v>-510.00000000000546</v>
      </c>
      <c r="AG112" s="126">
        <f t="shared" si="62"/>
        <v>0.81581798483206736</v>
      </c>
      <c r="AH112" s="472"/>
    </row>
    <row r="113" spans="1:34" s="221" customFormat="1" ht="19.149999999999999" customHeight="1">
      <c r="A113" s="495"/>
      <c r="B113" s="424" t="s">
        <v>115</v>
      </c>
      <c r="C113" s="178"/>
      <c r="D113" s="179" t="s">
        <v>255</v>
      </c>
      <c r="E113" s="83"/>
      <c r="F113" s="359">
        <v>20.170000000000002</v>
      </c>
      <c r="G113" s="233">
        <v>1182</v>
      </c>
      <c r="H113" s="45">
        <f t="shared" si="75"/>
        <v>23840.940000000002</v>
      </c>
      <c r="I113" s="438"/>
      <c r="J113" s="46">
        <v>12</v>
      </c>
      <c r="K113" s="44">
        <v>1500</v>
      </c>
      <c r="L113" s="47">
        <v>125</v>
      </c>
      <c r="M113" s="427">
        <v>13</v>
      </c>
      <c r="N113" s="44">
        <f t="shared" si="76"/>
        <v>1338.1132075471744</v>
      </c>
      <c r="O113" s="47">
        <f t="shared" si="77"/>
        <v>102.9317851959365</v>
      </c>
      <c r="P113" s="48">
        <f t="shared" si="72"/>
        <v>1</v>
      </c>
      <c r="Q113" s="49">
        <f t="shared" si="73"/>
        <v>-22.068214804063501</v>
      </c>
      <c r="R113" s="428">
        <f t="shared" si="74"/>
        <v>0.82345428156749201</v>
      </c>
      <c r="S113" s="498"/>
      <c r="T113" s="230">
        <v>0.76250000000000007</v>
      </c>
      <c r="U113" s="230">
        <v>0.79930555555555549</v>
      </c>
      <c r="V113" s="231">
        <v>7</v>
      </c>
      <c r="W113" s="421">
        <f t="shared" si="70"/>
        <v>52.999999999999815</v>
      </c>
      <c r="X113" s="219"/>
      <c r="Y113" s="219"/>
      <c r="Z113" s="220"/>
      <c r="AA113" s="220"/>
      <c r="AB113" s="451"/>
      <c r="AC113" s="451"/>
      <c r="AD113" s="224"/>
      <c r="AE113" s="224">
        <v>1</v>
      </c>
      <c r="AF113" s="48">
        <f t="shared" si="61"/>
        <v>-161.8867924528256</v>
      </c>
      <c r="AG113" s="126">
        <f t="shared" si="62"/>
        <v>0.8920754716981163</v>
      </c>
      <c r="AH113" s="472"/>
    </row>
    <row r="114" spans="1:34" s="221" customFormat="1" ht="19.149999999999999" customHeight="1">
      <c r="A114" s="495"/>
      <c r="B114" s="424" t="s">
        <v>115</v>
      </c>
      <c r="C114" s="178"/>
      <c r="D114" s="179" t="s">
        <v>267</v>
      </c>
      <c r="E114" s="43"/>
      <c r="F114" s="359">
        <v>20.420000000000002</v>
      </c>
      <c r="G114" s="44">
        <v>1311</v>
      </c>
      <c r="H114" s="45">
        <f t="shared" si="75"/>
        <v>26770.620000000003</v>
      </c>
      <c r="I114" s="438"/>
      <c r="J114" s="46">
        <v>12</v>
      </c>
      <c r="K114" s="44">
        <v>1500</v>
      </c>
      <c r="L114" s="47">
        <v>125</v>
      </c>
      <c r="M114" s="427">
        <v>12</v>
      </c>
      <c r="N114" s="44">
        <f t="shared" si="76"/>
        <v>1404.6428571428582</v>
      </c>
      <c r="O114" s="47">
        <f t="shared" si="77"/>
        <v>117.05357142857152</v>
      </c>
      <c r="P114" s="48">
        <f t="shared" si="72"/>
        <v>0</v>
      </c>
      <c r="Q114" s="49">
        <f t="shared" si="73"/>
        <v>-7.9464285714284841</v>
      </c>
      <c r="R114" s="428">
        <f t="shared" si="74"/>
        <v>0.93642857142857217</v>
      </c>
      <c r="S114" s="498"/>
      <c r="T114" s="230">
        <v>0.80486111111111103</v>
      </c>
      <c r="U114" s="230">
        <v>0.84374999999999989</v>
      </c>
      <c r="V114" s="231">
        <v>8</v>
      </c>
      <c r="W114" s="421">
        <f t="shared" si="70"/>
        <v>55.999999999999957</v>
      </c>
      <c r="X114" s="219"/>
      <c r="Y114" s="219"/>
      <c r="Z114" s="220"/>
      <c r="AA114" s="220"/>
      <c r="AB114" s="451"/>
      <c r="AC114" s="451"/>
      <c r="AD114" s="224"/>
      <c r="AE114" s="224">
        <v>1</v>
      </c>
      <c r="AF114" s="48">
        <f t="shared" si="61"/>
        <v>-95.357142857141753</v>
      </c>
      <c r="AG114" s="126">
        <f t="shared" si="62"/>
        <v>0.93642857142857217</v>
      </c>
      <c r="AH114" s="472"/>
    </row>
    <row r="115" spans="1:34" s="221" customFormat="1" ht="19.149999999999999" customHeight="1">
      <c r="A115" s="495"/>
      <c r="B115" s="424" t="s">
        <v>196</v>
      </c>
      <c r="C115" s="178"/>
      <c r="D115" s="82" t="s">
        <v>277</v>
      </c>
      <c r="E115" s="83"/>
      <c r="F115" s="359">
        <v>50.49</v>
      </c>
      <c r="G115" s="233">
        <v>1182</v>
      </c>
      <c r="H115" s="45">
        <f t="shared" si="75"/>
        <v>59679.18</v>
      </c>
      <c r="I115" s="438"/>
      <c r="J115" s="46">
        <v>14</v>
      </c>
      <c r="K115" s="44">
        <v>1440</v>
      </c>
      <c r="L115" s="47">
        <v>102.85714285714286</v>
      </c>
      <c r="M115" s="427">
        <v>15</v>
      </c>
      <c r="N115" s="44">
        <f t="shared" si="76"/>
        <v>1313.3333333333339</v>
      </c>
      <c r="O115" s="47">
        <f t="shared" si="77"/>
        <v>87.5555555555556</v>
      </c>
      <c r="P115" s="48">
        <f t="shared" si="72"/>
        <v>1</v>
      </c>
      <c r="Q115" s="49">
        <f t="shared" si="73"/>
        <v>-15.301587301587261</v>
      </c>
      <c r="R115" s="428">
        <f t="shared" si="74"/>
        <v>0.85123456790123497</v>
      </c>
      <c r="S115" s="498"/>
      <c r="T115" s="230">
        <v>0.85902777777777761</v>
      </c>
      <c r="U115" s="230">
        <v>0.89652777777777759</v>
      </c>
      <c r="V115" s="231">
        <v>22</v>
      </c>
      <c r="W115" s="421">
        <f t="shared" si="70"/>
        <v>53.999999999999972</v>
      </c>
      <c r="X115" s="219">
        <v>0.84722222222222221</v>
      </c>
      <c r="Y115" s="219">
        <v>0.85625000000000007</v>
      </c>
      <c r="Z115" s="220"/>
      <c r="AA115" s="220"/>
      <c r="AB115" s="451"/>
      <c r="AC115" s="451"/>
      <c r="AD115" s="224"/>
      <c r="AE115" s="224"/>
      <c r="AF115" s="48">
        <f t="shared" si="61"/>
        <v>-126.66666666666606</v>
      </c>
      <c r="AG115" s="126">
        <f t="shared" si="62"/>
        <v>0.91203703703703742</v>
      </c>
      <c r="AH115" s="472"/>
    </row>
    <row r="116" spans="1:34" s="221" customFormat="1" ht="19.149999999999999" customHeight="1">
      <c r="A116" s="495"/>
      <c r="B116" s="424" t="s">
        <v>196</v>
      </c>
      <c r="C116" s="55"/>
      <c r="D116" s="179" t="s">
        <v>281</v>
      </c>
      <c r="E116" s="43"/>
      <c r="F116" s="359">
        <v>57.3</v>
      </c>
      <c r="G116" s="44">
        <v>1311</v>
      </c>
      <c r="H116" s="45">
        <f t="shared" si="75"/>
        <v>75120.3</v>
      </c>
      <c r="I116" s="438"/>
      <c r="J116" s="46">
        <v>18</v>
      </c>
      <c r="K116" s="44">
        <v>1500</v>
      </c>
      <c r="L116" s="47">
        <v>83.333333333333329</v>
      </c>
      <c r="M116" s="427">
        <v>18</v>
      </c>
      <c r="N116" s="44">
        <f t="shared" si="76"/>
        <v>1310.9999999999907</v>
      </c>
      <c r="O116" s="47">
        <f t="shared" si="77"/>
        <v>72.833333333332817</v>
      </c>
      <c r="P116" s="48">
        <f t="shared" si="72"/>
        <v>0</v>
      </c>
      <c r="Q116" s="49">
        <f t="shared" si="73"/>
        <v>-10.500000000000512</v>
      </c>
      <c r="R116" s="428">
        <f t="shared" si="74"/>
        <v>0.87399999999999389</v>
      </c>
      <c r="S116" s="498"/>
      <c r="T116" s="230">
        <v>0.8999999999999998</v>
      </c>
      <c r="U116" s="230">
        <v>0.94166666666666676</v>
      </c>
      <c r="V116" s="231">
        <v>5</v>
      </c>
      <c r="W116" s="421">
        <f t="shared" si="70"/>
        <v>60.000000000000426</v>
      </c>
      <c r="X116" s="219"/>
      <c r="Y116" s="219"/>
      <c r="Z116" s="220"/>
      <c r="AA116" s="220"/>
      <c r="AB116" s="451"/>
      <c r="AC116" s="451"/>
      <c r="AD116" s="224"/>
      <c r="AE116" s="224"/>
      <c r="AF116" s="48">
        <f t="shared" si="61"/>
        <v>-189.00000000000932</v>
      </c>
      <c r="AG116" s="126">
        <f t="shared" si="62"/>
        <v>0.87399999999999378</v>
      </c>
      <c r="AH116" s="472"/>
    </row>
    <row r="117" spans="1:34" s="221" customFormat="1" ht="19.149999999999999" customHeight="1">
      <c r="A117" s="495"/>
      <c r="B117" s="424">
        <v>0</v>
      </c>
      <c r="C117" s="55"/>
      <c r="D117" s="82"/>
      <c r="E117" s="83"/>
      <c r="F117" s="359" t="s">
        <v>105</v>
      </c>
      <c r="G117" s="233"/>
      <c r="H117" s="45">
        <f t="shared" si="75"/>
        <v>0</v>
      </c>
      <c r="I117" s="438"/>
      <c r="J117" s="46"/>
      <c r="K117" s="44"/>
      <c r="L117" s="47"/>
      <c r="M117" s="427"/>
      <c r="N117" s="182"/>
      <c r="O117" s="228"/>
      <c r="P117" s="168"/>
      <c r="Q117" s="49"/>
      <c r="R117" s="428"/>
      <c r="S117" s="498"/>
      <c r="T117" s="230"/>
      <c r="U117" s="230"/>
      <c r="V117" s="231"/>
      <c r="W117" s="421">
        <f t="shared" si="70"/>
        <v>0</v>
      </c>
      <c r="X117" s="219"/>
      <c r="Y117" s="219"/>
      <c r="Z117" s="220"/>
      <c r="AA117" s="220"/>
      <c r="AB117" s="451"/>
      <c r="AC117" s="451"/>
      <c r="AD117" s="224"/>
      <c r="AE117" s="224"/>
      <c r="AF117" s="48">
        <f t="shared" si="61"/>
        <v>0</v>
      </c>
      <c r="AG117" s="126" t="e">
        <f t="shared" si="62"/>
        <v>#DIV/0!</v>
      </c>
      <c r="AH117" s="472"/>
    </row>
    <row r="118" spans="1:34" s="221" customFormat="1" ht="19.149999999999999" customHeight="1">
      <c r="A118" s="495"/>
      <c r="B118" s="424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38"/>
      <c r="J118" s="46"/>
      <c r="K118" s="44"/>
      <c r="L118" s="47"/>
      <c r="M118" s="427"/>
      <c r="N118" s="44"/>
      <c r="O118" s="47"/>
      <c r="P118" s="48"/>
      <c r="Q118" s="49"/>
      <c r="R118" s="428"/>
      <c r="S118" s="498"/>
      <c r="T118" s="230"/>
      <c r="U118" s="230"/>
      <c r="V118" s="231"/>
      <c r="W118" s="421">
        <f t="shared" si="70"/>
        <v>0</v>
      </c>
      <c r="X118" s="219"/>
      <c r="Y118" s="219"/>
      <c r="Z118" s="220"/>
      <c r="AA118" s="220"/>
      <c r="AB118" s="451"/>
      <c r="AC118" s="451"/>
      <c r="AD118" s="224"/>
      <c r="AE118" s="224"/>
      <c r="AF118" s="48">
        <f t="shared" si="61"/>
        <v>0</v>
      </c>
      <c r="AG118" s="126" t="e">
        <f t="shared" si="62"/>
        <v>#DIV/0!</v>
      </c>
      <c r="AH118" s="472"/>
    </row>
    <row r="119" spans="1:34" s="221" customFormat="1" ht="19.149999999999999" customHeight="1">
      <c r="A119" s="495"/>
      <c r="B119" s="224">
        <v>0</v>
      </c>
      <c r="C119" s="226"/>
      <c r="D119" s="82"/>
      <c r="E119" s="83"/>
      <c r="F119" s="366"/>
      <c r="G119" s="233"/>
      <c r="H119" s="45"/>
      <c r="I119" s="438"/>
      <c r="J119" s="181"/>
      <c r="K119" s="235"/>
      <c r="L119" s="47"/>
      <c r="M119" s="427"/>
      <c r="N119" s="182"/>
      <c r="O119" s="228"/>
      <c r="P119" s="168"/>
      <c r="Q119" s="49"/>
      <c r="R119" s="428"/>
      <c r="S119" s="498"/>
      <c r="T119" s="230"/>
      <c r="U119" s="230"/>
      <c r="V119" s="231"/>
      <c r="W119" s="421">
        <f t="shared" si="70"/>
        <v>0</v>
      </c>
      <c r="X119" s="219"/>
      <c r="Y119" s="219"/>
      <c r="Z119" s="220"/>
      <c r="AA119" s="220"/>
      <c r="AB119" s="451"/>
      <c r="AC119" s="451"/>
      <c r="AD119" s="224"/>
      <c r="AE119" s="224"/>
      <c r="AF119" s="48">
        <f t="shared" si="61"/>
        <v>0</v>
      </c>
      <c r="AG119" s="126" t="e">
        <f t="shared" si="62"/>
        <v>#DIV/0!</v>
      </c>
      <c r="AH119" s="472"/>
    </row>
    <row r="120" spans="1:34" s="221" customFormat="1" ht="19.149999999999999" customHeight="1">
      <c r="A120" s="495"/>
      <c r="B120" s="224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38"/>
      <c r="J120" s="181"/>
      <c r="K120" s="235"/>
      <c r="L120" s="47"/>
      <c r="M120" s="427"/>
      <c r="N120" s="182"/>
      <c r="O120" s="228"/>
      <c r="P120" s="168"/>
      <c r="Q120" s="49"/>
      <c r="R120" s="428"/>
      <c r="S120" s="498"/>
      <c r="T120" s="230"/>
      <c r="U120" s="230"/>
      <c r="V120" s="231"/>
      <c r="W120" s="421">
        <f t="shared" si="70"/>
        <v>0</v>
      </c>
      <c r="X120" s="219"/>
      <c r="Y120" s="219"/>
      <c r="Z120" s="220"/>
      <c r="AA120" s="220"/>
      <c r="AB120" s="451"/>
      <c r="AC120" s="451"/>
      <c r="AD120" s="224"/>
      <c r="AE120" s="224"/>
      <c r="AF120" s="48">
        <f t="shared" si="61"/>
        <v>0</v>
      </c>
      <c r="AG120" s="126" t="e">
        <f t="shared" si="62"/>
        <v>#DIV/0!</v>
      </c>
      <c r="AH120" s="472"/>
    </row>
    <row r="121" spans="1:34" ht="19.149999999999999" customHeight="1">
      <c r="A121" s="496"/>
      <c r="B121" s="122">
        <v>0</v>
      </c>
      <c r="C121" s="100" t="s">
        <v>259</v>
      </c>
      <c r="D121" s="236" t="s">
        <v>118</v>
      </c>
      <c r="E121" s="237"/>
      <c r="F121" s="368"/>
      <c r="G121" s="238"/>
      <c r="H121" s="239"/>
      <c r="I121" s="240"/>
      <c r="J121" s="205">
        <v>14.5</v>
      </c>
      <c r="K121" s="205">
        <v>1707.375</v>
      </c>
      <c r="L121" s="206">
        <v>131.9663961038961</v>
      </c>
      <c r="M121" s="205">
        <f t="shared" ref="M121:O121" si="78">AVERAGE(M109:M120)</f>
        <v>14.75</v>
      </c>
      <c r="N121" s="205">
        <f t="shared" si="78"/>
        <v>1532.0513046313088</v>
      </c>
      <c r="O121" s="206">
        <f t="shared" si="78"/>
        <v>115.64423109428822</v>
      </c>
      <c r="P121" s="48">
        <f t="shared" ref="P121:P129" si="79">M121-J121</f>
        <v>0.25</v>
      </c>
      <c r="Q121" s="49">
        <f t="shared" ref="Q121:Q129" si="80">O121-L121</f>
        <v>-16.322165009607886</v>
      </c>
      <c r="R121" s="175">
        <f t="shared" ref="R121:R129" si="81">O121/L121</f>
        <v>0.87631574786086019</v>
      </c>
      <c r="S121" s="477"/>
      <c r="T121" s="50"/>
      <c r="U121" s="50"/>
      <c r="V121" s="44"/>
      <c r="W121" s="421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51"/>
      <c r="AC121" s="451"/>
      <c r="AD121" s="107">
        <f>SUM(AD109:AD120)</f>
        <v>0</v>
      </c>
      <c r="AE121" s="107">
        <f>SUM(AE109:AE120)</f>
        <v>2</v>
      </c>
      <c r="AF121" s="48">
        <f>N121-K121</f>
        <v>-175.32369536869123</v>
      </c>
      <c r="AG121" s="126">
        <f>N121/K121</f>
        <v>0.89731389099132219</v>
      </c>
      <c r="AH121" s="472"/>
    </row>
    <row r="122" spans="1:34" ht="19.149999999999999" customHeight="1">
      <c r="A122" s="499" t="s">
        <v>260</v>
      </c>
      <c r="B122" s="131" t="s">
        <v>230</v>
      </c>
      <c r="C122" s="166"/>
      <c r="D122" s="179" t="s">
        <v>246</v>
      </c>
      <c r="E122" s="43"/>
      <c r="F122" s="359">
        <v>77.34</v>
      </c>
      <c r="G122" s="44">
        <v>848</v>
      </c>
      <c r="H122" s="45">
        <f t="shared" ref="H122:H132" si="82">F122*G122</f>
        <v>65584.320000000007</v>
      </c>
      <c r="I122" s="424"/>
      <c r="J122" s="46">
        <v>18</v>
      </c>
      <c r="K122" s="44">
        <v>1440</v>
      </c>
      <c r="L122" s="47">
        <v>80</v>
      </c>
      <c r="M122" s="422">
        <v>18</v>
      </c>
      <c r="N122" s="177">
        <f t="shared" ref="N122:N129" si="83">G122/W122*60</f>
        <v>1338.9473684210516</v>
      </c>
      <c r="O122" s="241">
        <f t="shared" ref="O122:O129" si="84">N122/M122</f>
        <v>74.385964912280642</v>
      </c>
      <c r="P122" s="108">
        <f t="shared" si="79"/>
        <v>0</v>
      </c>
      <c r="Q122" s="185">
        <f t="shared" si="80"/>
        <v>-5.6140350877193583</v>
      </c>
      <c r="R122" s="109">
        <f t="shared" si="81"/>
        <v>0.929824561403508</v>
      </c>
      <c r="S122" s="463">
        <f>R134</f>
        <v>0.92750465977654406</v>
      </c>
      <c r="T122" s="50">
        <v>0.5</v>
      </c>
      <c r="U122" s="50">
        <v>0.52638888888888891</v>
      </c>
      <c r="V122" s="231">
        <v>5</v>
      </c>
      <c r="W122" s="421">
        <f t="shared" si="70"/>
        <v>38.000000000000028</v>
      </c>
      <c r="X122" s="53"/>
      <c r="Y122" s="53"/>
      <c r="Z122" s="54"/>
      <c r="AA122" s="54"/>
      <c r="AB122" s="451"/>
      <c r="AC122" s="451"/>
      <c r="AD122" s="438"/>
      <c r="AE122" s="438"/>
      <c r="AF122" s="48">
        <f t="shared" si="61"/>
        <v>-101.05263157894842</v>
      </c>
      <c r="AG122" s="428">
        <f t="shared" si="62"/>
        <v>0.929824561403508</v>
      </c>
      <c r="AH122" s="477">
        <f>AG134</f>
        <v>0.92800368382737841</v>
      </c>
    </row>
    <row r="123" spans="1:34" ht="19.149999999999999" customHeight="1">
      <c r="A123" s="499"/>
      <c r="B123" s="131" t="s">
        <v>230</v>
      </c>
      <c r="C123" s="97"/>
      <c r="D123" s="42" t="s">
        <v>261</v>
      </c>
      <c r="E123" s="180"/>
      <c r="F123" s="359">
        <v>58.67</v>
      </c>
      <c r="G123" s="44">
        <v>1722</v>
      </c>
      <c r="H123" s="45">
        <f t="shared" si="82"/>
        <v>101029.74</v>
      </c>
      <c r="I123" s="438"/>
      <c r="J123" s="87">
        <v>19</v>
      </c>
      <c r="K123" s="57">
        <v>1440</v>
      </c>
      <c r="L123" s="86">
        <v>75.78947368421052</v>
      </c>
      <c r="M123" s="427">
        <v>19</v>
      </c>
      <c r="N123" s="57">
        <f t="shared" si="83"/>
        <v>1341.8181818181811</v>
      </c>
      <c r="O123" s="86">
        <f t="shared" si="84"/>
        <v>70.622009569377951</v>
      </c>
      <c r="P123" s="54">
        <f t="shared" si="79"/>
        <v>0</v>
      </c>
      <c r="Q123" s="88">
        <f t="shared" si="80"/>
        <v>-5.1674641148325691</v>
      </c>
      <c r="R123" s="431">
        <f t="shared" si="81"/>
        <v>0.93181818181818132</v>
      </c>
      <c r="S123" s="463"/>
      <c r="T123" s="50">
        <v>0.53055555555555556</v>
      </c>
      <c r="U123" s="50">
        <v>0.58402777777777781</v>
      </c>
      <c r="V123" s="231">
        <v>6</v>
      </c>
      <c r="W123" s="421">
        <f>(U123-T123)*24*60</f>
        <v>77.000000000000043</v>
      </c>
      <c r="X123" s="53"/>
      <c r="Y123" s="53"/>
      <c r="Z123" s="54"/>
      <c r="AA123" s="54"/>
      <c r="AB123" s="451"/>
      <c r="AC123" s="451"/>
      <c r="AD123" s="438"/>
      <c r="AE123" s="438"/>
      <c r="AF123" s="48">
        <f t="shared" si="61"/>
        <v>-98.181818181818926</v>
      </c>
      <c r="AG123" s="428">
        <f t="shared" si="62"/>
        <v>0.93181818181818132</v>
      </c>
      <c r="AH123" s="463"/>
    </row>
    <row r="124" spans="1:34" ht="19.149999999999999" customHeight="1">
      <c r="A124" s="499"/>
      <c r="B124" s="131" t="s">
        <v>230</v>
      </c>
      <c r="C124" s="178"/>
      <c r="D124" s="179" t="s">
        <v>248</v>
      </c>
      <c r="E124" s="180"/>
      <c r="F124" s="359">
        <v>59.52</v>
      </c>
      <c r="G124" s="177">
        <v>2075</v>
      </c>
      <c r="H124" s="45">
        <f t="shared" si="82"/>
        <v>123504</v>
      </c>
      <c r="I124" s="242"/>
      <c r="J124" s="87">
        <v>21</v>
      </c>
      <c r="K124" s="57">
        <v>1385</v>
      </c>
      <c r="L124" s="86">
        <v>65.952380952380949</v>
      </c>
      <c r="M124" s="422">
        <v>21</v>
      </c>
      <c r="N124" s="177">
        <f t="shared" si="83"/>
        <v>1296.8750000000005</v>
      </c>
      <c r="O124" s="241">
        <f t="shared" si="84"/>
        <v>61.755952380952401</v>
      </c>
      <c r="P124" s="108">
        <f t="shared" si="79"/>
        <v>0</v>
      </c>
      <c r="Q124" s="185">
        <f t="shared" si="80"/>
        <v>-4.1964285714285481</v>
      </c>
      <c r="R124" s="109">
        <f t="shared" si="81"/>
        <v>0.93637184115523497</v>
      </c>
      <c r="S124" s="500"/>
      <c r="T124" s="50">
        <v>0.60000000000000009</v>
      </c>
      <c r="U124" s="50">
        <v>0.66666666666666674</v>
      </c>
      <c r="V124" s="231">
        <v>23</v>
      </c>
      <c r="W124" s="243">
        <f>(U124-T124)*24*60</f>
        <v>95.999999999999972</v>
      </c>
      <c r="X124" s="191">
        <v>0.58750000000000002</v>
      </c>
      <c r="Y124" s="191">
        <v>0.59722222222222221</v>
      </c>
      <c r="Z124" s="54"/>
      <c r="AA124" s="54"/>
      <c r="AB124" s="451"/>
      <c r="AC124" s="451"/>
      <c r="AD124" s="438">
        <v>2</v>
      </c>
      <c r="AE124" s="438"/>
      <c r="AF124" s="108">
        <f t="shared" si="61"/>
        <v>-88.124999999999545</v>
      </c>
      <c r="AG124" s="109">
        <f t="shared" si="62"/>
        <v>0.93637184115523497</v>
      </c>
      <c r="AH124" s="463"/>
    </row>
    <row r="125" spans="1:34" ht="19.149999999999999" customHeight="1">
      <c r="A125" s="499"/>
      <c r="B125" s="131" t="s">
        <v>196</v>
      </c>
      <c r="C125" s="97"/>
      <c r="D125" s="42" t="s">
        <v>262</v>
      </c>
      <c r="E125" s="43"/>
      <c r="F125" s="359">
        <v>56.79</v>
      </c>
      <c r="G125" s="44">
        <v>1309</v>
      </c>
      <c r="H125" s="45">
        <f t="shared" si="82"/>
        <v>74338.11</v>
      </c>
      <c r="I125" s="424"/>
      <c r="J125" s="87">
        <v>18</v>
      </c>
      <c r="K125" s="57">
        <v>1636</v>
      </c>
      <c r="L125" s="86">
        <v>90.888888888888886</v>
      </c>
      <c r="M125" s="422">
        <v>18</v>
      </c>
      <c r="N125" s="57">
        <f t="shared" si="83"/>
        <v>1510.3846153846162</v>
      </c>
      <c r="O125" s="86">
        <f t="shared" si="84"/>
        <v>83.910256410256451</v>
      </c>
      <c r="P125" s="54">
        <f t="shared" si="79"/>
        <v>0</v>
      </c>
      <c r="Q125" s="88">
        <f t="shared" si="80"/>
        <v>-6.9786324786324343</v>
      </c>
      <c r="R125" s="431">
        <f t="shared" si="81"/>
        <v>0.92321798006394629</v>
      </c>
      <c r="S125" s="500"/>
      <c r="T125" s="50">
        <v>0.70694444444444449</v>
      </c>
      <c r="U125" s="50">
        <v>0.74305555555555558</v>
      </c>
      <c r="V125" s="231">
        <v>5</v>
      </c>
      <c r="W125" s="243">
        <f t="shared" ref="W125:W133" si="85">(U125-T125)*24*60</f>
        <v>51.999999999999972</v>
      </c>
      <c r="X125" s="64"/>
      <c r="Y125" s="64"/>
      <c r="Z125" s="54"/>
      <c r="AA125" s="54"/>
      <c r="AB125" s="451"/>
      <c r="AC125" s="451"/>
      <c r="AD125" s="438"/>
      <c r="AE125" s="438"/>
      <c r="AF125" s="48">
        <f t="shared" si="61"/>
        <v>-125.61538461538385</v>
      </c>
      <c r="AG125" s="428">
        <f t="shared" si="62"/>
        <v>0.92321798006394629</v>
      </c>
      <c r="AH125" s="464"/>
    </row>
    <row r="126" spans="1:34" ht="19.149999999999999" customHeight="1">
      <c r="A126" s="499"/>
      <c r="B126" s="131" t="s">
        <v>196</v>
      </c>
      <c r="C126" s="438"/>
      <c r="D126" s="42" t="s">
        <v>263</v>
      </c>
      <c r="E126" s="180"/>
      <c r="F126" s="359">
        <v>56.87</v>
      </c>
      <c r="G126" s="57">
        <v>1014</v>
      </c>
      <c r="H126" s="45">
        <f t="shared" si="82"/>
        <v>57666.18</v>
      </c>
      <c r="I126" s="438"/>
      <c r="J126" s="87">
        <v>18</v>
      </c>
      <c r="K126" s="57">
        <v>1636</v>
      </c>
      <c r="L126" s="86">
        <v>90.888888888888886</v>
      </c>
      <c r="M126" s="427">
        <v>18</v>
      </c>
      <c r="N126" s="57">
        <f t="shared" si="83"/>
        <v>1520.9999999999995</v>
      </c>
      <c r="O126" s="86">
        <f t="shared" si="84"/>
        <v>84.499999999999972</v>
      </c>
      <c r="P126" s="54">
        <f t="shared" si="79"/>
        <v>0</v>
      </c>
      <c r="Q126" s="88">
        <f t="shared" si="80"/>
        <v>-6.3888888888889142</v>
      </c>
      <c r="R126" s="431">
        <f t="shared" si="81"/>
        <v>0.92970660146699236</v>
      </c>
      <c r="S126" s="500"/>
      <c r="T126" s="50">
        <v>0.74861111111111112</v>
      </c>
      <c r="U126" s="50">
        <v>0.77638888888888891</v>
      </c>
      <c r="V126" s="231">
        <v>8</v>
      </c>
      <c r="W126" s="243">
        <f t="shared" si="85"/>
        <v>40.000000000000014</v>
      </c>
      <c r="X126" s="64"/>
      <c r="Y126" s="64"/>
      <c r="Z126" s="54"/>
      <c r="AA126" s="54"/>
      <c r="AB126" s="451"/>
      <c r="AC126" s="451"/>
      <c r="AD126" s="438"/>
      <c r="AE126" s="438"/>
      <c r="AF126" s="108">
        <f t="shared" si="61"/>
        <v>-115.00000000000045</v>
      </c>
      <c r="AG126" s="109">
        <f t="shared" si="62"/>
        <v>0.92970660146699236</v>
      </c>
      <c r="AH126" s="464"/>
    </row>
    <row r="127" spans="1:34" ht="19.149999999999999" customHeight="1">
      <c r="A127" s="499"/>
      <c r="B127" s="131" t="s">
        <v>196</v>
      </c>
      <c r="C127" s="226"/>
      <c r="D127" s="82" t="s">
        <v>264</v>
      </c>
      <c r="E127" s="83"/>
      <c r="F127" s="359">
        <v>54.09</v>
      </c>
      <c r="G127" s="212">
        <v>933</v>
      </c>
      <c r="H127" s="45">
        <f t="shared" si="82"/>
        <v>50465.97</v>
      </c>
      <c r="I127" s="224"/>
      <c r="J127" s="87">
        <v>17</v>
      </c>
      <c r="K127" s="57">
        <v>1565</v>
      </c>
      <c r="L127" s="86">
        <v>92.058823529411768</v>
      </c>
      <c r="M127" s="422">
        <v>17</v>
      </c>
      <c r="N127" s="177">
        <f t="shared" si="83"/>
        <v>1399.4999999999995</v>
      </c>
      <c r="O127" s="241">
        <f t="shared" si="84"/>
        <v>82.323529411764682</v>
      </c>
      <c r="P127" s="108">
        <f t="shared" si="79"/>
        <v>0</v>
      </c>
      <c r="Q127" s="185">
        <f t="shared" si="80"/>
        <v>-9.7352941176470864</v>
      </c>
      <c r="R127" s="109">
        <f t="shared" si="81"/>
        <v>0.89424920127795493</v>
      </c>
      <c r="S127" s="500"/>
      <c r="T127" s="50">
        <v>0.78055555555555556</v>
      </c>
      <c r="U127" s="50">
        <v>0.80833333333333335</v>
      </c>
      <c r="V127" s="424">
        <v>6</v>
      </c>
      <c r="W127" s="243">
        <f t="shared" si="85"/>
        <v>40.000000000000014</v>
      </c>
      <c r="X127" s="64"/>
      <c r="Y127" s="64"/>
      <c r="Z127" s="54"/>
      <c r="AA127" s="54"/>
      <c r="AB127" s="451"/>
      <c r="AC127" s="451"/>
      <c r="AD127" s="438"/>
      <c r="AE127" s="438"/>
      <c r="AF127" s="108">
        <f t="shared" si="61"/>
        <v>-165.50000000000045</v>
      </c>
      <c r="AG127" s="109">
        <f t="shared" si="62"/>
        <v>0.89424920127795493</v>
      </c>
      <c r="AH127" s="464"/>
    </row>
    <row r="128" spans="1:34" ht="19.149999999999999" customHeight="1">
      <c r="A128" s="499"/>
      <c r="B128" s="131" t="s">
        <v>196</v>
      </c>
      <c r="C128" s="160"/>
      <c r="D128" s="59" t="s">
        <v>265</v>
      </c>
      <c r="E128" s="83"/>
      <c r="F128" s="359">
        <v>47.6</v>
      </c>
      <c r="G128" s="57">
        <v>1307</v>
      </c>
      <c r="H128" s="45">
        <f t="shared" si="82"/>
        <v>62213.200000000004</v>
      </c>
      <c r="I128" s="438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1352.0689655172423</v>
      </c>
      <c r="O128" s="86">
        <f t="shared" si="84"/>
        <v>71.16152450090749</v>
      </c>
      <c r="P128" s="54">
        <f t="shared" si="79"/>
        <v>0</v>
      </c>
      <c r="Q128" s="88">
        <f t="shared" si="80"/>
        <v>-4.6279491833030306</v>
      </c>
      <c r="R128" s="431">
        <f t="shared" si="81"/>
        <v>0.93893678160919614</v>
      </c>
      <c r="S128" s="500"/>
      <c r="T128" s="50">
        <v>0.82430555555555562</v>
      </c>
      <c r="U128" s="50">
        <v>0.86458333333333337</v>
      </c>
      <c r="V128" s="424">
        <v>23</v>
      </c>
      <c r="W128" s="243">
        <f t="shared" si="85"/>
        <v>57.999999999999957</v>
      </c>
      <c r="X128" s="64">
        <v>0.81180555555555556</v>
      </c>
      <c r="Y128" s="64">
        <v>0.82152777777777775</v>
      </c>
      <c r="Z128" s="54"/>
      <c r="AA128" s="54"/>
      <c r="AB128" s="451"/>
      <c r="AC128" s="451"/>
      <c r="AD128" s="438"/>
      <c r="AE128" s="438"/>
      <c r="AF128" s="108">
        <f t="shared" si="61"/>
        <v>-87.931034482757696</v>
      </c>
      <c r="AG128" s="109">
        <f t="shared" si="62"/>
        <v>0.93893678160919603</v>
      </c>
      <c r="AH128" s="464"/>
    </row>
    <row r="129" spans="1:34" ht="19.149999999999999" customHeight="1">
      <c r="A129" s="499"/>
      <c r="B129" s="131" t="s">
        <v>196</v>
      </c>
      <c r="C129" s="160"/>
      <c r="D129" s="59" t="s">
        <v>197</v>
      </c>
      <c r="E129" s="60"/>
      <c r="F129" s="359">
        <v>50.67</v>
      </c>
      <c r="G129" s="57">
        <v>1438</v>
      </c>
      <c r="H129" s="45">
        <f t="shared" si="82"/>
        <v>72863.460000000006</v>
      </c>
      <c r="I129" s="438"/>
      <c r="J129" s="87">
        <v>18</v>
      </c>
      <c r="K129" s="57">
        <v>1500</v>
      </c>
      <c r="L129" s="86">
        <v>83.333333333333329</v>
      </c>
      <c r="M129" s="427">
        <v>18</v>
      </c>
      <c r="N129" s="57">
        <f t="shared" si="83"/>
        <v>1414.426229508198</v>
      </c>
      <c r="O129" s="86">
        <f t="shared" si="84"/>
        <v>78.579234972677668</v>
      </c>
      <c r="P129" s="54">
        <f t="shared" si="79"/>
        <v>0</v>
      </c>
      <c r="Q129" s="88">
        <f t="shared" si="80"/>
        <v>-4.7540983606556608</v>
      </c>
      <c r="R129" s="431">
        <f t="shared" si="81"/>
        <v>0.94295081967213201</v>
      </c>
      <c r="S129" s="500"/>
      <c r="T129" s="50">
        <v>0.86875000000000002</v>
      </c>
      <c r="U129" s="50">
        <v>0.91111111111111109</v>
      </c>
      <c r="V129" s="424">
        <v>6</v>
      </c>
      <c r="W129" s="243">
        <f t="shared" si="85"/>
        <v>60.999999999999943</v>
      </c>
      <c r="X129" s="64"/>
      <c r="Y129" s="64"/>
      <c r="Z129" s="54"/>
      <c r="AA129" s="54"/>
      <c r="AB129" s="451"/>
      <c r="AC129" s="451"/>
      <c r="AD129" s="438"/>
      <c r="AE129" s="438"/>
      <c r="AF129" s="108"/>
      <c r="AG129" s="109"/>
      <c r="AH129" s="464"/>
    </row>
    <row r="130" spans="1:34" ht="19.149999999999999" customHeight="1">
      <c r="A130" s="49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38"/>
      <c r="J130" s="87"/>
      <c r="K130" s="57"/>
      <c r="L130" s="86"/>
      <c r="M130" s="427"/>
      <c r="N130" s="177"/>
      <c r="O130" s="241"/>
      <c r="P130" s="108"/>
      <c r="Q130" s="185"/>
      <c r="R130" s="109"/>
      <c r="S130" s="500"/>
      <c r="T130" s="50"/>
      <c r="U130" s="50"/>
      <c r="V130" s="424"/>
      <c r="W130" s="243"/>
      <c r="X130" s="64"/>
      <c r="Y130" s="64"/>
      <c r="Z130" s="54"/>
      <c r="AA130" s="54"/>
      <c r="AB130" s="451"/>
      <c r="AC130" s="451"/>
      <c r="AD130" s="438"/>
      <c r="AE130" s="438"/>
      <c r="AF130" s="65"/>
      <c r="AG130" s="429"/>
      <c r="AH130" s="464"/>
    </row>
    <row r="131" spans="1:34" ht="19.149999999999999" customHeight="1">
      <c r="A131" s="49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1"/>
      <c r="S131" s="500"/>
      <c r="T131" s="50"/>
      <c r="U131" s="50"/>
      <c r="V131" s="424"/>
      <c r="W131" s="243"/>
      <c r="X131" s="64"/>
      <c r="Y131" s="64"/>
      <c r="Z131" s="54"/>
      <c r="AA131" s="54"/>
      <c r="AB131" s="451"/>
      <c r="AC131" s="451"/>
      <c r="AD131" s="438"/>
      <c r="AE131" s="438"/>
      <c r="AF131" s="65"/>
      <c r="AG131" s="429"/>
      <c r="AH131" s="464"/>
    </row>
    <row r="132" spans="1:34" ht="19.149999999999999" customHeight="1">
      <c r="A132" s="49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38"/>
      <c r="J132" s="87"/>
      <c r="K132" s="57"/>
      <c r="L132" s="86"/>
      <c r="M132" s="427"/>
      <c r="N132" s="57"/>
      <c r="O132" s="86"/>
      <c r="P132" s="54"/>
      <c r="Q132" s="88"/>
      <c r="R132" s="431"/>
      <c r="S132" s="500"/>
      <c r="T132" s="50"/>
      <c r="U132" s="50"/>
      <c r="V132" s="424"/>
      <c r="W132" s="243">
        <f t="shared" si="85"/>
        <v>0</v>
      </c>
      <c r="X132" s="64"/>
      <c r="Y132" s="64"/>
      <c r="Z132" s="54"/>
      <c r="AA132" s="54"/>
      <c r="AB132" s="451"/>
      <c r="AC132" s="451"/>
      <c r="AD132" s="438"/>
      <c r="AE132" s="438"/>
      <c r="AF132" s="65"/>
      <c r="AG132" s="429"/>
      <c r="AH132" s="464"/>
    </row>
    <row r="133" spans="1:34" ht="19.149999999999999" customHeight="1">
      <c r="A133" s="49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38"/>
      <c r="J133" s="87"/>
      <c r="K133" s="57"/>
      <c r="L133" s="86"/>
      <c r="M133" s="427"/>
      <c r="N133" s="57"/>
      <c r="O133" s="86"/>
      <c r="P133" s="54"/>
      <c r="Q133" s="88"/>
      <c r="R133" s="431"/>
      <c r="S133" s="500"/>
      <c r="T133" s="50"/>
      <c r="U133" s="50"/>
      <c r="V133" s="424"/>
      <c r="W133" s="243">
        <f t="shared" si="85"/>
        <v>0</v>
      </c>
      <c r="X133" s="64"/>
      <c r="Y133" s="64"/>
      <c r="Z133" s="54"/>
      <c r="AA133" s="54"/>
      <c r="AB133" s="451"/>
      <c r="AC133" s="451"/>
      <c r="AD133" s="438"/>
      <c r="AE133" s="438"/>
      <c r="AF133" s="65"/>
      <c r="AG133" s="429"/>
      <c r="AH133" s="464"/>
    </row>
    <row r="134" spans="1:34" ht="19.149999999999999" customHeight="1">
      <c r="A134" s="499"/>
      <c r="B134" s="171">
        <v>0</v>
      </c>
      <c r="C134" s="100" t="s">
        <v>268</v>
      </c>
      <c r="D134" s="478" t="s">
        <v>118</v>
      </c>
      <c r="E134" s="478"/>
      <c r="F134" s="369"/>
      <c r="G134" s="101"/>
      <c r="H134" s="102"/>
      <c r="I134" s="245"/>
      <c r="J134" s="246">
        <v>18.5</v>
      </c>
      <c r="K134" s="246">
        <v>1505.25</v>
      </c>
      <c r="L134" s="247">
        <v>81.837657870165614</v>
      </c>
      <c r="M134" s="246">
        <f t="shared" ref="M134:O134" si="86">AVERAGE(M122:M133)</f>
        <v>18.5</v>
      </c>
      <c r="N134" s="246">
        <f t="shared" si="86"/>
        <v>1396.8775450811613</v>
      </c>
      <c r="O134" s="247">
        <f t="shared" si="86"/>
        <v>75.904809019777176</v>
      </c>
      <c r="P134" s="51">
        <f t="shared" ref="P134:P142" si="87">M134-J134</f>
        <v>0</v>
      </c>
      <c r="Q134" s="142">
        <f t="shared" ref="Q134:Q142" si="88">O134-L134</f>
        <v>-5.9328488503884387</v>
      </c>
      <c r="R134" s="248">
        <f t="shared" ref="R134:R142" si="89">O134/L134</f>
        <v>0.92750465977654406</v>
      </c>
      <c r="S134" s="463"/>
      <c r="T134" s="50"/>
      <c r="U134" s="50"/>
      <c r="V134" s="424"/>
      <c r="W134" s="424"/>
      <c r="X134" s="53"/>
      <c r="Y134" s="53"/>
      <c r="Z134" s="106">
        <f>SUM(Z122:Z133)</f>
        <v>0</v>
      </c>
      <c r="AA134" s="106">
        <f>SUM(AA122:AA133)</f>
        <v>0</v>
      </c>
      <c r="AB134" s="451"/>
      <c r="AC134" s="451"/>
      <c r="AD134" s="107">
        <f>SUM(AD122:AD133)</f>
        <v>2</v>
      </c>
      <c r="AE134" s="107">
        <f>SUM(AE122:AE133)</f>
        <v>0</v>
      </c>
      <c r="AF134" s="48">
        <f t="shared" si="61"/>
        <v>-108.37245491883868</v>
      </c>
      <c r="AG134" s="428">
        <f t="shared" si="62"/>
        <v>0.92800368382737841</v>
      </c>
      <c r="AH134" s="464"/>
    </row>
    <row r="135" spans="1:34" ht="19.149999999999999" customHeight="1">
      <c r="A135" s="501" t="s">
        <v>269</v>
      </c>
      <c r="B135" s="424" t="s">
        <v>196</v>
      </c>
      <c r="C135" s="438"/>
      <c r="D135" s="82" t="s">
        <v>270</v>
      </c>
      <c r="E135" s="83"/>
      <c r="F135" s="359">
        <v>53.68</v>
      </c>
      <c r="G135" s="57">
        <v>911</v>
      </c>
      <c r="H135" s="249">
        <f t="shared" ref="H135:H146" si="90">F135*G135</f>
        <v>48902.48</v>
      </c>
      <c r="I135" s="438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1401.5384615384608</v>
      </c>
      <c r="O135" s="116">
        <f t="shared" ref="O135:O142" si="92">N135/M135</f>
        <v>87.596153846153797</v>
      </c>
      <c r="P135" s="54">
        <f t="shared" si="87"/>
        <v>0</v>
      </c>
      <c r="Q135" s="88">
        <f t="shared" si="88"/>
        <v>-6.153846153846203</v>
      </c>
      <c r="R135" s="431">
        <f t="shared" si="89"/>
        <v>0.93435897435897386</v>
      </c>
      <c r="S135" s="498">
        <f>R147</f>
        <v>0.92364632429689619</v>
      </c>
      <c r="T135" s="250">
        <v>0.5</v>
      </c>
      <c r="U135" s="50">
        <v>0.52708333333333335</v>
      </c>
      <c r="V135" s="145">
        <v>5</v>
      </c>
      <c r="W135" s="251">
        <f t="shared" ref="W135:W147" si="93">(U135-T135)*24*60</f>
        <v>39.000000000000021</v>
      </c>
      <c r="X135" s="426"/>
      <c r="Y135" s="426"/>
      <c r="Z135" s="54"/>
      <c r="AA135" s="54"/>
      <c r="AB135" s="451"/>
      <c r="AC135" s="451"/>
      <c r="AD135" s="438"/>
      <c r="AE135" s="438"/>
      <c r="AF135" s="117">
        <f t="shared" si="61"/>
        <v>-98.461538461539249</v>
      </c>
      <c r="AG135" s="121">
        <f t="shared" si="62"/>
        <v>0.93435897435897386</v>
      </c>
      <c r="AH135" s="472">
        <f>AG147</f>
        <v>0.92392546231933859</v>
      </c>
    </row>
    <row r="136" spans="1:34" ht="19.149999999999999" customHeight="1">
      <c r="A136" s="502"/>
      <c r="B136" s="424" t="s">
        <v>196</v>
      </c>
      <c r="C136" s="438"/>
      <c r="D136" s="82" t="s">
        <v>271</v>
      </c>
      <c r="E136" s="252"/>
      <c r="F136" s="359">
        <v>57.734999999999999</v>
      </c>
      <c r="G136" s="57">
        <v>1581</v>
      </c>
      <c r="H136" s="84">
        <f t="shared" si="90"/>
        <v>91279.035000000003</v>
      </c>
      <c r="I136" s="438"/>
      <c r="J136" s="46">
        <v>16</v>
      </c>
      <c r="K136" s="57">
        <v>1565</v>
      </c>
      <c r="L136" s="86">
        <v>97.8125</v>
      </c>
      <c r="M136" s="427">
        <v>16</v>
      </c>
      <c r="N136" s="57">
        <f t="shared" si="91"/>
        <v>1394.9999999999982</v>
      </c>
      <c r="O136" s="86">
        <f t="shared" si="92"/>
        <v>87.187499999999886</v>
      </c>
      <c r="P136" s="54">
        <f t="shared" si="87"/>
        <v>0</v>
      </c>
      <c r="Q136" s="88">
        <f t="shared" si="88"/>
        <v>-10.625000000000114</v>
      </c>
      <c r="R136" s="431">
        <f t="shared" si="89"/>
        <v>0.89137380191693172</v>
      </c>
      <c r="S136" s="498"/>
      <c r="T136" s="250">
        <v>0.53263888888888888</v>
      </c>
      <c r="U136" s="50">
        <v>0.57986111111111116</v>
      </c>
      <c r="V136" s="145">
        <v>8</v>
      </c>
      <c r="W136" s="251">
        <f t="shared" si="93"/>
        <v>68.000000000000085</v>
      </c>
      <c r="X136" s="53"/>
      <c r="Y136" s="53"/>
      <c r="Z136" s="54"/>
      <c r="AA136" s="54"/>
      <c r="AB136" s="451"/>
      <c r="AC136" s="451"/>
      <c r="AD136" s="438"/>
      <c r="AE136" s="438"/>
      <c r="AF136" s="48">
        <f t="shared" si="61"/>
        <v>-170.00000000000182</v>
      </c>
      <c r="AG136" s="126">
        <f t="shared" si="62"/>
        <v>0.89137380191693172</v>
      </c>
      <c r="AH136" s="472"/>
    </row>
    <row r="137" spans="1:34" ht="19.149999999999999" customHeight="1">
      <c r="A137" s="502"/>
      <c r="B137" s="424" t="s">
        <v>196</v>
      </c>
      <c r="C137" s="438"/>
      <c r="D137" s="82" t="s">
        <v>212</v>
      </c>
      <c r="E137" s="83"/>
      <c r="F137" s="359">
        <v>54.09</v>
      </c>
      <c r="G137" s="212">
        <v>623.34</v>
      </c>
      <c r="H137" s="84">
        <f t="shared" si="90"/>
        <v>33716.460600000006</v>
      </c>
      <c r="I137" s="224">
        <v>1</v>
      </c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1"/>
        <v>1289.668965517239</v>
      </c>
      <c r="O137" s="86">
        <f t="shared" si="92"/>
        <v>71.648275862068829</v>
      </c>
      <c r="P137" s="54">
        <f t="shared" si="87"/>
        <v>0</v>
      </c>
      <c r="Q137" s="88">
        <f t="shared" si="88"/>
        <v>-11.6850574712645</v>
      </c>
      <c r="R137" s="431">
        <f t="shared" si="89"/>
        <v>0.85977931034482602</v>
      </c>
      <c r="S137" s="498"/>
      <c r="T137" s="50">
        <v>0.58402777777777781</v>
      </c>
      <c r="U137" s="50">
        <v>0.60416666666666674</v>
      </c>
      <c r="V137" s="253">
        <v>6</v>
      </c>
      <c r="W137" s="251">
        <f t="shared" si="93"/>
        <v>29.000000000000057</v>
      </c>
      <c r="X137" s="53"/>
      <c r="Y137" s="53"/>
      <c r="Z137" s="54"/>
      <c r="AA137" s="54"/>
      <c r="AB137" s="451"/>
      <c r="AC137" s="451"/>
      <c r="AD137" s="438">
        <v>1</v>
      </c>
      <c r="AE137" s="438"/>
      <c r="AF137" s="48">
        <f t="shared" si="61"/>
        <v>-210.33103448276097</v>
      </c>
      <c r="AG137" s="126">
        <f t="shared" si="62"/>
        <v>0.85977931034482602</v>
      </c>
      <c r="AH137" s="472"/>
    </row>
    <row r="138" spans="1:34" ht="19.149999999999999" customHeight="1">
      <c r="A138" s="502"/>
      <c r="B138" s="424" t="s">
        <v>196</v>
      </c>
      <c r="C138" s="226"/>
      <c r="D138" s="82" t="s">
        <v>272</v>
      </c>
      <c r="E138" s="83"/>
      <c r="F138" s="359">
        <v>50.67</v>
      </c>
      <c r="G138" s="57">
        <v>858</v>
      </c>
      <c r="H138" s="84">
        <f t="shared" si="90"/>
        <v>43474.86</v>
      </c>
      <c r="I138" s="438"/>
      <c r="J138" s="87">
        <v>17</v>
      </c>
      <c r="K138" s="57">
        <v>1500</v>
      </c>
      <c r="L138" s="86">
        <v>88.235294117647058</v>
      </c>
      <c r="M138" s="232">
        <v>17</v>
      </c>
      <c r="N138" s="57">
        <f t="shared" si="91"/>
        <v>1429.9999999999989</v>
      </c>
      <c r="O138" s="86">
        <f t="shared" si="92"/>
        <v>84.117647058823465</v>
      </c>
      <c r="P138" s="54">
        <f t="shared" si="87"/>
        <v>0</v>
      </c>
      <c r="Q138" s="88">
        <f t="shared" si="88"/>
        <v>-4.1176470588235929</v>
      </c>
      <c r="R138" s="437">
        <f t="shared" si="89"/>
        <v>0.95333333333333259</v>
      </c>
      <c r="S138" s="498"/>
      <c r="T138" s="50">
        <v>0.70833333333333337</v>
      </c>
      <c r="U138" s="50">
        <v>0.73333333333333339</v>
      </c>
      <c r="V138" s="253">
        <v>5</v>
      </c>
      <c r="W138" s="251">
        <f t="shared" si="93"/>
        <v>36.000000000000028</v>
      </c>
      <c r="X138" s="53"/>
      <c r="Y138" s="53"/>
      <c r="Z138" s="54"/>
      <c r="AA138" s="54"/>
      <c r="AB138" s="451"/>
      <c r="AC138" s="451"/>
      <c r="AD138" s="438"/>
      <c r="AE138" s="438"/>
      <c r="AF138" s="48">
        <f t="shared" si="61"/>
        <v>-70.000000000001137</v>
      </c>
      <c r="AG138" s="126">
        <f t="shared" si="62"/>
        <v>0.95333333333333259</v>
      </c>
      <c r="AH138" s="472"/>
    </row>
    <row r="139" spans="1:34" ht="19.149999999999999" customHeight="1">
      <c r="A139" s="502"/>
      <c r="B139" s="424" t="s">
        <v>196</v>
      </c>
      <c r="C139" s="434"/>
      <c r="D139" s="42" t="s">
        <v>273</v>
      </c>
      <c r="E139" s="43"/>
      <c r="F139" s="359">
        <v>50.98</v>
      </c>
      <c r="G139" s="57">
        <v>1476</v>
      </c>
      <c r="H139" s="84">
        <f t="shared" si="90"/>
        <v>75246.48</v>
      </c>
      <c r="I139" s="438"/>
      <c r="J139" s="46">
        <v>20</v>
      </c>
      <c r="K139" s="44">
        <v>1440</v>
      </c>
      <c r="L139" s="47">
        <v>72</v>
      </c>
      <c r="M139" s="232">
        <v>20</v>
      </c>
      <c r="N139" s="57">
        <f t="shared" si="91"/>
        <v>1362.4615384615399</v>
      </c>
      <c r="O139" s="86">
        <f t="shared" si="92"/>
        <v>68.123076923076994</v>
      </c>
      <c r="P139" s="54">
        <f t="shared" si="87"/>
        <v>0</v>
      </c>
      <c r="Q139" s="88">
        <f t="shared" si="88"/>
        <v>-3.8769230769230063</v>
      </c>
      <c r="R139" s="431">
        <f t="shared" si="89"/>
        <v>0.94615384615384712</v>
      </c>
      <c r="S139" s="498"/>
      <c r="T139" s="50">
        <v>0.73888888888888893</v>
      </c>
      <c r="U139" s="50">
        <v>0.78402777777777777</v>
      </c>
      <c r="V139" s="254">
        <v>8</v>
      </c>
      <c r="W139" s="251">
        <f t="shared" si="93"/>
        <v>64.999999999999929</v>
      </c>
      <c r="X139" s="53"/>
      <c r="Y139" s="53"/>
      <c r="Z139" s="54"/>
      <c r="AA139" s="54"/>
      <c r="AB139" s="451"/>
      <c r="AC139" s="451"/>
      <c r="AD139" s="438"/>
      <c r="AE139" s="438"/>
      <c r="AF139" s="48">
        <f t="shared" si="61"/>
        <v>-77.538461538460069</v>
      </c>
      <c r="AG139" s="126">
        <f t="shared" si="62"/>
        <v>0.94615384615384712</v>
      </c>
      <c r="AH139" s="472"/>
    </row>
    <row r="140" spans="1:34" ht="19.149999999999999" customHeight="1">
      <c r="A140" s="503"/>
      <c r="B140" s="424" t="s">
        <v>196</v>
      </c>
      <c r="C140" s="434"/>
      <c r="D140" s="255" t="s">
        <v>274</v>
      </c>
      <c r="E140" s="83"/>
      <c r="F140" s="359">
        <v>54.09</v>
      </c>
      <c r="G140" s="57">
        <v>808</v>
      </c>
      <c r="H140" s="84">
        <f t="shared" si="90"/>
        <v>43704.72</v>
      </c>
      <c r="I140" s="438"/>
      <c r="J140" s="87">
        <v>19</v>
      </c>
      <c r="K140" s="57">
        <v>1500</v>
      </c>
      <c r="L140" s="86">
        <v>78.94736842105263</v>
      </c>
      <c r="M140" s="232">
        <v>19</v>
      </c>
      <c r="N140" s="57">
        <f t="shared" si="91"/>
        <v>1385.1428571428555</v>
      </c>
      <c r="O140" s="86">
        <f t="shared" si="92"/>
        <v>72.90225563909766</v>
      </c>
      <c r="P140" s="54">
        <f t="shared" si="87"/>
        <v>0</v>
      </c>
      <c r="Q140" s="88">
        <f t="shared" si="88"/>
        <v>-6.0451127819549697</v>
      </c>
      <c r="R140" s="431">
        <f t="shared" si="89"/>
        <v>0.92342857142857038</v>
      </c>
      <c r="S140" s="505"/>
      <c r="T140" s="63">
        <v>0.78888888888888886</v>
      </c>
      <c r="U140" s="256">
        <v>0.81319444444444444</v>
      </c>
      <c r="V140" s="257">
        <v>7</v>
      </c>
      <c r="W140" s="251">
        <f t="shared" si="93"/>
        <v>35.000000000000036</v>
      </c>
      <c r="X140" s="53"/>
      <c r="Y140" s="53"/>
      <c r="Z140" s="54"/>
      <c r="AA140" s="54"/>
      <c r="AB140" s="451"/>
      <c r="AC140" s="451"/>
      <c r="AD140" s="438"/>
      <c r="AE140" s="438"/>
      <c r="AF140" s="48">
        <f t="shared" si="61"/>
        <v>-114.85714285714448</v>
      </c>
      <c r="AG140" s="126">
        <f t="shared" si="62"/>
        <v>0.92342857142857038</v>
      </c>
      <c r="AH140" s="472"/>
    </row>
    <row r="141" spans="1:34" ht="19.149999999999999" customHeight="1">
      <c r="A141" s="503"/>
      <c r="B141" s="424" t="s">
        <v>196</v>
      </c>
      <c r="C141" s="434"/>
      <c r="D141" s="42" t="s">
        <v>275</v>
      </c>
      <c r="E141" s="258"/>
      <c r="F141" s="359">
        <v>50.92</v>
      </c>
      <c r="G141" s="57">
        <v>1772</v>
      </c>
      <c r="H141" s="84">
        <f t="shared" si="90"/>
        <v>90230.24</v>
      </c>
      <c r="I141" s="438"/>
      <c r="J141" s="46">
        <v>19</v>
      </c>
      <c r="K141" s="44">
        <v>1440</v>
      </c>
      <c r="L141" s="47">
        <v>75.78947368421052</v>
      </c>
      <c r="M141" s="232">
        <v>19</v>
      </c>
      <c r="N141" s="57">
        <f t="shared" si="91"/>
        <v>1345.8227848101258</v>
      </c>
      <c r="O141" s="86">
        <f t="shared" si="92"/>
        <v>70.832778147901351</v>
      </c>
      <c r="P141" s="54">
        <f t="shared" si="87"/>
        <v>0</v>
      </c>
      <c r="Q141" s="88">
        <f t="shared" si="88"/>
        <v>-4.9566955363091694</v>
      </c>
      <c r="R141" s="431">
        <f t="shared" si="89"/>
        <v>0.93459915611814293</v>
      </c>
      <c r="S141" s="505"/>
      <c r="T141" s="63">
        <v>0.82916666666666661</v>
      </c>
      <c r="U141" s="256">
        <v>0.88402777777777775</v>
      </c>
      <c r="V141" s="55">
        <v>23</v>
      </c>
      <c r="W141" s="251">
        <f t="shared" si="93"/>
        <v>79.000000000000043</v>
      </c>
      <c r="X141" s="53">
        <v>0.81666666666666676</v>
      </c>
      <c r="Y141" s="53">
        <v>0.82638888888888884</v>
      </c>
      <c r="Z141" s="54"/>
      <c r="AA141" s="54"/>
      <c r="AB141" s="451"/>
      <c r="AC141" s="451"/>
      <c r="AD141" s="438"/>
      <c r="AE141" s="438"/>
      <c r="AF141" s="48">
        <f t="shared" si="61"/>
        <v>-94.177215189874232</v>
      </c>
      <c r="AG141" s="126">
        <f t="shared" si="62"/>
        <v>0.93459915611814293</v>
      </c>
      <c r="AH141" s="472"/>
    </row>
    <row r="142" spans="1:34" ht="19.149999999999999" customHeight="1">
      <c r="A142" s="503"/>
      <c r="B142" s="424" t="s">
        <v>196</v>
      </c>
      <c r="C142" s="434"/>
      <c r="D142" s="42" t="s">
        <v>276</v>
      </c>
      <c r="E142" s="258"/>
      <c r="F142" s="359">
        <v>50.67</v>
      </c>
      <c r="G142" s="57">
        <v>937</v>
      </c>
      <c r="H142" s="84">
        <f t="shared" si="90"/>
        <v>47477.79</v>
      </c>
      <c r="I142" s="438"/>
      <c r="J142" s="87">
        <v>17</v>
      </c>
      <c r="K142" s="57">
        <v>1440</v>
      </c>
      <c r="L142" s="86">
        <v>84.705882352941174</v>
      </c>
      <c r="M142" s="232">
        <v>17</v>
      </c>
      <c r="N142" s="57">
        <f t="shared" si="91"/>
        <v>1371.2195121951213</v>
      </c>
      <c r="O142" s="86">
        <f t="shared" si="92"/>
        <v>80.659971305595377</v>
      </c>
      <c r="P142" s="54">
        <f t="shared" si="87"/>
        <v>0</v>
      </c>
      <c r="Q142" s="88">
        <f t="shared" si="88"/>
        <v>-4.0459110473457969</v>
      </c>
      <c r="R142" s="431">
        <f t="shared" si="89"/>
        <v>0.95223577235772328</v>
      </c>
      <c r="S142" s="505"/>
      <c r="T142" s="63">
        <v>0.8881944444444444</v>
      </c>
      <c r="U142" s="256">
        <v>0.91666666666666663</v>
      </c>
      <c r="V142" s="55">
        <v>6</v>
      </c>
      <c r="W142" s="251">
        <f t="shared" si="93"/>
        <v>41.000000000000014</v>
      </c>
      <c r="X142" s="53"/>
      <c r="Y142" s="53"/>
      <c r="Z142" s="54"/>
      <c r="AA142" s="54"/>
      <c r="AB142" s="451"/>
      <c r="AC142" s="451"/>
      <c r="AD142" s="438"/>
      <c r="AE142" s="438"/>
      <c r="AF142" s="48">
        <f t="shared" si="61"/>
        <v>-68.780487804878703</v>
      </c>
      <c r="AG142" s="126">
        <f t="shared" si="62"/>
        <v>0.95223577235772316</v>
      </c>
      <c r="AH142" s="472"/>
    </row>
    <row r="143" spans="1:34" ht="19.149999999999999" customHeight="1">
      <c r="A143" s="503"/>
      <c r="B143" s="424">
        <v>0</v>
      </c>
      <c r="C143" s="259"/>
      <c r="D143" s="82"/>
      <c r="E143" s="83"/>
      <c r="F143" s="359" t="s">
        <v>105</v>
      </c>
      <c r="G143" s="57"/>
      <c r="H143" s="84">
        <f t="shared" si="90"/>
        <v>0</v>
      </c>
      <c r="I143" s="438"/>
      <c r="J143" s="46"/>
      <c r="K143" s="44"/>
      <c r="L143" s="47"/>
      <c r="M143" s="232"/>
      <c r="N143" s="57"/>
      <c r="O143" s="86"/>
      <c r="P143" s="54"/>
      <c r="Q143" s="88"/>
      <c r="R143" s="431"/>
      <c r="S143" s="505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451"/>
      <c r="AC143" s="451"/>
      <c r="AD143" s="438"/>
      <c r="AE143" s="438"/>
      <c r="AF143" s="48">
        <f t="shared" si="61"/>
        <v>0</v>
      </c>
      <c r="AG143" s="126" t="e">
        <f t="shared" si="62"/>
        <v>#DIV/0!</v>
      </c>
      <c r="AH143" s="472"/>
    </row>
    <row r="144" spans="1:34" ht="19.149999999999999" customHeight="1">
      <c r="A144" s="503"/>
      <c r="B144" s="424">
        <v>0</v>
      </c>
      <c r="C144" s="434"/>
      <c r="D144" s="42"/>
      <c r="E144" s="258"/>
      <c r="F144" s="359" t="s">
        <v>105</v>
      </c>
      <c r="G144" s="57"/>
      <c r="H144" s="84">
        <f t="shared" si="90"/>
        <v>0</v>
      </c>
      <c r="I144" s="438"/>
      <c r="J144" s="46"/>
      <c r="K144" s="57"/>
      <c r="L144" s="86"/>
      <c r="M144" s="427"/>
      <c r="N144" s="57"/>
      <c r="O144" s="86"/>
      <c r="P144" s="54"/>
      <c r="Q144" s="88"/>
      <c r="R144" s="437"/>
      <c r="S144" s="505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451"/>
      <c r="AC144" s="451"/>
      <c r="AD144" s="438"/>
      <c r="AE144" s="438"/>
      <c r="AF144" s="48">
        <f t="shared" si="61"/>
        <v>0</v>
      </c>
      <c r="AG144" s="126" t="e">
        <f t="shared" si="62"/>
        <v>#DIV/0!</v>
      </c>
      <c r="AH144" s="472"/>
    </row>
    <row r="145" spans="1:34" ht="19.149999999999999" customHeight="1">
      <c r="A145" s="503"/>
      <c r="B145" s="424">
        <v>0</v>
      </c>
      <c r="C145" s="434"/>
      <c r="D145" s="42"/>
      <c r="E145" s="258"/>
      <c r="F145" s="359" t="s">
        <v>105</v>
      </c>
      <c r="G145" s="57"/>
      <c r="H145" s="84">
        <f t="shared" si="90"/>
        <v>0</v>
      </c>
      <c r="I145" s="438"/>
      <c r="J145" s="87"/>
      <c r="K145" s="57"/>
      <c r="L145" s="86"/>
      <c r="M145" s="427"/>
      <c r="N145" s="57"/>
      <c r="O145" s="86"/>
      <c r="P145" s="54"/>
      <c r="Q145" s="88"/>
      <c r="R145" s="431"/>
      <c r="S145" s="505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451"/>
      <c r="AC145" s="451"/>
      <c r="AD145" s="438"/>
      <c r="AE145" s="438"/>
      <c r="AF145" s="48">
        <f t="shared" si="61"/>
        <v>0</v>
      </c>
      <c r="AG145" s="126" t="e">
        <f t="shared" si="62"/>
        <v>#DIV/0!</v>
      </c>
      <c r="AH145" s="472"/>
    </row>
    <row r="146" spans="1:34" ht="19.149999999999999" customHeight="1">
      <c r="A146" s="503"/>
      <c r="B146" s="426">
        <v>0</v>
      </c>
      <c r="C146" s="259"/>
      <c r="D146" s="260"/>
      <c r="E146" s="258"/>
      <c r="F146" s="359" t="s">
        <v>105</v>
      </c>
      <c r="G146" s="57"/>
      <c r="H146" s="84">
        <f t="shared" si="90"/>
        <v>0</v>
      </c>
      <c r="I146" s="438"/>
      <c r="J146" s="87"/>
      <c r="K146" s="57"/>
      <c r="L146" s="86"/>
      <c r="M146" s="427"/>
      <c r="N146" s="57"/>
      <c r="O146" s="86"/>
      <c r="P146" s="54"/>
      <c r="Q146" s="88"/>
      <c r="R146" s="431"/>
      <c r="S146" s="505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451"/>
      <c r="AC146" s="451"/>
      <c r="AD146" s="438"/>
      <c r="AE146" s="438"/>
      <c r="AF146" s="54"/>
      <c r="AG146" s="431"/>
      <c r="AH146" s="472"/>
    </row>
    <row r="147" spans="1:34" ht="19.149999999999999" customHeight="1">
      <c r="A147" s="504"/>
      <c r="B147" s="261">
        <v>0</v>
      </c>
      <c r="C147" s="100" t="s">
        <v>278</v>
      </c>
      <c r="D147" s="478" t="s">
        <v>118</v>
      </c>
      <c r="E147" s="478"/>
      <c r="F147" s="373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M147:O147" si="94">AVERAGE(M135:M146)</f>
        <v>17.75</v>
      </c>
      <c r="N147" s="246">
        <f t="shared" si="94"/>
        <v>1372.6067649581673</v>
      </c>
      <c r="O147" s="247">
        <f t="shared" si="94"/>
        <v>77.883457347839666</v>
      </c>
      <c r="P147" s="51">
        <f t="shared" ref="P147:P152" si="95">M147-J147</f>
        <v>0</v>
      </c>
      <c r="Q147" s="142">
        <f t="shared" ref="Q147:Q152" si="96">O147-L147</f>
        <v>-6.4382741408084314</v>
      </c>
      <c r="R147" s="262">
        <f t="shared" ref="R147:R152" si="97">O147/L147</f>
        <v>0.92364632429689619</v>
      </c>
      <c r="S147" s="506"/>
      <c r="T147" s="63"/>
      <c r="U147" s="63"/>
      <c r="V147" s="55"/>
      <c r="W147" s="421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51"/>
      <c r="AC147" s="451"/>
      <c r="AD147" s="107">
        <f>SUM(AD135:AD146)</f>
        <v>1</v>
      </c>
      <c r="AE147" s="107">
        <f>SUM(AE135:AE146)</f>
        <v>0</v>
      </c>
      <c r="AF147" s="207">
        <f t="shared" si="61"/>
        <v>-113.01823504183267</v>
      </c>
      <c r="AG147" s="263">
        <f t="shared" si="62"/>
        <v>0.92392546231933859</v>
      </c>
      <c r="AH147" s="472"/>
    </row>
    <row r="148" spans="1:34" ht="19.149999999999999" customHeight="1">
      <c r="A148" s="508" t="s">
        <v>279</v>
      </c>
      <c r="B148" s="438" t="s">
        <v>196</v>
      </c>
      <c r="C148" s="122"/>
      <c r="D148" s="176" t="s">
        <v>258</v>
      </c>
      <c r="E148" s="43"/>
      <c r="F148" s="366">
        <v>44.98</v>
      </c>
      <c r="G148" s="57">
        <v>1561</v>
      </c>
      <c r="H148" s="84">
        <f t="shared" ref="H148:H172" si="98">F148*G148</f>
        <v>70213.78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2" si="99">G148/W148*60</f>
        <v>1248.799999999999</v>
      </c>
      <c r="O148" s="47">
        <f t="shared" ref="O148:O152" si="100">N148/M148</f>
        <v>65.726315789473631</v>
      </c>
      <c r="P148" s="48">
        <f t="shared" si="95"/>
        <v>0</v>
      </c>
      <c r="Q148" s="49">
        <f t="shared" si="96"/>
        <v>-13.221052631578999</v>
      </c>
      <c r="R148" s="428">
        <f t="shared" si="97"/>
        <v>0.83253333333333268</v>
      </c>
      <c r="S148" s="509">
        <f>R160</f>
        <v>0.83379478337843504</v>
      </c>
      <c r="T148" s="250">
        <v>0.70833333333333337</v>
      </c>
      <c r="U148" s="50">
        <v>0.76041666666666674</v>
      </c>
      <c r="V148" s="424">
        <v>5</v>
      </c>
      <c r="W148" s="421">
        <f>(U148-T148)*24*60</f>
        <v>75.000000000000057</v>
      </c>
      <c r="X148" s="53"/>
      <c r="Y148" s="53"/>
      <c r="Z148" s="54"/>
      <c r="AA148" s="54"/>
      <c r="AB148" s="451"/>
      <c r="AC148" s="451"/>
      <c r="AD148" s="438"/>
      <c r="AE148" s="438"/>
      <c r="AF148" s="48">
        <f t="shared" si="61"/>
        <v>-251.20000000000095</v>
      </c>
      <c r="AG148" s="126">
        <f t="shared" si="62"/>
        <v>0.83253333333333268</v>
      </c>
      <c r="AH148" s="472">
        <f>AG160</f>
        <v>0.86279572176199082</v>
      </c>
    </row>
    <row r="149" spans="1:34" ht="19.149999999999999" customHeight="1">
      <c r="A149" s="508"/>
      <c r="B149" s="438" t="s">
        <v>196</v>
      </c>
      <c r="C149" s="224"/>
      <c r="D149" s="255" t="s">
        <v>257</v>
      </c>
      <c r="E149" s="60"/>
      <c r="F149" s="366">
        <v>53.68</v>
      </c>
      <c r="G149" s="57">
        <v>928</v>
      </c>
      <c r="H149" s="84">
        <f t="shared" si="98"/>
        <v>49815.040000000001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1210.4347826086957</v>
      </c>
      <c r="O149" s="47">
        <f t="shared" si="100"/>
        <v>60.521739130434788</v>
      </c>
      <c r="P149" s="48">
        <f t="shared" si="95"/>
        <v>0</v>
      </c>
      <c r="Q149" s="49">
        <f t="shared" si="96"/>
        <v>-14.478260869565212</v>
      </c>
      <c r="R149" s="428">
        <f t="shared" si="97"/>
        <v>0.80695652173913046</v>
      </c>
      <c r="S149" s="510"/>
      <c r="T149" s="250">
        <v>0.76527777777777783</v>
      </c>
      <c r="U149" s="50">
        <v>0.79722222222222228</v>
      </c>
      <c r="V149" s="424">
        <v>7</v>
      </c>
      <c r="W149" s="421">
        <f t="shared" ref="W149:W159" si="101">(U149-T149)*24*60</f>
        <v>46</v>
      </c>
      <c r="X149" s="53"/>
      <c r="Y149" s="53"/>
      <c r="Z149" s="54"/>
      <c r="AA149" s="54"/>
      <c r="AB149" s="451"/>
      <c r="AC149" s="451"/>
      <c r="AD149" s="438"/>
      <c r="AE149" s="438"/>
      <c r="AF149" s="48">
        <f t="shared" si="61"/>
        <v>-289.56521739130426</v>
      </c>
      <c r="AG149" s="126">
        <f t="shared" si="62"/>
        <v>0.80695652173913046</v>
      </c>
      <c r="AH149" s="511"/>
    </row>
    <row r="150" spans="1:34" ht="19.149999999999999" customHeight="1">
      <c r="A150" s="508"/>
      <c r="B150" s="438" t="s">
        <v>196</v>
      </c>
      <c r="C150" s="224"/>
      <c r="D150" s="179" t="s">
        <v>256</v>
      </c>
      <c r="E150" s="60"/>
      <c r="F150" s="366">
        <v>58.17</v>
      </c>
      <c r="G150" s="57">
        <v>775</v>
      </c>
      <c r="H150" s="84">
        <f t="shared" si="98"/>
        <v>45081.75</v>
      </c>
      <c r="I150" s="264"/>
      <c r="J150" s="87">
        <v>19</v>
      </c>
      <c r="K150" s="57">
        <v>1385</v>
      </c>
      <c r="L150" s="86">
        <v>72.89473684210526</v>
      </c>
      <c r="M150" s="232">
        <v>20</v>
      </c>
      <c r="N150" s="44">
        <f t="shared" si="99"/>
        <v>1223.6842105263149</v>
      </c>
      <c r="O150" s="47">
        <f t="shared" si="100"/>
        <v>61.184210526315745</v>
      </c>
      <c r="P150" s="48">
        <f t="shared" si="95"/>
        <v>1</v>
      </c>
      <c r="Q150" s="49">
        <f t="shared" si="96"/>
        <v>-11.710526315789515</v>
      </c>
      <c r="R150" s="428">
        <f t="shared" si="97"/>
        <v>0.83935018050541454</v>
      </c>
      <c r="S150" s="510"/>
      <c r="T150" s="250">
        <v>0.81319444444444455</v>
      </c>
      <c r="U150" s="50">
        <v>0.83958333333333346</v>
      </c>
      <c r="V150" s="424">
        <v>23</v>
      </c>
      <c r="W150" s="421">
        <f t="shared" si="101"/>
        <v>38.000000000000028</v>
      </c>
      <c r="X150" s="219">
        <v>0.80069444444444438</v>
      </c>
      <c r="Y150" s="219">
        <v>0.81041666666666667</v>
      </c>
      <c r="Z150" s="220"/>
      <c r="AA150" s="220"/>
      <c r="AB150" s="451"/>
      <c r="AC150" s="451"/>
      <c r="AD150" s="438"/>
      <c r="AE150" s="438"/>
      <c r="AF150" s="48">
        <f t="shared" si="61"/>
        <v>-161.31578947368507</v>
      </c>
      <c r="AG150" s="126">
        <f t="shared" si="62"/>
        <v>0.88352650579517322</v>
      </c>
      <c r="AH150" s="511"/>
    </row>
    <row r="151" spans="1:34" s="221" customFormat="1" ht="19.149999999999999" customHeight="1">
      <c r="A151" s="508"/>
      <c r="B151" s="438" t="s">
        <v>196</v>
      </c>
      <c r="C151" s="224"/>
      <c r="D151" s="59" t="s">
        <v>249</v>
      </c>
      <c r="E151" s="60"/>
      <c r="F151" s="366">
        <v>57.73</v>
      </c>
      <c r="G151" s="57">
        <v>732</v>
      </c>
      <c r="H151" s="84">
        <f t="shared" si="98"/>
        <v>42258.36</v>
      </c>
      <c r="I151" s="264"/>
      <c r="J151" s="87">
        <v>16</v>
      </c>
      <c r="K151" s="57">
        <v>1440</v>
      </c>
      <c r="L151" s="86">
        <v>90</v>
      </c>
      <c r="M151" s="232">
        <v>17</v>
      </c>
      <c r="N151" s="44">
        <f t="shared" si="99"/>
        <v>1254.8571428571531</v>
      </c>
      <c r="O151" s="47">
        <f t="shared" si="100"/>
        <v>73.815126050420773</v>
      </c>
      <c r="P151" s="48">
        <f t="shared" si="95"/>
        <v>1</v>
      </c>
      <c r="Q151" s="49">
        <f t="shared" si="96"/>
        <v>-16.184873949579227</v>
      </c>
      <c r="R151" s="428">
        <f t="shared" si="97"/>
        <v>0.8201680672268975</v>
      </c>
      <c r="S151" s="510"/>
      <c r="T151" s="250">
        <v>0.84375000000000011</v>
      </c>
      <c r="U151" s="50">
        <v>0.86805555555555547</v>
      </c>
      <c r="V151" s="424">
        <v>6</v>
      </c>
      <c r="W151" s="421">
        <f t="shared" si="101"/>
        <v>34.999999999999716</v>
      </c>
      <c r="X151" s="219"/>
      <c r="Y151" s="219"/>
      <c r="Z151" s="220"/>
      <c r="AA151" s="220"/>
      <c r="AB151" s="451"/>
      <c r="AC151" s="451"/>
      <c r="AD151" s="224"/>
      <c r="AE151" s="224"/>
      <c r="AF151" s="48">
        <f t="shared" si="61"/>
        <v>-185.14285714284688</v>
      </c>
      <c r="AG151" s="126">
        <f t="shared" si="62"/>
        <v>0.87142857142857855</v>
      </c>
      <c r="AH151" s="511"/>
    </row>
    <row r="152" spans="1:34" s="221" customFormat="1" ht="19.149999999999999" customHeight="1">
      <c r="A152" s="508"/>
      <c r="B152" s="438" t="s">
        <v>196</v>
      </c>
      <c r="C152" s="224"/>
      <c r="D152" s="255" t="s">
        <v>282</v>
      </c>
      <c r="E152" s="60"/>
      <c r="F152" s="366">
        <v>55.32</v>
      </c>
      <c r="G152" s="57">
        <v>510</v>
      </c>
      <c r="H152" s="84">
        <f t="shared" si="98"/>
        <v>28213.200000000001</v>
      </c>
      <c r="I152" s="264"/>
      <c r="J152" s="87">
        <v>14</v>
      </c>
      <c r="K152" s="57">
        <v>1440</v>
      </c>
      <c r="L152" s="86">
        <v>102.85714285714286</v>
      </c>
      <c r="M152" s="232">
        <v>15</v>
      </c>
      <c r="N152" s="44">
        <f t="shared" si="99"/>
        <v>1330.4347826087003</v>
      </c>
      <c r="O152" s="47">
        <f t="shared" si="100"/>
        <v>88.695652173913359</v>
      </c>
      <c r="P152" s="48">
        <f t="shared" si="95"/>
        <v>1</v>
      </c>
      <c r="Q152" s="49">
        <f t="shared" si="96"/>
        <v>-14.161490683229502</v>
      </c>
      <c r="R152" s="428">
        <f t="shared" si="97"/>
        <v>0.8623188405797132</v>
      </c>
      <c r="S152" s="510"/>
      <c r="T152" s="265">
        <v>0.87291666666666667</v>
      </c>
      <c r="U152" s="63">
        <v>0.88888888888888884</v>
      </c>
      <c r="V152" s="425">
        <v>7</v>
      </c>
      <c r="W152" s="421">
        <f t="shared" si="101"/>
        <v>22.999999999999918</v>
      </c>
      <c r="X152" s="222"/>
      <c r="Y152" s="222"/>
      <c r="Z152" s="220"/>
      <c r="AA152" s="220"/>
      <c r="AB152" s="451"/>
      <c r="AC152" s="451"/>
      <c r="AD152" s="224"/>
      <c r="AE152" s="224"/>
      <c r="AF152" s="48">
        <f t="shared" si="61"/>
        <v>-109.56521739129971</v>
      </c>
      <c r="AG152" s="126">
        <f t="shared" si="62"/>
        <v>0.92391304347826408</v>
      </c>
      <c r="AH152" s="511"/>
    </row>
    <row r="153" spans="1:34" s="221" customFormat="1" ht="19.149999999999999" customHeight="1">
      <c r="A153" s="508"/>
      <c r="B153" s="438">
        <v>0</v>
      </c>
      <c r="C153" s="224"/>
      <c r="D153" s="255"/>
      <c r="E153" s="60"/>
      <c r="F153" s="366" t="s">
        <v>105</v>
      </c>
      <c r="G153" s="57"/>
      <c r="H153" s="84">
        <f t="shared" si="98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28"/>
      <c r="S153" s="510"/>
      <c r="T153" s="265"/>
      <c r="U153" s="63"/>
      <c r="V153" s="425"/>
      <c r="W153" s="421">
        <f t="shared" si="101"/>
        <v>0</v>
      </c>
      <c r="X153" s="222"/>
      <c r="Y153" s="222"/>
      <c r="Z153" s="220"/>
      <c r="AA153" s="220"/>
      <c r="AB153" s="451"/>
      <c r="AC153" s="451"/>
      <c r="AD153" s="224"/>
      <c r="AE153" s="224"/>
      <c r="AF153" s="48">
        <f t="shared" si="61"/>
        <v>0</v>
      </c>
      <c r="AG153" s="126" t="e">
        <f t="shared" si="62"/>
        <v>#DIV/0!</v>
      </c>
      <c r="AH153" s="511"/>
    </row>
    <row r="154" spans="1:34" s="221" customFormat="1" ht="19.149999999999999" customHeight="1">
      <c r="A154" s="508"/>
      <c r="B154" s="438">
        <v>0</v>
      </c>
      <c r="C154" s="224"/>
      <c r="D154" s="255"/>
      <c r="E154" s="60"/>
      <c r="F154" s="366" t="s">
        <v>105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510"/>
      <c r="T154" s="265"/>
      <c r="U154" s="63"/>
      <c r="V154" s="425"/>
      <c r="W154" s="421">
        <f t="shared" si="101"/>
        <v>0</v>
      </c>
      <c r="X154" s="222"/>
      <c r="Y154" s="222"/>
      <c r="Z154" s="220"/>
      <c r="AA154" s="220"/>
      <c r="AB154" s="451"/>
      <c r="AC154" s="451"/>
      <c r="AD154" s="224"/>
      <c r="AE154" s="224"/>
      <c r="AF154" s="48">
        <f t="shared" si="61"/>
        <v>0</v>
      </c>
      <c r="AG154" s="126" t="e">
        <f t="shared" si="62"/>
        <v>#DIV/0!</v>
      </c>
      <c r="AH154" s="511"/>
    </row>
    <row r="155" spans="1:34" s="221" customFormat="1" ht="19.149999999999999" customHeight="1">
      <c r="A155" s="508"/>
      <c r="B155" s="438">
        <v>0</v>
      </c>
      <c r="C155" s="224"/>
      <c r="D155" s="255"/>
      <c r="E155" s="60"/>
      <c r="F155" s="366" t="s">
        <v>105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510"/>
      <c r="T155" s="265"/>
      <c r="U155" s="63"/>
      <c r="V155" s="425"/>
      <c r="W155" s="421">
        <f t="shared" si="101"/>
        <v>0</v>
      </c>
      <c r="X155" s="222"/>
      <c r="Y155" s="222"/>
      <c r="Z155" s="220"/>
      <c r="AA155" s="220"/>
      <c r="AB155" s="451"/>
      <c r="AC155" s="451"/>
      <c r="AD155" s="224"/>
      <c r="AE155" s="224"/>
      <c r="AF155" s="268"/>
      <c r="AG155" s="130"/>
      <c r="AH155" s="511"/>
    </row>
    <row r="156" spans="1:34" s="221" customFormat="1" ht="19.149999999999999" customHeight="1">
      <c r="A156" s="508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510"/>
      <c r="T156" s="265"/>
      <c r="U156" s="63"/>
      <c r="V156" s="425"/>
      <c r="W156" s="269">
        <f t="shared" si="101"/>
        <v>0</v>
      </c>
      <c r="X156" s="222"/>
      <c r="Y156" s="222"/>
      <c r="Z156" s="220"/>
      <c r="AA156" s="220"/>
      <c r="AB156" s="451"/>
      <c r="AC156" s="451"/>
      <c r="AD156" s="224"/>
      <c r="AE156" s="224"/>
      <c r="AF156" s="268"/>
      <c r="AG156" s="130"/>
      <c r="AH156" s="511"/>
    </row>
    <row r="157" spans="1:34" s="221" customFormat="1" ht="19.149999999999999" customHeight="1">
      <c r="A157" s="508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510"/>
      <c r="T157" s="265"/>
      <c r="U157" s="63"/>
      <c r="V157" s="425"/>
      <c r="W157" s="269">
        <f t="shared" si="101"/>
        <v>0</v>
      </c>
      <c r="X157" s="222"/>
      <c r="Y157" s="222"/>
      <c r="Z157" s="220"/>
      <c r="AA157" s="220"/>
      <c r="AB157" s="451"/>
      <c r="AC157" s="451"/>
      <c r="AD157" s="224"/>
      <c r="AE157" s="224"/>
      <c r="AF157" s="268"/>
      <c r="AG157" s="130"/>
      <c r="AH157" s="511"/>
    </row>
    <row r="158" spans="1:34" s="221" customFormat="1" ht="19.149999999999999" customHeight="1">
      <c r="A158" s="508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510"/>
      <c r="T158" s="265"/>
      <c r="U158" s="63"/>
      <c r="V158" s="425"/>
      <c r="W158" s="269">
        <f t="shared" si="101"/>
        <v>0</v>
      </c>
      <c r="X158" s="222"/>
      <c r="Y158" s="222"/>
      <c r="Z158" s="220"/>
      <c r="AA158" s="220"/>
      <c r="AB158" s="451"/>
      <c r="AC158" s="451"/>
      <c r="AD158" s="224"/>
      <c r="AE158" s="224"/>
      <c r="AF158" s="268"/>
      <c r="AG158" s="130"/>
      <c r="AH158" s="511"/>
    </row>
    <row r="159" spans="1:34" s="221" customFormat="1" ht="19.149999999999999" customHeight="1">
      <c r="A159" s="508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8"/>
        <v>0</v>
      </c>
      <c r="I159" s="264"/>
      <c r="J159" s="266"/>
      <c r="K159" s="182"/>
      <c r="L159" s="134"/>
      <c r="M159" s="427"/>
      <c r="N159" s="182"/>
      <c r="O159" s="228"/>
      <c r="P159" s="267"/>
      <c r="Q159" s="74"/>
      <c r="R159" s="130"/>
      <c r="S159" s="510"/>
      <c r="T159" s="265"/>
      <c r="U159" s="63"/>
      <c r="V159" s="425"/>
      <c r="W159" s="270">
        <f t="shared" si="101"/>
        <v>0</v>
      </c>
      <c r="X159" s="222"/>
      <c r="Y159" s="222"/>
      <c r="Z159" s="220"/>
      <c r="AA159" s="220"/>
      <c r="AB159" s="451"/>
      <c r="AC159" s="451"/>
      <c r="AD159" s="224"/>
      <c r="AE159" s="224"/>
      <c r="AF159" s="268"/>
      <c r="AG159" s="130"/>
      <c r="AH159" s="511"/>
    </row>
    <row r="160" spans="1:34" ht="19.149999999999999" customHeight="1">
      <c r="A160" s="508"/>
      <c r="B160" s="271">
        <v>0</v>
      </c>
      <c r="C160" s="272" t="s">
        <v>285</v>
      </c>
      <c r="D160" s="507" t="s">
        <v>118</v>
      </c>
      <c r="E160" s="469"/>
      <c r="F160" s="360"/>
      <c r="G160" s="205"/>
      <c r="H160" s="204"/>
      <c r="I160" s="72"/>
      <c r="J160" s="273">
        <v>17.600000000000001</v>
      </c>
      <c r="K160" s="273">
        <v>1453</v>
      </c>
      <c r="L160" s="274">
        <v>83.939849624060159</v>
      </c>
      <c r="M160" s="273">
        <f t="shared" ref="M160:O160" si="102">AVERAGE(M148:M159)</f>
        <v>18.2</v>
      </c>
      <c r="N160" s="273">
        <f t="shared" si="102"/>
        <v>1253.6421837201726</v>
      </c>
      <c r="O160" s="274">
        <f t="shared" si="102"/>
        <v>69.988608734111651</v>
      </c>
      <c r="P160" s="65">
        <f t="shared" ref="P160:P164" si="103">M160-J160</f>
        <v>0.59999999999999787</v>
      </c>
      <c r="Q160" s="74">
        <f t="shared" ref="Q160:Q164" si="104">O160-L160</f>
        <v>-13.951240889948508</v>
      </c>
      <c r="R160" s="275">
        <f>O160/L160</f>
        <v>0.83379478337843504</v>
      </c>
      <c r="S160" s="510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451"/>
      <c r="AC160" s="451"/>
      <c r="AD160" s="79">
        <f>SUM(AD148:AD159)</f>
        <v>0</v>
      </c>
      <c r="AE160" s="79">
        <f>SUM(AE148:AE159)</f>
        <v>0</v>
      </c>
      <c r="AF160" s="65">
        <f t="shared" si="61"/>
        <v>-199.35781627982738</v>
      </c>
      <c r="AG160" s="130">
        <f t="shared" si="62"/>
        <v>0.86279572176199082</v>
      </c>
      <c r="AH160" s="511"/>
    </row>
    <row r="161" spans="1:36" ht="19.149999999999999" customHeight="1">
      <c r="A161" s="471" t="s">
        <v>286</v>
      </c>
      <c r="B161" s="122" t="s">
        <v>115</v>
      </c>
      <c r="C161" s="122"/>
      <c r="D161" s="82" t="s">
        <v>288</v>
      </c>
      <c r="E161" s="83"/>
      <c r="F161" s="365">
        <v>34.229999999999997</v>
      </c>
      <c r="G161" s="57">
        <v>3134</v>
      </c>
      <c r="H161" s="84">
        <f t="shared" ref="H161:H170" si="105">F161*G161</f>
        <v>107276.81999999999</v>
      </c>
      <c r="I161" s="43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4" si="106">G161/W161*60</f>
        <v>2136.818181818182</v>
      </c>
      <c r="O161" s="86">
        <f t="shared" ref="O161:O164" si="107">N161/M161</f>
        <v>164.37062937062939</v>
      </c>
      <c r="P161" s="54">
        <f t="shared" si="103"/>
        <v>0</v>
      </c>
      <c r="Q161" s="88">
        <f t="shared" si="104"/>
        <v>-8.7062937062936783</v>
      </c>
      <c r="R161" s="431">
        <f t="shared" ref="R161:R164" si="108">O161/L161</f>
        <v>0.94969696969696982</v>
      </c>
      <c r="S161" s="472">
        <f>R173</f>
        <v>0.9114897720227183</v>
      </c>
      <c r="T161" s="89">
        <v>0.16666666666666666</v>
      </c>
      <c r="U161" s="89">
        <v>0.22777777777777777</v>
      </c>
      <c r="V161" s="438">
        <v>5</v>
      </c>
      <c r="W161" s="90">
        <f t="shared" ref="W161:W172" si="109">(U161-T161)*24*60</f>
        <v>88</v>
      </c>
      <c r="X161" s="96"/>
      <c r="Y161" s="96"/>
      <c r="Z161" s="54"/>
      <c r="AA161" s="54"/>
      <c r="AB161" s="451"/>
      <c r="AC161" s="451"/>
      <c r="AD161" s="438"/>
      <c r="AE161" s="438"/>
      <c r="AF161" s="54">
        <f t="shared" si="61"/>
        <v>-113.18181818181802</v>
      </c>
      <c r="AG161" s="431">
        <f t="shared" si="62"/>
        <v>0.94969696969696982</v>
      </c>
      <c r="AH161" s="472">
        <f>AG173</f>
        <v>0.91521216686542817</v>
      </c>
    </row>
    <row r="162" spans="1:36" ht="19.149999999999999" customHeight="1">
      <c r="A162" s="471"/>
      <c r="B162" s="122" t="s">
        <v>115</v>
      </c>
      <c r="C162" s="122"/>
      <c r="D162" s="82" t="s">
        <v>289</v>
      </c>
      <c r="E162" s="83"/>
      <c r="F162" s="365">
        <v>34.229999999999997</v>
      </c>
      <c r="G162" s="57">
        <v>3541</v>
      </c>
      <c r="H162" s="84">
        <f t="shared" si="105"/>
        <v>121208.43</v>
      </c>
      <c r="I162" s="43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2082.9411764705874</v>
      </c>
      <c r="O162" s="86">
        <f t="shared" si="107"/>
        <v>160.22624434389132</v>
      </c>
      <c r="P162" s="54">
        <f t="shared" si="103"/>
        <v>0</v>
      </c>
      <c r="Q162" s="88">
        <f t="shared" si="104"/>
        <v>-12.850678733031742</v>
      </c>
      <c r="R162" s="431">
        <f t="shared" si="108"/>
        <v>0.92575163398692772</v>
      </c>
      <c r="S162" s="472"/>
      <c r="T162" s="89">
        <v>0.2326388888888889</v>
      </c>
      <c r="U162" s="89">
        <v>0.30347222222222225</v>
      </c>
      <c r="V162" s="438">
        <v>7</v>
      </c>
      <c r="W162" s="90">
        <f t="shared" si="109"/>
        <v>102.00000000000004</v>
      </c>
      <c r="X162" s="96"/>
      <c r="Y162" s="96"/>
      <c r="Z162" s="54"/>
      <c r="AA162" s="54"/>
      <c r="AB162" s="451"/>
      <c r="AC162" s="451"/>
      <c r="AD162" s="438"/>
      <c r="AE162" s="438"/>
      <c r="AF162" s="54">
        <f t="shared" si="61"/>
        <v>-167.05882352941262</v>
      </c>
      <c r="AG162" s="431">
        <f t="shared" si="62"/>
        <v>0.92575163398692772</v>
      </c>
      <c r="AH162" s="472"/>
    </row>
    <row r="163" spans="1:36" ht="19.149999999999999" customHeight="1">
      <c r="A163" s="471"/>
      <c r="B163" s="122" t="s">
        <v>115</v>
      </c>
      <c r="C163" s="122"/>
      <c r="D163" s="252" t="s">
        <v>290</v>
      </c>
      <c r="E163" s="252"/>
      <c r="F163" s="365">
        <v>35.83</v>
      </c>
      <c r="G163" s="57">
        <v>3033</v>
      </c>
      <c r="H163" s="84">
        <f t="shared" si="105"/>
        <v>108672.39</v>
      </c>
      <c r="I163" s="43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6"/>
        <v>2140.9411764705883</v>
      </c>
      <c r="O163" s="86">
        <f t="shared" si="107"/>
        <v>194.63101604278074</v>
      </c>
      <c r="P163" s="54">
        <f t="shared" si="103"/>
        <v>0</v>
      </c>
      <c r="Q163" s="88">
        <f t="shared" si="104"/>
        <v>-9.9144385026737893</v>
      </c>
      <c r="R163" s="431">
        <f t="shared" si="108"/>
        <v>0.95152941176470596</v>
      </c>
      <c r="S163" s="472"/>
      <c r="T163" s="89">
        <v>0.31875000000000003</v>
      </c>
      <c r="U163" s="89">
        <v>0.37777777777777782</v>
      </c>
      <c r="V163" s="438">
        <v>22</v>
      </c>
      <c r="W163" s="90">
        <f t="shared" si="109"/>
        <v>85.000000000000014</v>
      </c>
      <c r="X163" s="96">
        <v>0.30694444444444441</v>
      </c>
      <c r="Y163" s="96">
        <v>0.31597222222222221</v>
      </c>
      <c r="Z163" s="54"/>
      <c r="AA163" s="54"/>
      <c r="AB163" s="451"/>
      <c r="AC163" s="451"/>
      <c r="AD163" s="438"/>
      <c r="AE163" s="438"/>
      <c r="AF163" s="54">
        <f t="shared" si="61"/>
        <v>-109.05882352941171</v>
      </c>
      <c r="AG163" s="431">
        <f t="shared" si="62"/>
        <v>0.95152941176470596</v>
      </c>
      <c r="AH163" s="472"/>
    </row>
    <row r="164" spans="1:36" ht="19.149999999999999" customHeight="1">
      <c r="A164" s="471"/>
      <c r="B164" s="122" t="s">
        <v>115</v>
      </c>
      <c r="C164" s="122"/>
      <c r="D164" s="277" t="s">
        <v>211</v>
      </c>
      <c r="E164" s="277"/>
      <c r="F164" s="365">
        <v>36.409999999999997</v>
      </c>
      <c r="G164" s="57">
        <v>5760.45</v>
      </c>
      <c r="H164" s="84">
        <f t="shared" si="105"/>
        <v>209737.98449999996</v>
      </c>
      <c r="I164" s="438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6"/>
        <v>2351.2040816326526</v>
      </c>
      <c r="O164" s="86">
        <f t="shared" si="107"/>
        <v>235.12040816326527</v>
      </c>
      <c r="P164" s="54">
        <f t="shared" si="103"/>
        <v>0</v>
      </c>
      <c r="Q164" s="88">
        <f t="shared" si="104"/>
        <v>-41.77959183673471</v>
      </c>
      <c r="R164" s="431">
        <f t="shared" si="108"/>
        <v>0.84911667809052105</v>
      </c>
      <c r="S164" s="472"/>
      <c r="T164" s="89">
        <v>0.41875000000000001</v>
      </c>
      <c r="U164" s="89">
        <v>0.52083333333333337</v>
      </c>
      <c r="V164" s="438">
        <v>6</v>
      </c>
      <c r="W164" s="90">
        <f t="shared" si="109"/>
        <v>147.00000000000003</v>
      </c>
      <c r="X164" s="96"/>
      <c r="Y164" s="96"/>
      <c r="Z164" s="54"/>
      <c r="AA164" s="54"/>
      <c r="AB164" s="451"/>
      <c r="AC164" s="451"/>
      <c r="AD164" s="438"/>
      <c r="AE164" s="438"/>
      <c r="AF164" s="54">
        <f t="shared" si="61"/>
        <v>-417.79591836734744</v>
      </c>
      <c r="AG164" s="431">
        <f t="shared" si="62"/>
        <v>0.84911667809052094</v>
      </c>
      <c r="AH164" s="472"/>
    </row>
    <row r="165" spans="1:36" ht="19.149999999999999" customHeight="1">
      <c r="A165" s="471"/>
      <c r="B165" s="122">
        <v>0</v>
      </c>
      <c r="C165" s="81"/>
      <c r="D165" s="82"/>
      <c r="E165" s="83"/>
      <c r="F165" s="362" t="s">
        <v>105</v>
      </c>
      <c r="G165" s="57"/>
      <c r="H165" s="84">
        <f t="shared" si="105"/>
        <v>0</v>
      </c>
      <c r="I165" s="438"/>
      <c r="J165" s="87"/>
      <c r="K165" s="57"/>
      <c r="L165" s="86"/>
      <c r="M165" s="87"/>
      <c r="N165" s="57"/>
      <c r="O165" s="86"/>
      <c r="P165" s="54"/>
      <c r="Q165" s="88"/>
      <c r="R165" s="431"/>
      <c r="S165" s="472"/>
      <c r="T165" s="89"/>
      <c r="U165" s="89"/>
      <c r="V165" s="438"/>
      <c r="W165" s="90">
        <f t="shared" si="109"/>
        <v>0</v>
      </c>
      <c r="X165" s="96"/>
      <c r="Y165" s="96"/>
      <c r="Z165" s="54"/>
      <c r="AA165" s="54"/>
      <c r="AB165" s="451"/>
      <c r="AC165" s="451"/>
      <c r="AD165" s="438"/>
      <c r="AE165" s="438"/>
      <c r="AF165" s="54">
        <f t="shared" si="61"/>
        <v>0</v>
      </c>
      <c r="AG165" s="431" t="e">
        <f t="shared" si="62"/>
        <v>#DIV/0!</v>
      </c>
      <c r="AH165" s="472"/>
    </row>
    <row r="166" spans="1:36" ht="19.149999999999999" customHeight="1">
      <c r="A166" s="471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5"/>
        <v>0</v>
      </c>
      <c r="I166" s="438"/>
      <c r="J166" s="87"/>
      <c r="K166" s="57"/>
      <c r="L166" s="86"/>
      <c r="M166" s="87"/>
      <c r="N166" s="57"/>
      <c r="O166" s="86"/>
      <c r="P166" s="54"/>
      <c r="Q166" s="88"/>
      <c r="R166" s="431"/>
      <c r="S166" s="472"/>
      <c r="T166" s="89"/>
      <c r="U166" s="89"/>
      <c r="V166" s="438"/>
      <c r="W166" s="90">
        <f t="shared" si="109"/>
        <v>0</v>
      </c>
      <c r="X166" s="96"/>
      <c r="Y166" s="96"/>
      <c r="Z166" s="54"/>
      <c r="AA166" s="54"/>
      <c r="AB166" s="451"/>
      <c r="AC166" s="451"/>
      <c r="AD166" s="438"/>
      <c r="AE166" s="438"/>
      <c r="AF166" s="54">
        <f t="shared" si="61"/>
        <v>0</v>
      </c>
      <c r="AG166" s="431" t="e">
        <f t="shared" si="62"/>
        <v>#DIV/0!</v>
      </c>
      <c r="AH166" s="472"/>
    </row>
    <row r="167" spans="1:36" ht="19.149999999999999" customHeight="1">
      <c r="A167" s="471"/>
      <c r="B167" s="122">
        <v>0</v>
      </c>
      <c r="C167" s="122"/>
      <c r="D167" s="255"/>
      <c r="E167" s="60"/>
      <c r="F167" s="365" t="s">
        <v>105</v>
      </c>
      <c r="G167" s="57"/>
      <c r="H167" s="84">
        <f t="shared" si="105"/>
        <v>0</v>
      </c>
      <c r="I167" s="438"/>
      <c r="J167" s="87"/>
      <c r="K167" s="57"/>
      <c r="L167" s="86"/>
      <c r="M167" s="87"/>
      <c r="N167" s="57"/>
      <c r="O167" s="86"/>
      <c r="P167" s="54"/>
      <c r="Q167" s="88"/>
      <c r="R167" s="431"/>
      <c r="S167" s="472"/>
      <c r="T167" s="89"/>
      <c r="U167" s="89"/>
      <c r="V167" s="438"/>
      <c r="W167" s="90">
        <f t="shared" si="109"/>
        <v>0</v>
      </c>
      <c r="X167" s="96"/>
      <c r="Y167" s="96"/>
      <c r="Z167" s="54"/>
      <c r="AA167" s="54"/>
      <c r="AB167" s="451"/>
      <c r="AC167" s="451"/>
      <c r="AD167" s="438"/>
      <c r="AE167" s="438"/>
      <c r="AF167" s="54">
        <f t="shared" si="61"/>
        <v>0</v>
      </c>
      <c r="AG167" s="431" t="e">
        <f t="shared" si="62"/>
        <v>#DIV/0!</v>
      </c>
      <c r="AH167" s="472"/>
    </row>
    <row r="168" spans="1:36" ht="19.149999999999999" customHeight="1">
      <c r="A168" s="471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5"/>
        <v>0</v>
      </c>
      <c r="I168" s="438"/>
      <c r="J168" s="87"/>
      <c r="K168" s="57"/>
      <c r="L168" s="86"/>
      <c r="M168" s="87"/>
      <c r="N168" s="57"/>
      <c r="O168" s="86"/>
      <c r="P168" s="54"/>
      <c r="Q168" s="88"/>
      <c r="R168" s="431"/>
      <c r="S168" s="472"/>
      <c r="T168" s="89"/>
      <c r="U168" s="89"/>
      <c r="V168" s="438"/>
      <c r="W168" s="90">
        <f t="shared" si="109"/>
        <v>0</v>
      </c>
      <c r="X168" s="96"/>
      <c r="Y168" s="96"/>
      <c r="Z168" s="54"/>
      <c r="AA168" s="54"/>
      <c r="AB168" s="451"/>
      <c r="AC168" s="451"/>
      <c r="AD168" s="438"/>
      <c r="AE168" s="438"/>
      <c r="AF168" s="54">
        <f t="shared" si="61"/>
        <v>0</v>
      </c>
      <c r="AG168" s="431" t="e">
        <f t="shared" si="62"/>
        <v>#DIV/0!</v>
      </c>
      <c r="AH168" s="472"/>
    </row>
    <row r="169" spans="1:36" ht="19.149999999999999" customHeight="1">
      <c r="A169" s="471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5"/>
        <v>0</v>
      </c>
      <c r="I169" s="438"/>
      <c r="J169" s="87"/>
      <c r="K169" s="57"/>
      <c r="L169" s="86"/>
      <c r="M169" s="87"/>
      <c r="N169" s="57"/>
      <c r="O169" s="86"/>
      <c r="P169" s="54"/>
      <c r="Q169" s="88"/>
      <c r="R169" s="431"/>
      <c r="S169" s="472"/>
      <c r="T169" s="89"/>
      <c r="U169" s="89"/>
      <c r="V169" s="438" t="s">
        <v>49</v>
      </c>
      <c r="W169" s="90">
        <f t="shared" si="109"/>
        <v>0</v>
      </c>
      <c r="X169" s="96"/>
      <c r="Y169" s="96"/>
      <c r="Z169" s="54"/>
      <c r="AA169" s="54"/>
      <c r="AB169" s="451"/>
      <c r="AC169" s="451"/>
      <c r="AD169" s="438"/>
      <c r="AE169" s="438"/>
      <c r="AF169" s="54">
        <f t="shared" si="61"/>
        <v>0</v>
      </c>
      <c r="AG169" s="431" t="e">
        <f t="shared" si="62"/>
        <v>#DIV/0!</v>
      </c>
      <c r="AH169" s="472"/>
    </row>
    <row r="170" spans="1:36" ht="19.149999999999999" customHeight="1">
      <c r="A170" s="471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5"/>
        <v>0</v>
      </c>
      <c r="I170" s="438"/>
      <c r="J170" s="87"/>
      <c r="K170" s="57"/>
      <c r="L170" s="86"/>
      <c r="M170" s="87"/>
      <c r="N170" s="57"/>
      <c r="O170" s="86"/>
      <c r="P170" s="54"/>
      <c r="Q170" s="88"/>
      <c r="R170" s="431"/>
      <c r="S170" s="472"/>
      <c r="T170" s="89"/>
      <c r="U170" s="89"/>
      <c r="V170" s="438"/>
      <c r="W170" s="90">
        <f t="shared" si="109"/>
        <v>0</v>
      </c>
      <c r="X170" s="96"/>
      <c r="Y170" s="96"/>
      <c r="Z170" s="54"/>
      <c r="AA170" s="54"/>
      <c r="AB170" s="451"/>
      <c r="AC170" s="451"/>
      <c r="AD170" s="438"/>
      <c r="AE170" s="438"/>
      <c r="AF170" s="54">
        <f t="shared" si="61"/>
        <v>0</v>
      </c>
      <c r="AG170" s="431" t="e">
        <f t="shared" si="62"/>
        <v>#DIV/0!</v>
      </c>
      <c r="AH170" s="472"/>
    </row>
    <row r="171" spans="1:36" ht="19.149999999999999" customHeight="1">
      <c r="A171" s="471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8"/>
        <v>0</v>
      </c>
      <c r="I171" s="438"/>
      <c r="J171" s="87"/>
      <c r="K171" s="57"/>
      <c r="L171" s="86"/>
      <c r="M171" s="87"/>
      <c r="N171" s="57"/>
      <c r="O171" s="86"/>
      <c r="P171" s="54"/>
      <c r="Q171" s="88"/>
      <c r="R171" s="431"/>
      <c r="S171" s="472"/>
      <c r="T171" s="89"/>
      <c r="U171" s="89"/>
      <c r="V171" s="438"/>
      <c r="W171" s="90">
        <f t="shared" si="109"/>
        <v>0</v>
      </c>
      <c r="X171" s="96"/>
      <c r="Y171" s="96"/>
      <c r="Z171" s="54"/>
      <c r="AA171" s="54"/>
      <c r="AB171" s="451"/>
      <c r="AC171" s="451"/>
      <c r="AD171" s="438"/>
      <c r="AE171" s="438"/>
      <c r="AF171" s="54"/>
      <c r="AG171" s="431"/>
      <c r="AH171" s="472"/>
    </row>
    <row r="172" spans="1:36" ht="19.149999999999999" customHeight="1">
      <c r="A172" s="471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8"/>
        <v>0</v>
      </c>
      <c r="I172" s="438"/>
      <c r="J172" s="87"/>
      <c r="K172" s="57"/>
      <c r="L172" s="86"/>
      <c r="M172" s="87"/>
      <c r="N172" s="57"/>
      <c r="O172" s="86"/>
      <c r="P172" s="54"/>
      <c r="Q172" s="88"/>
      <c r="R172" s="431"/>
      <c r="S172" s="472"/>
      <c r="T172" s="89"/>
      <c r="U172" s="89"/>
      <c r="V172" s="438"/>
      <c r="W172" s="90">
        <f t="shared" si="109"/>
        <v>0</v>
      </c>
      <c r="X172" s="96"/>
      <c r="Y172" s="96"/>
      <c r="Z172" s="54"/>
      <c r="AA172" s="54"/>
      <c r="AB172" s="451"/>
      <c r="AC172" s="451"/>
      <c r="AD172" s="438"/>
      <c r="AE172" s="438"/>
      <c r="AF172" s="54"/>
      <c r="AG172" s="431"/>
      <c r="AH172" s="472"/>
    </row>
    <row r="173" spans="1:36" ht="19.149999999999999" customHeight="1">
      <c r="A173" s="471"/>
      <c r="B173" s="122">
        <v>0</v>
      </c>
      <c r="C173" s="100" t="s">
        <v>291</v>
      </c>
      <c r="D173" s="478" t="s">
        <v>118</v>
      </c>
      <c r="E173" s="478"/>
      <c r="F173" s="363"/>
      <c r="G173" s="101"/>
      <c r="H173" s="102"/>
      <c r="I173" s="103"/>
      <c r="J173" s="101">
        <v>11.75</v>
      </c>
      <c r="K173" s="101">
        <v>2379.75</v>
      </c>
      <c r="L173" s="104">
        <v>206.89982517482517</v>
      </c>
      <c r="M173" s="101">
        <f t="shared" ref="M173:O173" si="110">AVERAGE(M161:M172)</f>
        <v>11.75</v>
      </c>
      <c r="N173" s="101">
        <f t="shared" si="110"/>
        <v>2177.9761540980026</v>
      </c>
      <c r="O173" s="104">
        <f t="shared" si="110"/>
        <v>188.58707448014167</v>
      </c>
      <c r="P173" s="54">
        <f>M173-J173</f>
        <v>0</v>
      </c>
      <c r="Q173" s="88">
        <f>O173-L173</f>
        <v>-18.312750694683501</v>
      </c>
      <c r="R173" s="105">
        <f>O173/L173</f>
        <v>0.9114897720227183</v>
      </c>
      <c r="S173" s="4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12"/>
      <c r="AC173" s="512"/>
      <c r="AD173" s="107">
        <f>SUM(AD161:AD172)</f>
        <v>0</v>
      </c>
      <c r="AE173" s="107">
        <f>SUM(AE161:AE172)</f>
        <v>0</v>
      </c>
      <c r="AF173" s="54">
        <f t="shared" si="61"/>
        <v>-201.77384590199745</v>
      </c>
      <c r="AG173" s="431">
        <f t="shared" si="62"/>
        <v>0.91521216686542817</v>
      </c>
      <c r="AH173" s="472"/>
    </row>
    <row r="174" spans="1:36" ht="19.149999999999999" customHeight="1">
      <c r="AJ174" s="279" t="s">
        <v>292</v>
      </c>
    </row>
    <row r="175" spans="1:36" ht="19.149999999999999" customHeight="1">
      <c r="AJ175" s="279" t="s">
        <v>293</v>
      </c>
    </row>
    <row r="176" spans="1:36" ht="19.149999999999999" customHeight="1">
      <c r="AJ176" s="279" t="s">
        <v>294</v>
      </c>
    </row>
    <row r="177" spans="23:36" ht="19.149999999999999" customHeight="1">
      <c r="W177" s="33"/>
      <c r="AJ177" s="279" t="s">
        <v>295</v>
      </c>
    </row>
    <row r="178" spans="23:36" ht="19.149999999999999" customHeight="1">
      <c r="W178" s="33"/>
      <c r="AJ178" s="279" t="s">
        <v>296</v>
      </c>
    </row>
    <row r="179" spans="23:36">
      <c r="W179" s="33"/>
      <c r="AJ179" s="279" t="s">
        <v>297</v>
      </c>
    </row>
    <row r="180" spans="23:36">
      <c r="W180" s="33"/>
      <c r="AJ180" s="279" t="s">
        <v>298</v>
      </c>
    </row>
    <row r="181" spans="23:36">
      <c r="W181" s="33"/>
      <c r="AJ181" s="279" t="s">
        <v>299</v>
      </c>
    </row>
    <row r="182" spans="23:36">
      <c r="W182" s="33"/>
      <c r="AJ182" s="279" t="s">
        <v>300</v>
      </c>
    </row>
    <row r="183" spans="23:36">
      <c r="W183" s="33"/>
      <c r="AJ183" s="279" t="s">
        <v>301</v>
      </c>
    </row>
    <row r="184" spans="23:36">
      <c r="W184" s="33"/>
      <c r="AJ184" s="279" t="s">
        <v>302</v>
      </c>
    </row>
    <row r="185" spans="23:36">
      <c r="W185" s="33"/>
      <c r="AJ185" s="279" t="s">
        <v>303</v>
      </c>
    </row>
    <row r="186" spans="23:36">
      <c r="W186" s="33"/>
      <c r="AJ186" s="279" t="s">
        <v>304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4:Q159 AF125 Q17:Q18 AF155:AF159 AF17:AF29 AF5:AF13 AF36 AF40 AF57:AF70 AF74 AF78 Q57:Q70 Q109:Q117">
    <cfRule type="cellIs" dxfId="13121" priority="3262" operator="lessThan">
      <formula>0</formula>
    </cfRule>
  </conditionalFormatting>
  <conditionalFormatting sqref="AH57 AH70 S43 S123 S95 AH95 S5:S9 AH5:AH9 S134 AH17:AH18 S17:S18 S32 S82 AH82 S57:S70">
    <cfRule type="cellIs" dxfId="13120" priority="3261" operator="lessThan">
      <formula>0.8</formula>
    </cfRule>
  </conditionalFormatting>
  <conditionalFormatting sqref="R147 R173 R30 R121 R95 R43 R134 R82 R154:R159 R17:R18 R57:R70 R109:R117">
    <cfRule type="cellIs" dxfId="13119" priority="3259" operator="lessThan">
      <formula>0.8</formula>
    </cfRule>
    <cfRule type="cellIs" dxfId="13118" priority="3260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57:R70 R109:R117">
    <cfRule type="cellIs" dxfId="13117" priority="3257" operator="greaterThan">
      <formula>1</formula>
    </cfRule>
    <cfRule type="cellIs" dxfId="13116" priority="3258" operator="lessThan">
      <formula>0.8</formula>
    </cfRule>
  </conditionalFormatting>
  <conditionalFormatting sqref="P147 P30 P121 P95 P43 P134 P82 P154:P159 P17:P18 P57:P70 P109:P117">
    <cfRule type="cellIs" dxfId="13115" priority="3256" operator="greaterThan">
      <formula>0</formula>
    </cfRule>
  </conditionalFormatting>
  <conditionalFormatting sqref="S161">
    <cfRule type="cellIs" dxfId="13114" priority="3255" operator="lessThan">
      <formula>0.8</formula>
    </cfRule>
  </conditionalFormatting>
  <conditionalFormatting sqref="Q161:Q166">
    <cfRule type="cellIs" dxfId="13113" priority="3254" operator="lessThan">
      <formula>0</formula>
    </cfRule>
  </conditionalFormatting>
  <conditionalFormatting sqref="R161:R166">
    <cfRule type="cellIs" dxfId="13112" priority="3252" operator="lessThan">
      <formula>0.8</formula>
    </cfRule>
    <cfRule type="cellIs" dxfId="13111" priority="3253" operator="greaterThan">
      <formula>1</formula>
    </cfRule>
  </conditionalFormatting>
  <conditionalFormatting sqref="R161:R166">
    <cfRule type="cellIs" dxfId="13110" priority="3250" operator="greaterThan">
      <formula>1</formula>
    </cfRule>
    <cfRule type="cellIs" dxfId="13109" priority="3251" operator="lessThan">
      <formula>0.8</formula>
    </cfRule>
  </conditionalFormatting>
  <conditionalFormatting sqref="P161:P166">
    <cfRule type="cellIs" dxfId="13108" priority="3249" operator="greaterThan">
      <formula>0</formula>
    </cfRule>
  </conditionalFormatting>
  <conditionalFormatting sqref="Q169:Q172 AF161:AF172">
    <cfRule type="cellIs" dxfId="13107" priority="3248" operator="lessThan">
      <formula>0</formula>
    </cfRule>
  </conditionalFormatting>
  <conditionalFormatting sqref="R169:R172">
    <cfRule type="cellIs" dxfId="13106" priority="3246" operator="lessThan">
      <formula>0.8</formula>
    </cfRule>
    <cfRule type="cellIs" dxfId="13105" priority="3247" operator="greaterThan">
      <formula>1</formula>
    </cfRule>
  </conditionalFormatting>
  <conditionalFormatting sqref="R169:R172 AG161:AG172">
    <cfRule type="cellIs" dxfId="13104" priority="3244" operator="greaterThan">
      <formula>1</formula>
    </cfRule>
    <cfRule type="cellIs" dxfId="13103" priority="3245" operator="lessThan">
      <formula>0.8</formula>
    </cfRule>
  </conditionalFormatting>
  <conditionalFormatting sqref="P169:P172">
    <cfRule type="cellIs" dxfId="13102" priority="3243" operator="greaterThan">
      <formula>0</formula>
    </cfRule>
  </conditionalFormatting>
  <conditionalFormatting sqref="AF145">
    <cfRule type="cellIs" dxfId="13101" priority="3242" operator="lessThan">
      <formula>0</formula>
    </cfRule>
  </conditionalFormatting>
  <conditionalFormatting sqref="AG145">
    <cfRule type="cellIs" dxfId="13100" priority="3240" operator="greaterThan">
      <formula>1</formula>
    </cfRule>
    <cfRule type="cellIs" dxfId="13099" priority="3241" operator="lessThan">
      <formula>0.8</formula>
    </cfRule>
  </conditionalFormatting>
  <conditionalFormatting sqref="AF44:AF54">
    <cfRule type="cellIs" dxfId="13098" priority="3239" operator="lessThan">
      <formula>0</formula>
    </cfRule>
  </conditionalFormatting>
  <conditionalFormatting sqref="AG44:AG54">
    <cfRule type="cellIs" dxfId="13097" priority="3237" operator="greaterThan">
      <formula>1</formula>
    </cfRule>
    <cfRule type="cellIs" dxfId="13096" priority="3238" operator="lessThan">
      <formula>0.8</formula>
    </cfRule>
  </conditionalFormatting>
  <conditionalFormatting sqref="AF83:AF94">
    <cfRule type="cellIs" dxfId="13095" priority="3236" operator="lessThan">
      <formula>0</formula>
    </cfRule>
  </conditionalFormatting>
  <conditionalFormatting sqref="AH83">
    <cfRule type="cellIs" dxfId="13094" priority="3235" operator="lessThan">
      <formula>0.8</formula>
    </cfRule>
  </conditionalFormatting>
  <conditionalFormatting sqref="AG83:AG94">
    <cfRule type="cellIs" dxfId="13093" priority="3233" operator="greaterThan">
      <formula>1</formula>
    </cfRule>
    <cfRule type="cellIs" dxfId="13092" priority="3234" operator="lessThan">
      <formula>0.8</formula>
    </cfRule>
  </conditionalFormatting>
  <conditionalFormatting sqref="S83">
    <cfRule type="cellIs" dxfId="13091" priority="3232" operator="lessThan">
      <formula>0.8</formula>
    </cfRule>
  </conditionalFormatting>
  <conditionalFormatting sqref="AH84">
    <cfRule type="cellIs" dxfId="13090" priority="3231" operator="lessThan">
      <formula>0.8</formula>
    </cfRule>
  </conditionalFormatting>
  <conditionalFormatting sqref="S84">
    <cfRule type="cellIs" dxfId="13089" priority="3230" operator="lessThan">
      <formula>0.8</formula>
    </cfRule>
  </conditionalFormatting>
  <conditionalFormatting sqref="S90">
    <cfRule type="cellIs" dxfId="13088" priority="3229" operator="lessThan">
      <formula>0.8</formula>
    </cfRule>
  </conditionalFormatting>
  <conditionalFormatting sqref="AH90">
    <cfRule type="cellIs" dxfId="13087" priority="3228" operator="lessThan">
      <formula>0.8</formula>
    </cfRule>
  </conditionalFormatting>
  <conditionalFormatting sqref="AF122">
    <cfRule type="cellIs" dxfId="13086" priority="3227" operator="lessThan">
      <formula>0</formula>
    </cfRule>
  </conditionalFormatting>
  <conditionalFormatting sqref="S122">
    <cfRule type="cellIs" dxfId="13085" priority="3226" operator="lessThan">
      <formula>0.8</formula>
    </cfRule>
  </conditionalFormatting>
  <conditionalFormatting sqref="AG122">
    <cfRule type="cellIs" dxfId="13084" priority="3224" operator="greaterThan">
      <formula>1</formula>
    </cfRule>
    <cfRule type="cellIs" dxfId="13083" priority="3225" operator="lessThan">
      <formula>0.8</formula>
    </cfRule>
  </conditionalFormatting>
  <conditionalFormatting sqref="P162:P168">
    <cfRule type="cellIs" dxfId="13082" priority="3218" operator="greaterThan">
      <formula>0</formula>
    </cfRule>
  </conditionalFormatting>
  <conditionalFormatting sqref="R162:R168">
    <cfRule type="cellIs" dxfId="13081" priority="3221" operator="lessThan">
      <formula>0.8</formula>
    </cfRule>
    <cfRule type="cellIs" dxfId="13080" priority="3222" operator="greaterThan">
      <formula>1</formula>
    </cfRule>
  </conditionalFormatting>
  <conditionalFormatting sqref="R162:R168">
    <cfRule type="cellIs" dxfId="13079" priority="3219" operator="greaterThan">
      <formula>1</formula>
    </cfRule>
    <cfRule type="cellIs" dxfId="13078" priority="3220" operator="lessThan">
      <formula>0.8</formula>
    </cfRule>
  </conditionalFormatting>
  <conditionalFormatting sqref="Q162:Q168">
    <cfRule type="cellIs" dxfId="13077" priority="3223" operator="lessThan">
      <formula>0</formula>
    </cfRule>
  </conditionalFormatting>
  <conditionalFormatting sqref="P132:P133">
    <cfRule type="cellIs" dxfId="13076" priority="3211" operator="greaterThan">
      <formula>0</formula>
    </cfRule>
  </conditionalFormatting>
  <conditionalFormatting sqref="AF124 Q132:Q133 AF126:AF133">
    <cfRule type="cellIs" dxfId="13075" priority="3217" operator="lessThan">
      <formula>0</formula>
    </cfRule>
  </conditionalFormatting>
  <conditionalFormatting sqref="S124:S133">
    <cfRule type="cellIs" dxfId="13074" priority="3216" operator="lessThan">
      <formula>0.8</formula>
    </cfRule>
  </conditionalFormatting>
  <conditionalFormatting sqref="R132:R133">
    <cfRule type="cellIs" dxfId="13073" priority="3214" operator="lessThan">
      <formula>0.8</formula>
    </cfRule>
    <cfRule type="cellIs" dxfId="13072" priority="3215" operator="greaterThan">
      <formula>1</formula>
    </cfRule>
  </conditionalFormatting>
  <conditionalFormatting sqref="AG124 R132:R133 AG126:AG133">
    <cfRule type="cellIs" dxfId="13071" priority="3212" operator="greaterThan">
      <formula>1</formula>
    </cfRule>
    <cfRule type="cellIs" dxfId="13070" priority="3213" operator="lessThan">
      <formula>0.8</formula>
    </cfRule>
  </conditionalFormatting>
  <conditionalFormatting sqref="AH109">
    <cfRule type="cellIs" dxfId="13069" priority="3210" operator="lessThan">
      <formula>0.8</formula>
    </cfRule>
  </conditionalFormatting>
  <conditionalFormatting sqref="R160 AG160">
    <cfRule type="cellIs" dxfId="13068" priority="3205" operator="greaterThan">
      <formula>1</formula>
    </cfRule>
    <cfRule type="cellIs" dxfId="13067" priority="3206" operator="lessThan">
      <formula>0.8</formula>
    </cfRule>
  </conditionalFormatting>
  <conditionalFormatting sqref="R160">
    <cfRule type="cellIs" dxfId="13066" priority="3207" operator="lessThan">
      <formula>0.8</formula>
    </cfRule>
    <cfRule type="cellIs" dxfId="13065" priority="3208" operator="greaterThan">
      <formula>1</formula>
    </cfRule>
  </conditionalFormatting>
  <conditionalFormatting sqref="P160">
    <cfRule type="cellIs" dxfId="13064" priority="3204" operator="greaterThan">
      <formula>0</formula>
    </cfRule>
  </conditionalFormatting>
  <conditionalFormatting sqref="AH148">
    <cfRule type="cellIs" dxfId="13063" priority="3203" operator="lessThan">
      <formula>0.8</formula>
    </cfRule>
  </conditionalFormatting>
  <conditionalFormatting sqref="Q160 AF160">
    <cfRule type="cellIs" dxfId="13062" priority="3209" operator="lessThan">
      <formula>0</formula>
    </cfRule>
  </conditionalFormatting>
  <conditionalFormatting sqref="AF148:AF154">
    <cfRule type="cellIs" dxfId="13061" priority="3202" operator="lessThan">
      <formula>0</formula>
    </cfRule>
  </conditionalFormatting>
  <conditionalFormatting sqref="S148">
    <cfRule type="cellIs" dxfId="13060" priority="3201" operator="lessThan">
      <formula>0.8</formula>
    </cfRule>
  </conditionalFormatting>
  <conditionalFormatting sqref="AG148:AG154">
    <cfRule type="cellIs" dxfId="13059" priority="3199" operator="greaterThan">
      <formula>1</formula>
    </cfRule>
    <cfRule type="cellIs" dxfId="13058" priority="3200" operator="lessThan">
      <formula>0.8</formula>
    </cfRule>
  </conditionalFormatting>
  <conditionalFormatting sqref="S86">
    <cfRule type="cellIs" dxfId="13057" priority="3198" operator="lessThan">
      <formula>0.8</formula>
    </cfRule>
  </conditionalFormatting>
  <conditionalFormatting sqref="S88 AH88">
    <cfRule type="cellIs" dxfId="13056" priority="3193" operator="lessThan">
      <formula>0.8</formula>
    </cfRule>
  </conditionalFormatting>
  <conditionalFormatting sqref="AH86">
    <cfRule type="cellIs" dxfId="13055" priority="3197" operator="lessThan">
      <formula>0.8</formula>
    </cfRule>
  </conditionalFormatting>
  <conditionalFormatting sqref="S87">
    <cfRule type="cellIs" dxfId="13054" priority="3196" operator="lessThan">
      <formula>0.8</formula>
    </cfRule>
  </conditionalFormatting>
  <conditionalFormatting sqref="AH87">
    <cfRule type="cellIs" dxfId="13053" priority="3195" operator="lessThan">
      <formula>0.8</formula>
    </cfRule>
  </conditionalFormatting>
  <conditionalFormatting sqref="S89 AH89">
    <cfRule type="cellIs" dxfId="13052" priority="3194" operator="lessThan">
      <formula>0.8</formula>
    </cfRule>
  </conditionalFormatting>
  <conditionalFormatting sqref="AF31 AF35 AF39">
    <cfRule type="cellIs" dxfId="13051" priority="3192" operator="lessThan">
      <formula>0</formula>
    </cfRule>
  </conditionalFormatting>
  <conditionalFormatting sqref="AH31 S31">
    <cfRule type="cellIs" dxfId="13050" priority="3191" operator="lessThan">
      <formula>0.8</formula>
    </cfRule>
  </conditionalFormatting>
  <conditionalFormatting sqref="AG31 AG35 AG39">
    <cfRule type="cellIs" dxfId="13049" priority="3189" operator="greaterThan">
      <formula>1</formula>
    </cfRule>
    <cfRule type="cellIs" dxfId="13048" priority="3190" operator="lessThan">
      <formula>0.8</formula>
    </cfRule>
  </conditionalFormatting>
  <conditionalFormatting sqref="AF135">
    <cfRule type="cellIs" dxfId="13047" priority="3188" operator="lessThan">
      <formula>0</formula>
    </cfRule>
  </conditionalFormatting>
  <conditionalFormatting sqref="AH135 S135">
    <cfRule type="cellIs" dxfId="13046" priority="3187" operator="lessThan">
      <formula>0.8</formula>
    </cfRule>
  </conditionalFormatting>
  <conditionalFormatting sqref="AG135">
    <cfRule type="cellIs" dxfId="13045" priority="3185" operator="greaterThan">
      <formula>1</formula>
    </cfRule>
    <cfRule type="cellIs" dxfId="13044" priority="3186" operator="lessThan">
      <formula>0.8</formula>
    </cfRule>
  </conditionalFormatting>
  <conditionalFormatting sqref="AF108 Q108">
    <cfRule type="cellIs" dxfId="13043" priority="3184" operator="lessThan">
      <formula>0</formula>
    </cfRule>
  </conditionalFormatting>
  <conditionalFormatting sqref="R108">
    <cfRule type="cellIs" dxfId="13042" priority="3182" operator="lessThan">
      <formula>0.8</formula>
    </cfRule>
    <cfRule type="cellIs" dxfId="13041" priority="3183" operator="greaterThan">
      <formula>1</formula>
    </cfRule>
  </conditionalFormatting>
  <conditionalFormatting sqref="AG108 R108">
    <cfRule type="cellIs" dxfId="13040" priority="3180" operator="greaterThan">
      <formula>1</formula>
    </cfRule>
    <cfRule type="cellIs" dxfId="13039" priority="3181" operator="lessThan">
      <formula>0.8</formula>
    </cfRule>
  </conditionalFormatting>
  <conditionalFormatting sqref="P108">
    <cfRule type="cellIs" dxfId="13038" priority="3179" operator="greaterThan">
      <formula>0</formula>
    </cfRule>
  </conditionalFormatting>
  <conditionalFormatting sqref="AH97">
    <cfRule type="cellIs" dxfId="13037" priority="3174" operator="lessThan">
      <formula>0.8</formula>
    </cfRule>
  </conditionalFormatting>
  <conditionalFormatting sqref="AG96 AG98 AG100 AG102 AG104">
    <cfRule type="cellIs" dxfId="13036" priority="3176" operator="greaterThan">
      <formula>1</formula>
    </cfRule>
    <cfRule type="cellIs" dxfId="13035" priority="3177" operator="lessThan">
      <formula>0.8</formula>
    </cfRule>
  </conditionalFormatting>
  <conditionalFormatting sqref="AF96 AF98 AF100 AF102 AF104">
    <cfRule type="cellIs" dxfId="13034" priority="3178" operator="lessThan">
      <formula>0</formula>
    </cfRule>
  </conditionalFormatting>
  <conditionalFormatting sqref="AG97 AG99 AG101 AG103 AG105">
    <cfRule type="cellIs" dxfId="13033" priority="3172" operator="greaterThan">
      <formula>1</formula>
    </cfRule>
    <cfRule type="cellIs" dxfId="13032" priority="3173" operator="lessThan">
      <formula>0.8</formula>
    </cfRule>
  </conditionalFormatting>
  <conditionalFormatting sqref="AF97 AF99 AF101 AF103 AF105">
    <cfRule type="cellIs" dxfId="13031" priority="3175" operator="lessThan">
      <formula>0</formula>
    </cfRule>
  </conditionalFormatting>
  <conditionalFormatting sqref="AF71 AF73 AF75 AF79 AF77">
    <cfRule type="cellIs" dxfId="13030" priority="3169" operator="lessThan">
      <formula>0</formula>
    </cfRule>
  </conditionalFormatting>
  <conditionalFormatting sqref="S71 AH71">
    <cfRule type="cellIs" dxfId="13029" priority="3168" operator="lessThan">
      <formula>0.8</formula>
    </cfRule>
  </conditionalFormatting>
  <conditionalFormatting sqref="AG71 AG73 AG75 AG79 AG77">
    <cfRule type="cellIs" dxfId="13028" priority="3166" operator="greaterThan">
      <formula>1</formula>
    </cfRule>
    <cfRule type="cellIs" dxfId="13027" priority="3167" operator="lessThan">
      <formula>0.8</formula>
    </cfRule>
  </conditionalFormatting>
  <conditionalFormatting sqref="AF72 AF76 AF80">
    <cfRule type="cellIs" dxfId="13026" priority="3165" operator="lessThan">
      <formula>0</formula>
    </cfRule>
  </conditionalFormatting>
  <conditionalFormatting sqref="S72 AH72">
    <cfRule type="cellIs" dxfId="13025" priority="3164" operator="lessThan">
      <formula>0.8</formula>
    </cfRule>
  </conditionalFormatting>
  <conditionalFormatting sqref="S11">
    <cfRule type="cellIs" dxfId="13024" priority="3171" operator="lessThan">
      <formula>0.8</formula>
    </cfRule>
  </conditionalFormatting>
  <conditionalFormatting sqref="S10">
    <cfRule type="cellIs" dxfId="13023" priority="3170" operator="lessThan">
      <formula>0.8</formula>
    </cfRule>
  </conditionalFormatting>
  <conditionalFormatting sqref="AG72 AG76 AG80">
    <cfRule type="cellIs" dxfId="13022" priority="3162" operator="greaterThan">
      <formula>1</formula>
    </cfRule>
    <cfRule type="cellIs" dxfId="13021" priority="3163" operator="lessThan">
      <formula>0.8</formula>
    </cfRule>
  </conditionalFormatting>
  <conditionalFormatting sqref="AF14:AF16 Q15:Q16">
    <cfRule type="cellIs" dxfId="13020" priority="3161" operator="lessThan">
      <formula>0</formula>
    </cfRule>
  </conditionalFormatting>
  <conditionalFormatting sqref="R15:R16">
    <cfRule type="cellIs" dxfId="13019" priority="3159" operator="lessThan">
      <formula>0.8</formula>
    </cfRule>
    <cfRule type="cellIs" dxfId="13018" priority="3160" operator="greaterThan">
      <formula>1</formula>
    </cfRule>
  </conditionalFormatting>
  <conditionalFormatting sqref="AG14:AG16 R15:R16">
    <cfRule type="cellIs" dxfId="13017" priority="3157" operator="greaterThan">
      <formula>1</formula>
    </cfRule>
    <cfRule type="cellIs" dxfId="13016" priority="3158" operator="lessThan">
      <formula>0.8</formula>
    </cfRule>
  </conditionalFormatting>
  <conditionalFormatting sqref="P15:P16">
    <cfRule type="cellIs" dxfId="13015" priority="3156" operator="greaterThan">
      <formula>0</formula>
    </cfRule>
  </conditionalFormatting>
  <conditionalFormatting sqref="AH98">
    <cfRule type="cellIs" dxfId="13014" priority="3155" operator="lessThan">
      <formula>0.8</formula>
    </cfRule>
  </conditionalFormatting>
  <conditionalFormatting sqref="AF33 AF37">
    <cfRule type="cellIs" dxfId="13013" priority="3154" operator="lessThan">
      <formula>0</formula>
    </cfRule>
  </conditionalFormatting>
  <conditionalFormatting sqref="AG33 AG37">
    <cfRule type="cellIs" dxfId="13012" priority="3152" operator="greaterThan">
      <formula>1</formula>
    </cfRule>
    <cfRule type="cellIs" dxfId="13011" priority="3153" operator="lessThan">
      <formula>0.8</formula>
    </cfRule>
  </conditionalFormatting>
  <conditionalFormatting sqref="P41:P42">
    <cfRule type="cellIs" dxfId="13010" priority="3146" operator="greaterThan">
      <formula>0</formula>
    </cfRule>
  </conditionalFormatting>
  <conditionalFormatting sqref="Q41:Q42 AF34 AF41:AF42 AF38">
    <cfRule type="cellIs" dxfId="13009" priority="3151" operator="lessThan">
      <formula>0</formula>
    </cfRule>
  </conditionalFormatting>
  <conditionalFormatting sqref="R41:R42">
    <cfRule type="cellIs" dxfId="13008" priority="3149" operator="lessThan">
      <formula>0.8</formula>
    </cfRule>
    <cfRule type="cellIs" dxfId="13007" priority="3150" operator="greaterThan">
      <formula>1</formula>
    </cfRule>
  </conditionalFormatting>
  <conditionalFormatting sqref="R41:R42 AG34 AG41:AG42 AG38">
    <cfRule type="cellIs" dxfId="13006" priority="3147" operator="greaterThan">
      <formula>1</formula>
    </cfRule>
    <cfRule type="cellIs" dxfId="13005" priority="3148" operator="lessThan">
      <formula>0.8</formula>
    </cfRule>
  </conditionalFormatting>
  <conditionalFormatting sqref="AF137:AF144">
    <cfRule type="cellIs" dxfId="13004" priority="3145" operator="lessThan">
      <formula>0</formula>
    </cfRule>
  </conditionalFormatting>
  <conditionalFormatting sqref="AH137 S137">
    <cfRule type="cellIs" dxfId="13003" priority="3144" operator="lessThan">
      <formula>0.8</formula>
    </cfRule>
  </conditionalFormatting>
  <conditionalFormatting sqref="AG137:AG144">
    <cfRule type="cellIs" dxfId="13002" priority="3142" operator="greaterThan">
      <formula>1</formula>
    </cfRule>
    <cfRule type="cellIs" dxfId="13001" priority="3143" operator="lessThan">
      <formula>0.8</formula>
    </cfRule>
  </conditionalFormatting>
  <conditionalFormatting sqref="AF55">
    <cfRule type="cellIs" dxfId="13000" priority="3141" operator="lessThan">
      <formula>0</formula>
    </cfRule>
  </conditionalFormatting>
  <conditionalFormatting sqref="AG55">
    <cfRule type="cellIs" dxfId="12999" priority="3139" operator="greaterThan">
      <formula>1</formula>
    </cfRule>
    <cfRule type="cellIs" dxfId="12998" priority="3140" operator="lessThan">
      <formula>0.8</formula>
    </cfRule>
  </conditionalFormatting>
  <conditionalFormatting sqref="AF56 Q56">
    <cfRule type="cellIs" dxfId="12997" priority="3138" operator="lessThan">
      <formula>0</formula>
    </cfRule>
  </conditionalFormatting>
  <conditionalFormatting sqref="R56">
    <cfRule type="cellIs" dxfId="12996" priority="3136" operator="lessThan">
      <formula>0.8</formula>
    </cfRule>
    <cfRule type="cellIs" dxfId="12995" priority="3137" operator="greaterThan">
      <formula>1</formula>
    </cfRule>
  </conditionalFormatting>
  <conditionalFormatting sqref="AG56 R56">
    <cfRule type="cellIs" dxfId="12994" priority="3134" operator="greaterThan">
      <formula>1</formula>
    </cfRule>
    <cfRule type="cellIs" dxfId="12993" priority="3135" operator="lessThan">
      <formula>0.8</formula>
    </cfRule>
  </conditionalFormatting>
  <conditionalFormatting sqref="P56">
    <cfRule type="cellIs" dxfId="12992" priority="3133" operator="greaterThan">
      <formula>0</formula>
    </cfRule>
  </conditionalFormatting>
  <conditionalFormatting sqref="P52:P55">
    <cfRule type="cellIs" dxfId="12991" priority="3127" operator="greaterThan">
      <formula>0</formula>
    </cfRule>
  </conditionalFormatting>
  <conditionalFormatting sqref="Q52:Q55">
    <cfRule type="cellIs" dxfId="12990" priority="3132" operator="lessThan">
      <formula>0</formula>
    </cfRule>
  </conditionalFormatting>
  <conditionalFormatting sqref="R52:R55">
    <cfRule type="cellIs" dxfId="12989" priority="3130" operator="lessThan">
      <formula>0.8</formula>
    </cfRule>
    <cfRule type="cellIs" dxfId="12988" priority="3131" operator="greaterThan">
      <formula>1</formula>
    </cfRule>
  </conditionalFormatting>
  <conditionalFormatting sqref="R52:R55">
    <cfRule type="cellIs" dxfId="12987" priority="3128" operator="greaterThan">
      <formula>1</formula>
    </cfRule>
    <cfRule type="cellIs" dxfId="12986" priority="3129" operator="lessThan">
      <formula>0.8</formula>
    </cfRule>
  </conditionalFormatting>
  <conditionalFormatting sqref="P80:P81">
    <cfRule type="cellIs" dxfId="12985" priority="3121" operator="greaterThan">
      <formula>0</formula>
    </cfRule>
  </conditionalFormatting>
  <conditionalFormatting sqref="AF81 Q80:Q81">
    <cfRule type="cellIs" dxfId="12984" priority="3126" operator="lessThan">
      <formula>0</formula>
    </cfRule>
  </conditionalFormatting>
  <conditionalFormatting sqref="R80:R81">
    <cfRule type="cellIs" dxfId="12983" priority="3124" operator="lessThan">
      <formula>0.8</formula>
    </cfRule>
    <cfRule type="cellIs" dxfId="12982" priority="3125" operator="greaterThan">
      <formula>1</formula>
    </cfRule>
  </conditionalFormatting>
  <conditionalFormatting sqref="AG81 R80:R81">
    <cfRule type="cellIs" dxfId="12981" priority="3122" operator="greaterThan">
      <formula>1</formula>
    </cfRule>
    <cfRule type="cellIs" dxfId="12980" priority="3123" operator="lessThan">
      <formula>0.8</formula>
    </cfRule>
  </conditionalFormatting>
  <conditionalFormatting sqref="AH85">
    <cfRule type="cellIs" dxfId="12979" priority="3120" operator="lessThan">
      <formula>0.8</formula>
    </cfRule>
  </conditionalFormatting>
  <conditionalFormatting sqref="S85">
    <cfRule type="cellIs" dxfId="12978" priority="3119" operator="lessThan">
      <formula>0.8</formula>
    </cfRule>
  </conditionalFormatting>
  <conditionalFormatting sqref="AF106:AF107">
    <cfRule type="cellIs" dxfId="12977" priority="3118" operator="lessThan">
      <formula>0</formula>
    </cfRule>
  </conditionalFormatting>
  <conditionalFormatting sqref="AH100:AH107">
    <cfRule type="cellIs" dxfId="12976" priority="3117" operator="lessThan">
      <formula>0.8</formula>
    </cfRule>
  </conditionalFormatting>
  <conditionalFormatting sqref="AG106:AG107">
    <cfRule type="cellIs" dxfId="12975" priority="3115" operator="greaterThan">
      <formula>1</formula>
    </cfRule>
    <cfRule type="cellIs" dxfId="12974" priority="3116" operator="lessThan">
      <formula>0.8</formula>
    </cfRule>
  </conditionalFormatting>
  <conditionalFormatting sqref="P106:P107">
    <cfRule type="cellIs" dxfId="12973" priority="3109" operator="greaterThan">
      <formula>0</formula>
    </cfRule>
  </conditionalFormatting>
  <conditionalFormatting sqref="Q106:Q107">
    <cfRule type="cellIs" dxfId="12972" priority="3114" operator="lessThan">
      <formula>0</formula>
    </cfRule>
  </conditionalFormatting>
  <conditionalFormatting sqref="R106:R107">
    <cfRule type="cellIs" dxfId="12971" priority="3112" operator="lessThan">
      <formula>0.8</formula>
    </cfRule>
    <cfRule type="cellIs" dxfId="12970" priority="3113" operator="greaterThan">
      <formula>1</formula>
    </cfRule>
  </conditionalFormatting>
  <conditionalFormatting sqref="R106:R107">
    <cfRule type="cellIs" dxfId="12969" priority="3110" operator="greaterThan">
      <formula>1</formula>
    </cfRule>
    <cfRule type="cellIs" dxfId="12968" priority="3111" operator="lessThan">
      <formula>0.8</formula>
    </cfRule>
  </conditionalFormatting>
  <conditionalFormatting sqref="AF109:AF120">
    <cfRule type="cellIs" dxfId="12967" priority="3108" operator="lessThan">
      <formula>0</formula>
    </cfRule>
  </conditionalFormatting>
  <conditionalFormatting sqref="S109">
    <cfRule type="cellIs" dxfId="12966" priority="3107" operator="lessThan">
      <formula>0.8</formula>
    </cfRule>
  </conditionalFormatting>
  <conditionalFormatting sqref="AG109:AG120">
    <cfRule type="cellIs" dxfId="12965" priority="3105" operator="greaterThan">
      <formula>1</formula>
    </cfRule>
    <cfRule type="cellIs" dxfId="12964" priority="3106" operator="lessThan">
      <formula>0.8</formula>
    </cfRule>
  </conditionalFormatting>
  <conditionalFormatting sqref="S150">
    <cfRule type="cellIs" dxfId="12963" priority="3104" operator="lessThan">
      <formula>0.8</formula>
    </cfRule>
  </conditionalFormatting>
  <conditionalFormatting sqref="AH150">
    <cfRule type="cellIs" dxfId="12962" priority="3103" operator="lessThan">
      <formula>0.8</formula>
    </cfRule>
  </conditionalFormatting>
  <conditionalFormatting sqref="S149">
    <cfRule type="cellIs" dxfId="12961" priority="3102" operator="lessThan">
      <formula>0.8</formula>
    </cfRule>
  </conditionalFormatting>
  <conditionalFormatting sqref="Q26:Q29">
    <cfRule type="cellIs" dxfId="12960" priority="3101" operator="lessThan">
      <formula>0</formula>
    </cfRule>
  </conditionalFormatting>
  <conditionalFormatting sqref="S21:S29 AH21:AH29">
    <cfRule type="cellIs" dxfId="12959" priority="3100" operator="lessThan">
      <formula>0.8</formula>
    </cfRule>
  </conditionalFormatting>
  <conditionalFormatting sqref="R26:R29">
    <cfRule type="cellIs" dxfId="12958" priority="3098" operator="lessThan">
      <formula>0.8</formula>
    </cfRule>
    <cfRule type="cellIs" dxfId="12957" priority="3099" operator="greaterThan">
      <formula>1</formula>
    </cfRule>
  </conditionalFormatting>
  <conditionalFormatting sqref="R26:R29">
    <cfRule type="cellIs" dxfId="12956" priority="3096" operator="greaterThan">
      <formula>1</formula>
    </cfRule>
    <cfRule type="cellIs" dxfId="12955" priority="3097" operator="lessThan">
      <formula>0.8</formula>
    </cfRule>
  </conditionalFormatting>
  <conditionalFormatting sqref="P26:P29">
    <cfRule type="cellIs" dxfId="12954" priority="3095" operator="greaterThan">
      <formula>0</formula>
    </cfRule>
  </conditionalFormatting>
  <conditionalFormatting sqref="AH91 S91">
    <cfRule type="cellIs" dxfId="12953" priority="3094" operator="lessThan">
      <formula>0.8</formula>
    </cfRule>
  </conditionalFormatting>
  <conditionalFormatting sqref="P92:P94">
    <cfRule type="cellIs" dxfId="12952" priority="3088" operator="greaterThan">
      <formula>0</formula>
    </cfRule>
  </conditionalFormatting>
  <conditionalFormatting sqref="Q92:Q94">
    <cfRule type="cellIs" dxfId="12951" priority="3093" operator="lessThan">
      <formula>0</formula>
    </cfRule>
  </conditionalFormatting>
  <conditionalFormatting sqref="R92:R94">
    <cfRule type="cellIs" dxfId="12950" priority="3091" operator="lessThan">
      <formula>0.8</formula>
    </cfRule>
    <cfRule type="cellIs" dxfId="12949" priority="3092" operator="greaterThan">
      <formula>1</formula>
    </cfRule>
  </conditionalFormatting>
  <conditionalFormatting sqref="R92:R94">
    <cfRule type="cellIs" dxfId="12948" priority="3089" operator="greaterThan">
      <formula>1</formula>
    </cfRule>
    <cfRule type="cellIs" dxfId="12947" priority="3090" operator="lessThan">
      <formula>0.8</formula>
    </cfRule>
  </conditionalFormatting>
  <conditionalFormatting sqref="AF146 Q145:Q146">
    <cfRule type="cellIs" dxfId="12946" priority="3087" operator="lessThan">
      <formula>0</formula>
    </cfRule>
  </conditionalFormatting>
  <conditionalFormatting sqref="AH139:AH146 S139:S146">
    <cfRule type="cellIs" dxfId="12945" priority="3086" operator="lessThan">
      <formula>0.8</formula>
    </cfRule>
  </conditionalFormatting>
  <conditionalFormatting sqref="R145:R146">
    <cfRule type="cellIs" dxfId="12944" priority="3084" operator="lessThan">
      <formula>0.8</formula>
    </cfRule>
    <cfRule type="cellIs" dxfId="12943" priority="3085" operator="greaterThan">
      <formula>1</formula>
    </cfRule>
  </conditionalFormatting>
  <conditionalFormatting sqref="AG146 R145:R146">
    <cfRule type="cellIs" dxfId="12942" priority="3082" operator="greaterThan">
      <formula>1</formula>
    </cfRule>
    <cfRule type="cellIs" dxfId="12941" priority="3083" operator="lessThan">
      <formula>0.8</formula>
    </cfRule>
  </conditionalFormatting>
  <conditionalFormatting sqref="P145:P146">
    <cfRule type="cellIs" dxfId="12940" priority="3081" operator="greaterThan">
      <formula>0</formula>
    </cfRule>
  </conditionalFormatting>
  <conditionalFormatting sqref="Q119:Q120">
    <cfRule type="cellIs" dxfId="12939" priority="3080" operator="lessThan">
      <formula>0</formula>
    </cfRule>
  </conditionalFormatting>
  <conditionalFormatting sqref="R119:R120">
    <cfRule type="cellIs" dxfId="12938" priority="3078" operator="lessThan">
      <formula>0.8</formula>
    </cfRule>
    <cfRule type="cellIs" dxfId="12937" priority="3079" operator="greaterThan">
      <formula>1</formula>
    </cfRule>
  </conditionalFormatting>
  <conditionalFormatting sqref="R119:R120">
    <cfRule type="cellIs" dxfId="12936" priority="3076" operator="greaterThan">
      <formula>1</formula>
    </cfRule>
    <cfRule type="cellIs" dxfId="12935" priority="3077" operator="lessThan">
      <formula>0.8</formula>
    </cfRule>
  </conditionalFormatting>
  <conditionalFormatting sqref="P119:P120">
    <cfRule type="cellIs" dxfId="12934" priority="3075" operator="greaterThan">
      <formula>0</formula>
    </cfRule>
  </conditionalFormatting>
  <conditionalFormatting sqref="S44:S56">
    <cfRule type="cellIs" dxfId="12933" priority="3074" operator="lessThan">
      <formula>0.8</formula>
    </cfRule>
  </conditionalFormatting>
  <conditionalFormatting sqref="S108">
    <cfRule type="cellIs" dxfId="12932" priority="3073" operator="lessThan">
      <formula>0.8</formula>
    </cfRule>
  </conditionalFormatting>
  <conditionalFormatting sqref="S96">
    <cfRule type="cellIs" dxfId="12931" priority="3072" operator="lessThan">
      <formula>0.8</formula>
    </cfRule>
  </conditionalFormatting>
  <conditionalFormatting sqref="S97">
    <cfRule type="cellIs" dxfId="12930" priority="3071" operator="lessThan">
      <formula>0.8</formula>
    </cfRule>
  </conditionalFormatting>
  <conditionalFormatting sqref="S103">
    <cfRule type="cellIs" dxfId="12929" priority="3070" operator="lessThan">
      <formula>0.8</formula>
    </cfRule>
  </conditionalFormatting>
  <conditionalFormatting sqref="S99">
    <cfRule type="cellIs" dxfId="12928" priority="3069" operator="lessThan">
      <formula>0.8</formula>
    </cfRule>
  </conditionalFormatting>
  <conditionalFormatting sqref="S101">
    <cfRule type="cellIs" dxfId="12927" priority="3066" operator="lessThan">
      <formula>0.8</formula>
    </cfRule>
  </conditionalFormatting>
  <conditionalFormatting sqref="S100">
    <cfRule type="cellIs" dxfId="12926" priority="3068" operator="lessThan">
      <formula>0.8</formula>
    </cfRule>
  </conditionalFormatting>
  <conditionalFormatting sqref="S102">
    <cfRule type="cellIs" dxfId="12925" priority="3067" operator="lessThan">
      <formula>0.8</formula>
    </cfRule>
  </conditionalFormatting>
  <conditionalFormatting sqref="S98">
    <cfRule type="cellIs" dxfId="12924" priority="3065" operator="lessThan">
      <formula>0.8</formula>
    </cfRule>
  </conditionalFormatting>
  <conditionalFormatting sqref="S104">
    <cfRule type="cellIs" dxfId="12923" priority="3064" operator="lessThan">
      <formula>0.8</formula>
    </cfRule>
  </conditionalFormatting>
  <conditionalFormatting sqref="P118">
    <cfRule type="cellIs" dxfId="12922" priority="3058" operator="greaterThan">
      <formula>0</formula>
    </cfRule>
  </conditionalFormatting>
  <conditionalFormatting sqref="Q118">
    <cfRule type="cellIs" dxfId="12921" priority="3063" operator="lessThan">
      <formula>0</formula>
    </cfRule>
  </conditionalFormatting>
  <conditionalFormatting sqref="R118">
    <cfRule type="cellIs" dxfId="12920" priority="3061" operator="lessThan">
      <formula>0.8</formula>
    </cfRule>
    <cfRule type="cellIs" dxfId="12919" priority="3062" operator="greaterThan">
      <formula>1</formula>
    </cfRule>
  </conditionalFormatting>
  <conditionalFormatting sqref="R118">
    <cfRule type="cellIs" dxfId="12918" priority="3059" operator="greaterThan">
      <formula>1</formula>
    </cfRule>
    <cfRule type="cellIs" dxfId="12917" priority="3060" operator="lessThan">
      <formula>0.8</formula>
    </cfRule>
  </conditionalFormatting>
  <conditionalFormatting sqref="Q162:Q166">
    <cfRule type="cellIs" dxfId="12916" priority="3057" operator="lessThan">
      <formula>0</formula>
    </cfRule>
  </conditionalFormatting>
  <conditionalFormatting sqref="R162:R166">
    <cfRule type="cellIs" dxfId="12915" priority="3055" operator="lessThan">
      <formula>0.8</formula>
    </cfRule>
    <cfRule type="cellIs" dxfId="12914" priority="3056" operator="greaterThan">
      <formula>1</formula>
    </cfRule>
  </conditionalFormatting>
  <conditionalFormatting sqref="R162:R166">
    <cfRule type="cellIs" dxfId="12913" priority="3053" operator="greaterThan">
      <formula>1</formula>
    </cfRule>
    <cfRule type="cellIs" dxfId="12912" priority="3054" operator="lessThan">
      <formula>0.8</formula>
    </cfRule>
  </conditionalFormatting>
  <conditionalFormatting sqref="P162:P166">
    <cfRule type="cellIs" dxfId="12911" priority="3052" operator="greaterThan">
      <formula>0</formula>
    </cfRule>
  </conditionalFormatting>
  <conditionalFormatting sqref="P167:P168">
    <cfRule type="cellIs" dxfId="12910" priority="3046" operator="greaterThan">
      <formula>0</formula>
    </cfRule>
  </conditionalFormatting>
  <conditionalFormatting sqref="R167:R168">
    <cfRule type="cellIs" dxfId="12909" priority="3049" operator="lessThan">
      <formula>0.8</formula>
    </cfRule>
    <cfRule type="cellIs" dxfId="12908" priority="3050" operator="greaterThan">
      <formula>1</formula>
    </cfRule>
  </conditionalFormatting>
  <conditionalFormatting sqref="R167:R168">
    <cfRule type="cellIs" dxfId="12907" priority="3047" operator="greaterThan">
      <formula>1</formula>
    </cfRule>
    <cfRule type="cellIs" dxfId="12906" priority="3048" operator="lessThan">
      <formula>0.8</formula>
    </cfRule>
  </conditionalFormatting>
  <conditionalFormatting sqref="Q167:Q168">
    <cfRule type="cellIs" dxfId="12905" priority="3051" operator="lessThan">
      <formula>0</formula>
    </cfRule>
  </conditionalFormatting>
  <conditionalFormatting sqref="Q83">
    <cfRule type="cellIs" dxfId="12904" priority="3045" operator="lessThan">
      <formula>0</formula>
    </cfRule>
  </conditionalFormatting>
  <conditionalFormatting sqref="R83">
    <cfRule type="cellIs" dxfId="12903" priority="3043" operator="lessThan">
      <formula>0.8</formula>
    </cfRule>
    <cfRule type="cellIs" dxfId="12902" priority="3044" operator="greaterThan">
      <formula>1</formula>
    </cfRule>
  </conditionalFormatting>
  <conditionalFormatting sqref="R83">
    <cfRule type="cellIs" dxfId="12901" priority="3041" operator="greaterThan">
      <formula>1</formula>
    </cfRule>
    <cfRule type="cellIs" dxfId="12900" priority="3042" operator="lessThan">
      <formula>0.8</formula>
    </cfRule>
  </conditionalFormatting>
  <conditionalFormatting sqref="P83">
    <cfRule type="cellIs" dxfId="12899" priority="3040" operator="greaterThan">
      <formula>0</formula>
    </cfRule>
  </conditionalFormatting>
  <conditionalFormatting sqref="Q83">
    <cfRule type="cellIs" dxfId="12898" priority="3039" operator="lessThan">
      <formula>0</formula>
    </cfRule>
  </conditionalFormatting>
  <conditionalFormatting sqref="R83">
    <cfRule type="cellIs" dxfId="12897" priority="3037" operator="lessThan">
      <formula>0.8</formula>
    </cfRule>
    <cfRule type="cellIs" dxfId="12896" priority="3038" operator="greaterThan">
      <formula>1</formula>
    </cfRule>
  </conditionalFormatting>
  <conditionalFormatting sqref="R83">
    <cfRule type="cellIs" dxfId="12895" priority="3035" operator="greaterThan">
      <formula>1</formula>
    </cfRule>
    <cfRule type="cellIs" dxfId="12894" priority="3036" operator="lessThan">
      <formula>0.8</formula>
    </cfRule>
  </conditionalFormatting>
  <conditionalFormatting sqref="P83">
    <cfRule type="cellIs" dxfId="12893" priority="3034" operator="greaterThan">
      <formula>0</formula>
    </cfRule>
  </conditionalFormatting>
  <conditionalFormatting sqref="Q83">
    <cfRule type="cellIs" dxfId="12892" priority="3033" operator="lessThan">
      <formula>0</formula>
    </cfRule>
  </conditionalFormatting>
  <conditionalFormatting sqref="R83">
    <cfRule type="cellIs" dxfId="12891" priority="3031" operator="lessThan">
      <formula>0.8</formula>
    </cfRule>
    <cfRule type="cellIs" dxfId="12890" priority="3032" operator="greaterThan">
      <formula>1</formula>
    </cfRule>
  </conditionalFormatting>
  <conditionalFormatting sqref="R83">
    <cfRule type="cellIs" dxfId="12889" priority="3029" operator="greaterThan">
      <formula>1</formula>
    </cfRule>
    <cfRule type="cellIs" dxfId="12888" priority="3030" operator="lessThan">
      <formula>0.8</formula>
    </cfRule>
  </conditionalFormatting>
  <conditionalFormatting sqref="P83">
    <cfRule type="cellIs" dxfId="12887" priority="3028" operator="greaterThan">
      <formula>0</formula>
    </cfRule>
  </conditionalFormatting>
  <conditionalFormatting sqref="Q83">
    <cfRule type="cellIs" dxfId="12886" priority="3027" operator="lessThan">
      <formula>0</formula>
    </cfRule>
  </conditionalFormatting>
  <conditionalFormatting sqref="R83">
    <cfRule type="cellIs" dxfId="12885" priority="3025" operator="lessThan">
      <formula>0.8</formula>
    </cfRule>
    <cfRule type="cellIs" dxfId="12884" priority="3026" operator="greaterThan">
      <formula>1</formula>
    </cfRule>
  </conditionalFormatting>
  <conditionalFormatting sqref="R83">
    <cfRule type="cellIs" dxfId="12883" priority="3023" operator="greaterThan">
      <formula>1</formula>
    </cfRule>
    <cfRule type="cellIs" dxfId="12882" priority="3024" operator="lessThan">
      <formula>0.8</formula>
    </cfRule>
  </conditionalFormatting>
  <conditionalFormatting sqref="P83">
    <cfRule type="cellIs" dxfId="12881" priority="3022" operator="greaterThan">
      <formula>0</formula>
    </cfRule>
  </conditionalFormatting>
  <conditionalFormatting sqref="P83">
    <cfRule type="cellIs" dxfId="12880" priority="3016" operator="greaterThan">
      <formula>0</formula>
    </cfRule>
  </conditionalFormatting>
  <conditionalFormatting sqref="Q83">
    <cfRule type="cellIs" dxfId="12879" priority="3021" operator="lessThan">
      <formula>0</formula>
    </cfRule>
  </conditionalFormatting>
  <conditionalFormatting sqref="R83">
    <cfRule type="cellIs" dxfId="12878" priority="3019" operator="lessThan">
      <formula>0.8</formula>
    </cfRule>
    <cfRule type="cellIs" dxfId="12877" priority="3020" operator="greaterThan">
      <formula>1</formula>
    </cfRule>
  </conditionalFormatting>
  <conditionalFormatting sqref="R83">
    <cfRule type="cellIs" dxfId="12876" priority="3017" operator="greaterThan">
      <formula>1</formula>
    </cfRule>
    <cfRule type="cellIs" dxfId="12875" priority="3018" operator="lessThan">
      <formula>0.8</formula>
    </cfRule>
  </conditionalFormatting>
  <conditionalFormatting sqref="P83">
    <cfRule type="cellIs" dxfId="12874" priority="3010" operator="greaterThan">
      <formula>0</formula>
    </cfRule>
  </conditionalFormatting>
  <conditionalFormatting sqref="Q83">
    <cfRule type="cellIs" dxfId="12873" priority="3015" operator="lessThan">
      <formula>0</formula>
    </cfRule>
  </conditionalFormatting>
  <conditionalFormatting sqref="R83">
    <cfRule type="cellIs" dxfId="12872" priority="3013" operator="lessThan">
      <formula>0.8</formula>
    </cfRule>
    <cfRule type="cellIs" dxfId="12871" priority="3014" operator="greaterThan">
      <formula>1</formula>
    </cfRule>
  </conditionalFormatting>
  <conditionalFormatting sqref="R83">
    <cfRule type="cellIs" dxfId="12870" priority="3011" operator="greaterThan">
      <formula>1</formula>
    </cfRule>
    <cfRule type="cellIs" dxfId="12869" priority="3012" operator="lessThan">
      <formula>0.8</formula>
    </cfRule>
  </conditionalFormatting>
  <conditionalFormatting sqref="R83">
    <cfRule type="cellIs" dxfId="12868" priority="3007" operator="lessThan">
      <formula>0.8</formula>
    </cfRule>
    <cfRule type="cellIs" dxfId="12867" priority="3008" operator="greaterThan">
      <formula>1</formula>
    </cfRule>
  </conditionalFormatting>
  <conditionalFormatting sqref="R83">
    <cfRule type="cellIs" dxfId="12866" priority="3005" operator="greaterThan">
      <formula>1</formula>
    </cfRule>
    <cfRule type="cellIs" dxfId="12865" priority="3006" operator="lessThan">
      <formula>0.8</formula>
    </cfRule>
  </conditionalFormatting>
  <conditionalFormatting sqref="P83">
    <cfRule type="cellIs" dxfId="12864" priority="3004" operator="greaterThan">
      <formula>0</formula>
    </cfRule>
  </conditionalFormatting>
  <conditionalFormatting sqref="Q83">
    <cfRule type="cellIs" dxfId="12863" priority="3009" operator="lessThan">
      <formula>0</formula>
    </cfRule>
  </conditionalFormatting>
  <conditionalFormatting sqref="Q83">
    <cfRule type="cellIs" dxfId="12862" priority="3003" operator="lessThan">
      <formula>0</formula>
    </cfRule>
  </conditionalFormatting>
  <conditionalFormatting sqref="R83">
    <cfRule type="cellIs" dxfId="12861" priority="3001" operator="lessThan">
      <formula>0.8</formula>
    </cfRule>
    <cfRule type="cellIs" dxfId="12860" priority="3002" operator="greaterThan">
      <formula>1</formula>
    </cfRule>
  </conditionalFormatting>
  <conditionalFormatting sqref="R83">
    <cfRule type="cellIs" dxfId="12859" priority="2999" operator="greaterThan">
      <formula>1</formula>
    </cfRule>
    <cfRule type="cellIs" dxfId="12858" priority="3000" operator="lessThan">
      <formula>0.8</formula>
    </cfRule>
  </conditionalFormatting>
  <conditionalFormatting sqref="P83">
    <cfRule type="cellIs" dxfId="12857" priority="2998" operator="greaterThan">
      <formula>0</formula>
    </cfRule>
  </conditionalFormatting>
  <conditionalFormatting sqref="P83">
    <cfRule type="cellIs" dxfId="12856" priority="2992" operator="greaterThan">
      <formula>0</formula>
    </cfRule>
  </conditionalFormatting>
  <conditionalFormatting sqref="Q83">
    <cfRule type="cellIs" dxfId="12855" priority="2997" operator="lessThan">
      <formula>0</formula>
    </cfRule>
  </conditionalFormatting>
  <conditionalFormatting sqref="R83">
    <cfRule type="cellIs" dxfId="12854" priority="2995" operator="lessThan">
      <formula>0.8</formula>
    </cfRule>
    <cfRule type="cellIs" dxfId="12853" priority="2996" operator="greaterThan">
      <formula>1</formula>
    </cfRule>
  </conditionalFormatting>
  <conditionalFormatting sqref="R83">
    <cfRule type="cellIs" dxfId="12852" priority="2993" operator="greaterThan">
      <formula>1</formula>
    </cfRule>
    <cfRule type="cellIs" dxfId="12851" priority="2994" operator="lessThan">
      <formula>0.8</formula>
    </cfRule>
  </conditionalFormatting>
  <conditionalFormatting sqref="P83">
    <cfRule type="cellIs" dxfId="12850" priority="2986" operator="greaterThan">
      <formula>0</formula>
    </cfRule>
  </conditionalFormatting>
  <conditionalFormatting sqref="Q83">
    <cfRule type="cellIs" dxfId="12849" priority="2991" operator="lessThan">
      <formula>0</formula>
    </cfRule>
  </conditionalFormatting>
  <conditionalFormatting sqref="R83">
    <cfRule type="cellIs" dxfId="12848" priority="2989" operator="lessThan">
      <formula>0.8</formula>
    </cfRule>
    <cfRule type="cellIs" dxfId="12847" priority="2990" operator="greaterThan">
      <formula>1</formula>
    </cfRule>
  </conditionalFormatting>
  <conditionalFormatting sqref="R83">
    <cfRule type="cellIs" dxfId="12846" priority="2987" operator="greaterThan">
      <formula>1</formula>
    </cfRule>
    <cfRule type="cellIs" dxfId="12845" priority="2988" operator="lessThan">
      <formula>0.8</formula>
    </cfRule>
  </conditionalFormatting>
  <conditionalFormatting sqref="R83">
    <cfRule type="cellIs" dxfId="12844" priority="2983" operator="lessThan">
      <formula>0.8</formula>
    </cfRule>
    <cfRule type="cellIs" dxfId="12843" priority="2984" operator="greaterThan">
      <formula>1</formula>
    </cfRule>
  </conditionalFormatting>
  <conditionalFormatting sqref="R83">
    <cfRule type="cellIs" dxfId="12842" priority="2981" operator="greaterThan">
      <formula>1</formula>
    </cfRule>
    <cfRule type="cellIs" dxfId="12841" priority="2982" operator="lessThan">
      <formula>0.8</formula>
    </cfRule>
  </conditionalFormatting>
  <conditionalFormatting sqref="P83">
    <cfRule type="cellIs" dxfId="12840" priority="2980" operator="greaterThan">
      <formula>0</formula>
    </cfRule>
  </conditionalFormatting>
  <conditionalFormatting sqref="Q83">
    <cfRule type="cellIs" dxfId="12839" priority="2985" operator="lessThan">
      <formula>0</formula>
    </cfRule>
  </conditionalFormatting>
  <conditionalFormatting sqref="P83">
    <cfRule type="cellIs" dxfId="12838" priority="2974" operator="greaterThan">
      <formula>0</formula>
    </cfRule>
  </conditionalFormatting>
  <conditionalFormatting sqref="Q83">
    <cfRule type="cellIs" dxfId="12837" priority="2979" operator="lessThan">
      <formula>0</formula>
    </cfRule>
  </conditionalFormatting>
  <conditionalFormatting sqref="R83">
    <cfRule type="cellIs" dxfId="12836" priority="2977" operator="lessThan">
      <formula>0.8</formula>
    </cfRule>
    <cfRule type="cellIs" dxfId="12835" priority="2978" operator="greaterThan">
      <formula>1</formula>
    </cfRule>
  </conditionalFormatting>
  <conditionalFormatting sqref="R83">
    <cfRule type="cellIs" dxfId="12834" priority="2975" operator="greaterThan">
      <formula>1</formula>
    </cfRule>
    <cfRule type="cellIs" dxfId="12833" priority="2976" operator="lessThan">
      <formula>0.8</formula>
    </cfRule>
  </conditionalFormatting>
  <conditionalFormatting sqref="R83">
    <cfRule type="cellIs" dxfId="12832" priority="2971" operator="lessThan">
      <formula>0.8</formula>
    </cfRule>
    <cfRule type="cellIs" dxfId="12831" priority="2972" operator="greaterThan">
      <formula>1</formula>
    </cfRule>
  </conditionalFormatting>
  <conditionalFormatting sqref="R83">
    <cfRule type="cellIs" dxfId="12830" priority="2969" operator="greaterThan">
      <formula>1</formula>
    </cfRule>
    <cfRule type="cellIs" dxfId="12829" priority="2970" operator="lessThan">
      <formula>0.8</formula>
    </cfRule>
  </conditionalFormatting>
  <conditionalFormatting sqref="P83">
    <cfRule type="cellIs" dxfId="12828" priority="2968" operator="greaterThan">
      <formula>0</formula>
    </cfRule>
  </conditionalFormatting>
  <conditionalFormatting sqref="Q83">
    <cfRule type="cellIs" dxfId="12827" priority="2973" operator="lessThan">
      <formula>0</formula>
    </cfRule>
  </conditionalFormatting>
  <conditionalFormatting sqref="R83">
    <cfRule type="cellIs" dxfId="12826" priority="2965" operator="lessThan">
      <formula>0.8</formula>
    </cfRule>
    <cfRule type="cellIs" dxfId="12825" priority="2966" operator="greaterThan">
      <formula>1</formula>
    </cfRule>
  </conditionalFormatting>
  <conditionalFormatting sqref="R83">
    <cfRule type="cellIs" dxfId="12824" priority="2963" operator="greaterThan">
      <formula>1</formula>
    </cfRule>
    <cfRule type="cellIs" dxfId="12823" priority="2964" operator="lessThan">
      <formula>0.8</formula>
    </cfRule>
  </conditionalFormatting>
  <conditionalFormatting sqref="P83">
    <cfRule type="cellIs" dxfId="12822" priority="2962" operator="greaterThan">
      <formula>0</formula>
    </cfRule>
  </conditionalFormatting>
  <conditionalFormatting sqref="Q83">
    <cfRule type="cellIs" dxfId="12821" priority="2967" operator="lessThan">
      <formula>0</formula>
    </cfRule>
  </conditionalFormatting>
  <conditionalFormatting sqref="Q83">
    <cfRule type="cellIs" dxfId="12820" priority="2961" operator="lessThan">
      <formula>0</formula>
    </cfRule>
  </conditionalFormatting>
  <conditionalFormatting sqref="R83">
    <cfRule type="cellIs" dxfId="12819" priority="2959" operator="lessThan">
      <formula>0.8</formula>
    </cfRule>
    <cfRule type="cellIs" dxfId="12818" priority="2960" operator="greaterThan">
      <formula>1</formula>
    </cfRule>
  </conditionalFormatting>
  <conditionalFormatting sqref="R83">
    <cfRule type="cellIs" dxfId="12817" priority="2957" operator="greaterThan">
      <formula>1</formula>
    </cfRule>
    <cfRule type="cellIs" dxfId="12816" priority="2958" operator="lessThan">
      <formula>0.8</formula>
    </cfRule>
  </conditionalFormatting>
  <conditionalFormatting sqref="P83">
    <cfRule type="cellIs" dxfId="12815" priority="2956" operator="greaterThan">
      <formula>0</formula>
    </cfRule>
  </conditionalFormatting>
  <conditionalFormatting sqref="Q83">
    <cfRule type="cellIs" dxfId="12814" priority="2950" operator="lessThan">
      <formula>0</formula>
    </cfRule>
  </conditionalFormatting>
  <conditionalFormatting sqref="R83">
    <cfRule type="cellIs" dxfId="12813" priority="2954" operator="lessThan">
      <formula>0.8</formula>
    </cfRule>
    <cfRule type="cellIs" dxfId="12812" priority="2955" operator="greaterThan">
      <formula>1</formula>
    </cfRule>
  </conditionalFormatting>
  <conditionalFormatting sqref="R83">
    <cfRule type="cellIs" dxfId="12811" priority="2952" operator="greaterThan">
      <formula>1</formula>
    </cfRule>
    <cfRule type="cellIs" dxfId="12810" priority="2953" operator="lessThan">
      <formula>0.8</formula>
    </cfRule>
  </conditionalFormatting>
  <conditionalFormatting sqref="P83">
    <cfRule type="cellIs" dxfId="12809" priority="2951" operator="greaterThan">
      <formula>0</formula>
    </cfRule>
  </conditionalFormatting>
  <conditionalFormatting sqref="Q83">
    <cfRule type="cellIs" dxfId="12808" priority="2949" operator="lessThan">
      <formula>0</formula>
    </cfRule>
  </conditionalFormatting>
  <conditionalFormatting sqref="R83">
    <cfRule type="cellIs" dxfId="12807" priority="2947" operator="lessThan">
      <formula>0.8</formula>
    </cfRule>
    <cfRule type="cellIs" dxfId="12806" priority="2948" operator="greaterThan">
      <formula>1</formula>
    </cfRule>
  </conditionalFormatting>
  <conditionalFormatting sqref="R83">
    <cfRule type="cellIs" dxfId="12805" priority="2945" operator="greaterThan">
      <formula>1</formula>
    </cfRule>
    <cfRule type="cellIs" dxfId="12804" priority="2946" operator="lessThan">
      <formula>0.8</formula>
    </cfRule>
  </conditionalFormatting>
  <conditionalFormatting sqref="P83">
    <cfRule type="cellIs" dxfId="12803" priority="2944" operator="greaterThan">
      <formula>0</formula>
    </cfRule>
  </conditionalFormatting>
  <conditionalFormatting sqref="Q83">
    <cfRule type="cellIs" dxfId="12802" priority="2943" operator="lessThan">
      <formula>0</formula>
    </cfRule>
  </conditionalFormatting>
  <conditionalFormatting sqref="R83">
    <cfRule type="cellIs" dxfId="12801" priority="2941" operator="lessThan">
      <formula>0.8</formula>
    </cfRule>
    <cfRule type="cellIs" dxfId="12800" priority="2942" operator="greaterThan">
      <formula>1</formula>
    </cfRule>
  </conditionalFormatting>
  <conditionalFormatting sqref="R83">
    <cfRule type="cellIs" dxfId="12799" priority="2939" operator="greaterThan">
      <formula>1</formula>
    </cfRule>
    <cfRule type="cellIs" dxfId="12798" priority="2940" operator="lessThan">
      <formula>0.8</formula>
    </cfRule>
  </conditionalFormatting>
  <conditionalFormatting sqref="P83">
    <cfRule type="cellIs" dxfId="12797" priority="2938" operator="greaterThan">
      <formula>0</formula>
    </cfRule>
  </conditionalFormatting>
  <conditionalFormatting sqref="Q83">
    <cfRule type="cellIs" dxfId="12796" priority="2937" operator="lessThan">
      <formula>0</formula>
    </cfRule>
  </conditionalFormatting>
  <conditionalFormatting sqref="R83">
    <cfRule type="cellIs" dxfId="12795" priority="2935" operator="lessThan">
      <formula>0.8</formula>
    </cfRule>
    <cfRule type="cellIs" dxfId="12794" priority="2936" operator="greaterThan">
      <formula>1</formula>
    </cfRule>
  </conditionalFormatting>
  <conditionalFormatting sqref="R83">
    <cfRule type="cellIs" dxfId="12793" priority="2933" operator="greaterThan">
      <formula>1</formula>
    </cfRule>
    <cfRule type="cellIs" dxfId="12792" priority="2934" operator="lessThan">
      <formula>0.8</formula>
    </cfRule>
  </conditionalFormatting>
  <conditionalFormatting sqref="P83">
    <cfRule type="cellIs" dxfId="12791" priority="2932" operator="greaterThan">
      <formula>0</formula>
    </cfRule>
  </conditionalFormatting>
  <conditionalFormatting sqref="Q83">
    <cfRule type="cellIs" dxfId="12790" priority="2931" operator="lessThan">
      <formula>0</formula>
    </cfRule>
  </conditionalFormatting>
  <conditionalFormatting sqref="R83">
    <cfRule type="cellIs" dxfId="12789" priority="2929" operator="lessThan">
      <formula>0.8</formula>
    </cfRule>
    <cfRule type="cellIs" dxfId="12788" priority="2930" operator="greaterThan">
      <formula>1</formula>
    </cfRule>
  </conditionalFormatting>
  <conditionalFormatting sqref="R83">
    <cfRule type="cellIs" dxfId="12787" priority="2927" operator="greaterThan">
      <formula>1</formula>
    </cfRule>
    <cfRule type="cellIs" dxfId="12786" priority="2928" operator="lessThan">
      <formula>0.8</formula>
    </cfRule>
  </conditionalFormatting>
  <conditionalFormatting sqref="P83">
    <cfRule type="cellIs" dxfId="12785" priority="2926" operator="greaterThan">
      <formula>0</formula>
    </cfRule>
  </conditionalFormatting>
  <conditionalFormatting sqref="Q83">
    <cfRule type="cellIs" dxfId="12784" priority="2925" operator="lessThan">
      <formula>0</formula>
    </cfRule>
  </conditionalFormatting>
  <conditionalFormatting sqref="R83">
    <cfRule type="cellIs" dxfId="12783" priority="2923" operator="lessThan">
      <formula>0.8</formula>
    </cfRule>
    <cfRule type="cellIs" dxfId="12782" priority="2924" operator="greaterThan">
      <formula>1</formula>
    </cfRule>
  </conditionalFormatting>
  <conditionalFormatting sqref="R83">
    <cfRule type="cellIs" dxfId="12781" priority="2921" operator="greaterThan">
      <formula>1</formula>
    </cfRule>
    <cfRule type="cellIs" dxfId="12780" priority="2922" operator="lessThan">
      <formula>0.8</formula>
    </cfRule>
  </conditionalFormatting>
  <conditionalFormatting sqref="P83">
    <cfRule type="cellIs" dxfId="12779" priority="2920" operator="greaterThan">
      <formula>0</formula>
    </cfRule>
  </conditionalFormatting>
  <conditionalFormatting sqref="P83">
    <cfRule type="cellIs" dxfId="12778" priority="2914" operator="greaterThan">
      <formula>0</formula>
    </cfRule>
  </conditionalFormatting>
  <conditionalFormatting sqref="Q83">
    <cfRule type="cellIs" dxfId="12777" priority="2919" operator="lessThan">
      <formula>0</formula>
    </cfRule>
  </conditionalFormatting>
  <conditionalFormatting sqref="R83">
    <cfRule type="cellIs" dxfId="12776" priority="2917" operator="lessThan">
      <formula>0.8</formula>
    </cfRule>
    <cfRule type="cellIs" dxfId="12775" priority="2918" operator="greaterThan">
      <formula>1</formula>
    </cfRule>
  </conditionalFormatting>
  <conditionalFormatting sqref="R83">
    <cfRule type="cellIs" dxfId="12774" priority="2915" operator="greaterThan">
      <formula>1</formula>
    </cfRule>
    <cfRule type="cellIs" dxfId="12773" priority="2916" operator="lessThan">
      <formula>0.8</formula>
    </cfRule>
  </conditionalFormatting>
  <conditionalFormatting sqref="P83">
    <cfRule type="cellIs" dxfId="12772" priority="2908" operator="greaterThan">
      <formula>0</formula>
    </cfRule>
  </conditionalFormatting>
  <conditionalFormatting sqref="Q83">
    <cfRule type="cellIs" dxfId="12771" priority="2913" operator="lessThan">
      <formula>0</formula>
    </cfRule>
  </conditionalFormatting>
  <conditionalFormatting sqref="R83">
    <cfRule type="cellIs" dxfId="12770" priority="2911" operator="lessThan">
      <formula>0.8</formula>
    </cfRule>
    <cfRule type="cellIs" dxfId="12769" priority="2912" operator="greaterThan">
      <formula>1</formula>
    </cfRule>
  </conditionalFormatting>
  <conditionalFormatting sqref="R83">
    <cfRule type="cellIs" dxfId="12768" priority="2909" operator="greaterThan">
      <formula>1</formula>
    </cfRule>
    <cfRule type="cellIs" dxfId="12767" priority="2910" operator="lessThan">
      <formula>0.8</formula>
    </cfRule>
  </conditionalFormatting>
  <conditionalFormatting sqref="R83">
    <cfRule type="cellIs" dxfId="12766" priority="2905" operator="lessThan">
      <formula>0.8</formula>
    </cfRule>
    <cfRule type="cellIs" dxfId="12765" priority="2906" operator="greaterThan">
      <formula>1</formula>
    </cfRule>
  </conditionalFormatting>
  <conditionalFormatting sqref="R83">
    <cfRule type="cellIs" dxfId="12764" priority="2903" operator="greaterThan">
      <formula>1</formula>
    </cfRule>
    <cfRule type="cellIs" dxfId="12763" priority="2904" operator="lessThan">
      <formula>0.8</formula>
    </cfRule>
  </conditionalFormatting>
  <conditionalFormatting sqref="P83">
    <cfRule type="cellIs" dxfId="12762" priority="2902" operator="greaterThan">
      <formula>0</formula>
    </cfRule>
  </conditionalFormatting>
  <conditionalFormatting sqref="Q83">
    <cfRule type="cellIs" dxfId="12761" priority="2907" operator="lessThan">
      <formula>0</formula>
    </cfRule>
  </conditionalFormatting>
  <conditionalFormatting sqref="Q83">
    <cfRule type="cellIs" dxfId="12760" priority="2901" operator="lessThan">
      <formula>0</formula>
    </cfRule>
  </conditionalFormatting>
  <conditionalFormatting sqref="R83">
    <cfRule type="cellIs" dxfId="12759" priority="2899" operator="lessThan">
      <formula>0.8</formula>
    </cfRule>
    <cfRule type="cellIs" dxfId="12758" priority="2900" operator="greaterThan">
      <formula>1</formula>
    </cfRule>
  </conditionalFormatting>
  <conditionalFormatting sqref="R83">
    <cfRule type="cellIs" dxfId="12757" priority="2897" operator="greaterThan">
      <formula>1</formula>
    </cfRule>
    <cfRule type="cellIs" dxfId="12756" priority="2898" operator="lessThan">
      <formula>0.8</formula>
    </cfRule>
  </conditionalFormatting>
  <conditionalFormatting sqref="P83">
    <cfRule type="cellIs" dxfId="12755" priority="2896" operator="greaterThan">
      <formula>0</formula>
    </cfRule>
  </conditionalFormatting>
  <conditionalFormatting sqref="Q83">
    <cfRule type="cellIs" dxfId="12754" priority="2895" operator="lessThan">
      <formula>0</formula>
    </cfRule>
  </conditionalFormatting>
  <conditionalFormatting sqref="R83">
    <cfRule type="cellIs" dxfId="12753" priority="2893" operator="lessThan">
      <formula>0.8</formula>
    </cfRule>
    <cfRule type="cellIs" dxfId="12752" priority="2894" operator="greaterThan">
      <formula>1</formula>
    </cfRule>
  </conditionalFormatting>
  <conditionalFormatting sqref="R83">
    <cfRule type="cellIs" dxfId="12751" priority="2891" operator="greaterThan">
      <formula>1</formula>
    </cfRule>
    <cfRule type="cellIs" dxfId="12750" priority="2892" operator="lessThan">
      <formula>0.8</formula>
    </cfRule>
  </conditionalFormatting>
  <conditionalFormatting sqref="P83">
    <cfRule type="cellIs" dxfId="12749" priority="2890" operator="greaterThan">
      <formula>0</formula>
    </cfRule>
  </conditionalFormatting>
  <conditionalFormatting sqref="Q83">
    <cfRule type="cellIs" dxfId="12748" priority="2889" operator="lessThan">
      <formula>0</formula>
    </cfRule>
  </conditionalFormatting>
  <conditionalFormatting sqref="R83">
    <cfRule type="cellIs" dxfId="12747" priority="2887" operator="lessThan">
      <formula>0.8</formula>
    </cfRule>
    <cfRule type="cellIs" dxfId="12746" priority="2888" operator="greaterThan">
      <formula>1</formula>
    </cfRule>
  </conditionalFormatting>
  <conditionalFormatting sqref="R83">
    <cfRule type="cellIs" dxfId="12745" priority="2885" operator="greaterThan">
      <formula>1</formula>
    </cfRule>
    <cfRule type="cellIs" dxfId="12744" priority="2886" operator="lessThan">
      <formula>0.8</formula>
    </cfRule>
  </conditionalFormatting>
  <conditionalFormatting sqref="P83">
    <cfRule type="cellIs" dxfId="12743" priority="2884" operator="greaterThan">
      <formula>0</formula>
    </cfRule>
  </conditionalFormatting>
  <conditionalFormatting sqref="Q83">
    <cfRule type="cellIs" dxfId="12742" priority="2883" operator="lessThan">
      <formula>0</formula>
    </cfRule>
  </conditionalFormatting>
  <conditionalFormatting sqref="R83">
    <cfRule type="cellIs" dxfId="12741" priority="2881" operator="lessThan">
      <formula>0.8</formula>
    </cfRule>
    <cfRule type="cellIs" dxfId="12740" priority="2882" operator="greaterThan">
      <formula>1</formula>
    </cfRule>
  </conditionalFormatting>
  <conditionalFormatting sqref="R83">
    <cfRule type="cellIs" dxfId="12739" priority="2879" operator="greaterThan">
      <formula>1</formula>
    </cfRule>
    <cfRule type="cellIs" dxfId="12738" priority="2880" operator="lessThan">
      <formula>0.8</formula>
    </cfRule>
  </conditionalFormatting>
  <conditionalFormatting sqref="P83">
    <cfRule type="cellIs" dxfId="12737" priority="2878" operator="greaterThan">
      <formula>0</formula>
    </cfRule>
  </conditionalFormatting>
  <conditionalFormatting sqref="P83">
    <cfRule type="cellIs" dxfId="12736" priority="2872" operator="greaterThan">
      <formula>0</formula>
    </cfRule>
  </conditionalFormatting>
  <conditionalFormatting sqref="Q83">
    <cfRule type="cellIs" dxfId="12735" priority="2877" operator="lessThan">
      <formula>0</formula>
    </cfRule>
  </conditionalFormatting>
  <conditionalFormatting sqref="R83">
    <cfRule type="cellIs" dxfId="12734" priority="2875" operator="lessThan">
      <formula>0.8</formula>
    </cfRule>
    <cfRule type="cellIs" dxfId="12733" priority="2876" operator="greaterThan">
      <formula>1</formula>
    </cfRule>
  </conditionalFormatting>
  <conditionalFormatting sqref="R83">
    <cfRule type="cellIs" dxfId="12732" priority="2873" operator="greaterThan">
      <formula>1</formula>
    </cfRule>
    <cfRule type="cellIs" dxfId="12731" priority="2874" operator="lessThan">
      <formula>0.8</formula>
    </cfRule>
  </conditionalFormatting>
  <conditionalFormatting sqref="P83">
    <cfRule type="cellIs" dxfId="12730" priority="2866" operator="greaterThan">
      <formula>0</formula>
    </cfRule>
  </conditionalFormatting>
  <conditionalFormatting sqref="Q83">
    <cfRule type="cellIs" dxfId="12729" priority="2871" operator="lessThan">
      <formula>0</formula>
    </cfRule>
  </conditionalFormatting>
  <conditionalFormatting sqref="R83">
    <cfRule type="cellIs" dxfId="12728" priority="2869" operator="lessThan">
      <formula>0.8</formula>
    </cfRule>
    <cfRule type="cellIs" dxfId="12727" priority="2870" operator="greaterThan">
      <formula>1</formula>
    </cfRule>
  </conditionalFormatting>
  <conditionalFormatting sqref="R83">
    <cfRule type="cellIs" dxfId="12726" priority="2867" operator="greaterThan">
      <formula>1</formula>
    </cfRule>
    <cfRule type="cellIs" dxfId="12725" priority="2868" operator="lessThan">
      <formula>0.8</formula>
    </cfRule>
  </conditionalFormatting>
  <conditionalFormatting sqref="R83">
    <cfRule type="cellIs" dxfId="12724" priority="2863" operator="lessThan">
      <formula>0.8</formula>
    </cfRule>
    <cfRule type="cellIs" dxfId="12723" priority="2864" operator="greaterThan">
      <formula>1</formula>
    </cfRule>
  </conditionalFormatting>
  <conditionalFormatting sqref="R83">
    <cfRule type="cellIs" dxfId="12722" priority="2861" operator="greaterThan">
      <formula>1</formula>
    </cfRule>
    <cfRule type="cellIs" dxfId="12721" priority="2862" operator="lessThan">
      <formula>0.8</formula>
    </cfRule>
  </conditionalFormatting>
  <conditionalFormatting sqref="P83">
    <cfRule type="cellIs" dxfId="12720" priority="2860" operator="greaterThan">
      <formula>0</formula>
    </cfRule>
  </conditionalFormatting>
  <conditionalFormatting sqref="Q83">
    <cfRule type="cellIs" dxfId="12719" priority="2865" operator="lessThan">
      <formula>0</formula>
    </cfRule>
  </conditionalFormatting>
  <conditionalFormatting sqref="Q83">
    <cfRule type="cellIs" dxfId="12718" priority="2859" operator="lessThan">
      <formula>0</formula>
    </cfRule>
  </conditionalFormatting>
  <conditionalFormatting sqref="R83">
    <cfRule type="cellIs" dxfId="12717" priority="2857" operator="lessThan">
      <formula>0.8</formula>
    </cfRule>
    <cfRule type="cellIs" dxfId="12716" priority="2858" operator="greaterThan">
      <formula>1</formula>
    </cfRule>
  </conditionalFormatting>
  <conditionalFormatting sqref="R83">
    <cfRule type="cellIs" dxfId="12715" priority="2855" operator="greaterThan">
      <formula>1</formula>
    </cfRule>
    <cfRule type="cellIs" dxfId="12714" priority="2856" operator="lessThan">
      <formula>0.8</formula>
    </cfRule>
  </conditionalFormatting>
  <conditionalFormatting sqref="P83">
    <cfRule type="cellIs" dxfId="12713" priority="2854" operator="greaterThan">
      <formula>0</formula>
    </cfRule>
  </conditionalFormatting>
  <conditionalFormatting sqref="P83">
    <cfRule type="cellIs" dxfId="12712" priority="2848" operator="greaterThan">
      <formula>0</formula>
    </cfRule>
  </conditionalFormatting>
  <conditionalFormatting sqref="Q83">
    <cfRule type="cellIs" dxfId="12711" priority="2853" operator="lessThan">
      <formula>0</formula>
    </cfRule>
  </conditionalFormatting>
  <conditionalFormatting sqref="R83">
    <cfRule type="cellIs" dxfId="12710" priority="2851" operator="lessThan">
      <formula>0.8</formula>
    </cfRule>
    <cfRule type="cellIs" dxfId="12709" priority="2852" operator="greaterThan">
      <formula>1</formula>
    </cfRule>
  </conditionalFormatting>
  <conditionalFormatting sqref="R83">
    <cfRule type="cellIs" dxfId="12708" priority="2849" operator="greaterThan">
      <formula>1</formula>
    </cfRule>
    <cfRule type="cellIs" dxfId="12707" priority="2850" operator="lessThan">
      <formula>0.8</formula>
    </cfRule>
  </conditionalFormatting>
  <conditionalFormatting sqref="P83">
    <cfRule type="cellIs" dxfId="12706" priority="2842" operator="greaterThan">
      <formula>0</formula>
    </cfRule>
  </conditionalFormatting>
  <conditionalFormatting sqref="Q83">
    <cfRule type="cellIs" dxfId="12705" priority="2847" operator="lessThan">
      <formula>0</formula>
    </cfRule>
  </conditionalFormatting>
  <conditionalFormatting sqref="R83">
    <cfRule type="cellIs" dxfId="12704" priority="2845" operator="lessThan">
      <formula>0.8</formula>
    </cfRule>
    <cfRule type="cellIs" dxfId="12703" priority="2846" operator="greaterThan">
      <formula>1</formula>
    </cfRule>
  </conditionalFormatting>
  <conditionalFormatting sqref="R83">
    <cfRule type="cellIs" dxfId="12702" priority="2843" operator="greaterThan">
      <formula>1</formula>
    </cfRule>
    <cfRule type="cellIs" dxfId="12701" priority="2844" operator="lessThan">
      <formula>0.8</formula>
    </cfRule>
  </conditionalFormatting>
  <conditionalFormatting sqref="R83">
    <cfRule type="cellIs" dxfId="12700" priority="2839" operator="lessThan">
      <formula>0.8</formula>
    </cfRule>
    <cfRule type="cellIs" dxfId="12699" priority="2840" operator="greaterThan">
      <formula>1</formula>
    </cfRule>
  </conditionalFormatting>
  <conditionalFormatting sqref="R83">
    <cfRule type="cellIs" dxfId="12698" priority="2837" operator="greaterThan">
      <formula>1</formula>
    </cfRule>
    <cfRule type="cellIs" dxfId="12697" priority="2838" operator="lessThan">
      <formula>0.8</formula>
    </cfRule>
  </conditionalFormatting>
  <conditionalFormatting sqref="P83">
    <cfRule type="cellIs" dxfId="12696" priority="2836" operator="greaterThan">
      <formula>0</formula>
    </cfRule>
  </conditionalFormatting>
  <conditionalFormatting sqref="Q83">
    <cfRule type="cellIs" dxfId="12695" priority="2841" operator="lessThan">
      <formula>0</formula>
    </cfRule>
  </conditionalFormatting>
  <conditionalFormatting sqref="P83">
    <cfRule type="cellIs" dxfId="12694" priority="2830" operator="greaterThan">
      <formula>0</formula>
    </cfRule>
  </conditionalFormatting>
  <conditionalFormatting sqref="Q83">
    <cfRule type="cellIs" dxfId="12693" priority="2835" operator="lessThan">
      <formula>0</formula>
    </cfRule>
  </conditionalFormatting>
  <conditionalFormatting sqref="R83">
    <cfRule type="cellIs" dxfId="12692" priority="2833" operator="lessThan">
      <formula>0.8</formula>
    </cfRule>
    <cfRule type="cellIs" dxfId="12691" priority="2834" operator="greaterThan">
      <formula>1</formula>
    </cfRule>
  </conditionalFormatting>
  <conditionalFormatting sqref="R83">
    <cfRule type="cellIs" dxfId="12690" priority="2831" operator="greaterThan">
      <formula>1</formula>
    </cfRule>
    <cfRule type="cellIs" dxfId="12689" priority="2832" operator="lessThan">
      <formula>0.8</formula>
    </cfRule>
  </conditionalFormatting>
  <conditionalFormatting sqref="R83">
    <cfRule type="cellIs" dxfId="12688" priority="2827" operator="lessThan">
      <formula>0.8</formula>
    </cfRule>
    <cfRule type="cellIs" dxfId="12687" priority="2828" operator="greaterThan">
      <formula>1</formula>
    </cfRule>
  </conditionalFormatting>
  <conditionalFormatting sqref="R83">
    <cfRule type="cellIs" dxfId="12686" priority="2825" operator="greaterThan">
      <formula>1</formula>
    </cfRule>
    <cfRule type="cellIs" dxfId="12685" priority="2826" operator="lessThan">
      <formula>0.8</formula>
    </cfRule>
  </conditionalFormatting>
  <conditionalFormatting sqref="P83">
    <cfRule type="cellIs" dxfId="12684" priority="2824" operator="greaterThan">
      <formula>0</formula>
    </cfRule>
  </conditionalFormatting>
  <conditionalFormatting sqref="Q83">
    <cfRule type="cellIs" dxfId="12683" priority="2829" operator="lessThan">
      <formula>0</formula>
    </cfRule>
  </conditionalFormatting>
  <conditionalFormatting sqref="R83">
    <cfRule type="cellIs" dxfId="12682" priority="2821" operator="lessThan">
      <formula>0.8</formula>
    </cfRule>
    <cfRule type="cellIs" dxfId="12681" priority="2822" operator="greaterThan">
      <formula>1</formula>
    </cfRule>
  </conditionalFormatting>
  <conditionalFormatting sqref="R83">
    <cfRule type="cellIs" dxfId="12680" priority="2819" operator="greaterThan">
      <formula>1</formula>
    </cfRule>
    <cfRule type="cellIs" dxfId="12679" priority="2820" operator="lessThan">
      <formula>0.8</formula>
    </cfRule>
  </conditionalFormatting>
  <conditionalFormatting sqref="P83">
    <cfRule type="cellIs" dxfId="12678" priority="2818" operator="greaterThan">
      <formula>0</formula>
    </cfRule>
  </conditionalFormatting>
  <conditionalFormatting sqref="Q83">
    <cfRule type="cellIs" dxfId="12677" priority="2823" operator="lessThan">
      <formula>0</formula>
    </cfRule>
  </conditionalFormatting>
  <conditionalFormatting sqref="Q83">
    <cfRule type="cellIs" dxfId="12676" priority="2817" operator="lessThan">
      <formula>0</formula>
    </cfRule>
  </conditionalFormatting>
  <conditionalFormatting sqref="R83">
    <cfRule type="cellIs" dxfId="12675" priority="2815" operator="lessThan">
      <formula>0.8</formula>
    </cfRule>
    <cfRule type="cellIs" dxfId="12674" priority="2816" operator="greaterThan">
      <formula>1</formula>
    </cfRule>
  </conditionalFormatting>
  <conditionalFormatting sqref="R83">
    <cfRule type="cellIs" dxfId="12673" priority="2813" operator="greaterThan">
      <formula>1</formula>
    </cfRule>
    <cfRule type="cellIs" dxfId="12672" priority="2814" operator="lessThan">
      <formula>0.8</formula>
    </cfRule>
  </conditionalFormatting>
  <conditionalFormatting sqref="P83">
    <cfRule type="cellIs" dxfId="12671" priority="2812" operator="greaterThan">
      <formula>0</formula>
    </cfRule>
  </conditionalFormatting>
  <conditionalFormatting sqref="Q83">
    <cfRule type="cellIs" dxfId="12670" priority="2806" operator="lessThan">
      <formula>0</formula>
    </cfRule>
  </conditionalFormatting>
  <conditionalFormatting sqref="R83">
    <cfRule type="cellIs" dxfId="12669" priority="2810" operator="lessThan">
      <formula>0.8</formula>
    </cfRule>
    <cfRule type="cellIs" dxfId="12668" priority="2811" operator="greaterThan">
      <formula>1</formula>
    </cfRule>
  </conditionalFormatting>
  <conditionalFormatting sqref="R83">
    <cfRule type="cellIs" dxfId="12667" priority="2808" operator="greaterThan">
      <formula>1</formula>
    </cfRule>
    <cfRule type="cellIs" dxfId="12666" priority="2809" operator="lessThan">
      <formula>0.8</formula>
    </cfRule>
  </conditionalFormatting>
  <conditionalFormatting sqref="P83">
    <cfRule type="cellIs" dxfId="12665" priority="2807" operator="greaterThan">
      <formula>0</formula>
    </cfRule>
  </conditionalFormatting>
  <conditionalFormatting sqref="Q83">
    <cfRule type="cellIs" dxfId="12664" priority="2805" operator="lessThan">
      <formula>0</formula>
    </cfRule>
  </conditionalFormatting>
  <conditionalFormatting sqref="R83">
    <cfRule type="cellIs" dxfId="12663" priority="2803" operator="lessThan">
      <formula>0.8</formula>
    </cfRule>
    <cfRule type="cellIs" dxfId="12662" priority="2804" operator="greaterThan">
      <formula>1</formula>
    </cfRule>
  </conditionalFormatting>
  <conditionalFormatting sqref="R83">
    <cfRule type="cellIs" dxfId="12661" priority="2801" operator="greaterThan">
      <formula>1</formula>
    </cfRule>
    <cfRule type="cellIs" dxfId="12660" priority="2802" operator="lessThan">
      <formula>0.8</formula>
    </cfRule>
  </conditionalFormatting>
  <conditionalFormatting sqref="P83">
    <cfRule type="cellIs" dxfId="12659" priority="2800" operator="greaterThan">
      <formula>0</formula>
    </cfRule>
  </conditionalFormatting>
  <conditionalFormatting sqref="Q83">
    <cfRule type="cellIs" dxfId="12658" priority="2799" operator="lessThan">
      <formula>0</formula>
    </cfRule>
  </conditionalFormatting>
  <conditionalFormatting sqref="R83">
    <cfRule type="cellIs" dxfId="12657" priority="2797" operator="lessThan">
      <formula>0.8</formula>
    </cfRule>
    <cfRule type="cellIs" dxfId="12656" priority="2798" operator="greaterThan">
      <formula>1</formula>
    </cfRule>
  </conditionalFormatting>
  <conditionalFormatting sqref="R83">
    <cfRule type="cellIs" dxfId="12655" priority="2795" operator="greaterThan">
      <formula>1</formula>
    </cfRule>
    <cfRule type="cellIs" dxfId="12654" priority="2796" operator="lessThan">
      <formula>0.8</formula>
    </cfRule>
  </conditionalFormatting>
  <conditionalFormatting sqref="P83">
    <cfRule type="cellIs" dxfId="12653" priority="2794" operator="greaterThan">
      <formula>0</formula>
    </cfRule>
  </conditionalFormatting>
  <conditionalFormatting sqref="Q83">
    <cfRule type="cellIs" dxfId="12652" priority="2793" operator="lessThan">
      <formula>0</formula>
    </cfRule>
  </conditionalFormatting>
  <conditionalFormatting sqref="R83">
    <cfRule type="cellIs" dxfId="12651" priority="2791" operator="lessThan">
      <formula>0.8</formula>
    </cfRule>
    <cfRule type="cellIs" dxfId="12650" priority="2792" operator="greaterThan">
      <formula>1</formula>
    </cfRule>
  </conditionalFormatting>
  <conditionalFormatting sqref="R83">
    <cfRule type="cellIs" dxfId="12649" priority="2789" operator="greaterThan">
      <formula>1</formula>
    </cfRule>
    <cfRule type="cellIs" dxfId="12648" priority="2790" operator="lessThan">
      <formula>0.8</formula>
    </cfRule>
  </conditionalFormatting>
  <conditionalFormatting sqref="P83">
    <cfRule type="cellIs" dxfId="12647" priority="2788" operator="greaterThan">
      <formula>0</formula>
    </cfRule>
  </conditionalFormatting>
  <conditionalFormatting sqref="Q83">
    <cfRule type="cellIs" dxfId="12646" priority="2787" operator="lessThan">
      <formula>0</formula>
    </cfRule>
  </conditionalFormatting>
  <conditionalFormatting sqref="R83">
    <cfRule type="cellIs" dxfId="12645" priority="2785" operator="lessThan">
      <formula>0.8</formula>
    </cfRule>
    <cfRule type="cellIs" dxfId="12644" priority="2786" operator="greaterThan">
      <formula>1</formula>
    </cfRule>
  </conditionalFormatting>
  <conditionalFormatting sqref="R83">
    <cfRule type="cellIs" dxfId="12643" priority="2783" operator="greaterThan">
      <formula>1</formula>
    </cfRule>
    <cfRule type="cellIs" dxfId="12642" priority="2784" operator="lessThan">
      <formula>0.8</formula>
    </cfRule>
  </conditionalFormatting>
  <conditionalFormatting sqref="P83">
    <cfRule type="cellIs" dxfId="12641" priority="2782" operator="greaterThan">
      <formula>0</formula>
    </cfRule>
  </conditionalFormatting>
  <conditionalFormatting sqref="Q83">
    <cfRule type="cellIs" dxfId="12640" priority="2781" operator="lessThan">
      <formula>0</formula>
    </cfRule>
  </conditionalFormatting>
  <conditionalFormatting sqref="R83">
    <cfRule type="cellIs" dxfId="12639" priority="2779" operator="lessThan">
      <formula>0.8</formula>
    </cfRule>
    <cfRule type="cellIs" dxfId="12638" priority="2780" operator="greaterThan">
      <formula>1</formula>
    </cfRule>
  </conditionalFormatting>
  <conditionalFormatting sqref="R83">
    <cfRule type="cellIs" dxfId="12637" priority="2777" operator="greaterThan">
      <formula>1</formula>
    </cfRule>
    <cfRule type="cellIs" dxfId="12636" priority="2778" operator="lessThan">
      <formula>0.8</formula>
    </cfRule>
  </conditionalFormatting>
  <conditionalFormatting sqref="P83">
    <cfRule type="cellIs" dxfId="12635" priority="2776" operator="greaterThan">
      <formula>0</formula>
    </cfRule>
  </conditionalFormatting>
  <conditionalFormatting sqref="P83">
    <cfRule type="cellIs" dxfId="12634" priority="2770" operator="greaterThan">
      <formula>0</formula>
    </cfRule>
  </conditionalFormatting>
  <conditionalFormatting sqref="Q83">
    <cfRule type="cellIs" dxfId="12633" priority="2775" operator="lessThan">
      <formula>0</formula>
    </cfRule>
  </conditionalFormatting>
  <conditionalFormatting sqref="R83">
    <cfRule type="cellIs" dxfId="12632" priority="2773" operator="lessThan">
      <formula>0.8</formula>
    </cfRule>
    <cfRule type="cellIs" dxfId="12631" priority="2774" operator="greaterThan">
      <formula>1</formula>
    </cfRule>
  </conditionalFormatting>
  <conditionalFormatting sqref="R83">
    <cfRule type="cellIs" dxfId="12630" priority="2771" operator="greaterThan">
      <formula>1</formula>
    </cfRule>
    <cfRule type="cellIs" dxfId="12629" priority="2772" operator="lessThan">
      <formula>0.8</formula>
    </cfRule>
  </conditionalFormatting>
  <conditionalFormatting sqref="P83">
    <cfRule type="cellIs" dxfId="12628" priority="2764" operator="greaterThan">
      <formula>0</formula>
    </cfRule>
  </conditionalFormatting>
  <conditionalFormatting sqref="Q83">
    <cfRule type="cellIs" dxfId="12627" priority="2769" operator="lessThan">
      <formula>0</formula>
    </cfRule>
  </conditionalFormatting>
  <conditionalFormatting sqref="R83">
    <cfRule type="cellIs" dxfId="12626" priority="2767" operator="lessThan">
      <formula>0.8</formula>
    </cfRule>
    <cfRule type="cellIs" dxfId="12625" priority="2768" operator="greaterThan">
      <formula>1</formula>
    </cfRule>
  </conditionalFormatting>
  <conditionalFormatting sqref="R83">
    <cfRule type="cellIs" dxfId="12624" priority="2765" operator="greaterThan">
      <formula>1</formula>
    </cfRule>
    <cfRule type="cellIs" dxfId="12623" priority="2766" operator="lessThan">
      <formula>0.8</formula>
    </cfRule>
  </conditionalFormatting>
  <conditionalFormatting sqref="R83">
    <cfRule type="cellIs" dxfId="12622" priority="2761" operator="lessThan">
      <formula>0.8</formula>
    </cfRule>
    <cfRule type="cellIs" dxfId="12621" priority="2762" operator="greaterThan">
      <formula>1</formula>
    </cfRule>
  </conditionalFormatting>
  <conditionalFormatting sqref="R83">
    <cfRule type="cellIs" dxfId="12620" priority="2759" operator="greaterThan">
      <formula>1</formula>
    </cfRule>
    <cfRule type="cellIs" dxfId="12619" priority="2760" operator="lessThan">
      <formula>0.8</formula>
    </cfRule>
  </conditionalFormatting>
  <conditionalFormatting sqref="P83">
    <cfRule type="cellIs" dxfId="12618" priority="2758" operator="greaterThan">
      <formula>0</formula>
    </cfRule>
  </conditionalFormatting>
  <conditionalFormatting sqref="Q83">
    <cfRule type="cellIs" dxfId="12617" priority="2763" operator="lessThan">
      <formula>0</formula>
    </cfRule>
  </conditionalFormatting>
  <conditionalFormatting sqref="Q83">
    <cfRule type="cellIs" dxfId="12616" priority="2752" operator="lessThan">
      <formula>0</formula>
    </cfRule>
  </conditionalFormatting>
  <conditionalFormatting sqref="P83">
    <cfRule type="cellIs" dxfId="12615" priority="2753" operator="greaterThan">
      <formula>0</formula>
    </cfRule>
  </conditionalFormatting>
  <conditionalFormatting sqref="R83">
    <cfRule type="cellIs" dxfId="12614" priority="2756" operator="lessThan">
      <formula>0.8</formula>
    </cfRule>
    <cfRule type="cellIs" dxfId="12613" priority="2757" operator="greaterThan">
      <formula>1</formula>
    </cfRule>
  </conditionalFormatting>
  <conditionalFormatting sqref="R83">
    <cfRule type="cellIs" dxfId="12612" priority="2754" operator="greaterThan">
      <formula>1</formula>
    </cfRule>
    <cfRule type="cellIs" dxfId="12611" priority="2755" operator="lessThan">
      <formula>0.8</formula>
    </cfRule>
  </conditionalFormatting>
  <conditionalFormatting sqref="Q83">
    <cfRule type="cellIs" dxfId="12610" priority="2746" operator="lessThan">
      <formula>0</formula>
    </cfRule>
  </conditionalFormatting>
  <conditionalFormatting sqref="R83">
    <cfRule type="cellIs" dxfId="12609" priority="2750" operator="lessThan">
      <formula>0.8</formula>
    </cfRule>
    <cfRule type="cellIs" dxfId="12608" priority="2751" operator="greaterThan">
      <formula>1</formula>
    </cfRule>
  </conditionalFormatting>
  <conditionalFormatting sqref="R83">
    <cfRule type="cellIs" dxfId="12607" priority="2748" operator="greaterThan">
      <formula>1</formula>
    </cfRule>
    <cfRule type="cellIs" dxfId="12606" priority="2749" operator="lessThan">
      <formula>0.8</formula>
    </cfRule>
  </conditionalFormatting>
  <conditionalFormatting sqref="P83">
    <cfRule type="cellIs" dxfId="12605" priority="2747" operator="greaterThan">
      <formula>0</formula>
    </cfRule>
  </conditionalFormatting>
  <conditionalFormatting sqref="Q83">
    <cfRule type="cellIs" dxfId="12604" priority="2745" operator="lessThan">
      <formula>0</formula>
    </cfRule>
  </conditionalFormatting>
  <conditionalFormatting sqref="R83">
    <cfRule type="cellIs" dxfId="12603" priority="2743" operator="lessThan">
      <formula>0.8</formula>
    </cfRule>
    <cfRule type="cellIs" dxfId="12602" priority="2744" operator="greaterThan">
      <formula>1</formula>
    </cfRule>
  </conditionalFormatting>
  <conditionalFormatting sqref="R83">
    <cfRule type="cellIs" dxfId="12601" priority="2741" operator="greaterThan">
      <formula>1</formula>
    </cfRule>
    <cfRule type="cellIs" dxfId="12600" priority="2742" operator="lessThan">
      <formula>0.8</formula>
    </cfRule>
  </conditionalFormatting>
  <conditionalFormatting sqref="P83">
    <cfRule type="cellIs" dxfId="12599" priority="2740" operator="greaterThan">
      <formula>0</formula>
    </cfRule>
  </conditionalFormatting>
  <conditionalFormatting sqref="Q83">
    <cfRule type="cellIs" dxfId="12598" priority="2739" operator="lessThan">
      <formula>0</formula>
    </cfRule>
  </conditionalFormatting>
  <conditionalFormatting sqref="R83">
    <cfRule type="cellIs" dxfId="12597" priority="2737" operator="lessThan">
      <formula>0.8</formula>
    </cfRule>
    <cfRule type="cellIs" dxfId="12596" priority="2738" operator="greaterThan">
      <formula>1</formula>
    </cfRule>
  </conditionalFormatting>
  <conditionalFormatting sqref="R83">
    <cfRule type="cellIs" dxfId="12595" priority="2735" operator="greaterThan">
      <formula>1</formula>
    </cfRule>
    <cfRule type="cellIs" dxfId="12594" priority="2736" operator="lessThan">
      <formula>0.8</formula>
    </cfRule>
  </conditionalFormatting>
  <conditionalFormatting sqref="P83">
    <cfRule type="cellIs" dxfId="12593" priority="2734" operator="greaterThan">
      <formula>0</formula>
    </cfRule>
  </conditionalFormatting>
  <conditionalFormatting sqref="Q83">
    <cfRule type="cellIs" dxfId="12592" priority="2733" operator="lessThan">
      <formula>0</formula>
    </cfRule>
  </conditionalFormatting>
  <conditionalFormatting sqref="R83">
    <cfRule type="cellIs" dxfId="12591" priority="2731" operator="lessThan">
      <formula>0.8</formula>
    </cfRule>
    <cfRule type="cellIs" dxfId="12590" priority="2732" operator="greaterThan">
      <formula>1</formula>
    </cfRule>
  </conditionalFormatting>
  <conditionalFormatting sqref="R83">
    <cfRule type="cellIs" dxfId="12589" priority="2729" operator="greaterThan">
      <formula>1</formula>
    </cfRule>
    <cfRule type="cellIs" dxfId="12588" priority="2730" operator="lessThan">
      <formula>0.8</formula>
    </cfRule>
  </conditionalFormatting>
  <conditionalFormatting sqref="P83">
    <cfRule type="cellIs" dxfId="12587" priority="2728" operator="greaterThan">
      <formula>0</formula>
    </cfRule>
  </conditionalFormatting>
  <conditionalFormatting sqref="Q83">
    <cfRule type="cellIs" dxfId="12586" priority="2727" operator="lessThan">
      <formula>0</formula>
    </cfRule>
  </conditionalFormatting>
  <conditionalFormatting sqref="R83">
    <cfRule type="cellIs" dxfId="12585" priority="2725" operator="lessThan">
      <formula>0.8</formula>
    </cfRule>
    <cfRule type="cellIs" dxfId="12584" priority="2726" operator="greaterThan">
      <formula>1</formula>
    </cfRule>
  </conditionalFormatting>
  <conditionalFormatting sqref="R83">
    <cfRule type="cellIs" dxfId="12583" priority="2723" operator="greaterThan">
      <formula>1</formula>
    </cfRule>
    <cfRule type="cellIs" dxfId="12582" priority="2724" operator="lessThan">
      <formula>0.8</formula>
    </cfRule>
  </conditionalFormatting>
  <conditionalFormatting sqref="P83">
    <cfRule type="cellIs" dxfId="12581" priority="2722" operator="greaterThan">
      <formula>0</formula>
    </cfRule>
  </conditionalFormatting>
  <conditionalFormatting sqref="Q83">
    <cfRule type="cellIs" dxfId="12580" priority="2721" operator="lessThan">
      <formula>0</formula>
    </cfRule>
  </conditionalFormatting>
  <conditionalFormatting sqref="R83">
    <cfRule type="cellIs" dxfId="12579" priority="2719" operator="lessThan">
      <formula>0.8</formula>
    </cfRule>
    <cfRule type="cellIs" dxfId="12578" priority="2720" operator="greaterThan">
      <formula>1</formula>
    </cfRule>
  </conditionalFormatting>
  <conditionalFormatting sqref="R83">
    <cfRule type="cellIs" dxfId="12577" priority="2717" operator="greaterThan">
      <formula>1</formula>
    </cfRule>
    <cfRule type="cellIs" dxfId="12576" priority="2718" operator="lessThan">
      <formula>0.8</formula>
    </cfRule>
  </conditionalFormatting>
  <conditionalFormatting sqref="P83">
    <cfRule type="cellIs" dxfId="12575" priority="2716" operator="greaterThan">
      <formula>0</formula>
    </cfRule>
  </conditionalFormatting>
  <conditionalFormatting sqref="Q83">
    <cfRule type="cellIs" dxfId="12574" priority="2715" operator="lessThan">
      <formula>0</formula>
    </cfRule>
  </conditionalFormatting>
  <conditionalFormatting sqref="R83">
    <cfRule type="cellIs" dxfId="12573" priority="2713" operator="lessThan">
      <formula>0.8</formula>
    </cfRule>
    <cfRule type="cellIs" dxfId="12572" priority="2714" operator="greaterThan">
      <formula>1</formula>
    </cfRule>
  </conditionalFormatting>
  <conditionalFormatting sqref="R83">
    <cfRule type="cellIs" dxfId="12571" priority="2711" operator="greaterThan">
      <formula>1</formula>
    </cfRule>
    <cfRule type="cellIs" dxfId="12570" priority="2712" operator="lessThan">
      <formula>0.8</formula>
    </cfRule>
  </conditionalFormatting>
  <conditionalFormatting sqref="P83">
    <cfRule type="cellIs" dxfId="12569" priority="2710" operator="greaterThan">
      <formula>0</formula>
    </cfRule>
  </conditionalFormatting>
  <conditionalFormatting sqref="Q83">
    <cfRule type="cellIs" dxfId="12568" priority="2709" operator="lessThan">
      <formula>0</formula>
    </cfRule>
  </conditionalFormatting>
  <conditionalFormatting sqref="R83">
    <cfRule type="cellIs" dxfId="12567" priority="2707" operator="lessThan">
      <formula>0.8</formula>
    </cfRule>
    <cfRule type="cellIs" dxfId="12566" priority="2708" operator="greaterThan">
      <formula>1</formula>
    </cfRule>
  </conditionalFormatting>
  <conditionalFormatting sqref="R83">
    <cfRule type="cellIs" dxfId="12565" priority="2705" operator="greaterThan">
      <formula>1</formula>
    </cfRule>
    <cfRule type="cellIs" dxfId="12564" priority="2706" operator="lessThan">
      <formula>0.8</formula>
    </cfRule>
  </conditionalFormatting>
  <conditionalFormatting sqref="P83">
    <cfRule type="cellIs" dxfId="12563" priority="2704" operator="greaterThan">
      <formula>0</formula>
    </cfRule>
  </conditionalFormatting>
  <conditionalFormatting sqref="P83">
    <cfRule type="cellIs" dxfId="12562" priority="2698" operator="greaterThan">
      <formula>0</formula>
    </cfRule>
  </conditionalFormatting>
  <conditionalFormatting sqref="Q83">
    <cfRule type="cellIs" dxfId="12561" priority="2703" operator="lessThan">
      <formula>0</formula>
    </cfRule>
  </conditionalFormatting>
  <conditionalFormatting sqref="R83">
    <cfRule type="cellIs" dxfId="12560" priority="2701" operator="lessThan">
      <formula>0.8</formula>
    </cfRule>
    <cfRule type="cellIs" dxfId="12559" priority="2702" operator="greaterThan">
      <formula>1</formula>
    </cfRule>
  </conditionalFormatting>
  <conditionalFormatting sqref="R83">
    <cfRule type="cellIs" dxfId="12558" priority="2699" operator="greaterThan">
      <formula>1</formula>
    </cfRule>
    <cfRule type="cellIs" dxfId="12557" priority="2700" operator="lessThan">
      <formula>0.8</formula>
    </cfRule>
  </conditionalFormatting>
  <conditionalFormatting sqref="P83">
    <cfRule type="cellIs" dxfId="12556" priority="2692" operator="greaterThan">
      <formula>0</formula>
    </cfRule>
  </conditionalFormatting>
  <conditionalFormatting sqref="Q83">
    <cfRule type="cellIs" dxfId="12555" priority="2697" operator="lessThan">
      <formula>0</formula>
    </cfRule>
  </conditionalFormatting>
  <conditionalFormatting sqref="R83">
    <cfRule type="cellIs" dxfId="12554" priority="2695" operator="lessThan">
      <formula>0.8</formula>
    </cfRule>
    <cfRule type="cellIs" dxfId="12553" priority="2696" operator="greaterThan">
      <formula>1</formula>
    </cfRule>
  </conditionalFormatting>
  <conditionalFormatting sqref="R83">
    <cfRule type="cellIs" dxfId="12552" priority="2693" operator="greaterThan">
      <formula>1</formula>
    </cfRule>
    <cfRule type="cellIs" dxfId="12551" priority="2694" operator="lessThan">
      <formula>0.8</formula>
    </cfRule>
  </conditionalFormatting>
  <conditionalFormatting sqref="R83">
    <cfRule type="cellIs" dxfId="12550" priority="2689" operator="lessThan">
      <formula>0.8</formula>
    </cfRule>
    <cfRule type="cellIs" dxfId="12549" priority="2690" operator="greaterThan">
      <formula>1</formula>
    </cfRule>
  </conditionalFormatting>
  <conditionalFormatting sqref="R83">
    <cfRule type="cellIs" dxfId="12548" priority="2687" operator="greaterThan">
      <formula>1</formula>
    </cfRule>
    <cfRule type="cellIs" dxfId="12547" priority="2688" operator="lessThan">
      <formula>0.8</formula>
    </cfRule>
  </conditionalFormatting>
  <conditionalFormatting sqref="P83">
    <cfRule type="cellIs" dxfId="12546" priority="2686" operator="greaterThan">
      <formula>0</formula>
    </cfRule>
  </conditionalFormatting>
  <conditionalFormatting sqref="Q83">
    <cfRule type="cellIs" dxfId="12545" priority="2691" operator="lessThan">
      <formula>0</formula>
    </cfRule>
  </conditionalFormatting>
  <conditionalFormatting sqref="Q83">
    <cfRule type="cellIs" dxfId="12544" priority="2685" operator="lessThan">
      <formula>0</formula>
    </cfRule>
  </conditionalFormatting>
  <conditionalFormatting sqref="R83">
    <cfRule type="cellIs" dxfId="12543" priority="2683" operator="lessThan">
      <formula>0.8</formula>
    </cfRule>
    <cfRule type="cellIs" dxfId="12542" priority="2684" operator="greaterThan">
      <formula>1</formula>
    </cfRule>
  </conditionalFormatting>
  <conditionalFormatting sqref="R83">
    <cfRule type="cellIs" dxfId="12541" priority="2681" operator="greaterThan">
      <formula>1</formula>
    </cfRule>
    <cfRule type="cellIs" dxfId="12540" priority="2682" operator="lessThan">
      <formula>0.8</formula>
    </cfRule>
  </conditionalFormatting>
  <conditionalFormatting sqref="P83">
    <cfRule type="cellIs" dxfId="12539" priority="2680" operator="greaterThan">
      <formula>0</formula>
    </cfRule>
  </conditionalFormatting>
  <conditionalFormatting sqref="P83">
    <cfRule type="cellIs" dxfId="12538" priority="2674" operator="greaterThan">
      <formula>0</formula>
    </cfRule>
  </conditionalFormatting>
  <conditionalFormatting sqref="Q83">
    <cfRule type="cellIs" dxfId="12537" priority="2679" operator="lessThan">
      <formula>0</formula>
    </cfRule>
  </conditionalFormatting>
  <conditionalFormatting sqref="R83">
    <cfRule type="cellIs" dxfId="12536" priority="2677" operator="lessThan">
      <formula>0.8</formula>
    </cfRule>
    <cfRule type="cellIs" dxfId="12535" priority="2678" operator="greaterThan">
      <formula>1</formula>
    </cfRule>
  </conditionalFormatting>
  <conditionalFormatting sqref="R83">
    <cfRule type="cellIs" dxfId="12534" priority="2675" operator="greaterThan">
      <formula>1</formula>
    </cfRule>
    <cfRule type="cellIs" dxfId="12533" priority="2676" operator="lessThan">
      <formula>0.8</formula>
    </cfRule>
  </conditionalFormatting>
  <conditionalFormatting sqref="P83">
    <cfRule type="cellIs" dxfId="12532" priority="2668" operator="greaterThan">
      <formula>0</formula>
    </cfRule>
  </conditionalFormatting>
  <conditionalFormatting sqref="Q83">
    <cfRule type="cellIs" dxfId="12531" priority="2673" operator="lessThan">
      <formula>0</formula>
    </cfRule>
  </conditionalFormatting>
  <conditionalFormatting sqref="R83">
    <cfRule type="cellIs" dxfId="12530" priority="2671" operator="lessThan">
      <formula>0.8</formula>
    </cfRule>
    <cfRule type="cellIs" dxfId="12529" priority="2672" operator="greaterThan">
      <formula>1</formula>
    </cfRule>
  </conditionalFormatting>
  <conditionalFormatting sqref="R83">
    <cfRule type="cellIs" dxfId="12528" priority="2669" operator="greaterThan">
      <formula>1</formula>
    </cfRule>
    <cfRule type="cellIs" dxfId="12527" priority="2670" operator="lessThan">
      <formula>0.8</formula>
    </cfRule>
  </conditionalFormatting>
  <conditionalFormatting sqref="R83">
    <cfRule type="cellIs" dxfId="12526" priority="2665" operator="lessThan">
      <formula>0.8</formula>
    </cfRule>
    <cfRule type="cellIs" dxfId="12525" priority="2666" operator="greaterThan">
      <formula>1</formula>
    </cfRule>
  </conditionalFormatting>
  <conditionalFormatting sqref="R83">
    <cfRule type="cellIs" dxfId="12524" priority="2663" operator="greaterThan">
      <formula>1</formula>
    </cfRule>
    <cfRule type="cellIs" dxfId="12523" priority="2664" operator="lessThan">
      <formula>0.8</formula>
    </cfRule>
  </conditionalFormatting>
  <conditionalFormatting sqref="P83">
    <cfRule type="cellIs" dxfId="12522" priority="2662" operator="greaterThan">
      <formula>0</formula>
    </cfRule>
  </conditionalFormatting>
  <conditionalFormatting sqref="Q83">
    <cfRule type="cellIs" dxfId="12521" priority="2667" operator="lessThan">
      <formula>0</formula>
    </cfRule>
  </conditionalFormatting>
  <conditionalFormatting sqref="P83">
    <cfRule type="cellIs" dxfId="12520" priority="2656" operator="greaterThan">
      <formula>0</formula>
    </cfRule>
  </conditionalFormatting>
  <conditionalFormatting sqref="Q83">
    <cfRule type="cellIs" dxfId="12519" priority="2661" operator="lessThan">
      <formula>0</formula>
    </cfRule>
  </conditionalFormatting>
  <conditionalFormatting sqref="R83">
    <cfRule type="cellIs" dxfId="12518" priority="2659" operator="lessThan">
      <formula>0.8</formula>
    </cfRule>
    <cfRule type="cellIs" dxfId="12517" priority="2660" operator="greaterThan">
      <formula>1</formula>
    </cfRule>
  </conditionalFormatting>
  <conditionalFormatting sqref="R83">
    <cfRule type="cellIs" dxfId="12516" priority="2657" operator="greaterThan">
      <formula>1</formula>
    </cfRule>
    <cfRule type="cellIs" dxfId="12515" priority="2658" operator="lessThan">
      <formula>0.8</formula>
    </cfRule>
  </conditionalFormatting>
  <conditionalFormatting sqref="R83">
    <cfRule type="cellIs" dxfId="12514" priority="2653" operator="lessThan">
      <formula>0.8</formula>
    </cfRule>
    <cfRule type="cellIs" dxfId="12513" priority="2654" operator="greaterThan">
      <formula>1</formula>
    </cfRule>
  </conditionalFormatting>
  <conditionalFormatting sqref="R83">
    <cfRule type="cellIs" dxfId="12512" priority="2651" operator="greaterThan">
      <formula>1</formula>
    </cfRule>
    <cfRule type="cellIs" dxfId="12511" priority="2652" operator="lessThan">
      <formula>0.8</formula>
    </cfRule>
  </conditionalFormatting>
  <conditionalFormatting sqref="P83">
    <cfRule type="cellIs" dxfId="12510" priority="2650" operator="greaterThan">
      <formula>0</formula>
    </cfRule>
  </conditionalFormatting>
  <conditionalFormatting sqref="Q83">
    <cfRule type="cellIs" dxfId="12509" priority="2655" operator="lessThan">
      <formula>0</formula>
    </cfRule>
  </conditionalFormatting>
  <conditionalFormatting sqref="R83">
    <cfRule type="cellIs" dxfId="12508" priority="2647" operator="lessThan">
      <formula>0.8</formula>
    </cfRule>
    <cfRule type="cellIs" dxfId="12507" priority="2648" operator="greaterThan">
      <formula>1</formula>
    </cfRule>
  </conditionalFormatting>
  <conditionalFormatting sqref="R83">
    <cfRule type="cellIs" dxfId="12506" priority="2645" operator="greaterThan">
      <formula>1</formula>
    </cfRule>
    <cfRule type="cellIs" dxfId="12505" priority="2646" operator="lessThan">
      <formula>0.8</formula>
    </cfRule>
  </conditionalFormatting>
  <conditionalFormatting sqref="P83">
    <cfRule type="cellIs" dxfId="12504" priority="2644" operator="greaterThan">
      <formula>0</formula>
    </cfRule>
  </conditionalFormatting>
  <conditionalFormatting sqref="Q83">
    <cfRule type="cellIs" dxfId="12503" priority="2649" operator="lessThan">
      <formula>0</formula>
    </cfRule>
  </conditionalFormatting>
  <conditionalFormatting sqref="Q83">
    <cfRule type="cellIs" dxfId="12502" priority="2643" operator="lessThan">
      <formula>0</formula>
    </cfRule>
  </conditionalFormatting>
  <conditionalFormatting sqref="R83">
    <cfRule type="cellIs" dxfId="12501" priority="2641" operator="lessThan">
      <formula>0.8</formula>
    </cfRule>
    <cfRule type="cellIs" dxfId="12500" priority="2642" operator="greaterThan">
      <formula>1</formula>
    </cfRule>
  </conditionalFormatting>
  <conditionalFormatting sqref="R83">
    <cfRule type="cellIs" dxfId="12499" priority="2639" operator="greaterThan">
      <formula>1</formula>
    </cfRule>
    <cfRule type="cellIs" dxfId="12498" priority="2640" operator="lessThan">
      <formula>0.8</formula>
    </cfRule>
  </conditionalFormatting>
  <conditionalFormatting sqref="P83">
    <cfRule type="cellIs" dxfId="12497" priority="2638" operator="greaterThan">
      <formula>0</formula>
    </cfRule>
  </conditionalFormatting>
  <conditionalFormatting sqref="Q83">
    <cfRule type="cellIs" dxfId="12496" priority="2632" operator="lessThan">
      <formula>0</formula>
    </cfRule>
  </conditionalFormatting>
  <conditionalFormatting sqref="R83">
    <cfRule type="cellIs" dxfId="12495" priority="2636" operator="lessThan">
      <formula>0.8</formula>
    </cfRule>
    <cfRule type="cellIs" dxfId="12494" priority="2637" operator="greaterThan">
      <formula>1</formula>
    </cfRule>
  </conditionalFormatting>
  <conditionalFormatting sqref="R83">
    <cfRule type="cellIs" dxfId="12493" priority="2634" operator="greaterThan">
      <formula>1</formula>
    </cfRule>
    <cfRule type="cellIs" dxfId="12492" priority="2635" operator="lessThan">
      <formula>0.8</formula>
    </cfRule>
  </conditionalFormatting>
  <conditionalFormatting sqref="P83">
    <cfRule type="cellIs" dxfId="12491" priority="2633" operator="greaterThan">
      <formula>0</formula>
    </cfRule>
  </conditionalFormatting>
  <conditionalFormatting sqref="Q83">
    <cfRule type="cellIs" dxfId="12490" priority="2631" operator="lessThan">
      <formula>0</formula>
    </cfRule>
  </conditionalFormatting>
  <conditionalFormatting sqref="R83">
    <cfRule type="cellIs" dxfId="12489" priority="2629" operator="lessThan">
      <formula>0.8</formula>
    </cfRule>
    <cfRule type="cellIs" dxfId="12488" priority="2630" operator="greaterThan">
      <formula>1</formula>
    </cfRule>
  </conditionalFormatting>
  <conditionalFormatting sqref="R83">
    <cfRule type="cellIs" dxfId="12487" priority="2627" operator="greaterThan">
      <formula>1</formula>
    </cfRule>
    <cfRule type="cellIs" dxfId="12486" priority="2628" operator="lessThan">
      <formula>0.8</formula>
    </cfRule>
  </conditionalFormatting>
  <conditionalFormatting sqref="P83">
    <cfRule type="cellIs" dxfId="12485" priority="2626" operator="greaterThan">
      <formula>0</formula>
    </cfRule>
  </conditionalFormatting>
  <conditionalFormatting sqref="Q83">
    <cfRule type="cellIs" dxfId="12484" priority="2625" operator="lessThan">
      <formula>0</formula>
    </cfRule>
  </conditionalFormatting>
  <conditionalFormatting sqref="R83">
    <cfRule type="cellIs" dxfId="12483" priority="2623" operator="lessThan">
      <formula>0.8</formula>
    </cfRule>
    <cfRule type="cellIs" dxfId="12482" priority="2624" operator="greaterThan">
      <formula>1</formula>
    </cfRule>
  </conditionalFormatting>
  <conditionalFormatting sqref="R83">
    <cfRule type="cellIs" dxfId="12481" priority="2621" operator="greaterThan">
      <formula>1</formula>
    </cfRule>
    <cfRule type="cellIs" dxfId="12480" priority="2622" operator="lessThan">
      <formula>0.8</formula>
    </cfRule>
  </conditionalFormatting>
  <conditionalFormatting sqref="P83">
    <cfRule type="cellIs" dxfId="12479" priority="2620" operator="greaterThan">
      <formula>0</formula>
    </cfRule>
  </conditionalFormatting>
  <conditionalFormatting sqref="Q83">
    <cfRule type="cellIs" dxfId="12478" priority="2619" operator="lessThan">
      <formula>0</formula>
    </cfRule>
  </conditionalFormatting>
  <conditionalFormatting sqref="R83">
    <cfRule type="cellIs" dxfId="12477" priority="2617" operator="lessThan">
      <formula>0.8</formula>
    </cfRule>
    <cfRule type="cellIs" dxfId="12476" priority="2618" operator="greaterThan">
      <formula>1</formula>
    </cfRule>
  </conditionalFormatting>
  <conditionalFormatting sqref="R83">
    <cfRule type="cellIs" dxfId="12475" priority="2615" operator="greaterThan">
      <formula>1</formula>
    </cfRule>
    <cfRule type="cellIs" dxfId="12474" priority="2616" operator="lessThan">
      <formula>0.8</formula>
    </cfRule>
  </conditionalFormatting>
  <conditionalFormatting sqref="P83">
    <cfRule type="cellIs" dxfId="12473" priority="2614" operator="greaterThan">
      <formula>0</formula>
    </cfRule>
  </conditionalFormatting>
  <conditionalFormatting sqref="Q83">
    <cfRule type="cellIs" dxfId="12472" priority="2613" operator="lessThan">
      <formula>0</formula>
    </cfRule>
  </conditionalFormatting>
  <conditionalFormatting sqref="R83">
    <cfRule type="cellIs" dxfId="12471" priority="2611" operator="lessThan">
      <formula>0.8</formula>
    </cfRule>
    <cfRule type="cellIs" dxfId="12470" priority="2612" operator="greaterThan">
      <formula>1</formula>
    </cfRule>
  </conditionalFormatting>
  <conditionalFormatting sqref="R83">
    <cfRule type="cellIs" dxfId="12469" priority="2609" operator="greaterThan">
      <formula>1</formula>
    </cfRule>
    <cfRule type="cellIs" dxfId="12468" priority="2610" operator="lessThan">
      <formula>0.8</formula>
    </cfRule>
  </conditionalFormatting>
  <conditionalFormatting sqref="P83">
    <cfRule type="cellIs" dxfId="12467" priority="2608" operator="greaterThan">
      <formula>0</formula>
    </cfRule>
  </conditionalFormatting>
  <conditionalFormatting sqref="Q83">
    <cfRule type="cellIs" dxfId="12466" priority="2607" operator="lessThan">
      <formula>0</formula>
    </cfRule>
  </conditionalFormatting>
  <conditionalFormatting sqref="R83">
    <cfRule type="cellIs" dxfId="12465" priority="2605" operator="lessThan">
      <formula>0.8</formula>
    </cfRule>
    <cfRule type="cellIs" dxfId="12464" priority="2606" operator="greaterThan">
      <formula>1</formula>
    </cfRule>
  </conditionalFormatting>
  <conditionalFormatting sqref="R83">
    <cfRule type="cellIs" dxfId="12463" priority="2603" operator="greaterThan">
      <formula>1</formula>
    </cfRule>
    <cfRule type="cellIs" dxfId="12462" priority="2604" operator="lessThan">
      <formula>0.8</formula>
    </cfRule>
  </conditionalFormatting>
  <conditionalFormatting sqref="P83">
    <cfRule type="cellIs" dxfId="12461" priority="2602" operator="greaterThan">
      <formula>0</formula>
    </cfRule>
  </conditionalFormatting>
  <conditionalFormatting sqref="P83">
    <cfRule type="cellIs" dxfId="12460" priority="2596" operator="greaterThan">
      <formula>0</formula>
    </cfRule>
  </conditionalFormatting>
  <conditionalFormatting sqref="Q83">
    <cfRule type="cellIs" dxfId="12459" priority="2601" operator="lessThan">
      <formula>0</formula>
    </cfRule>
  </conditionalFormatting>
  <conditionalFormatting sqref="R83">
    <cfRule type="cellIs" dxfId="12458" priority="2599" operator="lessThan">
      <formula>0.8</formula>
    </cfRule>
    <cfRule type="cellIs" dxfId="12457" priority="2600" operator="greaterThan">
      <formula>1</formula>
    </cfRule>
  </conditionalFormatting>
  <conditionalFormatting sqref="R83">
    <cfRule type="cellIs" dxfId="12456" priority="2597" operator="greaterThan">
      <formula>1</formula>
    </cfRule>
    <cfRule type="cellIs" dxfId="12455" priority="2598" operator="lessThan">
      <formula>0.8</formula>
    </cfRule>
  </conditionalFormatting>
  <conditionalFormatting sqref="P83">
    <cfRule type="cellIs" dxfId="12454" priority="2590" operator="greaterThan">
      <formula>0</formula>
    </cfRule>
  </conditionalFormatting>
  <conditionalFormatting sqref="Q83">
    <cfRule type="cellIs" dxfId="12453" priority="2595" operator="lessThan">
      <formula>0</formula>
    </cfRule>
  </conditionalFormatting>
  <conditionalFormatting sqref="R83">
    <cfRule type="cellIs" dxfId="12452" priority="2593" operator="lessThan">
      <formula>0.8</formula>
    </cfRule>
    <cfRule type="cellIs" dxfId="12451" priority="2594" operator="greaterThan">
      <formula>1</formula>
    </cfRule>
  </conditionalFormatting>
  <conditionalFormatting sqref="R83">
    <cfRule type="cellIs" dxfId="12450" priority="2591" operator="greaterThan">
      <formula>1</formula>
    </cfRule>
    <cfRule type="cellIs" dxfId="12449" priority="2592" operator="lessThan">
      <formula>0.8</formula>
    </cfRule>
  </conditionalFormatting>
  <conditionalFormatting sqref="R83">
    <cfRule type="cellIs" dxfId="12448" priority="2587" operator="lessThan">
      <formula>0.8</formula>
    </cfRule>
    <cfRule type="cellIs" dxfId="12447" priority="2588" operator="greaterThan">
      <formula>1</formula>
    </cfRule>
  </conditionalFormatting>
  <conditionalFormatting sqref="R83">
    <cfRule type="cellIs" dxfId="12446" priority="2585" operator="greaterThan">
      <formula>1</formula>
    </cfRule>
    <cfRule type="cellIs" dxfId="12445" priority="2586" operator="lessThan">
      <formula>0.8</formula>
    </cfRule>
  </conditionalFormatting>
  <conditionalFormatting sqref="P83">
    <cfRule type="cellIs" dxfId="12444" priority="2584" operator="greaterThan">
      <formula>0</formula>
    </cfRule>
  </conditionalFormatting>
  <conditionalFormatting sqref="Q83">
    <cfRule type="cellIs" dxfId="12443" priority="2589" operator="lessThan">
      <formula>0</formula>
    </cfRule>
  </conditionalFormatting>
  <conditionalFormatting sqref="P123 P125:P126 P128:P129 P131">
    <cfRule type="cellIs" dxfId="12442" priority="2578" operator="greaterThan">
      <formula>0</formula>
    </cfRule>
  </conditionalFormatting>
  <conditionalFormatting sqref="Q123 Q125:Q126 Q128:Q129 Q131">
    <cfRule type="cellIs" dxfId="12441" priority="2583" operator="lessThan">
      <formula>0</formula>
    </cfRule>
  </conditionalFormatting>
  <conditionalFormatting sqref="R123 R125:R126 R128:R129 R131">
    <cfRule type="cellIs" dxfId="12440" priority="2581" operator="lessThan">
      <formula>0.8</formula>
    </cfRule>
    <cfRule type="cellIs" dxfId="12439" priority="2582" operator="greaterThan">
      <formula>1</formula>
    </cfRule>
  </conditionalFormatting>
  <conditionalFormatting sqref="R123 R125:R126 R128:R129 R131">
    <cfRule type="cellIs" dxfId="12438" priority="2579" operator="greaterThan">
      <formula>1</formula>
    </cfRule>
    <cfRule type="cellIs" dxfId="12437" priority="2580" operator="lessThan">
      <formula>0.8</formula>
    </cfRule>
  </conditionalFormatting>
  <conditionalFormatting sqref="Q123 Q125:Q126 Q128:Q129 Q131">
    <cfRule type="cellIs" dxfId="12436" priority="2577" operator="lessThan">
      <formula>0</formula>
    </cfRule>
  </conditionalFormatting>
  <conditionalFormatting sqref="R123 R125:R126 R128:R129 R131">
    <cfRule type="cellIs" dxfId="12435" priority="2575" operator="lessThan">
      <formula>0.8</formula>
    </cfRule>
    <cfRule type="cellIs" dxfId="12434" priority="2576" operator="greaterThan">
      <formula>1</formula>
    </cfRule>
  </conditionalFormatting>
  <conditionalFormatting sqref="R123 R125:R126 R128:R129 R131">
    <cfRule type="cellIs" dxfId="12433" priority="2573" operator="greaterThan">
      <formula>1</formula>
    </cfRule>
    <cfRule type="cellIs" dxfId="12432" priority="2574" operator="lessThan">
      <formula>0.8</formula>
    </cfRule>
  </conditionalFormatting>
  <conditionalFormatting sqref="P123 P125:P126 P128:P129 P131">
    <cfRule type="cellIs" dxfId="12431" priority="2572" operator="greaterThan">
      <formula>0</formula>
    </cfRule>
  </conditionalFormatting>
  <conditionalFormatting sqref="Q31">
    <cfRule type="cellIs" dxfId="12430" priority="2571" operator="lessThan">
      <formula>0</formula>
    </cfRule>
  </conditionalFormatting>
  <conditionalFormatting sqref="R31">
    <cfRule type="cellIs" dxfId="12429" priority="2569" operator="lessThan">
      <formula>0.8</formula>
    </cfRule>
    <cfRule type="cellIs" dxfId="12428" priority="2570" operator="greaterThan">
      <formula>1</formula>
    </cfRule>
  </conditionalFormatting>
  <conditionalFormatting sqref="R31">
    <cfRule type="cellIs" dxfId="12427" priority="2567" operator="greaterThan">
      <formula>1</formula>
    </cfRule>
    <cfRule type="cellIs" dxfId="12426" priority="2568" operator="lessThan">
      <formula>0.8</formula>
    </cfRule>
  </conditionalFormatting>
  <conditionalFormatting sqref="P31">
    <cfRule type="cellIs" dxfId="12425" priority="2566" operator="greaterThan">
      <formula>0</formula>
    </cfRule>
  </conditionalFormatting>
  <conditionalFormatting sqref="Q31">
    <cfRule type="cellIs" dxfId="12424" priority="2565" operator="lessThan">
      <formula>0</formula>
    </cfRule>
  </conditionalFormatting>
  <conditionalFormatting sqref="R31">
    <cfRule type="cellIs" dxfId="12423" priority="2563" operator="lessThan">
      <formula>0.8</formula>
    </cfRule>
    <cfRule type="cellIs" dxfId="12422" priority="2564" operator="greaterThan">
      <formula>1</formula>
    </cfRule>
  </conditionalFormatting>
  <conditionalFormatting sqref="R31">
    <cfRule type="cellIs" dxfId="12421" priority="2561" operator="greaterThan">
      <formula>1</formula>
    </cfRule>
    <cfRule type="cellIs" dxfId="12420" priority="2562" operator="lessThan">
      <formula>0.8</formula>
    </cfRule>
  </conditionalFormatting>
  <conditionalFormatting sqref="P31">
    <cfRule type="cellIs" dxfId="12419" priority="2560" operator="greaterThan">
      <formula>0</formula>
    </cfRule>
  </conditionalFormatting>
  <conditionalFormatting sqref="Q31">
    <cfRule type="cellIs" dxfId="12418" priority="2559" operator="lessThan">
      <formula>0</formula>
    </cfRule>
  </conditionalFormatting>
  <conditionalFormatting sqref="R31">
    <cfRule type="cellIs" dxfId="12417" priority="2557" operator="lessThan">
      <formula>0.8</formula>
    </cfRule>
    <cfRule type="cellIs" dxfId="12416" priority="2558" operator="greaterThan">
      <formula>1</formula>
    </cfRule>
  </conditionalFormatting>
  <conditionalFormatting sqref="R31">
    <cfRule type="cellIs" dxfId="12415" priority="2555" operator="greaterThan">
      <formula>1</formula>
    </cfRule>
    <cfRule type="cellIs" dxfId="12414" priority="2556" operator="lessThan">
      <formula>0.8</formula>
    </cfRule>
  </conditionalFormatting>
  <conditionalFormatting sqref="P31">
    <cfRule type="cellIs" dxfId="12413" priority="2554" operator="greaterThan">
      <formula>0</formula>
    </cfRule>
  </conditionalFormatting>
  <conditionalFormatting sqref="Q31">
    <cfRule type="cellIs" dxfId="12412" priority="2553" operator="lessThan">
      <formula>0</formula>
    </cfRule>
  </conditionalFormatting>
  <conditionalFormatting sqref="R31">
    <cfRule type="cellIs" dxfId="12411" priority="2551" operator="lessThan">
      <formula>0.8</formula>
    </cfRule>
    <cfRule type="cellIs" dxfId="12410" priority="2552" operator="greaterThan">
      <formula>1</formula>
    </cfRule>
  </conditionalFormatting>
  <conditionalFormatting sqref="R31">
    <cfRule type="cellIs" dxfId="12409" priority="2549" operator="greaterThan">
      <formula>1</formula>
    </cfRule>
    <cfRule type="cellIs" dxfId="12408" priority="2550" operator="lessThan">
      <formula>0.8</formula>
    </cfRule>
  </conditionalFormatting>
  <conditionalFormatting sqref="P31">
    <cfRule type="cellIs" dxfId="12407" priority="2548" operator="greaterThan">
      <formula>0</formula>
    </cfRule>
  </conditionalFormatting>
  <conditionalFormatting sqref="P31">
    <cfRule type="cellIs" dxfId="12406" priority="2542" operator="greaterThan">
      <formula>0</formula>
    </cfRule>
  </conditionalFormatting>
  <conditionalFormatting sqref="Q31">
    <cfRule type="cellIs" dxfId="12405" priority="2547" operator="lessThan">
      <formula>0</formula>
    </cfRule>
  </conditionalFormatting>
  <conditionalFormatting sqref="R31">
    <cfRule type="cellIs" dxfId="12404" priority="2545" operator="lessThan">
      <formula>0.8</formula>
    </cfRule>
    <cfRule type="cellIs" dxfId="12403" priority="2546" operator="greaterThan">
      <formula>1</formula>
    </cfRule>
  </conditionalFormatting>
  <conditionalFormatting sqref="R31">
    <cfRule type="cellIs" dxfId="12402" priority="2543" operator="greaterThan">
      <formula>1</formula>
    </cfRule>
    <cfRule type="cellIs" dxfId="12401" priority="2544" operator="lessThan">
      <formula>0.8</formula>
    </cfRule>
  </conditionalFormatting>
  <conditionalFormatting sqref="P31">
    <cfRule type="cellIs" dxfId="12400" priority="2536" operator="greaterThan">
      <formula>0</formula>
    </cfRule>
  </conditionalFormatting>
  <conditionalFormatting sqref="Q31">
    <cfRule type="cellIs" dxfId="12399" priority="2541" operator="lessThan">
      <formula>0</formula>
    </cfRule>
  </conditionalFormatting>
  <conditionalFormatting sqref="R31">
    <cfRule type="cellIs" dxfId="12398" priority="2539" operator="lessThan">
      <formula>0.8</formula>
    </cfRule>
    <cfRule type="cellIs" dxfId="12397" priority="2540" operator="greaterThan">
      <formula>1</formula>
    </cfRule>
  </conditionalFormatting>
  <conditionalFormatting sqref="R31">
    <cfRule type="cellIs" dxfId="12396" priority="2537" operator="greaterThan">
      <formula>1</formula>
    </cfRule>
    <cfRule type="cellIs" dxfId="12395" priority="2538" operator="lessThan">
      <formula>0.8</formula>
    </cfRule>
  </conditionalFormatting>
  <conditionalFormatting sqref="R31">
    <cfRule type="cellIs" dxfId="12394" priority="2533" operator="lessThan">
      <formula>0.8</formula>
    </cfRule>
    <cfRule type="cellIs" dxfId="12393" priority="2534" operator="greaterThan">
      <formula>1</formula>
    </cfRule>
  </conditionalFormatting>
  <conditionalFormatting sqref="R31">
    <cfRule type="cellIs" dxfId="12392" priority="2531" operator="greaterThan">
      <formula>1</formula>
    </cfRule>
    <cfRule type="cellIs" dxfId="12391" priority="2532" operator="lessThan">
      <formula>0.8</formula>
    </cfRule>
  </conditionalFormatting>
  <conditionalFormatting sqref="P31">
    <cfRule type="cellIs" dxfId="12390" priority="2530" operator="greaterThan">
      <formula>0</formula>
    </cfRule>
  </conditionalFormatting>
  <conditionalFormatting sqref="Q31">
    <cfRule type="cellIs" dxfId="12389" priority="2535" operator="lessThan">
      <formula>0</formula>
    </cfRule>
  </conditionalFormatting>
  <conditionalFormatting sqref="Q31">
    <cfRule type="cellIs" dxfId="12388" priority="2529" operator="lessThan">
      <formula>0</formula>
    </cfRule>
  </conditionalFormatting>
  <conditionalFormatting sqref="R31">
    <cfRule type="cellIs" dxfId="12387" priority="2527" operator="lessThan">
      <formula>0.8</formula>
    </cfRule>
    <cfRule type="cellIs" dxfId="12386" priority="2528" operator="greaterThan">
      <formula>1</formula>
    </cfRule>
  </conditionalFormatting>
  <conditionalFormatting sqref="R31">
    <cfRule type="cellIs" dxfId="12385" priority="2525" operator="greaterThan">
      <formula>1</formula>
    </cfRule>
    <cfRule type="cellIs" dxfId="12384" priority="2526" operator="lessThan">
      <formula>0.8</formula>
    </cfRule>
  </conditionalFormatting>
  <conditionalFormatting sqref="P31">
    <cfRule type="cellIs" dxfId="12383" priority="2524" operator="greaterThan">
      <formula>0</formula>
    </cfRule>
  </conditionalFormatting>
  <conditionalFormatting sqref="P31">
    <cfRule type="cellIs" dxfId="12382" priority="2518" operator="greaterThan">
      <formula>0</formula>
    </cfRule>
  </conditionalFormatting>
  <conditionalFormatting sqref="Q31">
    <cfRule type="cellIs" dxfId="12381" priority="2523" operator="lessThan">
      <formula>0</formula>
    </cfRule>
  </conditionalFormatting>
  <conditionalFormatting sqref="R31">
    <cfRule type="cellIs" dxfId="12380" priority="2521" operator="lessThan">
      <formula>0.8</formula>
    </cfRule>
    <cfRule type="cellIs" dxfId="12379" priority="2522" operator="greaterThan">
      <formula>1</formula>
    </cfRule>
  </conditionalFormatting>
  <conditionalFormatting sqref="R31">
    <cfRule type="cellIs" dxfId="12378" priority="2519" operator="greaterThan">
      <formula>1</formula>
    </cfRule>
    <cfRule type="cellIs" dxfId="12377" priority="2520" operator="lessThan">
      <formula>0.8</formula>
    </cfRule>
  </conditionalFormatting>
  <conditionalFormatting sqref="P31">
    <cfRule type="cellIs" dxfId="12376" priority="2512" operator="greaterThan">
      <formula>0</formula>
    </cfRule>
  </conditionalFormatting>
  <conditionalFormatting sqref="Q31">
    <cfRule type="cellIs" dxfId="12375" priority="2517" operator="lessThan">
      <formula>0</formula>
    </cfRule>
  </conditionalFormatting>
  <conditionalFormatting sqref="R31">
    <cfRule type="cellIs" dxfId="12374" priority="2515" operator="lessThan">
      <formula>0.8</formula>
    </cfRule>
    <cfRule type="cellIs" dxfId="12373" priority="2516" operator="greaterThan">
      <formula>1</formula>
    </cfRule>
  </conditionalFormatting>
  <conditionalFormatting sqref="R31">
    <cfRule type="cellIs" dxfId="12372" priority="2513" operator="greaterThan">
      <formula>1</formula>
    </cfRule>
    <cfRule type="cellIs" dxfId="12371" priority="2514" operator="lessThan">
      <formula>0.8</formula>
    </cfRule>
  </conditionalFormatting>
  <conditionalFormatting sqref="R31">
    <cfRule type="cellIs" dxfId="12370" priority="2509" operator="lessThan">
      <formula>0.8</formula>
    </cfRule>
    <cfRule type="cellIs" dxfId="12369" priority="2510" operator="greaterThan">
      <formula>1</formula>
    </cfRule>
  </conditionalFormatting>
  <conditionalFormatting sqref="R31">
    <cfRule type="cellIs" dxfId="12368" priority="2507" operator="greaterThan">
      <formula>1</formula>
    </cfRule>
    <cfRule type="cellIs" dxfId="12367" priority="2508" operator="lessThan">
      <formula>0.8</formula>
    </cfRule>
  </conditionalFormatting>
  <conditionalFormatting sqref="P31">
    <cfRule type="cellIs" dxfId="12366" priority="2506" operator="greaterThan">
      <formula>0</formula>
    </cfRule>
  </conditionalFormatting>
  <conditionalFormatting sqref="Q31">
    <cfRule type="cellIs" dxfId="12365" priority="2511" operator="lessThan">
      <formula>0</formula>
    </cfRule>
  </conditionalFormatting>
  <conditionalFormatting sqref="P31">
    <cfRule type="cellIs" dxfId="12364" priority="2500" operator="greaterThan">
      <formula>0</formula>
    </cfRule>
  </conditionalFormatting>
  <conditionalFormatting sqref="Q31">
    <cfRule type="cellIs" dxfId="12363" priority="2505" operator="lessThan">
      <formula>0</formula>
    </cfRule>
  </conditionalFormatting>
  <conditionalFormatting sqref="R31">
    <cfRule type="cellIs" dxfId="12362" priority="2503" operator="lessThan">
      <formula>0.8</formula>
    </cfRule>
    <cfRule type="cellIs" dxfId="12361" priority="2504" operator="greaterThan">
      <formula>1</formula>
    </cfRule>
  </conditionalFormatting>
  <conditionalFormatting sqref="R31">
    <cfRule type="cellIs" dxfId="12360" priority="2501" operator="greaterThan">
      <formula>1</formula>
    </cfRule>
    <cfRule type="cellIs" dxfId="12359" priority="2502" operator="lessThan">
      <formula>0.8</formula>
    </cfRule>
  </conditionalFormatting>
  <conditionalFormatting sqref="R31">
    <cfRule type="cellIs" dxfId="12358" priority="2497" operator="lessThan">
      <formula>0.8</formula>
    </cfRule>
    <cfRule type="cellIs" dxfId="12357" priority="2498" operator="greaterThan">
      <formula>1</formula>
    </cfRule>
  </conditionalFormatting>
  <conditionalFormatting sqref="R31">
    <cfRule type="cellIs" dxfId="12356" priority="2495" operator="greaterThan">
      <formula>1</formula>
    </cfRule>
    <cfRule type="cellIs" dxfId="12355" priority="2496" operator="lessThan">
      <formula>0.8</formula>
    </cfRule>
  </conditionalFormatting>
  <conditionalFormatting sqref="P31">
    <cfRule type="cellIs" dxfId="12354" priority="2494" operator="greaterThan">
      <formula>0</formula>
    </cfRule>
  </conditionalFormatting>
  <conditionalFormatting sqref="Q31">
    <cfRule type="cellIs" dxfId="12353" priority="2499" operator="lessThan">
      <formula>0</formula>
    </cfRule>
  </conditionalFormatting>
  <conditionalFormatting sqref="R31">
    <cfRule type="cellIs" dxfId="12352" priority="2491" operator="lessThan">
      <formula>0.8</formula>
    </cfRule>
    <cfRule type="cellIs" dxfId="12351" priority="2492" operator="greaterThan">
      <formula>1</formula>
    </cfRule>
  </conditionalFormatting>
  <conditionalFormatting sqref="R31">
    <cfRule type="cellIs" dxfId="12350" priority="2489" operator="greaterThan">
      <formula>1</formula>
    </cfRule>
    <cfRule type="cellIs" dxfId="12349" priority="2490" operator="lessThan">
      <formula>0.8</formula>
    </cfRule>
  </conditionalFormatting>
  <conditionalFormatting sqref="P31">
    <cfRule type="cellIs" dxfId="12348" priority="2488" operator="greaterThan">
      <formula>0</formula>
    </cfRule>
  </conditionalFormatting>
  <conditionalFormatting sqref="Q31">
    <cfRule type="cellIs" dxfId="12347" priority="2493" operator="lessThan">
      <formula>0</formula>
    </cfRule>
  </conditionalFormatting>
  <conditionalFormatting sqref="Q31">
    <cfRule type="cellIs" dxfId="12346" priority="2487" operator="lessThan">
      <formula>0</formula>
    </cfRule>
  </conditionalFormatting>
  <conditionalFormatting sqref="R31">
    <cfRule type="cellIs" dxfId="12345" priority="2485" operator="lessThan">
      <formula>0.8</formula>
    </cfRule>
    <cfRule type="cellIs" dxfId="12344" priority="2486" operator="greaterThan">
      <formula>1</formula>
    </cfRule>
  </conditionalFormatting>
  <conditionalFormatting sqref="R31">
    <cfRule type="cellIs" dxfId="12343" priority="2483" operator="greaterThan">
      <formula>1</formula>
    </cfRule>
    <cfRule type="cellIs" dxfId="12342" priority="2484" operator="lessThan">
      <formula>0.8</formula>
    </cfRule>
  </conditionalFormatting>
  <conditionalFormatting sqref="P31">
    <cfRule type="cellIs" dxfId="12341" priority="2482" operator="greaterThan">
      <formula>0</formula>
    </cfRule>
  </conditionalFormatting>
  <conditionalFormatting sqref="Q31">
    <cfRule type="cellIs" dxfId="12340" priority="2476" operator="lessThan">
      <formula>0</formula>
    </cfRule>
  </conditionalFormatting>
  <conditionalFormatting sqref="R31">
    <cfRule type="cellIs" dxfId="12339" priority="2480" operator="lessThan">
      <formula>0.8</formula>
    </cfRule>
    <cfRule type="cellIs" dxfId="12338" priority="2481" operator="greaterThan">
      <formula>1</formula>
    </cfRule>
  </conditionalFormatting>
  <conditionalFormatting sqref="R31">
    <cfRule type="cellIs" dxfId="12337" priority="2478" operator="greaterThan">
      <formula>1</formula>
    </cfRule>
    <cfRule type="cellIs" dxfId="12336" priority="2479" operator="lessThan">
      <formula>0.8</formula>
    </cfRule>
  </conditionalFormatting>
  <conditionalFormatting sqref="P31">
    <cfRule type="cellIs" dxfId="12335" priority="2477" operator="greaterThan">
      <formula>0</formula>
    </cfRule>
  </conditionalFormatting>
  <conditionalFormatting sqref="Q31">
    <cfRule type="cellIs" dxfId="12334" priority="2475" operator="lessThan">
      <formula>0</formula>
    </cfRule>
  </conditionalFormatting>
  <conditionalFormatting sqref="R31">
    <cfRule type="cellIs" dxfId="12333" priority="2473" operator="lessThan">
      <formula>0.8</formula>
    </cfRule>
    <cfRule type="cellIs" dxfId="12332" priority="2474" operator="greaterThan">
      <formula>1</formula>
    </cfRule>
  </conditionalFormatting>
  <conditionalFormatting sqref="R31">
    <cfRule type="cellIs" dxfId="12331" priority="2471" operator="greaterThan">
      <formula>1</formula>
    </cfRule>
    <cfRule type="cellIs" dxfId="12330" priority="2472" operator="lessThan">
      <formula>0.8</formula>
    </cfRule>
  </conditionalFormatting>
  <conditionalFormatting sqref="P31">
    <cfRule type="cellIs" dxfId="12329" priority="2470" operator="greaterThan">
      <formula>0</formula>
    </cfRule>
  </conditionalFormatting>
  <conditionalFormatting sqref="Q31">
    <cfRule type="cellIs" dxfId="12328" priority="2469" operator="lessThan">
      <formula>0</formula>
    </cfRule>
  </conditionalFormatting>
  <conditionalFormatting sqref="R31">
    <cfRule type="cellIs" dxfId="12327" priority="2467" operator="lessThan">
      <formula>0.8</formula>
    </cfRule>
    <cfRule type="cellIs" dxfId="12326" priority="2468" operator="greaterThan">
      <formula>1</formula>
    </cfRule>
  </conditionalFormatting>
  <conditionalFormatting sqref="R31">
    <cfRule type="cellIs" dxfId="12325" priority="2465" operator="greaterThan">
      <formula>1</formula>
    </cfRule>
    <cfRule type="cellIs" dxfId="12324" priority="2466" operator="lessThan">
      <formula>0.8</formula>
    </cfRule>
  </conditionalFormatting>
  <conditionalFormatting sqref="P31">
    <cfRule type="cellIs" dxfId="12323" priority="2464" operator="greaterThan">
      <formula>0</formula>
    </cfRule>
  </conditionalFormatting>
  <conditionalFormatting sqref="Q31">
    <cfRule type="cellIs" dxfId="12322" priority="2463" operator="lessThan">
      <formula>0</formula>
    </cfRule>
  </conditionalFormatting>
  <conditionalFormatting sqref="R31">
    <cfRule type="cellIs" dxfId="12321" priority="2461" operator="lessThan">
      <formula>0.8</formula>
    </cfRule>
    <cfRule type="cellIs" dxfId="12320" priority="2462" operator="greaterThan">
      <formula>1</formula>
    </cfRule>
  </conditionalFormatting>
  <conditionalFormatting sqref="R31">
    <cfRule type="cellIs" dxfId="12319" priority="2459" operator="greaterThan">
      <formula>1</formula>
    </cfRule>
    <cfRule type="cellIs" dxfId="12318" priority="2460" operator="lessThan">
      <formula>0.8</formula>
    </cfRule>
  </conditionalFormatting>
  <conditionalFormatting sqref="P31">
    <cfRule type="cellIs" dxfId="12317" priority="2458" operator="greaterThan">
      <formula>0</formula>
    </cfRule>
  </conditionalFormatting>
  <conditionalFormatting sqref="Q31">
    <cfRule type="cellIs" dxfId="12316" priority="2457" operator="lessThan">
      <formula>0</formula>
    </cfRule>
  </conditionalFormatting>
  <conditionalFormatting sqref="R31">
    <cfRule type="cellIs" dxfId="12315" priority="2455" operator="lessThan">
      <formula>0.8</formula>
    </cfRule>
    <cfRule type="cellIs" dxfId="12314" priority="2456" operator="greaterThan">
      <formula>1</formula>
    </cfRule>
  </conditionalFormatting>
  <conditionalFormatting sqref="R31">
    <cfRule type="cellIs" dxfId="12313" priority="2453" operator="greaterThan">
      <formula>1</formula>
    </cfRule>
    <cfRule type="cellIs" dxfId="12312" priority="2454" operator="lessThan">
      <formula>0.8</formula>
    </cfRule>
  </conditionalFormatting>
  <conditionalFormatting sqref="P31">
    <cfRule type="cellIs" dxfId="12311" priority="2452" operator="greaterThan">
      <formula>0</formula>
    </cfRule>
  </conditionalFormatting>
  <conditionalFormatting sqref="Q31">
    <cfRule type="cellIs" dxfId="12310" priority="2451" operator="lessThan">
      <formula>0</formula>
    </cfRule>
  </conditionalFormatting>
  <conditionalFormatting sqref="R31">
    <cfRule type="cellIs" dxfId="12309" priority="2449" operator="lessThan">
      <formula>0.8</formula>
    </cfRule>
    <cfRule type="cellIs" dxfId="12308" priority="2450" operator="greaterThan">
      <formula>1</formula>
    </cfRule>
  </conditionalFormatting>
  <conditionalFormatting sqref="R31">
    <cfRule type="cellIs" dxfId="12307" priority="2447" operator="greaterThan">
      <formula>1</formula>
    </cfRule>
    <cfRule type="cellIs" dxfId="12306" priority="2448" operator="lessThan">
      <formula>0.8</formula>
    </cfRule>
  </conditionalFormatting>
  <conditionalFormatting sqref="P31">
    <cfRule type="cellIs" dxfId="12305" priority="2446" operator="greaterThan">
      <formula>0</formula>
    </cfRule>
  </conditionalFormatting>
  <conditionalFormatting sqref="P31">
    <cfRule type="cellIs" dxfId="12304" priority="2440" operator="greaterThan">
      <formula>0</formula>
    </cfRule>
  </conditionalFormatting>
  <conditionalFormatting sqref="Q31">
    <cfRule type="cellIs" dxfId="12303" priority="2445" operator="lessThan">
      <formula>0</formula>
    </cfRule>
  </conditionalFormatting>
  <conditionalFormatting sqref="R31">
    <cfRule type="cellIs" dxfId="12302" priority="2443" operator="lessThan">
      <formula>0.8</formula>
    </cfRule>
    <cfRule type="cellIs" dxfId="12301" priority="2444" operator="greaterThan">
      <formula>1</formula>
    </cfRule>
  </conditionalFormatting>
  <conditionalFormatting sqref="R31">
    <cfRule type="cellIs" dxfId="12300" priority="2441" operator="greaterThan">
      <formula>1</formula>
    </cfRule>
    <cfRule type="cellIs" dxfId="12299" priority="2442" operator="lessThan">
      <formula>0.8</formula>
    </cfRule>
  </conditionalFormatting>
  <conditionalFormatting sqref="P31">
    <cfRule type="cellIs" dxfId="12298" priority="2434" operator="greaterThan">
      <formula>0</formula>
    </cfRule>
  </conditionalFormatting>
  <conditionalFormatting sqref="Q31">
    <cfRule type="cellIs" dxfId="12297" priority="2439" operator="lessThan">
      <formula>0</formula>
    </cfRule>
  </conditionalFormatting>
  <conditionalFormatting sqref="R31">
    <cfRule type="cellIs" dxfId="12296" priority="2437" operator="lessThan">
      <formula>0.8</formula>
    </cfRule>
    <cfRule type="cellIs" dxfId="12295" priority="2438" operator="greaterThan">
      <formula>1</formula>
    </cfRule>
  </conditionalFormatting>
  <conditionalFormatting sqref="R31">
    <cfRule type="cellIs" dxfId="12294" priority="2435" operator="greaterThan">
      <formula>1</formula>
    </cfRule>
    <cfRule type="cellIs" dxfId="12293" priority="2436" operator="lessThan">
      <formula>0.8</formula>
    </cfRule>
  </conditionalFormatting>
  <conditionalFormatting sqref="R31">
    <cfRule type="cellIs" dxfId="12292" priority="2431" operator="lessThan">
      <formula>0.8</formula>
    </cfRule>
    <cfRule type="cellIs" dxfId="12291" priority="2432" operator="greaterThan">
      <formula>1</formula>
    </cfRule>
  </conditionalFormatting>
  <conditionalFormatting sqref="R31">
    <cfRule type="cellIs" dxfId="12290" priority="2429" operator="greaterThan">
      <formula>1</formula>
    </cfRule>
    <cfRule type="cellIs" dxfId="12289" priority="2430" operator="lessThan">
      <formula>0.8</formula>
    </cfRule>
  </conditionalFormatting>
  <conditionalFormatting sqref="P31">
    <cfRule type="cellIs" dxfId="12288" priority="2428" operator="greaterThan">
      <formula>0</formula>
    </cfRule>
  </conditionalFormatting>
  <conditionalFormatting sqref="Q31">
    <cfRule type="cellIs" dxfId="12287" priority="2433" operator="lessThan">
      <formula>0</formula>
    </cfRule>
  </conditionalFormatting>
  <conditionalFormatting sqref="Q31">
    <cfRule type="cellIs" dxfId="12286" priority="2427" operator="lessThan">
      <formula>0</formula>
    </cfRule>
  </conditionalFormatting>
  <conditionalFormatting sqref="R31">
    <cfRule type="cellIs" dxfId="12285" priority="2425" operator="lessThan">
      <formula>0.8</formula>
    </cfRule>
    <cfRule type="cellIs" dxfId="12284" priority="2426" operator="greaterThan">
      <formula>1</formula>
    </cfRule>
  </conditionalFormatting>
  <conditionalFormatting sqref="R31">
    <cfRule type="cellIs" dxfId="12283" priority="2423" operator="greaterThan">
      <formula>1</formula>
    </cfRule>
    <cfRule type="cellIs" dxfId="12282" priority="2424" operator="lessThan">
      <formula>0.8</formula>
    </cfRule>
  </conditionalFormatting>
  <conditionalFormatting sqref="P31">
    <cfRule type="cellIs" dxfId="12281" priority="2422" operator="greaterThan">
      <formula>0</formula>
    </cfRule>
  </conditionalFormatting>
  <conditionalFormatting sqref="Q31">
    <cfRule type="cellIs" dxfId="12280" priority="2421" operator="lessThan">
      <formula>0</formula>
    </cfRule>
  </conditionalFormatting>
  <conditionalFormatting sqref="R31">
    <cfRule type="cellIs" dxfId="12279" priority="2419" operator="lessThan">
      <formula>0.8</formula>
    </cfRule>
    <cfRule type="cellIs" dxfId="12278" priority="2420" operator="greaterThan">
      <formula>1</formula>
    </cfRule>
  </conditionalFormatting>
  <conditionalFormatting sqref="R31">
    <cfRule type="cellIs" dxfId="12277" priority="2417" operator="greaterThan">
      <formula>1</formula>
    </cfRule>
    <cfRule type="cellIs" dxfId="12276" priority="2418" operator="lessThan">
      <formula>0.8</formula>
    </cfRule>
  </conditionalFormatting>
  <conditionalFormatting sqref="P31">
    <cfRule type="cellIs" dxfId="12275" priority="2416" operator="greaterThan">
      <formula>0</formula>
    </cfRule>
  </conditionalFormatting>
  <conditionalFormatting sqref="Q31">
    <cfRule type="cellIs" dxfId="12274" priority="2415" operator="lessThan">
      <formula>0</formula>
    </cfRule>
  </conditionalFormatting>
  <conditionalFormatting sqref="R31">
    <cfRule type="cellIs" dxfId="12273" priority="2413" operator="lessThan">
      <formula>0.8</formula>
    </cfRule>
    <cfRule type="cellIs" dxfId="12272" priority="2414" operator="greaterThan">
      <formula>1</formula>
    </cfRule>
  </conditionalFormatting>
  <conditionalFormatting sqref="R31">
    <cfRule type="cellIs" dxfId="12271" priority="2411" operator="greaterThan">
      <formula>1</formula>
    </cfRule>
    <cfRule type="cellIs" dxfId="12270" priority="2412" operator="lessThan">
      <formula>0.8</formula>
    </cfRule>
  </conditionalFormatting>
  <conditionalFormatting sqref="P31">
    <cfRule type="cellIs" dxfId="12269" priority="2410" operator="greaterThan">
      <formula>0</formula>
    </cfRule>
  </conditionalFormatting>
  <conditionalFormatting sqref="Q31">
    <cfRule type="cellIs" dxfId="12268" priority="2409" operator="lessThan">
      <formula>0</formula>
    </cfRule>
  </conditionalFormatting>
  <conditionalFormatting sqref="R31">
    <cfRule type="cellIs" dxfId="12267" priority="2407" operator="lessThan">
      <formula>0.8</formula>
    </cfRule>
    <cfRule type="cellIs" dxfId="12266" priority="2408" operator="greaterThan">
      <formula>1</formula>
    </cfRule>
  </conditionalFormatting>
  <conditionalFormatting sqref="R31">
    <cfRule type="cellIs" dxfId="12265" priority="2405" operator="greaterThan">
      <formula>1</formula>
    </cfRule>
    <cfRule type="cellIs" dxfId="12264" priority="2406" operator="lessThan">
      <formula>0.8</formula>
    </cfRule>
  </conditionalFormatting>
  <conditionalFormatting sqref="P31">
    <cfRule type="cellIs" dxfId="12263" priority="2404" operator="greaterThan">
      <formula>0</formula>
    </cfRule>
  </conditionalFormatting>
  <conditionalFormatting sqref="P31">
    <cfRule type="cellIs" dxfId="12262" priority="2398" operator="greaterThan">
      <formula>0</formula>
    </cfRule>
  </conditionalFormatting>
  <conditionalFormatting sqref="Q31">
    <cfRule type="cellIs" dxfId="12261" priority="2403" operator="lessThan">
      <formula>0</formula>
    </cfRule>
  </conditionalFormatting>
  <conditionalFormatting sqref="R31">
    <cfRule type="cellIs" dxfId="12260" priority="2401" operator="lessThan">
      <formula>0.8</formula>
    </cfRule>
    <cfRule type="cellIs" dxfId="12259" priority="2402" operator="greaterThan">
      <formula>1</formula>
    </cfRule>
  </conditionalFormatting>
  <conditionalFormatting sqref="R31">
    <cfRule type="cellIs" dxfId="12258" priority="2399" operator="greaterThan">
      <formula>1</formula>
    </cfRule>
    <cfRule type="cellIs" dxfId="12257" priority="2400" operator="lessThan">
      <formula>0.8</formula>
    </cfRule>
  </conditionalFormatting>
  <conditionalFormatting sqref="P31">
    <cfRule type="cellIs" dxfId="12256" priority="2392" operator="greaterThan">
      <formula>0</formula>
    </cfRule>
  </conditionalFormatting>
  <conditionalFormatting sqref="Q31">
    <cfRule type="cellIs" dxfId="12255" priority="2397" operator="lessThan">
      <formula>0</formula>
    </cfRule>
  </conditionalFormatting>
  <conditionalFormatting sqref="R31">
    <cfRule type="cellIs" dxfId="12254" priority="2395" operator="lessThan">
      <formula>0.8</formula>
    </cfRule>
    <cfRule type="cellIs" dxfId="12253" priority="2396" operator="greaterThan">
      <formula>1</formula>
    </cfRule>
  </conditionalFormatting>
  <conditionalFormatting sqref="R31">
    <cfRule type="cellIs" dxfId="12252" priority="2393" operator="greaterThan">
      <formula>1</formula>
    </cfRule>
    <cfRule type="cellIs" dxfId="12251" priority="2394" operator="lessThan">
      <formula>0.8</formula>
    </cfRule>
  </conditionalFormatting>
  <conditionalFormatting sqref="R31">
    <cfRule type="cellIs" dxfId="12250" priority="2389" operator="lessThan">
      <formula>0.8</formula>
    </cfRule>
    <cfRule type="cellIs" dxfId="12249" priority="2390" operator="greaterThan">
      <formula>1</formula>
    </cfRule>
  </conditionalFormatting>
  <conditionalFormatting sqref="R31">
    <cfRule type="cellIs" dxfId="12248" priority="2387" operator="greaterThan">
      <formula>1</formula>
    </cfRule>
    <cfRule type="cellIs" dxfId="12247" priority="2388" operator="lessThan">
      <formula>0.8</formula>
    </cfRule>
  </conditionalFormatting>
  <conditionalFormatting sqref="P31">
    <cfRule type="cellIs" dxfId="12246" priority="2386" operator="greaterThan">
      <formula>0</formula>
    </cfRule>
  </conditionalFormatting>
  <conditionalFormatting sqref="Q31">
    <cfRule type="cellIs" dxfId="12245" priority="2391" operator="lessThan">
      <formula>0</formula>
    </cfRule>
  </conditionalFormatting>
  <conditionalFormatting sqref="Q31">
    <cfRule type="cellIs" dxfId="12244" priority="2385" operator="lessThan">
      <formula>0</formula>
    </cfRule>
  </conditionalFormatting>
  <conditionalFormatting sqref="R31">
    <cfRule type="cellIs" dxfId="12243" priority="2383" operator="lessThan">
      <formula>0.8</formula>
    </cfRule>
    <cfRule type="cellIs" dxfId="12242" priority="2384" operator="greaterThan">
      <formula>1</formula>
    </cfRule>
  </conditionalFormatting>
  <conditionalFormatting sqref="R31">
    <cfRule type="cellIs" dxfId="12241" priority="2381" operator="greaterThan">
      <formula>1</formula>
    </cfRule>
    <cfRule type="cellIs" dxfId="12240" priority="2382" operator="lessThan">
      <formula>0.8</formula>
    </cfRule>
  </conditionalFormatting>
  <conditionalFormatting sqref="P31">
    <cfRule type="cellIs" dxfId="12239" priority="2380" operator="greaterThan">
      <formula>0</formula>
    </cfRule>
  </conditionalFormatting>
  <conditionalFormatting sqref="P31">
    <cfRule type="cellIs" dxfId="12238" priority="2374" operator="greaterThan">
      <formula>0</formula>
    </cfRule>
  </conditionalFormatting>
  <conditionalFormatting sqref="Q31">
    <cfRule type="cellIs" dxfId="12237" priority="2379" operator="lessThan">
      <formula>0</formula>
    </cfRule>
  </conditionalFormatting>
  <conditionalFormatting sqref="R31">
    <cfRule type="cellIs" dxfId="12236" priority="2377" operator="lessThan">
      <formula>0.8</formula>
    </cfRule>
    <cfRule type="cellIs" dxfId="12235" priority="2378" operator="greaterThan">
      <formula>1</formula>
    </cfRule>
  </conditionalFormatting>
  <conditionalFormatting sqref="R31">
    <cfRule type="cellIs" dxfId="12234" priority="2375" operator="greaterThan">
      <formula>1</formula>
    </cfRule>
    <cfRule type="cellIs" dxfId="12233" priority="2376" operator="lessThan">
      <formula>0.8</formula>
    </cfRule>
  </conditionalFormatting>
  <conditionalFormatting sqref="P31">
    <cfRule type="cellIs" dxfId="12232" priority="2368" operator="greaterThan">
      <formula>0</formula>
    </cfRule>
  </conditionalFormatting>
  <conditionalFormatting sqref="Q31">
    <cfRule type="cellIs" dxfId="12231" priority="2373" operator="lessThan">
      <formula>0</formula>
    </cfRule>
  </conditionalFormatting>
  <conditionalFormatting sqref="R31">
    <cfRule type="cellIs" dxfId="12230" priority="2371" operator="lessThan">
      <formula>0.8</formula>
    </cfRule>
    <cfRule type="cellIs" dxfId="12229" priority="2372" operator="greaterThan">
      <formula>1</formula>
    </cfRule>
  </conditionalFormatting>
  <conditionalFormatting sqref="R31">
    <cfRule type="cellIs" dxfId="12228" priority="2369" operator="greaterThan">
      <formula>1</formula>
    </cfRule>
    <cfRule type="cellIs" dxfId="12227" priority="2370" operator="lessThan">
      <formula>0.8</formula>
    </cfRule>
  </conditionalFormatting>
  <conditionalFormatting sqref="R31">
    <cfRule type="cellIs" dxfId="12226" priority="2365" operator="lessThan">
      <formula>0.8</formula>
    </cfRule>
    <cfRule type="cellIs" dxfId="12225" priority="2366" operator="greaterThan">
      <formula>1</formula>
    </cfRule>
  </conditionalFormatting>
  <conditionalFormatting sqref="R31">
    <cfRule type="cellIs" dxfId="12224" priority="2363" operator="greaterThan">
      <formula>1</formula>
    </cfRule>
    <cfRule type="cellIs" dxfId="12223" priority="2364" operator="lessThan">
      <formula>0.8</formula>
    </cfRule>
  </conditionalFormatting>
  <conditionalFormatting sqref="P31">
    <cfRule type="cellIs" dxfId="12222" priority="2362" operator="greaterThan">
      <formula>0</formula>
    </cfRule>
  </conditionalFormatting>
  <conditionalFormatting sqref="Q31">
    <cfRule type="cellIs" dxfId="12221" priority="2367" operator="lessThan">
      <formula>0</formula>
    </cfRule>
  </conditionalFormatting>
  <conditionalFormatting sqref="P31">
    <cfRule type="cellIs" dxfId="12220" priority="2356" operator="greaterThan">
      <formula>0</formula>
    </cfRule>
  </conditionalFormatting>
  <conditionalFormatting sqref="Q31">
    <cfRule type="cellIs" dxfId="12219" priority="2361" operator="lessThan">
      <formula>0</formula>
    </cfRule>
  </conditionalFormatting>
  <conditionalFormatting sqref="R31">
    <cfRule type="cellIs" dxfId="12218" priority="2359" operator="lessThan">
      <formula>0.8</formula>
    </cfRule>
    <cfRule type="cellIs" dxfId="12217" priority="2360" operator="greaterThan">
      <formula>1</formula>
    </cfRule>
  </conditionalFormatting>
  <conditionalFormatting sqref="R31">
    <cfRule type="cellIs" dxfId="12216" priority="2357" operator="greaterThan">
      <formula>1</formula>
    </cfRule>
    <cfRule type="cellIs" dxfId="12215" priority="2358" operator="lessThan">
      <formula>0.8</formula>
    </cfRule>
  </conditionalFormatting>
  <conditionalFormatting sqref="R31">
    <cfRule type="cellIs" dxfId="12214" priority="2353" operator="lessThan">
      <formula>0.8</formula>
    </cfRule>
    <cfRule type="cellIs" dxfId="12213" priority="2354" operator="greaterThan">
      <formula>1</formula>
    </cfRule>
  </conditionalFormatting>
  <conditionalFormatting sqref="R31">
    <cfRule type="cellIs" dxfId="12212" priority="2351" operator="greaterThan">
      <formula>1</formula>
    </cfRule>
    <cfRule type="cellIs" dxfId="12211" priority="2352" operator="lessThan">
      <formula>0.8</formula>
    </cfRule>
  </conditionalFormatting>
  <conditionalFormatting sqref="P31">
    <cfRule type="cellIs" dxfId="12210" priority="2350" operator="greaterThan">
      <formula>0</formula>
    </cfRule>
  </conditionalFormatting>
  <conditionalFormatting sqref="Q31">
    <cfRule type="cellIs" dxfId="12209" priority="2355" operator="lessThan">
      <formula>0</formula>
    </cfRule>
  </conditionalFormatting>
  <conditionalFormatting sqref="R31">
    <cfRule type="cellIs" dxfId="12208" priority="2347" operator="lessThan">
      <formula>0.8</formula>
    </cfRule>
    <cfRule type="cellIs" dxfId="12207" priority="2348" operator="greaterThan">
      <formula>1</formula>
    </cfRule>
  </conditionalFormatting>
  <conditionalFormatting sqref="R31">
    <cfRule type="cellIs" dxfId="12206" priority="2345" operator="greaterThan">
      <formula>1</formula>
    </cfRule>
    <cfRule type="cellIs" dxfId="12205" priority="2346" operator="lessThan">
      <formula>0.8</formula>
    </cfRule>
  </conditionalFormatting>
  <conditionalFormatting sqref="P31">
    <cfRule type="cellIs" dxfId="12204" priority="2344" operator="greaterThan">
      <formula>0</formula>
    </cfRule>
  </conditionalFormatting>
  <conditionalFormatting sqref="Q31">
    <cfRule type="cellIs" dxfId="12203" priority="2349" operator="lessThan">
      <formula>0</formula>
    </cfRule>
  </conditionalFormatting>
  <conditionalFormatting sqref="Q31">
    <cfRule type="cellIs" dxfId="12202" priority="2343" operator="lessThan">
      <formula>0</formula>
    </cfRule>
  </conditionalFormatting>
  <conditionalFormatting sqref="R31">
    <cfRule type="cellIs" dxfId="12201" priority="2341" operator="lessThan">
      <formula>0.8</formula>
    </cfRule>
    <cfRule type="cellIs" dxfId="12200" priority="2342" operator="greaterThan">
      <formula>1</formula>
    </cfRule>
  </conditionalFormatting>
  <conditionalFormatting sqref="R31">
    <cfRule type="cellIs" dxfId="12199" priority="2339" operator="greaterThan">
      <formula>1</formula>
    </cfRule>
    <cfRule type="cellIs" dxfId="12198" priority="2340" operator="lessThan">
      <formula>0.8</formula>
    </cfRule>
  </conditionalFormatting>
  <conditionalFormatting sqref="P31">
    <cfRule type="cellIs" dxfId="12197" priority="2338" operator="greaterThan">
      <formula>0</formula>
    </cfRule>
  </conditionalFormatting>
  <conditionalFormatting sqref="Q31">
    <cfRule type="cellIs" dxfId="12196" priority="2332" operator="lessThan">
      <formula>0</formula>
    </cfRule>
  </conditionalFormatting>
  <conditionalFormatting sqref="R31">
    <cfRule type="cellIs" dxfId="12195" priority="2336" operator="lessThan">
      <formula>0.8</formula>
    </cfRule>
    <cfRule type="cellIs" dxfId="12194" priority="2337" operator="greaterThan">
      <formula>1</formula>
    </cfRule>
  </conditionalFormatting>
  <conditionalFormatting sqref="R31">
    <cfRule type="cellIs" dxfId="12193" priority="2334" operator="greaterThan">
      <formula>1</formula>
    </cfRule>
    <cfRule type="cellIs" dxfId="12192" priority="2335" operator="lessThan">
      <formula>0.8</formula>
    </cfRule>
  </conditionalFormatting>
  <conditionalFormatting sqref="P31">
    <cfRule type="cellIs" dxfId="12191" priority="2333" operator="greaterThan">
      <formula>0</formula>
    </cfRule>
  </conditionalFormatting>
  <conditionalFormatting sqref="Q31">
    <cfRule type="cellIs" dxfId="12190" priority="2331" operator="lessThan">
      <formula>0</formula>
    </cfRule>
  </conditionalFormatting>
  <conditionalFormatting sqref="R31">
    <cfRule type="cellIs" dxfId="12189" priority="2329" operator="lessThan">
      <formula>0.8</formula>
    </cfRule>
    <cfRule type="cellIs" dxfId="12188" priority="2330" operator="greaterThan">
      <formula>1</formula>
    </cfRule>
  </conditionalFormatting>
  <conditionalFormatting sqref="R31">
    <cfRule type="cellIs" dxfId="12187" priority="2327" operator="greaterThan">
      <formula>1</formula>
    </cfRule>
    <cfRule type="cellIs" dxfId="12186" priority="2328" operator="lessThan">
      <formula>0.8</formula>
    </cfRule>
  </conditionalFormatting>
  <conditionalFormatting sqref="P31">
    <cfRule type="cellIs" dxfId="12185" priority="2326" operator="greaterThan">
      <formula>0</formula>
    </cfRule>
  </conditionalFormatting>
  <conditionalFormatting sqref="Q31">
    <cfRule type="cellIs" dxfId="12184" priority="2325" operator="lessThan">
      <formula>0</formula>
    </cfRule>
  </conditionalFormatting>
  <conditionalFormatting sqref="R31">
    <cfRule type="cellIs" dxfId="12183" priority="2323" operator="lessThan">
      <formula>0.8</formula>
    </cfRule>
    <cfRule type="cellIs" dxfId="12182" priority="2324" operator="greaterThan">
      <formula>1</formula>
    </cfRule>
  </conditionalFormatting>
  <conditionalFormatting sqref="R31">
    <cfRule type="cellIs" dxfId="12181" priority="2321" operator="greaterThan">
      <formula>1</formula>
    </cfRule>
    <cfRule type="cellIs" dxfId="12180" priority="2322" operator="lessThan">
      <formula>0.8</formula>
    </cfRule>
  </conditionalFormatting>
  <conditionalFormatting sqref="P31">
    <cfRule type="cellIs" dxfId="12179" priority="2320" operator="greaterThan">
      <formula>0</formula>
    </cfRule>
  </conditionalFormatting>
  <conditionalFormatting sqref="Q31">
    <cfRule type="cellIs" dxfId="12178" priority="2319" operator="lessThan">
      <formula>0</formula>
    </cfRule>
  </conditionalFormatting>
  <conditionalFormatting sqref="R31">
    <cfRule type="cellIs" dxfId="12177" priority="2317" operator="lessThan">
      <formula>0.8</formula>
    </cfRule>
    <cfRule type="cellIs" dxfId="12176" priority="2318" operator="greaterThan">
      <formula>1</formula>
    </cfRule>
  </conditionalFormatting>
  <conditionalFormatting sqref="R31">
    <cfRule type="cellIs" dxfId="12175" priority="2315" operator="greaterThan">
      <formula>1</formula>
    </cfRule>
    <cfRule type="cellIs" dxfId="12174" priority="2316" operator="lessThan">
      <formula>0.8</formula>
    </cfRule>
  </conditionalFormatting>
  <conditionalFormatting sqref="P31">
    <cfRule type="cellIs" dxfId="12173" priority="2314" operator="greaterThan">
      <formula>0</formula>
    </cfRule>
  </conditionalFormatting>
  <conditionalFormatting sqref="Q31">
    <cfRule type="cellIs" dxfId="12172" priority="2313" operator="lessThan">
      <formula>0</formula>
    </cfRule>
  </conditionalFormatting>
  <conditionalFormatting sqref="R31">
    <cfRule type="cellIs" dxfId="12171" priority="2311" operator="lessThan">
      <formula>0.8</formula>
    </cfRule>
    <cfRule type="cellIs" dxfId="12170" priority="2312" operator="greaterThan">
      <formula>1</formula>
    </cfRule>
  </conditionalFormatting>
  <conditionalFormatting sqref="R31">
    <cfRule type="cellIs" dxfId="12169" priority="2309" operator="greaterThan">
      <formula>1</formula>
    </cfRule>
    <cfRule type="cellIs" dxfId="12168" priority="2310" operator="lessThan">
      <formula>0.8</formula>
    </cfRule>
  </conditionalFormatting>
  <conditionalFormatting sqref="P31">
    <cfRule type="cellIs" dxfId="12167" priority="2308" operator="greaterThan">
      <formula>0</formula>
    </cfRule>
  </conditionalFormatting>
  <conditionalFormatting sqref="Q31">
    <cfRule type="cellIs" dxfId="12166" priority="2307" operator="lessThan">
      <formula>0</formula>
    </cfRule>
  </conditionalFormatting>
  <conditionalFormatting sqref="R31">
    <cfRule type="cellIs" dxfId="12165" priority="2305" operator="lessThan">
      <formula>0.8</formula>
    </cfRule>
    <cfRule type="cellIs" dxfId="12164" priority="2306" operator="greaterThan">
      <formula>1</formula>
    </cfRule>
  </conditionalFormatting>
  <conditionalFormatting sqref="R31">
    <cfRule type="cellIs" dxfId="12163" priority="2303" operator="greaterThan">
      <formula>1</formula>
    </cfRule>
    <cfRule type="cellIs" dxfId="12162" priority="2304" operator="lessThan">
      <formula>0.8</formula>
    </cfRule>
  </conditionalFormatting>
  <conditionalFormatting sqref="P31">
    <cfRule type="cellIs" dxfId="12161" priority="2302" operator="greaterThan">
      <formula>0</formula>
    </cfRule>
  </conditionalFormatting>
  <conditionalFormatting sqref="P31">
    <cfRule type="cellIs" dxfId="12160" priority="2296" operator="greaterThan">
      <formula>0</formula>
    </cfRule>
  </conditionalFormatting>
  <conditionalFormatting sqref="Q31">
    <cfRule type="cellIs" dxfId="12159" priority="2301" operator="lessThan">
      <formula>0</formula>
    </cfRule>
  </conditionalFormatting>
  <conditionalFormatting sqref="R31">
    <cfRule type="cellIs" dxfId="12158" priority="2299" operator="lessThan">
      <formula>0.8</formula>
    </cfRule>
    <cfRule type="cellIs" dxfId="12157" priority="2300" operator="greaterThan">
      <formula>1</formula>
    </cfRule>
  </conditionalFormatting>
  <conditionalFormatting sqref="R31">
    <cfRule type="cellIs" dxfId="12156" priority="2297" operator="greaterThan">
      <formula>1</formula>
    </cfRule>
    <cfRule type="cellIs" dxfId="12155" priority="2298" operator="lessThan">
      <formula>0.8</formula>
    </cfRule>
  </conditionalFormatting>
  <conditionalFormatting sqref="P31">
    <cfRule type="cellIs" dxfId="12154" priority="2290" operator="greaterThan">
      <formula>0</formula>
    </cfRule>
  </conditionalFormatting>
  <conditionalFormatting sqref="Q31">
    <cfRule type="cellIs" dxfId="12153" priority="2295" operator="lessThan">
      <formula>0</formula>
    </cfRule>
  </conditionalFormatting>
  <conditionalFormatting sqref="R31">
    <cfRule type="cellIs" dxfId="12152" priority="2293" operator="lessThan">
      <formula>0.8</formula>
    </cfRule>
    <cfRule type="cellIs" dxfId="12151" priority="2294" operator="greaterThan">
      <formula>1</formula>
    </cfRule>
  </conditionalFormatting>
  <conditionalFormatting sqref="R31">
    <cfRule type="cellIs" dxfId="12150" priority="2291" operator="greaterThan">
      <formula>1</formula>
    </cfRule>
    <cfRule type="cellIs" dxfId="12149" priority="2292" operator="lessThan">
      <formula>0.8</formula>
    </cfRule>
  </conditionalFormatting>
  <conditionalFormatting sqref="R31">
    <cfRule type="cellIs" dxfId="12148" priority="2287" operator="lessThan">
      <formula>0.8</formula>
    </cfRule>
    <cfRule type="cellIs" dxfId="12147" priority="2288" operator="greaterThan">
      <formula>1</formula>
    </cfRule>
  </conditionalFormatting>
  <conditionalFormatting sqref="R31">
    <cfRule type="cellIs" dxfId="12146" priority="2285" operator="greaterThan">
      <formula>1</formula>
    </cfRule>
    <cfRule type="cellIs" dxfId="12145" priority="2286" operator="lessThan">
      <formula>0.8</formula>
    </cfRule>
  </conditionalFormatting>
  <conditionalFormatting sqref="P31">
    <cfRule type="cellIs" dxfId="12144" priority="2284" operator="greaterThan">
      <formula>0</formula>
    </cfRule>
  </conditionalFormatting>
  <conditionalFormatting sqref="Q31">
    <cfRule type="cellIs" dxfId="12143" priority="2289" operator="lessThan">
      <formula>0</formula>
    </cfRule>
  </conditionalFormatting>
  <conditionalFormatting sqref="P79">
    <cfRule type="cellIs" dxfId="12142" priority="2278" operator="greaterThan">
      <formula>0</formula>
    </cfRule>
  </conditionalFormatting>
  <conditionalFormatting sqref="Q79">
    <cfRule type="cellIs" dxfId="12141" priority="2283" operator="lessThan">
      <formula>0</formula>
    </cfRule>
  </conditionalFormatting>
  <conditionalFormatting sqref="R79">
    <cfRule type="cellIs" dxfId="12140" priority="2281" operator="lessThan">
      <formula>0.8</formula>
    </cfRule>
    <cfRule type="cellIs" dxfId="12139" priority="2282" operator="greaterThan">
      <formula>1</formula>
    </cfRule>
  </conditionalFormatting>
  <conditionalFormatting sqref="R79">
    <cfRule type="cellIs" dxfId="12138" priority="2279" operator="greaterThan">
      <formula>1</formula>
    </cfRule>
    <cfRule type="cellIs" dxfId="12137" priority="2280" operator="lessThan">
      <formula>0.8</formula>
    </cfRule>
  </conditionalFormatting>
  <conditionalFormatting sqref="Q79">
    <cfRule type="cellIs" dxfId="12136" priority="2277" operator="lessThan">
      <formula>0</formula>
    </cfRule>
  </conditionalFormatting>
  <conditionalFormatting sqref="R79">
    <cfRule type="cellIs" dxfId="12135" priority="2275" operator="lessThan">
      <formula>0.8</formula>
    </cfRule>
    <cfRule type="cellIs" dxfId="12134" priority="2276" operator="greaterThan">
      <formula>1</formula>
    </cfRule>
  </conditionalFormatting>
  <conditionalFormatting sqref="R79">
    <cfRule type="cellIs" dxfId="12133" priority="2273" operator="greaterThan">
      <formula>1</formula>
    </cfRule>
    <cfRule type="cellIs" dxfId="12132" priority="2274" operator="lessThan">
      <formula>0.8</formula>
    </cfRule>
  </conditionalFormatting>
  <conditionalFormatting sqref="P79">
    <cfRule type="cellIs" dxfId="12131" priority="2272" operator="greaterThan">
      <formula>0</formula>
    </cfRule>
  </conditionalFormatting>
  <conditionalFormatting sqref="P79">
    <cfRule type="cellIs" dxfId="12130" priority="2266" operator="greaterThan">
      <formula>0</formula>
    </cfRule>
  </conditionalFormatting>
  <conditionalFormatting sqref="Q79">
    <cfRule type="cellIs" dxfId="12129" priority="2271" operator="lessThan">
      <formula>0</formula>
    </cfRule>
  </conditionalFormatting>
  <conditionalFormatting sqref="R79">
    <cfRule type="cellIs" dxfId="12128" priority="2269" operator="lessThan">
      <formula>0.8</formula>
    </cfRule>
    <cfRule type="cellIs" dxfId="12127" priority="2270" operator="greaterThan">
      <formula>1</formula>
    </cfRule>
  </conditionalFormatting>
  <conditionalFormatting sqref="R79">
    <cfRule type="cellIs" dxfId="12126" priority="2267" operator="greaterThan">
      <formula>1</formula>
    </cfRule>
    <cfRule type="cellIs" dxfId="12125" priority="2268" operator="lessThan">
      <formula>0.8</formula>
    </cfRule>
  </conditionalFormatting>
  <conditionalFormatting sqref="Q79">
    <cfRule type="cellIs" dxfId="12124" priority="2260" operator="lessThan">
      <formula>0</formula>
    </cfRule>
  </conditionalFormatting>
  <conditionalFormatting sqref="P79">
    <cfRule type="cellIs" dxfId="12123" priority="2261" operator="greaterThan">
      <formula>0</formula>
    </cfRule>
  </conditionalFormatting>
  <conditionalFormatting sqref="R79">
    <cfRule type="cellIs" dxfId="12122" priority="2264" operator="lessThan">
      <formula>0.8</formula>
    </cfRule>
    <cfRule type="cellIs" dxfId="12121" priority="2265" operator="greaterThan">
      <formula>1</formula>
    </cfRule>
  </conditionalFormatting>
  <conditionalFormatting sqref="R79">
    <cfRule type="cellIs" dxfId="12120" priority="2262" operator="greaterThan">
      <formula>1</formula>
    </cfRule>
    <cfRule type="cellIs" dxfId="12119" priority="2263" operator="lessThan">
      <formula>0.8</formula>
    </cfRule>
  </conditionalFormatting>
  <conditionalFormatting sqref="Q79">
    <cfRule type="cellIs" dxfId="12118" priority="2254" operator="lessThan">
      <formula>0</formula>
    </cfRule>
  </conditionalFormatting>
  <conditionalFormatting sqref="R79">
    <cfRule type="cellIs" dxfId="12117" priority="2258" operator="lessThan">
      <formula>0.8</formula>
    </cfRule>
    <cfRule type="cellIs" dxfId="12116" priority="2259" operator="greaterThan">
      <formula>1</formula>
    </cfRule>
  </conditionalFormatting>
  <conditionalFormatting sqref="R79">
    <cfRule type="cellIs" dxfId="12115" priority="2256" operator="greaterThan">
      <formula>1</formula>
    </cfRule>
    <cfRule type="cellIs" dxfId="12114" priority="2257" operator="lessThan">
      <formula>0.8</formula>
    </cfRule>
  </conditionalFormatting>
  <conditionalFormatting sqref="P79">
    <cfRule type="cellIs" dxfId="12113" priority="2255" operator="greaterThan">
      <formula>0</formula>
    </cfRule>
  </conditionalFormatting>
  <conditionalFormatting sqref="Q79">
    <cfRule type="cellIs" dxfId="12112" priority="2253" operator="lessThan">
      <formula>0</formula>
    </cfRule>
  </conditionalFormatting>
  <conditionalFormatting sqref="R79">
    <cfRule type="cellIs" dxfId="12111" priority="2251" operator="lessThan">
      <formula>0.8</formula>
    </cfRule>
    <cfRule type="cellIs" dxfId="12110" priority="2252" operator="greaterThan">
      <formula>1</formula>
    </cfRule>
  </conditionalFormatting>
  <conditionalFormatting sqref="R79">
    <cfRule type="cellIs" dxfId="12109" priority="2249" operator="greaterThan">
      <formula>1</formula>
    </cfRule>
    <cfRule type="cellIs" dxfId="12108" priority="2250" operator="lessThan">
      <formula>0.8</formula>
    </cfRule>
  </conditionalFormatting>
  <conditionalFormatting sqref="P79">
    <cfRule type="cellIs" dxfId="12107" priority="2248" operator="greaterThan">
      <formula>0</formula>
    </cfRule>
  </conditionalFormatting>
  <conditionalFormatting sqref="Q79">
    <cfRule type="cellIs" dxfId="12106" priority="2247" operator="lessThan">
      <formula>0</formula>
    </cfRule>
  </conditionalFormatting>
  <conditionalFormatting sqref="R79">
    <cfRule type="cellIs" dxfId="12105" priority="2245" operator="lessThan">
      <formula>0.8</formula>
    </cfRule>
    <cfRule type="cellIs" dxfId="12104" priority="2246" operator="greaterThan">
      <formula>1</formula>
    </cfRule>
  </conditionalFormatting>
  <conditionalFormatting sqref="R79">
    <cfRule type="cellIs" dxfId="12103" priority="2243" operator="greaterThan">
      <formula>1</formula>
    </cfRule>
    <cfRule type="cellIs" dxfId="12102" priority="2244" operator="lessThan">
      <formula>0.8</formula>
    </cfRule>
  </conditionalFormatting>
  <conditionalFormatting sqref="P79">
    <cfRule type="cellIs" dxfId="12101" priority="2242" operator="greaterThan">
      <formula>0</formula>
    </cfRule>
  </conditionalFormatting>
  <conditionalFormatting sqref="P79">
    <cfRule type="cellIs" dxfId="12100" priority="2236" operator="greaterThan">
      <formula>0</formula>
    </cfRule>
  </conditionalFormatting>
  <conditionalFormatting sqref="Q79">
    <cfRule type="cellIs" dxfId="12099" priority="2241" operator="lessThan">
      <formula>0</formula>
    </cfRule>
  </conditionalFormatting>
  <conditionalFormatting sqref="R79">
    <cfRule type="cellIs" dxfId="12098" priority="2239" operator="lessThan">
      <formula>0.8</formula>
    </cfRule>
    <cfRule type="cellIs" dxfId="12097" priority="2240" operator="greaterThan">
      <formula>1</formula>
    </cfRule>
  </conditionalFormatting>
  <conditionalFormatting sqref="R79">
    <cfRule type="cellIs" dxfId="12096" priority="2237" operator="greaterThan">
      <formula>1</formula>
    </cfRule>
    <cfRule type="cellIs" dxfId="12095" priority="2238" operator="lessThan">
      <formula>0.8</formula>
    </cfRule>
  </conditionalFormatting>
  <conditionalFormatting sqref="P71:P78">
    <cfRule type="cellIs" dxfId="12094" priority="2230" operator="greaterThan">
      <formula>0</formula>
    </cfRule>
  </conditionalFormatting>
  <conditionalFormatting sqref="Q71:Q78">
    <cfRule type="cellIs" dxfId="12093" priority="2235" operator="lessThan">
      <formula>0</formula>
    </cfRule>
  </conditionalFormatting>
  <conditionalFormatting sqref="R71:R78">
    <cfRule type="cellIs" dxfId="12092" priority="2233" operator="lessThan">
      <formula>0.8</formula>
    </cfRule>
    <cfRule type="cellIs" dxfId="12091" priority="2234" operator="greaterThan">
      <formula>1</formula>
    </cfRule>
  </conditionalFormatting>
  <conditionalFormatting sqref="R71:R78">
    <cfRule type="cellIs" dxfId="12090" priority="2231" operator="greaterThan">
      <formula>1</formula>
    </cfRule>
    <cfRule type="cellIs" dxfId="12089" priority="2232" operator="lessThan">
      <formula>0.8</formula>
    </cfRule>
  </conditionalFormatting>
  <conditionalFormatting sqref="Q148:Q153">
    <cfRule type="cellIs" dxfId="12088" priority="2229" operator="lessThan">
      <formula>0</formula>
    </cfRule>
  </conditionalFormatting>
  <conditionalFormatting sqref="R148:R153">
    <cfRule type="cellIs" dxfId="12087" priority="2227" operator="lessThan">
      <formula>0.8</formula>
    </cfRule>
    <cfRule type="cellIs" dxfId="12086" priority="2228" operator="greaterThan">
      <formula>1</formula>
    </cfRule>
  </conditionalFormatting>
  <conditionalFormatting sqref="R148:R153">
    <cfRule type="cellIs" dxfId="12085" priority="2225" operator="greaterThan">
      <formula>1</formula>
    </cfRule>
    <cfRule type="cellIs" dxfId="12084" priority="2226" operator="lessThan">
      <formula>0.8</formula>
    </cfRule>
  </conditionalFormatting>
  <conditionalFormatting sqref="P148:P153">
    <cfRule type="cellIs" dxfId="12083" priority="2224" operator="greaterThan">
      <formula>0</formula>
    </cfRule>
  </conditionalFormatting>
  <conditionalFormatting sqref="Q148:Q153">
    <cfRule type="cellIs" dxfId="12082" priority="2223" operator="lessThan">
      <formula>0</formula>
    </cfRule>
  </conditionalFormatting>
  <conditionalFormatting sqref="R148:R153">
    <cfRule type="cellIs" dxfId="12081" priority="2221" operator="lessThan">
      <formula>0.8</formula>
    </cfRule>
    <cfRule type="cellIs" dxfId="12080" priority="2222" operator="greaterThan">
      <formula>1</formula>
    </cfRule>
  </conditionalFormatting>
  <conditionalFormatting sqref="R148:R153">
    <cfRule type="cellIs" dxfId="12079" priority="2219" operator="greaterThan">
      <formula>1</formula>
    </cfRule>
    <cfRule type="cellIs" dxfId="12078" priority="2220" operator="lessThan">
      <formula>0.8</formula>
    </cfRule>
  </conditionalFormatting>
  <conditionalFormatting sqref="P148:P153">
    <cfRule type="cellIs" dxfId="12077" priority="2218" operator="greaterThan">
      <formula>0</formula>
    </cfRule>
  </conditionalFormatting>
  <conditionalFormatting sqref="Q148:Q153">
    <cfRule type="cellIs" dxfId="12076" priority="2217" operator="lessThan">
      <formula>0</formula>
    </cfRule>
  </conditionalFormatting>
  <conditionalFormatting sqref="R148:R153">
    <cfRule type="cellIs" dxfId="12075" priority="2215" operator="lessThan">
      <formula>0.8</formula>
    </cfRule>
    <cfRule type="cellIs" dxfId="12074" priority="2216" operator="greaterThan">
      <formula>1</formula>
    </cfRule>
  </conditionalFormatting>
  <conditionalFormatting sqref="R148:R153">
    <cfRule type="cellIs" dxfId="12073" priority="2213" operator="greaterThan">
      <formula>1</formula>
    </cfRule>
    <cfRule type="cellIs" dxfId="12072" priority="2214" operator="lessThan">
      <formula>0.8</formula>
    </cfRule>
  </conditionalFormatting>
  <conditionalFormatting sqref="P148:P153">
    <cfRule type="cellIs" dxfId="12071" priority="2212" operator="greaterThan">
      <formula>0</formula>
    </cfRule>
  </conditionalFormatting>
  <conditionalFormatting sqref="Q148:Q153">
    <cfRule type="cellIs" dxfId="12070" priority="2211" operator="lessThan">
      <formula>0</formula>
    </cfRule>
  </conditionalFormatting>
  <conditionalFormatting sqref="R148:R153">
    <cfRule type="cellIs" dxfId="12069" priority="2209" operator="lessThan">
      <formula>0.8</formula>
    </cfRule>
    <cfRule type="cellIs" dxfId="12068" priority="2210" operator="greaterThan">
      <formula>1</formula>
    </cfRule>
  </conditionalFormatting>
  <conditionalFormatting sqref="R148:R153">
    <cfRule type="cellIs" dxfId="12067" priority="2207" operator="greaterThan">
      <formula>1</formula>
    </cfRule>
    <cfRule type="cellIs" dxfId="12066" priority="2208" operator="lessThan">
      <formula>0.8</formula>
    </cfRule>
  </conditionalFormatting>
  <conditionalFormatting sqref="P148:P153">
    <cfRule type="cellIs" dxfId="12065" priority="2206" operator="greaterThan">
      <formula>0</formula>
    </cfRule>
  </conditionalFormatting>
  <conditionalFormatting sqref="P148:P153">
    <cfRule type="cellIs" dxfId="12064" priority="2200" operator="greaterThan">
      <formula>0</formula>
    </cfRule>
  </conditionalFormatting>
  <conditionalFormatting sqref="Q148:Q153">
    <cfRule type="cellIs" dxfId="12063" priority="2205" operator="lessThan">
      <formula>0</formula>
    </cfRule>
  </conditionalFormatting>
  <conditionalFormatting sqref="R148:R153">
    <cfRule type="cellIs" dxfId="12062" priority="2203" operator="lessThan">
      <formula>0.8</formula>
    </cfRule>
    <cfRule type="cellIs" dxfId="12061" priority="2204" operator="greaterThan">
      <formula>1</formula>
    </cfRule>
  </conditionalFormatting>
  <conditionalFormatting sqref="R148:R153">
    <cfRule type="cellIs" dxfId="12060" priority="2201" operator="greaterThan">
      <formula>1</formula>
    </cfRule>
    <cfRule type="cellIs" dxfId="12059" priority="2202" operator="lessThan">
      <formula>0.8</formula>
    </cfRule>
  </conditionalFormatting>
  <conditionalFormatting sqref="P148:P153">
    <cfRule type="cellIs" dxfId="12058" priority="2194" operator="greaterThan">
      <formula>0</formula>
    </cfRule>
  </conditionalFormatting>
  <conditionalFormatting sqref="Q148:Q153">
    <cfRule type="cellIs" dxfId="12057" priority="2199" operator="lessThan">
      <formula>0</formula>
    </cfRule>
  </conditionalFormatting>
  <conditionalFormatting sqref="R148:R153">
    <cfRule type="cellIs" dxfId="12056" priority="2197" operator="lessThan">
      <formula>0.8</formula>
    </cfRule>
    <cfRule type="cellIs" dxfId="12055" priority="2198" operator="greaterThan">
      <formula>1</formula>
    </cfRule>
  </conditionalFormatting>
  <conditionalFormatting sqref="R148:R153">
    <cfRule type="cellIs" dxfId="12054" priority="2195" operator="greaterThan">
      <formula>1</formula>
    </cfRule>
    <cfRule type="cellIs" dxfId="12053" priority="2196" operator="lessThan">
      <formula>0.8</formula>
    </cfRule>
  </conditionalFormatting>
  <conditionalFormatting sqref="R148:R153">
    <cfRule type="cellIs" dxfId="12052" priority="2191" operator="lessThan">
      <formula>0.8</formula>
    </cfRule>
    <cfRule type="cellIs" dxfId="12051" priority="2192" operator="greaterThan">
      <formula>1</formula>
    </cfRule>
  </conditionalFormatting>
  <conditionalFormatting sqref="R148:R153">
    <cfRule type="cellIs" dxfId="12050" priority="2189" operator="greaterThan">
      <formula>1</formula>
    </cfRule>
    <cfRule type="cellIs" dxfId="12049" priority="2190" operator="lessThan">
      <formula>0.8</formula>
    </cfRule>
  </conditionalFormatting>
  <conditionalFormatting sqref="P148:P153">
    <cfRule type="cellIs" dxfId="12048" priority="2188" operator="greaterThan">
      <formula>0</formula>
    </cfRule>
  </conditionalFormatting>
  <conditionalFormatting sqref="Q148:Q153">
    <cfRule type="cellIs" dxfId="12047" priority="2193" operator="lessThan">
      <formula>0</formula>
    </cfRule>
  </conditionalFormatting>
  <conditionalFormatting sqref="Q148:Q153">
    <cfRule type="cellIs" dxfId="12046" priority="2187" operator="lessThan">
      <formula>0</formula>
    </cfRule>
  </conditionalFormatting>
  <conditionalFormatting sqref="R148:R153">
    <cfRule type="cellIs" dxfId="12045" priority="2185" operator="lessThan">
      <formula>0.8</formula>
    </cfRule>
    <cfRule type="cellIs" dxfId="12044" priority="2186" operator="greaterThan">
      <formula>1</formula>
    </cfRule>
  </conditionalFormatting>
  <conditionalFormatting sqref="R148:R153">
    <cfRule type="cellIs" dxfId="12043" priority="2183" operator="greaterThan">
      <formula>1</formula>
    </cfRule>
    <cfRule type="cellIs" dxfId="12042" priority="2184" operator="lessThan">
      <formula>0.8</formula>
    </cfRule>
  </conditionalFormatting>
  <conditionalFormatting sqref="P148:P153">
    <cfRule type="cellIs" dxfId="12041" priority="2182" operator="greaterThan">
      <formula>0</formula>
    </cfRule>
  </conditionalFormatting>
  <conditionalFormatting sqref="P148:P153">
    <cfRule type="cellIs" dxfId="12040" priority="2176" operator="greaterThan">
      <formula>0</formula>
    </cfRule>
  </conditionalFormatting>
  <conditionalFormatting sqref="Q148:Q153">
    <cfRule type="cellIs" dxfId="12039" priority="2181" operator="lessThan">
      <formula>0</formula>
    </cfRule>
  </conditionalFormatting>
  <conditionalFormatting sqref="R148:R153">
    <cfRule type="cellIs" dxfId="12038" priority="2179" operator="lessThan">
      <formula>0.8</formula>
    </cfRule>
    <cfRule type="cellIs" dxfId="12037" priority="2180" operator="greaterThan">
      <formula>1</formula>
    </cfRule>
  </conditionalFormatting>
  <conditionalFormatting sqref="R148:R153">
    <cfRule type="cellIs" dxfId="12036" priority="2177" operator="greaterThan">
      <formula>1</formula>
    </cfRule>
    <cfRule type="cellIs" dxfId="12035" priority="2178" operator="lessThan">
      <formula>0.8</formula>
    </cfRule>
  </conditionalFormatting>
  <conditionalFormatting sqref="P148:P153">
    <cfRule type="cellIs" dxfId="12034" priority="2170" operator="greaterThan">
      <formula>0</formula>
    </cfRule>
  </conditionalFormatting>
  <conditionalFormatting sqref="Q148:Q153">
    <cfRule type="cellIs" dxfId="12033" priority="2175" operator="lessThan">
      <formula>0</formula>
    </cfRule>
  </conditionalFormatting>
  <conditionalFormatting sqref="R148:R153">
    <cfRule type="cellIs" dxfId="12032" priority="2173" operator="lessThan">
      <formula>0.8</formula>
    </cfRule>
    <cfRule type="cellIs" dxfId="12031" priority="2174" operator="greaterThan">
      <formula>1</formula>
    </cfRule>
  </conditionalFormatting>
  <conditionalFormatting sqref="R148:R153">
    <cfRule type="cellIs" dxfId="12030" priority="2171" operator="greaterThan">
      <formula>1</formula>
    </cfRule>
    <cfRule type="cellIs" dxfId="12029" priority="2172" operator="lessThan">
      <formula>0.8</formula>
    </cfRule>
  </conditionalFormatting>
  <conditionalFormatting sqref="R148:R153">
    <cfRule type="cellIs" dxfId="12028" priority="2167" operator="lessThan">
      <formula>0.8</formula>
    </cfRule>
    <cfRule type="cellIs" dxfId="12027" priority="2168" operator="greaterThan">
      <formula>1</formula>
    </cfRule>
  </conditionalFormatting>
  <conditionalFormatting sqref="R148:R153">
    <cfRule type="cellIs" dxfId="12026" priority="2165" operator="greaterThan">
      <formula>1</formula>
    </cfRule>
    <cfRule type="cellIs" dxfId="12025" priority="2166" operator="lessThan">
      <formula>0.8</formula>
    </cfRule>
  </conditionalFormatting>
  <conditionalFormatting sqref="P148:P153">
    <cfRule type="cellIs" dxfId="12024" priority="2164" operator="greaterThan">
      <formula>0</formula>
    </cfRule>
  </conditionalFormatting>
  <conditionalFormatting sqref="Q148:Q153">
    <cfRule type="cellIs" dxfId="12023" priority="2169" operator="lessThan">
      <formula>0</formula>
    </cfRule>
  </conditionalFormatting>
  <conditionalFormatting sqref="P148:P153">
    <cfRule type="cellIs" dxfId="12022" priority="2158" operator="greaterThan">
      <formula>0</formula>
    </cfRule>
  </conditionalFormatting>
  <conditionalFormatting sqref="Q148:Q153">
    <cfRule type="cellIs" dxfId="12021" priority="2163" operator="lessThan">
      <formula>0</formula>
    </cfRule>
  </conditionalFormatting>
  <conditionalFormatting sqref="R148:R153">
    <cfRule type="cellIs" dxfId="12020" priority="2161" operator="lessThan">
      <formula>0.8</formula>
    </cfRule>
    <cfRule type="cellIs" dxfId="12019" priority="2162" operator="greaterThan">
      <formula>1</formula>
    </cfRule>
  </conditionalFormatting>
  <conditionalFormatting sqref="R148:R153">
    <cfRule type="cellIs" dxfId="12018" priority="2159" operator="greaterThan">
      <formula>1</formula>
    </cfRule>
    <cfRule type="cellIs" dxfId="12017" priority="2160" operator="lessThan">
      <formula>0.8</formula>
    </cfRule>
  </conditionalFormatting>
  <conditionalFormatting sqref="R148:R153">
    <cfRule type="cellIs" dxfId="12016" priority="2155" operator="lessThan">
      <formula>0.8</formula>
    </cfRule>
    <cfRule type="cellIs" dxfId="12015" priority="2156" operator="greaterThan">
      <formula>1</formula>
    </cfRule>
  </conditionalFormatting>
  <conditionalFormatting sqref="R148:R153">
    <cfRule type="cellIs" dxfId="12014" priority="2153" operator="greaterThan">
      <formula>1</formula>
    </cfRule>
    <cfRule type="cellIs" dxfId="12013" priority="2154" operator="lessThan">
      <formula>0.8</formula>
    </cfRule>
  </conditionalFormatting>
  <conditionalFormatting sqref="P148:P153">
    <cfRule type="cellIs" dxfId="12012" priority="2152" operator="greaterThan">
      <formula>0</formula>
    </cfRule>
  </conditionalFormatting>
  <conditionalFormatting sqref="Q148:Q153">
    <cfRule type="cellIs" dxfId="12011" priority="2157" operator="lessThan">
      <formula>0</formula>
    </cfRule>
  </conditionalFormatting>
  <conditionalFormatting sqref="R148:R153">
    <cfRule type="cellIs" dxfId="12010" priority="2149" operator="lessThan">
      <formula>0.8</formula>
    </cfRule>
    <cfRule type="cellIs" dxfId="12009" priority="2150" operator="greaterThan">
      <formula>1</formula>
    </cfRule>
  </conditionalFormatting>
  <conditionalFormatting sqref="R148:R153">
    <cfRule type="cellIs" dxfId="12008" priority="2147" operator="greaterThan">
      <formula>1</formula>
    </cfRule>
    <cfRule type="cellIs" dxfId="12007" priority="2148" operator="lessThan">
      <formula>0.8</formula>
    </cfRule>
  </conditionalFormatting>
  <conditionalFormatting sqref="P148:P153">
    <cfRule type="cellIs" dxfId="12006" priority="2146" operator="greaterThan">
      <formula>0</formula>
    </cfRule>
  </conditionalFormatting>
  <conditionalFormatting sqref="Q148:Q153">
    <cfRule type="cellIs" dxfId="12005" priority="2151" operator="lessThan">
      <formula>0</formula>
    </cfRule>
  </conditionalFormatting>
  <conditionalFormatting sqref="Q148:Q153">
    <cfRule type="cellIs" dxfId="12004" priority="2145" operator="lessThan">
      <formula>0</formula>
    </cfRule>
  </conditionalFormatting>
  <conditionalFormatting sqref="R148:R153">
    <cfRule type="cellIs" dxfId="12003" priority="2143" operator="lessThan">
      <formula>0.8</formula>
    </cfRule>
    <cfRule type="cellIs" dxfId="12002" priority="2144" operator="greaterThan">
      <formula>1</formula>
    </cfRule>
  </conditionalFormatting>
  <conditionalFormatting sqref="R148:R153">
    <cfRule type="cellIs" dxfId="12001" priority="2141" operator="greaterThan">
      <formula>1</formula>
    </cfRule>
    <cfRule type="cellIs" dxfId="12000" priority="2142" operator="lessThan">
      <formula>0.8</formula>
    </cfRule>
  </conditionalFormatting>
  <conditionalFormatting sqref="P148:P153">
    <cfRule type="cellIs" dxfId="11999" priority="2140" operator="greaterThan">
      <formula>0</formula>
    </cfRule>
  </conditionalFormatting>
  <conditionalFormatting sqref="Q148:Q153">
    <cfRule type="cellIs" dxfId="11998" priority="2134" operator="lessThan">
      <formula>0</formula>
    </cfRule>
  </conditionalFormatting>
  <conditionalFormatting sqref="R148:R153">
    <cfRule type="cellIs" dxfId="11997" priority="2138" operator="lessThan">
      <formula>0.8</formula>
    </cfRule>
    <cfRule type="cellIs" dxfId="11996" priority="2139" operator="greaterThan">
      <formula>1</formula>
    </cfRule>
  </conditionalFormatting>
  <conditionalFormatting sqref="R148:R153">
    <cfRule type="cellIs" dxfId="11995" priority="2136" operator="greaterThan">
      <formula>1</formula>
    </cfRule>
    <cfRule type="cellIs" dxfId="11994" priority="2137" operator="lessThan">
      <formula>0.8</formula>
    </cfRule>
  </conditionalFormatting>
  <conditionalFormatting sqref="P148:P153">
    <cfRule type="cellIs" dxfId="11993" priority="2135" operator="greaterThan">
      <formula>0</formula>
    </cfRule>
  </conditionalFormatting>
  <conditionalFormatting sqref="Q148:Q153">
    <cfRule type="cellIs" dxfId="11992" priority="2133" operator="lessThan">
      <formula>0</formula>
    </cfRule>
  </conditionalFormatting>
  <conditionalFormatting sqref="R148:R153">
    <cfRule type="cellIs" dxfId="11991" priority="2131" operator="lessThan">
      <formula>0.8</formula>
    </cfRule>
    <cfRule type="cellIs" dxfId="11990" priority="2132" operator="greaterThan">
      <formula>1</formula>
    </cfRule>
  </conditionalFormatting>
  <conditionalFormatting sqref="R148:R153">
    <cfRule type="cellIs" dxfId="11989" priority="2129" operator="greaterThan">
      <formula>1</formula>
    </cfRule>
    <cfRule type="cellIs" dxfId="11988" priority="2130" operator="lessThan">
      <formula>0.8</formula>
    </cfRule>
  </conditionalFormatting>
  <conditionalFormatting sqref="P148:P153">
    <cfRule type="cellIs" dxfId="11987" priority="2128" operator="greaterThan">
      <formula>0</formula>
    </cfRule>
  </conditionalFormatting>
  <conditionalFormatting sqref="Q148:Q153">
    <cfRule type="cellIs" dxfId="11986" priority="2127" operator="lessThan">
      <formula>0</formula>
    </cfRule>
  </conditionalFormatting>
  <conditionalFormatting sqref="R148:R153">
    <cfRule type="cellIs" dxfId="11985" priority="2125" operator="lessThan">
      <formula>0.8</formula>
    </cfRule>
    <cfRule type="cellIs" dxfId="11984" priority="2126" operator="greaterThan">
      <formula>1</formula>
    </cfRule>
  </conditionalFormatting>
  <conditionalFormatting sqref="R148:R153">
    <cfRule type="cellIs" dxfId="11983" priority="2123" operator="greaterThan">
      <formula>1</formula>
    </cfRule>
    <cfRule type="cellIs" dxfId="11982" priority="2124" operator="lessThan">
      <formula>0.8</formula>
    </cfRule>
  </conditionalFormatting>
  <conditionalFormatting sqref="P148:P153">
    <cfRule type="cellIs" dxfId="11981" priority="2122" operator="greaterThan">
      <formula>0</formula>
    </cfRule>
  </conditionalFormatting>
  <conditionalFormatting sqref="Q148:Q153">
    <cfRule type="cellIs" dxfId="11980" priority="2121" operator="lessThan">
      <formula>0</formula>
    </cfRule>
  </conditionalFormatting>
  <conditionalFormatting sqref="R148:R153">
    <cfRule type="cellIs" dxfId="11979" priority="2119" operator="lessThan">
      <formula>0.8</formula>
    </cfRule>
    <cfRule type="cellIs" dxfId="11978" priority="2120" operator="greaterThan">
      <formula>1</formula>
    </cfRule>
  </conditionalFormatting>
  <conditionalFormatting sqref="R148:R153">
    <cfRule type="cellIs" dxfId="11977" priority="2117" operator="greaterThan">
      <formula>1</formula>
    </cfRule>
    <cfRule type="cellIs" dxfId="11976" priority="2118" operator="lessThan">
      <formula>0.8</formula>
    </cfRule>
  </conditionalFormatting>
  <conditionalFormatting sqref="P148:P153">
    <cfRule type="cellIs" dxfId="11975" priority="2116" operator="greaterThan">
      <formula>0</formula>
    </cfRule>
  </conditionalFormatting>
  <conditionalFormatting sqref="Q148:Q153">
    <cfRule type="cellIs" dxfId="11974" priority="2115" operator="lessThan">
      <formula>0</formula>
    </cfRule>
  </conditionalFormatting>
  <conditionalFormatting sqref="R148:R153">
    <cfRule type="cellIs" dxfId="11973" priority="2113" operator="lessThan">
      <formula>0.8</formula>
    </cfRule>
    <cfRule type="cellIs" dxfId="11972" priority="2114" operator="greaterThan">
      <formula>1</formula>
    </cfRule>
  </conditionalFormatting>
  <conditionalFormatting sqref="R148:R153">
    <cfRule type="cellIs" dxfId="11971" priority="2111" operator="greaterThan">
      <formula>1</formula>
    </cfRule>
    <cfRule type="cellIs" dxfId="11970" priority="2112" operator="lessThan">
      <formula>0.8</formula>
    </cfRule>
  </conditionalFormatting>
  <conditionalFormatting sqref="P148:P153">
    <cfRule type="cellIs" dxfId="11969" priority="2110" operator="greaterThan">
      <formula>0</formula>
    </cfRule>
  </conditionalFormatting>
  <conditionalFormatting sqref="Q148:Q153">
    <cfRule type="cellIs" dxfId="11968" priority="2109" operator="lessThan">
      <formula>0</formula>
    </cfRule>
  </conditionalFormatting>
  <conditionalFormatting sqref="R148:R153">
    <cfRule type="cellIs" dxfId="11967" priority="2107" operator="lessThan">
      <formula>0.8</formula>
    </cfRule>
    <cfRule type="cellIs" dxfId="11966" priority="2108" operator="greaterThan">
      <formula>1</formula>
    </cfRule>
  </conditionalFormatting>
  <conditionalFormatting sqref="R148:R153">
    <cfRule type="cellIs" dxfId="11965" priority="2105" operator="greaterThan">
      <formula>1</formula>
    </cfRule>
    <cfRule type="cellIs" dxfId="11964" priority="2106" operator="lessThan">
      <formula>0.8</formula>
    </cfRule>
  </conditionalFormatting>
  <conditionalFormatting sqref="P148:P153">
    <cfRule type="cellIs" dxfId="11963" priority="2104" operator="greaterThan">
      <formula>0</formula>
    </cfRule>
  </conditionalFormatting>
  <conditionalFormatting sqref="P148:P153">
    <cfRule type="cellIs" dxfId="11962" priority="2098" operator="greaterThan">
      <formula>0</formula>
    </cfRule>
  </conditionalFormatting>
  <conditionalFormatting sqref="Q148:Q153">
    <cfRule type="cellIs" dxfId="11961" priority="2103" operator="lessThan">
      <formula>0</formula>
    </cfRule>
  </conditionalFormatting>
  <conditionalFormatting sqref="R148:R153">
    <cfRule type="cellIs" dxfId="11960" priority="2101" operator="lessThan">
      <formula>0.8</formula>
    </cfRule>
    <cfRule type="cellIs" dxfId="11959" priority="2102" operator="greaterThan">
      <formula>1</formula>
    </cfRule>
  </conditionalFormatting>
  <conditionalFormatting sqref="R148:R153">
    <cfRule type="cellIs" dxfId="11958" priority="2099" operator="greaterThan">
      <formula>1</formula>
    </cfRule>
    <cfRule type="cellIs" dxfId="11957" priority="2100" operator="lessThan">
      <formula>0.8</formula>
    </cfRule>
  </conditionalFormatting>
  <conditionalFormatting sqref="P148:P153">
    <cfRule type="cellIs" dxfId="11956" priority="2092" operator="greaterThan">
      <formula>0</formula>
    </cfRule>
  </conditionalFormatting>
  <conditionalFormatting sqref="Q148:Q153">
    <cfRule type="cellIs" dxfId="11955" priority="2097" operator="lessThan">
      <formula>0</formula>
    </cfRule>
  </conditionalFormatting>
  <conditionalFormatting sqref="R148:R153">
    <cfRule type="cellIs" dxfId="11954" priority="2095" operator="lessThan">
      <formula>0.8</formula>
    </cfRule>
    <cfRule type="cellIs" dxfId="11953" priority="2096" operator="greaterThan">
      <formula>1</formula>
    </cfRule>
  </conditionalFormatting>
  <conditionalFormatting sqref="R148:R153">
    <cfRule type="cellIs" dxfId="11952" priority="2093" operator="greaterThan">
      <formula>1</formula>
    </cfRule>
    <cfRule type="cellIs" dxfId="11951" priority="2094" operator="lessThan">
      <formula>0.8</formula>
    </cfRule>
  </conditionalFormatting>
  <conditionalFormatting sqref="R148:R153">
    <cfRule type="cellIs" dxfId="11950" priority="2089" operator="lessThan">
      <formula>0.8</formula>
    </cfRule>
    <cfRule type="cellIs" dxfId="11949" priority="2090" operator="greaterThan">
      <formula>1</formula>
    </cfRule>
  </conditionalFormatting>
  <conditionalFormatting sqref="R148:R153">
    <cfRule type="cellIs" dxfId="11948" priority="2087" operator="greaterThan">
      <formula>1</formula>
    </cfRule>
    <cfRule type="cellIs" dxfId="11947" priority="2088" operator="lessThan">
      <formula>0.8</formula>
    </cfRule>
  </conditionalFormatting>
  <conditionalFormatting sqref="P148:P153">
    <cfRule type="cellIs" dxfId="11946" priority="2086" operator="greaterThan">
      <formula>0</formula>
    </cfRule>
  </conditionalFormatting>
  <conditionalFormatting sqref="Q148:Q153">
    <cfRule type="cellIs" dxfId="11945" priority="2091" operator="lessThan">
      <formula>0</formula>
    </cfRule>
  </conditionalFormatting>
  <conditionalFormatting sqref="Q148:Q153">
    <cfRule type="cellIs" dxfId="11944" priority="2080" operator="lessThan">
      <formula>0</formula>
    </cfRule>
  </conditionalFormatting>
  <conditionalFormatting sqref="P148:P153">
    <cfRule type="cellIs" dxfId="11943" priority="2081" operator="greaterThan">
      <formula>0</formula>
    </cfRule>
  </conditionalFormatting>
  <conditionalFormatting sqref="R148:R153">
    <cfRule type="cellIs" dxfId="11942" priority="2084" operator="lessThan">
      <formula>0.8</formula>
    </cfRule>
    <cfRule type="cellIs" dxfId="11941" priority="2085" operator="greaterThan">
      <formula>1</formula>
    </cfRule>
  </conditionalFormatting>
  <conditionalFormatting sqref="R148:R153">
    <cfRule type="cellIs" dxfId="11940" priority="2082" operator="greaterThan">
      <formula>1</formula>
    </cfRule>
    <cfRule type="cellIs" dxfId="11939" priority="2083" operator="lessThan">
      <formula>0.8</formula>
    </cfRule>
  </conditionalFormatting>
  <conditionalFormatting sqref="Q148:Q153">
    <cfRule type="cellIs" dxfId="11938" priority="2074" operator="lessThan">
      <formula>0</formula>
    </cfRule>
  </conditionalFormatting>
  <conditionalFormatting sqref="R148:R153">
    <cfRule type="cellIs" dxfId="11937" priority="2078" operator="lessThan">
      <formula>0.8</formula>
    </cfRule>
    <cfRule type="cellIs" dxfId="11936" priority="2079" operator="greaterThan">
      <formula>1</formula>
    </cfRule>
  </conditionalFormatting>
  <conditionalFormatting sqref="R148:R153">
    <cfRule type="cellIs" dxfId="11935" priority="2076" operator="greaterThan">
      <formula>1</formula>
    </cfRule>
    <cfRule type="cellIs" dxfId="11934" priority="2077" operator="lessThan">
      <formula>0.8</formula>
    </cfRule>
  </conditionalFormatting>
  <conditionalFormatting sqref="P148:P153">
    <cfRule type="cellIs" dxfId="11933" priority="2075" operator="greaterThan">
      <formula>0</formula>
    </cfRule>
  </conditionalFormatting>
  <conditionalFormatting sqref="Q148:Q153">
    <cfRule type="cellIs" dxfId="11932" priority="2073" operator="lessThan">
      <formula>0</formula>
    </cfRule>
  </conditionalFormatting>
  <conditionalFormatting sqref="R148:R153">
    <cfRule type="cellIs" dxfId="11931" priority="2071" operator="lessThan">
      <formula>0.8</formula>
    </cfRule>
    <cfRule type="cellIs" dxfId="11930" priority="2072" operator="greaterThan">
      <formula>1</formula>
    </cfRule>
  </conditionalFormatting>
  <conditionalFormatting sqref="R148:R153">
    <cfRule type="cellIs" dxfId="11929" priority="2069" operator="greaterThan">
      <formula>1</formula>
    </cfRule>
    <cfRule type="cellIs" dxfId="11928" priority="2070" operator="lessThan">
      <formula>0.8</formula>
    </cfRule>
  </conditionalFormatting>
  <conditionalFormatting sqref="P148:P153">
    <cfRule type="cellIs" dxfId="11927" priority="2068" operator="greaterThan">
      <formula>0</formula>
    </cfRule>
  </conditionalFormatting>
  <conditionalFormatting sqref="Q148:Q153">
    <cfRule type="cellIs" dxfId="11926" priority="2067" operator="lessThan">
      <formula>0</formula>
    </cfRule>
  </conditionalFormatting>
  <conditionalFormatting sqref="R148:R153">
    <cfRule type="cellIs" dxfId="11925" priority="2065" operator="lessThan">
      <formula>0.8</formula>
    </cfRule>
    <cfRule type="cellIs" dxfId="11924" priority="2066" operator="greaterThan">
      <formula>1</formula>
    </cfRule>
  </conditionalFormatting>
  <conditionalFormatting sqref="R148:R153">
    <cfRule type="cellIs" dxfId="11923" priority="2063" operator="greaterThan">
      <formula>1</formula>
    </cfRule>
    <cfRule type="cellIs" dxfId="11922" priority="2064" operator="lessThan">
      <formula>0.8</formula>
    </cfRule>
  </conditionalFormatting>
  <conditionalFormatting sqref="P148:P153">
    <cfRule type="cellIs" dxfId="11921" priority="2062" operator="greaterThan">
      <formula>0</formula>
    </cfRule>
  </conditionalFormatting>
  <conditionalFormatting sqref="Q148:Q153">
    <cfRule type="cellIs" dxfId="11920" priority="2061" operator="lessThan">
      <formula>0</formula>
    </cfRule>
  </conditionalFormatting>
  <conditionalFormatting sqref="R148:R153">
    <cfRule type="cellIs" dxfId="11919" priority="2059" operator="lessThan">
      <formula>0.8</formula>
    </cfRule>
    <cfRule type="cellIs" dxfId="11918" priority="2060" operator="greaterThan">
      <formula>1</formula>
    </cfRule>
  </conditionalFormatting>
  <conditionalFormatting sqref="R148:R153">
    <cfRule type="cellIs" dxfId="11917" priority="2057" operator="greaterThan">
      <formula>1</formula>
    </cfRule>
    <cfRule type="cellIs" dxfId="11916" priority="2058" operator="lessThan">
      <formula>0.8</formula>
    </cfRule>
  </conditionalFormatting>
  <conditionalFormatting sqref="P148:P153">
    <cfRule type="cellIs" dxfId="11915" priority="2056" operator="greaterThan">
      <formula>0</formula>
    </cfRule>
  </conditionalFormatting>
  <conditionalFormatting sqref="Q148:Q153">
    <cfRule type="cellIs" dxfId="11914" priority="2055" operator="lessThan">
      <formula>0</formula>
    </cfRule>
  </conditionalFormatting>
  <conditionalFormatting sqref="R148:R153">
    <cfRule type="cellIs" dxfId="11913" priority="2053" operator="lessThan">
      <formula>0.8</formula>
    </cfRule>
    <cfRule type="cellIs" dxfId="11912" priority="2054" operator="greaterThan">
      <formula>1</formula>
    </cfRule>
  </conditionalFormatting>
  <conditionalFormatting sqref="R148:R153">
    <cfRule type="cellIs" dxfId="11911" priority="2051" operator="greaterThan">
      <formula>1</formula>
    </cfRule>
    <cfRule type="cellIs" dxfId="11910" priority="2052" operator="lessThan">
      <formula>0.8</formula>
    </cfRule>
  </conditionalFormatting>
  <conditionalFormatting sqref="P148:P153">
    <cfRule type="cellIs" dxfId="11909" priority="2050" operator="greaterThan">
      <formula>0</formula>
    </cfRule>
  </conditionalFormatting>
  <conditionalFormatting sqref="Q124 Q127 Q130">
    <cfRule type="cellIs" dxfId="11908" priority="2044" operator="lessThan">
      <formula>0</formula>
    </cfRule>
  </conditionalFormatting>
  <conditionalFormatting sqref="P124 P127 P130">
    <cfRule type="cellIs" dxfId="11907" priority="2045" operator="greaterThan">
      <formula>0</formula>
    </cfRule>
  </conditionalFormatting>
  <conditionalFormatting sqref="R124 R127 R130">
    <cfRule type="cellIs" dxfId="11906" priority="2048" operator="lessThan">
      <formula>0.8</formula>
    </cfRule>
    <cfRule type="cellIs" dxfId="11905" priority="2049" operator="greaterThan">
      <formula>1</formula>
    </cfRule>
  </conditionalFormatting>
  <conditionalFormatting sqref="R124 R127 R130">
    <cfRule type="cellIs" dxfId="11904" priority="2046" operator="greaterThan">
      <formula>1</formula>
    </cfRule>
    <cfRule type="cellIs" dxfId="11903" priority="2047" operator="lessThan">
      <formula>0.8</formula>
    </cfRule>
  </conditionalFormatting>
  <conditionalFormatting sqref="Q124 Q127 Q130">
    <cfRule type="cellIs" dxfId="11902" priority="2038" operator="lessThan">
      <formula>0</formula>
    </cfRule>
  </conditionalFormatting>
  <conditionalFormatting sqref="R124 R127 R130">
    <cfRule type="cellIs" dxfId="11901" priority="2042" operator="lessThan">
      <formula>0.8</formula>
    </cfRule>
    <cfRule type="cellIs" dxfId="11900" priority="2043" operator="greaterThan">
      <formula>1</formula>
    </cfRule>
  </conditionalFormatting>
  <conditionalFormatting sqref="R124 R127 R130">
    <cfRule type="cellIs" dxfId="11899" priority="2040" operator="greaterThan">
      <formula>1</formula>
    </cfRule>
    <cfRule type="cellIs" dxfId="11898" priority="2041" operator="lessThan">
      <formula>0.8</formula>
    </cfRule>
  </conditionalFormatting>
  <conditionalFormatting sqref="P124 P127 P130">
    <cfRule type="cellIs" dxfId="11897" priority="2039" operator="greaterThan">
      <formula>0</formula>
    </cfRule>
  </conditionalFormatting>
  <conditionalFormatting sqref="Q124 Q127 Q130">
    <cfRule type="cellIs" dxfId="11896" priority="2037" operator="lessThan">
      <formula>0</formula>
    </cfRule>
  </conditionalFormatting>
  <conditionalFormatting sqref="R124 R127 R130">
    <cfRule type="cellIs" dxfId="11895" priority="2035" operator="lessThan">
      <formula>0.8</formula>
    </cfRule>
    <cfRule type="cellIs" dxfId="11894" priority="2036" operator="greaterThan">
      <formula>1</formula>
    </cfRule>
  </conditionalFormatting>
  <conditionalFormatting sqref="R124 R127 R130">
    <cfRule type="cellIs" dxfId="11893" priority="2033" operator="greaterThan">
      <formula>1</formula>
    </cfRule>
    <cfRule type="cellIs" dxfId="11892" priority="2034" operator="lessThan">
      <formula>0.8</formula>
    </cfRule>
  </conditionalFormatting>
  <conditionalFormatting sqref="P124 P127 P130">
    <cfRule type="cellIs" dxfId="11891" priority="2032" operator="greaterThan">
      <formula>0</formula>
    </cfRule>
  </conditionalFormatting>
  <conditionalFormatting sqref="Q124 Q127 Q130">
    <cfRule type="cellIs" dxfId="11890" priority="2031" operator="lessThan">
      <formula>0</formula>
    </cfRule>
  </conditionalFormatting>
  <conditionalFormatting sqref="R124 R127 R130">
    <cfRule type="cellIs" dxfId="11889" priority="2029" operator="lessThan">
      <formula>0.8</formula>
    </cfRule>
    <cfRule type="cellIs" dxfId="11888" priority="2030" operator="greaterThan">
      <formula>1</formula>
    </cfRule>
  </conditionalFormatting>
  <conditionalFormatting sqref="R124 R127 R130">
    <cfRule type="cellIs" dxfId="11887" priority="2027" operator="greaterThan">
      <formula>1</formula>
    </cfRule>
    <cfRule type="cellIs" dxfId="11886" priority="2028" operator="lessThan">
      <formula>0.8</formula>
    </cfRule>
  </conditionalFormatting>
  <conditionalFormatting sqref="P124 P127 P130">
    <cfRule type="cellIs" dxfId="11885" priority="2026" operator="greaterThan">
      <formula>0</formula>
    </cfRule>
  </conditionalFormatting>
  <conditionalFormatting sqref="Q124 Q127 Q130">
    <cfRule type="cellIs" dxfId="11884" priority="2025" operator="lessThan">
      <formula>0</formula>
    </cfRule>
  </conditionalFormatting>
  <conditionalFormatting sqref="R124 R127 R130">
    <cfRule type="cellIs" dxfId="11883" priority="2023" operator="lessThan">
      <formula>0.8</formula>
    </cfRule>
    <cfRule type="cellIs" dxfId="11882" priority="2024" operator="greaterThan">
      <formula>1</formula>
    </cfRule>
  </conditionalFormatting>
  <conditionalFormatting sqref="R124 R127 R130">
    <cfRule type="cellIs" dxfId="11881" priority="2021" operator="greaterThan">
      <formula>1</formula>
    </cfRule>
    <cfRule type="cellIs" dxfId="11880" priority="2022" operator="lessThan">
      <formula>0.8</formula>
    </cfRule>
  </conditionalFormatting>
  <conditionalFormatting sqref="P124 P127 P130">
    <cfRule type="cellIs" dxfId="11879" priority="2020" operator="greaterThan">
      <formula>0</formula>
    </cfRule>
  </conditionalFormatting>
  <conditionalFormatting sqref="Q124 Q127 Q130">
    <cfRule type="cellIs" dxfId="11878" priority="2019" operator="lessThan">
      <formula>0</formula>
    </cfRule>
  </conditionalFormatting>
  <conditionalFormatting sqref="R124 R127 R130">
    <cfRule type="cellIs" dxfId="11877" priority="2017" operator="lessThan">
      <formula>0.8</formula>
    </cfRule>
    <cfRule type="cellIs" dxfId="11876" priority="2018" operator="greaterThan">
      <formula>1</formula>
    </cfRule>
  </conditionalFormatting>
  <conditionalFormatting sqref="R124 R127 R130">
    <cfRule type="cellIs" dxfId="11875" priority="2015" operator="greaterThan">
      <formula>1</formula>
    </cfRule>
    <cfRule type="cellIs" dxfId="11874" priority="2016" operator="lessThan">
      <formula>0.8</formula>
    </cfRule>
  </conditionalFormatting>
  <conditionalFormatting sqref="P124 P127 P130">
    <cfRule type="cellIs" dxfId="11873" priority="2014" operator="greaterThan">
      <formula>0</formula>
    </cfRule>
  </conditionalFormatting>
  <conditionalFormatting sqref="Q124 Q127 Q130">
    <cfRule type="cellIs" dxfId="11872" priority="2013" operator="lessThan">
      <formula>0</formula>
    </cfRule>
  </conditionalFormatting>
  <conditionalFormatting sqref="R124 R127 R130">
    <cfRule type="cellIs" dxfId="11871" priority="2011" operator="lessThan">
      <formula>0.8</formula>
    </cfRule>
    <cfRule type="cellIs" dxfId="11870" priority="2012" operator="greaterThan">
      <formula>1</formula>
    </cfRule>
  </conditionalFormatting>
  <conditionalFormatting sqref="R124 R127 R130">
    <cfRule type="cellIs" dxfId="11869" priority="2009" operator="greaterThan">
      <formula>1</formula>
    </cfRule>
    <cfRule type="cellIs" dxfId="11868" priority="2010" operator="lessThan">
      <formula>0.8</formula>
    </cfRule>
  </conditionalFormatting>
  <conditionalFormatting sqref="P124 P127 P130">
    <cfRule type="cellIs" dxfId="11867" priority="2008" operator="greaterThan">
      <formula>0</formula>
    </cfRule>
  </conditionalFormatting>
  <conditionalFormatting sqref="Q124 Q127 Q130">
    <cfRule type="cellIs" dxfId="11866" priority="2007" operator="lessThan">
      <formula>0</formula>
    </cfRule>
  </conditionalFormatting>
  <conditionalFormatting sqref="R124 R127 R130">
    <cfRule type="cellIs" dxfId="11865" priority="2005" operator="lessThan">
      <formula>0.8</formula>
    </cfRule>
    <cfRule type="cellIs" dxfId="11864" priority="2006" operator="greaterThan">
      <formula>1</formula>
    </cfRule>
  </conditionalFormatting>
  <conditionalFormatting sqref="R124 R127 R130">
    <cfRule type="cellIs" dxfId="11863" priority="2003" operator="greaterThan">
      <formula>1</formula>
    </cfRule>
    <cfRule type="cellIs" dxfId="11862" priority="2004" operator="lessThan">
      <formula>0.8</formula>
    </cfRule>
  </conditionalFormatting>
  <conditionalFormatting sqref="P124 P127 P130">
    <cfRule type="cellIs" dxfId="11861" priority="2002" operator="greaterThan">
      <formula>0</formula>
    </cfRule>
  </conditionalFormatting>
  <conditionalFormatting sqref="Q124 Q127 Q130">
    <cfRule type="cellIs" dxfId="11860" priority="2001" operator="lessThan">
      <formula>0</formula>
    </cfRule>
  </conditionalFormatting>
  <conditionalFormatting sqref="R124 R127 R130">
    <cfRule type="cellIs" dxfId="11859" priority="1999" operator="lessThan">
      <formula>0.8</formula>
    </cfRule>
    <cfRule type="cellIs" dxfId="11858" priority="2000" operator="greaterThan">
      <formula>1</formula>
    </cfRule>
  </conditionalFormatting>
  <conditionalFormatting sqref="R124 R127 R130">
    <cfRule type="cellIs" dxfId="11857" priority="1997" operator="greaterThan">
      <formula>1</formula>
    </cfRule>
    <cfRule type="cellIs" dxfId="11856" priority="1998" operator="lessThan">
      <formula>0.8</formula>
    </cfRule>
  </conditionalFormatting>
  <conditionalFormatting sqref="P124 P127 P130">
    <cfRule type="cellIs" dxfId="11855" priority="1996" operator="greaterThan">
      <formula>0</formula>
    </cfRule>
  </conditionalFormatting>
  <conditionalFormatting sqref="P124 P127 P130">
    <cfRule type="cellIs" dxfId="11854" priority="1990" operator="greaterThan">
      <formula>0</formula>
    </cfRule>
  </conditionalFormatting>
  <conditionalFormatting sqref="Q124 Q127 Q130">
    <cfRule type="cellIs" dxfId="11853" priority="1995" operator="lessThan">
      <formula>0</formula>
    </cfRule>
  </conditionalFormatting>
  <conditionalFormatting sqref="R124 R127 R130">
    <cfRule type="cellIs" dxfId="11852" priority="1993" operator="lessThan">
      <formula>0.8</formula>
    </cfRule>
    <cfRule type="cellIs" dxfId="11851" priority="1994" operator="greaterThan">
      <formula>1</formula>
    </cfRule>
  </conditionalFormatting>
  <conditionalFormatting sqref="R124 R127 R130">
    <cfRule type="cellIs" dxfId="11850" priority="1991" operator="greaterThan">
      <formula>1</formula>
    </cfRule>
    <cfRule type="cellIs" dxfId="11849" priority="1992" operator="lessThan">
      <formula>0.8</formula>
    </cfRule>
  </conditionalFormatting>
  <conditionalFormatting sqref="P124 P127 P130">
    <cfRule type="cellIs" dxfId="11848" priority="1984" operator="greaterThan">
      <formula>0</formula>
    </cfRule>
  </conditionalFormatting>
  <conditionalFormatting sqref="Q124 Q127 Q130">
    <cfRule type="cellIs" dxfId="11847" priority="1989" operator="lessThan">
      <formula>0</formula>
    </cfRule>
  </conditionalFormatting>
  <conditionalFormatting sqref="R124 R127 R130">
    <cfRule type="cellIs" dxfId="11846" priority="1987" operator="lessThan">
      <formula>0.8</formula>
    </cfRule>
    <cfRule type="cellIs" dxfId="11845" priority="1988" operator="greaterThan">
      <formula>1</formula>
    </cfRule>
  </conditionalFormatting>
  <conditionalFormatting sqref="R124 R127 R130">
    <cfRule type="cellIs" dxfId="11844" priority="1985" operator="greaterThan">
      <formula>1</formula>
    </cfRule>
    <cfRule type="cellIs" dxfId="11843" priority="1986" operator="lessThan">
      <formula>0.8</formula>
    </cfRule>
  </conditionalFormatting>
  <conditionalFormatting sqref="R124 R127 R130">
    <cfRule type="cellIs" dxfId="11842" priority="1981" operator="lessThan">
      <formula>0.8</formula>
    </cfRule>
    <cfRule type="cellIs" dxfId="11841" priority="1982" operator="greaterThan">
      <formula>1</formula>
    </cfRule>
  </conditionalFormatting>
  <conditionalFormatting sqref="R124 R127 R130">
    <cfRule type="cellIs" dxfId="11840" priority="1979" operator="greaterThan">
      <formula>1</formula>
    </cfRule>
    <cfRule type="cellIs" dxfId="11839" priority="1980" operator="lessThan">
      <formula>0.8</formula>
    </cfRule>
  </conditionalFormatting>
  <conditionalFormatting sqref="P124 P127 P130">
    <cfRule type="cellIs" dxfId="11838" priority="1978" operator="greaterThan">
      <formula>0</formula>
    </cfRule>
  </conditionalFormatting>
  <conditionalFormatting sqref="Q124 Q127 Q130">
    <cfRule type="cellIs" dxfId="11837" priority="1983" operator="lessThan">
      <formula>0</formula>
    </cfRule>
  </conditionalFormatting>
  <conditionalFormatting sqref="Q124 Q127 Q130">
    <cfRule type="cellIs" dxfId="11836" priority="1977" operator="lessThan">
      <formula>0</formula>
    </cfRule>
  </conditionalFormatting>
  <conditionalFormatting sqref="R124 R127 R130">
    <cfRule type="cellIs" dxfId="11835" priority="1975" operator="lessThan">
      <formula>0.8</formula>
    </cfRule>
    <cfRule type="cellIs" dxfId="11834" priority="1976" operator="greaterThan">
      <formula>1</formula>
    </cfRule>
  </conditionalFormatting>
  <conditionalFormatting sqref="R124 R127 R130">
    <cfRule type="cellIs" dxfId="11833" priority="1973" operator="greaterThan">
      <formula>1</formula>
    </cfRule>
    <cfRule type="cellIs" dxfId="11832" priority="1974" operator="lessThan">
      <formula>0.8</formula>
    </cfRule>
  </conditionalFormatting>
  <conditionalFormatting sqref="P124 P127 P130">
    <cfRule type="cellIs" dxfId="11831" priority="1972" operator="greaterThan">
      <formula>0</formula>
    </cfRule>
  </conditionalFormatting>
  <conditionalFormatting sqref="P124 P127 P130">
    <cfRule type="cellIs" dxfId="11830" priority="1966" operator="greaterThan">
      <formula>0</formula>
    </cfRule>
  </conditionalFormatting>
  <conditionalFormatting sqref="Q124 Q127 Q130">
    <cfRule type="cellIs" dxfId="11829" priority="1971" operator="lessThan">
      <formula>0</formula>
    </cfRule>
  </conditionalFormatting>
  <conditionalFormatting sqref="R124 R127 R130">
    <cfRule type="cellIs" dxfId="11828" priority="1969" operator="lessThan">
      <formula>0.8</formula>
    </cfRule>
    <cfRule type="cellIs" dxfId="11827" priority="1970" operator="greaterThan">
      <formula>1</formula>
    </cfRule>
  </conditionalFormatting>
  <conditionalFormatting sqref="R124 R127 R130">
    <cfRule type="cellIs" dxfId="11826" priority="1967" operator="greaterThan">
      <formula>1</formula>
    </cfRule>
    <cfRule type="cellIs" dxfId="11825" priority="1968" operator="lessThan">
      <formula>0.8</formula>
    </cfRule>
  </conditionalFormatting>
  <conditionalFormatting sqref="P124 P127 P130">
    <cfRule type="cellIs" dxfId="11824" priority="1960" operator="greaterThan">
      <formula>0</formula>
    </cfRule>
  </conditionalFormatting>
  <conditionalFormatting sqref="Q124 Q127 Q130">
    <cfRule type="cellIs" dxfId="11823" priority="1965" operator="lessThan">
      <formula>0</formula>
    </cfRule>
  </conditionalFormatting>
  <conditionalFormatting sqref="R124 R127 R130">
    <cfRule type="cellIs" dxfId="11822" priority="1963" operator="lessThan">
      <formula>0.8</formula>
    </cfRule>
    <cfRule type="cellIs" dxfId="11821" priority="1964" operator="greaterThan">
      <formula>1</formula>
    </cfRule>
  </conditionalFormatting>
  <conditionalFormatting sqref="R124 R127 R130">
    <cfRule type="cellIs" dxfId="11820" priority="1961" operator="greaterThan">
      <formula>1</formula>
    </cfRule>
    <cfRule type="cellIs" dxfId="11819" priority="1962" operator="lessThan">
      <formula>0.8</formula>
    </cfRule>
  </conditionalFormatting>
  <conditionalFormatting sqref="R124 R127 R130">
    <cfRule type="cellIs" dxfId="11818" priority="1957" operator="lessThan">
      <formula>0.8</formula>
    </cfRule>
    <cfRule type="cellIs" dxfId="11817" priority="1958" operator="greaterThan">
      <formula>1</formula>
    </cfRule>
  </conditionalFormatting>
  <conditionalFormatting sqref="R124 R127 R130">
    <cfRule type="cellIs" dxfId="11816" priority="1955" operator="greaterThan">
      <formula>1</formula>
    </cfRule>
    <cfRule type="cellIs" dxfId="11815" priority="1956" operator="lessThan">
      <formula>0.8</formula>
    </cfRule>
  </conditionalFormatting>
  <conditionalFormatting sqref="P124 P127 P130">
    <cfRule type="cellIs" dxfId="11814" priority="1954" operator="greaterThan">
      <formula>0</formula>
    </cfRule>
  </conditionalFormatting>
  <conditionalFormatting sqref="Q124 Q127 Q130">
    <cfRule type="cellIs" dxfId="11813" priority="1959" operator="lessThan">
      <formula>0</formula>
    </cfRule>
  </conditionalFormatting>
  <conditionalFormatting sqref="P124 P127 P130">
    <cfRule type="cellIs" dxfId="11812" priority="1948" operator="greaterThan">
      <formula>0</formula>
    </cfRule>
  </conditionalFormatting>
  <conditionalFormatting sqref="Q124 Q127 Q130">
    <cfRule type="cellIs" dxfId="11811" priority="1953" operator="lessThan">
      <formula>0</formula>
    </cfRule>
  </conditionalFormatting>
  <conditionalFormatting sqref="R124 R127 R130">
    <cfRule type="cellIs" dxfId="11810" priority="1951" operator="lessThan">
      <formula>0.8</formula>
    </cfRule>
    <cfRule type="cellIs" dxfId="11809" priority="1952" operator="greaterThan">
      <formula>1</formula>
    </cfRule>
  </conditionalFormatting>
  <conditionalFormatting sqref="R124 R127 R130">
    <cfRule type="cellIs" dxfId="11808" priority="1949" operator="greaterThan">
      <formula>1</formula>
    </cfRule>
    <cfRule type="cellIs" dxfId="11807" priority="1950" operator="lessThan">
      <formula>0.8</formula>
    </cfRule>
  </conditionalFormatting>
  <conditionalFormatting sqref="R124 R127 R130">
    <cfRule type="cellIs" dxfId="11806" priority="1945" operator="lessThan">
      <formula>0.8</formula>
    </cfRule>
    <cfRule type="cellIs" dxfId="11805" priority="1946" operator="greaterThan">
      <formula>1</formula>
    </cfRule>
  </conditionalFormatting>
  <conditionalFormatting sqref="R124 R127 R130">
    <cfRule type="cellIs" dxfId="11804" priority="1943" operator="greaterThan">
      <formula>1</formula>
    </cfRule>
    <cfRule type="cellIs" dxfId="11803" priority="1944" operator="lessThan">
      <formula>0.8</formula>
    </cfRule>
  </conditionalFormatting>
  <conditionalFormatting sqref="P124 P127 P130">
    <cfRule type="cellIs" dxfId="11802" priority="1942" operator="greaterThan">
      <formula>0</formula>
    </cfRule>
  </conditionalFormatting>
  <conditionalFormatting sqref="Q124 Q127 Q130">
    <cfRule type="cellIs" dxfId="11801" priority="1947" operator="lessThan">
      <formula>0</formula>
    </cfRule>
  </conditionalFormatting>
  <conditionalFormatting sqref="R124 R127 R130">
    <cfRule type="cellIs" dxfId="11800" priority="1939" operator="lessThan">
      <formula>0.8</formula>
    </cfRule>
    <cfRule type="cellIs" dxfId="11799" priority="1940" operator="greaterThan">
      <formula>1</formula>
    </cfRule>
  </conditionalFormatting>
  <conditionalFormatting sqref="R124 R127 R130">
    <cfRule type="cellIs" dxfId="11798" priority="1937" operator="greaterThan">
      <formula>1</formula>
    </cfRule>
    <cfRule type="cellIs" dxfId="11797" priority="1938" operator="lessThan">
      <formula>0.8</formula>
    </cfRule>
  </conditionalFormatting>
  <conditionalFormatting sqref="P124 P127 P130">
    <cfRule type="cellIs" dxfId="11796" priority="1936" operator="greaterThan">
      <formula>0</formula>
    </cfRule>
  </conditionalFormatting>
  <conditionalFormatting sqref="Q124 Q127 Q130">
    <cfRule type="cellIs" dxfId="11795" priority="1941" operator="lessThan">
      <formula>0</formula>
    </cfRule>
  </conditionalFormatting>
  <conditionalFormatting sqref="Q124 Q127 Q130">
    <cfRule type="cellIs" dxfId="11794" priority="1935" operator="lessThan">
      <formula>0</formula>
    </cfRule>
  </conditionalFormatting>
  <conditionalFormatting sqref="R124 R127 R130">
    <cfRule type="cellIs" dxfId="11793" priority="1933" operator="lessThan">
      <formula>0.8</formula>
    </cfRule>
    <cfRule type="cellIs" dxfId="11792" priority="1934" operator="greaterThan">
      <formula>1</formula>
    </cfRule>
  </conditionalFormatting>
  <conditionalFormatting sqref="R124 R127 R130">
    <cfRule type="cellIs" dxfId="11791" priority="1931" operator="greaterThan">
      <formula>1</formula>
    </cfRule>
    <cfRule type="cellIs" dxfId="11790" priority="1932" operator="lessThan">
      <formula>0.8</formula>
    </cfRule>
  </conditionalFormatting>
  <conditionalFormatting sqref="P124 P127 P130">
    <cfRule type="cellIs" dxfId="11789" priority="1930" operator="greaterThan">
      <formula>0</formula>
    </cfRule>
  </conditionalFormatting>
  <conditionalFormatting sqref="Q124 Q127 Q130">
    <cfRule type="cellIs" dxfId="11788" priority="1924" operator="lessThan">
      <formula>0</formula>
    </cfRule>
  </conditionalFormatting>
  <conditionalFormatting sqref="R124 R127 R130">
    <cfRule type="cellIs" dxfId="11787" priority="1928" operator="lessThan">
      <formula>0.8</formula>
    </cfRule>
    <cfRule type="cellIs" dxfId="11786" priority="1929" operator="greaterThan">
      <formula>1</formula>
    </cfRule>
  </conditionalFormatting>
  <conditionalFormatting sqref="R124 R127 R130">
    <cfRule type="cellIs" dxfId="11785" priority="1926" operator="greaterThan">
      <formula>1</formula>
    </cfRule>
    <cfRule type="cellIs" dxfId="11784" priority="1927" operator="lessThan">
      <formula>0.8</formula>
    </cfRule>
  </conditionalFormatting>
  <conditionalFormatting sqref="P124 P127 P130">
    <cfRule type="cellIs" dxfId="11783" priority="1925" operator="greaterThan">
      <formula>0</formula>
    </cfRule>
  </conditionalFormatting>
  <conditionalFormatting sqref="Q124 Q127 Q130">
    <cfRule type="cellIs" dxfId="11782" priority="1923" operator="lessThan">
      <formula>0</formula>
    </cfRule>
  </conditionalFormatting>
  <conditionalFormatting sqref="R124 R127 R130">
    <cfRule type="cellIs" dxfId="11781" priority="1921" operator="lessThan">
      <formula>0.8</formula>
    </cfRule>
    <cfRule type="cellIs" dxfId="11780" priority="1922" operator="greaterThan">
      <formula>1</formula>
    </cfRule>
  </conditionalFormatting>
  <conditionalFormatting sqref="R124 R127 R130">
    <cfRule type="cellIs" dxfId="11779" priority="1919" operator="greaterThan">
      <formula>1</formula>
    </cfRule>
    <cfRule type="cellIs" dxfId="11778" priority="1920" operator="lessThan">
      <formula>0.8</formula>
    </cfRule>
  </conditionalFormatting>
  <conditionalFormatting sqref="P124 P127 P130">
    <cfRule type="cellIs" dxfId="11777" priority="1918" operator="greaterThan">
      <formula>0</formula>
    </cfRule>
  </conditionalFormatting>
  <conditionalFormatting sqref="Q124 Q127 Q130">
    <cfRule type="cellIs" dxfId="11776" priority="1917" operator="lessThan">
      <formula>0</formula>
    </cfRule>
  </conditionalFormatting>
  <conditionalFormatting sqref="R124 R127 R130">
    <cfRule type="cellIs" dxfId="11775" priority="1915" operator="lessThan">
      <formula>0.8</formula>
    </cfRule>
    <cfRule type="cellIs" dxfId="11774" priority="1916" operator="greaterThan">
      <formula>1</formula>
    </cfRule>
  </conditionalFormatting>
  <conditionalFormatting sqref="R124 R127 R130">
    <cfRule type="cellIs" dxfId="11773" priority="1913" operator="greaterThan">
      <formula>1</formula>
    </cfRule>
    <cfRule type="cellIs" dxfId="11772" priority="1914" operator="lessThan">
      <formula>0.8</formula>
    </cfRule>
  </conditionalFormatting>
  <conditionalFormatting sqref="P124 P127 P130">
    <cfRule type="cellIs" dxfId="11771" priority="1912" operator="greaterThan">
      <formula>0</formula>
    </cfRule>
  </conditionalFormatting>
  <conditionalFormatting sqref="Q124 Q127 Q130">
    <cfRule type="cellIs" dxfId="11770" priority="1911" operator="lessThan">
      <formula>0</formula>
    </cfRule>
  </conditionalFormatting>
  <conditionalFormatting sqref="R124 R127 R130">
    <cfRule type="cellIs" dxfId="11769" priority="1909" operator="lessThan">
      <formula>0.8</formula>
    </cfRule>
    <cfRule type="cellIs" dxfId="11768" priority="1910" operator="greaterThan">
      <formula>1</formula>
    </cfRule>
  </conditionalFormatting>
  <conditionalFormatting sqref="R124 R127 R130">
    <cfRule type="cellIs" dxfId="11767" priority="1907" operator="greaterThan">
      <formula>1</formula>
    </cfRule>
    <cfRule type="cellIs" dxfId="11766" priority="1908" operator="lessThan">
      <formula>0.8</formula>
    </cfRule>
  </conditionalFormatting>
  <conditionalFormatting sqref="P124 P127 P130">
    <cfRule type="cellIs" dxfId="11765" priority="1906" operator="greaterThan">
      <formula>0</formula>
    </cfRule>
  </conditionalFormatting>
  <conditionalFormatting sqref="Q124 Q127 Q130">
    <cfRule type="cellIs" dxfId="11764" priority="1905" operator="lessThan">
      <formula>0</formula>
    </cfRule>
  </conditionalFormatting>
  <conditionalFormatting sqref="R124 R127 R130">
    <cfRule type="cellIs" dxfId="11763" priority="1903" operator="lessThan">
      <formula>0.8</formula>
    </cfRule>
    <cfRule type="cellIs" dxfId="11762" priority="1904" operator="greaterThan">
      <formula>1</formula>
    </cfRule>
  </conditionalFormatting>
  <conditionalFormatting sqref="R124 R127 R130">
    <cfRule type="cellIs" dxfId="11761" priority="1901" operator="greaterThan">
      <formula>1</formula>
    </cfRule>
    <cfRule type="cellIs" dxfId="11760" priority="1902" operator="lessThan">
      <formula>0.8</formula>
    </cfRule>
  </conditionalFormatting>
  <conditionalFormatting sqref="P124 P127 P130">
    <cfRule type="cellIs" dxfId="11759" priority="1900" operator="greaterThan">
      <formula>0</formula>
    </cfRule>
  </conditionalFormatting>
  <conditionalFormatting sqref="Q124 Q127 Q130">
    <cfRule type="cellIs" dxfId="11758" priority="1899" operator="lessThan">
      <formula>0</formula>
    </cfRule>
  </conditionalFormatting>
  <conditionalFormatting sqref="R124 R127 R130">
    <cfRule type="cellIs" dxfId="11757" priority="1897" operator="lessThan">
      <formula>0.8</formula>
    </cfRule>
    <cfRule type="cellIs" dxfId="11756" priority="1898" operator="greaterThan">
      <formula>1</formula>
    </cfRule>
  </conditionalFormatting>
  <conditionalFormatting sqref="R124 R127 R130">
    <cfRule type="cellIs" dxfId="11755" priority="1895" operator="greaterThan">
      <formula>1</formula>
    </cfRule>
    <cfRule type="cellIs" dxfId="11754" priority="1896" operator="lessThan">
      <formula>0.8</formula>
    </cfRule>
  </conditionalFormatting>
  <conditionalFormatting sqref="P124 P127 P130">
    <cfRule type="cellIs" dxfId="11753" priority="1894" operator="greaterThan">
      <formula>0</formula>
    </cfRule>
  </conditionalFormatting>
  <conditionalFormatting sqref="P124 P127 P130">
    <cfRule type="cellIs" dxfId="11752" priority="1888" operator="greaterThan">
      <formula>0</formula>
    </cfRule>
  </conditionalFormatting>
  <conditionalFormatting sqref="Q124 Q127 Q130">
    <cfRule type="cellIs" dxfId="11751" priority="1893" operator="lessThan">
      <formula>0</formula>
    </cfRule>
  </conditionalFormatting>
  <conditionalFormatting sqref="R124 R127 R130">
    <cfRule type="cellIs" dxfId="11750" priority="1891" operator="lessThan">
      <formula>0.8</formula>
    </cfRule>
    <cfRule type="cellIs" dxfId="11749" priority="1892" operator="greaterThan">
      <formula>1</formula>
    </cfRule>
  </conditionalFormatting>
  <conditionalFormatting sqref="R124 R127 R130">
    <cfRule type="cellIs" dxfId="11748" priority="1889" operator="greaterThan">
      <formula>1</formula>
    </cfRule>
    <cfRule type="cellIs" dxfId="11747" priority="1890" operator="lessThan">
      <formula>0.8</formula>
    </cfRule>
  </conditionalFormatting>
  <conditionalFormatting sqref="P124 P127 P130">
    <cfRule type="cellIs" dxfId="11746" priority="1882" operator="greaterThan">
      <formula>0</formula>
    </cfRule>
  </conditionalFormatting>
  <conditionalFormatting sqref="Q124 Q127 Q130">
    <cfRule type="cellIs" dxfId="11745" priority="1887" operator="lessThan">
      <formula>0</formula>
    </cfRule>
  </conditionalFormatting>
  <conditionalFormatting sqref="R124 R127 R130">
    <cfRule type="cellIs" dxfId="11744" priority="1885" operator="lessThan">
      <formula>0.8</formula>
    </cfRule>
    <cfRule type="cellIs" dxfId="11743" priority="1886" operator="greaterThan">
      <formula>1</formula>
    </cfRule>
  </conditionalFormatting>
  <conditionalFormatting sqref="R124 R127 R130">
    <cfRule type="cellIs" dxfId="11742" priority="1883" operator="greaterThan">
      <formula>1</formula>
    </cfRule>
    <cfRule type="cellIs" dxfId="11741" priority="1884" operator="lessThan">
      <formula>0.8</formula>
    </cfRule>
  </conditionalFormatting>
  <conditionalFormatting sqref="R124 R127 R130">
    <cfRule type="cellIs" dxfId="11740" priority="1879" operator="lessThan">
      <formula>0.8</formula>
    </cfRule>
    <cfRule type="cellIs" dxfId="11739" priority="1880" operator="greaterThan">
      <formula>1</formula>
    </cfRule>
  </conditionalFormatting>
  <conditionalFormatting sqref="R124 R127 R130">
    <cfRule type="cellIs" dxfId="11738" priority="1877" operator="greaterThan">
      <formula>1</formula>
    </cfRule>
    <cfRule type="cellIs" dxfId="11737" priority="1878" operator="lessThan">
      <formula>0.8</formula>
    </cfRule>
  </conditionalFormatting>
  <conditionalFormatting sqref="P124 P127 P130">
    <cfRule type="cellIs" dxfId="11736" priority="1876" operator="greaterThan">
      <formula>0</formula>
    </cfRule>
  </conditionalFormatting>
  <conditionalFormatting sqref="Q124 Q127 Q130">
    <cfRule type="cellIs" dxfId="11735" priority="1881" operator="lessThan">
      <formula>0</formula>
    </cfRule>
  </conditionalFormatting>
  <conditionalFormatting sqref="Q5:Q14">
    <cfRule type="cellIs" dxfId="11734" priority="1875" operator="lessThan">
      <formula>0</formula>
    </cfRule>
  </conditionalFormatting>
  <conditionalFormatting sqref="R5:R14">
    <cfRule type="cellIs" dxfId="11733" priority="1873" operator="lessThan">
      <formula>0.8</formula>
    </cfRule>
    <cfRule type="cellIs" dxfId="11732" priority="1874" operator="greaterThan">
      <formula>1</formula>
    </cfRule>
  </conditionalFormatting>
  <conditionalFormatting sqref="R5:R14">
    <cfRule type="cellIs" dxfId="11731" priority="1871" operator="greaterThan">
      <formula>1</formula>
    </cfRule>
    <cfRule type="cellIs" dxfId="11730" priority="1872" operator="lessThan">
      <formula>0.8</formula>
    </cfRule>
  </conditionalFormatting>
  <conditionalFormatting sqref="P5:P14">
    <cfRule type="cellIs" dxfId="11729" priority="1870" operator="greaterThan">
      <formula>0</formula>
    </cfRule>
  </conditionalFormatting>
  <conditionalFormatting sqref="Q83">
    <cfRule type="cellIs" dxfId="11728" priority="1869" operator="lessThan">
      <formula>0</formula>
    </cfRule>
  </conditionalFormatting>
  <conditionalFormatting sqref="R83">
    <cfRule type="cellIs" dxfId="11727" priority="1867" operator="lessThan">
      <formula>0.8</formula>
    </cfRule>
    <cfRule type="cellIs" dxfId="11726" priority="1868" operator="greaterThan">
      <formula>1</formula>
    </cfRule>
  </conditionalFormatting>
  <conditionalFormatting sqref="R83">
    <cfRule type="cellIs" dxfId="11725" priority="1865" operator="greaterThan">
      <formula>1</formula>
    </cfRule>
    <cfRule type="cellIs" dxfId="11724" priority="1866" operator="lessThan">
      <formula>0.8</formula>
    </cfRule>
  </conditionalFormatting>
  <conditionalFormatting sqref="P83">
    <cfRule type="cellIs" dxfId="11723" priority="1864" operator="greaterThan">
      <formula>0</formula>
    </cfRule>
  </conditionalFormatting>
  <conditionalFormatting sqref="Q83">
    <cfRule type="cellIs" dxfId="11722" priority="1863" operator="lessThan">
      <formula>0</formula>
    </cfRule>
  </conditionalFormatting>
  <conditionalFormatting sqref="R83">
    <cfRule type="cellIs" dxfId="11721" priority="1861" operator="lessThan">
      <formula>0.8</formula>
    </cfRule>
    <cfRule type="cellIs" dxfId="11720" priority="1862" operator="greaterThan">
      <formula>1</formula>
    </cfRule>
  </conditionalFormatting>
  <conditionalFormatting sqref="R83">
    <cfRule type="cellIs" dxfId="11719" priority="1859" operator="greaterThan">
      <formula>1</formula>
    </cfRule>
    <cfRule type="cellIs" dxfId="11718" priority="1860" operator="lessThan">
      <formula>0.8</formula>
    </cfRule>
  </conditionalFormatting>
  <conditionalFormatting sqref="P83">
    <cfRule type="cellIs" dxfId="11717" priority="1858" operator="greaterThan">
      <formula>0</formula>
    </cfRule>
  </conditionalFormatting>
  <conditionalFormatting sqref="Q83">
    <cfRule type="cellIs" dxfId="11716" priority="1857" operator="lessThan">
      <formula>0</formula>
    </cfRule>
  </conditionalFormatting>
  <conditionalFormatting sqref="R83">
    <cfRule type="cellIs" dxfId="11715" priority="1855" operator="lessThan">
      <formula>0.8</formula>
    </cfRule>
    <cfRule type="cellIs" dxfId="11714" priority="1856" operator="greaterThan">
      <formula>1</formula>
    </cfRule>
  </conditionalFormatting>
  <conditionalFormatting sqref="R83">
    <cfRule type="cellIs" dxfId="11713" priority="1853" operator="greaterThan">
      <formula>1</formula>
    </cfRule>
    <cfRule type="cellIs" dxfId="11712" priority="1854" operator="lessThan">
      <formula>0.8</formula>
    </cfRule>
  </conditionalFormatting>
  <conditionalFormatting sqref="P83">
    <cfRule type="cellIs" dxfId="11711" priority="1852" operator="greaterThan">
      <formula>0</formula>
    </cfRule>
  </conditionalFormatting>
  <conditionalFormatting sqref="Q83">
    <cfRule type="cellIs" dxfId="11710" priority="1851" operator="lessThan">
      <formula>0</formula>
    </cfRule>
  </conditionalFormatting>
  <conditionalFormatting sqref="R83">
    <cfRule type="cellIs" dxfId="11709" priority="1849" operator="lessThan">
      <formula>0.8</formula>
    </cfRule>
    <cfRule type="cellIs" dxfId="11708" priority="1850" operator="greaterThan">
      <formula>1</formula>
    </cfRule>
  </conditionalFormatting>
  <conditionalFormatting sqref="R83">
    <cfRule type="cellIs" dxfId="11707" priority="1847" operator="greaterThan">
      <formula>1</formula>
    </cfRule>
    <cfRule type="cellIs" dxfId="11706" priority="1848" operator="lessThan">
      <formula>0.8</formula>
    </cfRule>
  </conditionalFormatting>
  <conditionalFormatting sqref="P83">
    <cfRule type="cellIs" dxfId="11705" priority="1846" operator="greaterThan">
      <formula>0</formula>
    </cfRule>
  </conditionalFormatting>
  <conditionalFormatting sqref="P83">
    <cfRule type="cellIs" dxfId="11704" priority="1840" operator="greaterThan">
      <formula>0</formula>
    </cfRule>
  </conditionalFormatting>
  <conditionalFormatting sqref="Q83">
    <cfRule type="cellIs" dxfId="11703" priority="1845" operator="lessThan">
      <formula>0</formula>
    </cfRule>
  </conditionalFormatting>
  <conditionalFormatting sqref="R83">
    <cfRule type="cellIs" dxfId="11702" priority="1843" operator="lessThan">
      <formula>0.8</formula>
    </cfRule>
    <cfRule type="cellIs" dxfId="11701" priority="1844" operator="greaterThan">
      <formula>1</formula>
    </cfRule>
  </conditionalFormatting>
  <conditionalFormatting sqref="R83">
    <cfRule type="cellIs" dxfId="11700" priority="1841" operator="greaterThan">
      <formula>1</formula>
    </cfRule>
    <cfRule type="cellIs" dxfId="11699" priority="1842" operator="lessThan">
      <formula>0.8</formula>
    </cfRule>
  </conditionalFormatting>
  <conditionalFormatting sqref="P83">
    <cfRule type="cellIs" dxfId="11698" priority="1834" operator="greaterThan">
      <formula>0</formula>
    </cfRule>
  </conditionalFormatting>
  <conditionalFormatting sqref="Q83">
    <cfRule type="cellIs" dxfId="11697" priority="1839" operator="lessThan">
      <formula>0</formula>
    </cfRule>
  </conditionalFormatting>
  <conditionalFormatting sqref="R83">
    <cfRule type="cellIs" dxfId="11696" priority="1837" operator="lessThan">
      <formula>0.8</formula>
    </cfRule>
    <cfRule type="cellIs" dxfId="11695" priority="1838" operator="greaterThan">
      <formula>1</formula>
    </cfRule>
  </conditionalFormatting>
  <conditionalFormatting sqref="R83">
    <cfRule type="cellIs" dxfId="11694" priority="1835" operator="greaterThan">
      <formula>1</formula>
    </cfRule>
    <cfRule type="cellIs" dxfId="11693" priority="1836" operator="lessThan">
      <formula>0.8</formula>
    </cfRule>
  </conditionalFormatting>
  <conditionalFormatting sqref="R83">
    <cfRule type="cellIs" dxfId="11692" priority="1831" operator="lessThan">
      <formula>0.8</formula>
    </cfRule>
    <cfRule type="cellIs" dxfId="11691" priority="1832" operator="greaterThan">
      <formula>1</formula>
    </cfRule>
  </conditionalFormatting>
  <conditionalFormatting sqref="R83">
    <cfRule type="cellIs" dxfId="11690" priority="1829" operator="greaterThan">
      <formula>1</formula>
    </cfRule>
    <cfRule type="cellIs" dxfId="11689" priority="1830" operator="lessThan">
      <formula>0.8</formula>
    </cfRule>
  </conditionalFormatting>
  <conditionalFormatting sqref="P83">
    <cfRule type="cellIs" dxfId="11688" priority="1828" operator="greaterThan">
      <formula>0</formula>
    </cfRule>
  </conditionalFormatting>
  <conditionalFormatting sqref="Q83">
    <cfRule type="cellIs" dxfId="11687" priority="1833" operator="lessThan">
      <formula>0</formula>
    </cfRule>
  </conditionalFormatting>
  <conditionalFormatting sqref="Q83">
    <cfRule type="cellIs" dxfId="11686" priority="1827" operator="lessThan">
      <formula>0</formula>
    </cfRule>
  </conditionalFormatting>
  <conditionalFormatting sqref="R83">
    <cfRule type="cellIs" dxfId="11685" priority="1825" operator="lessThan">
      <formula>0.8</formula>
    </cfRule>
    <cfRule type="cellIs" dxfId="11684" priority="1826" operator="greaterThan">
      <formula>1</formula>
    </cfRule>
  </conditionalFormatting>
  <conditionalFormatting sqref="R83">
    <cfRule type="cellIs" dxfId="11683" priority="1823" operator="greaterThan">
      <formula>1</formula>
    </cfRule>
    <cfRule type="cellIs" dxfId="11682" priority="1824" operator="lessThan">
      <formula>0.8</formula>
    </cfRule>
  </conditionalFormatting>
  <conditionalFormatting sqref="P83">
    <cfRule type="cellIs" dxfId="11681" priority="1822" operator="greaterThan">
      <formula>0</formula>
    </cfRule>
  </conditionalFormatting>
  <conditionalFormatting sqref="P83">
    <cfRule type="cellIs" dxfId="11680" priority="1816" operator="greaterThan">
      <formula>0</formula>
    </cfRule>
  </conditionalFormatting>
  <conditionalFormatting sqref="Q83">
    <cfRule type="cellIs" dxfId="11679" priority="1821" operator="lessThan">
      <formula>0</formula>
    </cfRule>
  </conditionalFormatting>
  <conditionalFormatting sqref="R83">
    <cfRule type="cellIs" dxfId="11678" priority="1819" operator="lessThan">
      <formula>0.8</formula>
    </cfRule>
    <cfRule type="cellIs" dxfId="11677" priority="1820" operator="greaterThan">
      <formula>1</formula>
    </cfRule>
  </conditionalFormatting>
  <conditionalFormatting sqref="R83">
    <cfRule type="cellIs" dxfId="11676" priority="1817" operator="greaterThan">
      <formula>1</formula>
    </cfRule>
    <cfRule type="cellIs" dxfId="11675" priority="1818" operator="lessThan">
      <formula>0.8</formula>
    </cfRule>
  </conditionalFormatting>
  <conditionalFormatting sqref="P83">
    <cfRule type="cellIs" dxfId="11674" priority="1810" operator="greaterThan">
      <formula>0</formula>
    </cfRule>
  </conditionalFormatting>
  <conditionalFormatting sqref="Q83">
    <cfRule type="cellIs" dxfId="11673" priority="1815" operator="lessThan">
      <formula>0</formula>
    </cfRule>
  </conditionalFormatting>
  <conditionalFormatting sqref="R83">
    <cfRule type="cellIs" dxfId="11672" priority="1813" operator="lessThan">
      <formula>0.8</formula>
    </cfRule>
    <cfRule type="cellIs" dxfId="11671" priority="1814" operator="greaterThan">
      <formula>1</formula>
    </cfRule>
  </conditionalFormatting>
  <conditionalFormatting sqref="R83">
    <cfRule type="cellIs" dxfId="11670" priority="1811" operator="greaterThan">
      <formula>1</formula>
    </cfRule>
    <cfRule type="cellIs" dxfId="11669" priority="1812" operator="lessThan">
      <formula>0.8</formula>
    </cfRule>
  </conditionalFormatting>
  <conditionalFormatting sqref="R83">
    <cfRule type="cellIs" dxfId="11668" priority="1807" operator="lessThan">
      <formula>0.8</formula>
    </cfRule>
    <cfRule type="cellIs" dxfId="11667" priority="1808" operator="greaterThan">
      <formula>1</formula>
    </cfRule>
  </conditionalFormatting>
  <conditionalFormatting sqref="R83">
    <cfRule type="cellIs" dxfId="11666" priority="1805" operator="greaterThan">
      <formula>1</formula>
    </cfRule>
    <cfRule type="cellIs" dxfId="11665" priority="1806" operator="lessThan">
      <formula>0.8</formula>
    </cfRule>
  </conditionalFormatting>
  <conditionalFormatting sqref="P83">
    <cfRule type="cellIs" dxfId="11664" priority="1804" operator="greaterThan">
      <formula>0</formula>
    </cfRule>
  </conditionalFormatting>
  <conditionalFormatting sqref="Q83">
    <cfRule type="cellIs" dxfId="11663" priority="1809" operator="lessThan">
      <formula>0</formula>
    </cfRule>
  </conditionalFormatting>
  <conditionalFormatting sqref="P83">
    <cfRule type="cellIs" dxfId="11662" priority="1798" operator="greaterThan">
      <formula>0</formula>
    </cfRule>
  </conditionalFormatting>
  <conditionalFormatting sqref="Q83">
    <cfRule type="cellIs" dxfId="11661" priority="1803" operator="lessThan">
      <formula>0</formula>
    </cfRule>
  </conditionalFormatting>
  <conditionalFormatting sqref="R83">
    <cfRule type="cellIs" dxfId="11660" priority="1801" operator="lessThan">
      <formula>0.8</formula>
    </cfRule>
    <cfRule type="cellIs" dxfId="11659" priority="1802" operator="greaterThan">
      <formula>1</formula>
    </cfRule>
  </conditionalFormatting>
  <conditionalFormatting sqref="R83">
    <cfRule type="cellIs" dxfId="11658" priority="1799" operator="greaterThan">
      <formula>1</formula>
    </cfRule>
    <cfRule type="cellIs" dxfId="11657" priority="1800" operator="lessThan">
      <formula>0.8</formula>
    </cfRule>
  </conditionalFormatting>
  <conditionalFormatting sqref="R83">
    <cfRule type="cellIs" dxfId="11656" priority="1795" operator="lessThan">
      <formula>0.8</formula>
    </cfRule>
    <cfRule type="cellIs" dxfId="11655" priority="1796" operator="greaterThan">
      <formula>1</formula>
    </cfRule>
  </conditionalFormatting>
  <conditionalFormatting sqref="R83">
    <cfRule type="cellIs" dxfId="11654" priority="1793" operator="greaterThan">
      <formula>1</formula>
    </cfRule>
    <cfRule type="cellIs" dxfId="11653" priority="1794" operator="lessThan">
      <formula>0.8</formula>
    </cfRule>
  </conditionalFormatting>
  <conditionalFormatting sqref="P83">
    <cfRule type="cellIs" dxfId="11652" priority="1792" operator="greaterThan">
      <formula>0</formula>
    </cfRule>
  </conditionalFormatting>
  <conditionalFormatting sqref="Q83">
    <cfRule type="cellIs" dxfId="11651" priority="1797" operator="lessThan">
      <formula>0</formula>
    </cfRule>
  </conditionalFormatting>
  <conditionalFormatting sqref="R83">
    <cfRule type="cellIs" dxfId="11650" priority="1789" operator="lessThan">
      <formula>0.8</formula>
    </cfRule>
    <cfRule type="cellIs" dxfId="11649" priority="1790" operator="greaterThan">
      <formula>1</formula>
    </cfRule>
  </conditionalFormatting>
  <conditionalFormatting sqref="R83">
    <cfRule type="cellIs" dxfId="11648" priority="1787" operator="greaterThan">
      <formula>1</formula>
    </cfRule>
    <cfRule type="cellIs" dxfId="11647" priority="1788" operator="lessThan">
      <formula>0.8</formula>
    </cfRule>
  </conditionalFormatting>
  <conditionalFormatting sqref="P83">
    <cfRule type="cellIs" dxfId="11646" priority="1786" operator="greaterThan">
      <formula>0</formula>
    </cfRule>
  </conditionalFormatting>
  <conditionalFormatting sqref="Q83">
    <cfRule type="cellIs" dxfId="11645" priority="1791" operator="lessThan">
      <formula>0</formula>
    </cfRule>
  </conditionalFormatting>
  <conditionalFormatting sqref="Q83">
    <cfRule type="cellIs" dxfId="11644" priority="1785" operator="lessThan">
      <formula>0</formula>
    </cfRule>
  </conditionalFormatting>
  <conditionalFormatting sqref="R83">
    <cfRule type="cellIs" dxfId="11643" priority="1783" operator="lessThan">
      <formula>0.8</formula>
    </cfRule>
    <cfRule type="cellIs" dxfId="11642" priority="1784" operator="greaterThan">
      <formula>1</formula>
    </cfRule>
  </conditionalFormatting>
  <conditionalFormatting sqref="R83">
    <cfRule type="cellIs" dxfId="11641" priority="1781" operator="greaterThan">
      <formula>1</formula>
    </cfRule>
    <cfRule type="cellIs" dxfId="11640" priority="1782" operator="lessThan">
      <formula>0.8</formula>
    </cfRule>
  </conditionalFormatting>
  <conditionalFormatting sqref="P83">
    <cfRule type="cellIs" dxfId="11639" priority="1780" operator="greaterThan">
      <formula>0</formula>
    </cfRule>
  </conditionalFormatting>
  <conditionalFormatting sqref="Q83">
    <cfRule type="cellIs" dxfId="11638" priority="1774" operator="lessThan">
      <formula>0</formula>
    </cfRule>
  </conditionalFormatting>
  <conditionalFormatting sqref="R83">
    <cfRule type="cellIs" dxfId="11637" priority="1778" operator="lessThan">
      <formula>0.8</formula>
    </cfRule>
    <cfRule type="cellIs" dxfId="11636" priority="1779" operator="greaterThan">
      <formula>1</formula>
    </cfRule>
  </conditionalFormatting>
  <conditionalFormatting sqref="R83">
    <cfRule type="cellIs" dxfId="11635" priority="1776" operator="greaterThan">
      <formula>1</formula>
    </cfRule>
    <cfRule type="cellIs" dxfId="11634" priority="1777" operator="lessThan">
      <formula>0.8</formula>
    </cfRule>
  </conditionalFormatting>
  <conditionalFormatting sqref="P83">
    <cfRule type="cellIs" dxfId="11633" priority="1775" operator="greaterThan">
      <formula>0</formula>
    </cfRule>
  </conditionalFormatting>
  <conditionalFormatting sqref="Q83">
    <cfRule type="cellIs" dxfId="11632" priority="1773" operator="lessThan">
      <formula>0</formula>
    </cfRule>
  </conditionalFormatting>
  <conditionalFormatting sqref="R83">
    <cfRule type="cellIs" dxfId="11631" priority="1771" operator="lessThan">
      <formula>0.8</formula>
    </cfRule>
    <cfRule type="cellIs" dxfId="11630" priority="1772" operator="greaterThan">
      <formula>1</formula>
    </cfRule>
  </conditionalFormatting>
  <conditionalFormatting sqref="R83">
    <cfRule type="cellIs" dxfId="11629" priority="1769" operator="greaterThan">
      <formula>1</formula>
    </cfRule>
    <cfRule type="cellIs" dxfId="11628" priority="1770" operator="lessThan">
      <formula>0.8</formula>
    </cfRule>
  </conditionalFormatting>
  <conditionalFormatting sqref="P83">
    <cfRule type="cellIs" dxfId="11627" priority="1768" operator="greaterThan">
      <formula>0</formula>
    </cfRule>
  </conditionalFormatting>
  <conditionalFormatting sqref="Q83">
    <cfRule type="cellIs" dxfId="11626" priority="1767" operator="lessThan">
      <formula>0</formula>
    </cfRule>
  </conditionalFormatting>
  <conditionalFormatting sqref="R83">
    <cfRule type="cellIs" dxfId="11625" priority="1765" operator="lessThan">
      <formula>0.8</formula>
    </cfRule>
    <cfRule type="cellIs" dxfId="11624" priority="1766" operator="greaterThan">
      <formula>1</formula>
    </cfRule>
  </conditionalFormatting>
  <conditionalFormatting sqref="R83">
    <cfRule type="cellIs" dxfId="11623" priority="1763" operator="greaterThan">
      <formula>1</formula>
    </cfRule>
    <cfRule type="cellIs" dxfId="11622" priority="1764" operator="lessThan">
      <formula>0.8</formula>
    </cfRule>
  </conditionalFormatting>
  <conditionalFormatting sqref="P83">
    <cfRule type="cellIs" dxfId="11621" priority="1762" operator="greaterThan">
      <formula>0</formula>
    </cfRule>
  </conditionalFormatting>
  <conditionalFormatting sqref="Q83">
    <cfRule type="cellIs" dxfId="11620" priority="1761" operator="lessThan">
      <formula>0</formula>
    </cfRule>
  </conditionalFormatting>
  <conditionalFormatting sqref="R83">
    <cfRule type="cellIs" dxfId="11619" priority="1759" operator="lessThan">
      <formula>0.8</formula>
    </cfRule>
    <cfRule type="cellIs" dxfId="11618" priority="1760" operator="greaterThan">
      <formula>1</formula>
    </cfRule>
  </conditionalFormatting>
  <conditionalFormatting sqref="R83">
    <cfRule type="cellIs" dxfId="11617" priority="1757" operator="greaterThan">
      <formula>1</formula>
    </cfRule>
    <cfRule type="cellIs" dxfId="11616" priority="1758" operator="lessThan">
      <formula>0.8</formula>
    </cfRule>
  </conditionalFormatting>
  <conditionalFormatting sqref="P83">
    <cfRule type="cellIs" dxfId="11615" priority="1756" operator="greaterThan">
      <formula>0</formula>
    </cfRule>
  </conditionalFormatting>
  <conditionalFormatting sqref="Q83">
    <cfRule type="cellIs" dxfId="11614" priority="1755" operator="lessThan">
      <formula>0</formula>
    </cfRule>
  </conditionalFormatting>
  <conditionalFormatting sqref="R83">
    <cfRule type="cellIs" dxfId="11613" priority="1753" operator="lessThan">
      <formula>0.8</formula>
    </cfRule>
    <cfRule type="cellIs" dxfId="11612" priority="1754" operator="greaterThan">
      <formula>1</formula>
    </cfRule>
  </conditionalFormatting>
  <conditionalFormatting sqref="R83">
    <cfRule type="cellIs" dxfId="11611" priority="1751" operator="greaterThan">
      <formula>1</formula>
    </cfRule>
    <cfRule type="cellIs" dxfId="11610" priority="1752" operator="lessThan">
      <formula>0.8</formula>
    </cfRule>
  </conditionalFormatting>
  <conditionalFormatting sqref="P83">
    <cfRule type="cellIs" dxfId="11609" priority="1750" operator="greaterThan">
      <formula>0</formula>
    </cfRule>
  </conditionalFormatting>
  <conditionalFormatting sqref="Q83">
    <cfRule type="cellIs" dxfId="11608" priority="1749" operator="lessThan">
      <formula>0</formula>
    </cfRule>
  </conditionalFormatting>
  <conditionalFormatting sqref="R83">
    <cfRule type="cellIs" dxfId="11607" priority="1747" operator="lessThan">
      <formula>0.8</formula>
    </cfRule>
    <cfRule type="cellIs" dxfId="11606" priority="1748" operator="greaterThan">
      <formula>1</formula>
    </cfRule>
  </conditionalFormatting>
  <conditionalFormatting sqref="R83">
    <cfRule type="cellIs" dxfId="11605" priority="1745" operator="greaterThan">
      <formula>1</formula>
    </cfRule>
    <cfRule type="cellIs" dxfId="11604" priority="1746" operator="lessThan">
      <formula>0.8</formula>
    </cfRule>
  </conditionalFormatting>
  <conditionalFormatting sqref="P83">
    <cfRule type="cellIs" dxfId="11603" priority="1744" operator="greaterThan">
      <formula>0</formula>
    </cfRule>
  </conditionalFormatting>
  <conditionalFormatting sqref="P83">
    <cfRule type="cellIs" dxfId="11602" priority="1738" operator="greaterThan">
      <formula>0</formula>
    </cfRule>
  </conditionalFormatting>
  <conditionalFormatting sqref="Q83">
    <cfRule type="cellIs" dxfId="11601" priority="1743" operator="lessThan">
      <formula>0</formula>
    </cfRule>
  </conditionalFormatting>
  <conditionalFormatting sqref="R83">
    <cfRule type="cellIs" dxfId="11600" priority="1741" operator="lessThan">
      <formula>0.8</formula>
    </cfRule>
    <cfRule type="cellIs" dxfId="11599" priority="1742" operator="greaterThan">
      <formula>1</formula>
    </cfRule>
  </conditionalFormatting>
  <conditionalFormatting sqref="R83">
    <cfRule type="cellIs" dxfId="11598" priority="1739" operator="greaterThan">
      <formula>1</formula>
    </cfRule>
    <cfRule type="cellIs" dxfId="11597" priority="1740" operator="lessThan">
      <formula>0.8</formula>
    </cfRule>
  </conditionalFormatting>
  <conditionalFormatting sqref="P83">
    <cfRule type="cellIs" dxfId="11596" priority="1732" operator="greaterThan">
      <formula>0</formula>
    </cfRule>
  </conditionalFormatting>
  <conditionalFormatting sqref="Q83">
    <cfRule type="cellIs" dxfId="11595" priority="1737" operator="lessThan">
      <formula>0</formula>
    </cfRule>
  </conditionalFormatting>
  <conditionalFormatting sqref="R83">
    <cfRule type="cellIs" dxfId="11594" priority="1735" operator="lessThan">
      <formula>0.8</formula>
    </cfRule>
    <cfRule type="cellIs" dxfId="11593" priority="1736" operator="greaterThan">
      <formula>1</formula>
    </cfRule>
  </conditionalFormatting>
  <conditionalFormatting sqref="R83">
    <cfRule type="cellIs" dxfId="11592" priority="1733" operator="greaterThan">
      <formula>1</formula>
    </cfRule>
    <cfRule type="cellIs" dxfId="11591" priority="1734" operator="lessThan">
      <formula>0.8</formula>
    </cfRule>
  </conditionalFormatting>
  <conditionalFormatting sqref="R83">
    <cfRule type="cellIs" dxfId="11590" priority="1729" operator="lessThan">
      <formula>0.8</formula>
    </cfRule>
    <cfRule type="cellIs" dxfId="11589" priority="1730" operator="greaterThan">
      <formula>1</formula>
    </cfRule>
  </conditionalFormatting>
  <conditionalFormatting sqref="R83">
    <cfRule type="cellIs" dxfId="11588" priority="1727" operator="greaterThan">
      <formula>1</formula>
    </cfRule>
    <cfRule type="cellIs" dxfId="11587" priority="1728" operator="lessThan">
      <formula>0.8</formula>
    </cfRule>
  </conditionalFormatting>
  <conditionalFormatting sqref="P83">
    <cfRule type="cellIs" dxfId="11586" priority="1726" operator="greaterThan">
      <formula>0</formula>
    </cfRule>
  </conditionalFormatting>
  <conditionalFormatting sqref="Q83">
    <cfRule type="cellIs" dxfId="11585" priority="1731" operator="lessThan">
      <formula>0</formula>
    </cfRule>
  </conditionalFormatting>
  <conditionalFormatting sqref="Q83">
    <cfRule type="cellIs" dxfId="11584" priority="1720" operator="lessThan">
      <formula>0</formula>
    </cfRule>
  </conditionalFormatting>
  <conditionalFormatting sqref="P83">
    <cfRule type="cellIs" dxfId="11583" priority="1721" operator="greaterThan">
      <formula>0</formula>
    </cfRule>
  </conditionalFormatting>
  <conditionalFormatting sqref="R83">
    <cfRule type="cellIs" dxfId="11582" priority="1724" operator="lessThan">
      <formula>0.8</formula>
    </cfRule>
    <cfRule type="cellIs" dxfId="11581" priority="1725" operator="greaterThan">
      <formula>1</formula>
    </cfRule>
  </conditionalFormatting>
  <conditionalFormatting sqref="R83">
    <cfRule type="cellIs" dxfId="11580" priority="1722" operator="greaterThan">
      <formula>1</formula>
    </cfRule>
    <cfRule type="cellIs" dxfId="11579" priority="1723" operator="lessThan">
      <formula>0.8</formula>
    </cfRule>
  </conditionalFormatting>
  <conditionalFormatting sqref="Q83">
    <cfRule type="cellIs" dxfId="11578" priority="1714" operator="lessThan">
      <formula>0</formula>
    </cfRule>
  </conditionalFormatting>
  <conditionalFormatting sqref="R83">
    <cfRule type="cellIs" dxfId="11577" priority="1718" operator="lessThan">
      <formula>0.8</formula>
    </cfRule>
    <cfRule type="cellIs" dxfId="11576" priority="1719" operator="greaterThan">
      <formula>1</formula>
    </cfRule>
  </conditionalFormatting>
  <conditionalFormatting sqref="R83">
    <cfRule type="cellIs" dxfId="11575" priority="1716" operator="greaterThan">
      <formula>1</formula>
    </cfRule>
    <cfRule type="cellIs" dxfId="11574" priority="1717" operator="lessThan">
      <formula>0.8</formula>
    </cfRule>
  </conditionalFormatting>
  <conditionalFormatting sqref="P83">
    <cfRule type="cellIs" dxfId="11573" priority="1715" operator="greaterThan">
      <formula>0</formula>
    </cfRule>
  </conditionalFormatting>
  <conditionalFormatting sqref="Q83">
    <cfRule type="cellIs" dxfId="11572" priority="1713" operator="lessThan">
      <formula>0</formula>
    </cfRule>
  </conditionalFormatting>
  <conditionalFormatting sqref="R83">
    <cfRule type="cellIs" dxfId="11571" priority="1711" operator="lessThan">
      <formula>0.8</formula>
    </cfRule>
    <cfRule type="cellIs" dxfId="11570" priority="1712" operator="greaterThan">
      <formula>1</formula>
    </cfRule>
  </conditionalFormatting>
  <conditionalFormatting sqref="R83">
    <cfRule type="cellIs" dxfId="11569" priority="1709" operator="greaterThan">
      <formula>1</formula>
    </cfRule>
    <cfRule type="cellIs" dxfId="11568" priority="1710" operator="lessThan">
      <formula>0.8</formula>
    </cfRule>
  </conditionalFormatting>
  <conditionalFormatting sqref="P83">
    <cfRule type="cellIs" dxfId="11567" priority="1708" operator="greaterThan">
      <formula>0</formula>
    </cfRule>
  </conditionalFormatting>
  <conditionalFormatting sqref="Q83">
    <cfRule type="cellIs" dxfId="11566" priority="1707" operator="lessThan">
      <formula>0</formula>
    </cfRule>
  </conditionalFormatting>
  <conditionalFormatting sqref="R83">
    <cfRule type="cellIs" dxfId="11565" priority="1705" operator="lessThan">
      <formula>0.8</formula>
    </cfRule>
    <cfRule type="cellIs" dxfId="11564" priority="1706" operator="greaterThan">
      <formula>1</formula>
    </cfRule>
  </conditionalFormatting>
  <conditionalFormatting sqref="R83">
    <cfRule type="cellIs" dxfId="11563" priority="1703" operator="greaterThan">
      <formula>1</formula>
    </cfRule>
    <cfRule type="cellIs" dxfId="11562" priority="1704" operator="lessThan">
      <formula>0.8</formula>
    </cfRule>
  </conditionalFormatting>
  <conditionalFormatting sqref="P83">
    <cfRule type="cellIs" dxfId="11561" priority="1702" operator="greaterThan">
      <formula>0</formula>
    </cfRule>
  </conditionalFormatting>
  <conditionalFormatting sqref="Q83">
    <cfRule type="cellIs" dxfId="11560" priority="1701" operator="lessThan">
      <formula>0</formula>
    </cfRule>
  </conditionalFormatting>
  <conditionalFormatting sqref="R83">
    <cfRule type="cellIs" dxfId="11559" priority="1699" operator="lessThan">
      <formula>0.8</formula>
    </cfRule>
    <cfRule type="cellIs" dxfId="11558" priority="1700" operator="greaterThan">
      <formula>1</formula>
    </cfRule>
  </conditionalFormatting>
  <conditionalFormatting sqref="R83">
    <cfRule type="cellIs" dxfId="11557" priority="1697" operator="greaterThan">
      <formula>1</formula>
    </cfRule>
    <cfRule type="cellIs" dxfId="11556" priority="1698" operator="lessThan">
      <formula>0.8</formula>
    </cfRule>
  </conditionalFormatting>
  <conditionalFormatting sqref="P83">
    <cfRule type="cellIs" dxfId="11555" priority="1696" operator="greaterThan">
      <formula>0</formula>
    </cfRule>
  </conditionalFormatting>
  <conditionalFormatting sqref="Q32:Q39">
    <cfRule type="cellIs" dxfId="11554" priority="1690" operator="lessThan">
      <formula>0</formula>
    </cfRule>
  </conditionalFormatting>
  <conditionalFormatting sqref="P32:P39">
    <cfRule type="cellIs" dxfId="11553" priority="1691" operator="greaterThan">
      <formula>0</formula>
    </cfRule>
  </conditionalFormatting>
  <conditionalFormatting sqref="R32:R39">
    <cfRule type="cellIs" dxfId="11552" priority="1694" operator="lessThan">
      <formula>0.8</formula>
    </cfRule>
    <cfRule type="cellIs" dxfId="11551" priority="1695" operator="greaterThan">
      <formula>1</formula>
    </cfRule>
  </conditionalFormatting>
  <conditionalFormatting sqref="R32:R39">
    <cfRule type="cellIs" dxfId="11550" priority="1692" operator="greaterThan">
      <formula>1</formula>
    </cfRule>
    <cfRule type="cellIs" dxfId="11549" priority="1693" operator="lessThan">
      <formula>0.8</formula>
    </cfRule>
  </conditionalFormatting>
  <conditionalFormatting sqref="Q32:Q39">
    <cfRule type="cellIs" dxfId="11548" priority="1684" operator="lessThan">
      <formula>0</formula>
    </cfRule>
  </conditionalFormatting>
  <conditionalFormatting sqref="R32:R39">
    <cfRule type="cellIs" dxfId="11547" priority="1688" operator="lessThan">
      <formula>0.8</formula>
    </cfRule>
    <cfRule type="cellIs" dxfId="11546" priority="1689" operator="greaterThan">
      <formula>1</formula>
    </cfRule>
  </conditionalFormatting>
  <conditionalFormatting sqref="R32:R39">
    <cfRule type="cellIs" dxfId="11545" priority="1686" operator="greaterThan">
      <formula>1</formula>
    </cfRule>
    <cfRule type="cellIs" dxfId="11544" priority="1687" operator="lessThan">
      <formula>0.8</formula>
    </cfRule>
  </conditionalFormatting>
  <conditionalFormatting sqref="P32:P39">
    <cfRule type="cellIs" dxfId="11543" priority="1685" operator="greaterThan">
      <formula>0</formula>
    </cfRule>
  </conditionalFormatting>
  <conditionalFormatting sqref="Q32:Q39">
    <cfRule type="cellIs" dxfId="11542" priority="1683" operator="lessThan">
      <formula>0</formula>
    </cfRule>
  </conditionalFormatting>
  <conditionalFormatting sqref="R32:R39">
    <cfRule type="cellIs" dxfId="11541" priority="1681" operator="lessThan">
      <formula>0.8</formula>
    </cfRule>
    <cfRule type="cellIs" dxfId="11540" priority="1682" operator="greaterThan">
      <formula>1</formula>
    </cfRule>
  </conditionalFormatting>
  <conditionalFormatting sqref="R32:R39">
    <cfRule type="cellIs" dxfId="11539" priority="1679" operator="greaterThan">
      <formula>1</formula>
    </cfRule>
    <cfRule type="cellIs" dxfId="11538" priority="1680" operator="lessThan">
      <formula>0.8</formula>
    </cfRule>
  </conditionalFormatting>
  <conditionalFormatting sqref="P32:P39">
    <cfRule type="cellIs" dxfId="11537" priority="1678" operator="greaterThan">
      <formula>0</formula>
    </cfRule>
  </conditionalFormatting>
  <conditionalFormatting sqref="Q32:Q39">
    <cfRule type="cellIs" dxfId="11536" priority="1677" operator="lessThan">
      <formula>0</formula>
    </cfRule>
  </conditionalFormatting>
  <conditionalFormatting sqref="R32:R39">
    <cfRule type="cellIs" dxfId="11535" priority="1675" operator="lessThan">
      <formula>0.8</formula>
    </cfRule>
    <cfRule type="cellIs" dxfId="11534" priority="1676" operator="greaterThan">
      <formula>1</formula>
    </cfRule>
  </conditionalFormatting>
  <conditionalFormatting sqref="R32:R39">
    <cfRule type="cellIs" dxfId="11533" priority="1673" operator="greaterThan">
      <formula>1</formula>
    </cfRule>
    <cfRule type="cellIs" dxfId="11532" priority="1674" operator="lessThan">
      <formula>0.8</formula>
    </cfRule>
  </conditionalFormatting>
  <conditionalFormatting sqref="P32:P39">
    <cfRule type="cellIs" dxfId="11531" priority="1672" operator="greaterThan">
      <formula>0</formula>
    </cfRule>
  </conditionalFormatting>
  <conditionalFormatting sqref="Q32:Q39">
    <cfRule type="cellIs" dxfId="11530" priority="1666" operator="lessThan">
      <formula>0</formula>
    </cfRule>
  </conditionalFormatting>
  <conditionalFormatting sqref="R32:R39">
    <cfRule type="cellIs" dxfId="11529" priority="1670" operator="lessThan">
      <formula>0.8</formula>
    </cfRule>
    <cfRule type="cellIs" dxfId="11528" priority="1671" operator="greaterThan">
      <formula>1</formula>
    </cfRule>
  </conditionalFormatting>
  <conditionalFormatting sqref="R32:R39">
    <cfRule type="cellIs" dxfId="11527" priority="1668" operator="greaterThan">
      <formula>1</formula>
    </cfRule>
    <cfRule type="cellIs" dxfId="11526" priority="1669" operator="lessThan">
      <formula>0.8</formula>
    </cfRule>
  </conditionalFormatting>
  <conditionalFormatting sqref="P32:P39">
    <cfRule type="cellIs" dxfId="11525" priority="1667" operator="greaterThan">
      <formula>0</formula>
    </cfRule>
  </conditionalFormatting>
  <conditionalFormatting sqref="Q32:Q39">
    <cfRule type="cellIs" dxfId="11524" priority="1665" operator="lessThan">
      <formula>0</formula>
    </cfRule>
  </conditionalFormatting>
  <conditionalFormatting sqref="R32:R39">
    <cfRule type="cellIs" dxfId="11523" priority="1663" operator="lessThan">
      <formula>0.8</formula>
    </cfRule>
    <cfRule type="cellIs" dxfId="11522" priority="1664" operator="greaterThan">
      <formula>1</formula>
    </cfRule>
  </conditionalFormatting>
  <conditionalFormatting sqref="R32:R39">
    <cfRule type="cellIs" dxfId="11521" priority="1661" operator="greaterThan">
      <formula>1</formula>
    </cfRule>
    <cfRule type="cellIs" dxfId="11520" priority="1662" operator="lessThan">
      <formula>0.8</formula>
    </cfRule>
  </conditionalFormatting>
  <conditionalFormatting sqref="P32:P39">
    <cfRule type="cellIs" dxfId="11519" priority="1660" operator="greaterThan">
      <formula>0</formula>
    </cfRule>
  </conditionalFormatting>
  <conditionalFormatting sqref="Q32:Q39">
    <cfRule type="cellIs" dxfId="11518" priority="1659" operator="lessThan">
      <formula>0</formula>
    </cfRule>
  </conditionalFormatting>
  <conditionalFormatting sqref="R32:R39">
    <cfRule type="cellIs" dxfId="11517" priority="1657" operator="lessThan">
      <formula>0.8</formula>
    </cfRule>
    <cfRule type="cellIs" dxfId="11516" priority="1658" operator="greaterThan">
      <formula>1</formula>
    </cfRule>
  </conditionalFormatting>
  <conditionalFormatting sqref="R32:R39">
    <cfRule type="cellIs" dxfId="11515" priority="1655" operator="greaterThan">
      <formula>1</formula>
    </cfRule>
    <cfRule type="cellIs" dxfId="11514" priority="1656" operator="lessThan">
      <formula>0.8</formula>
    </cfRule>
  </conditionalFormatting>
  <conditionalFormatting sqref="P32:P39">
    <cfRule type="cellIs" dxfId="11513" priority="1654" operator="greaterThan">
      <formula>0</formula>
    </cfRule>
  </conditionalFormatting>
  <conditionalFormatting sqref="Q32:Q39">
    <cfRule type="cellIs" dxfId="11512" priority="1653" operator="lessThan">
      <formula>0</formula>
    </cfRule>
  </conditionalFormatting>
  <conditionalFormatting sqref="R32:R39">
    <cfRule type="cellIs" dxfId="11511" priority="1651" operator="lessThan">
      <formula>0.8</formula>
    </cfRule>
    <cfRule type="cellIs" dxfId="11510" priority="1652" operator="greaterThan">
      <formula>1</formula>
    </cfRule>
  </conditionalFormatting>
  <conditionalFormatting sqref="R32:R39">
    <cfRule type="cellIs" dxfId="11509" priority="1649" operator="greaterThan">
      <formula>1</formula>
    </cfRule>
    <cfRule type="cellIs" dxfId="11508" priority="1650" operator="lessThan">
      <formula>0.8</formula>
    </cfRule>
  </conditionalFormatting>
  <conditionalFormatting sqref="P32:P39">
    <cfRule type="cellIs" dxfId="11507" priority="1648" operator="greaterThan">
      <formula>0</formula>
    </cfRule>
  </conditionalFormatting>
  <conditionalFormatting sqref="Q32:Q39">
    <cfRule type="cellIs" dxfId="11506" priority="1647" operator="lessThan">
      <formula>0</formula>
    </cfRule>
  </conditionalFormatting>
  <conditionalFormatting sqref="R32:R39">
    <cfRule type="cellIs" dxfId="11505" priority="1645" operator="lessThan">
      <formula>0.8</formula>
    </cfRule>
    <cfRule type="cellIs" dxfId="11504" priority="1646" operator="greaterThan">
      <formula>1</formula>
    </cfRule>
  </conditionalFormatting>
  <conditionalFormatting sqref="R32:R39">
    <cfRule type="cellIs" dxfId="11503" priority="1643" operator="greaterThan">
      <formula>1</formula>
    </cfRule>
    <cfRule type="cellIs" dxfId="11502" priority="1644" operator="lessThan">
      <formula>0.8</formula>
    </cfRule>
  </conditionalFormatting>
  <conditionalFormatting sqref="P32:P39">
    <cfRule type="cellIs" dxfId="11501" priority="1642" operator="greaterThan">
      <formula>0</formula>
    </cfRule>
  </conditionalFormatting>
  <conditionalFormatting sqref="Q32:Q39">
    <cfRule type="cellIs" dxfId="11500" priority="1641" operator="lessThan">
      <formula>0</formula>
    </cfRule>
  </conditionalFormatting>
  <conditionalFormatting sqref="R32:R39">
    <cfRule type="cellIs" dxfId="11499" priority="1639" operator="lessThan">
      <formula>0.8</formula>
    </cfRule>
    <cfRule type="cellIs" dxfId="11498" priority="1640" operator="greaterThan">
      <formula>1</formula>
    </cfRule>
  </conditionalFormatting>
  <conditionalFormatting sqref="R32:R39">
    <cfRule type="cellIs" dxfId="11497" priority="1637" operator="greaterThan">
      <formula>1</formula>
    </cfRule>
    <cfRule type="cellIs" dxfId="11496" priority="1638" operator="lessThan">
      <formula>0.8</formula>
    </cfRule>
  </conditionalFormatting>
  <conditionalFormatting sqref="P32:P39">
    <cfRule type="cellIs" dxfId="11495" priority="1636" operator="greaterThan">
      <formula>0</formula>
    </cfRule>
  </conditionalFormatting>
  <conditionalFormatting sqref="P32:P39">
    <cfRule type="cellIs" dxfId="11494" priority="1630" operator="greaterThan">
      <formula>0</formula>
    </cfRule>
  </conditionalFormatting>
  <conditionalFormatting sqref="Q32:Q39">
    <cfRule type="cellIs" dxfId="11493" priority="1635" operator="lessThan">
      <formula>0</formula>
    </cfRule>
  </conditionalFormatting>
  <conditionalFormatting sqref="R32:R39">
    <cfRule type="cellIs" dxfId="11492" priority="1633" operator="lessThan">
      <formula>0.8</formula>
    </cfRule>
    <cfRule type="cellIs" dxfId="11491" priority="1634" operator="greaterThan">
      <formula>1</formula>
    </cfRule>
  </conditionalFormatting>
  <conditionalFormatting sqref="R32:R39">
    <cfRule type="cellIs" dxfId="11490" priority="1631" operator="greaterThan">
      <formula>1</formula>
    </cfRule>
    <cfRule type="cellIs" dxfId="11489" priority="1632" operator="lessThan">
      <formula>0.8</formula>
    </cfRule>
  </conditionalFormatting>
  <conditionalFormatting sqref="P32:P39">
    <cfRule type="cellIs" dxfId="11488" priority="1624" operator="greaterThan">
      <formula>0</formula>
    </cfRule>
  </conditionalFormatting>
  <conditionalFormatting sqref="Q32:Q39">
    <cfRule type="cellIs" dxfId="11487" priority="1629" operator="lessThan">
      <formula>0</formula>
    </cfRule>
  </conditionalFormatting>
  <conditionalFormatting sqref="R32:R39">
    <cfRule type="cellIs" dxfId="11486" priority="1627" operator="lessThan">
      <formula>0.8</formula>
    </cfRule>
    <cfRule type="cellIs" dxfId="11485" priority="1628" operator="greaterThan">
      <formula>1</formula>
    </cfRule>
  </conditionalFormatting>
  <conditionalFormatting sqref="R32:R39">
    <cfRule type="cellIs" dxfId="11484" priority="1625" operator="greaterThan">
      <formula>1</formula>
    </cfRule>
    <cfRule type="cellIs" dxfId="11483" priority="1626" operator="lessThan">
      <formula>0.8</formula>
    </cfRule>
  </conditionalFormatting>
  <conditionalFormatting sqref="R32:R39">
    <cfRule type="cellIs" dxfId="11482" priority="1621" operator="lessThan">
      <formula>0.8</formula>
    </cfRule>
    <cfRule type="cellIs" dxfId="11481" priority="1622" operator="greaterThan">
      <formula>1</formula>
    </cfRule>
  </conditionalFormatting>
  <conditionalFormatting sqref="R32:R39">
    <cfRule type="cellIs" dxfId="11480" priority="1619" operator="greaterThan">
      <formula>1</formula>
    </cfRule>
    <cfRule type="cellIs" dxfId="11479" priority="1620" operator="lessThan">
      <formula>0.8</formula>
    </cfRule>
  </conditionalFormatting>
  <conditionalFormatting sqref="P32:P39">
    <cfRule type="cellIs" dxfId="11478" priority="1618" operator="greaterThan">
      <formula>0</formula>
    </cfRule>
  </conditionalFormatting>
  <conditionalFormatting sqref="Q32:Q39">
    <cfRule type="cellIs" dxfId="11477" priority="1623" operator="lessThan">
      <formula>0</formula>
    </cfRule>
  </conditionalFormatting>
  <conditionalFormatting sqref="Q32:Q39">
    <cfRule type="cellIs" dxfId="11476" priority="1612" operator="lessThan">
      <formula>0</formula>
    </cfRule>
  </conditionalFormatting>
  <conditionalFormatting sqref="P32:P39">
    <cfRule type="cellIs" dxfId="11475" priority="1613" operator="greaterThan">
      <formula>0</formula>
    </cfRule>
  </conditionalFormatting>
  <conditionalFormatting sqref="R32:R39">
    <cfRule type="cellIs" dxfId="11474" priority="1616" operator="lessThan">
      <formula>0.8</formula>
    </cfRule>
    <cfRule type="cellIs" dxfId="11473" priority="1617" operator="greaterThan">
      <formula>1</formula>
    </cfRule>
  </conditionalFormatting>
  <conditionalFormatting sqref="R32:R39">
    <cfRule type="cellIs" dxfId="11472" priority="1614" operator="greaterThan">
      <formula>1</formula>
    </cfRule>
    <cfRule type="cellIs" dxfId="11471" priority="1615" operator="lessThan">
      <formula>0.8</formula>
    </cfRule>
  </conditionalFormatting>
  <conditionalFormatting sqref="Q32:Q39">
    <cfRule type="cellIs" dxfId="11470" priority="1606" operator="lessThan">
      <formula>0</formula>
    </cfRule>
  </conditionalFormatting>
  <conditionalFormatting sqref="R32:R39">
    <cfRule type="cellIs" dxfId="11469" priority="1610" operator="lessThan">
      <formula>0.8</formula>
    </cfRule>
    <cfRule type="cellIs" dxfId="11468" priority="1611" operator="greaterThan">
      <formula>1</formula>
    </cfRule>
  </conditionalFormatting>
  <conditionalFormatting sqref="R32:R39">
    <cfRule type="cellIs" dxfId="11467" priority="1608" operator="greaterThan">
      <formula>1</formula>
    </cfRule>
    <cfRule type="cellIs" dxfId="11466" priority="1609" operator="lessThan">
      <formula>0.8</formula>
    </cfRule>
  </conditionalFormatting>
  <conditionalFormatting sqref="P32:P39">
    <cfRule type="cellIs" dxfId="11465" priority="1607" operator="greaterThan">
      <formula>0</formula>
    </cfRule>
  </conditionalFormatting>
  <conditionalFormatting sqref="Q32:Q39">
    <cfRule type="cellIs" dxfId="11464" priority="1605" operator="lessThan">
      <formula>0</formula>
    </cfRule>
  </conditionalFormatting>
  <conditionalFormatting sqref="R32:R39">
    <cfRule type="cellIs" dxfId="11463" priority="1603" operator="lessThan">
      <formula>0.8</formula>
    </cfRule>
    <cfRule type="cellIs" dxfId="11462" priority="1604" operator="greaterThan">
      <formula>1</formula>
    </cfRule>
  </conditionalFormatting>
  <conditionalFormatting sqref="R32:R39">
    <cfRule type="cellIs" dxfId="11461" priority="1601" operator="greaterThan">
      <formula>1</formula>
    </cfRule>
    <cfRule type="cellIs" dxfId="11460" priority="1602" operator="lessThan">
      <formula>0.8</formula>
    </cfRule>
  </conditionalFormatting>
  <conditionalFormatting sqref="P32:P39">
    <cfRule type="cellIs" dxfId="11459" priority="1600" operator="greaterThan">
      <formula>0</formula>
    </cfRule>
  </conditionalFormatting>
  <conditionalFormatting sqref="Q32:Q39">
    <cfRule type="cellIs" dxfId="11458" priority="1599" operator="lessThan">
      <formula>0</formula>
    </cfRule>
  </conditionalFormatting>
  <conditionalFormatting sqref="R32:R39">
    <cfRule type="cellIs" dxfId="11457" priority="1597" operator="lessThan">
      <formula>0.8</formula>
    </cfRule>
    <cfRule type="cellIs" dxfId="11456" priority="1598" operator="greaterThan">
      <formula>1</formula>
    </cfRule>
  </conditionalFormatting>
  <conditionalFormatting sqref="R32:R39">
    <cfRule type="cellIs" dxfId="11455" priority="1595" operator="greaterThan">
      <formula>1</formula>
    </cfRule>
    <cfRule type="cellIs" dxfId="11454" priority="1596" operator="lessThan">
      <formula>0.8</formula>
    </cfRule>
  </conditionalFormatting>
  <conditionalFormatting sqref="P32:P39">
    <cfRule type="cellIs" dxfId="11453" priority="1594" operator="greaterThan">
      <formula>0</formula>
    </cfRule>
  </conditionalFormatting>
  <conditionalFormatting sqref="Q32:Q39">
    <cfRule type="cellIs" dxfId="11452" priority="1588" operator="lessThan">
      <formula>0</formula>
    </cfRule>
  </conditionalFormatting>
  <conditionalFormatting sqref="P32:P39">
    <cfRule type="cellIs" dxfId="11451" priority="1589" operator="greaterThan">
      <formula>0</formula>
    </cfRule>
  </conditionalFormatting>
  <conditionalFormatting sqref="R32:R39">
    <cfRule type="cellIs" dxfId="11450" priority="1592" operator="lessThan">
      <formula>0.8</formula>
    </cfRule>
    <cfRule type="cellIs" dxfId="11449" priority="1593" operator="greaterThan">
      <formula>1</formula>
    </cfRule>
  </conditionalFormatting>
  <conditionalFormatting sqref="R32:R39">
    <cfRule type="cellIs" dxfId="11448" priority="1590" operator="greaterThan">
      <formula>1</formula>
    </cfRule>
    <cfRule type="cellIs" dxfId="11447" priority="1591" operator="lessThan">
      <formula>0.8</formula>
    </cfRule>
  </conditionalFormatting>
  <conditionalFormatting sqref="Q32:Q39">
    <cfRule type="cellIs" dxfId="11446" priority="1582" operator="lessThan">
      <formula>0</formula>
    </cfRule>
  </conditionalFormatting>
  <conditionalFormatting sqref="R32:R39">
    <cfRule type="cellIs" dxfId="11445" priority="1586" operator="lessThan">
      <formula>0.8</formula>
    </cfRule>
    <cfRule type="cellIs" dxfId="11444" priority="1587" operator="greaterThan">
      <formula>1</formula>
    </cfRule>
  </conditionalFormatting>
  <conditionalFormatting sqref="R32:R39">
    <cfRule type="cellIs" dxfId="11443" priority="1584" operator="greaterThan">
      <formula>1</formula>
    </cfRule>
    <cfRule type="cellIs" dxfId="11442" priority="1585" operator="lessThan">
      <formula>0.8</formula>
    </cfRule>
  </conditionalFormatting>
  <conditionalFormatting sqref="P32:P39">
    <cfRule type="cellIs" dxfId="11441" priority="1583" operator="greaterThan">
      <formula>0</formula>
    </cfRule>
  </conditionalFormatting>
  <conditionalFormatting sqref="Q32:Q39">
    <cfRule type="cellIs" dxfId="11440" priority="1581" operator="lessThan">
      <formula>0</formula>
    </cfRule>
  </conditionalFormatting>
  <conditionalFormatting sqref="R32:R39">
    <cfRule type="cellIs" dxfId="11439" priority="1579" operator="lessThan">
      <formula>0.8</formula>
    </cfRule>
    <cfRule type="cellIs" dxfId="11438" priority="1580" operator="greaterThan">
      <formula>1</formula>
    </cfRule>
  </conditionalFormatting>
  <conditionalFormatting sqref="R32:R39">
    <cfRule type="cellIs" dxfId="11437" priority="1577" operator="greaterThan">
      <formula>1</formula>
    </cfRule>
    <cfRule type="cellIs" dxfId="11436" priority="1578" operator="lessThan">
      <formula>0.8</formula>
    </cfRule>
  </conditionalFormatting>
  <conditionalFormatting sqref="P32:P39">
    <cfRule type="cellIs" dxfId="11435" priority="1576" operator="greaterThan">
      <formula>0</formula>
    </cfRule>
  </conditionalFormatting>
  <conditionalFormatting sqref="Q32:Q39">
    <cfRule type="cellIs" dxfId="11434" priority="1575" operator="lessThan">
      <formula>0</formula>
    </cfRule>
  </conditionalFormatting>
  <conditionalFormatting sqref="R32:R39">
    <cfRule type="cellIs" dxfId="11433" priority="1573" operator="lessThan">
      <formula>0.8</formula>
    </cfRule>
    <cfRule type="cellIs" dxfId="11432" priority="1574" operator="greaterThan">
      <formula>1</formula>
    </cfRule>
  </conditionalFormatting>
  <conditionalFormatting sqref="R32:R39">
    <cfRule type="cellIs" dxfId="11431" priority="1571" operator="greaterThan">
      <formula>1</formula>
    </cfRule>
    <cfRule type="cellIs" dxfId="11430" priority="1572" operator="lessThan">
      <formula>0.8</formula>
    </cfRule>
  </conditionalFormatting>
  <conditionalFormatting sqref="P32:P39">
    <cfRule type="cellIs" dxfId="11429" priority="1570" operator="greaterThan">
      <formula>0</formula>
    </cfRule>
  </conditionalFormatting>
  <conditionalFormatting sqref="Q19:Q25">
    <cfRule type="cellIs" dxfId="11428" priority="1569" operator="lessThan">
      <formula>0</formula>
    </cfRule>
  </conditionalFormatting>
  <conditionalFormatting sqref="R19:R25">
    <cfRule type="cellIs" dxfId="11427" priority="1567" operator="lessThan">
      <formula>0.8</formula>
    </cfRule>
    <cfRule type="cellIs" dxfId="11426" priority="1568" operator="greaterThan">
      <formula>1</formula>
    </cfRule>
  </conditionalFormatting>
  <conditionalFormatting sqref="R19:R25">
    <cfRule type="cellIs" dxfId="11425" priority="1565" operator="greaterThan">
      <formula>1</formula>
    </cfRule>
    <cfRule type="cellIs" dxfId="11424" priority="1566" operator="lessThan">
      <formula>0.8</formula>
    </cfRule>
  </conditionalFormatting>
  <conditionalFormatting sqref="P19:P25">
    <cfRule type="cellIs" dxfId="11423" priority="1564" operator="greaterThan">
      <formula>0</formula>
    </cfRule>
  </conditionalFormatting>
  <conditionalFormatting sqref="R19:R25">
    <cfRule type="cellIs" dxfId="11422" priority="1561" operator="lessThan">
      <formula>0.8</formula>
    </cfRule>
    <cfRule type="cellIs" dxfId="11421" priority="1562" operator="greaterThan">
      <formula>1</formula>
    </cfRule>
  </conditionalFormatting>
  <conditionalFormatting sqref="R19:R25">
    <cfRule type="cellIs" dxfId="11420" priority="1559" operator="greaterThan">
      <formula>1</formula>
    </cfRule>
    <cfRule type="cellIs" dxfId="11419" priority="1560" operator="lessThan">
      <formula>0.8</formula>
    </cfRule>
  </conditionalFormatting>
  <conditionalFormatting sqref="P19:P25">
    <cfRule type="cellIs" dxfId="11418" priority="1558" operator="greaterThan">
      <formula>0</formula>
    </cfRule>
  </conditionalFormatting>
  <conditionalFormatting sqref="Q19:Q25">
    <cfRule type="cellIs" dxfId="11417" priority="1563" operator="lessThan">
      <formula>0</formula>
    </cfRule>
  </conditionalFormatting>
  <conditionalFormatting sqref="R19:R25">
    <cfRule type="cellIs" dxfId="11416" priority="1555" operator="lessThan">
      <formula>0.8</formula>
    </cfRule>
    <cfRule type="cellIs" dxfId="11415" priority="1556" operator="greaterThan">
      <formula>1</formula>
    </cfRule>
  </conditionalFormatting>
  <conditionalFormatting sqref="R19:R25">
    <cfRule type="cellIs" dxfId="11414" priority="1553" operator="greaterThan">
      <formula>1</formula>
    </cfRule>
    <cfRule type="cellIs" dxfId="11413" priority="1554" operator="lessThan">
      <formula>0.8</formula>
    </cfRule>
  </conditionalFormatting>
  <conditionalFormatting sqref="P19:P25">
    <cfRule type="cellIs" dxfId="11412" priority="1552" operator="greaterThan">
      <formula>0</formula>
    </cfRule>
  </conditionalFormatting>
  <conditionalFormatting sqref="Q19:Q25">
    <cfRule type="cellIs" dxfId="11411" priority="1557" operator="lessThan">
      <formula>0</formula>
    </cfRule>
  </conditionalFormatting>
  <conditionalFormatting sqref="Q19:Q25">
    <cfRule type="cellIs" dxfId="11410" priority="1551" operator="lessThan">
      <formula>0</formula>
    </cfRule>
  </conditionalFormatting>
  <conditionalFormatting sqref="R19:R25">
    <cfRule type="cellIs" dxfId="11409" priority="1549" operator="lessThan">
      <formula>0.8</formula>
    </cfRule>
    <cfRule type="cellIs" dxfId="11408" priority="1550" operator="greaterThan">
      <formula>1</formula>
    </cfRule>
  </conditionalFormatting>
  <conditionalFormatting sqref="R19:R25">
    <cfRule type="cellIs" dxfId="11407" priority="1547" operator="greaterThan">
      <formula>1</formula>
    </cfRule>
    <cfRule type="cellIs" dxfId="11406" priority="1548" operator="lessThan">
      <formula>0.8</formula>
    </cfRule>
  </conditionalFormatting>
  <conditionalFormatting sqref="P19:P25">
    <cfRule type="cellIs" dxfId="11405" priority="1546" operator="greaterThan">
      <formula>0</formula>
    </cfRule>
  </conditionalFormatting>
  <conditionalFormatting sqref="Q135:Q136">
    <cfRule type="cellIs" dxfId="11404" priority="1545" operator="lessThan">
      <formula>0</formula>
    </cfRule>
  </conditionalFormatting>
  <conditionalFormatting sqref="R135:R136 R139:R142">
    <cfRule type="cellIs" dxfId="11403" priority="1543" operator="lessThan">
      <formula>0.8</formula>
    </cfRule>
    <cfRule type="cellIs" dxfId="11402" priority="1544" operator="greaterThan">
      <formula>1</formula>
    </cfRule>
  </conditionalFormatting>
  <conditionalFormatting sqref="R135:R136 R139:R142">
    <cfRule type="cellIs" dxfId="11401" priority="1541" operator="greaterThan">
      <formula>1</formula>
    </cfRule>
    <cfRule type="cellIs" dxfId="11400" priority="1542" operator="lessThan">
      <formula>0.8</formula>
    </cfRule>
  </conditionalFormatting>
  <conditionalFormatting sqref="P135:P136 P139 P142">
    <cfRule type="cellIs" dxfId="11399" priority="1540" operator="greaterThan">
      <formula>0</formula>
    </cfRule>
  </conditionalFormatting>
  <conditionalFormatting sqref="P135:P136 P139 P142">
    <cfRule type="cellIs" dxfId="11398" priority="1534" operator="greaterThan">
      <formula>0</formula>
    </cfRule>
  </conditionalFormatting>
  <conditionalFormatting sqref="Q135:Q136">
    <cfRule type="cellIs" dxfId="11397" priority="1539" operator="lessThan">
      <formula>0</formula>
    </cfRule>
  </conditionalFormatting>
  <conditionalFormatting sqref="R135:R136 R139:R142">
    <cfRule type="cellIs" dxfId="11396" priority="1537" operator="lessThan">
      <formula>0.8</formula>
    </cfRule>
    <cfRule type="cellIs" dxfId="11395" priority="1538" operator="greaterThan">
      <formula>1</formula>
    </cfRule>
  </conditionalFormatting>
  <conditionalFormatting sqref="R135:R136 R139:R142">
    <cfRule type="cellIs" dxfId="11394" priority="1535" operator="greaterThan">
      <formula>1</formula>
    </cfRule>
    <cfRule type="cellIs" dxfId="11393" priority="1536" operator="lessThan">
      <formula>0.8</formula>
    </cfRule>
  </conditionalFormatting>
  <conditionalFormatting sqref="P19:P25">
    <cfRule type="cellIs" dxfId="11392" priority="1528" operator="greaterThan">
      <formula>0</formula>
    </cfRule>
  </conditionalFormatting>
  <conditionalFormatting sqref="Q19:Q25">
    <cfRule type="cellIs" dxfId="11391" priority="1533" operator="lessThan">
      <formula>0</formula>
    </cfRule>
  </conditionalFormatting>
  <conditionalFormatting sqref="R19:R25">
    <cfRule type="cellIs" dxfId="11390" priority="1531" operator="lessThan">
      <formula>0.8</formula>
    </cfRule>
    <cfRule type="cellIs" dxfId="11389" priority="1532" operator="greaterThan">
      <formula>1</formula>
    </cfRule>
  </conditionalFormatting>
  <conditionalFormatting sqref="R19:R25">
    <cfRule type="cellIs" dxfId="11388" priority="1529" operator="greaterThan">
      <formula>1</formula>
    </cfRule>
    <cfRule type="cellIs" dxfId="11387" priority="1530" operator="lessThan">
      <formula>0.8</formula>
    </cfRule>
  </conditionalFormatting>
  <conditionalFormatting sqref="Q19:Q25">
    <cfRule type="cellIs" dxfId="11386" priority="1527" operator="lessThan">
      <formula>0</formula>
    </cfRule>
  </conditionalFormatting>
  <conditionalFormatting sqref="R19:R25">
    <cfRule type="cellIs" dxfId="11385" priority="1525" operator="lessThan">
      <formula>0.8</formula>
    </cfRule>
    <cfRule type="cellIs" dxfId="11384" priority="1526" operator="greaterThan">
      <formula>1</formula>
    </cfRule>
  </conditionalFormatting>
  <conditionalFormatting sqref="R19:R25">
    <cfRule type="cellIs" dxfId="11383" priority="1523" operator="greaterThan">
      <formula>1</formula>
    </cfRule>
    <cfRule type="cellIs" dxfId="11382" priority="1524" operator="lessThan">
      <formula>0.8</formula>
    </cfRule>
  </conditionalFormatting>
  <conditionalFormatting sqref="P19:P25">
    <cfRule type="cellIs" dxfId="11381" priority="1522" operator="greaterThan">
      <formula>0</formula>
    </cfRule>
  </conditionalFormatting>
  <conditionalFormatting sqref="Q19:Q25">
    <cfRule type="cellIs" dxfId="11380" priority="1521" operator="lessThan">
      <formula>0</formula>
    </cfRule>
  </conditionalFormatting>
  <conditionalFormatting sqref="R19:R25">
    <cfRule type="cellIs" dxfId="11379" priority="1519" operator="lessThan">
      <formula>0.8</formula>
    </cfRule>
    <cfRule type="cellIs" dxfId="11378" priority="1520" operator="greaterThan">
      <formula>1</formula>
    </cfRule>
  </conditionalFormatting>
  <conditionalFormatting sqref="R19:R25">
    <cfRule type="cellIs" dxfId="11377" priority="1517" operator="greaterThan">
      <formula>1</formula>
    </cfRule>
    <cfRule type="cellIs" dxfId="11376" priority="1518" operator="lessThan">
      <formula>0.8</formula>
    </cfRule>
  </conditionalFormatting>
  <conditionalFormatting sqref="P19:P25">
    <cfRule type="cellIs" dxfId="11375" priority="1516" operator="greaterThan">
      <formula>0</formula>
    </cfRule>
  </conditionalFormatting>
  <conditionalFormatting sqref="Q19:Q25">
    <cfRule type="cellIs" dxfId="11374" priority="1515" operator="lessThan">
      <formula>0</formula>
    </cfRule>
  </conditionalFormatting>
  <conditionalFormatting sqref="R19:R25">
    <cfRule type="cellIs" dxfId="11373" priority="1513" operator="lessThan">
      <formula>0.8</formula>
    </cfRule>
    <cfRule type="cellIs" dxfId="11372" priority="1514" operator="greaterThan">
      <formula>1</formula>
    </cfRule>
  </conditionalFormatting>
  <conditionalFormatting sqref="R19:R25">
    <cfRule type="cellIs" dxfId="11371" priority="1511" operator="greaterThan">
      <formula>1</formula>
    </cfRule>
    <cfRule type="cellIs" dxfId="11370" priority="1512" operator="lessThan">
      <formula>0.8</formula>
    </cfRule>
  </conditionalFormatting>
  <conditionalFormatting sqref="P19:P25">
    <cfRule type="cellIs" dxfId="11369" priority="1510" operator="greaterThan">
      <formula>0</formula>
    </cfRule>
  </conditionalFormatting>
  <conditionalFormatting sqref="R19:R25">
    <cfRule type="cellIs" dxfId="11368" priority="1507" operator="lessThan">
      <formula>0.8</formula>
    </cfRule>
    <cfRule type="cellIs" dxfId="11367" priority="1508" operator="greaterThan">
      <formula>1</formula>
    </cfRule>
  </conditionalFormatting>
  <conditionalFormatting sqref="R19:R25">
    <cfRule type="cellIs" dxfId="11366" priority="1505" operator="greaterThan">
      <formula>1</formula>
    </cfRule>
    <cfRule type="cellIs" dxfId="11365" priority="1506" operator="lessThan">
      <formula>0.8</formula>
    </cfRule>
  </conditionalFormatting>
  <conditionalFormatting sqref="P19:P25">
    <cfRule type="cellIs" dxfId="11364" priority="1504" operator="greaterThan">
      <formula>0</formula>
    </cfRule>
  </conditionalFormatting>
  <conditionalFormatting sqref="Q19:Q25">
    <cfRule type="cellIs" dxfId="11363" priority="1509" operator="lessThan">
      <formula>0</formula>
    </cfRule>
  </conditionalFormatting>
  <conditionalFormatting sqref="Q19:Q25">
    <cfRule type="cellIs" dxfId="11362" priority="1503" operator="lessThan">
      <formula>0</formula>
    </cfRule>
  </conditionalFormatting>
  <conditionalFormatting sqref="R19:R25">
    <cfRule type="cellIs" dxfId="11361" priority="1501" operator="lessThan">
      <formula>0.8</formula>
    </cfRule>
    <cfRule type="cellIs" dxfId="11360" priority="1502" operator="greaterThan">
      <formula>1</formula>
    </cfRule>
  </conditionalFormatting>
  <conditionalFormatting sqref="R19:R25">
    <cfRule type="cellIs" dxfId="11359" priority="1499" operator="greaterThan">
      <formula>1</formula>
    </cfRule>
    <cfRule type="cellIs" dxfId="11358" priority="1500" operator="lessThan">
      <formula>0.8</formula>
    </cfRule>
  </conditionalFormatting>
  <conditionalFormatting sqref="P19:P25">
    <cfRule type="cellIs" dxfId="11357" priority="1498" operator="greaterThan">
      <formula>0</formula>
    </cfRule>
  </conditionalFormatting>
  <conditionalFormatting sqref="P19:P25">
    <cfRule type="cellIs" dxfId="11356" priority="1492" operator="greaterThan">
      <formula>0</formula>
    </cfRule>
  </conditionalFormatting>
  <conditionalFormatting sqref="Q19:Q25">
    <cfRule type="cellIs" dxfId="11355" priority="1497" operator="lessThan">
      <formula>0</formula>
    </cfRule>
  </conditionalFormatting>
  <conditionalFormatting sqref="R19:R25">
    <cfRule type="cellIs" dxfId="11354" priority="1495" operator="lessThan">
      <formula>0.8</formula>
    </cfRule>
    <cfRule type="cellIs" dxfId="11353" priority="1496" operator="greaterThan">
      <formula>1</formula>
    </cfRule>
  </conditionalFormatting>
  <conditionalFormatting sqref="R19:R25">
    <cfRule type="cellIs" dxfId="11352" priority="1493" operator="greaterThan">
      <formula>1</formula>
    </cfRule>
    <cfRule type="cellIs" dxfId="11351" priority="1494" operator="lessThan">
      <formula>0.8</formula>
    </cfRule>
  </conditionalFormatting>
  <conditionalFormatting sqref="P19:P25">
    <cfRule type="cellIs" dxfId="11350" priority="1486" operator="greaterThan">
      <formula>0</formula>
    </cfRule>
  </conditionalFormatting>
  <conditionalFormatting sqref="Q19:Q25">
    <cfRule type="cellIs" dxfId="11349" priority="1491" operator="lessThan">
      <formula>0</formula>
    </cfRule>
  </conditionalFormatting>
  <conditionalFormatting sqref="R19:R25">
    <cfRule type="cellIs" dxfId="11348" priority="1489" operator="lessThan">
      <formula>0.8</formula>
    </cfRule>
    <cfRule type="cellIs" dxfId="11347" priority="1490" operator="greaterThan">
      <formula>1</formula>
    </cfRule>
  </conditionalFormatting>
  <conditionalFormatting sqref="R19:R25">
    <cfRule type="cellIs" dxfId="11346" priority="1487" operator="greaterThan">
      <formula>1</formula>
    </cfRule>
    <cfRule type="cellIs" dxfId="11345" priority="1488" operator="lessThan">
      <formula>0.8</formula>
    </cfRule>
  </conditionalFormatting>
  <conditionalFormatting sqref="Q19:Q25">
    <cfRule type="cellIs" dxfId="11344" priority="1485" operator="lessThan">
      <formula>0</formula>
    </cfRule>
  </conditionalFormatting>
  <conditionalFormatting sqref="R19:R25">
    <cfRule type="cellIs" dxfId="11343" priority="1483" operator="lessThan">
      <formula>0.8</formula>
    </cfRule>
    <cfRule type="cellIs" dxfId="11342" priority="1484" operator="greaterThan">
      <formula>1</formula>
    </cfRule>
  </conditionalFormatting>
  <conditionalFormatting sqref="R19:R25">
    <cfRule type="cellIs" dxfId="11341" priority="1481" operator="greaterThan">
      <formula>1</formula>
    </cfRule>
    <cfRule type="cellIs" dxfId="11340" priority="1482" operator="lessThan">
      <formula>0.8</formula>
    </cfRule>
  </conditionalFormatting>
  <conditionalFormatting sqref="P19:P25">
    <cfRule type="cellIs" dxfId="11339" priority="1480" operator="greaterThan">
      <formula>0</formula>
    </cfRule>
  </conditionalFormatting>
  <conditionalFormatting sqref="Q19:Q25">
    <cfRule type="cellIs" dxfId="11338" priority="1479" operator="lessThan">
      <formula>0</formula>
    </cfRule>
  </conditionalFormatting>
  <conditionalFormatting sqref="R19:R25">
    <cfRule type="cellIs" dxfId="11337" priority="1477" operator="lessThan">
      <formula>0.8</formula>
    </cfRule>
    <cfRule type="cellIs" dxfId="11336" priority="1478" operator="greaterThan">
      <formula>1</formula>
    </cfRule>
  </conditionalFormatting>
  <conditionalFormatting sqref="R19:R25">
    <cfRule type="cellIs" dxfId="11335" priority="1475" operator="greaterThan">
      <formula>1</formula>
    </cfRule>
    <cfRule type="cellIs" dxfId="11334" priority="1476" operator="lessThan">
      <formula>0.8</formula>
    </cfRule>
  </conditionalFormatting>
  <conditionalFormatting sqref="P19:P25">
    <cfRule type="cellIs" dxfId="11333" priority="1474" operator="greaterThan">
      <formula>0</formula>
    </cfRule>
  </conditionalFormatting>
  <conditionalFormatting sqref="P19:P25">
    <cfRule type="cellIs" dxfId="11332" priority="1468" operator="greaterThan">
      <formula>0</formula>
    </cfRule>
  </conditionalFormatting>
  <conditionalFormatting sqref="Q19:Q25">
    <cfRule type="cellIs" dxfId="11331" priority="1473" operator="lessThan">
      <formula>0</formula>
    </cfRule>
  </conditionalFormatting>
  <conditionalFormatting sqref="R19:R25">
    <cfRule type="cellIs" dxfId="11330" priority="1471" operator="lessThan">
      <formula>0.8</formula>
    </cfRule>
    <cfRule type="cellIs" dxfId="11329" priority="1472" operator="greaterThan">
      <formula>1</formula>
    </cfRule>
  </conditionalFormatting>
  <conditionalFormatting sqref="R19:R25">
    <cfRule type="cellIs" dxfId="11328" priority="1469" operator="greaterThan">
      <formula>1</formula>
    </cfRule>
    <cfRule type="cellIs" dxfId="11327" priority="1470" operator="lessThan">
      <formula>0.8</formula>
    </cfRule>
  </conditionalFormatting>
  <conditionalFormatting sqref="Q19:Q25">
    <cfRule type="cellIs" dxfId="11326" priority="1467" operator="lessThan">
      <formula>0</formula>
    </cfRule>
  </conditionalFormatting>
  <conditionalFormatting sqref="R19:R25">
    <cfRule type="cellIs" dxfId="11325" priority="1465" operator="lessThan">
      <formula>0.8</formula>
    </cfRule>
    <cfRule type="cellIs" dxfId="11324" priority="1466" operator="greaterThan">
      <formula>1</formula>
    </cfRule>
  </conditionalFormatting>
  <conditionalFormatting sqref="R19:R25">
    <cfRule type="cellIs" dxfId="11323" priority="1463" operator="greaterThan">
      <formula>1</formula>
    </cfRule>
    <cfRule type="cellIs" dxfId="11322" priority="1464" operator="lessThan">
      <formula>0.8</formula>
    </cfRule>
  </conditionalFormatting>
  <conditionalFormatting sqref="P19:P25">
    <cfRule type="cellIs" dxfId="11321" priority="1462" operator="greaterThan">
      <formula>0</formula>
    </cfRule>
  </conditionalFormatting>
  <conditionalFormatting sqref="Q19:Q25">
    <cfRule type="cellIs" dxfId="11320" priority="1461" operator="lessThan">
      <formula>0</formula>
    </cfRule>
  </conditionalFormatting>
  <conditionalFormatting sqref="R19:R25">
    <cfRule type="cellIs" dxfId="11319" priority="1459" operator="lessThan">
      <formula>0.8</formula>
    </cfRule>
    <cfRule type="cellIs" dxfId="11318" priority="1460" operator="greaterThan">
      <formula>1</formula>
    </cfRule>
  </conditionalFormatting>
  <conditionalFormatting sqref="R19:R25">
    <cfRule type="cellIs" dxfId="11317" priority="1457" operator="greaterThan">
      <formula>1</formula>
    </cfRule>
    <cfRule type="cellIs" dxfId="11316" priority="1458" operator="lessThan">
      <formula>0.8</formula>
    </cfRule>
  </conditionalFormatting>
  <conditionalFormatting sqref="P19:P25">
    <cfRule type="cellIs" dxfId="11315" priority="1456" operator="greaterThan">
      <formula>0</formula>
    </cfRule>
  </conditionalFormatting>
  <conditionalFormatting sqref="Q19:Q25">
    <cfRule type="cellIs" dxfId="11314" priority="1455" operator="lessThan">
      <formula>0</formula>
    </cfRule>
  </conditionalFormatting>
  <conditionalFormatting sqref="R19:R25">
    <cfRule type="cellIs" dxfId="11313" priority="1453" operator="lessThan">
      <formula>0.8</formula>
    </cfRule>
    <cfRule type="cellIs" dxfId="11312" priority="1454" operator="greaterThan">
      <formula>1</formula>
    </cfRule>
  </conditionalFormatting>
  <conditionalFormatting sqref="R19:R25">
    <cfRule type="cellIs" dxfId="11311" priority="1451" operator="greaterThan">
      <formula>1</formula>
    </cfRule>
    <cfRule type="cellIs" dxfId="11310" priority="1452" operator="lessThan">
      <formula>0.8</formula>
    </cfRule>
  </conditionalFormatting>
  <conditionalFormatting sqref="P19:P25">
    <cfRule type="cellIs" dxfId="11309" priority="1450" operator="greaterThan">
      <formula>0</formula>
    </cfRule>
  </conditionalFormatting>
  <conditionalFormatting sqref="R19:R25">
    <cfRule type="cellIs" dxfId="11308" priority="1447" operator="lessThan">
      <formula>0.8</formula>
    </cfRule>
    <cfRule type="cellIs" dxfId="11307" priority="1448" operator="greaterThan">
      <formula>1</formula>
    </cfRule>
  </conditionalFormatting>
  <conditionalFormatting sqref="R19:R25">
    <cfRule type="cellIs" dxfId="11306" priority="1445" operator="greaterThan">
      <formula>1</formula>
    </cfRule>
    <cfRule type="cellIs" dxfId="11305" priority="1446" operator="lessThan">
      <formula>0.8</formula>
    </cfRule>
  </conditionalFormatting>
  <conditionalFormatting sqref="P19:P25">
    <cfRule type="cellIs" dxfId="11304" priority="1444" operator="greaterThan">
      <formula>0</formula>
    </cfRule>
  </conditionalFormatting>
  <conditionalFormatting sqref="Q19:Q25">
    <cfRule type="cellIs" dxfId="11303" priority="1449" operator="lessThan">
      <formula>0</formula>
    </cfRule>
  </conditionalFormatting>
  <conditionalFormatting sqref="Q40">
    <cfRule type="cellIs" dxfId="11302" priority="1443" operator="lessThan">
      <formula>0</formula>
    </cfRule>
  </conditionalFormatting>
  <conditionalFormatting sqref="R40">
    <cfRule type="cellIs" dxfId="11301" priority="1441" operator="lessThan">
      <formula>0.8</formula>
    </cfRule>
    <cfRule type="cellIs" dxfId="11300" priority="1442" operator="greaterThan">
      <formula>1</formula>
    </cfRule>
  </conditionalFormatting>
  <conditionalFormatting sqref="R40">
    <cfRule type="cellIs" dxfId="11299" priority="1439" operator="greaterThan">
      <formula>1</formula>
    </cfRule>
    <cfRule type="cellIs" dxfId="11298" priority="1440" operator="lessThan">
      <formula>0.8</formula>
    </cfRule>
  </conditionalFormatting>
  <conditionalFormatting sqref="P40">
    <cfRule type="cellIs" dxfId="11297" priority="1438" operator="greaterThan">
      <formula>0</formula>
    </cfRule>
  </conditionalFormatting>
  <conditionalFormatting sqref="P40">
    <cfRule type="cellIs" dxfId="11296" priority="1432" operator="greaterThan">
      <formula>0</formula>
    </cfRule>
  </conditionalFormatting>
  <conditionalFormatting sqref="Q40">
    <cfRule type="cellIs" dxfId="11295" priority="1437" operator="lessThan">
      <formula>0</formula>
    </cfRule>
  </conditionalFormatting>
  <conditionalFormatting sqref="R40">
    <cfRule type="cellIs" dxfId="11294" priority="1435" operator="lessThan">
      <formula>0.8</formula>
    </cfRule>
    <cfRule type="cellIs" dxfId="11293" priority="1436" operator="greaterThan">
      <formula>1</formula>
    </cfRule>
  </conditionalFormatting>
  <conditionalFormatting sqref="R40">
    <cfRule type="cellIs" dxfId="11292" priority="1433" operator="greaterThan">
      <formula>1</formula>
    </cfRule>
    <cfRule type="cellIs" dxfId="11291" priority="1434" operator="lessThan">
      <formula>0.8</formula>
    </cfRule>
  </conditionalFormatting>
  <conditionalFormatting sqref="P40">
    <cfRule type="cellIs" dxfId="11290" priority="1426" operator="greaterThan">
      <formula>0</formula>
    </cfRule>
  </conditionalFormatting>
  <conditionalFormatting sqref="Q40">
    <cfRule type="cellIs" dxfId="11289" priority="1431" operator="lessThan">
      <formula>0</formula>
    </cfRule>
  </conditionalFormatting>
  <conditionalFormatting sqref="R40">
    <cfRule type="cellIs" dxfId="11288" priority="1429" operator="lessThan">
      <formula>0.8</formula>
    </cfRule>
    <cfRule type="cellIs" dxfId="11287" priority="1430" operator="greaterThan">
      <formula>1</formula>
    </cfRule>
  </conditionalFormatting>
  <conditionalFormatting sqref="R40">
    <cfRule type="cellIs" dxfId="11286" priority="1427" operator="greaterThan">
      <formula>1</formula>
    </cfRule>
    <cfRule type="cellIs" dxfId="11285" priority="1428" operator="lessThan">
      <formula>0.8</formula>
    </cfRule>
  </conditionalFormatting>
  <conditionalFormatting sqref="Q40">
    <cfRule type="cellIs" dxfId="11284" priority="1425" operator="lessThan">
      <formula>0</formula>
    </cfRule>
  </conditionalFormatting>
  <conditionalFormatting sqref="R40">
    <cfRule type="cellIs" dxfId="11283" priority="1423" operator="lessThan">
      <formula>0.8</formula>
    </cfRule>
    <cfRule type="cellIs" dxfId="11282" priority="1424" operator="greaterThan">
      <formula>1</formula>
    </cfRule>
  </conditionalFormatting>
  <conditionalFormatting sqref="R40">
    <cfRule type="cellIs" dxfId="11281" priority="1421" operator="greaterThan">
      <formula>1</formula>
    </cfRule>
    <cfRule type="cellIs" dxfId="11280" priority="1422" operator="lessThan">
      <formula>0.8</formula>
    </cfRule>
  </conditionalFormatting>
  <conditionalFormatting sqref="P40">
    <cfRule type="cellIs" dxfId="11279" priority="1420" operator="greaterThan">
      <formula>0</formula>
    </cfRule>
  </conditionalFormatting>
  <conditionalFormatting sqref="P40">
    <cfRule type="cellIs" dxfId="11278" priority="1414" operator="greaterThan">
      <formula>0</formula>
    </cfRule>
  </conditionalFormatting>
  <conditionalFormatting sqref="Q40">
    <cfRule type="cellIs" dxfId="11277" priority="1419" operator="lessThan">
      <formula>0</formula>
    </cfRule>
  </conditionalFormatting>
  <conditionalFormatting sqref="R40">
    <cfRule type="cellIs" dxfId="11276" priority="1417" operator="lessThan">
      <formula>0.8</formula>
    </cfRule>
    <cfRule type="cellIs" dxfId="11275" priority="1418" operator="greaterThan">
      <formula>1</formula>
    </cfRule>
  </conditionalFormatting>
  <conditionalFormatting sqref="R40">
    <cfRule type="cellIs" dxfId="11274" priority="1415" operator="greaterThan">
      <formula>1</formula>
    </cfRule>
    <cfRule type="cellIs" dxfId="11273" priority="1416" operator="lessThan">
      <formula>0.8</formula>
    </cfRule>
  </conditionalFormatting>
  <conditionalFormatting sqref="P40">
    <cfRule type="cellIs" dxfId="11272" priority="1408" operator="greaterThan">
      <formula>0</formula>
    </cfRule>
  </conditionalFormatting>
  <conditionalFormatting sqref="Q40">
    <cfRule type="cellIs" dxfId="11271" priority="1413" operator="lessThan">
      <formula>0</formula>
    </cfRule>
  </conditionalFormatting>
  <conditionalFormatting sqref="R40">
    <cfRule type="cellIs" dxfId="11270" priority="1411" operator="lessThan">
      <formula>0.8</formula>
    </cfRule>
    <cfRule type="cellIs" dxfId="11269" priority="1412" operator="greaterThan">
      <formula>1</formula>
    </cfRule>
  </conditionalFormatting>
  <conditionalFormatting sqref="R40">
    <cfRule type="cellIs" dxfId="11268" priority="1409" operator="greaterThan">
      <formula>1</formula>
    </cfRule>
    <cfRule type="cellIs" dxfId="11267" priority="1410" operator="lessThan">
      <formula>0.8</formula>
    </cfRule>
  </conditionalFormatting>
  <conditionalFormatting sqref="P40">
    <cfRule type="cellIs" dxfId="11266" priority="1402" operator="greaterThan">
      <formula>0</formula>
    </cfRule>
  </conditionalFormatting>
  <conditionalFormatting sqref="Q40">
    <cfRule type="cellIs" dxfId="11265" priority="1407" operator="lessThan">
      <formula>0</formula>
    </cfRule>
  </conditionalFormatting>
  <conditionalFormatting sqref="R40">
    <cfRule type="cellIs" dxfId="11264" priority="1405" operator="lessThan">
      <formula>0.8</formula>
    </cfRule>
    <cfRule type="cellIs" dxfId="11263" priority="1406" operator="greaterThan">
      <formula>1</formula>
    </cfRule>
  </conditionalFormatting>
  <conditionalFormatting sqref="R40">
    <cfRule type="cellIs" dxfId="11262" priority="1403" operator="greaterThan">
      <formula>1</formula>
    </cfRule>
    <cfRule type="cellIs" dxfId="11261" priority="1404" operator="lessThan">
      <formula>0.8</formula>
    </cfRule>
  </conditionalFormatting>
  <conditionalFormatting sqref="Q40">
    <cfRule type="cellIs" dxfId="11260" priority="1396" operator="lessThan">
      <formula>0</formula>
    </cfRule>
  </conditionalFormatting>
  <conditionalFormatting sqref="P40">
    <cfRule type="cellIs" dxfId="11259" priority="1397" operator="greaterThan">
      <formula>0</formula>
    </cfRule>
  </conditionalFormatting>
  <conditionalFormatting sqref="R40">
    <cfRule type="cellIs" dxfId="11258" priority="1400" operator="lessThan">
      <formula>0.8</formula>
    </cfRule>
    <cfRule type="cellIs" dxfId="11257" priority="1401" operator="greaterThan">
      <formula>1</formula>
    </cfRule>
  </conditionalFormatting>
  <conditionalFormatting sqref="R40">
    <cfRule type="cellIs" dxfId="11256" priority="1398" operator="greaterThan">
      <formula>1</formula>
    </cfRule>
    <cfRule type="cellIs" dxfId="11255" priority="1399" operator="lessThan">
      <formula>0.8</formula>
    </cfRule>
  </conditionalFormatting>
  <conditionalFormatting sqref="Q40">
    <cfRule type="cellIs" dxfId="11254" priority="1390" operator="lessThan">
      <formula>0</formula>
    </cfRule>
  </conditionalFormatting>
  <conditionalFormatting sqref="R40">
    <cfRule type="cellIs" dxfId="11253" priority="1394" operator="lessThan">
      <formula>0.8</formula>
    </cfRule>
    <cfRule type="cellIs" dxfId="11252" priority="1395" operator="greaterThan">
      <formula>1</formula>
    </cfRule>
  </conditionalFormatting>
  <conditionalFormatting sqref="R40">
    <cfRule type="cellIs" dxfId="11251" priority="1392" operator="greaterThan">
      <formula>1</formula>
    </cfRule>
    <cfRule type="cellIs" dxfId="11250" priority="1393" operator="lessThan">
      <formula>0.8</formula>
    </cfRule>
  </conditionalFormatting>
  <conditionalFormatting sqref="P40">
    <cfRule type="cellIs" dxfId="11249" priority="1391" operator="greaterThan">
      <formula>0</formula>
    </cfRule>
  </conditionalFormatting>
  <conditionalFormatting sqref="Q40">
    <cfRule type="cellIs" dxfId="11248" priority="1389" operator="lessThan">
      <formula>0</formula>
    </cfRule>
  </conditionalFormatting>
  <conditionalFormatting sqref="R40">
    <cfRule type="cellIs" dxfId="11247" priority="1387" operator="lessThan">
      <formula>0.8</formula>
    </cfRule>
    <cfRule type="cellIs" dxfId="11246" priority="1388" operator="greaterThan">
      <formula>1</formula>
    </cfRule>
  </conditionalFormatting>
  <conditionalFormatting sqref="R40">
    <cfRule type="cellIs" dxfId="11245" priority="1385" operator="greaterThan">
      <formula>1</formula>
    </cfRule>
    <cfRule type="cellIs" dxfId="11244" priority="1386" operator="lessThan">
      <formula>0.8</formula>
    </cfRule>
  </conditionalFormatting>
  <conditionalFormatting sqref="P40">
    <cfRule type="cellIs" dxfId="11243" priority="1384" operator="greaterThan">
      <formula>0</formula>
    </cfRule>
  </conditionalFormatting>
  <conditionalFormatting sqref="Q40">
    <cfRule type="cellIs" dxfId="11242" priority="1383" operator="lessThan">
      <formula>0</formula>
    </cfRule>
  </conditionalFormatting>
  <conditionalFormatting sqref="R40">
    <cfRule type="cellIs" dxfId="11241" priority="1381" operator="lessThan">
      <formula>0.8</formula>
    </cfRule>
    <cfRule type="cellIs" dxfId="11240" priority="1382" operator="greaterThan">
      <formula>1</formula>
    </cfRule>
  </conditionalFormatting>
  <conditionalFormatting sqref="R40">
    <cfRule type="cellIs" dxfId="11239" priority="1379" operator="greaterThan">
      <formula>1</formula>
    </cfRule>
    <cfRule type="cellIs" dxfId="11238" priority="1380" operator="lessThan">
      <formula>0.8</formula>
    </cfRule>
  </conditionalFormatting>
  <conditionalFormatting sqref="P40">
    <cfRule type="cellIs" dxfId="11237" priority="1378" operator="greaterThan">
      <formula>0</formula>
    </cfRule>
  </conditionalFormatting>
  <conditionalFormatting sqref="Q32:Q39">
    <cfRule type="cellIs" dxfId="11236" priority="1377" operator="lessThan">
      <formula>0</formula>
    </cfRule>
  </conditionalFormatting>
  <conditionalFormatting sqref="R32:R39">
    <cfRule type="cellIs" dxfId="11235" priority="1375" operator="lessThan">
      <formula>0.8</formula>
    </cfRule>
    <cfRule type="cellIs" dxfId="11234" priority="1376" operator="greaterThan">
      <formula>1</formula>
    </cfRule>
  </conditionalFormatting>
  <conditionalFormatting sqref="R32:R39">
    <cfRule type="cellIs" dxfId="11233" priority="1373" operator="greaterThan">
      <formula>1</formula>
    </cfRule>
    <cfRule type="cellIs" dxfId="11232" priority="1374" operator="lessThan">
      <formula>0.8</formula>
    </cfRule>
  </conditionalFormatting>
  <conditionalFormatting sqref="P32:P39">
    <cfRule type="cellIs" dxfId="11231" priority="1372" operator="greaterThan">
      <formula>0</formula>
    </cfRule>
  </conditionalFormatting>
  <conditionalFormatting sqref="Q32:Q39">
    <cfRule type="cellIs" dxfId="11230" priority="1371" operator="lessThan">
      <formula>0</formula>
    </cfRule>
  </conditionalFormatting>
  <conditionalFormatting sqref="R32:R39">
    <cfRule type="cellIs" dxfId="11229" priority="1369" operator="lessThan">
      <formula>0.8</formula>
    </cfRule>
    <cfRule type="cellIs" dxfId="11228" priority="1370" operator="greaterThan">
      <formula>1</formula>
    </cfRule>
  </conditionalFormatting>
  <conditionalFormatting sqref="R32:R39">
    <cfRule type="cellIs" dxfId="11227" priority="1367" operator="greaterThan">
      <formula>1</formula>
    </cfRule>
    <cfRule type="cellIs" dxfId="11226" priority="1368" operator="lessThan">
      <formula>0.8</formula>
    </cfRule>
  </conditionalFormatting>
  <conditionalFormatting sqref="P32:P39">
    <cfRule type="cellIs" dxfId="11225" priority="1366" operator="greaterThan">
      <formula>0</formula>
    </cfRule>
  </conditionalFormatting>
  <conditionalFormatting sqref="Q32:Q39">
    <cfRule type="cellIs" dxfId="11224" priority="1365" operator="lessThan">
      <formula>0</formula>
    </cfRule>
  </conditionalFormatting>
  <conditionalFormatting sqref="R32:R39">
    <cfRule type="cellIs" dxfId="11223" priority="1363" operator="lessThan">
      <formula>0.8</formula>
    </cfRule>
    <cfRule type="cellIs" dxfId="11222" priority="1364" operator="greaterThan">
      <formula>1</formula>
    </cfRule>
  </conditionalFormatting>
  <conditionalFormatting sqref="R32:R39">
    <cfRule type="cellIs" dxfId="11221" priority="1361" operator="greaterThan">
      <formula>1</formula>
    </cfRule>
    <cfRule type="cellIs" dxfId="11220" priority="1362" operator="lessThan">
      <formula>0.8</formula>
    </cfRule>
  </conditionalFormatting>
  <conditionalFormatting sqref="P32:P39">
    <cfRule type="cellIs" dxfId="11219" priority="1360" operator="greaterThan">
      <formula>0</formula>
    </cfRule>
  </conditionalFormatting>
  <conditionalFormatting sqref="Q32:Q39">
    <cfRule type="cellIs" dxfId="11218" priority="1359" operator="lessThan">
      <formula>0</formula>
    </cfRule>
  </conditionalFormatting>
  <conditionalFormatting sqref="R32:R39">
    <cfRule type="cellIs" dxfId="11217" priority="1357" operator="lessThan">
      <formula>0.8</formula>
    </cfRule>
    <cfRule type="cellIs" dxfId="11216" priority="1358" operator="greaterThan">
      <formula>1</formula>
    </cfRule>
  </conditionalFormatting>
  <conditionalFormatting sqref="R32:R39">
    <cfRule type="cellIs" dxfId="11215" priority="1355" operator="greaterThan">
      <formula>1</formula>
    </cfRule>
    <cfRule type="cellIs" dxfId="11214" priority="1356" operator="lessThan">
      <formula>0.8</formula>
    </cfRule>
  </conditionalFormatting>
  <conditionalFormatting sqref="P32:P39">
    <cfRule type="cellIs" dxfId="11213" priority="1354" operator="greaterThan">
      <formula>0</formula>
    </cfRule>
  </conditionalFormatting>
  <conditionalFormatting sqref="P32:P39">
    <cfRule type="cellIs" dxfId="11212" priority="1348" operator="greaterThan">
      <formula>0</formula>
    </cfRule>
  </conditionalFormatting>
  <conditionalFormatting sqref="Q32:Q39">
    <cfRule type="cellIs" dxfId="11211" priority="1353" operator="lessThan">
      <formula>0</formula>
    </cfRule>
  </conditionalFormatting>
  <conditionalFormatting sqref="R32:R39">
    <cfRule type="cellIs" dxfId="11210" priority="1351" operator="lessThan">
      <formula>0.8</formula>
    </cfRule>
    <cfRule type="cellIs" dxfId="11209" priority="1352" operator="greaterThan">
      <formula>1</formula>
    </cfRule>
  </conditionalFormatting>
  <conditionalFormatting sqref="R32:R39">
    <cfRule type="cellIs" dxfId="11208" priority="1349" operator="greaterThan">
      <formula>1</formula>
    </cfRule>
    <cfRule type="cellIs" dxfId="11207" priority="1350" operator="lessThan">
      <formula>0.8</formula>
    </cfRule>
  </conditionalFormatting>
  <conditionalFormatting sqref="P32:P39">
    <cfRule type="cellIs" dxfId="11206" priority="1342" operator="greaterThan">
      <formula>0</formula>
    </cfRule>
  </conditionalFormatting>
  <conditionalFormatting sqref="Q32:Q39">
    <cfRule type="cellIs" dxfId="11205" priority="1347" operator="lessThan">
      <formula>0</formula>
    </cfRule>
  </conditionalFormatting>
  <conditionalFormatting sqref="R32:R39">
    <cfRule type="cellIs" dxfId="11204" priority="1345" operator="lessThan">
      <formula>0.8</formula>
    </cfRule>
    <cfRule type="cellIs" dxfId="11203" priority="1346" operator="greaterThan">
      <formula>1</formula>
    </cfRule>
  </conditionalFormatting>
  <conditionalFormatting sqref="R32:R39">
    <cfRule type="cellIs" dxfId="11202" priority="1343" operator="greaterThan">
      <formula>1</formula>
    </cfRule>
    <cfRule type="cellIs" dxfId="11201" priority="1344" operator="lessThan">
      <formula>0.8</formula>
    </cfRule>
  </conditionalFormatting>
  <conditionalFormatting sqref="R32:R39">
    <cfRule type="cellIs" dxfId="11200" priority="1339" operator="lessThan">
      <formula>0.8</formula>
    </cfRule>
    <cfRule type="cellIs" dxfId="11199" priority="1340" operator="greaterThan">
      <formula>1</formula>
    </cfRule>
  </conditionalFormatting>
  <conditionalFormatting sqref="R32:R39">
    <cfRule type="cellIs" dxfId="11198" priority="1337" operator="greaterThan">
      <formula>1</formula>
    </cfRule>
    <cfRule type="cellIs" dxfId="11197" priority="1338" operator="lessThan">
      <formula>0.8</formula>
    </cfRule>
  </conditionalFormatting>
  <conditionalFormatting sqref="P32:P39">
    <cfRule type="cellIs" dxfId="11196" priority="1336" operator="greaterThan">
      <formula>0</formula>
    </cfRule>
  </conditionalFormatting>
  <conditionalFormatting sqref="Q32:Q39">
    <cfRule type="cellIs" dxfId="11195" priority="1341" operator="lessThan">
      <formula>0</formula>
    </cfRule>
  </conditionalFormatting>
  <conditionalFormatting sqref="Q32:Q39">
    <cfRule type="cellIs" dxfId="11194" priority="1335" operator="lessThan">
      <formula>0</formula>
    </cfRule>
  </conditionalFormatting>
  <conditionalFormatting sqref="R32:R39">
    <cfRule type="cellIs" dxfId="11193" priority="1333" operator="lessThan">
      <formula>0.8</formula>
    </cfRule>
    <cfRule type="cellIs" dxfId="11192" priority="1334" operator="greaterThan">
      <formula>1</formula>
    </cfRule>
  </conditionalFormatting>
  <conditionalFormatting sqref="R32:R39">
    <cfRule type="cellIs" dxfId="11191" priority="1331" operator="greaterThan">
      <formula>1</formula>
    </cfRule>
    <cfRule type="cellIs" dxfId="11190" priority="1332" operator="lessThan">
      <formula>0.8</formula>
    </cfRule>
  </conditionalFormatting>
  <conditionalFormatting sqref="P32:P39">
    <cfRule type="cellIs" dxfId="11189" priority="1330" operator="greaterThan">
      <formula>0</formula>
    </cfRule>
  </conditionalFormatting>
  <conditionalFormatting sqref="P32:P39">
    <cfRule type="cellIs" dxfId="11188" priority="1324" operator="greaterThan">
      <formula>0</formula>
    </cfRule>
  </conditionalFormatting>
  <conditionalFormatting sqref="Q32:Q39">
    <cfRule type="cellIs" dxfId="11187" priority="1329" operator="lessThan">
      <formula>0</formula>
    </cfRule>
  </conditionalFormatting>
  <conditionalFormatting sqref="R32:R39">
    <cfRule type="cellIs" dxfId="11186" priority="1327" operator="lessThan">
      <formula>0.8</formula>
    </cfRule>
    <cfRule type="cellIs" dxfId="11185" priority="1328" operator="greaterThan">
      <formula>1</formula>
    </cfRule>
  </conditionalFormatting>
  <conditionalFormatting sqref="R32:R39">
    <cfRule type="cellIs" dxfId="11184" priority="1325" operator="greaterThan">
      <formula>1</formula>
    </cfRule>
    <cfRule type="cellIs" dxfId="11183" priority="1326" operator="lessThan">
      <formula>0.8</formula>
    </cfRule>
  </conditionalFormatting>
  <conditionalFormatting sqref="P32:P39">
    <cfRule type="cellIs" dxfId="11182" priority="1318" operator="greaterThan">
      <formula>0</formula>
    </cfRule>
  </conditionalFormatting>
  <conditionalFormatting sqref="Q32:Q39">
    <cfRule type="cellIs" dxfId="11181" priority="1323" operator="lessThan">
      <formula>0</formula>
    </cfRule>
  </conditionalFormatting>
  <conditionalFormatting sqref="R32:R39">
    <cfRule type="cellIs" dxfId="11180" priority="1321" operator="lessThan">
      <formula>0.8</formula>
    </cfRule>
    <cfRule type="cellIs" dxfId="11179" priority="1322" operator="greaterThan">
      <formula>1</formula>
    </cfRule>
  </conditionalFormatting>
  <conditionalFormatting sqref="R32:R39">
    <cfRule type="cellIs" dxfId="11178" priority="1319" operator="greaterThan">
      <formula>1</formula>
    </cfRule>
    <cfRule type="cellIs" dxfId="11177" priority="1320" operator="lessThan">
      <formula>0.8</formula>
    </cfRule>
  </conditionalFormatting>
  <conditionalFormatting sqref="R32:R39">
    <cfRule type="cellIs" dxfId="11176" priority="1315" operator="lessThan">
      <formula>0.8</formula>
    </cfRule>
    <cfRule type="cellIs" dxfId="11175" priority="1316" operator="greaterThan">
      <formula>1</formula>
    </cfRule>
  </conditionalFormatting>
  <conditionalFormatting sqref="R32:R39">
    <cfRule type="cellIs" dxfId="11174" priority="1313" operator="greaterThan">
      <formula>1</formula>
    </cfRule>
    <cfRule type="cellIs" dxfId="11173" priority="1314" operator="lessThan">
      <formula>0.8</formula>
    </cfRule>
  </conditionalFormatting>
  <conditionalFormatting sqref="P32:P39">
    <cfRule type="cellIs" dxfId="11172" priority="1312" operator="greaterThan">
      <formula>0</formula>
    </cfRule>
  </conditionalFormatting>
  <conditionalFormatting sqref="Q32:Q39">
    <cfRule type="cellIs" dxfId="11171" priority="1317" operator="lessThan">
      <formula>0</formula>
    </cfRule>
  </conditionalFormatting>
  <conditionalFormatting sqref="P32:P39">
    <cfRule type="cellIs" dxfId="11170" priority="1306" operator="greaterThan">
      <formula>0</formula>
    </cfRule>
  </conditionalFormatting>
  <conditionalFormatting sqref="Q32:Q39">
    <cfRule type="cellIs" dxfId="11169" priority="1311" operator="lessThan">
      <formula>0</formula>
    </cfRule>
  </conditionalFormatting>
  <conditionalFormatting sqref="R32:R39">
    <cfRule type="cellIs" dxfId="11168" priority="1309" operator="lessThan">
      <formula>0.8</formula>
    </cfRule>
    <cfRule type="cellIs" dxfId="11167" priority="1310" operator="greaterThan">
      <formula>1</formula>
    </cfRule>
  </conditionalFormatting>
  <conditionalFormatting sqref="R32:R39">
    <cfRule type="cellIs" dxfId="11166" priority="1307" operator="greaterThan">
      <formula>1</formula>
    </cfRule>
    <cfRule type="cellIs" dxfId="11165" priority="1308" operator="lessThan">
      <formula>0.8</formula>
    </cfRule>
  </conditionalFormatting>
  <conditionalFormatting sqref="R32:R39">
    <cfRule type="cellIs" dxfId="11164" priority="1303" operator="lessThan">
      <formula>0.8</formula>
    </cfRule>
    <cfRule type="cellIs" dxfId="11163" priority="1304" operator="greaterThan">
      <formula>1</formula>
    </cfRule>
  </conditionalFormatting>
  <conditionalFormatting sqref="R32:R39">
    <cfRule type="cellIs" dxfId="11162" priority="1301" operator="greaterThan">
      <formula>1</formula>
    </cfRule>
    <cfRule type="cellIs" dxfId="11161" priority="1302" operator="lessThan">
      <formula>0.8</formula>
    </cfRule>
  </conditionalFormatting>
  <conditionalFormatting sqref="P32:P39">
    <cfRule type="cellIs" dxfId="11160" priority="1300" operator="greaterThan">
      <formula>0</formula>
    </cfRule>
  </conditionalFormatting>
  <conditionalFormatting sqref="Q32:Q39">
    <cfRule type="cellIs" dxfId="11159" priority="1305" operator="lessThan">
      <formula>0</formula>
    </cfRule>
  </conditionalFormatting>
  <conditionalFormatting sqref="R32:R39">
    <cfRule type="cellIs" dxfId="11158" priority="1297" operator="lessThan">
      <formula>0.8</formula>
    </cfRule>
    <cfRule type="cellIs" dxfId="11157" priority="1298" operator="greaterThan">
      <formula>1</formula>
    </cfRule>
  </conditionalFormatting>
  <conditionalFormatting sqref="R32:R39">
    <cfRule type="cellIs" dxfId="11156" priority="1295" operator="greaterThan">
      <formula>1</formula>
    </cfRule>
    <cfRule type="cellIs" dxfId="11155" priority="1296" operator="lessThan">
      <formula>0.8</formula>
    </cfRule>
  </conditionalFormatting>
  <conditionalFormatting sqref="P32:P39">
    <cfRule type="cellIs" dxfId="11154" priority="1294" operator="greaterThan">
      <formula>0</formula>
    </cfRule>
  </conditionalFormatting>
  <conditionalFormatting sqref="Q32:Q39">
    <cfRule type="cellIs" dxfId="11153" priority="1299" operator="lessThan">
      <formula>0</formula>
    </cfRule>
  </conditionalFormatting>
  <conditionalFormatting sqref="Q32:Q39">
    <cfRule type="cellIs" dxfId="11152" priority="1293" operator="lessThan">
      <formula>0</formula>
    </cfRule>
  </conditionalFormatting>
  <conditionalFormatting sqref="R32:R39">
    <cfRule type="cellIs" dxfId="11151" priority="1291" operator="lessThan">
      <formula>0.8</formula>
    </cfRule>
    <cfRule type="cellIs" dxfId="11150" priority="1292" operator="greaterThan">
      <formula>1</formula>
    </cfRule>
  </conditionalFormatting>
  <conditionalFormatting sqref="R32:R39">
    <cfRule type="cellIs" dxfId="11149" priority="1289" operator="greaterThan">
      <formula>1</formula>
    </cfRule>
    <cfRule type="cellIs" dxfId="11148" priority="1290" operator="lessThan">
      <formula>0.8</formula>
    </cfRule>
  </conditionalFormatting>
  <conditionalFormatting sqref="P32:P39">
    <cfRule type="cellIs" dxfId="11147" priority="1288" operator="greaterThan">
      <formula>0</formula>
    </cfRule>
  </conditionalFormatting>
  <conditionalFormatting sqref="Q32:Q39">
    <cfRule type="cellIs" dxfId="11146" priority="1282" operator="lessThan">
      <formula>0</formula>
    </cfRule>
  </conditionalFormatting>
  <conditionalFormatting sqref="R32:R39">
    <cfRule type="cellIs" dxfId="11145" priority="1286" operator="lessThan">
      <formula>0.8</formula>
    </cfRule>
    <cfRule type="cellIs" dxfId="11144" priority="1287" operator="greaterThan">
      <formula>1</formula>
    </cfRule>
  </conditionalFormatting>
  <conditionalFormatting sqref="R32:R39">
    <cfRule type="cellIs" dxfId="11143" priority="1284" operator="greaterThan">
      <formula>1</formula>
    </cfRule>
    <cfRule type="cellIs" dxfId="11142" priority="1285" operator="lessThan">
      <formula>0.8</formula>
    </cfRule>
  </conditionalFormatting>
  <conditionalFormatting sqref="P32:P39">
    <cfRule type="cellIs" dxfId="11141" priority="1283" operator="greaterThan">
      <formula>0</formula>
    </cfRule>
  </conditionalFormatting>
  <conditionalFormatting sqref="Q32:Q39">
    <cfRule type="cellIs" dxfId="11140" priority="1281" operator="lessThan">
      <formula>0</formula>
    </cfRule>
  </conditionalFormatting>
  <conditionalFormatting sqref="R32:R39">
    <cfRule type="cellIs" dxfId="11139" priority="1279" operator="lessThan">
      <formula>0.8</formula>
    </cfRule>
    <cfRule type="cellIs" dxfId="11138" priority="1280" operator="greaterThan">
      <formula>1</formula>
    </cfRule>
  </conditionalFormatting>
  <conditionalFormatting sqref="R32:R39">
    <cfRule type="cellIs" dxfId="11137" priority="1277" operator="greaterThan">
      <formula>1</formula>
    </cfRule>
    <cfRule type="cellIs" dxfId="11136" priority="1278" operator="lessThan">
      <formula>0.8</formula>
    </cfRule>
  </conditionalFormatting>
  <conditionalFormatting sqref="P32:P39">
    <cfRule type="cellIs" dxfId="11135" priority="1276" operator="greaterThan">
      <formula>0</formula>
    </cfRule>
  </conditionalFormatting>
  <conditionalFormatting sqref="Q32:Q39">
    <cfRule type="cellIs" dxfId="11134" priority="1275" operator="lessThan">
      <formula>0</formula>
    </cfRule>
  </conditionalFormatting>
  <conditionalFormatting sqref="R32:R39">
    <cfRule type="cellIs" dxfId="11133" priority="1273" operator="lessThan">
      <formula>0.8</formula>
    </cfRule>
    <cfRule type="cellIs" dxfId="11132" priority="1274" operator="greaterThan">
      <formula>1</formula>
    </cfRule>
  </conditionalFormatting>
  <conditionalFormatting sqref="R32:R39">
    <cfRule type="cellIs" dxfId="11131" priority="1271" operator="greaterThan">
      <formula>1</formula>
    </cfRule>
    <cfRule type="cellIs" dxfId="11130" priority="1272" operator="lessThan">
      <formula>0.8</formula>
    </cfRule>
  </conditionalFormatting>
  <conditionalFormatting sqref="P32:P39">
    <cfRule type="cellIs" dxfId="11129" priority="1270" operator="greaterThan">
      <formula>0</formula>
    </cfRule>
  </conditionalFormatting>
  <conditionalFormatting sqref="Q32:Q39">
    <cfRule type="cellIs" dxfId="11128" priority="1269" operator="lessThan">
      <formula>0</formula>
    </cfRule>
  </conditionalFormatting>
  <conditionalFormatting sqref="R32:R39">
    <cfRule type="cellIs" dxfId="11127" priority="1267" operator="lessThan">
      <formula>0.8</formula>
    </cfRule>
    <cfRule type="cellIs" dxfId="11126" priority="1268" operator="greaterThan">
      <formula>1</formula>
    </cfRule>
  </conditionalFormatting>
  <conditionalFormatting sqref="R32:R39">
    <cfRule type="cellIs" dxfId="11125" priority="1265" operator="greaterThan">
      <formula>1</formula>
    </cfRule>
    <cfRule type="cellIs" dxfId="11124" priority="1266" operator="lessThan">
      <formula>0.8</formula>
    </cfRule>
  </conditionalFormatting>
  <conditionalFormatting sqref="P32:P39">
    <cfRule type="cellIs" dxfId="11123" priority="1264" operator="greaterThan">
      <formula>0</formula>
    </cfRule>
  </conditionalFormatting>
  <conditionalFormatting sqref="Q32:Q39">
    <cfRule type="cellIs" dxfId="11122" priority="1263" operator="lessThan">
      <formula>0</formula>
    </cfRule>
  </conditionalFormatting>
  <conditionalFormatting sqref="R32:R39">
    <cfRule type="cellIs" dxfId="11121" priority="1261" operator="lessThan">
      <formula>0.8</formula>
    </cfRule>
    <cfRule type="cellIs" dxfId="11120" priority="1262" operator="greaterThan">
      <formula>1</formula>
    </cfRule>
  </conditionalFormatting>
  <conditionalFormatting sqref="R32:R39">
    <cfRule type="cellIs" dxfId="11119" priority="1259" operator="greaterThan">
      <formula>1</formula>
    </cfRule>
    <cfRule type="cellIs" dxfId="11118" priority="1260" operator="lessThan">
      <formula>0.8</formula>
    </cfRule>
  </conditionalFormatting>
  <conditionalFormatting sqref="P32:P39">
    <cfRule type="cellIs" dxfId="11117" priority="1258" operator="greaterThan">
      <formula>0</formula>
    </cfRule>
  </conditionalFormatting>
  <conditionalFormatting sqref="Q32:Q39">
    <cfRule type="cellIs" dxfId="11116" priority="1257" operator="lessThan">
      <formula>0</formula>
    </cfRule>
  </conditionalFormatting>
  <conditionalFormatting sqref="R32:R39">
    <cfRule type="cellIs" dxfId="11115" priority="1255" operator="lessThan">
      <formula>0.8</formula>
    </cfRule>
    <cfRule type="cellIs" dxfId="11114" priority="1256" operator="greaterThan">
      <formula>1</formula>
    </cfRule>
  </conditionalFormatting>
  <conditionalFormatting sqref="R32:R39">
    <cfRule type="cellIs" dxfId="11113" priority="1253" operator="greaterThan">
      <formula>1</formula>
    </cfRule>
    <cfRule type="cellIs" dxfId="11112" priority="1254" operator="lessThan">
      <formula>0.8</formula>
    </cfRule>
  </conditionalFormatting>
  <conditionalFormatting sqref="P32:P39">
    <cfRule type="cellIs" dxfId="11111" priority="1252" operator="greaterThan">
      <formula>0</formula>
    </cfRule>
  </conditionalFormatting>
  <conditionalFormatting sqref="P32:P39">
    <cfRule type="cellIs" dxfId="11110" priority="1246" operator="greaterThan">
      <formula>0</formula>
    </cfRule>
  </conditionalFormatting>
  <conditionalFormatting sqref="Q32:Q39">
    <cfRule type="cellIs" dxfId="11109" priority="1251" operator="lessThan">
      <formula>0</formula>
    </cfRule>
  </conditionalFormatting>
  <conditionalFormatting sqref="R32:R39">
    <cfRule type="cellIs" dxfId="11108" priority="1249" operator="lessThan">
      <formula>0.8</formula>
    </cfRule>
    <cfRule type="cellIs" dxfId="11107" priority="1250" operator="greaterThan">
      <formula>1</formula>
    </cfRule>
  </conditionalFormatting>
  <conditionalFormatting sqref="R32:R39">
    <cfRule type="cellIs" dxfId="11106" priority="1247" operator="greaterThan">
      <formula>1</formula>
    </cfRule>
    <cfRule type="cellIs" dxfId="11105" priority="1248" operator="lessThan">
      <formula>0.8</formula>
    </cfRule>
  </conditionalFormatting>
  <conditionalFormatting sqref="P32:P39">
    <cfRule type="cellIs" dxfId="11104" priority="1240" operator="greaterThan">
      <formula>0</formula>
    </cfRule>
  </conditionalFormatting>
  <conditionalFormatting sqref="Q32:Q39">
    <cfRule type="cellIs" dxfId="11103" priority="1245" operator="lessThan">
      <formula>0</formula>
    </cfRule>
  </conditionalFormatting>
  <conditionalFormatting sqref="R32:R39">
    <cfRule type="cellIs" dxfId="11102" priority="1243" operator="lessThan">
      <formula>0.8</formula>
    </cfRule>
    <cfRule type="cellIs" dxfId="11101" priority="1244" operator="greaterThan">
      <formula>1</formula>
    </cfRule>
  </conditionalFormatting>
  <conditionalFormatting sqref="R32:R39">
    <cfRule type="cellIs" dxfId="11100" priority="1241" operator="greaterThan">
      <formula>1</formula>
    </cfRule>
    <cfRule type="cellIs" dxfId="11099" priority="1242" operator="lessThan">
      <formula>0.8</formula>
    </cfRule>
  </conditionalFormatting>
  <conditionalFormatting sqref="R32:R39">
    <cfRule type="cellIs" dxfId="11098" priority="1237" operator="lessThan">
      <formula>0.8</formula>
    </cfRule>
    <cfRule type="cellIs" dxfId="11097" priority="1238" operator="greaterThan">
      <formula>1</formula>
    </cfRule>
  </conditionalFormatting>
  <conditionalFormatting sqref="R32:R39">
    <cfRule type="cellIs" dxfId="11096" priority="1235" operator="greaterThan">
      <formula>1</formula>
    </cfRule>
    <cfRule type="cellIs" dxfId="11095" priority="1236" operator="lessThan">
      <formula>0.8</formula>
    </cfRule>
  </conditionalFormatting>
  <conditionalFormatting sqref="P32:P39">
    <cfRule type="cellIs" dxfId="11094" priority="1234" operator="greaterThan">
      <formula>0</formula>
    </cfRule>
  </conditionalFormatting>
  <conditionalFormatting sqref="Q32:Q39">
    <cfRule type="cellIs" dxfId="11093" priority="1239" operator="lessThan">
      <formula>0</formula>
    </cfRule>
  </conditionalFormatting>
  <conditionalFormatting sqref="Q32:Q39">
    <cfRule type="cellIs" dxfId="11092" priority="1228" operator="lessThan">
      <formula>0</formula>
    </cfRule>
  </conditionalFormatting>
  <conditionalFormatting sqref="P32:P39">
    <cfRule type="cellIs" dxfId="11091" priority="1229" operator="greaterThan">
      <formula>0</formula>
    </cfRule>
  </conditionalFormatting>
  <conditionalFormatting sqref="R32:R39">
    <cfRule type="cellIs" dxfId="11090" priority="1232" operator="lessThan">
      <formula>0.8</formula>
    </cfRule>
    <cfRule type="cellIs" dxfId="11089" priority="1233" operator="greaterThan">
      <formula>1</formula>
    </cfRule>
  </conditionalFormatting>
  <conditionalFormatting sqref="R32:R39">
    <cfRule type="cellIs" dxfId="11088" priority="1230" operator="greaterThan">
      <formula>1</formula>
    </cfRule>
    <cfRule type="cellIs" dxfId="11087" priority="1231" operator="lessThan">
      <formula>0.8</formula>
    </cfRule>
  </conditionalFormatting>
  <conditionalFormatting sqref="Q32:Q39">
    <cfRule type="cellIs" dxfId="11086" priority="1222" operator="lessThan">
      <formula>0</formula>
    </cfRule>
  </conditionalFormatting>
  <conditionalFormatting sqref="R32:R39">
    <cfRule type="cellIs" dxfId="11085" priority="1226" operator="lessThan">
      <formula>0.8</formula>
    </cfRule>
    <cfRule type="cellIs" dxfId="11084" priority="1227" operator="greaterThan">
      <formula>1</formula>
    </cfRule>
  </conditionalFormatting>
  <conditionalFormatting sqref="R32:R39">
    <cfRule type="cellIs" dxfId="11083" priority="1224" operator="greaterThan">
      <formula>1</formula>
    </cfRule>
    <cfRule type="cellIs" dxfId="11082" priority="1225" operator="lessThan">
      <formula>0.8</formula>
    </cfRule>
  </conditionalFormatting>
  <conditionalFormatting sqref="P32:P39">
    <cfRule type="cellIs" dxfId="11081" priority="1223" operator="greaterThan">
      <formula>0</formula>
    </cfRule>
  </conditionalFormatting>
  <conditionalFormatting sqref="Q32:Q39">
    <cfRule type="cellIs" dxfId="11080" priority="1221" operator="lessThan">
      <formula>0</formula>
    </cfRule>
  </conditionalFormatting>
  <conditionalFormatting sqref="R32:R39">
    <cfRule type="cellIs" dxfId="11079" priority="1219" operator="lessThan">
      <formula>0.8</formula>
    </cfRule>
    <cfRule type="cellIs" dxfId="11078" priority="1220" operator="greaterThan">
      <formula>1</formula>
    </cfRule>
  </conditionalFormatting>
  <conditionalFormatting sqref="R32:R39">
    <cfRule type="cellIs" dxfId="11077" priority="1217" operator="greaterThan">
      <formula>1</formula>
    </cfRule>
    <cfRule type="cellIs" dxfId="11076" priority="1218" operator="lessThan">
      <formula>0.8</formula>
    </cfRule>
  </conditionalFormatting>
  <conditionalFormatting sqref="P32:P39">
    <cfRule type="cellIs" dxfId="11075" priority="1216" operator="greaterThan">
      <formula>0</formula>
    </cfRule>
  </conditionalFormatting>
  <conditionalFormatting sqref="Q32:Q39">
    <cfRule type="cellIs" dxfId="11074" priority="1215" operator="lessThan">
      <formula>0</formula>
    </cfRule>
  </conditionalFormatting>
  <conditionalFormatting sqref="R32:R39">
    <cfRule type="cellIs" dxfId="11073" priority="1213" operator="lessThan">
      <formula>0.8</formula>
    </cfRule>
    <cfRule type="cellIs" dxfId="11072" priority="1214" operator="greaterThan">
      <formula>1</formula>
    </cfRule>
  </conditionalFormatting>
  <conditionalFormatting sqref="R32:R39">
    <cfRule type="cellIs" dxfId="11071" priority="1211" operator="greaterThan">
      <formula>1</formula>
    </cfRule>
    <cfRule type="cellIs" dxfId="11070" priority="1212" operator="lessThan">
      <formula>0.8</formula>
    </cfRule>
  </conditionalFormatting>
  <conditionalFormatting sqref="P32:P39">
    <cfRule type="cellIs" dxfId="11069" priority="1210" operator="greaterThan">
      <formula>0</formula>
    </cfRule>
  </conditionalFormatting>
  <conditionalFormatting sqref="Q32:Q39">
    <cfRule type="cellIs" dxfId="11068" priority="1209" operator="lessThan">
      <formula>0</formula>
    </cfRule>
  </conditionalFormatting>
  <conditionalFormatting sqref="R32:R39">
    <cfRule type="cellIs" dxfId="11067" priority="1207" operator="lessThan">
      <formula>0.8</formula>
    </cfRule>
    <cfRule type="cellIs" dxfId="11066" priority="1208" operator="greaterThan">
      <formula>1</formula>
    </cfRule>
  </conditionalFormatting>
  <conditionalFormatting sqref="R32:R39">
    <cfRule type="cellIs" dxfId="11065" priority="1205" operator="greaterThan">
      <formula>1</formula>
    </cfRule>
    <cfRule type="cellIs" dxfId="11064" priority="1206" operator="lessThan">
      <formula>0.8</formula>
    </cfRule>
  </conditionalFormatting>
  <conditionalFormatting sqref="P32:P39">
    <cfRule type="cellIs" dxfId="11063" priority="1204" operator="greaterThan">
      <formula>0</formula>
    </cfRule>
  </conditionalFormatting>
  <conditionalFormatting sqref="Q32:Q39">
    <cfRule type="cellIs" dxfId="11062" priority="1203" operator="lessThan">
      <formula>0</formula>
    </cfRule>
  </conditionalFormatting>
  <conditionalFormatting sqref="R32:R39">
    <cfRule type="cellIs" dxfId="11061" priority="1201" operator="lessThan">
      <formula>0.8</formula>
    </cfRule>
    <cfRule type="cellIs" dxfId="11060" priority="1202" operator="greaterThan">
      <formula>1</formula>
    </cfRule>
  </conditionalFormatting>
  <conditionalFormatting sqref="R32:R39">
    <cfRule type="cellIs" dxfId="11059" priority="1199" operator="greaterThan">
      <formula>1</formula>
    </cfRule>
    <cfRule type="cellIs" dxfId="11058" priority="1200" operator="lessThan">
      <formula>0.8</formula>
    </cfRule>
  </conditionalFormatting>
  <conditionalFormatting sqref="P32:P39">
    <cfRule type="cellIs" dxfId="11057" priority="1198" operator="greaterThan">
      <formula>0</formula>
    </cfRule>
  </conditionalFormatting>
  <conditionalFormatting sqref="Q96:Q105">
    <cfRule type="cellIs" dxfId="11056" priority="1192" operator="lessThan">
      <formula>0</formula>
    </cfRule>
  </conditionalFormatting>
  <conditionalFormatting sqref="P96:P105">
    <cfRule type="cellIs" dxfId="11055" priority="1193" operator="greaterThan">
      <formula>0</formula>
    </cfRule>
  </conditionalFormatting>
  <conditionalFormatting sqref="R96:R105">
    <cfRule type="cellIs" dxfId="11054" priority="1196" operator="lessThan">
      <formula>0.8</formula>
    </cfRule>
    <cfRule type="cellIs" dxfId="11053" priority="1197" operator="greaterThan">
      <formula>1</formula>
    </cfRule>
  </conditionalFormatting>
  <conditionalFormatting sqref="R96:R105">
    <cfRule type="cellIs" dxfId="11052" priority="1194" operator="greaterThan">
      <formula>1</formula>
    </cfRule>
    <cfRule type="cellIs" dxfId="11051" priority="1195" operator="lessThan">
      <formula>0.8</formula>
    </cfRule>
  </conditionalFormatting>
  <conditionalFormatting sqref="Q96:Q105">
    <cfRule type="cellIs" dxfId="11050" priority="1186" operator="lessThan">
      <formula>0</formula>
    </cfRule>
  </conditionalFormatting>
  <conditionalFormatting sqref="R96:R105">
    <cfRule type="cellIs" dxfId="11049" priority="1190" operator="lessThan">
      <formula>0.8</formula>
    </cfRule>
    <cfRule type="cellIs" dxfId="11048" priority="1191" operator="greaterThan">
      <formula>1</formula>
    </cfRule>
  </conditionalFormatting>
  <conditionalFormatting sqref="R96:R105">
    <cfRule type="cellIs" dxfId="11047" priority="1188" operator="greaterThan">
      <formula>1</formula>
    </cfRule>
    <cfRule type="cellIs" dxfId="11046" priority="1189" operator="lessThan">
      <formula>0.8</formula>
    </cfRule>
  </conditionalFormatting>
  <conditionalFormatting sqref="P96:P105">
    <cfRule type="cellIs" dxfId="11045" priority="1187" operator="greaterThan">
      <formula>0</formula>
    </cfRule>
  </conditionalFormatting>
  <conditionalFormatting sqref="Q96:Q105">
    <cfRule type="cellIs" dxfId="11044" priority="1185" operator="lessThan">
      <formula>0</formula>
    </cfRule>
  </conditionalFormatting>
  <conditionalFormatting sqref="R96:R105">
    <cfRule type="cellIs" dxfId="11043" priority="1183" operator="lessThan">
      <formula>0.8</formula>
    </cfRule>
    <cfRule type="cellIs" dxfId="11042" priority="1184" operator="greaterThan">
      <formula>1</formula>
    </cfRule>
  </conditionalFormatting>
  <conditionalFormatting sqref="R96:R105">
    <cfRule type="cellIs" dxfId="11041" priority="1181" operator="greaterThan">
      <formula>1</formula>
    </cfRule>
    <cfRule type="cellIs" dxfId="11040" priority="1182" operator="lessThan">
      <formula>0.8</formula>
    </cfRule>
  </conditionalFormatting>
  <conditionalFormatting sqref="P96:P105">
    <cfRule type="cellIs" dxfId="11039" priority="1180" operator="greaterThan">
      <formula>0</formula>
    </cfRule>
  </conditionalFormatting>
  <conditionalFormatting sqref="Q96:Q105">
    <cfRule type="cellIs" dxfId="11038" priority="1179" operator="lessThan">
      <formula>0</formula>
    </cfRule>
  </conditionalFormatting>
  <conditionalFormatting sqref="R96:R105">
    <cfRule type="cellIs" dxfId="11037" priority="1177" operator="lessThan">
      <formula>0.8</formula>
    </cfRule>
    <cfRule type="cellIs" dxfId="11036" priority="1178" operator="greaterThan">
      <formula>1</formula>
    </cfRule>
  </conditionalFormatting>
  <conditionalFormatting sqref="R96:R105">
    <cfRule type="cellIs" dxfId="11035" priority="1175" operator="greaterThan">
      <formula>1</formula>
    </cfRule>
    <cfRule type="cellIs" dxfId="11034" priority="1176" operator="lessThan">
      <formula>0.8</formula>
    </cfRule>
  </conditionalFormatting>
  <conditionalFormatting sqref="P96:P105">
    <cfRule type="cellIs" dxfId="11033" priority="1174" operator="greaterThan">
      <formula>0</formula>
    </cfRule>
  </conditionalFormatting>
  <conditionalFormatting sqref="Q96:Q105">
    <cfRule type="cellIs" dxfId="11032" priority="1168" operator="lessThan">
      <formula>0</formula>
    </cfRule>
  </conditionalFormatting>
  <conditionalFormatting sqref="R96:R105">
    <cfRule type="cellIs" dxfId="11031" priority="1172" operator="lessThan">
      <formula>0.8</formula>
    </cfRule>
    <cfRule type="cellIs" dxfId="11030" priority="1173" operator="greaterThan">
      <formula>1</formula>
    </cfRule>
  </conditionalFormatting>
  <conditionalFormatting sqref="R96:R105">
    <cfRule type="cellIs" dxfId="11029" priority="1170" operator="greaterThan">
      <formula>1</formula>
    </cfRule>
    <cfRule type="cellIs" dxfId="11028" priority="1171" operator="lessThan">
      <formula>0.8</formula>
    </cfRule>
  </conditionalFormatting>
  <conditionalFormatting sqref="P96:P105">
    <cfRule type="cellIs" dxfId="11027" priority="1169" operator="greaterThan">
      <formula>0</formula>
    </cfRule>
  </conditionalFormatting>
  <conditionalFormatting sqref="Q96:Q105">
    <cfRule type="cellIs" dxfId="11026" priority="1167" operator="lessThan">
      <formula>0</formula>
    </cfRule>
  </conditionalFormatting>
  <conditionalFormatting sqref="R96:R105">
    <cfRule type="cellIs" dxfId="11025" priority="1165" operator="lessThan">
      <formula>0.8</formula>
    </cfRule>
    <cfRule type="cellIs" dxfId="11024" priority="1166" operator="greaterThan">
      <formula>1</formula>
    </cfRule>
  </conditionalFormatting>
  <conditionalFormatting sqref="R96:R105">
    <cfRule type="cellIs" dxfId="11023" priority="1163" operator="greaterThan">
      <formula>1</formula>
    </cfRule>
    <cfRule type="cellIs" dxfId="11022" priority="1164" operator="lessThan">
      <formula>0.8</formula>
    </cfRule>
  </conditionalFormatting>
  <conditionalFormatting sqref="P96:P105">
    <cfRule type="cellIs" dxfId="11021" priority="1162" operator="greaterThan">
      <formula>0</formula>
    </cfRule>
  </conditionalFormatting>
  <conditionalFormatting sqref="Q96:Q105">
    <cfRule type="cellIs" dxfId="11020" priority="1161" operator="lessThan">
      <formula>0</formula>
    </cfRule>
  </conditionalFormatting>
  <conditionalFormatting sqref="R96:R105">
    <cfRule type="cellIs" dxfId="11019" priority="1159" operator="lessThan">
      <formula>0.8</formula>
    </cfRule>
    <cfRule type="cellIs" dxfId="11018" priority="1160" operator="greaterThan">
      <formula>1</formula>
    </cfRule>
  </conditionalFormatting>
  <conditionalFormatting sqref="R96:R105">
    <cfRule type="cellIs" dxfId="11017" priority="1157" operator="greaterThan">
      <formula>1</formula>
    </cfRule>
    <cfRule type="cellIs" dxfId="11016" priority="1158" operator="lessThan">
      <formula>0.8</formula>
    </cfRule>
  </conditionalFormatting>
  <conditionalFormatting sqref="P96:P105">
    <cfRule type="cellIs" dxfId="11015" priority="1156" operator="greaterThan">
      <formula>0</formula>
    </cfRule>
  </conditionalFormatting>
  <conditionalFormatting sqref="Q96:Q105">
    <cfRule type="cellIs" dxfId="11014" priority="1155" operator="lessThan">
      <formula>0</formula>
    </cfRule>
  </conditionalFormatting>
  <conditionalFormatting sqref="R96:R105">
    <cfRule type="cellIs" dxfId="11013" priority="1153" operator="lessThan">
      <formula>0.8</formula>
    </cfRule>
    <cfRule type="cellIs" dxfId="11012" priority="1154" operator="greaterThan">
      <formula>1</formula>
    </cfRule>
  </conditionalFormatting>
  <conditionalFormatting sqref="R96:R105">
    <cfRule type="cellIs" dxfId="11011" priority="1151" operator="greaterThan">
      <formula>1</formula>
    </cfRule>
    <cfRule type="cellIs" dxfId="11010" priority="1152" operator="lessThan">
      <formula>0.8</formula>
    </cfRule>
  </conditionalFormatting>
  <conditionalFormatting sqref="P96:P105">
    <cfRule type="cellIs" dxfId="11009" priority="1150" operator="greaterThan">
      <formula>0</formula>
    </cfRule>
  </conditionalFormatting>
  <conditionalFormatting sqref="Q96:Q105">
    <cfRule type="cellIs" dxfId="11008" priority="1149" operator="lessThan">
      <formula>0</formula>
    </cfRule>
  </conditionalFormatting>
  <conditionalFormatting sqref="R96:R105">
    <cfRule type="cellIs" dxfId="11007" priority="1147" operator="lessThan">
      <formula>0.8</formula>
    </cfRule>
    <cfRule type="cellIs" dxfId="11006" priority="1148" operator="greaterThan">
      <formula>1</formula>
    </cfRule>
  </conditionalFormatting>
  <conditionalFormatting sqref="R96:R105">
    <cfRule type="cellIs" dxfId="11005" priority="1145" operator="greaterThan">
      <formula>1</formula>
    </cfRule>
    <cfRule type="cellIs" dxfId="11004" priority="1146" operator="lessThan">
      <formula>0.8</formula>
    </cfRule>
  </conditionalFormatting>
  <conditionalFormatting sqref="P96:P105">
    <cfRule type="cellIs" dxfId="11003" priority="1144" operator="greaterThan">
      <formula>0</formula>
    </cfRule>
  </conditionalFormatting>
  <conditionalFormatting sqref="Q96:Q105">
    <cfRule type="cellIs" dxfId="11002" priority="1143" operator="lessThan">
      <formula>0</formula>
    </cfRule>
  </conditionalFormatting>
  <conditionalFormatting sqref="R96:R105">
    <cfRule type="cellIs" dxfId="11001" priority="1141" operator="lessThan">
      <formula>0.8</formula>
    </cfRule>
    <cfRule type="cellIs" dxfId="11000" priority="1142" operator="greaterThan">
      <formula>1</formula>
    </cfRule>
  </conditionalFormatting>
  <conditionalFormatting sqref="R96:R105">
    <cfRule type="cellIs" dxfId="10999" priority="1139" operator="greaterThan">
      <formula>1</formula>
    </cfRule>
    <cfRule type="cellIs" dxfId="10998" priority="1140" operator="lessThan">
      <formula>0.8</formula>
    </cfRule>
  </conditionalFormatting>
  <conditionalFormatting sqref="P96:P105">
    <cfRule type="cellIs" dxfId="10997" priority="1138" operator="greaterThan">
      <formula>0</formula>
    </cfRule>
  </conditionalFormatting>
  <conditionalFormatting sqref="P96:P105">
    <cfRule type="cellIs" dxfId="10996" priority="1132" operator="greaterThan">
      <formula>0</formula>
    </cfRule>
  </conditionalFormatting>
  <conditionalFormatting sqref="Q96:Q105">
    <cfRule type="cellIs" dxfId="10995" priority="1137" operator="lessThan">
      <formula>0</formula>
    </cfRule>
  </conditionalFormatting>
  <conditionalFormatting sqref="R96:R105">
    <cfRule type="cellIs" dxfId="10994" priority="1135" operator="lessThan">
      <formula>0.8</formula>
    </cfRule>
    <cfRule type="cellIs" dxfId="10993" priority="1136" operator="greaterThan">
      <formula>1</formula>
    </cfRule>
  </conditionalFormatting>
  <conditionalFormatting sqref="R96:R105">
    <cfRule type="cellIs" dxfId="10992" priority="1133" operator="greaterThan">
      <formula>1</formula>
    </cfRule>
    <cfRule type="cellIs" dxfId="10991" priority="1134" operator="lessThan">
      <formula>0.8</formula>
    </cfRule>
  </conditionalFormatting>
  <conditionalFormatting sqref="P96:P105">
    <cfRule type="cellIs" dxfId="10990" priority="1126" operator="greaterThan">
      <formula>0</formula>
    </cfRule>
  </conditionalFormatting>
  <conditionalFormatting sqref="Q96:Q105">
    <cfRule type="cellIs" dxfId="10989" priority="1131" operator="lessThan">
      <formula>0</formula>
    </cfRule>
  </conditionalFormatting>
  <conditionalFormatting sqref="R96:R105">
    <cfRule type="cellIs" dxfId="10988" priority="1129" operator="lessThan">
      <formula>0.8</formula>
    </cfRule>
    <cfRule type="cellIs" dxfId="10987" priority="1130" operator="greaterThan">
      <formula>1</formula>
    </cfRule>
  </conditionalFormatting>
  <conditionalFormatting sqref="R96:R105">
    <cfRule type="cellIs" dxfId="10986" priority="1127" operator="greaterThan">
      <formula>1</formula>
    </cfRule>
    <cfRule type="cellIs" dxfId="10985" priority="1128" operator="lessThan">
      <formula>0.8</formula>
    </cfRule>
  </conditionalFormatting>
  <conditionalFormatting sqref="R96:R105">
    <cfRule type="cellIs" dxfId="10984" priority="1123" operator="lessThan">
      <formula>0.8</formula>
    </cfRule>
    <cfRule type="cellIs" dxfId="10983" priority="1124" operator="greaterThan">
      <formula>1</formula>
    </cfRule>
  </conditionalFormatting>
  <conditionalFormatting sqref="R96:R105">
    <cfRule type="cellIs" dxfId="10982" priority="1121" operator="greaterThan">
      <formula>1</formula>
    </cfRule>
    <cfRule type="cellIs" dxfId="10981" priority="1122" operator="lessThan">
      <formula>0.8</formula>
    </cfRule>
  </conditionalFormatting>
  <conditionalFormatting sqref="P96:P105">
    <cfRule type="cellIs" dxfId="10980" priority="1120" operator="greaterThan">
      <formula>0</formula>
    </cfRule>
  </conditionalFormatting>
  <conditionalFormatting sqref="Q96:Q105">
    <cfRule type="cellIs" dxfId="10979" priority="1125" operator="lessThan">
      <formula>0</formula>
    </cfRule>
  </conditionalFormatting>
  <conditionalFormatting sqref="Q96:Q105">
    <cfRule type="cellIs" dxfId="10978" priority="1114" operator="lessThan">
      <formula>0</formula>
    </cfRule>
  </conditionalFormatting>
  <conditionalFormatting sqref="P96:P105">
    <cfRule type="cellIs" dxfId="10977" priority="1115" operator="greaterThan">
      <formula>0</formula>
    </cfRule>
  </conditionalFormatting>
  <conditionalFormatting sqref="R96:R105">
    <cfRule type="cellIs" dxfId="10976" priority="1118" operator="lessThan">
      <formula>0.8</formula>
    </cfRule>
    <cfRule type="cellIs" dxfId="10975" priority="1119" operator="greaterThan">
      <formula>1</formula>
    </cfRule>
  </conditionalFormatting>
  <conditionalFormatting sqref="R96:R105">
    <cfRule type="cellIs" dxfId="10974" priority="1116" operator="greaterThan">
      <formula>1</formula>
    </cfRule>
    <cfRule type="cellIs" dxfId="10973" priority="1117" operator="lessThan">
      <formula>0.8</formula>
    </cfRule>
  </conditionalFormatting>
  <conditionalFormatting sqref="Q96:Q105">
    <cfRule type="cellIs" dxfId="10972" priority="1108" operator="lessThan">
      <formula>0</formula>
    </cfRule>
  </conditionalFormatting>
  <conditionalFormatting sqref="R96:R105">
    <cfRule type="cellIs" dxfId="10971" priority="1112" operator="lessThan">
      <formula>0.8</formula>
    </cfRule>
    <cfRule type="cellIs" dxfId="10970" priority="1113" operator="greaterThan">
      <formula>1</formula>
    </cfRule>
  </conditionalFormatting>
  <conditionalFormatting sqref="R96:R105">
    <cfRule type="cellIs" dxfId="10969" priority="1110" operator="greaterThan">
      <formula>1</formula>
    </cfRule>
    <cfRule type="cellIs" dxfId="10968" priority="1111" operator="lessThan">
      <formula>0.8</formula>
    </cfRule>
  </conditionalFormatting>
  <conditionalFormatting sqref="P96:P105">
    <cfRule type="cellIs" dxfId="10967" priority="1109" operator="greaterThan">
      <formula>0</formula>
    </cfRule>
  </conditionalFormatting>
  <conditionalFormatting sqref="Q96:Q105">
    <cfRule type="cellIs" dxfId="10966" priority="1107" operator="lessThan">
      <formula>0</formula>
    </cfRule>
  </conditionalFormatting>
  <conditionalFormatting sqref="R96:R105">
    <cfRule type="cellIs" dxfId="10965" priority="1105" operator="lessThan">
      <formula>0.8</formula>
    </cfRule>
    <cfRule type="cellIs" dxfId="10964" priority="1106" operator="greaterThan">
      <formula>1</formula>
    </cfRule>
  </conditionalFormatting>
  <conditionalFormatting sqref="R96:R105">
    <cfRule type="cellIs" dxfId="10963" priority="1103" operator="greaterThan">
      <formula>1</formula>
    </cfRule>
    <cfRule type="cellIs" dxfId="10962" priority="1104" operator="lessThan">
      <formula>0.8</formula>
    </cfRule>
  </conditionalFormatting>
  <conditionalFormatting sqref="P96:P105">
    <cfRule type="cellIs" dxfId="10961" priority="1102" operator="greaterThan">
      <formula>0</formula>
    </cfRule>
  </conditionalFormatting>
  <conditionalFormatting sqref="Q96:Q105">
    <cfRule type="cellIs" dxfId="10960" priority="1101" operator="lessThan">
      <formula>0</formula>
    </cfRule>
  </conditionalFormatting>
  <conditionalFormatting sqref="R96:R105">
    <cfRule type="cellIs" dxfId="10959" priority="1099" operator="lessThan">
      <formula>0.8</formula>
    </cfRule>
    <cfRule type="cellIs" dxfId="10958" priority="1100" operator="greaterThan">
      <formula>1</formula>
    </cfRule>
  </conditionalFormatting>
  <conditionalFormatting sqref="R96:R105">
    <cfRule type="cellIs" dxfId="10957" priority="1097" operator="greaterThan">
      <formula>1</formula>
    </cfRule>
    <cfRule type="cellIs" dxfId="10956" priority="1098" operator="lessThan">
      <formula>0.8</formula>
    </cfRule>
  </conditionalFormatting>
  <conditionalFormatting sqref="P96:P105">
    <cfRule type="cellIs" dxfId="10955" priority="1096" operator="greaterThan">
      <formula>0</formula>
    </cfRule>
  </conditionalFormatting>
  <conditionalFormatting sqref="Q96:Q105">
    <cfRule type="cellIs" dxfId="10954" priority="1090" operator="lessThan">
      <formula>0</formula>
    </cfRule>
  </conditionalFormatting>
  <conditionalFormatting sqref="P96:P105">
    <cfRule type="cellIs" dxfId="10953" priority="1091" operator="greaterThan">
      <formula>0</formula>
    </cfRule>
  </conditionalFormatting>
  <conditionalFormatting sqref="R96:R105">
    <cfRule type="cellIs" dxfId="10952" priority="1094" operator="lessThan">
      <formula>0.8</formula>
    </cfRule>
    <cfRule type="cellIs" dxfId="10951" priority="1095" operator="greaterThan">
      <formula>1</formula>
    </cfRule>
  </conditionalFormatting>
  <conditionalFormatting sqref="R96:R105">
    <cfRule type="cellIs" dxfId="10950" priority="1092" operator="greaterThan">
      <formula>1</formula>
    </cfRule>
    <cfRule type="cellIs" dxfId="10949" priority="1093" operator="lessThan">
      <formula>0.8</formula>
    </cfRule>
  </conditionalFormatting>
  <conditionalFormatting sqref="Q96:Q105">
    <cfRule type="cellIs" dxfId="10948" priority="1084" operator="lessThan">
      <formula>0</formula>
    </cfRule>
  </conditionalFormatting>
  <conditionalFormatting sqref="R96:R105">
    <cfRule type="cellIs" dxfId="10947" priority="1088" operator="lessThan">
      <formula>0.8</formula>
    </cfRule>
    <cfRule type="cellIs" dxfId="10946" priority="1089" operator="greaterThan">
      <formula>1</formula>
    </cfRule>
  </conditionalFormatting>
  <conditionalFormatting sqref="R96:R105">
    <cfRule type="cellIs" dxfId="10945" priority="1086" operator="greaterThan">
      <formula>1</formula>
    </cfRule>
    <cfRule type="cellIs" dxfId="10944" priority="1087" operator="lessThan">
      <formula>0.8</formula>
    </cfRule>
  </conditionalFormatting>
  <conditionalFormatting sqref="P96:P105">
    <cfRule type="cellIs" dxfId="10943" priority="1085" operator="greaterThan">
      <formula>0</formula>
    </cfRule>
  </conditionalFormatting>
  <conditionalFormatting sqref="Q96:Q105">
    <cfRule type="cellIs" dxfId="10942" priority="1083" operator="lessThan">
      <formula>0</formula>
    </cfRule>
  </conditionalFormatting>
  <conditionalFormatting sqref="R96:R105">
    <cfRule type="cellIs" dxfId="10941" priority="1081" operator="lessThan">
      <formula>0.8</formula>
    </cfRule>
    <cfRule type="cellIs" dxfId="10940" priority="1082" operator="greaterThan">
      <formula>1</formula>
    </cfRule>
  </conditionalFormatting>
  <conditionalFormatting sqref="R96:R105">
    <cfRule type="cellIs" dxfId="10939" priority="1079" operator="greaterThan">
      <formula>1</formula>
    </cfRule>
    <cfRule type="cellIs" dxfId="10938" priority="1080" operator="lessThan">
      <formula>0.8</formula>
    </cfRule>
  </conditionalFormatting>
  <conditionalFormatting sqref="P96:P105">
    <cfRule type="cellIs" dxfId="10937" priority="1078" operator="greaterThan">
      <formula>0</formula>
    </cfRule>
  </conditionalFormatting>
  <conditionalFormatting sqref="Q96:Q105">
    <cfRule type="cellIs" dxfId="10936" priority="1077" operator="lessThan">
      <formula>0</formula>
    </cfRule>
  </conditionalFormatting>
  <conditionalFormatting sqref="R96:R105">
    <cfRule type="cellIs" dxfId="10935" priority="1075" operator="lessThan">
      <formula>0.8</formula>
    </cfRule>
    <cfRule type="cellIs" dxfId="10934" priority="1076" operator="greaterThan">
      <formula>1</formula>
    </cfRule>
  </conditionalFormatting>
  <conditionalFormatting sqref="R96:R105">
    <cfRule type="cellIs" dxfId="10933" priority="1073" operator="greaterThan">
      <formula>1</formula>
    </cfRule>
    <cfRule type="cellIs" dxfId="10932" priority="1074" operator="lessThan">
      <formula>0.8</formula>
    </cfRule>
  </conditionalFormatting>
  <conditionalFormatting sqref="P96:P105">
    <cfRule type="cellIs" dxfId="10931" priority="1072" operator="greaterThan">
      <formula>0</formula>
    </cfRule>
  </conditionalFormatting>
  <conditionalFormatting sqref="P124 P127 P130">
    <cfRule type="cellIs" dxfId="10930" priority="1066" operator="greaterThan">
      <formula>0</formula>
    </cfRule>
  </conditionalFormatting>
  <conditionalFormatting sqref="Q124 Q127 Q130">
    <cfRule type="cellIs" dxfId="10929" priority="1071" operator="lessThan">
      <formula>0</formula>
    </cfRule>
  </conditionalFormatting>
  <conditionalFormatting sqref="R124 R127 R130">
    <cfRule type="cellIs" dxfId="10928" priority="1069" operator="lessThan">
      <formula>0.8</formula>
    </cfRule>
    <cfRule type="cellIs" dxfId="10927" priority="1070" operator="greaterThan">
      <formula>1</formula>
    </cfRule>
  </conditionalFormatting>
  <conditionalFormatting sqref="R124 R127 R130">
    <cfRule type="cellIs" dxfId="10926" priority="1067" operator="greaterThan">
      <formula>1</formula>
    </cfRule>
    <cfRule type="cellIs" dxfId="10925" priority="1068" operator="lessThan">
      <formula>0.8</formula>
    </cfRule>
  </conditionalFormatting>
  <conditionalFormatting sqref="Q124 Q127 Q130">
    <cfRule type="cellIs" dxfId="10924" priority="1065" operator="lessThan">
      <formula>0</formula>
    </cfRule>
  </conditionalFormatting>
  <conditionalFormatting sqref="R124 R127 R130">
    <cfRule type="cellIs" dxfId="10923" priority="1063" operator="lessThan">
      <formula>0.8</formula>
    </cfRule>
    <cfRule type="cellIs" dxfId="10922" priority="1064" operator="greaterThan">
      <formula>1</formula>
    </cfRule>
  </conditionalFormatting>
  <conditionalFormatting sqref="R124 R127 R130">
    <cfRule type="cellIs" dxfId="10921" priority="1061" operator="greaterThan">
      <formula>1</formula>
    </cfRule>
    <cfRule type="cellIs" dxfId="10920" priority="1062" operator="lessThan">
      <formula>0.8</formula>
    </cfRule>
  </conditionalFormatting>
  <conditionalFormatting sqref="P124 P127 P130">
    <cfRule type="cellIs" dxfId="10919" priority="1060" operator="greaterThan">
      <formula>0</formula>
    </cfRule>
  </conditionalFormatting>
  <conditionalFormatting sqref="Q123 Q125:Q126 Q128:Q129 Q131">
    <cfRule type="cellIs" dxfId="10918" priority="1059" operator="lessThan">
      <formula>0</formula>
    </cfRule>
  </conditionalFormatting>
  <conditionalFormatting sqref="R123 R125:R126 R128:R129 R131">
    <cfRule type="cellIs" dxfId="10917" priority="1057" operator="lessThan">
      <formula>0.8</formula>
    </cfRule>
    <cfRule type="cellIs" dxfId="10916" priority="1058" operator="greaterThan">
      <formula>1</formula>
    </cfRule>
  </conditionalFormatting>
  <conditionalFormatting sqref="R123 R125:R126 R128:R129 R131">
    <cfRule type="cellIs" dxfId="10915" priority="1055" operator="greaterThan">
      <formula>1</formula>
    </cfRule>
    <cfRule type="cellIs" dxfId="10914" priority="1056" operator="lessThan">
      <formula>0.8</formula>
    </cfRule>
  </conditionalFormatting>
  <conditionalFormatting sqref="P123 P125:P126 P128:P129 P131">
    <cfRule type="cellIs" dxfId="10913" priority="1054" operator="greaterThan">
      <formula>0</formula>
    </cfRule>
  </conditionalFormatting>
  <conditionalFormatting sqref="P123 P125:P126 P128:P129 P131">
    <cfRule type="cellIs" dxfId="10912" priority="1048" operator="greaterThan">
      <formula>0</formula>
    </cfRule>
  </conditionalFormatting>
  <conditionalFormatting sqref="Q123 Q125:Q126 Q128:Q129 Q131">
    <cfRule type="cellIs" dxfId="10911" priority="1053" operator="lessThan">
      <formula>0</formula>
    </cfRule>
  </conditionalFormatting>
  <conditionalFormatting sqref="R123 R125:R126 R128:R129 R131">
    <cfRule type="cellIs" dxfId="10910" priority="1051" operator="lessThan">
      <formula>0.8</formula>
    </cfRule>
    <cfRule type="cellIs" dxfId="10909" priority="1052" operator="greaterThan">
      <formula>1</formula>
    </cfRule>
  </conditionalFormatting>
  <conditionalFormatting sqref="R123 R125:R126 R128:R129 R131">
    <cfRule type="cellIs" dxfId="10908" priority="1049" operator="greaterThan">
      <formula>1</formula>
    </cfRule>
    <cfRule type="cellIs" dxfId="10907" priority="1050" operator="lessThan">
      <formula>0.8</formula>
    </cfRule>
  </conditionalFormatting>
  <conditionalFormatting sqref="P122">
    <cfRule type="cellIs" dxfId="10906" priority="1042" operator="greaterThan">
      <formula>0</formula>
    </cfRule>
  </conditionalFormatting>
  <conditionalFormatting sqref="Q122">
    <cfRule type="cellIs" dxfId="10905" priority="1047" operator="lessThan">
      <formula>0</formula>
    </cfRule>
  </conditionalFormatting>
  <conditionalFormatting sqref="R122">
    <cfRule type="cellIs" dxfId="10904" priority="1045" operator="lessThan">
      <formula>0.8</formula>
    </cfRule>
    <cfRule type="cellIs" dxfId="10903" priority="1046" operator="greaterThan">
      <formula>1</formula>
    </cfRule>
  </conditionalFormatting>
  <conditionalFormatting sqref="R122">
    <cfRule type="cellIs" dxfId="10902" priority="1043" operator="greaterThan">
      <formula>1</formula>
    </cfRule>
    <cfRule type="cellIs" dxfId="10901" priority="1044" operator="lessThan">
      <formula>0.8</formula>
    </cfRule>
  </conditionalFormatting>
  <conditionalFormatting sqref="P137 P143 P140">
    <cfRule type="cellIs" dxfId="10900" priority="1041" operator="greaterThan">
      <formula>0</formula>
    </cfRule>
  </conditionalFormatting>
  <conditionalFormatting sqref="Q137:Q143">
    <cfRule type="cellIs" dxfId="10899" priority="1040" operator="lessThan">
      <formula>0</formula>
    </cfRule>
  </conditionalFormatting>
  <conditionalFormatting sqref="R137 R143">
    <cfRule type="cellIs" dxfId="10898" priority="1038" operator="lessThan">
      <formula>0.8</formula>
    </cfRule>
    <cfRule type="cellIs" dxfId="10897" priority="1039" operator="greaterThan">
      <formula>1</formula>
    </cfRule>
  </conditionalFormatting>
  <conditionalFormatting sqref="R137 R143">
    <cfRule type="cellIs" dxfId="10896" priority="1036" operator="greaterThan">
      <formula>1</formula>
    </cfRule>
    <cfRule type="cellIs" dxfId="10895" priority="1037" operator="lessThan">
      <formula>0.8</formula>
    </cfRule>
  </conditionalFormatting>
  <conditionalFormatting sqref="P137 P143 P140">
    <cfRule type="cellIs" dxfId="10894" priority="1035" operator="greaterThan">
      <formula>0</formula>
    </cfRule>
  </conditionalFormatting>
  <conditionalFormatting sqref="Q137:Q143">
    <cfRule type="cellIs" dxfId="10893" priority="1034" operator="lessThan">
      <formula>0</formula>
    </cfRule>
  </conditionalFormatting>
  <conditionalFormatting sqref="R137 R143">
    <cfRule type="cellIs" dxfId="10892" priority="1032" operator="lessThan">
      <formula>0.8</formula>
    </cfRule>
    <cfRule type="cellIs" dxfId="10891" priority="1033" operator="greaterThan">
      <formula>1</formula>
    </cfRule>
  </conditionalFormatting>
  <conditionalFormatting sqref="R137 R143">
    <cfRule type="cellIs" dxfId="10890" priority="1030" operator="greaterThan">
      <formula>1</formula>
    </cfRule>
    <cfRule type="cellIs" dxfId="10889" priority="1031" operator="lessThan">
      <formula>0.8</formula>
    </cfRule>
  </conditionalFormatting>
  <conditionalFormatting sqref="P137 P143 P140">
    <cfRule type="cellIs" dxfId="10888" priority="1029" operator="greaterThan">
      <formula>0</formula>
    </cfRule>
  </conditionalFormatting>
  <conditionalFormatting sqref="P137 P143 P140">
    <cfRule type="cellIs" dxfId="10887" priority="1023" operator="greaterThan">
      <formula>0</formula>
    </cfRule>
  </conditionalFormatting>
  <conditionalFormatting sqref="Q137:Q143">
    <cfRule type="cellIs" dxfId="10886" priority="1028" operator="lessThan">
      <formula>0</formula>
    </cfRule>
  </conditionalFormatting>
  <conditionalFormatting sqref="R137 R143">
    <cfRule type="cellIs" dxfId="10885" priority="1026" operator="lessThan">
      <formula>0.8</formula>
    </cfRule>
    <cfRule type="cellIs" dxfId="10884" priority="1027" operator="greaterThan">
      <formula>1</formula>
    </cfRule>
  </conditionalFormatting>
  <conditionalFormatting sqref="R137 R143">
    <cfRule type="cellIs" dxfId="10883" priority="1024" operator="greaterThan">
      <formula>1</formula>
    </cfRule>
    <cfRule type="cellIs" dxfId="10882" priority="1025" operator="lessThan">
      <formula>0.8</formula>
    </cfRule>
  </conditionalFormatting>
  <conditionalFormatting sqref="Q137:Q143">
    <cfRule type="cellIs" dxfId="10881" priority="1022" operator="lessThan">
      <formula>0</formula>
    </cfRule>
  </conditionalFormatting>
  <conditionalFormatting sqref="R137 R143">
    <cfRule type="cellIs" dxfId="10880" priority="1020" operator="lessThan">
      <formula>0.8</formula>
    </cfRule>
    <cfRule type="cellIs" dxfId="10879" priority="1021" operator="greaterThan">
      <formula>1</formula>
    </cfRule>
  </conditionalFormatting>
  <conditionalFormatting sqref="R137 R143">
    <cfRule type="cellIs" dxfId="10878" priority="1018" operator="greaterThan">
      <formula>1</formula>
    </cfRule>
    <cfRule type="cellIs" dxfId="10877" priority="1019" operator="lessThan">
      <formula>0.8</formula>
    </cfRule>
  </conditionalFormatting>
  <conditionalFormatting sqref="P137 P143 P140">
    <cfRule type="cellIs" dxfId="10876" priority="1017" operator="greaterThan">
      <formula>0</formula>
    </cfRule>
  </conditionalFormatting>
  <conditionalFormatting sqref="Q137:Q143">
    <cfRule type="cellIs" dxfId="10875" priority="1016" operator="lessThan">
      <formula>0</formula>
    </cfRule>
  </conditionalFormatting>
  <conditionalFormatting sqref="R137 R143">
    <cfRule type="cellIs" dxfId="10874" priority="1014" operator="lessThan">
      <formula>0.8</formula>
    </cfRule>
    <cfRule type="cellIs" dxfId="10873" priority="1015" operator="greaterThan">
      <formula>1</formula>
    </cfRule>
  </conditionalFormatting>
  <conditionalFormatting sqref="R137 R143">
    <cfRule type="cellIs" dxfId="10872" priority="1012" operator="greaterThan">
      <formula>1</formula>
    </cfRule>
    <cfRule type="cellIs" dxfId="10871" priority="1013" operator="lessThan">
      <formula>0.8</formula>
    </cfRule>
  </conditionalFormatting>
  <conditionalFormatting sqref="P137 P143 P140">
    <cfRule type="cellIs" dxfId="10870" priority="1011" operator="greaterThan">
      <formula>0</formula>
    </cfRule>
  </conditionalFormatting>
  <conditionalFormatting sqref="P137 P143 P140">
    <cfRule type="cellIs" dxfId="10869" priority="1005" operator="greaterThan">
      <formula>0</formula>
    </cfRule>
  </conditionalFormatting>
  <conditionalFormatting sqref="Q137:Q143">
    <cfRule type="cellIs" dxfId="10868" priority="1010" operator="lessThan">
      <formula>0</formula>
    </cfRule>
  </conditionalFormatting>
  <conditionalFormatting sqref="R137 R143">
    <cfRule type="cellIs" dxfId="10867" priority="1008" operator="lessThan">
      <formula>0.8</formula>
    </cfRule>
    <cfRule type="cellIs" dxfId="10866" priority="1009" operator="greaterThan">
      <formula>1</formula>
    </cfRule>
  </conditionalFormatting>
  <conditionalFormatting sqref="R137 R143">
    <cfRule type="cellIs" dxfId="10865" priority="1006" operator="greaterThan">
      <formula>1</formula>
    </cfRule>
    <cfRule type="cellIs" dxfId="10864" priority="1007" operator="lessThan">
      <formula>0.8</formula>
    </cfRule>
  </conditionalFormatting>
  <conditionalFormatting sqref="Q137:Q143">
    <cfRule type="cellIs" dxfId="10863" priority="1004" operator="lessThan">
      <formula>0</formula>
    </cfRule>
  </conditionalFormatting>
  <conditionalFormatting sqref="R137 R143">
    <cfRule type="cellIs" dxfId="10862" priority="1002" operator="lessThan">
      <formula>0.8</formula>
    </cfRule>
    <cfRule type="cellIs" dxfId="10861" priority="1003" operator="greaterThan">
      <formula>1</formula>
    </cfRule>
  </conditionalFormatting>
  <conditionalFormatting sqref="R137 R143">
    <cfRule type="cellIs" dxfId="10860" priority="1000" operator="greaterThan">
      <formula>1</formula>
    </cfRule>
    <cfRule type="cellIs" dxfId="10859" priority="1001" operator="lessThan">
      <formula>0.8</formula>
    </cfRule>
  </conditionalFormatting>
  <conditionalFormatting sqref="P137 P143 P140">
    <cfRule type="cellIs" dxfId="10858" priority="999" operator="greaterThan">
      <formula>0</formula>
    </cfRule>
  </conditionalFormatting>
  <conditionalFormatting sqref="Q137:Q143">
    <cfRule type="cellIs" dxfId="10857" priority="998" operator="lessThan">
      <formula>0</formula>
    </cfRule>
  </conditionalFormatting>
  <conditionalFormatting sqref="R137 R143">
    <cfRule type="cellIs" dxfId="10856" priority="996" operator="lessThan">
      <formula>0.8</formula>
    </cfRule>
    <cfRule type="cellIs" dxfId="10855" priority="997" operator="greaterThan">
      <formula>1</formula>
    </cfRule>
  </conditionalFormatting>
  <conditionalFormatting sqref="R137 R143">
    <cfRule type="cellIs" dxfId="10854" priority="994" operator="greaterThan">
      <formula>1</formula>
    </cfRule>
    <cfRule type="cellIs" dxfId="10853" priority="995" operator="lessThan">
      <formula>0.8</formula>
    </cfRule>
  </conditionalFormatting>
  <conditionalFormatting sqref="P137 P143 P140">
    <cfRule type="cellIs" dxfId="10852" priority="993" operator="greaterThan">
      <formula>0</formula>
    </cfRule>
  </conditionalFormatting>
  <conditionalFormatting sqref="P137 P143 P140">
    <cfRule type="cellIs" dxfId="10851" priority="987" operator="greaterThan">
      <formula>0</formula>
    </cfRule>
  </conditionalFormatting>
  <conditionalFormatting sqref="Q137:Q143">
    <cfRule type="cellIs" dxfId="10850" priority="992" operator="lessThan">
      <formula>0</formula>
    </cfRule>
  </conditionalFormatting>
  <conditionalFormatting sqref="R137 R143">
    <cfRule type="cellIs" dxfId="10849" priority="990" operator="lessThan">
      <formula>0.8</formula>
    </cfRule>
    <cfRule type="cellIs" dxfId="10848" priority="991" operator="greaterThan">
      <formula>1</formula>
    </cfRule>
  </conditionalFormatting>
  <conditionalFormatting sqref="R137 R143">
    <cfRule type="cellIs" dxfId="10847" priority="988" operator="greaterThan">
      <formula>1</formula>
    </cfRule>
    <cfRule type="cellIs" dxfId="10846" priority="989" operator="lessThan">
      <formula>0.8</formula>
    </cfRule>
  </conditionalFormatting>
  <conditionalFormatting sqref="Q137:Q143">
    <cfRule type="cellIs" dxfId="10845" priority="986" operator="lessThan">
      <formula>0</formula>
    </cfRule>
  </conditionalFormatting>
  <conditionalFormatting sqref="R137 R143">
    <cfRule type="cellIs" dxfId="10844" priority="984" operator="lessThan">
      <formula>0.8</formula>
    </cfRule>
    <cfRule type="cellIs" dxfId="10843" priority="985" operator="greaterThan">
      <formula>1</formula>
    </cfRule>
  </conditionalFormatting>
  <conditionalFormatting sqref="R137 R143">
    <cfRule type="cellIs" dxfId="10842" priority="982" operator="greaterThan">
      <formula>1</formula>
    </cfRule>
    <cfRule type="cellIs" dxfId="10841" priority="983" operator="lessThan">
      <formula>0.8</formula>
    </cfRule>
  </conditionalFormatting>
  <conditionalFormatting sqref="P137 P143 P140">
    <cfRule type="cellIs" dxfId="10840" priority="981" operator="greaterThan">
      <formula>0</formula>
    </cfRule>
  </conditionalFormatting>
  <conditionalFormatting sqref="P138 P144 P141">
    <cfRule type="cellIs" dxfId="10839" priority="975" operator="greaterThan">
      <formula>0</formula>
    </cfRule>
  </conditionalFormatting>
  <conditionalFormatting sqref="Q144">
    <cfRule type="cellIs" dxfId="10838" priority="980" operator="lessThan">
      <formula>0</formula>
    </cfRule>
  </conditionalFormatting>
  <conditionalFormatting sqref="R138 R144">
    <cfRule type="cellIs" dxfId="10837" priority="978" operator="lessThan">
      <formula>0.8</formula>
    </cfRule>
    <cfRule type="cellIs" dxfId="10836" priority="979" operator="greaterThan">
      <formula>1</formula>
    </cfRule>
  </conditionalFormatting>
  <conditionalFormatting sqref="R138 R144">
    <cfRule type="cellIs" dxfId="10835" priority="976" operator="greaterThan">
      <formula>1</formula>
    </cfRule>
    <cfRule type="cellIs" dxfId="10834" priority="977" operator="lessThan">
      <formula>0.8</formula>
    </cfRule>
  </conditionalFormatting>
  <conditionalFormatting sqref="Q144">
    <cfRule type="cellIs" dxfId="10833" priority="974" operator="lessThan">
      <formula>0</formula>
    </cfRule>
  </conditionalFormatting>
  <conditionalFormatting sqref="R138 R144">
    <cfRule type="cellIs" dxfId="10832" priority="972" operator="lessThan">
      <formula>0.8</formula>
    </cfRule>
    <cfRule type="cellIs" dxfId="10831" priority="973" operator="greaterThan">
      <formula>1</formula>
    </cfRule>
  </conditionalFormatting>
  <conditionalFormatting sqref="R138 R144">
    <cfRule type="cellIs" dxfId="10830" priority="970" operator="greaterThan">
      <formula>1</formula>
    </cfRule>
    <cfRule type="cellIs" dxfId="10829" priority="971" operator="lessThan">
      <formula>0.8</formula>
    </cfRule>
  </conditionalFormatting>
  <conditionalFormatting sqref="P138 P144 P141">
    <cfRule type="cellIs" dxfId="10828" priority="969" operator="greaterThan">
      <formula>0</formula>
    </cfRule>
  </conditionalFormatting>
  <conditionalFormatting sqref="Q144">
    <cfRule type="cellIs" dxfId="10827" priority="968" operator="lessThan">
      <formula>0</formula>
    </cfRule>
  </conditionalFormatting>
  <conditionalFormatting sqref="R138 R144">
    <cfRule type="cellIs" dxfId="10826" priority="966" operator="lessThan">
      <formula>0.8</formula>
    </cfRule>
    <cfRule type="cellIs" dxfId="10825" priority="967" operator="greaterThan">
      <formula>1</formula>
    </cfRule>
  </conditionalFormatting>
  <conditionalFormatting sqref="R138 R144">
    <cfRule type="cellIs" dxfId="10824" priority="964" operator="greaterThan">
      <formula>1</formula>
    </cfRule>
    <cfRule type="cellIs" dxfId="10823" priority="965" operator="lessThan">
      <formula>0.8</formula>
    </cfRule>
  </conditionalFormatting>
  <conditionalFormatting sqref="P138 P144 P141">
    <cfRule type="cellIs" dxfId="10822" priority="963" operator="greaterThan">
      <formula>0</formula>
    </cfRule>
  </conditionalFormatting>
  <conditionalFormatting sqref="Q144">
    <cfRule type="cellIs" dxfId="10821" priority="962" operator="lessThan">
      <formula>0</formula>
    </cfRule>
  </conditionalFormatting>
  <conditionalFormatting sqref="R138 R144">
    <cfRule type="cellIs" dxfId="10820" priority="960" operator="lessThan">
      <formula>0.8</formula>
    </cfRule>
    <cfRule type="cellIs" dxfId="10819" priority="961" operator="greaterThan">
      <formula>1</formula>
    </cfRule>
  </conditionalFormatting>
  <conditionalFormatting sqref="R138 R144">
    <cfRule type="cellIs" dxfId="10818" priority="958" operator="greaterThan">
      <formula>1</formula>
    </cfRule>
    <cfRule type="cellIs" dxfId="10817" priority="959" operator="lessThan">
      <formula>0.8</formula>
    </cfRule>
  </conditionalFormatting>
  <conditionalFormatting sqref="P138 P144 P141">
    <cfRule type="cellIs" dxfId="10816" priority="957" operator="greaterThan">
      <formula>0</formula>
    </cfRule>
  </conditionalFormatting>
  <conditionalFormatting sqref="Q144">
    <cfRule type="cellIs" dxfId="10815" priority="956" operator="lessThan">
      <formula>0</formula>
    </cfRule>
  </conditionalFormatting>
  <conditionalFormatting sqref="R138 R144">
    <cfRule type="cellIs" dxfId="10814" priority="954" operator="lessThan">
      <formula>0.8</formula>
    </cfRule>
    <cfRule type="cellIs" dxfId="10813" priority="955" operator="greaterThan">
      <formula>1</formula>
    </cfRule>
  </conditionalFormatting>
  <conditionalFormatting sqref="R138 R144">
    <cfRule type="cellIs" dxfId="10812" priority="952" operator="greaterThan">
      <formula>1</formula>
    </cfRule>
    <cfRule type="cellIs" dxfId="10811" priority="953" operator="lessThan">
      <formula>0.8</formula>
    </cfRule>
  </conditionalFormatting>
  <conditionalFormatting sqref="Q144">
    <cfRule type="cellIs" dxfId="10810" priority="951" operator="lessThan">
      <formula>0</formula>
    </cfRule>
  </conditionalFormatting>
  <conditionalFormatting sqref="R138 R144">
    <cfRule type="cellIs" dxfId="10809" priority="949" operator="lessThan">
      <formula>0.8</formula>
    </cfRule>
    <cfRule type="cellIs" dxfId="10808" priority="950" operator="greaterThan">
      <formula>1</formula>
    </cfRule>
  </conditionalFormatting>
  <conditionalFormatting sqref="R138 R144">
    <cfRule type="cellIs" dxfId="10807" priority="947" operator="greaterThan">
      <formula>1</formula>
    </cfRule>
    <cfRule type="cellIs" dxfId="10806" priority="948" operator="lessThan">
      <formula>0.8</formula>
    </cfRule>
  </conditionalFormatting>
  <conditionalFormatting sqref="P138 P144 P141">
    <cfRule type="cellIs" dxfId="10805" priority="946" operator="greaterThan">
      <formula>0</formula>
    </cfRule>
  </conditionalFormatting>
  <conditionalFormatting sqref="P138 P144 P141">
    <cfRule type="cellIs" dxfId="10804" priority="940" operator="greaterThan">
      <formula>0</formula>
    </cfRule>
  </conditionalFormatting>
  <conditionalFormatting sqref="Q144">
    <cfRule type="cellIs" dxfId="10803" priority="945" operator="lessThan">
      <formula>0</formula>
    </cfRule>
  </conditionalFormatting>
  <conditionalFormatting sqref="R138 R144">
    <cfRule type="cellIs" dxfId="10802" priority="943" operator="lessThan">
      <formula>0.8</formula>
    </cfRule>
    <cfRule type="cellIs" dxfId="10801" priority="944" operator="greaterThan">
      <formula>1</formula>
    </cfRule>
  </conditionalFormatting>
  <conditionalFormatting sqref="R138 R144">
    <cfRule type="cellIs" dxfId="10800" priority="941" operator="greaterThan">
      <formula>1</formula>
    </cfRule>
    <cfRule type="cellIs" dxfId="10799" priority="942" operator="lessThan">
      <formula>0.8</formula>
    </cfRule>
  </conditionalFormatting>
  <conditionalFormatting sqref="Q144">
    <cfRule type="cellIs" dxfId="10798" priority="939" operator="lessThan">
      <formula>0</formula>
    </cfRule>
  </conditionalFormatting>
  <conditionalFormatting sqref="R138 R144">
    <cfRule type="cellIs" dxfId="10797" priority="937" operator="lessThan">
      <formula>0.8</formula>
    </cfRule>
    <cfRule type="cellIs" dxfId="10796" priority="938" operator="greaterThan">
      <formula>1</formula>
    </cfRule>
  </conditionalFormatting>
  <conditionalFormatting sqref="R138 R144">
    <cfRule type="cellIs" dxfId="10795" priority="935" operator="greaterThan">
      <formula>1</formula>
    </cfRule>
    <cfRule type="cellIs" dxfId="10794" priority="936" operator="lessThan">
      <formula>0.8</formula>
    </cfRule>
  </conditionalFormatting>
  <conditionalFormatting sqref="P138 P144 P141">
    <cfRule type="cellIs" dxfId="10793" priority="934" operator="greaterThan">
      <formula>0</formula>
    </cfRule>
  </conditionalFormatting>
  <conditionalFormatting sqref="Q148:Q153">
    <cfRule type="cellIs" dxfId="10792" priority="933" operator="lessThan">
      <formula>0</formula>
    </cfRule>
  </conditionalFormatting>
  <conditionalFormatting sqref="R148:R153">
    <cfRule type="cellIs" dxfId="10791" priority="931" operator="lessThan">
      <formula>0.8</formula>
    </cfRule>
    <cfRule type="cellIs" dxfId="10790" priority="932" operator="greaterThan">
      <formula>1</formula>
    </cfRule>
  </conditionalFormatting>
  <conditionalFormatting sqref="R148:R153">
    <cfRule type="cellIs" dxfId="10789" priority="929" operator="greaterThan">
      <formula>1</formula>
    </cfRule>
    <cfRule type="cellIs" dxfId="10788" priority="930" operator="lessThan">
      <formula>0.8</formula>
    </cfRule>
  </conditionalFormatting>
  <conditionalFormatting sqref="P148:P153">
    <cfRule type="cellIs" dxfId="10787" priority="928" operator="greaterThan">
      <formula>0</formula>
    </cfRule>
  </conditionalFormatting>
  <conditionalFormatting sqref="P148:P153">
    <cfRule type="cellIs" dxfId="10786" priority="922" operator="greaterThan">
      <formula>0</formula>
    </cfRule>
  </conditionalFormatting>
  <conditionalFormatting sqref="Q148:Q153">
    <cfRule type="cellIs" dxfId="10785" priority="927" operator="lessThan">
      <formula>0</formula>
    </cfRule>
  </conditionalFormatting>
  <conditionalFormatting sqref="R148:R153">
    <cfRule type="cellIs" dxfId="10784" priority="925" operator="lessThan">
      <formula>0.8</formula>
    </cfRule>
    <cfRule type="cellIs" dxfId="10783" priority="926" operator="greaterThan">
      <formula>1</formula>
    </cfRule>
  </conditionalFormatting>
  <conditionalFormatting sqref="R148:R153">
    <cfRule type="cellIs" dxfId="10782" priority="923" operator="greaterThan">
      <formula>1</formula>
    </cfRule>
    <cfRule type="cellIs" dxfId="10781" priority="924" operator="lessThan">
      <formula>0.8</formula>
    </cfRule>
  </conditionalFormatting>
  <conditionalFormatting sqref="Q148:Q153">
    <cfRule type="cellIs" dxfId="10780" priority="921" operator="lessThan">
      <formula>0</formula>
    </cfRule>
  </conditionalFormatting>
  <conditionalFormatting sqref="R148:R153">
    <cfRule type="cellIs" dxfId="10779" priority="919" operator="lessThan">
      <formula>0.8</formula>
    </cfRule>
    <cfRule type="cellIs" dxfId="10778" priority="920" operator="greaterThan">
      <formula>1</formula>
    </cfRule>
  </conditionalFormatting>
  <conditionalFormatting sqref="R148:R153">
    <cfRule type="cellIs" dxfId="10777" priority="917" operator="greaterThan">
      <formula>1</formula>
    </cfRule>
    <cfRule type="cellIs" dxfId="10776" priority="918" operator="lessThan">
      <formula>0.8</formula>
    </cfRule>
  </conditionalFormatting>
  <conditionalFormatting sqref="P148:P153">
    <cfRule type="cellIs" dxfId="10775" priority="916" operator="greaterThan">
      <formula>0</formula>
    </cfRule>
  </conditionalFormatting>
  <conditionalFormatting sqref="Q148:Q153">
    <cfRule type="cellIs" dxfId="10774" priority="915" operator="lessThan">
      <formula>0</formula>
    </cfRule>
  </conditionalFormatting>
  <conditionalFormatting sqref="R148:R153">
    <cfRule type="cellIs" dxfId="10773" priority="913" operator="lessThan">
      <formula>0.8</formula>
    </cfRule>
    <cfRule type="cellIs" dxfId="10772" priority="914" operator="greaterThan">
      <formula>1</formula>
    </cfRule>
  </conditionalFormatting>
  <conditionalFormatting sqref="R148:R153">
    <cfRule type="cellIs" dxfId="10771" priority="911" operator="greaterThan">
      <formula>1</formula>
    </cfRule>
    <cfRule type="cellIs" dxfId="10770" priority="912" operator="lessThan">
      <formula>0.8</formula>
    </cfRule>
  </conditionalFormatting>
  <conditionalFormatting sqref="P148:P153">
    <cfRule type="cellIs" dxfId="10769" priority="910" operator="greaterThan">
      <formula>0</formula>
    </cfRule>
  </conditionalFormatting>
  <conditionalFormatting sqref="P148:P153">
    <cfRule type="cellIs" dxfId="10768" priority="904" operator="greaterThan">
      <formula>0</formula>
    </cfRule>
  </conditionalFormatting>
  <conditionalFormatting sqref="Q148:Q153">
    <cfRule type="cellIs" dxfId="10767" priority="909" operator="lessThan">
      <formula>0</formula>
    </cfRule>
  </conditionalFormatting>
  <conditionalFormatting sqref="R148:R153">
    <cfRule type="cellIs" dxfId="10766" priority="907" operator="lessThan">
      <formula>0.8</formula>
    </cfRule>
    <cfRule type="cellIs" dxfId="10765" priority="908" operator="greaterThan">
      <formula>1</formula>
    </cfRule>
  </conditionalFormatting>
  <conditionalFormatting sqref="R148:R153">
    <cfRule type="cellIs" dxfId="10764" priority="905" operator="greaterThan">
      <formula>1</formula>
    </cfRule>
    <cfRule type="cellIs" dxfId="10763" priority="906" operator="lessThan">
      <formula>0.8</formula>
    </cfRule>
  </conditionalFormatting>
  <conditionalFormatting sqref="Q148:Q153">
    <cfRule type="cellIs" dxfId="10762" priority="903" operator="lessThan">
      <formula>0</formula>
    </cfRule>
  </conditionalFormatting>
  <conditionalFormatting sqref="R148:R153">
    <cfRule type="cellIs" dxfId="10761" priority="901" operator="lessThan">
      <formula>0.8</formula>
    </cfRule>
    <cfRule type="cellIs" dxfId="10760" priority="902" operator="greaterThan">
      <formula>1</formula>
    </cfRule>
  </conditionalFormatting>
  <conditionalFormatting sqref="R148:R153">
    <cfRule type="cellIs" dxfId="10759" priority="899" operator="greaterThan">
      <formula>1</formula>
    </cfRule>
    <cfRule type="cellIs" dxfId="10758" priority="900" operator="lessThan">
      <formula>0.8</formula>
    </cfRule>
  </conditionalFormatting>
  <conditionalFormatting sqref="P148:P153">
    <cfRule type="cellIs" dxfId="10757" priority="898" operator="greaterThan">
      <formula>0</formula>
    </cfRule>
  </conditionalFormatting>
  <conditionalFormatting sqref="Q148:Q153">
    <cfRule type="cellIs" dxfId="10756" priority="892" operator="lessThan">
      <formula>0</formula>
    </cfRule>
  </conditionalFormatting>
  <conditionalFormatting sqref="P148:P153">
    <cfRule type="cellIs" dxfId="10755" priority="893" operator="greaterThan">
      <formula>0</formula>
    </cfRule>
  </conditionalFormatting>
  <conditionalFormatting sqref="R148:R153">
    <cfRule type="cellIs" dxfId="10754" priority="896" operator="lessThan">
      <formula>0.8</formula>
    </cfRule>
    <cfRule type="cellIs" dxfId="10753" priority="897" operator="greaterThan">
      <formula>1</formula>
    </cfRule>
  </conditionalFormatting>
  <conditionalFormatting sqref="R148:R153">
    <cfRule type="cellIs" dxfId="10752" priority="894" operator="greaterThan">
      <formula>1</formula>
    </cfRule>
    <cfRule type="cellIs" dxfId="10751" priority="895" operator="lessThan">
      <formula>0.8</formula>
    </cfRule>
  </conditionalFormatting>
  <conditionalFormatting sqref="Q148:Q153">
    <cfRule type="cellIs" dxfId="10750" priority="886" operator="lessThan">
      <formula>0</formula>
    </cfRule>
  </conditionalFormatting>
  <conditionalFormatting sqref="R148:R153">
    <cfRule type="cellIs" dxfId="10749" priority="890" operator="lessThan">
      <formula>0.8</formula>
    </cfRule>
    <cfRule type="cellIs" dxfId="10748" priority="891" operator="greaterThan">
      <formula>1</formula>
    </cfRule>
  </conditionalFormatting>
  <conditionalFormatting sqref="R148:R153">
    <cfRule type="cellIs" dxfId="10747" priority="888" operator="greaterThan">
      <formula>1</formula>
    </cfRule>
    <cfRule type="cellIs" dxfId="10746" priority="889" operator="lessThan">
      <formula>0.8</formula>
    </cfRule>
  </conditionalFormatting>
  <conditionalFormatting sqref="P148:P153">
    <cfRule type="cellIs" dxfId="10745" priority="887" operator="greaterThan">
      <formula>0</formula>
    </cfRule>
  </conditionalFormatting>
  <conditionalFormatting sqref="Q148:Q153">
    <cfRule type="cellIs" dxfId="10744" priority="885" operator="lessThan">
      <formula>0</formula>
    </cfRule>
  </conditionalFormatting>
  <conditionalFormatting sqref="R148:R153">
    <cfRule type="cellIs" dxfId="10743" priority="883" operator="lessThan">
      <formula>0.8</formula>
    </cfRule>
    <cfRule type="cellIs" dxfId="10742" priority="884" operator="greaterThan">
      <formula>1</formula>
    </cfRule>
  </conditionalFormatting>
  <conditionalFormatting sqref="R148:R153">
    <cfRule type="cellIs" dxfId="10741" priority="881" operator="greaterThan">
      <formula>1</formula>
    </cfRule>
    <cfRule type="cellIs" dxfId="10740" priority="882" operator="lessThan">
      <formula>0.8</formula>
    </cfRule>
  </conditionalFormatting>
  <conditionalFormatting sqref="P148:P153">
    <cfRule type="cellIs" dxfId="10739" priority="880" operator="greaterThan">
      <formula>0</formula>
    </cfRule>
  </conditionalFormatting>
  <conditionalFormatting sqref="Q148:Q153">
    <cfRule type="cellIs" dxfId="10738" priority="879" operator="lessThan">
      <formula>0</formula>
    </cfRule>
  </conditionalFormatting>
  <conditionalFormatting sqref="R148:R153">
    <cfRule type="cellIs" dxfId="10737" priority="877" operator="lessThan">
      <formula>0.8</formula>
    </cfRule>
    <cfRule type="cellIs" dxfId="10736" priority="878" operator="greaterThan">
      <formula>1</formula>
    </cfRule>
  </conditionalFormatting>
  <conditionalFormatting sqref="R148:R153">
    <cfRule type="cellIs" dxfId="10735" priority="875" operator="greaterThan">
      <formula>1</formula>
    </cfRule>
    <cfRule type="cellIs" dxfId="10734" priority="876" operator="lessThan">
      <formula>0.8</formula>
    </cfRule>
  </conditionalFormatting>
  <conditionalFormatting sqref="P148:P153">
    <cfRule type="cellIs" dxfId="10733" priority="874" operator="greaterThan">
      <formula>0</formula>
    </cfRule>
  </conditionalFormatting>
  <conditionalFormatting sqref="Q148:Q153">
    <cfRule type="cellIs" dxfId="10732" priority="873" operator="lessThan">
      <formula>0</formula>
    </cfRule>
  </conditionalFormatting>
  <conditionalFormatting sqref="R148:R153">
    <cfRule type="cellIs" dxfId="10731" priority="871" operator="lessThan">
      <formula>0.8</formula>
    </cfRule>
    <cfRule type="cellIs" dxfId="10730" priority="872" operator="greaterThan">
      <formula>1</formula>
    </cfRule>
  </conditionalFormatting>
  <conditionalFormatting sqref="R148:R153">
    <cfRule type="cellIs" dxfId="10729" priority="869" operator="greaterThan">
      <formula>1</formula>
    </cfRule>
    <cfRule type="cellIs" dxfId="10728" priority="870" operator="lessThan">
      <formula>0.8</formula>
    </cfRule>
  </conditionalFormatting>
  <conditionalFormatting sqref="P148:P153">
    <cfRule type="cellIs" dxfId="10727" priority="868" operator="greaterThan">
      <formula>0</formula>
    </cfRule>
  </conditionalFormatting>
  <conditionalFormatting sqref="Q148:Q153">
    <cfRule type="cellIs" dxfId="10726" priority="867" operator="lessThan">
      <formula>0</formula>
    </cfRule>
  </conditionalFormatting>
  <conditionalFormatting sqref="R148:R153">
    <cfRule type="cellIs" dxfId="10725" priority="865" operator="lessThan">
      <formula>0.8</formula>
    </cfRule>
    <cfRule type="cellIs" dxfId="10724" priority="866" operator="greaterThan">
      <formula>1</formula>
    </cfRule>
  </conditionalFormatting>
  <conditionalFormatting sqref="R148:R153">
    <cfRule type="cellIs" dxfId="10723" priority="863" operator="greaterThan">
      <formula>1</formula>
    </cfRule>
    <cfRule type="cellIs" dxfId="10722" priority="864" operator="lessThan">
      <formula>0.8</formula>
    </cfRule>
  </conditionalFormatting>
  <conditionalFormatting sqref="P148:P153">
    <cfRule type="cellIs" dxfId="10721" priority="862" operator="greaterThan">
      <formula>0</formula>
    </cfRule>
  </conditionalFormatting>
  <conditionalFormatting sqref="Q148:Q153">
    <cfRule type="cellIs" dxfId="10720" priority="861" operator="lessThan">
      <formula>0</formula>
    </cfRule>
  </conditionalFormatting>
  <conditionalFormatting sqref="R148:R153">
    <cfRule type="cellIs" dxfId="10719" priority="859" operator="lessThan">
      <formula>0.8</formula>
    </cfRule>
    <cfRule type="cellIs" dxfId="10718" priority="860" operator="greaterThan">
      <formula>1</formula>
    </cfRule>
  </conditionalFormatting>
  <conditionalFormatting sqref="R148:R153">
    <cfRule type="cellIs" dxfId="10717" priority="857" operator="greaterThan">
      <formula>1</formula>
    </cfRule>
    <cfRule type="cellIs" dxfId="10716" priority="858" operator="lessThan">
      <formula>0.8</formula>
    </cfRule>
  </conditionalFormatting>
  <conditionalFormatting sqref="P148:P153">
    <cfRule type="cellIs" dxfId="10715" priority="856" operator="greaterThan">
      <formula>0</formula>
    </cfRule>
  </conditionalFormatting>
  <conditionalFormatting sqref="Q148:Q153">
    <cfRule type="cellIs" dxfId="10714" priority="855" operator="lessThan">
      <formula>0</formula>
    </cfRule>
  </conditionalFormatting>
  <conditionalFormatting sqref="R148:R153">
    <cfRule type="cellIs" dxfId="10713" priority="853" operator="lessThan">
      <formula>0.8</formula>
    </cfRule>
    <cfRule type="cellIs" dxfId="10712" priority="854" operator="greaterThan">
      <formula>1</formula>
    </cfRule>
  </conditionalFormatting>
  <conditionalFormatting sqref="R148:R153">
    <cfRule type="cellIs" dxfId="10711" priority="851" operator="greaterThan">
      <formula>1</formula>
    </cfRule>
    <cfRule type="cellIs" dxfId="10710" priority="852" operator="lessThan">
      <formula>0.8</formula>
    </cfRule>
  </conditionalFormatting>
  <conditionalFormatting sqref="P148:P153">
    <cfRule type="cellIs" dxfId="10709" priority="850" operator="greaterThan">
      <formula>0</formula>
    </cfRule>
  </conditionalFormatting>
  <conditionalFormatting sqref="Q148:Q153">
    <cfRule type="cellIs" dxfId="10708" priority="849" operator="lessThan">
      <formula>0</formula>
    </cfRule>
  </conditionalFormatting>
  <conditionalFormatting sqref="R148:R153">
    <cfRule type="cellIs" dxfId="10707" priority="847" operator="lessThan">
      <formula>0.8</formula>
    </cfRule>
    <cfRule type="cellIs" dxfId="10706" priority="848" operator="greaterThan">
      <formula>1</formula>
    </cfRule>
  </conditionalFormatting>
  <conditionalFormatting sqref="R148:R153">
    <cfRule type="cellIs" dxfId="10705" priority="845" operator="greaterThan">
      <formula>1</formula>
    </cfRule>
    <cfRule type="cellIs" dxfId="10704" priority="846" operator="lessThan">
      <formula>0.8</formula>
    </cfRule>
  </conditionalFormatting>
  <conditionalFormatting sqref="P148:P153">
    <cfRule type="cellIs" dxfId="10703" priority="844" operator="greaterThan">
      <formula>0</formula>
    </cfRule>
  </conditionalFormatting>
  <conditionalFormatting sqref="P148:P153">
    <cfRule type="cellIs" dxfId="10702" priority="838" operator="greaterThan">
      <formula>0</formula>
    </cfRule>
  </conditionalFormatting>
  <conditionalFormatting sqref="Q148:Q153">
    <cfRule type="cellIs" dxfId="10701" priority="843" operator="lessThan">
      <formula>0</formula>
    </cfRule>
  </conditionalFormatting>
  <conditionalFormatting sqref="R148:R153">
    <cfRule type="cellIs" dxfId="10700" priority="841" operator="lessThan">
      <formula>0.8</formula>
    </cfRule>
    <cfRule type="cellIs" dxfId="10699" priority="842" operator="greaterThan">
      <formula>1</formula>
    </cfRule>
  </conditionalFormatting>
  <conditionalFormatting sqref="R148:R153">
    <cfRule type="cellIs" dxfId="10698" priority="839" operator="greaterThan">
      <formula>1</formula>
    </cfRule>
    <cfRule type="cellIs" dxfId="10697" priority="840" operator="lessThan">
      <formula>0.8</formula>
    </cfRule>
  </conditionalFormatting>
  <conditionalFormatting sqref="P148:P153">
    <cfRule type="cellIs" dxfId="10696" priority="832" operator="greaterThan">
      <formula>0</formula>
    </cfRule>
  </conditionalFormatting>
  <conditionalFormatting sqref="Q148:Q153">
    <cfRule type="cellIs" dxfId="10695" priority="837" operator="lessThan">
      <formula>0</formula>
    </cfRule>
  </conditionalFormatting>
  <conditionalFormatting sqref="R148:R153">
    <cfRule type="cellIs" dxfId="10694" priority="835" operator="lessThan">
      <formula>0.8</formula>
    </cfRule>
    <cfRule type="cellIs" dxfId="10693" priority="836" operator="greaterThan">
      <formula>1</formula>
    </cfRule>
  </conditionalFormatting>
  <conditionalFormatting sqref="R148:R153">
    <cfRule type="cellIs" dxfId="10692" priority="833" operator="greaterThan">
      <formula>1</formula>
    </cfRule>
    <cfRule type="cellIs" dxfId="10691" priority="834" operator="lessThan">
      <formula>0.8</formula>
    </cfRule>
  </conditionalFormatting>
  <conditionalFormatting sqref="R148:R153">
    <cfRule type="cellIs" dxfId="10690" priority="829" operator="lessThan">
      <formula>0.8</formula>
    </cfRule>
    <cfRule type="cellIs" dxfId="10689" priority="830" operator="greaterThan">
      <formula>1</formula>
    </cfRule>
  </conditionalFormatting>
  <conditionalFormatting sqref="R148:R153">
    <cfRule type="cellIs" dxfId="10688" priority="827" operator="greaterThan">
      <formula>1</formula>
    </cfRule>
    <cfRule type="cellIs" dxfId="10687" priority="828" operator="lessThan">
      <formula>0.8</formula>
    </cfRule>
  </conditionalFormatting>
  <conditionalFormatting sqref="P148:P153">
    <cfRule type="cellIs" dxfId="10686" priority="826" operator="greaterThan">
      <formula>0</formula>
    </cfRule>
  </conditionalFormatting>
  <conditionalFormatting sqref="Q148:Q153">
    <cfRule type="cellIs" dxfId="10685" priority="831" operator="lessThan">
      <formula>0</formula>
    </cfRule>
  </conditionalFormatting>
  <conditionalFormatting sqref="Q148:Q153">
    <cfRule type="cellIs" dxfId="10684" priority="825" operator="lessThan">
      <formula>0</formula>
    </cfRule>
  </conditionalFormatting>
  <conditionalFormatting sqref="R148:R153">
    <cfRule type="cellIs" dxfId="10683" priority="823" operator="lessThan">
      <formula>0.8</formula>
    </cfRule>
    <cfRule type="cellIs" dxfId="10682" priority="824" operator="greaterThan">
      <formula>1</formula>
    </cfRule>
  </conditionalFormatting>
  <conditionalFormatting sqref="R148:R153">
    <cfRule type="cellIs" dxfId="10681" priority="821" operator="greaterThan">
      <formula>1</formula>
    </cfRule>
    <cfRule type="cellIs" dxfId="10680" priority="822" operator="lessThan">
      <formula>0.8</formula>
    </cfRule>
  </conditionalFormatting>
  <conditionalFormatting sqref="P148:P153">
    <cfRule type="cellIs" dxfId="10679" priority="820" operator="greaterThan">
      <formula>0</formula>
    </cfRule>
  </conditionalFormatting>
  <conditionalFormatting sqref="P148:P153">
    <cfRule type="cellIs" dxfId="10678" priority="814" operator="greaterThan">
      <formula>0</formula>
    </cfRule>
  </conditionalFormatting>
  <conditionalFormatting sqref="Q148:Q153">
    <cfRule type="cellIs" dxfId="10677" priority="819" operator="lessThan">
      <formula>0</formula>
    </cfRule>
  </conditionalFormatting>
  <conditionalFormatting sqref="R148:R153">
    <cfRule type="cellIs" dxfId="10676" priority="817" operator="lessThan">
      <formula>0.8</formula>
    </cfRule>
    <cfRule type="cellIs" dxfId="10675" priority="818" operator="greaterThan">
      <formula>1</formula>
    </cfRule>
  </conditionalFormatting>
  <conditionalFormatting sqref="R148:R153">
    <cfRule type="cellIs" dxfId="10674" priority="815" operator="greaterThan">
      <formula>1</formula>
    </cfRule>
    <cfRule type="cellIs" dxfId="10673" priority="816" operator="lessThan">
      <formula>0.8</formula>
    </cfRule>
  </conditionalFormatting>
  <conditionalFormatting sqref="P148:P153">
    <cfRule type="cellIs" dxfId="10672" priority="808" operator="greaterThan">
      <formula>0</formula>
    </cfRule>
  </conditionalFormatting>
  <conditionalFormatting sqref="Q148:Q153">
    <cfRule type="cellIs" dxfId="10671" priority="813" operator="lessThan">
      <formula>0</formula>
    </cfRule>
  </conditionalFormatting>
  <conditionalFormatting sqref="R148:R153">
    <cfRule type="cellIs" dxfId="10670" priority="811" operator="lessThan">
      <formula>0.8</formula>
    </cfRule>
    <cfRule type="cellIs" dxfId="10669" priority="812" operator="greaterThan">
      <formula>1</formula>
    </cfRule>
  </conditionalFormatting>
  <conditionalFormatting sqref="R148:R153">
    <cfRule type="cellIs" dxfId="10668" priority="809" operator="greaterThan">
      <formula>1</formula>
    </cfRule>
    <cfRule type="cellIs" dxfId="10667" priority="810" operator="lessThan">
      <formula>0.8</formula>
    </cfRule>
  </conditionalFormatting>
  <conditionalFormatting sqref="R148:R153">
    <cfRule type="cellIs" dxfId="10666" priority="805" operator="lessThan">
      <formula>0.8</formula>
    </cfRule>
    <cfRule type="cellIs" dxfId="10665" priority="806" operator="greaterThan">
      <formula>1</formula>
    </cfRule>
  </conditionalFormatting>
  <conditionalFormatting sqref="R148:R153">
    <cfRule type="cellIs" dxfId="10664" priority="803" operator="greaterThan">
      <formula>1</formula>
    </cfRule>
    <cfRule type="cellIs" dxfId="10663" priority="804" operator="lessThan">
      <formula>0.8</formula>
    </cfRule>
  </conditionalFormatting>
  <conditionalFormatting sqref="P148:P153">
    <cfRule type="cellIs" dxfId="10662" priority="802" operator="greaterThan">
      <formula>0</formula>
    </cfRule>
  </conditionalFormatting>
  <conditionalFormatting sqref="Q148:Q153">
    <cfRule type="cellIs" dxfId="10661" priority="807" operator="lessThan">
      <formula>0</formula>
    </cfRule>
  </conditionalFormatting>
  <conditionalFormatting sqref="P148:P153">
    <cfRule type="cellIs" dxfId="10660" priority="796" operator="greaterThan">
      <formula>0</formula>
    </cfRule>
  </conditionalFormatting>
  <conditionalFormatting sqref="Q148:Q153">
    <cfRule type="cellIs" dxfId="10659" priority="801" operator="lessThan">
      <formula>0</formula>
    </cfRule>
  </conditionalFormatting>
  <conditionalFormatting sqref="R148:R153">
    <cfRule type="cellIs" dxfId="10658" priority="799" operator="lessThan">
      <formula>0.8</formula>
    </cfRule>
    <cfRule type="cellIs" dxfId="10657" priority="800" operator="greaterThan">
      <formula>1</formula>
    </cfRule>
  </conditionalFormatting>
  <conditionalFormatting sqref="R148:R153">
    <cfRule type="cellIs" dxfId="10656" priority="797" operator="greaterThan">
      <formula>1</formula>
    </cfRule>
    <cfRule type="cellIs" dxfId="10655" priority="798" operator="lessThan">
      <formula>0.8</formula>
    </cfRule>
  </conditionalFormatting>
  <conditionalFormatting sqref="R148:R153">
    <cfRule type="cellIs" dxfId="10654" priority="793" operator="lessThan">
      <formula>0.8</formula>
    </cfRule>
    <cfRule type="cellIs" dxfId="10653" priority="794" operator="greaterThan">
      <formula>1</formula>
    </cfRule>
  </conditionalFormatting>
  <conditionalFormatting sqref="R148:R153">
    <cfRule type="cellIs" dxfId="10652" priority="791" operator="greaterThan">
      <formula>1</formula>
    </cfRule>
    <cfRule type="cellIs" dxfId="10651" priority="792" operator="lessThan">
      <formula>0.8</formula>
    </cfRule>
  </conditionalFormatting>
  <conditionalFormatting sqref="P148:P153">
    <cfRule type="cellIs" dxfId="10650" priority="790" operator="greaterThan">
      <formula>0</formula>
    </cfRule>
  </conditionalFormatting>
  <conditionalFormatting sqref="Q148:Q153">
    <cfRule type="cellIs" dxfId="10649" priority="795" operator="lessThan">
      <formula>0</formula>
    </cfRule>
  </conditionalFormatting>
  <conditionalFormatting sqref="R148:R153">
    <cfRule type="cellIs" dxfId="10648" priority="787" operator="lessThan">
      <formula>0.8</formula>
    </cfRule>
    <cfRule type="cellIs" dxfId="10647" priority="788" operator="greaterThan">
      <formula>1</formula>
    </cfRule>
  </conditionalFormatting>
  <conditionalFormatting sqref="R148:R153">
    <cfRule type="cellIs" dxfId="10646" priority="785" operator="greaterThan">
      <formula>1</formula>
    </cfRule>
    <cfRule type="cellIs" dxfId="10645" priority="786" operator="lessThan">
      <formula>0.8</formula>
    </cfRule>
  </conditionalFormatting>
  <conditionalFormatting sqref="P148:P153">
    <cfRule type="cellIs" dxfId="10644" priority="784" operator="greaterThan">
      <formula>0</formula>
    </cfRule>
  </conditionalFormatting>
  <conditionalFormatting sqref="Q148:Q153">
    <cfRule type="cellIs" dxfId="10643" priority="789" operator="lessThan">
      <formula>0</formula>
    </cfRule>
  </conditionalFormatting>
  <conditionalFormatting sqref="Q148:Q153">
    <cfRule type="cellIs" dxfId="10642" priority="783" operator="lessThan">
      <formula>0</formula>
    </cfRule>
  </conditionalFormatting>
  <conditionalFormatting sqref="R148:R153">
    <cfRule type="cellIs" dxfId="10641" priority="781" operator="lessThan">
      <formula>0.8</formula>
    </cfRule>
    <cfRule type="cellIs" dxfId="10640" priority="782" operator="greaterThan">
      <formula>1</formula>
    </cfRule>
  </conditionalFormatting>
  <conditionalFormatting sqref="R148:R153">
    <cfRule type="cellIs" dxfId="10639" priority="779" operator="greaterThan">
      <formula>1</formula>
    </cfRule>
    <cfRule type="cellIs" dxfId="10638" priority="780" operator="lessThan">
      <formula>0.8</formula>
    </cfRule>
  </conditionalFormatting>
  <conditionalFormatting sqref="P148:P153">
    <cfRule type="cellIs" dxfId="10637" priority="778" operator="greaterThan">
      <formula>0</formula>
    </cfRule>
  </conditionalFormatting>
  <conditionalFormatting sqref="Q148:Q153">
    <cfRule type="cellIs" dxfId="10636" priority="772" operator="lessThan">
      <formula>0</formula>
    </cfRule>
  </conditionalFormatting>
  <conditionalFormatting sqref="R148:R153">
    <cfRule type="cellIs" dxfId="10635" priority="776" operator="lessThan">
      <formula>0.8</formula>
    </cfRule>
    <cfRule type="cellIs" dxfId="10634" priority="777" operator="greaterThan">
      <formula>1</formula>
    </cfRule>
  </conditionalFormatting>
  <conditionalFormatting sqref="R148:R153">
    <cfRule type="cellIs" dxfId="10633" priority="774" operator="greaterThan">
      <formula>1</formula>
    </cfRule>
    <cfRule type="cellIs" dxfId="10632" priority="775" operator="lessThan">
      <formula>0.8</formula>
    </cfRule>
  </conditionalFormatting>
  <conditionalFormatting sqref="P148:P153">
    <cfRule type="cellIs" dxfId="10631" priority="773" operator="greaterThan">
      <formula>0</formula>
    </cfRule>
  </conditionalFormatting>
  <conditionalFormatting sqref="Q148:Q153">
    <cfRule type="cellIs" dxfId="10630" priority="771" operator="lessThan">
      <formula>0</formula>
    </cfRule>
  </conditionalFormatting>
  <conditionalFormatting sqref="R148:R153">
    <cfRule type="cellIs" dxfId="10629" priority="769" operator="lessThan">
      <formula>0.8</formula>
    </cfRule>
    <cfRule type="cellIs" dxfId="10628" priority="770" operator="greaterThan">
      <formula>1</formula>
    </cfRule>
  </conditionalFormatting>
  <conditionalFormatting sqref="R148:R153">
    <cfRule type="cellIs" dxfId="10627" priority="767" operator="greaterThan">
      <formula>1</formula>
    </cfRule>
    <cfRule type="cellIs" dxfId="10626" priority="768" operator="lessThan">
      <formula>0.8</formula>
    </cfRule>
  </conditionalFormatting>
  <conditionalFormatting sqref="P148:P153">
    <cfRule type="cellIs" dxfId="10625" priority="766" operator="greaterThan">
      <formula>0</formula>
    </cfRule>
  </conditionalFormatting>
  <conditionalFormatting sqref="Q148:Q153">
    <cfRule type="cellIs" dxfId="10624" priority="765" operator="lessThan">
      <formula>0</formula>
    </cfRule>
  </conditionalFormatting>
  <conditionalFormatting sqref="R148:R153">
    <cfRule type="cellIs" dxfId="10623" priority="763" operator="lessThan">
      <formula>0.8</formula>
    </cfRule>
    <cfRule type="cellIs" dxfId="10622" priority="764" operator="greaterThan">
      <formula>1</formula>
    </cfRule>
  </conditionalFormatting>
  <conditionalFormatting sqref="R148:R153">
    <cfRule type="cellIs" dxfId="10621" priority="761" operator="greaterThan">
      <formula>1</formula>
    </cfRule>
    <cfRule type="cellIs" dxfId="10620" priority="762" operator="lessThan">
      <formula>0.8</formula>
    </cfRule>
  </conditionalFormatting>
  <conditionalFormatting sqref="P148:P153">
    <cfRule type="cellIs" dxfId="10619" priority="760" operator="greaterThan">
      <formula>0</formula>
    </cfRule>
  </conditionalFormatting>
  <conditionalFormatting sqref="Q148:Q153">
    <cfRule type="cellIs" dxfId="10618" priority="759" operator="lessThan">
      <formula>0</formula>
    </cfRule>
  </conditionalFormatting>
  <conditionalFormatting sqref="R148:R153">
    <cfRule type="cellIs" dxfId="10617" priority="757" operator="lessThan">
      <formula>0.8</formula>
    </cfRule>
    <cfRule type="cellIs" dxfId="10616" priority="758" operator="greaterThan">
      <formula>1</formula>
    </cfRule>
  </conditionalFormatting>
  <conditionalFormatting sqref="R148:R153">
    <cfRule type="cellIs" dxfId="10615" priority="755" operator="greaterThan">
      <formula>1</formula>
    </cfRule>
    <cfRule type="cellIs" dxfId="10614" priority="756" operator="lessThan">
      <formula>0.8</formula>
    </cfRule>
  </conditionalFormatting>
  <conditionalFormatting sqref="P148:P153">
    <cfRule type="cellIs" dxfId="10613" priority="754" operator="greaterThan">
      <formula>0</formula>
    </cfRule>
  </conditionalFormatting>
  <conditionalFormatting sqref="Q148:Q153">
    <cfRule type="cellIs" dxfId="10612" priority="753" operator="lessThan">
      <formula>0</formula>
    </cfRule>
  </conditionalFormatting>
  <conditionalFormatting sqref="R148:R153">
    <cfRule type="cellIs" dxfId="10611" priority="751" operator="lessThan">
      <formula>0.8</formula>
    </cfRule>
    <cfRule type="cellIs" dxfId="10610" priority="752" operator="greaterThan">
      <formula>1</formula>
    </cfRule>
  </conditionalFormatting>
  <conditionalFormatting sqref="R148:R153">
    <cfRule type="cellIs" dxfId="10609" priority="749" operator="greaterThan">
      <formula>1</formula>
    </cfRule>
    <cfRule type="cellIs" dxfId="10608" priority="750" operator="lessThan">
      <formula>0.8</formula>
    </cfRule>
  </conditionalFormatting>
  <conditionalFormatting sqref="P148:P153">
    <cfRule type="cellIs" dxfId="10607" priority="748" operator="greaterThan">
      <formula>0</formula>
    </cfRule>
  </conditionalFormatting>
  <conditionalFormatting sqref="Q148:Q153">
    <cfRule type="cellIs" dxfId="10606" priority="747" operator="lessThan">
      <formula>0</formula>
    </cfRule>
  </conditionalFormatting>
  <conditionalFormatting sqref="R148:R153">
    <cfRule type="cellIs" dxfId="10605" priority="745" operator="lessThan">
      <formula>0.8</formula>
    </cfRule>
    <cfRule type="cellIs" dxfId="10604" priority="746" operator="greaterThan">
      <formula>1</formula>
    </cfRule>
  </conditionalFormatting>
  <conditionalFormatting sqref="R148:R153">
    <cfRule type="cellIs" dxfId="10603" priority="743" operator="greaterThan">
      <formula>1</formula>
    </cfRule>
    <cfRule type="cellIs" dxfId="10602" priority="744" operator="lessThan">
      <formula>0.8</formula>
    </cfRule>
  </conditionalFormatting>
  <conditionalFormatting sqref="P148:P153">
    <cfRule type="cellIs" dxfId="10601" priority="742" operator="greaterThan">
      <formula>0</formula>
    </cfRule>
  </conditionalFormatting>
  <conditionalFormatting sqref="P148:P153">
    <cfRule type="cellIs" dxfId="10600" priority="736" operator="greaterThan">
      <formula>0</formula>
    </cfRule>
  </conditionalFormatting>
  <conditionalFormatting sqref="Q148:Q153">
    <cfRule type="cellIs" dxfId="10599" priority="741" operator="lessThan">
      <formula>0</formula>
    </cfRule>
  </conditionalFormatting>
  <conditionalFormatting sqref="R148:R153">
    <cfRule type="cellIs" dxfId="10598" priority="739" operator="lessThan">
      <formula>0.8</formula>
    </cfRule>
    <cfRule type="cellIs" dxfId="10597" priority="740" operator="greaterThan">
      <formula>1</formula>
    </cfRule>
  </conditionalFormatting>
  <conditionalFormatting sqref="R148:R153">
    <cfRule type="cellIs" dxfId="10596" priority="737" operator="greaterThan">
      <formula>1</formula>
    </cfRule>
    <cfRule type="cellIs" dxfId="10595" priority="738" operator="lessThan">
      <formula>0.8</formula>
    </cfRule>
  </conditionalFormatting>
  <conditionalFormatting sqref="P148:P153">
    <cfRule type="cellIs" dxfId="10594" priority="730" operator="greaterThan">
      <formula>0</formula>
    </cfRule>
  </conditionalFormatting>
  <conditionalFormatting sqref="Q148:Q153">
    <cfRule type="cellIs" dxfId="10593" priority="735" operator="lessThan">
      <formula>0</formula>
    </cfRule>
  </conditionalFormatting>
  <conditionalFormatting sqref="R148:R153">
    <cfRule type="cellIs" dxfId="10592" priority="733" operator="lessThan">
      <formula>0.8</formula>
    </cfRule>
    <cfRule type="cellIs" dxfId="10591" priority="734" operator="greaterThan">
      <formula>1</formula>
    </cfRule>
  </conditionalFormatting>
  <conditionalFormatting sqref="R148:R153">
    <cfRule type="cellIs" dxfId="10590" priority="731" operator="greaterThan">
      <formula>1</formula>
    </cfRule>
    <cfRule type="cellIs" dxfId="10589" priority="732" operator="lessThan">
      <formula>0.8</formula>
    </cfRule>
  </conditionalFormatting>
  <conditionalFormatting sqref="R148:R153">
    <cfRule type="cellIs" dxfId="10588" priority="727" operator="lessThan">
      <formula>0.8</formula>
    </cfRule>
    <cfRule type="cellIs" dxfId="10587" priority="728" operator="greaterThan">
      <formula>1</formula>
    </cfRule>
  </conditionalFormatting>
  <conditionalFormatting sqref="R148:R153">
    <cfRule type="cellIs" dxfId="10586" priority="725" operator="greaterThan">
      <formula>1</formula>
    </cfRule>
    <cfRule type="cellIs" dxfId="10585" priority="726" operator="lessThan">
      <formula>0.8</formula>
    </cfRule>
  </conditionalFormatting>
  <conditionalFormatting sqref="P148:P153">
    <cfRule type="cellIs" dxfId="10584" priority="724" operator="greaterThan">
      <formula>0</formula>
    </cfRule>
  </conditionalFormatting>
  <conditionalFormatting sqref="Q148:Q153">
    <cfRule type="cellIs" dxfId="10583" priority="729" operator="lessThan">
      <formula>0</formula>
    </cfRule>
  </conditionalFormatting>
  <conditionalFormatting sqref="P44:P51">
    <cfRule type="cellIs" dxfId="10582" priority="718" operator="greaterThan">
      <formula>0</formula>
    </cfRule>
  </conditionalFormatting>
  <conditionalFormatting sqref="Q44:Q51">
    <cfRule type="cellIs" dxfId="10581" priority="723" operator="lessThan">
      <formula>0</formula>
    </cfRule>
  </conditionalFormatting>
  <conditionalFormatting sqref="R44:R51">
    <cfRule type="cellIs" dxfId="10580" priority="721" operator="lessThan">
      <formula>0.8</formula>
    </cfRule>
    <cfRule type="cellIs" dxfId="10579" priority="722" operator="greaterThan">
      <formula>1</formula>
    </cfRule>
  </conditionalFormatting>
  <conditionalFormatting sqref="R44:R51">
    <cfRule type="cellIs" dxfId="10578" priority="719" operator="greaterThan">
      <formula>1</formula>
    </cfRule>
    <cfRule type="cellIs" dxfId="10577" priority="720" operator="lessThan">
      <formula>0.8</formula>
    </cfRule>
  </conditionalFormatting>
  <conditionalFormatting sqref="Q84:Q91">
    <cfRule type="cellIs" dxfId="10576" priority="717" operator="lessThan">
      <formula>0</formula>
    </cfRule>
  </conditionalFormatting>
  <conditionalFormatting sqref="R84:R91">
    <cfRule type="cellIs" dxfId="10575" priority="715" operator="lessThan">
      <formula>0.8</formula>
    </cfRule>
    <cfRule type="cellIs" dxfId="10574" priority="716" operator="greaterThan">
      <formula>1</formula>
    </cfRule>
  </conditionalFormatting>
  <conditionalFormatting sqref="R84:R91">
    <cfRule type="cellIs" dxfId="10573" priority="713" operator="greaterThan">
      <formula>1</formula>
    </cfRule>
    <cfRule type="cellIs" dxfId="10572" priority="714" operator="lessThan">
      <formula>0.8</formula>
    </cfRule>
  </conditionalFormatting>
  <conditionalFormatting sqref="P84:P91">
    <cfRule type="cellIs" dxfId="10571" priority="712" operator="greaterThan">
      <formula>0</formula>
    </cfRule>
  </conditionalFormatting>
  <conditionalFormatting sqref="Q84:Q91">
    <cfRule type="cellIs" dxfId="10570" priority="711" operator="lessThan">
      <formula>0</formula>
    </cfRule>
  </conditionalFormatting>
  <conditionalFormatting sqref="R84:R91">
    <cfRule type="cellIs" dxfId="10569" priority="709" operator="lessThan">
      <formula>0.8</formula>
    </cfRule>
    <cfRule type="cellIs" dxfId="10568" priority="710" operator="greaterThan">
      <formula>1</formula>
    </cfRule>
  </conditionalFormatting>
  <conditionalFormatting sqref="R84:R91">
    <cfRule type="cellIs" dxfId="10567" priority="707" operator="greaterThan">
      <formula>1</formula>
    </cfRule>
    <cfRule type="cellIs" dxfId="10566" priority="708" operator="lessThan">
      <formula>0.8</formula>
    </cfRule>
  </conditionalFormatting>
  <conditionalFormatting sqref="P84:P91">
    <cfRule type="cellIs" dxfId="10565" priority="706" operator="greaterThan">
      <formula>0</formula>
    </cfRule>
  </conditionalFormatting>
  <conditionalFormatting sqref="Q84:Q91">
    <cfRule type="cellIs" dxfId="10564" priority="705" operator="lessThan">
      <formula>0</formula>
    </cfRule>
  </conditionalFormatting>
  <conditionalFormatting sqref="R84:R91">
    <cfRule type="cellIs" dxfId="10563" priority="703" operator="lessThan">
      <formula>0.8</formula>
    </cfRule>
    <cfRule type="cellIs" dxfId="10562" priority="704" operator="greaterThan">
      <formula>1</formula>
    </cfRule>
  </conditionalFormatting>
  <conditionalFormatting sqref="R84:R91">
    <cfRule type="cellIs" dxfId="10561" priority="701" operator="greaterThan">
      <formula>1</formula>
    </cfRule>
    <cfRule type="cellIs" dxfId="10560" priority="702" operator="lessThan">
      <formula>0.8</formula>
    </cfRule>
  </conditionalFormatting>
  <conditionalFormatting sqref="P84:P91">
    <cfRule type="cellIs" dxfId="10559" priority="700" operator="greaterThan">
      <formula>0</formula>
    </cfRule>
  </conditionalFormatting>
  <conditionalFormatting sqref="Q84:Q91">
    <cfRule type="cellIs" dxfId="10558" priority="699" operator="lessThan">
      <formula>0</formula>
    </cfRule>
  </conditionalFormatting>
  <conditionalFormatting sqref="R84:R91">
    <cfRule type="cellIs" dxfId="10557" priority="697" operator="lessThan">
      <formula>0.8</formula>
    </cfRule>
    <cfRule type="cellIs" dxfId="10556" priority="698" operator="greaterThan">
      <formula>1</formula>
    </cfRule>
  </conditionalFormatting>
  <conditionalFormatting sqref="R84:R91">
    <cfRule type="cellIs" dxfId="10555" priority="695" operator="greaterThan">
      <formula>1</formula>
    </cfRule>
    <cfRule type="cellIs" dxfId="10554" priority="696" operator="lessThan">
      <formula>0.8</formula>
    </cfRule>
  </conditionalFormatting>
  <conditionalFormatting sqref="P84:P91">
    <cfRule type="cellIs" dxfId="10553" priority="694" operator="greaterThan">
      <formula>0</formula>
    </cfRule>
  </conditionalFormatting>
  <conditionalFormatting sqref="P84:P91">
    <cfRule type="cellIs" dxfId="10552" priority="688" operator="greaterThan">
      <formula>0</formula>
    </cfRule>
  </conditionalFormatting>
  <conditionalFormatting sqref="Q84:Q91">
    <cfRule type="cellIs" dxfId="10551" priority="693" operator="lessThan">
      <formula>0</formula>
    </cfRule>
  </conditionalFormatting>
  <conditionalFormatting sqref="R84:R91">
    <cfRule type="cellIs" dxfId="10550" priority="691" operator="lessThan">
      <formula>0.8</formula>
    </cfRule>
    <cfRule type="cellIs" dxfId="10549" priority="692" operator="greaterThan">
      <formula>1</formula>
    </cfRule>
  </conditionalFormatting>
  <conditionalFormatting sqref="R84:R91">
    <cfRule type="cellIs" dxfId="10548" priority="689" operator="greaterThan">
      <formula>1</formula>
    </cfRule>
    <cfRule type="cellIs" dxfId="10547" priority="690" operator="lessThan">
      <formula>0.8</formula>
    </cfRule>
  </conditionalFormatting>
  <conditionalFormatting sqref="P84:P91">
    <cfRule type="cellIs" dxfId="10546" priority="682" operator="greaterThan">
      <formula>0</formula>
    </cfRule>
  </conditionalFormatting>
  <conditionalFormatting sqref="Q84:Q91">
    <cfRule type="cellIs" dxfId="10545" priority="687" operator="lessThan">
      <formula>0</formula>
    </cfRule>
  </conditionalFormatting>
  <conditionalFormatting sqref="R84:R91">
    <cfRule type="cellIs" dxfId="10544" priority="685" operator="lessThan">
      <formula>0.8</formula>
    </cfRule>
    <cfRule type="cellIs" dxfId="10543" priority="686" operator="greaterThan">
      <formula>1</formula>
    </cfRule>
  </conditionalFormatting>
  <conditionalFormatting sqref="R84:R91">
    <cfRule type="cellIs" dxfId="10542" priority="683" operator="greaterThan">
      <formula>1</formula>
    </cfRule>
    <cfRule type="cellIs" dxfId="10541" priority="684" operator="lessThan">
      <formula>0.8</formula>
    </cfRule>
  </conditionalFormatting>
  <conditionalFormatting sqref="R84:R91">
    <cfRule type="cellIs" dxfId="10540" priority="679" operator="lessThan">
      <formula>0.8</formula>
    </cfRule>
    <cfRule type="cellIs" dxfId="10539" priority="680" operator="greaterThan">
      <formula>1</formula>
    </cfRule>
  </conditionalFormatting>
  <conditionalFormatting sqref="R84:R91">
    <cfRule type="cellIs" dxfId="10538" priority="677" operator="greaterThan">
      <formula>1</formula>
    </cfRule>
    <cfRule type="cellIs" dxfId="10537" priority="678" operator="lessThan">
      <formula>0.8</formula>
    </cfRule>
  </conditionalFormatting>
  <conditionalFormatting sqref="P84:P91">
    <cfRule type="cellIs" dxfId="10536" priority="676" operator="greaterThan">
      <formula>0</formula>
    </cfRule>
  </conditionalFormatting>
  <conditionalFormatting sqref="Q84:Q91">
    <cfRule type="cellIs" dxfId="10535" priority="681" operator="lessThan">
      <formula>0</formula>
    </cfRule>
  </conditionalFormatting>
  <conditionalFormatting sqref="Q84:Q91">
    <cfRule type="cellIs" dxfId="10534" priority="675" operator="lessThan">
      <formula>0</formula>
    </cfRule>
  </conditionalFormatting>
  <conditionalFormatting sqref="R84:R91">
    <cfRule type="cellIs" dxfId="10533" priority="673" operator="lessThan">
      <formula>0.8</formula>
    </cfRule>
    <cfRule type="cellIs" dxfId="10532" priority="674" operator="greaterThan">
      <formula>1</formula>
    </cfRule>
  </conditionalFormatting>
  <conditionalFormatting sqref="R84:R91">
    <cfRule type="cellIs" dxfId="10531" priority="671" operator="greaterThan">
      <formula>1</formula>
    </cfRule>
    <cfRule type="cellIs" dxfId="10530" priority="672" operator="lessThan">
      <formula>0.8</formula>
    </cfRule>
  </conditionalFormatting>
  <conditionalFormatting sqref="P84:P91">
    <cfRule type="cellIs" dxfId="10529" priority="670" operator="greaterThan">
      <formula>0</formula>
    </cfRule>
  </conditionalFormatting>
  <conditionalFormatting sqref="P84:P91">
    <cfRule type="cellIs" dxfId="10528" priority="664" operator="greaterThan">
      <formula>0</formula>
    </cfRule>
  </conditionalFormatting>
  <conditionalFormatting sqref="Q84:Q91">
    <cfRule type="cellIs" dxfId="10527" priority="669" operator="lessThan">
      <formula>0</formula>
    </cfRule>
  </conditionalFormatting>
  <conditionalFormatting sqref="R84:R91">
    <cfRule type="cellIs" dxfId="10526" priority="667" operator="lessThan">
      <formula>0.8</formula>
    </cfRule>
    <cfRule type="cellIs" dxfId="10525" priority="668" operator="greaterThan">
      <formula>1</formula>
    </cfRule>
  </conditionalFormatting>
  <conditionalFormatting sqref="R84:R91">
    <cfRule type="cellIs" dxfId="10524" priority="665" operator="greaterThan">
      <formula>1</formula>
    </cfRule>
    <cfRule type="cellIs" dxfId="10523" priority="666" operator="lessThan">
      <formula>0.8</formula>
    </cfRule>
  </conditionalFormatting>
  <conditionalFormatting sqref="P84:P91">
    <cfRule type="cellIs" dxfId="10522" priority="658" operator="greaterThan">
      <formula>0</formula>
    </cfRule>
  </conditionalFormatting>
  <conditionalFormatting sqref="Q84:Q91">
    <cfRule type="cellIs" dxfId="10521" priority="663" operator="lessThan">
      <formula>0</formula>
    </cfRule>
  </conditionalFormatting>
  <conditionalFormatting sqref="R84:R91">
    <cfRule type="cellIs" dxfId="10520" priority="661" operator="lessThan">
      <formula>0.8</formula>
    </cfRule>
    <cfRule type="cellIs" dxfId="10519" priority="662" operator="greaterThan">
      <formula>1</formula>
    </cfRule>
  </conditionalFormatting>
  <conditionalFormatting sqref="R84:R91">
    <cfRule type="cellIs" dxfId="10518" priority="659" operator="greaterThan">
      <formula>1</formula>
    </cfRule>
    <cfRule type="cellIs" dxfId="10517" priority="660" operator="lessThan">
      <formula>0.8</formula>
    </cfRule>
  </conditionalFormatting>
  <conditionalFormatting sqref="R84:R91">
    <cfRule type="cellIs" dxfId="10516" priority="655" operator="lessThan">
      <formula>0.8</formula>
    </cfRule>
    <cfRule type="cellIs" dxfId="10515" priority="656" operator="greaterThan">
      <formula>1</formula>
    </cfRule>
  </conditionalFormatting>
  <conditionalFormatting sqref="R84:R91">
    <cfRule type="cellIs" dxfId="10514" priority="653" operator="greaterThan">
      <formula>1</formula>
    </cfRule>
    <cfRule type="cellIs" dxfId="10513" priority="654" operator="lessThan">
      <formula>0.8</formula>
    </cfRule>
  </conditionalFormatting>
  <conditionalFormatting sqref="P84:P91">
    <cfRule type="cellIs" dxfId="10512" priority="652" operator="greaterThan">
      <formula>0</formula>
    </cfRule>
  </conditionalFormatting>
  <conditionalFormatting sqref="Q84:Q91">
    <cfRule type="cellIs" dxfId="10511" priority="657" operator="lessThan">
      <formula>0</formula>
    </cfRule>
  </conditionalFormatting>
  <conditionalFormatting sqref="P84:P91">
    <cfRule type="cellIs" dxfId="10510" priority="646" operator="greaterThan">
      <formula>0</formula>
    </cfRule>
  </conditionalFormatting>
  <conditionalFormatting sqref="Q84:Q91">
    <cfRule type="cellIs" dxfId="10509" priority="651" operator="lessThan">
      <formula>0</formula>
    </cfRule>
  </conditionalFormatting>
  <conditionalFormatting sqref="R84:R91">
    <cfRule type="cellIs" dxfId="10508" priority="649" operator="lessThan">
      <formula>0.8</formula>
    </cfRule>
    <cfRule type="cellIs" dxfId="10507" priority="650" operator="greaterThan">
      <formula>1</formula>
    </cfRule>
  </conditionalFormatting>
  <conditionalFormatting sqref="R84:R91">
    <cfRule type="cellIs" dxfId="10506" priority="647" operator="greaterThan">
      <formula>1</formula>
    </cfRule>
    <cfRule type="cellIs" dxfId="10505" priority="648" operator="lessThan">
      <formula>0.8</formula>
    </cfRule>
  </conditionalFormatting>
  <conditionalFormatting sqref="R84:R91">
    <cfRule type="cellIs" dxfId="10504" priority="643" operator="lessThan">
      <formula>0.8</formula>
    </cfRule>
    <cfRule type="cellIs" dxfId="10503" priority="644" operator="greaterThan">
      <formula>1</formula>
    </cfRule>
  </conditionalFormatting>
  <conditionalFormatting sqref="R84:R91">
    <cfRule type="cellIs" dxfId="10502" priority="641" operator="greaterThan">
      <formula>1</formula>
    </cfRule>
    <cfRule type="cellIs" dxfId="10501" priority="642" operator="lessThan">
      <formula>0.8</formula>
    </cfRule>
  </conditionalFormatting>
  <conditionalFormatting sqref="P84:P91">
    <cfRule type="cellIs" dxfId="10500" priority="640" operator="greaterThan">
      <formula>0</formula>
    </cfRule>
  </conditionalFormatting>
  <conditionalFormatting sqref="Q84:Q91">
    <cfRule type="cellIs" dxfId="10499" priority="645" operator="lessThan">
      <formula>0</formula>
    </cfRule>
  </conditionalFormatting>
  <conditionalFormatting sqref="R84:R91">
    <cfRule type="cellIs" dxfId="10498" priority="637" operator="lessThan">
      <formula>0.8</formula>
    </cfRule>
    <cfRule type="cellIs" dxfId="10497" priority="638" operator="greaterThan">
      <formula>1</formula>
    </cfRule>
  </conditionalFormatting>
  <conditionalFormatting sqref="R84:R91">
    <cfRule type="cellIs" dxfId="10496" priority="635" operator="greaterThan">
      <formula>1</formula>
    </cfRule>
    <cfRule type="cellIs" dxfId="10495" priority="636" operator="lessThan">
      <formula>0.8</formula>
    </cfRule>
  </conditionalFormatting>
  <conditionalFormatting sqref="P84:P91">
    <cfRule type="cellIs" dxfId="10494" priority="634" operator="greaterThan">
      <formula>0</formula>
    </cfRule>
  </conditionalFormatting>
  <conditionalFormatting sqref="Q84:Q91">
    <cfRule type="cellIs" dxfId="10493" priority="639" operator="lessThan">
      <formula>0</formula>
    </cfRule>
  </conditionalFormatting>
  <conditionalFormatting sqref="Q84:Q91">
    <cfRule type="cellIs" dxfId="10492" priority="633" operator="lessThan">
      <formula>0</formula>
    </cfRule>
  </conditionalFormatting>
  <conditionalFormatting sqref="R84:R91">
    <cfRule type="cellIs" dxfId="10491" priority="631" operator="lessThan">
      <formula>0.8</formula>
    </cfRule>
    <cfRule type="cellIs" dxfId="10490" priority="632" operator="greaterThan">
      <formula>1</formula>
    </cfRule>
  </conditionalFormatting>
  <conditionalFormatting sqref="R84:R91">
    <cfRule type="cellIs" dxfId="10489" priority="629" operator="greaterThan">
      <formula>1</formula>
    </cfRule>
    <cfRule type="cellIs" dxfId="10488" priority="630" operator="lessThan">
      <formula>0.8</formula>
    </cfRule>
  </conditionalFormatting>
  <conditionalFormatting sqref="P84:P91">
    <cfRule type="cellIs" dxfId="10487" priority="628" operator="greaterThan">
      <formula>0</formula>
    </cfRule>
  </conditionalFormatting>
  <conditionalFormatting sqref="Q84:Q91">
    <cfRule type="cellIs" dxfId="10486" priority="622" operator="lessThan">
      <formula>0</formula>
    </cfRule>
  </conditionalFormatting>
  <conditionalFormatting sqref="R84:R91">
    <cfRule type="cellIs" dxfId="10485" priority="626" operator="lessThan">
      <formula>0.8</formula>
    </cfRule>
    <cfRule type="cellIs" dxfId="10484" priority="627" operator="greaterThan">
      <formula>1</formula>
    </cfRule>
  </conditionalFormatting>
  <conditionalFormatting sqref="R84:R91">
    <cfRule type="cellIs" dxfId="10483" priority="624" operator="greaterThan">
      <formula>1</formula>
    </cfRule>
    <cfRule type="cellIs" dxfId="10482" priority="625" operator="lessThan">
      <formula>0.8</formula>
    </cfRule>
  </conditionalFormatting>
  <conditionalFormatting sqref="P84:P91">
    <cfRule type="cellIs" dxfId="10481" priority="623" operator="greaterThan">
      <formula>0</formula>
    </cfRule>
  </conditionalFormatting>
  <conditionalFormatting sqref="Q84:Q91">
    <cfRule type="cellIs" dxfId="10480" priority="621" operator="lessThan">
      <formula>0</formula>
    </cfRule>
  </conditionalFormatting>
  <conditionalFormatting sqref="R84:R91">
    <cfRule type="cellIs" dxfId="10479" priority="619" operator="lessThan">
      <formula>0.8</formula>
    </cfRule>
    <cfRule type="cellIs" dxfId="10478" priority="620" operator="greaterThan">
      <formula>1</formula>
    </cfRule>
  </conditionalFormatting>
  <conditionalFormatting sqref="R84:R91">
    <cfRule type="cellIs" dxfId="10477" priority="617" operator="greaterThan">
      <formula>1</formula>
    </cfRule>
    <cfRule type="cellIs" dxfId="10476" priority="618" operator="lessThan">
      <formula>0.8</formula>
    </cfRule>
  </conditionalFormatting>
  <conditionalFormatting sqref="P84:P91">
    <cfRule type="cellIs" dxfId="10475" priority="616" operator="greaterThan">
      <formula>0</formula>
    </cfRule>
  </conditionalFormatting>
  <conditionalFormatting sqref="Q84:Q91">
    <cfRule type="cellIs" dxfId="10474" priority="615" operator="lessThan">
      <formula>0</formula>
    </cfRule>
  </conditionalFormatting>
  <conditionalFormatting sqref="R84:R91">
    <cfRule type="cellIs" dxfId="10473" priority="613" operator="lessThan">
      <formula>0.8</formula>
    </cfRule>
    <cfRule type="cellIs" dxfId="10472" priority="614" operator="greaterThan">
      <formula>1</formula>
    </cfRule>
  </conditionalFormatting>
  <conditionalFormatting sqref="R84:R91">
    <cfRule type="cellIs" dxfId="10471" priority="611" operator="greaterThan">
      <formula>1</formula>
    </cfRule>
    <cfRule type="cellIs" dxfId="10470" priority="612" operator="lessThan">
      <formula>0.8</formula>
    </cfRule>
  </conditionalFormatting>
  <conditionalFormatting sqref="P84:P91">
    <cfRule type="cellIs" dxfId="10469" priority="610" operator="greaterThan">
      <formula>0</formula>
    </cfRule>
  </conditionalFormatting>
  <conditionalFormatting sqref="Q84:Q91">
    <cfRule type="cellIs" dxfId="10468" priority="609" operator="lessThan">
      <formula>0</formula>
    </cfRule>
  </conditionalFormatting>
  <conditionalFormatting sqref="R84:R91">
    <cfRule type="cellIs" dxfId="10467" priority="607" operator="lessThan">
      <formula>0.8</formula>
    </cfRule>
    <cfRule type="cellIs" dxfId="10466" priority="608" operator="greaterThan">
      <formula>1</formula>
    </cfRule>
  </conditionalFormatting>
  <conditionalFormatting sqref="R84:R91">
    <cfRule type="cellIs" dxfId="10465" priority="605" operator="greaterThan">
      <formula>1</formula>
    </cfRule>
    <cfRule type="cellIs" dxfId="10464" priority="606" operator="lessThan">
      <formula>0.8</formula>
    </cfRule>
  </conditionalFormatting>
  <conditionalFormatting sqref="P84:P91">
    <cfRule type="cellIs" dxfId="10463" priority="604" operator="greaterThan">
      <formula>0</formula>
    </cfRule>
  </conditionalFormatting>
  <conditionalFormatting sqref="Q84:Q91">
    <cfRule type="cellIs" dxfId="10462" priority="603" operator="lessThan">
      <formula>0</formula>
    </cfRule>
  </conditionalFormatting>
  <conditionalFormatting sqref="R84:R91">
    <cfRule type="cellIs" dxfId="10461" priority="601" operator="lessThan">
      <formula>0.8</formula>
    </cfRule>
    <cfRule type="cellIs" dxfId="10460" priority="602" operator="greaterThan">
      <formula>1</formula>
    </cfRule>
  </conditionalFormatting>
  <conditionalFormatting sqref="R84:R91">
    <cfRule type="cellIs" dxfId="10459" priority="599" operator="greaterThan">
      <formula>1</formula>
    </cfRule>
    <cfRule type="cellIs" dxfId="10458" priority="600" operator="lessThan">
      <formula>0.8</formula>
    </cfRule>
  </conditionalFormatting>
  <conditionalFormatting sqref="P84:P91">
    <cfRule type="cellIs" dxfId="10457" priority="598" operator="greaterThan">
      <formula>0</formula>
    </cfRule>
  </conditionalFormatting>
  <conditionalFormatting sqref="Q84:Q91">
    <cfRule type="cellIs" dxfId="10456" priority="597" operator="lessThan">
      <formula>0</formula>
    </cfRule>
  </conditionalFormatting>
  <conditionalFormatting sqref="R84:R91">
    <cfRule type="cellIs" dxfId="10455" priority="595" operator="lessThan">
      <formula>0.8</formula>
    </cfRule>
    <cfRule type="cellIs" dxfId="10454" priority="596" operator="greaterThan">
      <formula>1</formula>
    </cfRule>
  </conditionalFormatting>
  <conditionalFormatting sqref="R84:R91">
    <cfRule type="cellIs" dxfId="10453" priority="593" operator="greaterThan">
      <formula>1</formula>
    </cfRule>
    <cfRule type="cellIs" dxfId="10452" priority="594" operator="lessThan">
      <formula>0.8</formula>
    </cfRule>
  </conditionalFormatting>
  <conditionalFormatting sqref="P84:P91">
    <cfRule type="cellIs" dxfId="10451" priority="592" operator="greaterThan">
      <formula>0</formula>
    </cfRule>
  </conditionalFormatting>
  <conditionalFormatting sqref="P84:P91">
    <cfRule type="cellIs" dxfId="10450" priority="586" operator="greaterThan">
      <formula>0</formula>
    </cfRule>
  </conditionalFormatting>
  <conditionalFormatting sqref="Q84:Q91">
    <cfRule type="cellIs" dxfId="10449" priority="591" operator="lessThan">
      <formula>0</formula>
    </cfRule>
  </conditionalFormatting>
  <conditionalFormatting sqref="R84:R91">
    <cfRule type="cellIs" dxfId="10448" priority="589" operator="lessThan">
      <formula>0.8</formula>
    </cfRule>
    <cfRule type="cellIs" dxfId="10447" priority="590" operator="greaterThan">
      <formula>1</formula>
    </cfRule>
  </conditionalFormatting>
  <conditionalFormatting sqref="R84:R91">
    <cfRule type="cellIs" dxfId="10446" priority="587" operator="greaterThan">
      <formula>1</formula>
    </cfRule>
    <cfRule type="cellIs" dxfId="10445" priority="588" operator="lessThan">
      <formula>0.8</formula>
    </cfRule>
  </conditionalFormatting>
  <conditionalFormatting sqref="P84:P91">
    <cfRule type="cellIs" dxfId="10444" priority="580" operator="greaterThan">
      <formula>0</formula>
    </cfRule>
  </conditionalFormatting>
  <conditionalFormatting sqref="Q84:Q91">
    <cfRule type="cellIs" dxfId="10443" priority="585" operator="lessThan">
      <formula>0</formula>
    </cfRule>
  </conditionalFormatting>
  <conditionalFormatting sqref="R84:R91">
    <cfRule type="cellIs" dxfId="10442" priority="583" operator="lessThan">
      <formula>0.8</formula>
    </cfRule>
    <cfRule type="cellIs" dxfId="10441" priority="584" operator="greaterThan">
      <formula>1</formula>
    </cfRule>
  </conditionalFormatting>
  <conditionalFormatting sqref="R84:R91">
    <cfRule type="cellIs" dxfId="10440" priority="581" operator="greaterThan">
      <formula>1</formula>
    </cfRule>
    <cfRule type="cellIs" dxfId="10439" priority="582" operator="lessThan">
      <formula>0.8</formula>
    </cfRule>
  </conditionalFormatting>
  <conditionalFormatting sqref="R84:R91">
    <cfRule type="cellIs" dxfId="10438" priority="577" operator="lessThan">
      <formula>0.8</formula>
    </cfRule>
    <cfRule type="cellIs" dxfId="10437" priority="578" operator="greaterThan">
      <formula>1</formula>
    </cfRule>
  </conditionalFormatting>
  <conditionalFormatting sqref="R84:R91">
    <cfRule type="cellIs" dxfId="10436" priority="575" operator="greaterThan">
      <formula>1</formula>
    </cfRule>
    <cfRule type="cellIs" dxfId="10435" priority="576" operator="lessThan">
      <formula>0.8</formula>
    </cfRule>
  </conditionalFormatting>
  <conditionalFormatting sqref="P84:P91">
    <cfRule type="cellIs" dxfId="10434" priority="574" operator="greaterThan">
      <formula>0</formula>
    </cfRule>
  </conditionalFormatting>
  <conditionalFormatting sqref="Q84:Q91">
    <cfRule type="cellIs" dxfId="10433" priority="579" operator="lessThan">
      <formula>0</formula>
    </cfRule>
  </conditionalFormatting>
  <conditionalFormatting sqref="Q84:Q91">
    <cfRule type="cellIs" dxfId="10432" priority="573" operator="lessThan">
      <formula>0</formula>
    </cfRule>
  </conditionalFormatting>
  <conditionalFormatting sqref="R84:R91">
    <cfRule type="cellIs" dxfId="10431" priority="571" operator="lessThan">
      <formula>0.8</formula>
    </cfRule>
    <cfRule type="cellIs" dxfId="10430" priority="572" operator="greaterThan">
      <formula>1</formula>
    </cfRule>
  </conditionalFormatting>
  <conditionalFormatting sqref="R84:R91">
    <cfRule type="cellIs" dxfId="10429" priority="569" operator="greaterThan">
      <formula>1</formula>
    </cfRule>
    <cfRule type="cellIs" dxfId="10428" priority="570" operator="lessThan">
      <formula>0.8</formula>
    </cfRule>
  </conditionalFormatting>
  <conditionalFormatting sqref="P84:P91">
    <cfRule type="cellIs" dxfId="10427" priority="568" operator="greaterThan">
      <formula>0</formula>
    </cfRule>
  </conditionalFormatting>
  <conditionalFormatting sqref="Q84:Q91">
    <cfRule type="cellIs" dxfId="10426" priority="567" operator="lessThan">
      <formula>0</formula>
    </cfRule>
  </conditionalFormatting>
  <conditionalFormatting sqref="R84:R91">
    <cfRule type="cellIs" dxfId="10425" priority="565" operator="lessThan">
      <formula>0.8</formula>
    </cfRule>
    <cfRule type="cellIs" dxfId="10424" priority="566" operator="greaterThan">
      <formula>1</formula>
    </cfRule>
  </conditionalFormatting>
  <conditionalFormatting sqref="R84:R91">
    <cfRule type="cellIs" dxfId="10423" priority="563" operator="greaterThan">
      <formula>1</formula>
    </cfRule>
    <cfRule type="cellIs" dxfId="10422" priority="564" operator="lessThan">
      <formula>0.8</formula>
    </cfRule>
  </conditionalFormatting>
  <conditionalFormatting sqref="P84:P91">
    <cfRule type="cellIs" dxfId="10421" priority="562" operator="greaterThan">
      <formula>0</formula>
    </cfRule>
  </conditionalFormatting>
  <conditionalFormatting sqref="Q84:Q91">
    <cfRule type="cellIs" dxfId="10420" priority="561" operator="lessThan">
      <formula>0</formula>
    </cfRule>
  </conditionalFormatting>
  <conditionalFormatting sqref="R84:R91">
    <cfRule type="cellIs" dxfId="10419" priority="559" operator="lessThan">
      <formula>0.8</formula>
    </cfRule>
    <cfRule type="cellIs" dxfId="10418" priority="560" operator="greaterThan">
      <formula>1</formula>
    </cfRule>
  </conditionalFormatting>
  <conditionalFormatting sqref="R84:R91">
    <cfRule type="cellIs" dxfId="10417" priority="557" operator="greaterThan">
      <formula>1</formula>
    </cfRule>
    <cfRule type="cellIs" dxfId="10416" priority="558" operator="lessThan">
      <formula>0.8</formula>
    </cfRule>
  </conditionalFormatting>
  <conditionalFormatting sqref="P84:P91">
    <cfRule type="cellIs" dxfId="10415" priority="556" operator="greaterThan">
      <formula>0</formula>
    </cfRule>
  </conditionalFormatting>
  <conditionalFormatting sqref="Q84:Q91">
    <cfRule type="cellIs" dxfId="10414" priority="555" operator="lessThan">
      <formula>0</formula>
    </cfRule>
  </conditionalFormatting>
  <conditionalFormatting sqref="R84:R91">
    <cfRule type="cellIs" dxfId="10413" priority="553" operator="lessThan">
      <formula>0.8</formula>
    </cfRule>
    <cfRule type="cellIs" dxfId="10412" priority="554" operator="greaterThan">
      <formula>1</formula>
    </cfRule>
  </conditionalFormatting>
  <conditionalFormatting sqref="R84:R91">
    <cfRule type="cellIs" dxfId="10411" priority="551" operator="greaterThan">
      <formula>1</formula>
    </cfRule>
    <cfRule type="cellIs" dxfId="10410" priority="552" operator="lessThan">
      <formula>0.8</formula>
    </cfRule>
  </conditionalFormatting>
  <conditionalFormatting sqref="P84:P91">
    <cfRule type="cellIs" dxfId="10409" priority="550" operator="greaterThan">
      <formula>0</formula>
    </cfRule>
  </conditionalFormatting>
  <conditionalFormatting sqref="P84:P91">
    <cfRule type="cellIs" dxfId="10408" priority="544" operator="greaterThan">
      <formula>0</formula>
    </cfRule>
  </conditionalFormatting>
  <conditionalFormatting sqref="Q84:Q91">
    <cfRule type="cellIs" dxfId="10407" priority="549" operator="lessThan">
      <formula>0</formula>
    </cfRule>
  </conditionalFormatting>
  <conditionalFormatting sqref="R84:R91">
    <cfRule type="cellIs" dxfId="10406" priority="547" operator="lessThan">
      <formula>0.8</formula>
    </cfRule>
    <cfRule type="cellIs" dxfId="10405" priority="548" operator="greaterThan">
      <formula>1</formula>
    </cfRule>
  </conditionalFormatting>
  <conditionalFormatting sqref="R84:R91">
    <cfRule type="cellIs" dxfId="10404" priority="545" operator="greaterThan">
      <formula>1</formula>
    </cfRule>
    <cfRule type="cellIs" dxfId="10403" priority="546" operator="lessThan">
      <formula>0.8</formula>
    </cfRule>
  </conditionalFormatting>
  <conditionalFormatting sqref="P84:P91">
    <cfRule type="cellIs" dxfId="10402" priority="538" operator="greaterThan">
      <formula>0</formula>
    </cfRule>
  </conditionalFormatting>
  <conditionalFormatting sqref="Q84:Q91">
    <cfRule type="cellIs" dxfId="10401" priority="543" operator="lessThan">
      <formula>0</formula>
    </cfRule>
  </conditionalFormatting>
  <conditionalFormatting sqref="R84:R91">
    <cfRule type="cellIs" dxfId="10400" priority="541" operator="lessThan">
      <formula>0.8</formula>
    </cfRule>
    <cfRule type="cellIs" dxfId="10399" priority="542" operator="greaterThan">
      <formula>1</formula>
    </cfRule>
  </conditionalFormatting>
  <conditionalFormatting sqref="R84:R91">
    <cfRule type="cellIs" dxfId="10398" priority="539" operator="greaterThan">
      <formula>1</formula>
    </cfRule>
    <cfRule type="cellIs" dxfId="10397" priority="540" operator="lessThan">
      <formula>0.8</formula>
    </cfRule>
  </conditionalFormatting>
  <conditionalFormatting sqref="R84:R91">
    <cfRule type="cellIs" dxfId="10396" priority="535" operator="lessThan">
      <formula>0.8</formula>
    </cfRule>
    <cfRule type="cellIs" dxfId="10395" priority="536" operator="greaterThan">
      <formula>1</formula>
    </cfRule>
  </conditionalFormatting>
  <conditionalFormatting sqref="R84:R91">
    <cfRule type="cellIs" dxfId="10394" priority="533" operator="greaterThan">
      <formula>1</formula>
    </cfRule>
    <cfRule type="cellIs" dxfId="10393" priority="534" operator="lessThan">
      <formula>0.8</formula>
    </cfRule>
  </conditionalFormatting>
  <conditionalFormatting sqref="P84:P91">
    <cfRule type="cellIs" dxfId="10392" priority="532" operator="greaterThan">
      <formula>0</formula>
    </cfRule>
  </conditionalFormatting>
  <conditionalFormatting sqref="Q84:Q91">
    <cfRule type="cellIs" dxfId="10391" priority="537" operator="lessThan">
      <formula>0</formula>
    </cfRule>
  </conditionalFormatting>
  <conditionalFormatting sqref="Q84:Q91">
    <cfRule type="cellIs" dxfId="10390" priority="531" operator="lessThan">
      <formula>0</formula>
    </cfRule>
  </conditionalFormatting>
  <conditionalFormatting sqref="R84:R91">
    <cfRule type="cellIs" dxfId="10389" priority="529" operator="lessThan">
      <formula>0.8</formula>
    </cfRule>
    <cfRule type="cellIs" dxfId="10388" priority="530" operator="greaterThan">
      <formula>1</formula>
    </cfRule>
  </conditionalFormatting>
  <conditionalFormatting sqref="R84:R91">
    <cfRule type="cellIs" dxfId="10387" priority="527" operator="greaterThan">
      <formula>1</formula>
    </cfRule>
    <cfRule type="cellIs" dxfId="10386" priority="528" operator="lessThan">
      <formula>0.8</formula>
    </cfRule>
  </conditionalFormatting>
  <conditionalFormatting sqref="P84:P91">
    <cfRule type="cellIs" dxfId="10385" priority="526" operator="greaterThan">
      <formula>0</formula>
    </cfRule>
  </conditionalFormatting>
  <conditionalFormatting sqref="P84:P91">
    <cfRule type="cellIs" dxfId="10384" priority="520" operator="greaterThan">
      <formula>0</formula>
    </cfRule>
  </conditionalFormatting>
  <conditionalFormatting sqref="Q84:Q91">
    <cfRule type="cellIs" dxfId="10383" priority="525" operator="lessThan">
      <formula>0</formula>
    </cfRule>
  </conditionalFormatting>
  <conditionalFormatting sqref="R84:R91">
    <cfRule type="cellIs" dxfId="10382" priority="523" operator="lessThan">
      <formula>0.8</formula>
    </cfRule>
    <cfRule type="cellIs" dxfId="10381" priority="524" operator="greaterThan">
      <formula>1</formula>
    </cfRule>
  </conditionalFormatting>
  <conditionalFormatting sqref="R84:R91">
    <cfRule type="cellIs" dxfId="10380" priority="521" operator="greaterThan">
      <formula>1</formula>
    </cfRule>
    <cfRule type="cellIs" dxfId="10379" priority="522" operator="lessThan">
      <formula>0.8</formula>
    </cfRule>
  </conditionalFormatting>
  <conditionalFormatting sqref="P84:P91">
    <cfRule type="cellIs" dxfId="10378" priority="514" operator="greaterThan">
      <formula>0</formula>
    </cfRule>
  </conditionalFormatting>
  <conditionalFormatting sqref="Q84:Q91">
    <cfRule type="cellIs" dxfId="10377" priority="519" operator="lessThan">
      <formula>0</formula>
    </cfRule>
  </conditionalFormatting>
  <conditionalFormatting sqref="R84:R91">
    <cfRule type="cellIs" dxfId="10376" priority="517" operator="lessThan">
      <formula>0.8</formula>
    </cfRule>
    <cfRule type="cellIs" dxfId="10375" priority="518" operator="greaterThan">
      <formula>1</formula>
    </cfRule>
  </conditionalFormatting>
  <conditionalFormatting sqref="R84:R91">
    <cfRule type="cellIs" dxfId="10374" priority="515" operator="greaterThan">
      <formula>1</formula>
    </cfRule>
    <cfRule type="cellIs" dxfId="10373" priority="516" operator="lessThan">
      <formula>0.8</formula>
    </cfRule>
  </conditionalFormatting>
  <conditionalFormatting sqref="R84:R91">
    <cfRule type="cellIs" dxfId="10372" priority="511" operator="lessThan">
      <formula>0.8</formula>
    </cfRule>
    <cfRule type="cellIs" dxfId="10371" priority="512" operator="greaterThan">
      <formula>1</formula>
    </cfRule>
  </conditionalFormatting>
  <conditionalFormatting sqref="R84:R91">
    <cfRule type="cellIs" dxfId="10370" priority="509" operator="greaterThan">
      <formula>1</formula>
    </cfRule>
    <cfRule type="cellIs" dxfId="10369" priority="510" operator="lessThan">
      <formula>0.8</formula>
    </cfRule>
  </conditionalFormatting>
  <conditionalFormatting sqref="P84:P91">
    <cfRule type="cellIs" dxfId="10368" priority="508" operator="greaterThan">
      <formula>0</formula>
    </cfRule>
  </conditionalFormatting>
  <conditionalFormatting sqref="Q84:Q91">
    <cfRule type="cellIs" dxfId="10367" priority="513" operator="lessThan">
      <formula>0</formula>
    </cfRule>
  </conditionalFormatting>
  <conditionalFormatting sqref="P84:P91">
    <cfRule type="cellIs" dxfId="10366" priority="502" operator="greaterThan">
      <formula>0</formula>
    </cfRule>
  </conditionalFormatting>
  <conditionalFormatting sqref="Q84:Q91">
    <cfRule type="cellIs" dxfId="10365" priority="507" operator="lessThan">
      <formula>0</formula>
    </cfRule>
  </conditionalFormatting>
  <conditionalFormatting sqref="R84:R91">
    <cfRule type="cellIs" dxfId="10364" priority="505" operator="lessThan">
      <formula>0.8</formula>
    </cfRule>
    <cfRule type="cellIs" dxfId="10363" priority="506" operator="greaterThan">
      <formula>1</formula>
    </cfRule>
  </conditionalFormatting>
  <conditionalFormatting sqref="R84:R91">
    <cfRule type="cellIs" dxfId="10362" priority="503" operator="greaterThan">
      <formula>1</formula>
    </cfRule>
    <cfRule type="cellIs" dxfId="10361" priority="504" operator="lessThan">
      <formula>0.8</formula>
    </cfRule>
  </conditionalFormatting>
  <conditionalFormatting sqref="R84:R91">
    <cfRule type="cellIs" dxfId="10360" priority="499" operator="lessThan">
      <formula>0.8</formula>
    </cfRule>
    <cfRule type="cellIs" dxfId="10359" priority="500" operator="greaterThan">
      <formula>1</formula>
    </cfRule>
  </conditionalFormatting>
  <conditionalFormatting sqref="R84:R91">
    <cfRule type="cellIs" dxfId="10358" priority="497" operator="greaterThan">
      <formula>1</formula>
    </cfRule>
    <cfRule type="cellIs" dxfId="10357" priority="498" operator="lessThan">
      <formula>0.8</formula>
    </cfRule>
  </conditionalFormatting>
  <conditionalFormatting sqref="P84:P91">
    <cfRule type="cellIs" dxfId="10356" priority="496" operator="greaterThan">
      <formula>0</formula>
    </cfRule>
  </conditionalFormatting>
  <conditionalFormatting sqref="Q84:Q91">
    <cfRule type="cellIs" dxfId="10355" priority="501" operator="lessThan">
      <formula>0</formula>
    </cfRule>
  </conditionalFormatting>
  <conditionalFormatting sqref="R84:R91">
    <cfRule type="cellIs" dxfId="10354" priority="493" operator="lessThan">
      <formula>0.8</formula>
    </cfRule>
    <cfRule type="cellIs" dxfId="10353" priority="494" operator="greaterThan">
      <formula>1</formula>
    </cfRule>
  </conditionalFormatting>
  <conditionalFormatting sqref="R84:R91">
    <cfRule type="cellIs" dxfId="10352" priority="491" operator="greaterThan">
      <formula>1</formula>
    </cfRule>
    <cfRule type="cellIs" dxfId="10351" priority="492" operator="lessThan">
      <formula>0.8</formula>
    </cfRule>
  </conditionalFormatting>
  <conditionalFormatting sqref="P84:P91">
    <cfRule type="cellIs" dxfId="10350" priority="490" operator="greaterThan">
      <formula>0</formula>
    </cfRule>
  </conditionalFormatting>
  <conditionalFormatting sqref="Q84:Q91">
    <cfRule type="cellIs" dxfId="10349" priority="495" operator="lessThan">
      <formula>0</formula>
    </cfRule>
  </conditionalFormatting>
  <conditionalFormatting sqref="Q84:Q91">
    <cfRule type="cellIs" dxfId="10348" priority="489" operator="lessThan">
      <formula>0</formula>
    </cfRule>
  </conditionalFormatting>
  <conditionalFormatting sqref="R84:R91">
    <cfRule type="cellIs" dxfId="10347" priority="487" operator="lessThan">
      <formula>0.8</formula>
    </cfRule>
    <cfRule type="cellIs" dxfId="10346" priority="488" operator="greaterThan">
      <formula>1</formula>
    </cfRule>
  </conditionalFormatting>
  <conditionalFormatting sqref="R84:R91">
    <cfRule type="cellIs" dxfId="10345" priority="485" operator="greaterThan">
      <formula>1</formula>
    </cfRule>
    <cfRule type="cellIs" dxfId="10344" priority="486" operator="lessThan">
      <formula>0.8</formula>
    </cfRule>
  </conditionalFormatting>
  <conditionalFormatting sqref="P84:P91">
    <cfRule type="cellIs" dxfId="10343" priority="484" operator="greaterThan">
      <formula>0</formula>
    </cfRule>
  </conditionalFormatting>
  <conditionalFormatting sqref="Q84:Q91">
    <cfRule type="cellIs" dxfId="10342" priority="478" operator="lessThan">
      <formula>0</formula>
    </cfRule>
  </conditionalFormatting>
  <conditionalFormatting sqref="R84:R91">
    <cfRule type="cellIs" dxfId="10341" priority="482" operator="lessThan">
      <formula>0.8</formula>
    </cfRule>
    <cfRule type="cellIs" dxfId="10340" priority="483" operator="greaterThan">
      <formula>1</formula>
    </cfRule>
  </conditionalFormatting>
  <conditionalFormatting sqref="R84:R91">
    <cfRule type="cellIs" dxfId="10339" priority="480" operator="greaterThan">
      <formula>1</formula>
    </cfRule>
    <cfRule type="cellIs" dxfId="10338" priority="481" operator="lessThan">
      <formula>0.8</formula>
    </cfRule>
  </conditionalFormatting>
  <conditionalFormatting sqref="P84:P91">
    <cfRule type="cellIs" dxfId="10337" priority="479" operator="greaterThan">
      <formula>0</formula>
    </cfRule>
  </conditionalFormatting>
  <conditionalFormatting sqref="Q84:Q91">
    <cfRule type="cellIs" dxfId="10336" priority="477" operator="lessThan">
      <formula>0</formula>
    </cfRule>
  </conditionalFormatting>
  <conditionalFormatting sqref="R84:R91">
    <cfRule type="cellIs" dxfId="10335" priority="475" operator="lessThan">
      <formula>0.8</formula>
    </cfRule>
    <cfRule type="cellIs" dxfId="10334" priority="476" operator="greaterThan">
      <formula>1</formula>
    </cfRule>
  </conditionalFormatting>
  <conditionalFormatting sqref="R84:R91">
    <cfRule type="cellIs" dxfId="10333" priority="473" operator="greaterThan">
      <formula>1</formula>
    </cfRule>
    <cfRule type="cellIs" dxfId="10332" priority="474" operator="lessThan">
      <formula>0.8</formula>
    </cfRule>
  </conditionalFormatting>
  <conditionalFormatting sqref="P84:P91">
    <cfRule type="cellIs" dxfId="10331" priority="472" operator="greaterThan">
      <formula>0</formula>
    </cfRule>
  </conditionalFormatting>
  <conditionalFormatting sqref="Q84:Q91">
    <cfRule type="cellIs" dxfId="10330" priority="471" operator="lessThan">
      <formula>0</formula>
    </cfRule>
  </conditionalFormatting>
  <conditionalFormatting sqref="R84:R91">
    <cfRule type="cellIs" dxfId="10329" priority="469" operator="lessThan">
      <formula>0.8</formula>
    </cfRule>
    <cfRule type="cellIs" dxfId="10328" priority="470" operator="greaterThan">
      <formula>1</formula>
    </cfRule>
  </conditionalFormatting>
  <conditionalFormatting sqref="R84:R91">
    <cfRule type="cellIs" dxfId="10327" priority="467" operator="greaterThan">
      <formula>1</formula>
    </cfRule>
    <cfRule type="cellIs" dxfId="10326" priority="468" operator="lessThan">
      <formula>0.8</formula>
    </cfRule>
  </conditionalFormatting>
  <conditionalFormatting sqref="P84:P91">
    <cfRule type="cellIs" dxfId="10325" priority="466" operator="greaterThan">
      <formula>0</formula>
    </cfRule>
  </conditionalFormatting>
  <conditionalFormatting sqref="Q84:Q91">
    <cfRule type="cellIs" dxfId="10324" priority="465" operator="lessThan">
      <formula>0</formula>
    </cfRule>
  </conditionalFormatting>
  <conditionalFormatting sqref="R84:R91">
    <cfRule type="cellIs" dxfId="10323" priority="463" operator="lessThan">
      <formula>0.8</formula>
    </cfRule>
    <cfRule type="cellIs" dxfId="10322" priority="464" operator="greaterThan">
      <formula>1</formula>
    </cfRule>
  </conditionalFormatting>
  <conditionalFormatting sqref="R84:R91">
    <cfRule type="cellIs" dxfId="10321" priority="461" operator="greaterThan">
      <formula>1</formula>
    </cfRule>
    <cfRule type="cellIs" dxfId="10320" priority="462" operator="lessThan">
      <formula>0.8</formula>
    </cfRule>
  </conditionalFormatting>
  <conditionalFormatting sqref="P84:P91">
    <cfRule type="cellIs" dxfId="10319" priority="460" operator="greaterThan">
      <formula>0</formula>
    </cfRule>
  </conditionalFormatting>
  <conditionalFormatting sqref="Q84:Q91">
    <cfRule type="cellIs" dxfId="10318" priority="459" operator="lessThan">
      <formula>0</formula>
    </cfRule>
  </conditionalFormatting>
  <conditionalFormatting sqref="R84:R91">
    <cfRule type="cellIs" dxfId="10317" priority="457" operator="lessThan">
      <formula>0.8</formula>
    </cfRule>
    <cfRule type="cellIs" dxfId="10316" priority="458" operator="greaterThan">
      <formula>1</formula>
    </cfRule>
  </conditionalFormatting>
  <conditionalFormatting sqref="R84:R91">
    <cfRule type="cellIs" dxfId="10315" priority="455" operator="greaterThan">
      <formula>1</formula>
    </cfRule>
    <cfRule type="cellIs" dxfId="10314" priority="456" operator="lessThan">
      <formula>0.8</formula>
    </cfRule>
  </conditionalFormatting>
  <conditionalFormatting sqref="P84:P91">
    <cfRule type="cellIs" dxfId="10313" priority="454" operator="greaterThan">
      <formula>0</formula>
    </cfRule>
  </conditionalFormatting>
  <conditionalFormatting sqref="Q84:Q91">
    <cfRule type="cellIs" dxfId="10312" priority="453" operator="lessThan">
      <formula>0</formula>
    </cfRule>
  </conditionalFormatting>
  <conditionalFormatting sqref="R84:R91">
    <cfRule type="cellIs" dxfId="10311" priority="451" operator="lessThan">
      <formula>0.8</formula>
    </cfRule>
    <cfRule type="cellIs" dxfId="10310" priority="452" operator="greaterThan">
      <formula>1</formula>
    </cfRule>
  </conditionalFormatting>
  <conditionalFormatting sqref="R84:R91">
    <cfRule type="cellIs" dxfId="10309" priority="449" operator="greaterThan">
      <formula>1</formula>
    </cfRule>
    <cfRule type="cellIs" dxfId="10308" priority="450" operator="lessThan">
      <formula>0.8</formula>
    </cfRule>
  </conditionalFormatting>
  <conditionalFormatting sqref="P84:P91">
    <cfRule type="cellIs" dxfId="10307" priority="448" operator="greaterThan">
      <formula>0</formula>
    </cfRule>
  </conditionalFormatting>
  <conditionalFormatting sqref="P84:P91">
    <cfRule type="cellIs" dxfId="10306" priority="442" operator="greaterThan">
      <formula>0</formula>
    </cfRule>
  </conditionalFormatting>
  <conditionalFormatting sqref="Q84:Q91">
    <cfRule type="cellIs" dxfId="10305" priority="447" operator="lessThan">
      <formula>0</formula>
    </cfRule>
  </conditionalFormatting>
  <conditionalFormatting sqref="R84:R91">
    <cfRule type="cellIs" dxfId="10304" priority="445" operator="lessThan">
      <formula>0.8</formula>
    </cfRule>
    <cfRule type="cellIs" dxfId="10303" priority="446" operator="greaterThan">
      <formula>1</formula>
    </cfRule>
  </conditionalFormatting>
  <conditionalFormatting sqref="R84:R91">
    <cfRule type="cellIs" dxfId="10302" priority="443" operator="greaterThan">
      <formula>1</formula>
    </cfRule>
    <cfRule type="cellIs" dxfId="10301" priority="444" operator="lessThan">
      <formula>0.8</formula>
    </cfRule>
  </conditionalFormatting>
  <conditionalFormatting sqref="P84:P91">
    <cfRule type="cellIs" dxfId="10300" priority="436" operator="greaterThan">
      <formula>0</formula>
    </cfRule>
  </conditionalFormatting>
  <conditionalFormatting sqref="Q84:Q91">
    <cfRule type="cellIs" dxfId="10299" priority="441" operator="lessThan">
      <formula>0</formula>
    </cfRule>
  </conditionalFormatting>
  <conditionalFormatting sqref="R84:R91">
    <cfRule type="cellIs" dxfId="10298" priority="439" operator="lessThan">
      <formula>0.8</formula>
    </cfRule>
    <cfRule type="cellIs" dxfId="10297" priority="440" operator="greaterThan">
      <formula>1</formula>
    </cfRule>
  </conditionalFormatting>
  <conditionalFormatting sqref="R84:R91">
    <cfRule type="cellIs" dxfId="10296" priority="437" operator="greaterThan">
      <formula>1</formula>
    </cfRule>
    <cfRule type="cellIs" dxfId="10295" priority="438" operator="lessThan">
      <formula>0.8</formula>
    </cfRule>
  </conditionalFormatting>
  <conditionalFormatting sqref="R84:R91">
    <cfRule type="cellIs" dxfId="10294" priority="433" operator="lessThan">
      <formula>0.8</formula>
    </cfRule>
    <cfRule type="cellIs" dxfId="10293" priority="434" operator="greaterThan">
      <formula>1</formula>
    </cfRule>
  </conditionalFormatting>
  <conditionalFormatting sqref="R84:R91">
    <cfRule type="cellIs" dxfId="10292" priority="431" operator="greaterThan">
      <formula>1</formula>
    </cfRule>
    <cfRule type="cellIs" dxfId="10291" priority="432" operator="lessThan">
      <formula>0.8</formula>
    </cfRule>
  </conditionalFormatting>
  <conditionalFormatting sqref="P84:P91">
    <cfRule type="cellIs" dxfId="10290" priority="430" operator="greaterThan">
      <formula>0</formula>
    </cfRule>
  </conditionalFormatting>
  <conditionalFormatting sqref="Q84:Q91">
    <cfRule type="cellIs" dxfId="10289" priority="435" operator="lessThan">
      <formula>0</formula>
    </cfRule>
  </conditionalFormatting>
  <conditionalFormatting sqref="Q84:Q91">
    <cfRule type="cellIs" dxfId="10288" priority="424" operator="lessThan">
      <formula>0</formula>
    </cfRule>
  </conditionalFormatting>
  <conditionalFormatting sqref="P84:P91">
    <cfRule type="cellIs" dxfId="10287" priority="425" operator="greaterThan">
      <formula>0</formula>
    </cfRule>
  </conditionalFormatting>
  <conditionalFormatting sqref="R84:R91">
    <cfRule type="cellIs" dxfId="10286" priority="428" operator="lessThan">
      <formula>0.8</formula>
    </cfRule>
    <cfRule type="cellIs" dxfId="10285" priority="429" operator="greaterThan">
      <formula>1</formula>
    </cfRule>
  </conditionalFormatting>
  <conditionalFormatting sqref="R84:R91">
    <cfRule type="cellIs" dxfId="10284" priority="426" operator="greaterThan">
      <formula>1</formula>
    </cfRule>
    <cfRule type="cellIs" dxfId="10283" priority="427" operator="lessThan">
      <formula>0.8</formula>
    </cfRule>
  </conditionalFormatting>
  <conditionalFormatting sqref="Q84:Q91">
    <cfRule type="cellIs" dxfId="10282" priority="418" operator="lessThan">
      <formula>0</formula>
    </cfRule>
  </conditionalFormatting>
  <conditionalFormatting sqref="R84:R91">
    <cfRule type="cellIs" dxfId="10281" priority="422" operator="lessThan">
      <formula>0.8</formula>
    </cfRule>
    <cfRule type="cellIs" dxfId="10280" priority="423" operator="greaterThan">
      <formula>1</formula>
    </cfRule>
  </conditionalFormatting>
  <conditionalFormatting sqref="R84:R91">
    <cfRule type="cellIs" dxfId="10279" priority="420" operator="greaterThan">
      <formula>1</formula>
    </cfRule>
    <cfRule type="cellIs" dxfId="10278" priority="421" operator="lessThan">
      <formula>0.8</formula>
    </cfRule>
  </conditionalFormatting>
  <conditionalFormatting sqref="P84:P91">
    <cfRule type="cellIs" dxfId="10277" priority="419" operator="greaterThan">
      <formula>0</formula>
    </cfRule>
  </conditionalFormatting>
  <conditionalFormatting sqref="Q84:Q91">
    <cfRule type="cellIs" dxfId="10276" priority="417" operator="lessThan">
      <formula>0</formula>
    </cfRule>
  </conditionalFormatting>
  <conditionalFormatting sqref="R84:R91">
    <cfRule type="cellIs" dxfId="10275" priority="415" operator="lessThan">
      <formula>0.8</formula>
    </cfRule>
    <cfRule type="cellIs" dxfId="10274" priority="416" operator="greaterThan">
      <formula>1</formula>
    </cfRule>
  </conditionalFormatting>
  <conditionalFormatting sqref="R84:R91">
    <cfRule type="cellIs" dxfId="10273" priority="413" operator="greaterThan">
      <formula>1</formula>
    </cfRule>
    <cfRule type="cellIs" dxfId="10272" priority="414" operator="lessThan">
      <formula>0.8</formula>
    </cfRule>
  </conditionalFormatting>
  <conditionalFormatting sqref="P84:P91">
    <cfRule type="cellIs" dxfId="10271" priority="412" operator="greaterThan">
      <formula>0</formula>
    </cfRule>
  </conditionalFormatting>
  <conditionalFormatting sqref="Q84:Q91">
    <cfRule type="cellIs" dxfId="10270" priority="411" operator="lessThan">
      <formula>0</formula>
    </cfRule>
  </conditionalFormatting>
  <conditionalFormatting sqref="R84:R91">
    <cfRule type="cellIs" dxfId="10269" priority="409" operator="lessThan">
      <formula>0.8</formula>
    </cfRule>
    <cfRule type="cellIs" dxfId="10268" priority="410" operator="greaterThan">
      <formula>1</formula>
    </cfRule>
  </conditionalFormatting>
  <conditionalFormatting sqref="R84:R91">
    <cfRule type="cellIs" dxfId="10267" priority="407" operator="greaterThan">
      <formula>1</formula>
    </cfRule>
    <cfRule type="cellIs" dxfId="10266" priority="408" operator="lessThan">
      <formula>0.8</formula>
    </cfRule>
  </conditionalFormatting>
  <conditionalFormatting sqref="P84:P91">
    <cfRule type="cellIs" dxfId="10265" priority="406" operator="greaterThan">
      <formula>0</formula>
    </cfRule>
  </conditionalFormatting>
  <conditionalFormatting sqref="Q84:Q91">
    <cfRule type="cellIs" dxfId="10264" priority="405" operator="lessThan">
      <formula>0</formula>
    </cfRule>
  </conditionalFormatting>
  <conditionalFormatting sqref="R84:R91">
    <cfRule type="cellIs" dxfId="10263" priority="403" operator="lessThan">
      <formula>0.8</formula>
    </cfRule>
    <cfRule type="cellIs" dxfId="10262" priority="404" operator="greaterThan">
      <formula>1</formula>
    </cfRule>
  </conditionalFormatting>
  <conditionalFormatting sqref="R84:R91">
    <cfRule type="cellIs" dxfId="10261" priority="401" operator="greaterThan">
      <formula>1</formula>
    </cfRule>
    <cfRule type="cellIs" dxfId="10260" priority="402" operator="lessThan">
      <formula>0.8</formula>
    </cfRule>
  </conditionalFormatting>
  <conditionalFormatting sqref="P84:P91">
    <cfRule type="cellIs" dxfId="10259" priority="400" operator="greaterThan">
      <formula>0</formula>
    </cfRule>
  </conditionalFormatting>
  <conditionalFormatting sqref="Q84:Q91">
    <cfRule type="cellIs" dxfId="10258" priority="399" operator="lessThan">
      <formula>0</formula>
    </cfRule>
  </conditionalFormatting>
  <conditionalFormatting sqref="R84:R91">
    <cfRule type="cellIs" dxfId="10257" priority="397" operator="lessThan">
      <formula>0.8</formula>
    </cfRule>
    <cfRule type="cellIs" dxfId="10256" priority="398" operator="greaterThan">
      <formula>1</formula>
    </cfRule>
  </conditionalFormatting>
  <conditionalFormatting sqref="R84:R91">
    <cfRule type="cellIs" dxfId="10255" priority="395" operator="greaterThan">
      <formula>1</formula>
    </cfRule>
    <cfRule type="cellIs" dxfId="10254" priority="396" operator="lessThan">
      <formula>0.8</formula>
    </cfRule>
  </conditionalFormatting>
  <conditionalFormatting sqref="P84:P91">
    <cfRule type="cellIs" dxfId="10253" priority="394" operator="greaterThan">
      <formula>0</formula>
    </cfRule>
  </conditionalFormatting>
  <conditionalFormatting sqref="Q84:Q91">
    <cfRule type="cellIs" dxfId="10252" priority="393" operator="lessThan">
      <formula>0</formula>
    </cfRule>
  </conditionalFormatting>
  <conditionalFormatting sqref="R84:R91">
    <cfRule type="cellIs" dxfId="10251" priority="391" operator="lessThan">
      <formula>0.8</formula>
    </cfRule>
    <cfRule type="cellIs" dxfId="10250" priority="392" operator="greaterThan">
      <formula>1</formula>
    </cfRule>
  </conditionalFormatting>
  <conditionalFormatting sqref="R84:R91">
    <cfRule type="cellIs" dxfId="10249" priority="389" operator="greaterThan">
      <formula>1</formula>
    </cfRule>
    <cfRule type="cellIs" dxfId="10248" priority="390" operator="lessThan">
      <formula>0.8</formula>
    </cfRule>
  </conditionalFormatting>
  <conditionalFormatting sqref="P84:P91">
    <cfRule type="cellIs" dxfId="10247" priority="388" operator="greaterThan">
      <formula>0</formula>
    </cfRule>
  </conditionalFormatting>
  <conditionalFormatting sqref="Q84:Q91">
    <cfRule type="cellIs" dxfId="10246" priority="387" operator="lessThan">
      <formula>0</formula>
    </cfRule>
  </conditionalFormatting>
  <conditionalFormatting sqref="R84:R91">
    <cfRule type="cellIs" dxfId="10245" priority="385" operator="lessThan">
      <formula>0.8</formula>
    </cfRule>
    <cfRule type="cellIs" dxfId="10244" priority="386" operator="greaterThan">
      <formula>1</formula>
    </cfRule>
  </conditionalFormatting>
  <conditionalFormatting sqref="R84:R91">
    <cfRule type="cellIs" dxfId="10243" priority="383" operator="greaterThan">
      <formula>1</formula>
    </cfRule>
    <cfRule type="cellIs" dxfId="10242" priority="384" operator="lessThan">
      <formula>0.8</formula>
    </cfRule>
  </conditionalFormatting>
  <conditionalFormatting sqref="P84:P91">
    <cfRule type="cellIs" dxfId="10241" priority="382" operator="greaterThan">
      <formula>0</formula>
    </cfRule>
  </conditionalFormatting>
  <conditionalFormatting sqref="Q84:Q91">
    <cfRule type="cellIs" dxfId="10240" priority="381" operator="lessThan">
      <formula>0</formula>
    </cfRule>
  </conditionalFormatting>
  <conditionalFormatting sqref="R84:R91">
    <cfRule type="cellIs" dxfId="10239" priority="379" operator="lessThan">
      <formula>0.8</formula>
    </cfRule>
    <cfRule type="cellIs" dxfId="10238" priority="380" operator="greaterThan">
      <formula>1</formula>
    </cfRule>
  </conditionalFormatting>
  <conditionalFormatting sqref="R84:R91">
    <cfRule type="cellIs" dxfId="10237" priority="377" operator="greaterThan">
      <formula>1</formula>
    </cfRule>
    <cfRule type="cellIs" dxfId="10236" priority="378" operator="lessThan">
      <formula>0.8</formula>
    </cfRule>
  </conditionalFormatting>
  <conditionalFormatting sqref="P84:P91">
    <cfRule type="cellIs" dxfId="10235" priority="376" operator="greaterThan">
      <formula>0</formula>
    </cfRule>
  </conditionalFormatting>
  <conditionalFormatting sqref="P84:P91">
    <cfRule type="cellIs" dxfId="10234" priority="370" operator="greaterThan">
      <formula>0</formula>
    </cfRule>
  </conditionalFormatting>
  <conditionalFormatting sqref="Q84:Q91">
    <cfRule type="cellIs" dxfId="10233" priority="375" operator="lessThan">
      <formula>0</formula>
    </cfRule>
  </conditionalFormatting>
  <conditionalFormatting sqref="R84:R91">
    <cfRule type="cellIs" dxfId="10232" priority="373" operator="lessThan">
      <formula>0.8</formula>
    </cfRule>
    <cfRule type="cellIs" dxfId="10231" priority="374" operator="greaterThan">
      <formula>1</formula>
    </cfRule>
  </conditionalFormatting>
  <conditionalFormatting sqref="R84:R91">
    <cfRule type="cellIs" dxfId="10230" priority="371" operator="greaterThan">
      <formula>1</formula>
    </cfRule>
    <cfRule type="cellIs" dxfId="10229" priority="372" operator="lessThan">
      <formula>0.8</formula>
    </cfRule>
  </conditionalFormatting>
  <conditionalFormatting sqref="P84:P91">
    <cfRule type="cellIs" dxfId="10228" priority="364" operator="greaterThan">
      <formula>0</formula>
    </cfRule>
  </conditionalFormatting>
  <conditionalFormatting sqref="Q84:Q91">
    <cfRule type="cellIs" dxfId="10227" priority="369" operator="lessThan">
      <formula>0</formula>
    </cfRule>
  </conditionalFormatting>
  <conditionalFormatting sqref="R84:R91">
    <cfRule type="cellIs" dxfId="10226" priority="367" operator="lessThan">
      <formula>0.8</formula>
    </cfRule>
    <cfRule type="cellIs" dxfId="10225" priority="368" operator="greaterThan">
      <formula>1</formula>
    </cfRule>
  </conditionalFormatting>
  <conditionalFormatting sqref="R84:R91">
    <cfRule type="cellIs" dxfId="10224" priority="365" operator="greaterThan">
      <formula>1</formula>
    </cfRule>
    <cfRule type="cellIs" dxfId="10223" priority="366" operator="lessThan">
      <formula>0.8</formula>
    </cfRule>
  </conditionalFormatting>
  <conditionalFormatting sqref="R84:R91">
    <cfRule type="cellIs" dxfId="10222" priority="361" operator="lessThan">
      <formula>0.8</formula>
    </cfRule>
    <cfRule type="cellIs" dxfId="10221" priority="362" operator="greaterThan">
      <formula>1</formula>
    </cfRule>
  </conditionalFormatting>
  <conditionalFormatting sqref="R84:R91">
    <cfRule type="cellIs" dxfId="10220" priority="359" operator="greaterThan">
      <formula>1</formula>
    </cfRule>
    <cfRule type="cellIs" dxfId="10219" priority="360" operator="lessThan">
      <formula>0.8</formula>
    </cfRule>
  </conditionalFormatting>
  <conditionalFormatting sqref="P84:P91">
    <cfRule type="cellIs" dxfId="10218" priority="358" operator="greaterThan">
      <formula>0</formula>
    </cfRule>
  </conditionalFormatting>
  <conditionalFormatting sqref="Q84:Q91">
    <cfRule type="cellIs" dxfId="10217" priority="363" operator="lessThan">
      <formula>0</formula>
    </cfRule>
  </conditionalFormatting>
  <conditionalFormatting sqref="Q84:Q91">
    <cfRule type="cellIs" dxfId="10216" priority="357" operator="lessThan">
      <formula>0</formula>
    </cfRule>
  </conditionalFormatting>
  <conditionalFormatting sqref="R84:R91">
    <cfRule type="cellIs" dxfId="10215" priority="355" operator="lessThan">
      <formula>0.8</formula>
    </cfRule>
    <cfRule type="cellIs" dxfId="10214" priority="356" operator="greaterThan">
      <formula>1</formula>
    </cfRule>
  </conditionalFormatting>
  <conditionalFormatting sqref="R84:R91">
    <cfRule type="cellIs" dxfId="10213" priority="353" operator="greaterThan">
      <formula>1</formula>
    </cfRule>
    <cfRule type="cellIs" dxfId="10212" priority="354" operator="lessThan">
      <formula>0.8</formula>
    </cfRule>
  </conditionalFormatting>
  <conditionalFormatting sqref="P84:P91">
    <cfRule type="cellIs" dxfId="10211" priority="352" operator="greaterThan">
      <formula>0</formula>
    </cfRule>
  </conditionalFormatting>
  <conditionalFormatting sqref="P84:P91">
    <cfRule type="cellIs" dxfId="10210" priority="346" operator="greaterThan">
      <formula>0</formula>
    </cfRule>
  </conditionalFormatting>
  <conditionalFormatting sqref="Q84:Q91">
    <cfRule type="cellIs" dxfId="10209" priority="351" operator="lessThan">
      <formula>0</formula>
    </cfRule>
  </conditionalFormatting>
  <conditionalFormatting sqref="R84:R91">
    <cfRule type="cellIs" dxfId="10208" priority="349" operator="lessThan">
      <formula>0.8</formula>
    </cfRule>
    <cfRule type="cellIs" dxfId="10207" priority="350" operator="greaterThan">
      <formula>1</formula>
    </cfRule>
  </conditionalFormatting>
  <conditionalFormatting sqref="R84:R91">
    <cfRule type="cellIs" dxfId="10206" priority="347" operator="greaterThan">
      <formula>1</formula>
    </cfRule>
    <cfRule type="cellIs" dxfId="10205" priority="348" operator="lessThan">
      <formula>0.8</formula>
    </cfRule>
  </conditionalFormatting>
  <conditionalFormatting sqref="P84:P91">
    <cfRule type="cellIs" dxfId="10204" priority="340" operator="greaterThan">
      <formula>0</formula>
    </cfRule>
  </conditionalFormatting>
  <conditionalFormatting sqref="Q84:Q91">
    <cfRule type="cellIs" dxfId="10203" priority="345" operator="lessThan">
      <formula>0</formula>
    </cfRule>
  </conditionalFormatting>
  <conditionalFormatting sqref="R84:R91">
    <cfRule type="cellIs" dxfId="10202" priority="343" operator="lessThan">
      <formula>0.8</formula>
    </cfRule>
    <cfRule type="cellIs" dxfId="10201" priority="344" operator="greaterThan">
      <formula>1</formula>
    </cfRule>
  </conditionalFormatting>
  <conditionalFormatting sqref="R84:R91">
    <cfRule type="cellIs" dxfId="10200" priority="341" operator="greaterThan">
      <formula>1</formula>
    </cfRule>
    <cfRule type="cellIs" dxfId="10199" priority="342" operator="lessThan">
      <formula>0.8</formula>
    </cfRule>
  </conditionalFormatting>
  <conditionalFormatting sqref="R84:R91">
    <cfRule type="cellIs" dxfId="10198" priority="337" operator="lessThan">
      <formula>0.8</formula>
    </cfRule>
    <cfRule type="cellIs" dxfId="10197" priority="338" operator="greaterThan">
      <formula>1</formula>
    </cfRule>
  </conditionalFormatting>
  <conditionalFormatting sqref="R84:R91">
    <cfRule type="cellIs" dxfId="10196" priority="335" operator="greaterThan">
      <formula>1</formula>
    </cfRule>
    <cfRule type="cellIs" dxfId="10195" priority="336" operator="lessThan">
      <formula>0.8</formula>
    </cfRule>
  </conditionalFormatting>
  <conditionalFormatting sqref="P84:P91">
    <cfRule type="cellIs" dxfId="10194" priority="334" operator="greaterThan">
      <formula>0</formula>
    </cfRule>
  </conditionalFormatting>
  <conditionalFormatting sqref="Q84:Q91">
    <cfRule type="cellIs" dxfId="10193" priority="339" operator="lessThan">
      <formula>0</formula>
    </cfRule>
  </conditionalFormatting>
  <conditionalFormatting sqref="P84:P91">
    <cfRule type="cellIs" dxfId="10192" priority="328" operator="greaterThan">
      <formula>0</formula>
    </cfRule>
  </conditionalFormatting>
  <conditionalFormatting sqref="Q84:Q91">
    <cfRule type="cellIs" dxfId="10191" priority="333" operator="lessThan">
      <formula>0</formula>
    </cfRule>
  </conditionalFormatting>
  <conditionalFormatting sqref="R84:R91">
    <cfRule type="cellIs" dxfId="10190" priority="331" operator="lessThan">
      <formula>0.8</formula>
    </cfRule>
    <cfRule type="cellIs" dxfId="10189" priority="332" operator="greaterThan">
      <formula>1</formula>
    </cfRule>
  </conditionalFormatting>
  <conditionalFormatting sqref="R84:R91">
    <cfRule type="cellIs" dxfId="10188" priority="329" operator="greaterThan">
      <formula>1</formula>
    </cfRule>
    <cfRule type="cellIs" dxfId="10187" priority="330" operator="lessThan">
      <formula>0.8</formula>
    </cfRule>
  </conditionalFormatting>
  <conditionalFormatting sqref="R84:R91">
    <cfRule type="cellIs" dxfId="10186" priority="325" operator="lessThan">
      <formula>0.8</formula>
    </cfRule>
    <cfRule type="cellIs" dxfId="10185" priority="326" operator="greaterThan">
      <formula>1</formula>
    </cfRule>
  </conditionalFormatting>
  <conditionalFormatting sqref="R84:R91">
    <cfRule type="cellIs" dxfId="10184" priority="323" operator="greaterThan">
      <formula>1</formula>
    </cfRule>
    <cfRule type="cellIs" dxfId="10183" priority="324" operator="lessThan">
      <formula>0.8</formula>
    </cfRule>
  </conditionalFormatting>
  <conditionalFormatting sqref="P84:P91">
    <cfRule type="cellIs" dxfId="10182" priority="322" operator="greaterThan">
      <formula>0</formula>
    </cfRule>
  </conditionalFormatting>
  <conditionalFormatting sqref="Q84:Q91">
    <cfRule type="cellIs" dxfId="10181" priority="327" operator="lessThan">
      <formula>0</formula>
    </cfRule>
  </conditionalFormatting>
  <conditionalFormatting sqref="R84:R91">
    <cfRule type="cellIs" dxfId="10180" priority="319" operator="lessThan">
      <formula>0.8</formula>
    </cfRule>
    <cfRule type="cellIs" dxfId="10179" priority="320" operator="greaterThan">
      <formula>1</formula>
    </cfRule>
  </conditionalFormatting>
  <conditionalFormatting sqref="R84:R91">
    <cfRule type="cellIs" dxfId="10178" priority="317" operator="greaterThan">
      <formula>1</formula>
    </cfRule>
    <cfRule type="cellIs" dxfId="10177" priority="318" operator="lessThan">
      <formula>0.8</formula>
    </cfRule>
  </conditionalFormatting>
  <conditionalFormatting sqref="P84:P91">
    <cfRule type="cellIs" dxfId="10176" priority="316" operator="greaterThan">
      <formula>0</formula>
    </cfRule>
  </conditionalFormatting>
  <conditionalFormatting sqref="Q84:Q91">
    <cfRule type="cellIs" dxfId="10175" priority="321" operator="lessThan">
      <formula>0</formula>
    </cfRule>
  </conditionalFormatting>
  <conditionalFormatting sqref="Q84:Q91">
    <cfRule type="cellIs" dxfId="10174" priority="315" operator="lessThan">
      <formula>0</formula>
    </cfRule>
  </conditionalFormatting>
  <conditionalFormatting sqref="R84:R91">
    <cfRule type="cellIs" dxfId="10173" priority="313" operator="lessThan">
      <formula>0.8</formula>
    </cfRule>
    <cfRule type="cellIs" dxfId="10172" priority="314" operator="greaterThan">
      <formula>1</formula>
    </cfRule>
  </conditionalFormatting>
  <conditionalFormatting sqref="R84:R91">
    <cfRule type="cellIs" dxfId="10171" priority="311" operator="greaterThan">
      <formula>1</formula>
    </cfRule>
    <cfRule type="cellIs" dxfId="10170" priority="312" operator="lessThan">
      <formula>0.8</formula>
    </cfRule>
  </conditionalFormatting>
  <conditionalFormatting sqref="P84:P91">
    <cfRule type="cellIs" dxfId="10169" priority="310" operator="greaterThan">
      <formula>0</formula>
    </cfRule>
  </conditionalFormatting>
  <conditionalFormatting sqref="Q84:Q91">
    <cfRule type="cellIs" dxfId="10168" priority="304" operator="lessThan">
      <formula>0</formula>
    </cfRule>
  </conditionalFormatting>
  <conditionalFormatting sqref="R84:R91">
    <cfRule type="cellIs" dxfId="10167" priority="308" operator="lessThan">
      <formula>0.8</formula>
    </cfRule>
    <cfRule type="cellIs" dxfId="10166" priority="309" operator="greaterThan">
      <formula>1</formula>
    </cfRule>
  </conditionalFormatting>
  <conditionalFormatting sqref="R84:R91">
    <cfRule type="cellIs" dxfId="10165" priority="306" operator="greaterThan">
      <formula>1</formula>
    </cfRule>
    <cfRule type="cellIs" dxfId="10164" priority="307" operator="lessThan">
      <formula>0.8</formula>
    </cfRule>
  </conditionalFormatting>
  <conditionalFormatting sqref="P84:P91">
    <cfRule type="cellIs" dxfId="10163" priority="305" operator="greaterThan">
      <formula>0</formula>
    </cfRule>
  </conditionalFormatting>
  <conditionalFormatting sqref="Q84:Q91">
    <cfRule type="cellIs" dxfId="10162" priority="303" operator="lessThan">
      <formula>0</formula>
    </cfRule>
  </conditionalFormatting>
  <conditionalFormatting sqref="R84:R91">
    <cfRule type="cellIs" dxfId="10161" priority="301" operator="lessThan">
      <formula>0.8</formula>
    </cfRule>
    <cfRule type="cellIs" dxfId="10160" priority="302" operator="greaterThan">
      <formula>1</formula>
    </cfRule>
  </conditionalFormatting>
  <conditionalFormatting sqref="R84:R91">
    <cfRule type="cellIs" dxfId="10159" priority="299" operator="greaterThan">
      <formula>1</formula>
    </cfRule>
    <cfRule type="cellIs" dxfId="10158" priority="300" operator="lessThan">
      <formula>0.8</formula>
    </cfRule>
  </conditionalFormatting>
  <conditionalFormatting sqref="P84:P91">
    <cfRule type="cellIs" dxfId="10157" priority="298" operator="greaterThan">
      <formula>0</formula>
    </cfRule>
  </conditionalFormatting>
  <conditionalFormatting sqref="Q84:Q91">
    <cfRule type="cellIs" dxfId="10156" priority="297" operator="lessThan">
      <formula>0</formula>
    </cfRule>
  </conditionalFormatting>
  <conditionalFormatting sqref="R84:R91">
    <cfRule type="cellIs" dxfId="10155" priority="295" operator="lessThan">
      <formula>0.8</formula>
    </cfRule>
    <cfRule type="cellIs" dxfId="10154" priority="296" operator="greaterThan">
      <formula>1</formula>
    </cfRule>
  </conditionalFormatting>
  <conditionalFormatting sqref="R84:R91">
    <cfRule type="cellIs" dxfId="10153" priority="293" operator="greaterThan">
      <formula>1</formula>
    </cfRule>
    <cfRule type="cellIs" dxfId="10152" priority="294" operator="lessThan">
      <formula>0.8</formula>
    </cfRule>
  </conditionalFormatting>
  <conditionalFormatting sqref="P84:P91">
    <cfRule type="cellIs" dxfId="10151" priority="292" operator="greaterThan">
      <formula>0</formula>
    </cfRule>
  </conditionalFormatting>
  <conditionalFormatting sqref="Q84:Q91">
    <cfRule type="cellIs" dxfId="10150" priority="291" operator="lessThan">
      <formula>0</formula>
    </cfRule>
  </conditionalFormatting>
  <conditionalFormatting sqref="R84:R91">
    <cfRule type="cellIs" dxfId="10149" priority="289" operator="lessThan">
      <formula>0.8</formula>
    </cfRule>
    <cfRule type="cellIs" dxfId="10148" priority="290" operator="greaterThan">
      <formula>1</formula>
    </cfRule>
  </conditionalFormatting>
  <conditionalFormatting sqref="R84:R91">
    <cfRule type="cellIs" dxfId="10147" priority="287" operator="greaterThan">
      <formula>1</formula>
    </cfRule>
    <cfRule type="cellIs" dxfId="10146" priority="288" operator="lessThan">
      <formula>0.8</formula>
    </cfRule>
  </conditionalFormatting>
  <conditionalFormatting sqref="P84:P91">
    <cfRule type="cellIs" dxfId="10145" priority="286" operator="greaterThan">
      <formula>0</formula>
    </cfRule>
  </conditionalFormatting>
  <conditionalFormatting sqref="Q84:Q91">
    <cfRule type="cellIs" dxfId="10144" priority="285" operator="lessThan">
      <formula>0</formula>
    </cfRule>
  </conditionalFormatting>
  <conditionalFormatting sqref="R84:R91">
    <cfRule type="cellIs" dxfId="10143" priority="283" operator="lessThan">
      <formula>0.8</formula>
    </cfRule>
    <cfRule type="cellIs" dxfId="10142" priority="284" operator="greaterThan">
      <formula>1</formula>
    </cfRule>
  </conditionalFormatting>
  <conditionalFormatting sqref="R84:R91">
    <cfRule type="cellIs" dxfId="10141" priority="281" operator="greaterThan">
      <formula>1</formula>
    </cfRule>
    <cfRule type="cellIs" dxfId="10140" priority="282" operator="lessThan">
      <formula>0.8</formula>
    </cfRule>
  </conditionalFormatting>
  <conditionalFormatting sqref="P84:P91">
    <cfRule type="cellIs" dxfId="10139" priority="280" operator="greaterThan">
      <formula>0</formula>
    </cfRule>
  </conditionalFormatting>
  <conditionalFormatting sqref="Q84:Q91">
    <cfRule type="cellIs" dxfId="10138" priority="279" operator="lessThan">
      <formula>0</formula>
    </cfRule>
  </conditionalFormatting>
  <conditionalFormatting sqref="R84:R91">
    <cfRule type="cellIs" dxfId="10137" priority="277" operator="lessThan">
      <formula>0.8</formula>
    </cfRule>
    <cfRule type="cellIs" dxfId="10136" priority="278" operator="greaterThan">
      <formula>1</formula>
    </cfRule>
  </conditionalFormatting>
  <conditionalFormatting sqref="R84:R91">
    <cfRule type="cellIs" dxfId="10135" priority="275" operator="greaterThan">
      <formula>1</formula>
    </cfRule>
    <cfRule type="cellIs" dxfId="10134" priority="276" operator="lessThan">
      <formula>0.8</formula>
    </cfRule>
  </conditionalFormatting>
  <conditionalFormatting sqref="P84:P91">
    <cfRule type="cellIs" dxfId="10133" priority="274" operator="greaterThan">
      <formula>0</formula>
    </cfRule>
  </conditionalFormatting>
  <conditionalFormatting sqref="P84:P91">
    <cfRule type="cellIs" dxfId="10132" priority="268" operator="greaterThan">
      <formula>0</formula>
    </cfRule>
  </conditionalFormatting>
  <conditionalFormatting sqref="Q84:Q91">
    <cfRule type="cellIs" dxfId="10131" priority="273" operator="lessThan">
      <formula>0</formula>
    </cfRule>
  </conditionalFormatting>
  <conditionalFormatting sqref="R84:R91">
    <cfRule type="cellIs" dxfId="10130" priority="271" operator="lessThan">
      <formula>0.8</formula>
    </cfRule>
    <cfRule type="cellIs" dxfId="10129" priority="272" operator="greaterThan">
      <formula>1</formula>
    </cfRule>
  </conditionalFormatting>
  <conditionalFormatting sqref="R84:R91">
    <cfRule type="cellIs" dxfId="10128" priority="269" operator="greaterThan">
      <formula>1</formula>
    </cfRule>
    <cfRule type="cellIs" dxfId="10127" priority="270" operator="lessThan">
      <formula>0.8</formula>
    </cfRule>
  </conditionalFormatting>
  <conditionalFormatting sqref="P84:P91">
    <cfRule type="cellIs" dxfId="10126" priority="262" operator="greaterThan">
      <formula>0</formula>
    </cfRule>
  </conditionalFormatting>
  <conditionalFormatting sqref="Q84:Q91">
    <cfRule type="cellIs" dxfId="10125" priority="267" operator="lessThan">
      <formula>0</formula>
    </cfRule>
  </conditionalFormatting>
  <conditionalFormatting sqref="R84:R91">
    <cfRule type="cellIs" dxfId="10124" priority="265" operator="lessThan">
      <formula>0.8</formula>
    </cfRule>
    <cfRule type="cellIs" dxfId="10123" priority="266" operator="greaterThan">
      <formula>1</formula>
    </cfRule>
  </conditionalFormatting>
  <conditionalFormatting sqref="R84:R91">
    <cfRule type="cellIs" dxfId="10122" priority="263" operator="greaterThan">
      <formula>1</formula>
    </cfRule>
    <cfRule type="cellIs" dxfId="10121" priority="264" operator="lessThan">
      <formula>0.8</formula>
    </cfRule>
  </conditionalFormatting>
  <conditionalFormatting sqref="R84:R91">
    <cfRule type="cellIs" dxfId="10120" priority="259" operator="lessThan">
      <formula>0.8</formula>
    </cfRule>
    <cfRule type="cellIs" dxfId="10119" priority="260" operator="greaterThan">
      <formula>1</formula>
    </cfRule>
  </conditionalFormatting>
  <conditionalFormatting sqref="R84:R91">
    <cfRule type="cellIs" dxfId="10118" priority="257" operator="greaterThan">
      <formula>1</formula>
    </cfRule>
    <cfRule type="cellIs" dxfId="10117" priority="258" operator="lessThan">
      <formula>0.8</formula>
    </cfRule>
  </conditionalFormatting>
  <conditionalFormatting sqref="P84:P91">
    <cfRule type="cellIs" dxfId="10116" priority="256" operator="greaterThan">
      <formula>0</formula>
    </cfRule>
  </conditionalFormatting>
  <conditionalFormatting sqref="Q84:Q91">
    <cfRule type="cellIs" dxfId="10115" priority="261" operator="lessThan">
      <formula>0</formula>
    </cfRule>
  </conditionalFormatting>
  <conditionalFormatting sqref="Q84:Q91">
    <cfRule type="cellIs" dxfId="10114" priority="255" operator="lessThan">
      <formula>0</formula>
    </cfRule>
  </conditionalFormatting>
  <conditionalFormatting sqref="R84:R91">
    <cfRule type="cellIs" dxfId="10113" priority="253" operator="lessThan">
      <formula>0.8</formula>
    </cfRule>
    <cfRule type="cellIs" dxfId="10112" priority="254" operator="greaterThan">
      <formula>1</formula>
    </cfRule>
  </conditionalFormatting>
  <conditionalFormatting sqref="R84:R91">
    <cfRule type="cellIs" dxfId="10111" priority="251" operator="greaterThan">
      <formula>1</formula>
    </cfRule>
    <cfRule type="cellIs" dxfId="10110" priority="252" operator="lessThan">
      <formula>0.8</formula>
    </cfRule>
  </conditionalFormatting>
  <conditionalFormatting sqref="P84:P91">
    <cfRule type="cellIs" dxfId="10109" priority="250" operator="greaterThan">
      <formula>0</formula>
    </cfRule>
  </conditionalFormatting>
  <conditionalFormatting sqref="Q84:Q91">
    <cfRule type="cellIs" dxfId="10108" priority="249" operator="lessThan">
      <formula>0</formula>
    </cfRule>
  </conditionalFormatting>
  <conditionalFormatting sqref="R84:R91">
    <cfRule type="cellIs" dxfId="10107" priority="247" operator="lessThan">
      <formula>0.8</formula>
    </cfRule>
    <cfRule type="cellIs" dxfId="10106" priority="248" operator="greaterThan">
      <formula>1</formula>
    </cfRule>
  </conditionalFormatting>
  <conditionalFormatting sqref="R84:R91">
    <cfRule type="cellIs" dxfId="10105" priority="245" operator="greaterThan">
      <formula>1</formula>
    </cfRule>
    <cfRule type="cellIs" dxfId="10104" priority="246" operator="lessThan">
      <formula>0.8</formula>
    </cfRule>
  </conditionalFormatting>
  <conditionalFormatting sqref="P84:P91">
    <cfRule type="cellIs" dxfId="10103" priority="244" operator="greaterThan">
      <formula>0</formula>
    </cfRule>
  </conditionalFormatting>
  <conditionalFormatting sqref="Q84:Q91">
    <cfRule type="cellIs" dxfId="10102" priority="243" operator="lessThan">
      <formula>0</formula>
    </cfRule>
  </conditionalFormatting>
  <conditionalFormatting sqref="R84:R91">
    <cfRule type="cellIs" dxfId="10101" priority="241" operator="lessThan">
      <formula>0.8</formula>
    </cfRule>
    <cfRule type="cellIs" dxfId="10100" priority="242" operator="greaterThan">
      <formula>1</formula>
    </cfRule>
  </conditionalFormatting>
  <conditionalFormatting sqref="R84:R91">
    <cfRule type="cellIs" dxfId="10099" priority="239" operator="greaterThan">
      <formula>1</formula>
    </cfRule>
    <cfRule type="cellIs" dxfId="10098" priority="240" operator="lessThan">
      <formula>0.8</formula>
    </cfRule>
  </conditionalFormatting>
  <conditionalFormatting sqref="P84:P91">
    <cfRule type="cellIs" dxfId="10097" priority="238" operator="greaterThan">
      <formula>0</formula>
    </cfRule>
  </conditionalFormatting>
  <conditionalFormatting sqref="Q84:Q91">
    <cfRule type="cellIs" dxfId="10096" priority="237" operator="lessThan">
      <formula>0</formula>
    </cfRule>
  </conditionalFormatting>
  <conditionalFormatting sqref="R84:R91">
    <cfRule type="cellIs" dxfId="10095" priority="235" operator="lessThan">
      <formula>0.8</formula>
    </cfRule>
    <cfRule type="cellIs" dxfId="10094" priority="236" operator="greaterThan">
      <formula>1</formula>
    </cfRule>
  </conditionalFormatting>
  <conditionalFormatting sqref="R84:R91">
    <cfRule type="cellIs" dxfId="10093" priority="233" operator="greaterThan">
      <formula>1</formula>
    </cfRule>
    <cfRule type="cellIs" dxfId="10092" priority="234" operator="lessThan">
      <formula>0.8</formula>
    </cfRule>
  </conditionalFormatting>
  <conditionalFormatting sqref="P84:P91">
    <cfRule type="cellIs" dxfId="10091" priority="232" operator="greaterThan">
      <formula>0</formula>
    </cfRule>
  </conditionalFormatting>
  <conditionalFormatting sqref="P84:P91">
    <cfRule type="cellIs" dxfId="10090" priority="226" operator="greaterThan">
      <formula>0</formula>
    </cfRule>
  </conditionalFormatting>
  <conditionalFormatting sqref="Q84:Q91">
    <cfRule type="cellIs" dxfId="10089" priority="231" operator="lessThan">
      <formula>0</formula>
    </cfRule>
  </conditionalFormatting>
  <conditionalFormatting sqref="R84:R91">
    <cfRule type="cellIs" dxfId="10088" priority="229" operator="lessThan">
      <formula>0.8</formula>
    </cfRule>
    <cfRule type="cellIs" dxfId="10087" priority="230" operator="greaterThan">
      <formula>1</formula>
    </cfRule>
  </conditionalFormatting>
  <conditionalFormatting sqref="R84:R91">
    <cfRule type="cellIs" dxfId="10086" priority="227" operator="greaterThan">
      <formula>1</formula>
    </cfRule>
    <cfRule type="cellIs" dxfId="10085" priority="228" operator="lessThan">
      <formula>0.8</formula>
    </cfRule>
  </conditionalFormatting>
  <conditionalFormatting sqref="P84:P91">
    <cfRule type="cellIs" dxfId="10084" priority="220" operator="greaterThan">
      <formula>0</formula>
    </cfRule>
  </conditionalFormatting>
  <conditionalFormatting sqref="Q84:Q91">
    <cfRule type="cellIs" dxfId="10083" priority="225" operator="lessThan">
      <formula>0</formula>
    </cfRule>
  </conditionalFormatting>
  <conditionalFormatting sqref="R84:R91">
    <cfRule type="cellIs" dxfId="10082" priority="223" operator="lessThan">
      <formula>0.8</formula>
    </cfRule>
    <cfRule type="cellIs" dxfId="10081" priority="224" operator="greaterThan">
      <formula>1</formula>
    </cfRule>
  </conditionalFormatting>
  <conditionalFormatting sqref="R84:R91">
    <cfRule type="cellIs" dxfId="10080" priority="221" operator="greaterThan">
      <formula>1</formula>
    </cfRule>
    <cfRule type="cellIs" dxfId="10079" priority="222" operator="lessThan">
      <formula>0.8</formula>
    </cfRule>
  </conditionalFormatting>
  <conditionalFormatting sqref="R84:R91">
    <cfRule type="cellIs" dxfId="10078" priority="217" operator="lessThan">
      <formula>0.8</formula>
    </cfRule>
    <cfRule type="cellIs" dxfId="10077" priority="218" operator="greaterThan">
      <formula>1</formula>
    </cfRule>
  </conditionalFormatting>
  <conditionalFormatting sqref="R84:R91">
    <cfRule type="cellIs" dxfId="10076" priority="215" operator="greaterThan">
      <formula>1</formula>
    </cfRule>
    <cfRule type="cellIs" dxfId="10075" priority="216" operator="lessThan">
      <formula>0.8</formula>
    </cfRule>
  </conditionalFormatting>
  <conditionalFormatting sqref="P84:P91">
    <cfRule type="cellIs" dxfId="10074" priority="214" operator="greaterThan">
      <formula>0</formula>
    </cfRule>
  </conditionalFormatting>
  <conditionalFormatting sqref="Q84:Q91">
    <cfRule type="cellIs" dxfId="10073" priority="219" operator="lessThan">
      <formula>0</formula>
    </cfRule>
  </conditionalFormatting>
  <conditionalFormatting sqref="Q84:Q91">
    <cfRule type="cellIs" dxfId="10072" priority="213" operator="lessThan">
      <formula>0</formula>
    </cfRule>
  </conditionalFormatting>
  <conditionalFormatting sqref="R84:R91">
    <cfRule type="cellIs" dxfId="10071" priority="211" operator="lessThan">
      <formula>0.8</formula>
    </cfRule>
    <cfRule type="cellIs" dxfId="10070" priority="212" operator="greaterThan">
      <formula>1</formula>
    </cfRule>
  </conditionalFormatting>
  <conditionalFormatting sqref="R84:R91">
    <cfRule type="cellIs" dxfId="10069" priority="209" operator="greaterThan">
      <formula>1</formula>
    </cfRule>
    <cfRule type="cellIs" dxfId="10068" priority="210" operator="lessThan">
      <formula>0.8</formula>
    </cfRule>
  </conditionalFormatting>
  <conditionalFormatting sqref="P84:P91">
    <cfRule type="cellIs" dxfId="10067" priority="208" operator="greaterThan">
      <formula>0</formula>
    </cfRule>
  </conditionalFormatting>
  <conditionalFormatting sqref="P84:P91">
    <cfRule type="cellIs" dxfId="10066" priority="202" operator="greaterThan">
      <formula>0</formula>
    </cfRule>
  </conditionalFormatting>
  <conditionalFormatting sqref="Q84:Q91">
    <cfRule type="cellIs" dxfId="10065" priority="207" operator="lessThan">
      <formula>0</formula>
    </cfRule>
  </conditionalFormatting>
  <conditionalFormatting sqref="R84:R91">
    <cfRule type="cellIs" dxfId="10064" priority="205" operator="lessThan">
      <formula>0.8</formula>
    </cfRule>
    <cfRule type="cellIs" dxfId="10063" priority="206" operator="greaterThan">
      <formula>1</formula>
    </cfRule>
  </conditionalFormatting>
  <conditionalFormatting sqref="R84:R91">
    <cfRule type="cellIs" dxfId="10062" priority="203" operator="greaterThan">
      <formula>1</formula>
    </cfRule>
    <cfRule type="cellIs" dxfId="10061" priority="204" operator="lessThan">
      <formula>0.8</formula>
    </cfRule>
  </conditionalFormatting>
  <conditionalFormatting sqref="P84:P91">
    <cfRule type="cellIs" dxfId="10060" priority="196" operator="greaterThan">
      <formula>0</formula>
    </cfRule>
  </conditionalFormatting>
  <conditionalFormatting sqref="Q84:Q91">
    <cfRule type="cellIs" dxfId="10059" priority="201" operator="lessThan">
      <formula>0</formula>
    </cfRule>
  </conditionalFormatting>
  <conditionalFormatting sqref="R84:R91">
    <cfRule type="cellIs" dxfId="10058" priority="199" operator="lessThan">
      <formula>0.8</formula>
    </cfRule>
    <cfRule type="cellIs" dxfId="10057" priority="200" operator="greaterThan">
      <formula>1</formula>
    </cfRule>
  </conditionalFormatting>
  <conditionalFormatting sqref="R84:R91">
    <cfRule type="cellIs" dxfId="10056" priority="197" operator="greaterThan">
      <formula>1</formula>
    </cfRule>
    <cfRule type="cellIs" dxfId="10055" priority="198" operator="lessThan">
      <formula>0.8</formula>
    </cfRule>
  </conditionalFormatting>
  <conditionalFormatting sqref="R84:R91">
    <cfRule type="cellIs" dxfId="10054" priority="193" operator="lessThan">
      <formula>0.8</formula>
    </cfRule>
    <cfRule type="cellIs" dxfId="10053" priority="194" operator="greaterThan">
      <formula>1</formula>
    </cfRule>
  </conditionalFormatting>
  <conditionalFormatting sqref="R84:R91">
    <cfRule type="cellIs" dxfId="10052" priority="191" operator="greaterThan">
      <formula>1</formula>
    </cfRule>
    <cfRule type="cellIs" dxfId="10051" priority="192" operator="lessThan">
      <formula>0.8</formula>
    </cfRule>
  </conditionalFormatting>
  <conditionalFormatting sqref="P84:P91">
    <cfRule type="cellIs" dxfId="10050" priority="190" operator="greaterThan">
      <formula>0</formula>
    </cfRule>
  </conditionalFormatting>
  <conditionalFormatting sqref="Q84:Q91">
    <cfRule type="cellIs" dxfId="10049" priority="195" operator="lessThan">
      <formula>0</formula>
    </cfRule>
  </conditionalFormatting>
  <conditionalFormatting sqref="P84:P91">
    <cfRule type="cellIs" dxfId="10048" priority="184" operator="greaterThan">
      <formula>0</formula>
    </cfRule>
  </conditionalFormatting>
  <conditionalFormatting sqref="Q84:Q91">
    <cfRule type="cellIs" dxfId="10047" priority="189" operator="lessThan">
      <formula>0</formula>
    </cfRule>
  </conditionalFormatting>
  <conditionalFormatting sqref="R84:R91">
    <cfRule type="cellIs" dxfId="10046" priority="187" operator="lessThan">
      <formula>0.8</formula>
    </cfRule>
    <cfRule type="cellIs" dxfId="10045" priority="188" operator="greaterThan">
      <formula>1</formula>
    </cfRule>
  </conditionalFormatting>
  <conditionalFormatting sqref="R84:R91">
    <cfRule type="cellIs" dxfId="10044" priority="185" operator="greaterThan">
      <formula>1</formula>
    </cfRule>
    <cfRule type="cellIs" dxfId="10043" priority="186" operator="lessThan">
      <formula>0.8</formula>
    </cfRule>
  </conditionalFormatting>
  <conditionalFormatting sqref="R84:R91">
    <cfRule type="cellIs" dxfId="10042" priority="181" operator="lessThan">
      <formula>0.8</formula>
    </cfRule>
    <cfRule type="cellIs" dxfId="10041" priority="182" operator="greaterThan">
      <formula>1</formula>
    </cfRule>
  </conditionalFormatting>
  <conditionalFormatting sqref="R84:R91">
    <cfRule type="cellIs" dxfId="10040" priority="179" operator="greaterThan">
      <formula>1</formula>
    </cfRule>
    <cfRule type="cellIs" dxfId="10039" priority="180" operator="lessThan">
      <formula>0.8</formula>
    </cfRule>
  </conditionalFormatting>
  <conditionalFormatting sqref="P84:P91">
    <cfRule type="cellIs" dxfId="10038" priority="178" operator="greaterThan">
      <formula>0</formula>
    </cfRule>
  </conditionalFormatting>
  <conditionalFormatting sqref="Q84:Q91">
    <cfRule type="cellIs" dxfId="10037" priority="183" operator="lessThan">
      <formula>0</formula>
    </cfRule>
  </conditionalFormatting>
  <conditionalFormatting sqref="R84:R91">
    <cfRule type="cellIs" dxfId="10036" priority="175" operator="lessThan">
      <formula>0.8</formula>
    </cfRule>
    <cfRule type="cellIs" dxfId="10035" priority="176" operator="greaterThan">
      <formula>1</formula>
    </cfRule>
  </conditionalFormatting>
  <conditionalFormatting sqref="R84:R91">
    <cfRule type="cellIs" dxfId="10034" priority="173" operator="greaterThan">
      <formula>1</formula>
    </cfRule>
    <cfRule type="cellIs" dxfId="10033" priority="174" operator="lessThan">
      <formula>0.8</formula>
    </cfRule>
  </conditionalFormatting>
  <conditionalFormatting sqref="P84:P91">
    <cfRule type="cellIs" dxfId="10032" priority="172" operator="greaterThan">
      <formula>0</formula>
    </cfRule>
  </conditionalFormatting>
  <conditionalFormatting sqref="Q84:Q91">
    <cfRule type="cellIs" dxfId="10031" priority="177" operator="lessThan">
      <formula>0</formula>
    </cfRule>
  </conditionalFormatting>
  <conditionalFormatting sqref="Q84:Q91">
    <cfRule type="cellIs" dxfId="10030" priority="171" operator="lessThan">
      <formula>0</formula>
    </cfRule>
  </conditionalFormatting>
  <conditionalFormatting sqref="R84:R91">
    <cfRule type="cellIs" dxfId="10029" priority="169" operator="lessThan">
      <formula>0.8</formula>
    </cfRule>
    <cfRule type="cellIs" dxfId="10028" priority="170" operator="greaterThan">
      <formula>1</formula>
    </cfRule>
  </conditionalFormatting>
  <conditionalFormatting sqref="R84:R91">
    <cfRule type="cellIs" dxfId="10027" priority="167" operator="greaterThan">
      <formula>1</formula>
    </cfRule>
    <cfRule type="cellIs" dxfId="10026" priority="168" operator="lessThan">
      <formula>0.8</formula>
    </cfRule>
  </conditionalFormatting>
  <conditionalFormatting sqref="P84:P91">
    <cfRule type="cellIs" dxfId="10025" priority="166" operator="greaterThan">
      <formula>0</formula>
    </cfRule>
  </conditionalFormatting>
  <conditionalFormatting sqref="Q84:Q91">
    <cfRule type="cellIs" dxfId="10024" priority="160" operator="lessThan">
      <formula>0</formula>
    </cfRule>
  </conditionalFormatting>
  <conditionalFormatting sqref="R84:R91">
    <cfRule type="cellIs" dxfId="10023" priority="164" operator="lessThan">
      <formula>0.8</formula>
    </cfRule>
    <cfRule type="cellIs" dxfId="10022" priority="165" operator="greaterThan">
      <formula>1</formula>
    </cfRule>
  </conditionalFormatting>
  <conditionalFormatting sqref="R84:R91">
    <cfRule type="cellIs" dxfId="10021" priority="162" operator="greaterThan">
      <formula>1</formula>
    </cfRule>
    <cfRule type="cellIs" dxfId="10020" priority="163" operator="lessThan">
      <formula>0.8</formula>
    </cfRule>
  </conditionalFormatting>
  <conditionalFormatting sqref="P84:P91">
    <cfRule type="cellIs" dxfId="10019" priority="161" operator="greaterThan">
      <formula>0</formula>
    </cfRule>
  </conditionalFormatting>
  <conditionalFormatting sqref="Q84:Q91">
    <cfRule type="cellIs" dxfId="10018" priority="159" operator="lessThan">
      <formula>0</formula>
    </cfRule>
  </conditionalFormatting>
  <conditionalFormatting sqref="R84:R91">
    <cfRule type="cellIs" dxfId="10017" priority="157" operator="lessThan">
      <formula>0.8</formula>
    </cfRule>
    <cfRule type="cellIs" dxfId="10016" priority="158" operator="greaterThan">
      <formula>1</formula>
    </cfRule>
  </conditionalFormatting>
  <conditionalFormatting sqref="R84:R91">
    <cfRule type="cellIs" dxfId="10015" priority="155" operator="greaterThan">
      <formula>1</formula>
    </cfRule>
    <cfRule type="cellIs" dxfId="10014" priority="156" operator="lessThan">
      <formula>0.8</formula>
    </cfRule>
  </conditionalFormatting>
  <conditionalFormatting sqref="P84:P91">
    <cfRule type="cellIs" dxfId="10013" priority="154" operator="greaterThan">
      <formula>0</formula>
    </cfRule>
  </conditionalFormatting>
  <conditionalFormatting sqref="Q84:Q91">
    <cfRule type="cellIs" dxfId="10012" priority="153" operator="lessThan">
      <formula>0</formula>
    </cfRule>
  </conditionalFormatting>
  <conditionalFormatting sqref="R84:R91">
    <cfRule type="cellIs" dxfId="10011" priority="151" operator="lessThan">
      <formula>0.8</formula>
    </cfRule>
    <cfRule type="cellIs" dxfId="10010" priority="152" operator="greaterThan">
      <formula>1</formula>
    </cfRule>
  </conditionalFormatting>
  <conditionalFormatting sqref="R84:R91">
    <cfRule type="cellIs" dxfId="10009" priority="149" operator="greaterThan">
      <formula>1</formula>
    </cfRule>
    <cfRule type="cellIs" dxfId="10008" priority="150" operator="lessThan">
      <formula>0.8</formula>
    </cfRule>
  </conditionalFormatting>
  <conditionalFormatting sqref="P84:P91">
    <cfRule type="cellIs" dxfId="10007" priority="148" operator="greaterThan">
      <formula>0</formula>
    </cfRule>
  </conditionalFormatting>
  <conditionalFormatting sqref="Q84:Q91">
    <cfRule type="cellIs" dxfId="10006" priority="147" operator="lessThan">
      <formula>0</formula>
    </cfRule>
  </conditionalFormatting>
  <conditionalFormatting sqref="R84:R91">
    <cfRule type="cellIs" dxfId="10005" priority="145" operator="lessThan">
      <formula>0.8</formula>
    </cfRule>
    <cfRule type="cellIs" dxfId="10004" priority="146" operator="greaterThan">
      <formula>1</formula>
    </cfRule>
  </conditionalFormatting>
  <conditionalFormatting sqref="R84:R91">
    <cfRule type="cellIs" dxfId="10003" priority="143" operator="greaterThan">
      <formula>1</formula>
    </cfRule>
    <cfRule type="cellIs" dxfId="10002" priority="144" operator="lessThan">
      <formula>0.8</formula>
    </cfRule>
  </conditionalFormatting>
  <conditionalFormatting sqref="P84:P91">
    <cfRule type="cellIs" dxfId="10001" priority="142" operator="greaterThan">
      <formula>0</formula>
    </cfRule>
  </conditionalFormatting>
  <conditionalFormatting sqref="Q84:Q91">
    <cfRule type="cellIs" dxfId="10000" priority="141" operator="lessThan">
      <formula>0</formula>
    </cfRule>
  </conditionalFormatting>
  <conditionalFormatting sqref="R84:R91">
    <cfRule type="cellIs" dxfId="9999" priority="139" operator="lessThan">
      <formula>0.8</formula>
    </cfRule>
    <cfRule type="cellIs" dxfId="9998" priority="140" operator="greaterThan">
      <formula>1</formula>
    </cfRule>
  </conditionalFormatting>
  <conditionalFormatting sqref="R84:R91">
    <cfRule type="cellIs" dxfId="9997" priority="137" operator="greaterThan">
      <formula>1</formula>
    </cfRule>
    <cfRule type="cellIs" dxfId="9996" priority="138" operator="lessThan">
      <formula>0.8</formula>
    </cfRule>
  </conditionalFormatting>
  <conditionalFormatting sqref="P84:P91">
    <cfRule type="cellIs" dxfId="9995" priority="136" operator="greaterThan">
      <formula>0</formula>
    </cfRule>
  </conditionalFormatting>
  <conditionalFormatting sqref="Q84:Q91">
    <cfRule type="cellIs" dxfId="9994" priority="135" operator="lessThan">
      <formula>0</formula>
    </cfRule>
  </conditionalFormatting>
  <conditionalFormatting sqref="R84:R91">
    <cfRule type="cellIs" dxfId="9993" priority="133" operator="lessThan">
      <formula>0.8</formula>
    </cfRule>
    <cfRule type="cellIs" dxfId="9992" priority="134" operator="greaterThan">
      <formula>1</formula>
    </cfRule>
  </conditionalFormatting>
  <conditionalFormatting sqref="R84:R91">
    <cfRule type="cellIs" dxfId="9991" priority="131" operator="greaterThan">
      <formula>1</formula>
    </cfRule>
    <cfRule type="cellIs" dxfId="9990" priority="132" operator="lessThan">
      <formula>0.8</formula>
    </cfRule>
  </conditionalFormatting>
  <conditionalFormatting sqref="P84:P91">
    <cfRule type="cellIs" dxfId="9989" priority="130" operator="greaterThan">
      <formula>0</formula>
    </cfRule>
  </conditionalFormatting>
  <conditionalFormatting sqref="P84:P91">
    <cfRule type="cellIs" dxfId="9988" priority="124" operator="greaterThan">
      <formula>0</formula>
    </cfRule>
  </conditionalFormatting>
  <conditionalFormatting sqref="Q84:Q91">
    <cfRule type="cellIs" dxfId="9987" priority="129" operator="lessThan">
      <formula>0</formula>
    </cfRule>
  </conditionalFormatting>
  <conditionalFormatting sqref="R84:R91">
    <cfRule type="cellIs" dxfId="9986" priority="127" operator="lessThan">
      <formula>0.8</formula>
    </cfRule>
    <cfRule type="cellIs" dxfId="9985" priority="128" operator="greaterThan">
      <formula>1</formula>
    </cfRule>
  </conditionalFormatting>
  <conditionalFormatting sqref="R84:R91">
    <cfRule type="cellIs" dxfId="9984" priority="125" operator="greaterThan">
      <formula>1</formula>
    </cfRule>
    <cfRule type="cellIs" dxfId="9983" priority="126" operator="lessThan">
      <formula>0.8</formula>
    </cfRule>
  </conditionalFormatting>
  <conditionalFormatting sqref="P84:P91">
    <cfRule type="cellIs" dxfId="9982" priority="118" operator="greaterThan">
      <formula>0</formula>
    </cfRule>
  </conditionalFormatting>
  <conditionalFormatting sqref="Q84:Q91">
    <cfRule type="cellIs" dxfId="9981" priority="123" operator="lessThan">
      <formula>0</formula>
    </cfRule>
  </conditionalFormatting>
  <conditionalFormatting sqref="R84:R91">
    <cfRule type="cellIs" dxfId="9980" priority="121" operator="lessThan">
      <formula>0.8</formula>
    </cfRule>
    <cfRule type="cellIs" dxfId="9979" priority="122" operator="greaterThan">
      <formula>1</formula>
    </cfRule>
  </conditionalFormatting>
  <conditionalFormatting sqref="R84:R91">
    <cfRule type="cellIs" dxfId="9978" priority="119" operator="greaterThan">
      <formula>1</formula>
    </cfRule>
    <cfRule type="cellIs" dxfId="9977" priority="120" operator="lessThan">
      <formula>0.8</formula>
    </cfRule>
  </conditionalFormatting>
  <conditionalFormatting sqref="R84:R91">
    <cfRule type="cellIs" dxfId="9976" priority="115" operator="lessThan">
      <formula>0.8</formula>
    </cfRule>
    <cfRule type="cellIs" dxfId="9975" priority="116" operator="greaterThan">
      <formula>1</formula>
    </cfRule>
  </conditionalFormatting>
  <conditionalFormatting sqref="R84:R91">
    <cfRule type="cellIs" dxfId="9974" priority="113" operator="greaterThan">
      <formula>1</formula>
    </cfRule>
    <cfRule type="cellIs" dxfId="9973" priority="114" operator="lessThan">
      <formula>0.8</formula>
    </cfRule>
  </conditionalFormatting>
  <conditionalFormatting sqref="P84:P91">
    <cfRule type="cellIs" dxfId="9972" priority="112" operator="greaterThan">
      <formula>0</formula>
    </cfRule>
  </conditionalFormatting>
  <conditionalFormatting sqref="Q84:Q91">
    <cfRule type="cellIs" dxfId="9971" priority="117" operator="lessThan">
      <formula>0</formula>
    </cfRule>
  </conditionalFormatting>
  <conditionalFormatting sqref="Q84:Q91">
    <cfRule type="cellIs" dxfId="9970" priority="106" operator="lessThan">
      <formula>0</formula>
    </cfRule>
  </conditionalFormatting>
  <conditionalFormatting sqref="P84:P91">
    <cfRule type="cellIs" dxfId="9969" priority="107" operator="greaterThan">
      <formula>0</formula>
    </cfRule>
  </conditionalFormatting>
  <conditionalFormatting sqref="R84:R91">
    <cfRule type="cellIs" dxfId="9968" priority="110" operator="lessThan">
      <formula>0.8</formula>
    </cfRule>
    <cfRule type="cellIs" dxfId="9967" priority="111" operator="greaterThan">
      <formula>1</formula>
    </cfRule>
  </conditionalFormatting>
  <conditionalFormatting sqref="R84:R91">
    <cfRule type="cellIs" dxfId="9966" priority="108" operator="greaterThan">
      <formula>1</formula>
    </cfRule>
    <cfRule type="cellIs" dxfId="9965" priority="109" operator="lessThan">
      <formula>0.8</formula>
    </cfRule>
  </conditionalFormatting>
  <conditionalFormatting sqref="Q84:Q91">
    <cfRule type="cellIs" dxfId="9964" priority="100" operator="lessThan">
      <formula>0</formula>
    </cfRule>
  </conditionalFormatting>
  <conditionalFormatting sqref="R84:R91">
    <cfRule type="cellIs" dxfId="9963" priority="104" operator="lessThan">
      <formula>0.8</formula>
    </cfRule>
    <cfRule type="cellIs" dxfId="9962" priority="105" operator="greaterThan">
      <formula>1</formula>
    </cfRule>
  </conditionalFormatting>
  <conditionalFormatting sqref="R84:R91">
    <cfRule type="cellIs" dxfId="9961" priority="102" operator="greaterThan">
      <formula>1</formula>
    </cfRule>
    <cfRule type="cellIs" dxfId="9960" priority="103" operator="lessThan">
      <formula>0.8</formula>
    </cfRule>
  </conditionalFormatting>
  <conditionalFormatting sqref="P84:P91">
    <cfRule type="cellIs" dxfId="9959" priority="101" operator="greaterThan">
      <formula>0</formula>
    </cfRule>
  </conditionalFormatting>
  <conditionalFormatting sqref="Q84:Q91">
    <cfRule type="cellIs" dxfId="9958" priority="99" operator="lessThan">
      <formula>0</formula>
    </cfRule>
  </conditionalFormatting>
  <conditionalFormatting sqref="R84:R91">
    <cfRule type="cellIs" dxfId="9957" priority="97" operator="lessThan">
      <formula>0.8</formula>
    </cfRule>
    <cfRule type="cellIs" dxfId="9956" priority="98" operator="greaterThan">
      <formula>1</formula>
    </cfRule>
  </conditionalFormatting>
  <conditionalFormatting sqref="R84:R91">
    <cfRule type="cellIs" dxfId="9955" priority="95" operator="greaterThan">
      <formula>1</formula>
    </cfRule>
    <cfRule type="cellIs" dxfId="9954" priority="96" operator="lessThan">
      <formula>0.8</formula>
    </cfRule>
  </conditionalFormatting>
  <conditionalFormatting sqref="P84:P91">
    <cfRule type="cellIs" dxfId="9953" priority="94" operator="greaterThan">
      <formula>0</formula>
    </cfRule>
  </conditionalFormatting>
  <conditionalFormatting sqref="Q84:Q91">
    <cfRule type="cellIs" dxfId="9952" priority="93" operator="lessThan">
      <formula>0</formula>
    </cfRule>
  </conditionalFormatting>
  <conditionalFormatting sqref="R84:R91">
    <cfRule type="cellIs" dxfId="9951" priority="91" operator="lessThan">
      <formula>0.8</formula>
    </cfRule>
    <cfRule type="cellIs" dxfId="9950" priority="92" operator="greaterThan">
      <formula>1</formula>
    </cfRule>
  </conditionalFormatting>
  <conditionalFormatting sqref="R84:R91">
    <cfRule type="cellIs" dxfId="9949" priority="89" operator="greaterThan">
      <formula>1</formula>
    </cfRule>
    <cfRule type="cellIs" dxfId="9948" priority="90" operator="lessThan">
      <formula>0.8</formula>
    </cfRule>
  </conditionalFormatting>
  <conditionalFormatting sqref="P84:P91">
    <cfRule type="cellIs" dxfId="9947" priority="88" operator="greaterThan">
      <formula>0</formula>
    </cfRule>
  </conditionalFormatting>
  <conditionalFormatting sqref="Q84:Q91">
    <cfRule type="cellIs" dxfId="9946" priority="87" operator="lessThan">
      <formula>0</formula>
    </cfRule>
  </conditionalFormatting>
  <conditionalFormatting sqref="R84:R91">
    <cfRule type="cellIs" dxfId="9945" priority="85" operator="lessThan">
      <formula>0.8</formula>
    </cfRule>
    <cfRule type="cellIs" dxfId="9944" priority="86" operator="greaterThan">
      <formula>1</formula>
    </cfRule>
  </conditionalFormatting>
  <conditionalFormatting sqref="R84:R91">
    <cfRule type="cellIs" dxfId="9943" priority="83" operator="greaterThan">
      <formula>1</formula>
    </cfRule>
    <cfRule type="cellIs" dxfId="9942" priority="84" operator="lessThan">
      <formula>0.8</formula>
    </cfRule>
  </conditionalFormatting>
  <conditionalFormatting sqref="P84:P91">
    <cfRule type="cellIs" dxfId="9941" priority="82" operator="greaterThan">
      <formula>0</formula>
    </cfRule>
  </conditionalFormatting>
  <conditionalFormatting sqref="Q162:Q166">
    <cfRule type="cellIs" dxfId="9940" priority="81" operator="lessThan">
      <formula>0</formula>
    </cfRule>
  </conditionalFormatting>
  <conditionalFormatting sqref="R162:R166">
    <cfRule type="cellIs" dxfId="9939" priority="79" operator="lessThan">
      <formula>0.8</formula>
    </cfRule>
    <cfRule type="cellIs" dxfId="9938" priority="80" operator="greaterThan">
      <formula>1</formula>
    </cfRule>
  </conditionalFormatting>
  <conditionalFormatting sqref="R162:R166">
    <cfRule type="cellIs" dxfId="9937" priority="77" operator="greaterThan">
      <formula>1</formula>
    </cfRule>
    <cfRule type="cellIs" dxfId="9936" priority="78" operator="lessThan">
      <formula>0.8</formula>
    </cfRule>
  </conditionalFormatting>
  <conditionalFormatting sqref="P162:P166">
    <cfRule type="cellIs" dxfId="9935" priority="76" operator="greaterThan">
      <formula>0</formula>
    </cfRule>
  </conditionalFormatting>
  <conditionalFormatting sqref="P167:P168">
    <cfRule type="cellIs" dxfId="9934" priority="70" operator="greaterThan">
      <formula>0</formula>
    </cfRule>
  </conditionalFormatting>
  <conditionalFormatting sqref="R167:R168">
    <cfRule type="cellIs" dxfId="9933" priority="73" operator="lessThan">
      <formula>0.8</formula>
    </cfRule>
    <cfRule type="cellIs" dxfId="9932" priority="74" operator="greaterThan">
      <formula>1</formula>
    </cfRule>
  </conditionalFormatting>
  <conditionalFormatting sqref="R167:R168">
    <cfRule type="cellIs" dxfId="9931" priority="71" operator="greaterThan">
      <formula>1</formula>
    </cfRule>
    <cfRule type="cellIs" dxfId="9930" priority="72" operator="lessThan">
      <formula>0.8</formula>
    </cfRule>
  </conditionalFormatting>
  <conditionalFormatting sqref="Q167:Q168">
    <cfRule type="cellIs" dxfId="9929" priority="75" operator="lessThan">
      <formula>0</formula>
    </cfRule>
  </conditionalFormatting>
  <conditionalFormatting sqref="Q161">
    <cfRule type="cellIs" dxfId="9928" priority="69" operator="lessThan">
      <formula>0</formula>
    </cfRule>
  </conditionalFormatting>
  <conditionalFormatting sqref="R161">
    <cfRule type="cellIs" dxfId="9927" priority="67" operator="lessThan">
      <formula>0.8</formula>
    </cfRule>
    <cfRule type="cellIs" dxfId="9926" priority="68" operator="greaterThan">
      <formula>1</formula>
    </cfRule>
  </conditionalFormatting>
  <conditionalFormatting sqref="R161">
    <cfRule type="cellIs" dxfId="9925" priority="65" operator="greaterThan">
      <formula>1</formula>
    </cfRule>
    <cfRule type="cellIs" dxfId="9924" priority="66" operator="lessThan">
      <formula>0.8</formula>
    </cfRule>
  </conditionalFormatting>
  <conditionalFormatting sqref="P161">
    <cfRule type="cellIs" dxfId="9923" priority="64" operator="greaterThan">
      <formula>0</formula>
    </cfRule>
  </conditionalFormatting>
  <conditionalFormatting sqref="Q162:Q166">
    <cfRule type="cellIs" dxfId="9922" priority="63" operator="lessThan">
      <formula>0</formula>
    </cfRule>
  </conditionalFormatting>
  <conditionalFormatting sqref="R162:R166">
    <cfRule type="cellIs" dxfId="9921" priority="61" operator="lessThan">
      <formula>0.8</formula>
    </cfRule>
    <cfRule type="cellIs" dxfId="9920" priority="62" operator="greaterThan">
      <formula>1</formula>
    </cfRule>
  </conditionalFormatting>
  <conditionalFormatting sqref="R162:R166">
    <cfRule type="cellIs" dxfId="9919" priority="59" operator="greaterThan">
      <formula>1</formula>
    </cfRule>
    <cfRule type="cellIs" dxfId="9918" priority="60" operator="lessThan">
      <formula>0.8</formula>
    </cfRule>
  </conditionalFormatting>
  <conditionalFormatting sqref="P162:P166">
    <cfRule type="cellIs" dxfId="9917" priority="58" operator="greaterThan">
      <formula>0</formula>
    </cfRule>
  </conditionalFormatting>
  <conditionalFormatting sqref="Q162:Q166">
    <cfRule type="cellIs" dxfId="9916" priority="57" operator="lessThan">
      <formula>0</formula>
    </cfRule>
  </conditionalFormatting>
  <conditionalFormatting sqref="R162:R166">
    <cfRule type="cellIs" dxfId="9915" priority="55" operator="lessThan">
      <formula>0.8</formula>
    </cfRule>
    <cfRule type="cellIs" dxfId="9914" priority="56" operator="greaterThan">
      <formula>1</formula>
    </cfRule>
  </conditionalFormatting>
  <conditionalFormatting sqref="R162:R166">
    <cfRule type="cellIs" dxfId="9913" priority="53" operator="greaterThan">
      <formula>1</formula>
    </cfRule>
    <cfRule type="cellIs" dxfId="9912" priority="54" operator="lessThan">
      <formula>0.8</formula>
    </cfRule>
  </conditionalFormatting>
  <conditionalFormatting sqref="P162:P166">
    <cfRule type="cellIs" dxfId="9911" priority="52" operator="greaterThan">
      <formula>0</formula>
    </cfRule>
  </conditionalFormatting>
  <conditionalFormatting sqref="Q167:Q168">
    <cfRule type="cellIs" dxfId="9910" priority="51" operator="lessThan">
      <formula>0</formula>
    </cfRule>
  </conditionalFormatting>
  <conditionalFormatting sqref="R167:R168">
    <cfRule type="cellIs" dxfId="9909" priority="49" operator="lessThan">
      <formula>0.8</formula>
    </cfRule>
    <cfRule type="cellIs" dxfId="9908" priority="50" operator="greaterThan">
      <formula>1</formula>
    </cfRule>
  </conditionalFormatting>
  <conditionalFormatting sqref="R167:R168">
    <cfRule type="cellIs" dxfId="9907" priority="47" operator="greaterThan">
      <formula>1</formula>
    </cfRule>
    <cfRule type="cellIs" dxfId="9906" priority="48" operator="lessThan">
      <formula>0.8</formula>
    </cfRule>
  </conditionalFormatting>
  <conditionalFormatting sqref="P167:P168">
    <cfRule type="cellIs" dxfId="9905" priority="46" operator="greaterThan">
      <formula>0</formula>
    </cfRule>
  </conditionalFormatting>
  <conditionalFormatting sqref="Q161">
    <cfRule type="cellIs" dxfId="9904" priority="45" operator="lessThan">
      <formula>0</formula>
    </cfRule>
  </conditionalFormatting>
  <conditionalFormatting sqref="R161">
    <cfRule type="cellIs" dxfId="9903" priority="43" operator="lessThan">
      <formula>0.8</formula>
    </cfRule>
    <cfRule type="cellIs" dxfId="9902" priority="44" operator="greaterThan">
      <formula>1</formula>
    </cfRule>
  </conditionalFormatting>
  <conditionalFormatting sqref="R161">
    <cfRule type="cellIs" dxfId="9901" priority="41" operator="greaterThan">
      <formula>1</formula>
    </cfRule>
    <cfRule type="cellIs" dxfId="9900" priority="42" operator="lessThan">
      <formula>0.8</formula>
    </cfRule>
  </conditionalFormatting>
  <conditionalFormatting sqref="P161">
    <cfRule type="cellIs" dxfId="9899" priority="40" operator="greaterThan">
      <formula>0</formula>
    </cfRule>
  </conditionalFormatting>
  <conditionalFormatting sqref="Q162:Q166">
    <cfRule type="cellIs" dxfId="9898" priority="39" operator="lessThan">
      <formula>0</formula>
    </cfRule>
  </conditionalFormatting>
  <conditionalFormatting sqref="R162:R166">
    <cfRule type="cellIs" dxfId="9897" priority="37" operator="lessThan">
      <formula>0.8</formula>
    </cfRule>
    <cfRule type="cellIs" dxfId="9896" priority="38" operator="greaterThan">
      <formula>1</formula>
    </cfRule>
  </conditionalFormatting>
  <conditionalFormatting sqref="R162:R166">
    <cfRule type="cellIs" dxfId="9895" priority="35" operator="greaterThan">
      <formula>1</formula>
    </cfRule>
    <cfRule type="cellIs" dxfId="9894" priority="36" operator="lessThan">
      <formula>0.8</formula>
    </cfRule>
  </conditionalFormatting>
  <conditionalFormatting sqref="P162:P166">
    <cfRule type="cellIs" dxfId="9893" priority="34" operator="greaterThan">
      <formula>0</formula>
    </cfRule>
  </conditionalFormatting>
  <conditionalFormatting sqref="Q161">
    <cfRule type="cellIs" dxfId="9892" priority="33" operator="lessThan">
      <formula>0</formula>
    </cfRule>
  </conditionalFormatting>
  <conditionalFormatting sqref="R161">
    <cfRule type="cellIs" dxfId="9891" priority="31" operator="lessThan">
      <formula>0.8</formula>
    </cfRule>
    <cfRule type="cellIs" dxfId="9890" priority="32" operator="greaterThan">
      <formula>1</formula>
    </cfRule>
  </conditionalFormatting>
  <conditionalFormatting sqref="R161">
    <cfRule type="cellIs" dxfId="9889" priority="29" operator="greaterThan">
      <formula>1</formula>
    </cfRule>
    <cfRule type="cellIs" dxfId="9888" priority="30" operator="lessThan">
      <formula>0.8</formula>
    </cfRule>
  </conditionalFormatting>
  <conditionalFormatting sqref="P161">
    <cfRule type="cellIs" dxfId="9887" priority="28" operator="greaterThan">
      <formula>0</formula>
    </cfRule>
  </conditionalFormatting>
  <conditionalFormatting sqref="Q162:Q166">
    <cfRule type="cellIs" dxfId="9886" priority="27" operator="lessThan">
      <formula>0</formula>
    </cfRule>
  </conditionalFormatting>
  <conditionalFormatting sqref="R162:R166">
    <cfRule type="cellIs" dxfId="9885" priority="25" operator="lessThan">
      <formula>0.8</formula>
    </cfRule>
    <cfRule type="cellIs" dxfId="9884" priority="26" operator="greaterThan">
      <formula>1</formula>
    </cfRule>
  </conditionalFormatting>
  <conditionalFormatting sqref="R162:R166">
    <cfRule type="cellIs" dxfId="9883" priority="23" operator="greaterThan">
      <formula>1</formula>
    </cfRule>
    <cfRule type="cellIs" dxfId="9882" priority="24" operator="lessThan">
      <formula>0.8</formula>
    </cfRule>
  </conditionalFormatting>
  <conditionalFormatting sqref="P162:P166">
    <cfRule type="cellIs" dxfId="9881" priority="22" operator="greaterThan">
      <formula>0</formula>
    </cfRule>
  </conditionalFormatting>
  <conditionalFormatting sqref="Q161">
    <cfRule type="cellIs" dxfId="9880" priority="21" operator="lessThan">
      <formula>0</formula>
    </cfRule>
  </conditionalFormatting>
  <conditionalFormatting sqref="R161">
    <cfRule type="cellIs" dxfId="9879" priority="19" operator="lessThan">
      <formula>0.8</formula>
    </cfRule>
    <cfRule type="cellIs" dxfId="9878" priority="20" operator="greaterThan">
      <formula>1</formula>
    </cfRule>
  </conditionalFormatting>
  <conditionalFormatting sqref="R161">
    <cfRule type="cellIs" dxfId="9877" priority="17" operator="greaterThan">
      <formula>1</formula>
    </cfRule>
    <cfRule type="cellIs" dxfId="9876" priority="18" operator="lessThan">
      <formula>0.8</formula>
    </cfRule>
  </conditionalFormatting>
  <conditionalFormatting sqref="P161">
    <cfRule type="cellIs" dxfId="9875" priority="16" operator="greaterThan">
      <formula>0</formula>
    </cfRule>
  </conditionalFormatting>
  <conditionalFormatting sqref="P167:P168">
    <cfRule type="cellIs" dxfId="9874" priority="10" operator="greaterThan">
      <formula>0</formula>
    </cfRule>
  </conditionalFormatting>
  <conditionalFormatting sqref="R167:R168">
    <cfRule type="cellIs" dxfId="9873" priority="13" operator="lessThan">
      <formula>0.8</formula>
    </cfRule>
    <cfRule type="cellIs" dxfId="9872" priority="14" operator="greaterThan">
      <formula>1</formula>
    </cfRule>
  </conditionalFormatting>
  <conditionalFormatting sqref="R167:R168">
    <cfRule type="cellIs" dxfId="9871" priority="11" operator="greaterThan">
      <formula>1</formula>
    </cfRule>
    <cfRule type="cellIs" dxfId="9870" priority="12" operator="lessThan">
      <formula>0.8</formula>
    </cfRule>
  </conditionalFormatting>
  <conditionalFormatting sqref="Q167:Q168">
    <cfRule type="cellIs" dxfId="9869" priority="15" operator="lessThan">
      <formula>0</formula>
    </cfRule>
  </conditionalFormatting>
  <conditionalFormatting sqref="AF30">
    <cfRule type="cellIs" dxfId="9868" priority="9" operator="lessThan">
      <formula>0</formula>
    </cfRule>
  </conditionalFormatting>
  <conditionalFormatting sqref="AG30">
    <cfRule type="cellIs" dxfId="9867" priority="7" operator="greaterThan">
      <formula>1</formula>
    </cfRule>
    <cfRule type="cellIs" dxfId="9866" priority="8" operator="lessThan">
      <formula>0.8</formula>
    </cfRule>
  </conditionalFormatting>
  <conditionalFormatting sqref="Q117">
    <cfRule type="cellIs" dxfId="9865" priority="6" operator="lessThan">
      <formula>0</formula>
    </cfRule>
  </conditionalFormatting>
  <conditionalFormatting sqref="R117">
    <cfRule type="cellIs" dxfId="9864" priority="4" operator="lessThan">
      <formula>0.8</formula>
    </cfRule>
    <cfRule type="cellIs" dxfId="9863" priority="5" operator="greaterThan">
      <formula>1</formula>
    </cfRule>
  </conditionalFormatting>
  <conditionalFormatting sqref="R117">
    <cfRule type="cellIs" dxfId="9862" priority="2" operator="greaterThan">
      <formula>1</formula>
    </cfRule>
    <cfRule type="cellIs" dxfId="9861" priority="3" operator="lessThan">
      <formula>0.8</formula>
    </cfRule>
  </conditionalFormatting>
  <conditionalFormatting sqref="P117">
    <cfRule type="cellIs" dxfId="9860" priority="1" operator="greaterThan">
      <formula>0</formula>
    </cfRule>
  </conditionalFormatting>
  <dataValidations count="1">
    <dataValidation type="list" allowBlank="1" showInputMessage="1" showErrorMessage="1" sqref="AB5:AC173" xr:uid="{00000000-0002-0000-1D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1:Q38"/>
  <sheetViews>
    <sheetView tabSelected="1" zoomScale="40" zoomScaleNormal="40" workbookViewId="0">
      <selection activeCell="F9" sqref="F9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27" customWidth="1"/>
    <col min="4" max="17" width="14.26953125" style="2" customWidth="1"/>
    <col min="18" max="21" width="9.6328125" style="2" customWidth="1"/>
    <col min="22" max="22" width="11.26953125" style="2" customWidth="1"/>
    <col min="23" max="23" width="11.453125" style="2" customWidth="1"/>
    <col min="24" max="16384" width="8.08984375" style="2"/>
  </cols>
  <sheetData>
    <row r="1" spans="2:17" ht="27.75" customHeight="1">
      <c r="B1" s="582" t="s">
        <v>0</v>
      </c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4"/>
      <c r="N1" s="1"/>
      <c r="O1" s="1"/>
    </row>
    <row r="2" spans="2:17" ht="27.75" customHeight="1">
      <c r="B2" s="582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4"/>
      <c r="N2" s="1"/>
      <c r="O2" s="1"/>
    </row>
    <row r="3" spans="2:17" ht="46.5" customHeight="1">
      <c r="B3" s="575" t="s">
        <v>1</v>
      </c>
      <c r="C3" s="536"/>
      <c r="D3" s="585" t="s">
        <v>344</v>
      </c>
      <c r="E3" s="586"/>
      <c r="F3" s="575" t="s">
        <v>3</v>
      </c>
      <c r="G3" s="536"/>
      <c r="H3" s="587">
        <v>229272</v>
      </c>
      <c r="I3" s="588"/>
      <c r="J3" s="575" t="s">
        <v>4</v>
      </c>
      <c r="K3" s="536"/>
      <c r="L3" s="580">
        <v>7411681.4861152805</v>
      </c>
      <c r="M3" s="581"/>
      <c r="N3" s="376"/>
      <c r="O3" s="376"/>
      <c r="P3" s="376"/>
      <c r="Q3" s="376"/>
    </row>
    <row r="4" spans="2:17" ht="24" customHeight="1">
      <c r="B4" s="575" t="s">
        <v>5</v>
      </c>
      <c r="C4" s="536"/>
      <c r="D4" s="567" t="s">
        <v>5</v>
      </c>
      <c r="E4" s="568"/>
      <c r="F4" s="578" t="s">
        <v>6</v>
      </c>
      <c r="G4" s="579"/>
      <c r="H4" s="578" t="s">
        <v>7</v>
      </c>
      <c r="I4" s="579"/>
      <c r="J4" s="578" t="s">
        <v>8</v>
      </c>
      <c r="K4" s="579"/>
      <c r="L4" s="580" t="s">
        <v>9</v>
      </c>
      <c r="M4" s="581"/>
      <c r="N4" s="561" t="s">
        <v>10</v>
      </c>
      <c r="O4" s="562"/>
      <c r="P4" s="562" t="s">
        <v>11</v>
      </c>
      <c r="Q4" s="562"/>
    </row>
    <row r="5" spans="2:17" ht="24" customHeight="1">
      <c r="B5" s="563" t="s">
        <v>12</v>
      </c>
      <c r="C5" s="542"/>
      <c r="D5" s="567" t="s">
        <v>13</v>
      </c>
      <c r="E5" s="568"/>
      <c r="F5" s="567" t="s">
        <v>14</v>
      </c>
      <c r="G5" s="568"/>
      <c r="H5" s="569" t="s">
        <v>15</v>
      </c>
      <c r="I5" s="570"/>
      <c r="J5" s="571" t="s">
        <v>16</v>
      </c>
      <c r="K5" s="572"/>
      <c r="L5" s="573" t="s">
        <v>17</v>
      </c>
      <c r="M5" s="574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5" customHeight="1">
      <c r="B6" s="564"/>
      <c r="C6" s="565"/>
      <c r="D6" s="575" t="s">
        <v>21</v>
      </c>
      <c r="E6" s="536"/>
      <c r="F6" s="576">
        <f>AVERAGE(D13:O13,P13:Q13,D30:E30,G30:H30,K30:M30)</f>
        <v>363.92078080199855</v>
      </c>
      <c r="G6" s="577"/>
      <c r="H6" s="555">
        <f>AVERAGE(D13:P13,Q13)</f>
        <v>142.66688548871204</v>
      </c>
      <c r="I6" s="556"/>
      <c r="J6" s="555">
        <f>AVERAGE(D30:E30,G30:H30)</f>
        <v>736.25</v>
      </c>
      <c r="K6" s="556"/>
      <c r="L6" s="557">
        <f>AVERAGE(K30:M30)</f>
        <v>900</v>
      </c>
      <c r="M6" s="558"/>
      <c r="N6" s="559">
        <v>0</v>
      </c>
      <c r="O6" s="544">
        <v>0</v>
      </c>
      <c r="P6" s="560">
        <v>5</v>
      </c>
      <c r="Q6" s="544">
        <v>7</v>
      </c>
    </row>
    <row r="7" spans="2:17" s="5" customFormat="1" ht="39.65" customHeight="1">
      <c r="B7" s="564"/>
      <c r="C7" s="565"/>
      <c r="D7" s="545" t="s">
        <v>22</v>
      </c>
      <c r="E7" s="546"/>
      <c r="F7" s="547">
        <f>AVERAGE(D14:O14,P14:Q14,D31:E31,K31:M31,G31:H31)</f>
        <v>345.34147586684645</v>
      </c>
      <c r="G7" s="548"/>
      <c r="H7" s="549">
        <f>AVERAGE(D14:P14,Q14)</f>
        <v>128.28211407819805</v>
      </c>
      <c r="I7" s="550"/>
      <c r="J7" s="549">
        <f>AVERAGE(D31:E31,G31:H31)</f>
        <v>751.92870681368106</v>
      </c>
      <c r="K7" s="550"/>
      <c r="L7" s="551">
        <f>AVERAGE(K31:M31)</f>
        <v>816.16885628475939</v>
      </c>
      <c r="M7" s="552"/>
      <c r="N7" s="559"/>
      <c r="O7" s="544"/>
      <c r="P7" s="560"/>
      <c r="Q7" s="544"/>
    </row>
    <row r="8" spans="2:17" s="5" customFormat="1" ht="39.65" customHeight="1">
      <c r="B8" s="566"/>
      <c r="C8" s="543"/>
      <c r="D8" s="545" t="s">
        <v>23</v>
      </c>
      <c r="E8" s="546"/>
      <c r="F8" s="553">
        <f>AVERAGE(D15:O15,P15:Q15,D32:E32,G32:H32,K32:M32)</f>
        <v>0.91752058096239186</v>
      </c>
      <c r="G8" s="554"/>
      <c r="H8" s="553">
        <f>AVERAGE(D15:O15,P15:Q15)</f>
        <v>0.89757765391614008</v>
      </c>
      <c r="I8" s="554"/>
      <c r="J8" s="553">
        <f>AVERAGE(D32:E32,G32:H32)</f>
        <v>0.99532054777543499</v>
      </c>
      <c r="K8" s="554"/>
      <c r="L8" s="553">
        <f>AVERAGE(K32:M32)</f>
        <v>0.90685428476084384</v>
      </c>
      <c r="M8" s="554"/>
      <c r="N8" s="559"/>
      <c r="O8" s="544"/>
      <c r="P8" s="560"/>
      <c r="Q8" s="544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532" t="s">
        <v>24</v>
      </c>
      <c r="C10" s="538"/>
      <c r="D10" s="539" t="s">
        <v>25</v>
      </c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1"/>
    </row>
    <row r="11" spans="2:17" ht="17.25" customHeight="1">
      <c r="B11" s="523" t="s">
        <v>26</v>
      </c>
      <c r="C11" s="542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4" customHeight="1">
      <c r="B12" s="525"/>
      <c r="C12" s="543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40" customHeight="1">
      <c r="B13" s="527" t="s">
        <v>12</v>
      </c>
      <c r="C13" s="14" t="s">
        <v>41</v>
      </c>
      <c r="D13" s="19">
        <v>133.76218323586747</v>
      </c>
      <c r="E13" s="19">
        <v>118.62118736383444</v>
      </c>
      <c r="F13" s="19">
        <v>127.80952380952382</v>
      </c>
      <c r="G13" s="19">
        <v>369.04761904761904</v>
      </c>
      <c r="H13" s="19">
        <v>228.57142857142858</v>
      </c>
      <c r="I13" s="19">
        <v>90.456271397447878</v>
      </c>
      <c r="J13" s="19">
        <v>81.949456975772748</v>
      </c>
      <c r="K13" s="19">
        <v>107.15806673546612</v>
      </c>
      <c r="L13" s="19">
        <v>132.96159554730986</v>
      </c>
      <c r="M13" s="19">
        <v>81.837657870165614</v>
      </c>
      <c r="N13" s="19">
        <v>84.321731488648098</v>
      </c>
      <c r="O13" s="19">
        <v>83.939849624060159</v>
      </c>
      <c r="P13" s="19">
        <v>206.89982517482517</v>
      </c>
      <c r="Q13" s="21">
        <v>150</v>
      </c>
    </row>
    <row r="14" spans="2:17" ht="40" customHeight="1">
      <c r="B14" s="528"/>
      <c r="C14" s="14" t="s">
        <v>42</v>
      </c>
      <c r="D14" s="19">
        <v>122.84837477340751</v>
      </c>
      <c r="E14" s="19">
        <v>104.72282953691017</v>
      </c>
      <c r="F14" s="19">
        <v>112.35149705715524</v>
      </c>
      <c r="G14" s="19">
        <v>324.11302359855534</v>
      </c>
      <c r="H14" s="19">
        <v>220.60655308910628</v>
      </c>
      <c r="I14" s="19">
        <v>78.63123550076088</v>
      </c>
      <c r="J14" s="19">
        <v>75.357578573640652</v>
      </c>
      <c r="K14" s="19">
        <v>99.066413035246228</v>
      </c>
      <c r="L14" s="19">
        <v>118.07029823340831</v>
      </c>
      <c r="M14" s="19">
        <v>76.305650463670375</v>
      </c>
      <c r="N14" s="19">
        <v>77.543627473203685</v>
      </c>
      <c r="O14" s="19">
        <v>68.628851771693647</v>
      </c>
      <c r="P14" s="19">
        <v>189.03085415895418</v>
      </c>
      <c r="Q14" s="9">
        <v>128.67280982905976</v>
      </c>
    </row>
    <row r="15" spans="2:17" ht="40" customHeight="1">
      <c r="B15" s="529"/>
      <c r="C15" s="377" t="s">
        <v>43</v>
      </c>
      <c r="D15" s="10">
        <f t="shared" ref="D15:Q15" si="0">D14/D13</f>
        <v>0.91840886416144041</v>
      </c>
      <c r="E15" s="10">
        <f t="shared" si="0"/>
        <v>0.88283410294743314</v>
      </c>
      <c r="F15" s="10">
        <f t="shared" si="0"/>
        <v>0.87905418710888961</v>
      </c>
      <c r="G15" s="10">
        <f t="shared" si="0"/>
        <v>0.87824174136382738</v>
      </c>
      <c r="H15" s="10">
        <f t="shared" si="0"/>
        <v>0.96515366976483996</v>
      </c>
      <c r="I15" s="10">
        <f t="shared" si="0"/>
        <v>0.869273454300034</v>
      </c>
      <c r="J15" s="10">
        <f t="shared" si="0"/>
        <v>0.91956165854667105</v>
      </c>
      <c r="K15" s="10">
        <f t="shared" si="0"/>
        <v>0.9244886181066031</v>
      </c>
      <c r="L15" s="10">
        <f t="shared" si="0"/>
        <v>0.88800301882205535</v>
      </c>
      <c r="M15" s="10">
        <f t="shared" si="0"/>
        <v>0.9324026670549187</v>
      </c>
      <c r="N15" s="10">
        <f t="shared" si="0"/>
        <v>0.91961616660638756</v>
      </c>
      <c r="O15" s="10">
        <f t="shared" si="0"/>
        <v>0.81759560064808801</v>
      </c>
      <c r="P15" s="379">
        <f t="shared" si="0"/>
        <v>0.9136346732010423</v>
      </c>
      <c r="Q15" s="11">
        <f t="shared" si="0"/>
        <v>0.85781873219373173</v>
      </c>
    </row>
    <row r="16" spans="2:17" ht="22.9" customHeight="1">
      <c r="B16" s="530" t="s">
        <v>44</v>
      </c>
      <c r="C16" s="377" t="s">
        <v>45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531"/>
      <c r="C17" s="377" t="s">
        <v>46</v>
      </c>
      <c r="D17" s="12">
        <v>0.66111111111111098</v>
      </c>
      <c r="E17" s="12">
        <v>0.56111111111111112</v>
      </c>
      <c r="F17" s="12">
        <v>0.60277777777777775</v>
      </c>
      <c r="G17" s="12">
        <v>0.64097222222222217</v>
      </c>
      <c r="H17" s="12">
        <v>0.63888888888888884</v>
      </c>
      <c r="I17" s="12">
        <v>0.66805555555555562</v>
      </c>
      <c r="J17" s="12">
        <v>0.74583333333333324</v>
      </c>
      <c r="K17" s="12">
        <v>0.73611111111111116</v>
      </c>
      <c r="L17" s="12">
        <v>0.94444444444444409</v>
      </c>
      <c r="M17" s="12">
        <v>0.91736111111111085</v>
      </c>
      <c r="N17" s="12">
        <v>0.93263888888888891</v>
      </c>
      <c r="O17" s="22">
        <v>0.91388888888888886</v>
      </c>
      <c r="P17" s="12">
        <v>0.51111111111111107</v>
      </c>
      <c r="Q17" s="380">
        <v>0.62152777777777779</v>
      </c>
    </row>
    <row r="18" spans="2:17" ht="22.9" customHeight="1">
      <c r="B18" s="534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535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534" t="s">
        <v>51</v>
      </c>
      <c r="C20" s="381" t="s">
        <v>48</v>
      </c>
      <c r="D20" s="382">
        <v>3</v>
      </c>
      <c r="E20" s="382" t="s">
        <v>49</v>
      </c>
      <c r="F20" s="382">
        <v>1</v>
      </c>
      <c r="G20" s="382" t="s">
        <v>49</v>
      </c>
      <c r="H20" s="382" t="s">
        <v>49</v>
      </c>
      <c r="I20" s="382" t="s">
        <v>49</v>
      </c>
      <c r="J20" s="382" t="s">
        <v>49</v>
      </c>
      <c r="K20" s="382" t="s">
        <v>49</v>
      </c>
      <c r="L20" s="382">
        <v>1</v>
      </c>
      <c r="M20" s="382" t="s">
        <v>49</v>
      </c>
      <c r="N20" s="382" t="s">
        <v>49</v>
      </c>
      <c r="O20" s="382" t="s">
        <v>49</v>
      </c>
      <c r="P20" s="382" t="s">
        <v>49</v>
      </c>
      <c r="Q20" s="383"/>
    </row>
    <row r="21" spans="2:17" ht="22.9" customHeight="1">
      <c r="B21" s="535"/>
      <c r="C21" s="381" t="s">
        <v>52</v>
      </c>
      <c r="D21" s="382" t="s">
        <v>49</v>
      </c>
      <c r="E21" s="382" t="s">
        <v>49</v>
      </c>
      <c r="F21" s="382" t="s">
        <v>49</v>
      </c>
      <c r="G21" s="382" t="s">
        <v>49</v>
      </c>
      <c r="H21" s="382" t="s">
        <v>49</v>
      </c>
      <c r="I21" s="382">
        <v>3</v>
      </c>
      <c r="J21" s="382" t="s">
        <v>49</v>
      </c>
      <c r="K21" s="382" t="s">
        <v>49</v>
      </c>
      <c r="L21" s="382">
        <v>2</v>
      </c>
      <c r="M21" s="382">
        <v>1</v>
      </c>
      <c r="N21" s="382" t="s">
        <v>49</v>
      </c>
      <c r="O21" s="382">
        <v>1</v>
      </c>
      <c r="P21" s="382" t="s">
        <v>49</v>
      </c>
      <c r="Q21" s="383"/>
    </row>
    <row r="22" spans="2:17" ht="22.9" customHeight="1">
      <c r="B22" s="513" t="s">
        <v>53</v>
      </c>
      <c r="C22" s="536"/>
      <c r="D22" s="384">
        <v>19.666666666666668</v>
      </c>
      <c r="E22" s="384">
        <v>17.666666666666668</v>
      </c>
      <c r="F22" s="384">
        <v>13.714285714285714</v>
      </c>
      <c r="G22" s="384">
        <v>5.666666666666667</v>
      </c>
      <c r="H22" s="384">
        <v>6.6</v>
      </c>
      <c r="I22" s="384">
        <v>16.5</v>
      </c>
      <c r="J22" s="384">
        <v>17.714285714285715</v>
      </c>
      <c r="K22" s="384">
        <v>16.428571428571427</v>
      </c>
      <c r="L22" s="384">
        <v>15</v>
      </c>
      <c r="M22" s="384">
        <v>18.5</v>
      </c>
      <c r="N22" s="384">
        <v>17.75</v>
      </c>
      <c r="O22" s="384">
        <v>18.2</v>
      </c>
      <c r="P22" s="384">
        <v>11.75</v>
      </c>
      <c r="Q22" s="385">
        <v>11.4</v>
      </c>
    </row>
    <row r="23" spans="2:17" ht="22.9" customHeight="1">
      <c r="B23" s="513" t="s">
        <v>54</v>
      </c>
      <c r="C23" s="536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513" t="s">
        <v>60</v>
      </c>
      <c r="C24" s="5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515" t="s">
        <v>61</v>
      </c>
      <c r="C25" s="537"/>
      <c r="D25" s="16"/>
      <c r="E25" s="17" t="s">
        <v>62</v>
      </c>
      <c r="F25" s="17"/>
      <c r="G25" s="17" t="s">
        <v>306</v>
      </c>
      <c r="H25" s="17" t="s">
        <v>306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5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532"/>
      <c r="C27" s="533"/>
      <c r="D27" s="517" t="s">
        <v>66</v>
      </c>
      <c r="E27" s="518"/>
      <c r="F27" s="518"/>
      <c r="G27" s="518"/>
      <c r="H27" s="519"/>
      <c r="I27" s="520" t="s">
        <v>67</v>
      </c>
      <c r="J27" s="521"/>
      <c r="K27" s="521"/>
      <c r="L27" s="521"/>
      <c r="M27" s="522"/>
      <c r="N27" s="376"/>
      <c r="O27" s="376"/>
      <c r="P27" s="376"/>
      <c r="Q27" s="376"/>
    </row>
    <row r="28" spans="2:17" ht="17.25" customHeight="1">
      <c r="B28" s="523" t="s">
        <v>26</v>
      </c>
      <c r="C28" s="524"/>
      <c r="D28" s="386">
        <v>1</v>
      </c>
      <c r="E28" s="387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525"/>
      <c r="C29" s="526"/>
      <c r="D29" s="388" t="s">
        <v>68</v>
      </c>
      <c r="E29" s="389" t="s">
        <v>69</v>
      </c>
      <c r="F29" s="14" t="s">
        <v>70</v>
      </c>
      <c r="G29" s="14" t="s">
        <v>71</v>
      </c>
      <c r="H29" s="390" t="s">
        <v>72</v>
      </c>
      <c r="I29" s="388" t="s">
        <v>73</v>
      </c>
      <c r="J29" s="14" t="s">
        <v>69</v>
      </c>
      <c r="K29" s="14" t="s">
        <v>70</v>
      </c>
      <c r="L29" s="14" t="s">
        <v>71</v>
      </c>
      <c r="M29" s="390" t="s">
        <v>72</v>
      </c>
      <c r="N29" s="376"/>
      <c r="O29" s="376"/>
      <c r="P29" s="376"/>
      <c r="Q29" s="376"/>
    </row>
    <row r="30" spans="2:17" ht="40" customHeight="1">
      <c r="B30" s="527" t="s">
        <v>12</v>
      </c>
      <c r="C30" s="391" t="s">
        <v>41</v>
      </c>
      <c r="D30" s="20">
        <v>320</v>
      </c>
      <c r="E30" s="392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40" customHeight="1">
      <c r="B31" s="528"/>
      <c r="C31" s="391" t="s">
        <v>42</v>
      </c>
      <c r="D31" s="394">
        <v>277.54761904761904</v>
      </c>
      <c r="E31" s="8">
        <v>796.22493734335785</v>
      </c>
      <c r="F31" s="8">
        <v>0</v>
      </c>
      <c r="G31" s="8">
        <v>947.11767193326432</v>
      </c>
      <c r="H31" s="395">
        <v>986.82459893048292</v>
      </c>
      <c r="I31" s="394">
        <v>0</v>
      </c>
      <c r="J31" s="8">
        <v>0</v>
      </c>
      <c r="K31" s="8">
        <v>629.33749999999895</v>
      </c>
      <c r="L31" s="8">
        <v>920.93253036986607</v>
      </c>
      <c r="M31" s="395">
        <v>898.23653848441336</v>
      </c>
      <c r="N31" s="376"/>
      <c r="O31" s="376"/>
      <c r="P31" s="376"/>
      <c r="Q31" s="376"/>
    </row>
    <row r="32" spans="2:17" ht="40" customHeight="1">
      <c r="B32" s="529"/>
      <c r="C32" s="396" t="s">
        <v>43</v>
      </c>
      <c r="D32" s="397">
        <f t="shared" ref="D32:M32" si="1">D31/D30</f>
        <v>0.86733630952380947</v>
      </c>
      <c r="E32" s="10">
        <f t="shared" si="1"/>
        <v>0.96512113617376705</v>
      </c>
      <c r="F32" s="10">
        <f t="shared" si="1"/>
        <v>0</v>
      </c>
      <c r="G32" s="10">
        <f t="shared" si="1"/>
        <v>1.0523529688147382</v>
      </c>
      <c r="H32" s="10">
        <f t="shared" si="1"/>
        <v>1.0964717765894254</v>
      </c>
      <c r="I32" s="394">
        <f t="shared" si="1"/>
        <v>0</v>
      </c>
      <c r="J32" s="10">
        <f t="shared" si="1"/>
        <v>0</v>
      </c>
      <c r="K32" s="10">
        <f t="shared" si="1"/>
        <v>0.69926388888888769</v>
      </c>
      <c r="L32" s="10">
        <f t="shared" si="1"/>
        <v>1.023258367077629</v>
      </c>
      <c r="M32" s="11">
        <f t="shared" si="1"/>
        <v>0.99804059831601488</v>
      </c>
      <c r="N32" s="376"/>
      <c r="O32" s="376"/>
      <c r="P32" s="376"/>
      <c r="Q32" s="376"/>
    </row>
    <row r="33" spans="2:17" ht="25.9" customHeight="1">
      <c r="B33" s="530" t="s">
        <v>44</v>
      </c>
      <c r="C33" s="396" t="s">
        <v>45</v>
      </c>
      <c r="D33" s="398">
        <v>0.1875</v>
      </c>
      <c r="E33" s="12">
        <v>0.18055555555555555</v>
      </c>
      <c r="F33" s="12">
        <v>0</v>
      </c>
      <c r="G33" s="12">
        <v>3247.8260869565279</v>
      </c>
      <c r="H33" s="380">
        <v>0.18055555555555555</v>
      </c>
      <c r="I33" s="39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76"/>
      <c r="O33" s="376"/>
      <c r="P33" s="376"/>
      <c r="Q33" s="376"/>
    </row>
    <row r="34" spans="2:17" ht="25.9" customHeight="1">
      <c r="B34" s="531"/>
      <c r="C34" s="396" t="s">
        <v>46</v>
      </c>
      <c r="D34" s="398">
        <v>0.22430555555555556</v>
      </c>
      <c r="E34" s="12">
        <v>0.30138888888888887</v>
      </c>
      <c r="F34" s="12">
        <v>0</v>
      </c>
      <c r="G34" s="12">
        <v>1097.6923076923083</v>
      </c>
      <c r="H34" s="380">
        <v>0.39374999999999999</v>
      </c>
      <c r="I34" s="23">
        <v>0</v>
      </c>
      <c r="J34" s="12">
        <v>0</v>
      </c>
      <c r="K34" s="12">
        <v>0.87847222222222221</v>
      </c>
      <c r="L34" s="12">
        <v>46123.079861111109</v>
      </c>
      <c r="M34" s="13">
        <v>46122.003472222219</v>
      </c>
      <c r="N34" s="376"/>
      <c r="O34" s="376"/>
      <c r="P34" s="376"/>
      <c r="Q34" s="376"/>
    </row>
    <row r="35" spans="2:17" ht="25.9" customHeight="1">
      <c r="B35" s="513" t="s">
        <v>53</v>
      </c>
      <c r="C35" s="514"/>
      <c r="D35" s="399">
        <v>5.5</v>
      </c>
      <c r="E35" s="400">
        <v>3.6666666666666665</v>
      </c>
      <c r="F35" s="400">
        <v>0</v>
      </c>
      <c r="G35" s="400">
        <v>3.6</v>
      </c>
      <c r="H35" s="401">
        <v>3.4</v>
      </c>
      <c r="I35" s="402">
        <v>0</v>
      </c>
      <c r="J35" s="400">
        <v>0</v>
      </c>
      <c r="K35" s="400">
        <v>3.75</v>
      </c>
      <c r="L35" s="400">
        <v>3.4</v>
      </c>
      <c r="M35" s="385">
        <v>3.5</v>
      </c>
      <c r="N35" s="376"/>
      <c r="O35" s="376"/>
      <c r="P35" s="376"/>
      <c r="Q35" s="376"/>
    </row>
    <row r="36" spans="2:17" ht="25.9" customHeight="1">
      <c r="B36" s="513" t="s">
        <v>54</v>
      </c>
      <c r="C36" s="514"/>
      <c r="D36" s="403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4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513" t="s">
        <v>60</v>
      </c>
      <c r="C37" s="514"/>
      <c r="D37" s="405"/>
      <c r="E37" s="406"/>
      <c r="F37" s="407"/>
      <c r="G37" s="407"/>
      <c r="H37" s="408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515" t="s">
        <v>61</v>
      </c>
      <c r="C38" s="516"/>
      <c r="D38" s="26"/>
      <c r="E38" s="409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1E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9859" priority="4" operator="lessThan">
      <formula>0.8</formula>
    </cfRule>
  </conditionalFormatting>
  <conditionalFormatting sqref="J32:L32">
    <cfRule type="cellIs" dxfId="9858" priority="3" operator="lessThan">
      <formula>0.8</formula>
    </cfRule>
  </conditionalFormatting>
  <conditionalFormatting sqref="M32">
    <cfRule type="cellIs" dxfId="9857" priority="2" operator="lessThan">
      <formula>0.8</formula>
    </cfRule>
  </conditionalFormatting>
  <conditionalFormatting sqref="H32">
    <cfRule type="cellIs" dxfId="98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4" activePane="bottomLeft" state="frozen"/>
      <selection activeCell="V73" sqref="V73"/>
      <selection pane="bottomLeft" activeCell="R17" sqref="R17:R23"/>
    </sheetView>
  </sheetViews>
  <sheetFormatPr defaultColWidth="7.90625" defaultRowHeight="15.5"/>
  <cols>
    <col min="1" max="1" width="14.26953125" style="33" customWidth="1"/>
    <col min="2" max="2" width="12.7265625" style="33" customWidth="1"/>
    <col min="3" max="3" width="12.7265625" style="33" hidden="1" customWidth="1"/>
    <col min="4" max="4" width="14.26953125" style="33" customWidth="1"/>
    <col min="5" max="5" width="16.453125" style="33" customWidth="1"/>
    <col min="6" max="6" width="8.90625" style="259" customWidth="1"/>
    <col min="7" max="7" width="20.26953125" style="33" bestFit="1" customWidth="1"/>
    <col min="8" max="8" width="16.36328125" style="33" customWidth="1"/>
    <col min="9" max="9" width="6.36328125" style="33" customWidth="1"/>
    <col min="10" max="10" width="10.08984375" style="33" customWidth="1"/>
    <col min="11" max="11" width="10.6328125" style="33" customWidth="1"/>
    <col min="12" max="12" width="14.453125" style="33" customWidth="1"/>
    <col min="13" max="13" width="10.08984375" style="33" customWidth="1"/>
    <col min="14" max="14" width="9.26953125" style="33" customWidth="1"/>
    <col min="15" max="15" width="11.90625" style="33" customWidth="1"/>
    <col min="16" max="16" width="6" style="33" customWidth="1"/>
    <col min="17" max="18" width="9.26953125" style="33" customWidth="1"/>
    <col min="19" max="19" width="8.6328125" style="33" customWidth="1"/>
    <col min="20" max="21" width="7.6328125" style="33" bestFit="1" customWidth="1"/>
    <col min="22" max="22" width="10.6328125" style="33" customWidth="1"/>
    <col min="23" max="23" width="8.6328125" style="278" customWidth="1"/>
    <col min="24" max="25" width="7.08984375" style="33" customWidth="1"/>
    <col min="26" max="27" width="9.453125" style="33" customWidth="1"/>
    <col min="28" max="28" width="12.6328125" style="33" customWidth="1"/>
    <col min="29" max="29" width="12.453125" style="33" customWidth="1"/>
    <col min="30" max="31" width="9.453125" style="33" customWidth="1"/>
    <col min="32" max="32" width="13.08984375" style="33" customWidth="1"/>
    <col min="33" max="33" width="10.36328125" style="33" customWidth="1"/>
    <col min="34" max="34" width="9.26953125" style="33" customWidth="1"/>
    <col min="35" max="35" width="7.90625" style="33" customWidth="1"/>
    <col min="36" max="36" width="24.453125" style="33" bestFit="1" customWidth="1"/>
    <col min="37" max="16384" width="7.90625" style="33"/>
  </cols>
  <sheetData>
    <row r="1" spans="1:34" ht="26.25" customHeight="1">
      <c r="A1" s="28" t="s">
        <v>164</v>
      </c>
      <c r="B1" s="28"/>
      <c r="C1" s="28"/>
      <c r="D1" s="423" t="s">
        <v>78</v>
      </c>
      <c r="E1" s="29">
        <f>SUM(G5:G173)</f>
        <v>152515</v>
      </c>
      <c r="F1" s="424" t="s">
        <v>4</v>
      </c>
      <c r="G1" s="30">
        <f>SUM(H5:H173)</f>
        <v>6016596.2070633322</v>
      </c>
      <c r="H1" s="420" t="s">
        <v>165</v>
      </c>
      <c r="I1" s="31">
        <f>M17+M30+M43+M56+M69+M82+M95+M108+M121+M134+M147+M160+M173</f>
        <v>194.78214285714284</v>
      </c>
      <c r="J1" s="440" t="s">
        <v>166</v>
      </c>
      <c r="K1" s="440"/>
      <c r="L1" s="440"/>
      <c r="M1" s="440" t="s">
        <v>167</v>
      </c>
      <c r="N1" s="440"/>
      <c r="O1" s="440"/>
      <c r="P1" s="440" t="s">
        <v>168</v>
      </c>
      <c r="Q1" s="440"/>
      <c r="R1" s="440"/>
      <c r="S1" s="440"/>
      <c r="T1" s="440" t="s">
        <v>81</v>
      </c>
      <c r="U1" s="440"/>
      <c r="V1" s="440"/>
      <c r="W1" s="440"/>
      <c r="X1" s="440"/>
      <c r="Y1" s="440"/>
      <c r="Z1" s="32" t="s">
        <v>169</v>
      </c>
      <c r="AA1" s="32" t="s">
        <v>170</v>
      </c>
      <c r="AB1" s="441" t="s">
        <v>171</v>
      </c>
      <c r="AC1" s="442"/>
      <c r="AD1" s="32" t="s">
        <v>169</v>
      </c>
      <c r="AE1" s="32" t="s">
        <v>172</v>
      </c>
      <c r="AF1" s="440" t="s">
        <v>173</v>
      </c>
      <c r="AG1" s="445"/>
      <c r="AH1" s="445"/>
    </row>
    <row r="2" spans="1:34" ht="26.25" customHeight="1">
      <c r="A2" s="450" t="s">
        <v>345</v>
      </c>
      <c r="B2" s="450"/>
      <c r="C2" s="423"/>
      <c r="D2" s="423" t="s">
        <v>83</v>
      </c>
      <c r="E2" s="34">
        <f>AVERAGE(O17,O30,O43,O56,O69,O82,O95,O108,O121,O134,O147,O160,O173)</f>
        <v>128.12390050935193</v>
      </c>
      <c r="F2" s="35" t="s">
        <v>84</v>
      </c>
      <c r="G2" s="36">
        <f>G1/E1</f>
        <v>39.449209632254743</v>
      </c>
      <c r="H2" s="420" t="s">
        <v>175</v>
      </c>
      <c r="I2" s="420">
        <f>COUNT(I5:I173)</f>
        <v>5</v>
      </c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43"/>
      <c r="AC2" s="444"/>
      <c r="AD2" s="38">
        <f>AD17+AD30+AD43+AD56+AD69+AD82+AD95+AD108+AD121+AD134+AD147+AD160+AD173</f>
        <v>5</v>
      </c>
      <c r="AE2" s="38">
        <f>AE17+AE30+AE43+AE56+AE69+AE82+AE95+AE108+AE121+AE134+AE147+AE160+AE173</f>
        <v>7</v>
      </c>
      <c r="AF2" s="445"/>
      <c r="AG2" s="445"/>
      <c r="AH2" s="445"/>
    </row>
    <row r="3" spans="1:34" ht="30.65" customHeight="1">
      <c r="A3" s="451" t="s">
        <v>86</v>
      </c>
      <c r="B3" s="451" t="s">
        <v>176</v>
      </c>
      <c r="C3" s="452"/>
      <c r="D3" s="451" t="s">
        <v>88</v>
      </c>
      <c r="E3" s="451"/>
      <c r="F3" s="452" t="s">
        <v>89</v>
      </c>
      <c r="G3" s="465" t="s">
        <v>177</v>
      </c>
      <c r="H3" s="452" t="s">
        <v>178</v>
      </c>
      <c r="I3" s="446" t="s">
        <v>92</v>
      </c>
      <c r="J3" s="447" t="s">
        <v>179</v>
      </c>
      <c r="K3" s="448" t="s">
        <v>180</v>
      </c>
      <c r="L3" s="449" t="s">
        <v>12</v>
      </c>
      <c r="M3" s="465" t="s">
        <v>179</v>
      </c>
      <c r="N3" s="448" t="s">
        <v>94</v>
      </c>
      <c r="O3" s="449" t="s">
        <v>83</v>
      </c>
      <c r="P3" s="447" t="s">
        <v>93</v>
      </c>
      <c r="Q3" s="449" t="s">
        <v>83</v>
      </c>
      <c r="R3" s="458" t="s">
        <v>181</v>
      </c>
      <c r="S3" s="459" t="s">
        <v>182</v>
      </c>
      <c r="T3" s="465" t="s">
        <v>95</v>
      </c>
      <c r="U3" s="465"/>
      <c r="V3" s="466" t="s">
        <v>183</v>
      </c>
      <c r="W3" s="446" t="s">
        <v>97</v>
      </c>
      <c r="X3" s="465" t="s">
        <v>98</v>
      </c>
      <c r="Y3" s="465"/>
      <c r="Z3" s="467" t="s">
        <v>184</v>
      </c>
      <c r="AA3" s="468"/>
      <c r="AB3" s="454" t="s">
        <v>185</v>
      </c>
      <c r="AC3" s="455"/>
      <c r="AD3" s="456" t="s">
        <v>186</v>
      </c>
      <c r="AE3" s="457"/>
      <c r="AF3" s="448" t="s">
        <v>94</v>
      </c>
      <c r="AG3" s="458" t="s">
        <v>181</v>
      </c>
      <c r="AH3" s="459" t="s">
        <v>182</v>
      </c>
    </row>
    <row r="4" spans="1:34" ht="30.65" customHeight="1">
      <c r="A4" s="452"/>
      <c r="B4" s="451"/>
      <c r="C4" s="453"/>
      <c r="D4" s="451"/>
      <c r="E4" s="451"/>
      <c r="F4" s="453"/>
      <c r="G4" s="465"/>
      <c r="H4" s="453"/>
      <c r="I4" s="446"/>
      <c r="J4" s="447"/>
      <c r="K4" s="448"/>
      <c r="L4" s="449"/>
      <c r="M4" s="465"/>
      <c r="N4" s="448"/>
      <c r="O4" s="449"/>
      <c r="P4" s="447"/>
      <c r="Q4" s="449"/>
      <c r="R4" s="458"/>
      <c r="S4" s="459"/>
      <c r="T4" s="430" t="s">
        <v>99</v>
      </c>
      <c r="U4" s="430" t="s">
        <v>100</v>
      </c>
      <c r="V4" s="465"/>
      <c r="W4" s="446"/>
      <c r="X4" s="424" t="s">
        <v>101</v>
      </c>
      <c r="Y4" s="424" t="s">
        <v>46</v>
      </c>
      <c r="Z4" s="430" t="s">
        <v>187</v>
      </c>
      <c r="AA4" s="430" t="s">
        <v>188</v>
      </c>
      <c r="AB4" s="455"/>
      <c r="AC4" s="455"/>
      <c r="AD4" s="430" t="s">
        <v>189</v>
      </c>
      <c r="AE4" s="39" t="s">
        <v>190</v>
      </c>
      <c r="AF4" s="448"/>
      <c r="AG4" s="458"/>
      <c r="AH4" s="459"/>
    </row>
    <row r="5" spans="1:34" ht="18.75" customHeight="1">
      <c r="A5" s="460" t="s">
        <v>191</v>
      </c>
      <c r="B5" s="40" t="s">
        <v>192</v>
      </c>
      <c r="C5" s="41"/>
      <c r="D5" s="42" t="s">
        <v>193</v>
      </c>
      <c r="E5" s="43"/>
      <c r="F5" s="359">
        <v>37.94</v>
      </c>
      <c r="G5" s="44">
        <v>3617.25</v>
      </c>
      <c r="H5" s="45">
        <f t="shared" ref="H5:H16" si="0">F5*G5</f>
        <v>137238.465</v>
      </c>
      <c r="I5" s="421"/>
      <c r="J5" s="46">
        <v>20</v>
      </c>
      <c r="K5" s="44">
        <v>2400</v>
      </c>
      <c r="L5" s="47">
        <v>120</v>
      </c>
      <c r="M5" s="422">
        <v>20</v>
      </c>
      <c r="N5" s="44">
        <f t="shared" ref="N5:N10" si="1">G5/W5*60</f>
        <v>2237.4742268041246</v>
      </c>
      <c r="O5" s="47">
        <f t="shared" ref="O5:O10" si="2">N5/M5</f>
        <v>111.87371134020623</v>
      </c>
      <c r="P5" s="48">
        <f t="shared" ref="P5:P10" si="3">M5-J5</f>
        <v>0</v>
      </c>
      <c r="Q5" s="49">
        <f t="shared" ref="Q5:Q10" si="4">O5-L5</f>
        <v>-8.1262886597937722</v>
      </c>
      <c r="R5" s="428">
        <f t="shared" ref="R5:R10" si="5">O5/L5</f>
        <v>0.9322809278350519</v>
      </c>
      <c r="S5" s="463">
        <f>R17</f>
        <v>0.89429851367614654</v>
      </c>
      <c r="T5" s="50">
        <v>0.29166666666666669</v>
      </c>
      <c r="U5" s="50">
        <v>0.35902777777777778</v>
      </c>
      <c r="V5" s="424">
        <v>5</v>
      </c>
      <c r="W5" s="421">
        <f>(U5-T5)*24*60</f>
        <v>96.999999999999972</v>
      </c>
      <c r="X5" s="424"/>
      <c r="Y5" s="424"/>
      <c r="Z5" s="51"/>
      <c r="AA5" s="51"/>
      <c r="AB5" s="451"/>
      <c r="AC5" s="451"/>
      <c r="AD5" s="52"/>
      <c r="AE5" s="52"/>
      <c r="AF5" s="48">
        <f t="shared" ref="AF5:AF70" si="6">N5-K5</f>
        <v>-162.52577319587544</v>
      </c>
      <c r="AG5" s="428">
        <f t="shared" ref="AG5:AG70" si="7">N5/K5</f>
        <v>0.9322809278350519</v>
      </c>
      <c r="AH5" s="463">
        <f>AG17</f>
        <v>0.92819075187423328</v>
      </c>
    </row>
    <row r="6" spans="1:34" ht="19.149999999999999" customHeight="1">
      <c r="A6" s="461"/>
      <c r="B6" s="40" t="s">
        <v>192</v>
      </c>
      <c r="C6" s="41"/>
      <c r="D6" s="42" t="s">
        <v>194</v>
      </c>
      <c r="E6" s="43"/>
      <c r="F6" s="359">
        <v>31.266131815044861</v>
      </c>
      <c r="G6" s="44">
        <v>2216.5</v>
      </c>
      <c r="H6" s="45">
        <f t="shared" si="0"/>
        <v>69301.381168046937</v>
      </c>
      <c r="I6" s="421"/>
      <c r="J6" s="46">
        <v>18</v>
      </c>
      <c r="K6" s="44">
        <v>2700</v>
      </c>
      <c r="L6" s="47">
        <v>150</v>
      </c>
      <c r="M6" s="422">
        <v>19</v>
      </c>
      <c r="N6" s="44">
        <f t="shared" si="1"/>
        <v>2509.2452830188695</v>
      </c>
      <c r="O6" s="47">
        <f t="shared" si="2"/>
        <v>132.06554121151945</v>
      </c>
      <c r="P6" s="48">
        <f t="shared" si="3"/>
        <v>1</v>
      </c>
      <c r="Q6" s="49">
        <f t="shared" si="4"/>
        <v>-17.934458788480555</v>
      </c>
      <c r="R6" s="428">
        <f t="shared" si="5"/>
        <v>0.88043694141012963</v>
      </c>
      <c r="S6" s="463"/>
      <c r="T6" s="50">
        <v>0.375</v>
      </c>
      <c r="U6" s="50">
        <v>0.41180555555555554</v>
      </c>
      <c r="V6" s="424">
        <v>23</v>
      </c>
      <c r="W6" s="421">
        <f t="shared" ref="W6:W17" si="8">(U6-T6)*24*60</f>
        <v>52.999999999999972</v>
      </c>
      <c r="X6" s="53">
        <v>0.36249999999999999</v>
      </c>
      <c r="Y6" s="53">
        <v>0.37222222222222223</v>
      </c>
      <c r="Z6" s="54"/>
      <c r="AA6" s="54"/>
      <c r="AB6" s="451"/>
      <c r="AC6" s="451"/>
      <c r="AD6" s="438">
        <v>2</v>
      </c>
      <c r="AE6" s="438"/>
      <c r="AF6" s="48">
        <f t="shared" si="6"/>
        <v>-190.75471698113051</v>
      </c>
      <c r="AG6" s="428">
        <f t="shared" si="7"/>
        <v>0.92935010482180347</v>
      </c>
      <c r="AH6" s="463"/>
    </row>
    <row r="7" spans="1:34" ht="19.149999999999999" customHeight="1">
      <c r="A7" s="461"/>
      <c r="B7" s="40" t="s">
        <v>192</v>
      </c>
      <c r="C7" s="41"/>
      <c r="D7" s="42" t="s">
        <v>195</v>
      </c>
      <c r="E7" s="43"/>
      <c r="F7" s="359">
        <v>38</v>
      </c>
      <c r="G7" s="44">
        <v>3448.8</v>
      </c>
      <c r="H7" s="45">
        <f t="shared" si="0"/>
        <v>131054.40000000001</v>
      </c>
      <c r="I7" s="421"/>
      <c r="J7" s="46">
        <v>19</v>
      </c>
      <c r="K7" s="44">
        <v>2700</v>
      </c>
      <c r="L7" s="47">
        <v>142.10526315789474</v>
      </c>
      <c r="M7" s="422">
        <v>20</v>
      </c>
      <c r="N7" s="44">
        <f t="shared" si="1"/>
        <v>2554.6666666666661</v>
      </c>
      <c r="O7" s="47">
        <f t="shared" si="2"/>
        <v>127.73333333333331</v>
      </c>
      <c r="P7" s="48">
        <f t="shared" si="3"/>
        <v>1</v>
      </c>
      <c r="Q7" s="49">
        <f t="shared" si="4"/>
        <v>-14.371929824561434</v>
      </c>
      <c r="R7" s="428">
        <f t="shared" si="5"/>
        <v>0.898864197530864</v>
      </c>
      <c r="S7" s="463"/>
      <c r="T7" s="50">
        <v>0.41597222222222219</v>
      </c>
      <c r="U7" s="50">
        <v>0.47222222222222221</v>
      </c>
      <c r="V7" s="424">
        <v>6</v>
      </c>
      <c r="W7" s="421">
        <f t="shared" si="8"/>
        <v>81.000000000000028</v>
      </c>
      <c r="X7" s="53"/>
      <c r="Y7" s="53"/>
      <c r="Z7" s="54"/>
      <c r="AA7" s="54"/>
      <c r="AB7" s="451"/>
      <c r="AC7" s="451"/>
      <c r="AD7" s="438">
        <v>1</v>
      </c>
      <c r="AE7" s="438"/>
      <c r="AF7" s="48">
        <f t="shared" si="6"/>
        <v>-145.33333333333394</v>
      </c>
      <c r="AG7" s="428">
        <f t="shared" si="7"/>
        <v>0.94617283950617259</v>
      </c>
      <c r="AH7" s="463"/>
    </row>
    <row r="8" spans="1:34" ht="19.149999999999999" customHeight="1">
      <c r="A8" s="461"/>
      <c r="B8" s="40" t="s">
        <v>192</v>
      </c>
      <c r="C8" s="41"/>
      <c r="D8" s="42" t="s">
        <v>195</v>
      </c>
      <c r="E8" s="43"/>
      <c r="F8" s="359">
        <v>38</v>
      </c>
      <c r="G8" s="44">
        <v>4215.2000000000007</v>
      </c>
      <c r="H8" s="45">
        <f t="shared" si="0"/>
        <v>160177.60000000003</v>
      </c>
      <c r="I8" s="421"/>
      <c r="J8" s="46">
        <v>19</v>
      </c>
      <c r="K8" s="44">
        <v>2700</v>
      </c>
      <c r="L8" s="47">
        <v>142.10526315789474</v>
      </c>
      <c r="M8" s="422">
        <v>20</v>
      </c>
      <c r="N8" s="44">
        <f t="shared" si="1"/>
        <v>2504.0792079207936</v>
      </c>
      <c r="O8" s="47">
        <f t="shared" si="2"/>
        <v>125.20396039603968</v>
      </c>
      <c r="P8" s="48">
        <f t="shared" si="3"/>
        <v>1</v>
      </c>
      <c r="Q8" s="49">
        <f t="shared" si="4"/>
        <v>-16.901302761855064</v>
      </c>
      <c r="R8" s="428">
        <f t="shared" si="5"/>
        <v>0.8810649064906495</v>
      </c>
      <c r="S8" s="463"/>
      <c r="T8" s="50">
        <v>0.51388888888888884</v>
      </c>
      <c r="U8" s="50">
        <v>0.5840277777777777</v>
      </c>
      <c r="V8" s="424">
        <v>7</v>
      </c>
      <c r="W8" s="421">
        <f t="shared" si="8"/>
        <v>100.99999999999996</v>
      </c>
      <c r="X8" s="53"/>
      <c r="Y8" s="53"/>
      <c r="Z8" s="54"/>
      <c r="AA8" s="54"/>
      <c r="AB8" s="451"/>
      <c r="AC8" s="451"/>
      <c r="AD8" s="438"/>
      <c r="AE8" s="438"/>
      <c r="AF8" s="48">
        <f t="shared" si="6"/>
        <v>-195.92079207920642</v>
      </c>
      <c r="AG8" s="428">
        <f t="shared" si="7"/>
        <v>0.92743674367436801</v>
      </c>
      <c r="AH8" s="463"/>
    </row>
    <row r="9" spans="1:34" ht="19.149999999999999" customHeight="1">
      <c r="A9" s="461"/>
      <c r="B9" s="40" t="s">
        <v>192</v>
      </c>
      <c r="C9" s="55"/>
      <c r="D9" s="42" t="s">
        <v>194</v>
      </c>
      <c r="E9" s="56"/>
      <c r="F9" s="359">
        <v>31.266131815044861</v>
      </c>
      <c r="G9" s="57">
        <v>1193.5</v>
      </c>
      <c r="H9" s="45">
        <f t="shared" si="0"/>
        <v>37316.128321256045</v>
      </c>
      <c r="I9" s="438"/>
      <c r="J9" s="46">
        <v>18</v>
      </c>
      <c r="K9" s="44">
        <v>2700</v>
      </c>
      <c r="L9" s="47">
        <v>150</v>
      </c>
      <c r="M9" s="422">
        <v>19</v>
      </c>
      <c r="N9" s="44">
        <f t="shared" si="1"/>
        <v>2469.3103448275815</v>
      </c>
      <c r="O9" s="47">
        <f t="shared" si="2"/>
        <v>129.9637023593464</v>
      </c>
      <c r="P9" s="48">
        <f t="shared" si="3"/>
        <v>1</v>
      </c>
      <c r="Q9" s="49">
        <f t="shared" si="4"/>
        <v>-20.036297640653601</v>
      </c>
      <c r="R9" s="428">
        <f t="shared" si="5"/>
        <v>0.86642468239564263</v>
      </c>
      <c r="S9" s="463"/>
      <c r="T9" s="50">
        <v>0.59930555555555542</v>
      </c>
      <c r="U9" s="50">
        <v>0.61944444444444435</v>
      </c>
      <c r="V9" s="424">
        <v>22</v>
      </c>
      <c r="W9" s="421">
        <f t="shared" si="8"/>
        <v>29.000000000000057</v>
      </c>
      <c r="X9" s="53">
        <v>0.58750000000000002</v>
      </c>
      <c r="Y9" s="53">
        <v>0.59652777777777777</v>
      </c>
      <c r="Z9" s="54"/>
      <c r="AA9" s="54"/>
      <c r="AB9" s="451"/>
      <c r="AC9" s="451"/>
      <c r="AD9" s="438"/>
      <c r="AE9" s="438"/>
      <c r="AF9" s="48">
        <f t="shared" si="6"/>
        <v>-230.6896551724185</v>
      </c>
      <c r="AG9" s="428">
        <f t="shared" si="7"/>
        <v>0.91455938697317829</v>
      </c>
      <c r="AH9" s="463"/>
    </row>
    <row r="10" spans="1:34" ht="19.149999999999999" customHeight="1">
      <c r="A10" s="462"/>
      <c r="B10" s="40" t="s">
        <v>192</v>
      </c>
      <c r="C10" s="41"/>
      <c r="D10" s="42" t="s">
        <v>193</v>
      </c>
      <c r="E10" s="43"/>
      <c r="F10" s="359">
        <v>37.94</v>
      </c>
      <c r="G10" s="44">
        <v>1947.7499999999998</v>
      </c>
      <c r="H10" s="45">
        <f t="shared" si="0"/>
        <v>73897.63499999998</v>
      </c>
      <c r="I10" s="421"/>
      <c r="J10" s="46">
        <v>20</v>
      </c>
      <c r="K10" s="44">
        <v>2400</v>
      </c>
      <c r="L10" s="47">
        <v>120</v>
      </c>
      <c r="M10" s="422">
        <v>20</v>
      </c>
      <c r="N10" s="44">
        <f t="shared" si="1"/>
        <v>2205.0000000000009</v>
      </c>
      <c r="O10" s="47">
        <f t="shared" si="2"/>
        <v>110.25000000000004</v>
      </c>
      <c r="P10" s="48">
        <f t="shared" si="3"/>
        <v>0</v>
      </c>
      <c r="Q10" s="49">
        <f t="shared" si="4"/>
        <v>-9.7499999999999574</v>
      </c>
      <c r="R10" s="428">
        <f t="shared" si="5"/>
        <v>0.9187500000000004</v>
      </c>
      <c r="S10" s="464"/>
      <c r="T10" s="50">
        <v>0.62430555555555545</v>
      </c>
      <c r="U10" s="50">
        <v>0.66111111111111098</v>
      </c>
      <c r="V10" s="424">
        <v>7</v>
      </c>
      <c r="W10" s="421">
        <f t="shared" si="8"/>
        <v>52.999999999999972</v>
      </c>
      <c r="X10" s="53"/>
      <c r="Y10" s="53"/>
      <c r="Z10" s="54"/>
      <c r="AA10" s="54"/>
      <c r="AB10" s="451"/>
      <c r="AC10" s="451"/>
      <c r="AD10" s="438"/>
      <c r="AE10" s="438"/>
      <c r="AF10" s="48">
        <f t="shared" si="6"/>
        <v>-194.99999999999909</v>
      </c>
      <c r="AG10" s="428">
        <f t="shared" si="7"/>
        <v>0.9187500000000004</v>
      </c>
      <c r="AH10" s="464"/>
    </row>
    <row r="11" spans="1:34" ht="19.149999999999999" customHeight="1">
      <c r="A11" s="462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21"/>
      <c r="J11" s="46"/>
      <c r="K11" s="44"/>
      <c r="L11" s="47"/>
      <c r="M11" s="422"/>
      <c r="N11" s="44"/>
      <c r="O11" s="47"/>
      <c r="P11" s="48"/>
      <c r="Q11" s="49"/>
      <c r="R11" s="428"/>
      <c r="S11" s="464"/>
      <c r="T11" s="50"/>
      <c r="U11" s="50"/>
      <c r="V11" s="424"/>
      <c r="W11" s="421">
        <f t="shared" si="8"/>
        <v>0</v>
      </c>
      <c r="X11" s="53"/>
      <c r="Y11" s="53"/>
      <c r="Z11" s="54"/>
      <c r="AA11" s="54"/>
      <c r="AB11" s="451"/>
      <c r="AC11" s="451"/>
      <c r="AD11" s="438"/>
      <c r="AE11" s="438"/>
      <c r="AF11" s="48">
        <f t="shared" si="6"/>
        <v>0</v>
      </c>
      <c r="AG11" s="428" t="e">
        <f t="shared" si="7"/>
        <v>#DIV/0!</v>
      </c>
      <c r="AH11" s="464"/>
    </row>
    <row r="12" spans="1:34" ht="19.149999999999999" customHeight="1">
      <c r="A12" s="462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21"/>
      <c r="J12" s="46"/>
      <c r="K12" s="44"/>
      <c r="L12" s="47"/>
      <c r="M12" s="422"/>
      <c r="N12" s="44"/>
      <c r="O12" s="47"/>
      <c r="P12" s="48"/>
      <c r="Q12" s="49"/>
      <c r="R12" s="428"/>
      <c r="S12" s="464"/>
      <c r="T12" s="50"/>
      <c r="U12" s="50"/>
      <c r="V12" s="424"/>
      <c r="W12" s="421">
        <f t="shared" si="8"/>
        <v>0</v>
      </c>
      <c r="X12" s="53"/>
      <c r="Y12" s="53"/>
      <c r="Z12" s="54"/>
      <c r="AA12" s="54"/>
      <c r="AB12" s="451"/>
      <c r="AC12" s="451"/>
      <c r="AD12" s="438"/>
      <c r="AE12" s="438"/>
      <c r="AF12" s="48">
        <f t="shared" si="6"/>
        <v>0</v>
      </c>
      <c r="AG12" s="428" t="e">
        <f t="shared" si="7"/>
        <v>#DIV/0!</v>
      </c>
      <c r="AH12" s="464"/>
    </row>
    <row r="13" spans="1:34" ht="19.149999999999999" customHeight="1">
      <c r="A13" s="462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25"/>
      <c r="J13" s="46"/>
      <c r="K13" s="44"/>
      <c r="L13" s="47"/>
      <c r="M13" s="62"/>
      <c r="N13" s="44"/>
      <c r="O13" s="47"/>
      <c r="P13" s="48"/>
      <c r="Q13" s="49"/>
      <c r="R13" s="428"/>
      <c r="S13" s="464"/>
      <c r="T13" s="63"/>
      <c r="U13" s="63"/>
      <c r="V13" s="425"/>
      <c r="W13" s="421">
        <f t="shared" si="8"/>
        <v>0</v>
      </c>
      <c r="X13" s="64"/>
      <c r="Y13" s="64"/>
      <c r="Z13" s="54"/>
      <c r="AA13" s="54"/>
      <c r="AB13" s="451"/>
      <c r="AC13" s="451"/>
      <c r="AD13" s="438"/>
      <c r="AE13" s="438"/>
      <c r="AF13" s="48">
        <f t="shared" si="6"/>
        <v>0</v>
      </c>
      <c r="AG13" s="428" t="e">
        <f t="shared" si="7"/>
        <v>#DIV/0!</v>
      </c>
      <c r="AH13" s="464"/>
    </row>
    <row r="14" spans="1:34" ht="19.149999999999999" customHeight="1">
      <c r="A14" s="462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25"/>
      <c r="J14" s="46"/>
      <c r="K14" s="44"/>
      <c r="L14" s="47"/>
      <c r="M14" s="62"/>
      <c r="N14" s="44"/>
      <c r="O14" s="47"/>
      <c r="P14" s="48"/>
      <c r="Q14" s="49"/>
      <c r="R14" s="428"/>
      <c r="S14" s="464"/>
      <c r="T14" s="63"/>
      <c r="U14" s="63"/>
      <c r="V14" s="425"/>
      <c r="W14" s="421">
        <f t="shared" si="8"/>
        <v>0</v>
      </c>
      <c r="X14" s="64"/>
      <c r="Y14" s="64"/>
      <c r="Z14" s="54"/>
      <c r="AA14" s="54"/>
      <c r="AB14" s="451"/>
      <c r="AC14" s="451"/>
      <c r="AD14" s="438"/>
      <c r="AE14" s="438"/>
      <c r="AF14" s="65"/>
      <c r="AG14" s="429"/>
      <c r="AH14" s="464"/>
    </row>
    <row r="15" spans="1:34" ht="19.149999999999999" customHeight="1">
      <c r="A15" s="462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25"/>
      <c r="J15" s="46"/>
      <c r="K15" s="44"/>
      <c r="L15" s="47"/>
      <c r="M15" s="62"/>
      <c r="N15" s="68"/>
      <c r="O15" s="47"/>
      <c r="P15" s="48"/>
      <c r="Q15" s="49"/>
      <c r="R15" s="428"/>
      <c r="S15" s="464"/>
      <c r="T15" s="63"/>
      <c r="U15" s="63"/>
      <c r="V15" s="425"/>
      <c r="W15" s="421">
        <f t="shared" si="8"/>
        <v>0</v>
      </c>
      <c r="X15" s="64"/>
      <c r="Y15" s="64"/>
      <c r="Z15" s="54"/>
      <c r="AA15" s="54"/>
      <c r="AB15" s="451"/>
      <c r="AC15" s="451"/>
      <c r="AD15" s="438"/>
      <c r="AE15" s="438"/>
      <c r="AF15" s="65"/>
      <c r="AG15" s="429"/>
      <c r="AH15" s="464"/>
    </row>
    <row r="16" spans="1:34" ht="19.149999999999999" customHeight="1">
      <c r="A16" s="462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25"/>
      <c r="J16" s="46"/>
      <c r="K16" s="44"/>
      <c r="L16" s="47"/>
      <c r="M16" s="62"/>
      <c r="N16" s="68"/>
      <c r="O16" s="47"/>
      <c r="P16" s="48"/>
      <c r="Q16" s="49"/>
      <c r="R16" s="428"/>
      <c r="S16" s="464"/>
      <c r="T16" s="63"/>
      <c r="U16" s="63"/>
      <c r="V16" s="425"/>
      <c r="W16" s="421">
        <f t="shared" si="8"/>
        <v>0</v>
      </c>
      <c r="X16" s="64"/>
      <c r="Y16" s="64"/>
      <c r="Z16" s="54"/>
      <c r="AA16" s="54"/>
      <c r="AB16" s="451"/>
      <c r="AC16" s="451"/>
      <c r="AD16" s="438"/>
      <c r="AE16" s="438"/>
      <c r="AF16" s="65"/>
      <c r="AG16" s="429"/>
      <c r="AH16" s="464"/>
    </row>
    <row r="17" spans="1:34" ht="19.149999999999999" customHeight="1">
      <c r="A17" s="462"/>
      <c r="B17" s="69">
        <v>0</v>
      </c>
      <c r="C17" s="69" t="s">
        <v>198</v>
      </c>
      <c r="D17" s="469" t="s">
        <v>118</v>
      </c>
      <c r="E17" s="469"/>
      <c r="F17" s="360"/>
      <c r="G17" s="70"/>
      <c r="H17" s="71"/>
      <c r="I17" s="72"/>
      <c r="J17" s="70">
        <v>19</v>
      </c>
      <c r="K17" s="70">
        <v>2600</v>
      </c>
      <c r="L17" s="73">
        <v>137.36842105263159</v>
      </c>
      <c r="M17" s="70">
        <f t="shared" ref="M17:O17" si="9">AVERAGE(M5:M16)</f>
        <v>19.666666666666668</v>
      </c>
      <c r="N17" s="70">
        <f t="shared" si="9"/>
        <v>2413.2959548730064</v>
      </c>
      <c r="O17" s="73">
        <f t="shared" si="9"/>
        <v>122.84837477340751</v>
      </c>
      <c r="P17" s="65">
        <f t="shared" ref="P17:P23" si="10">M17-J17</f>
        <v>0.66666666666666785</v>
      </c>
      <c r="Q17" s="74">
        <f t="shared" ref="Q17:Q23" si="11">O17-L17</f>
        <v>-14.520046279224076</v>
      </c>
      <c r="R17" s="75">
        <f>O17/L17</f>
        <v>0.89429851367614654</v>
      </c>
      <c r="S17" s="464"/>
      <c r="T17" s="63"/>
      <c r="U17" s="63"/>
      <c r="V17" s="42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51"/>
      <c r="AC17" s="451"/>
      <c r="AD17" s="79">
        <f>SUM(AD5:AD16)</f>
        <v>3</v>
      </c>
      <c r="AE17" s="79">
        <f>SUM(AE5:AE16)</f>
        <v>0</v>
      </c>
      <c r="AF17" s="65">
        <f t="shared" si="6"/>
        <v>-186.70404512699361</v>
      </c>
      <c r="AG17" s="429">
        <f t="shared" si="7"/>
        <v>0.92819075187423328</v>
      </c>
      <c r="AH17" s="464"/>
    </row>
    <row r="18" spans="1:34" ht="19.149999999999999" customHeight="1">
      <c r="A18" s="471" t="s">
        <v>199</v>
      </c>
      <c r="B18" s="80" t="s">
        <v>192</v>
      </c>
      <c r="C18" s="81"/>
      <c r="D18" s="82" t="s">
        <v>200</v>
      </c>
      <c r="E18" s="83"/>
      <c r="F18" s="361">
        <v>36.86</v>
      </c>
      <c r="G18" s="57">
        <v>3561</v>
      </c>
      <c r="H18" s="84">
        <f t="shared" ref="H18:H29" si="12">F18*G18</f>
        <v>131258.46</v>
      </c>
      <c r="I18" s="438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2249.0526315789466</v>
      </c>
      <c r="O18" s="86">
        <f t="shared" ref="O18:O23" si="14">N18/M18</f>
        <v>124.94736842105259</v>
      </c>
      <c r="P18" s="54">
        <f t="shared" si="10"/>
        <v>1</v>
      </c>
      <c r="Q18" s="88">
        <f t="shared" si="11"/>
        <v>-7.4055727554179924</v>
      </c>
      <c r="R18" s="431">
        <f t="shared" ref="R18:R23" si="15">O18/L18</f>
        <v>0.94404678362573069</v>
      </c>
      <c r="S18" s="472">
        <f>R30</f>
        <v>0.86926361465341573</v>
      </c>
      <c r="T18" s="89">
        <v>0.16666666666666666</v>
      </c>
      <c r="U18" s="89">
        <v>0.2326388888888889</v>
      </c>
      <c r="V18" s="438">
        <v>5</v>
      </c>
      <c r="W18" s="90">
        <f>(U18-T18)*24*60</f>
        <v>95.000000000000028</v>
      </c>
      <c r="X18" s="86"/>
      <c r="Y18" s="86"/>
      <c r="Z18" s="54"/>
      <c r="AA18" s="54"/>
      <c r="AB18" s="451"/>
      <c r="AC18" s="451"/>
      <c r="AD18" s="438"/>
      <c r="AE18" s="438"/>
      <c r="AF18" s="91">
        <f t="shared" si="6"/>
        <v>-0.94736842105339747</v>
      </c>
      <c r="AG18" s="92">
        <f t="shared" si="7"/>
        <v>0.99957894736842068</v>
      </c>
      <c r="AH18" s="473">
        <f>AG30</f>
        <v>0.91655806921388427</v>
      </c>
    </row>
    <row r="19" spans="1:34" ht="19.149999999999999" customHeight="1">
      <c r="A19" s="471"/>
      <c r="B19" s="435" t="s">
        <v>192</v>
      </c>
      <c r="C19" s="434"/>
      <c r="D19" s="82" t="s">
        <v>206</v>
      </c>
      <c r="E19" s="83"/>
      <c r="F19" s="359">
        <v>38.630952380952372</v>
      </c>
      <c r="G19" s="57">
        <v>1379.0000000000002</v>
      </c>
      <c r="H19" s="84">
        <f t="shared" si="12"/>
        <v>53272.083333333328</v>
      </c>
      <c r="I19" s="438"/>
      <c r="J19" s="93">
        <v>18</v>
      </c>
      <c r="K19" s="44">
        <v>2700</v>
      </c>
      <c r="L19" s="47">
        <v>150</v>
      </c>
      <c r="M19" s="87">
        <v>20</v>
      </c>
      <c r="N19" s="94">
        <f t="shared" si="13"/>
        <v>2433.5294117647095</v>
      </c>
      <c r="O19" s="95">
        <f t="shared" si="14"/>
        <v>121.67647058823547</v>
      </c>
      <c r="P19" s="54">
        <f t="shared" si="10"/>
        <v>2</v>
      </c>
      <c r="Q19" s="88">
        <f t="shared" si="11"/>
        <v>-28.323529411764525</v>
      </c>
      <c r="R19" s="431">
        <f t="shared" si="15"/>
        <v>0.8111764705882365</v>
      </c>
      <c r="S19" s="472"/>
      <c r="T19" s="89">
        <v>0.24791666666666667</v>
      </c>
      <c r="U19" s="89">
        <v>0.27152777777777776</v>
      </c>
      <c r="V19" s="438">
        <v>22</v>
      </c>
      <c r="W19" s="90">
        <f>(U19-T19)*24*60</f>
        <v>33.999999999999957</v>
      </c>
      <c r="X19" s="96">
        <v>0.23611111111111113</v>
      </c>
      <c r="Y19" s="96">
        <v>0.24513888888888888</v>
      </c>
      <c r="Z19" s="54"/>
      <c r="AA19" s="54"/>
      <c r="AB19" s="451"/>
      <c r="AC19" s="451"/>
      <c r="AD19" s="438"/>
      <c r="AE19" s="438"/>
      <c r="AF19" s="48">
        <f t="shared" si="6"/>
        <v>-266.47058823529051</v>
      </c>
      <c r="AG19" s="428">
        <f t="shared" si="7"/>
        <v>0.90130718954248501</v>
      </c>
      <c r="AH19" s="474"/>
    </row>
    <row r="20" spans="1:34" ht="19.149999999999999" customHeight="1">
      <c r="A20" s="471"/>
      <c r="B20" s="435" t="s">
        <v>201</v>
      </c>
      <c r="C20" s="55"/>
      <c r="D20" s="42" t="s">
        <v>202</v>
      </c>
      <c r="E20" s="83"/>
      <c r="F20" s="359">
        <v>38.39</v>
      </c>
      <c r="G20" s="57">
        <v>2184</v>
      </c>
      <c r="H20" s="84">
        <f t="shared" si="12"/>
        <v>83843.759999999995</v>
      </c>
      <c r="I20" s="438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1440.0000000000014</v>
      </c>
      <c r="O20" s="95">
        <f t="shared" si="14"/>
        <v>84.705882352941259</v>
      </c>
      <c r="P20" s="54">
        <f t="shared" si="10"/>
        <v>1</v>
      </c>
      <c r="Q20" s="88">
        <f t="shared" si="11"/>
        <v>-17.544117647058741</v>
      </c>
      <c r="R20" s="431">
        <f t="shared" si="15"/>
        <v>0.82841938731482889</v>
      </c>
      <c r="S20" s="472"/>
      <c r="T20" s="89">
        <v>0.27708333333333335</v>
      </c>
      <c r="U20" s="89">
        <v>0.34027777777777773</v>
      </c>
      <c r="V20" s="438">
        <v>8</v>
      </c>
      <c r="W20" s="90">
        <f t="shared" ref="W20:W29" si="16">(U20-T20)*24*60</f>
        <v>90.999999999999915</v>
      </c>
      <c r="X20" s="96"/>
      <c r="Y20" s="96"/>
      <c r="Z20" s="54"/>
      <c r="AA20" s="54"/>
      <c r="AB20" s="451"/>
      <c r="AC20" s="451"/>
      <c r="AD20" s="438"/>
      <c r="AE20" s="438"/>
      <c r="AF20" s="91">
        <f t="shared" si="6"/>
        <v>-195.99999999999864</v>
      </c>
      <c r="AG20" s="92">
        <f t="shared" si="7"/>
        <v>0.88019559902200573</v>
      </c>
      <c r="AH20" s="474"/>
    </row>
    <row r="21" spans="1:34" ht="19.149999999999999" customHeight="1">
      <c r="A21" s="471"/>
      <c r="B21" s="435" t="s">
        <v>201</v>
      </c>
      <c r="C21" s="97"/>
      <c r="D21" s="98" t="s">
        <v>205</v>
      </c>
      <c r="E21" s="43"/>
      <c r="F21" s="359">
        <v>38.1</v>
      </c>
      <c r="G21" s="44">
        <v>872</v>
      </c>
      <c r="H21" s="84">
        <f t="shared" si="12"/>
        <v>33223.200000000004</v>
      </c>
      <c r="I21" s="424"/>
      <c r="J21" s="93">
        <v>17</v>
      </c>
      <c r="K21" s="44">
        <v>1500</v>
      </c>
      <c r="L21" s="47">
        <v>88.235294117647058</v>
      </c>
      <c r="M21" s="422">
        <v>16</v>
      </c>
      <c r="N21" s="94">
        <f t="shared" si="13"/>
        <v>1245.7142857142853</v>
      </c>
      <c r="O21" s="95">
        <f t="shared" si="14"/>
        <v>77.857142857142833</v>
      </c>
      <c r="P21" s="54">
        <f t="shared" si="10"/>
        <v>-1</v>
      </c>
      <c r="Q21" s="88">
        <f t="shared" si="11"/>
        <v>-10.378151260504225</v>
      </c>
      <c r="R21" s="431">
        <f t="shared" si="15"/>
        <v>0.88238095238095215</v>
      </c>
      <c r="S21" s="472"/>
      <c r="T21" s="89">
        <v>0.35625000000000001</v>
      </c>
      <c r="U21" s="89">
        <v>0.38541666666666669</v>
      </c>
      <c r="V21" s="438">
        <v>23</v>
      </c>
      <c r="W21" s="90">
        <f t="shared" si="16"/>
        <v>42.000000000000014</v>
      </c>
      <c r="X21" s="96">
        <v>0.34513888888888888</v>
      </c>
      <c r="Y21" s="96">
        <v>0.35416666666666669</v>
      </c>
      <c r="Z21" s="54"/>
      <c r="AA21" s="54"/>
      <c r="AB21" s="451"/>
      <c r="AC21" s="451"/>
      <c r="AD21" s="438"/>
      <c r="AE21" s="438"/>
      <c r="AF21" s="48">
        <f t="shared" si="6"/>
        <v>-254.28571428571468</v>
      </c>
      <c r="AG21" s="428">
        <f t="shared" si="7"/>
        <v>0.83047619047619026</v>
      </c>
      <c r="AH21" s="475"/>
    </row>
    <row r="22" spans="1:34" ht="19.149999999999999" customHeight="1">
      <c r="A22" s="471"/>
      <c r="B22" s="435" t="s">
        <v>192</v>
      </c>
      <c r="C22" s="97"/>
      <c r="D22" s="42" t="s">
        <v>206</v>
      </c>
      <c r="E22" s="43"/>
      <c r="F22" s="359">
        <v>38.630952380952372</v>
      </c>
      <c r="G22" s="44">
        <v>3546</v>
      </c>
      <c r="H22" s="84">
        <f t="shared" si="12"/>
        <v>136985.3571428571</v>
      </c>
      <c r="I22" s="424"/>
      <c r="J22" s="93">
        <v>18</v>
      </c>
      <c r="K22" s="44">
        <v>2700</v>
      </c>
      <c r="L22" s="47">
        <v>150</v>
      </c>
      <c r="M22" s="87">
        <v>19</v>
      </c>
      <c r="N22" s="94">
        <f t="shared" si="13"/>
        <v>2445.5172413793102</v>
      </c>
      <c r="O22" s="95">
        <f t="shared" si="14"/>
        <v>128.7114337568058</v>
      </c>
      <c r="P22" s="54">
        <f t="shared" si="10"/>
        <v>1</v>
      </c>
      <c r="Q22" s="88">
        <f t="shared" si="11"/>
        <v>-21.288566243194197</v>
      </c>
      <c r="R22" s="431">
        <f t="shared" si="15"/>
        <v>0.85807622504537207</v>
      </c>
      <c r="S22" s="472"/>
      <c r="T22" s="89">
        <v>0.39097222222222222</v>
      </c>
      <c r="U22" s="89">
        <v>0.4513888888888889</v>
      </c>
      <c r="V22" s="438">
        <v>8</v>
      </c>
      <c r="W22" s="90">
        <f t="shared" si="16"/>
        <v>87.000000000000014</v>
      </c>
      <c r="X22" s="96"/>
      <c r="Y22" s="96"/>
      <c r="Z22" s="54"/>
      <c r="AA22" s="54"/>
      <c r="AB22" s="451"/>
      <c r="AC22" s="451"/>
      <c r="AD22" s="438"/>
      <c r="AE22" s="438"/>
      <c r="AF22" s="91">
        <f t="shared" si="6"/>
        <v>-254.48275862068976</v>
      </c>
      <c r="AG22" s="92">
        <f t="shared" si="7"/>
        <v>0.90574712643678157</v>
      </c>
      <c r="AH22" s="475"/>
    </row>
    <row r="23" spans="1:34" ht="19.149999999999999" customHeight="1">
      <c r="A23" s="471"/>
      <c r="B23" s="435" t="s">
        <v>201</v>
      </c>
      <c r="C23" s="97"/>
      <c r="D23" s="42" t="s">
        <v>317</v>
      </c>
      <c r="E23" s="43"/>
      <c r="F23" s="359">
        <v>49.91</v>
      </c>
      <c r="G23" s="44">
        <v>2556.4</v>
      </c>
      <c r="H23" s="84">
        <f t="shared" si="12"/>
        <v>127589.924</v>
      </c>
      <c r="I23" s="424">
        <v>1</v>
      </c>
      <c r="J23" s="93">
        <v>15</v>
      </c>
      <c r="K23" s="44">
        <v>1500</v>
      </c>
      <c r="L23" s="47">
        <v>100</v>
      </c>
      <c r="M23" s="87">
        <v>16</v>
      </c>
      <c r="N23" s="94">
        <f t="shared" si="13"/>
        <v>1447.018867924528</v>
      </c>
      <c r="O23" s="95">
        <f t="shared" si="14"/>
        <v>90.438679245282998</v>
      </c>
      <c r="P23" s="54">
        <f t="shared" si="10"/>
        <v>1</v>
      </c>
      <c r="Q23" s="88">
        <f t="shared" si="11"/>
        <v>-9.561320754717002</v>
      </c>
      <c r="R23" s="431">
        <f t="shared" si="15"/>
        <v>0.90438679245282994</v>
      </c>
      <c r="S23" s="472"/>
      <c r="T23" s="89">
        <v>0.48749999999999999</v>
      </c>
      <c r="U23" s="89">
        <v>0.56111111111111112</v>
      </c>
      <c r="V23" s="438">
        <v>5</v>
      </c>
      <c r="W23" s="90">
        <f t="shared" si="16"/>
        <v>106.00000000000003</v>
      </c>
      <c r="X23" s="96"/>
      <c r="Y23" s="96"/>
      <c r="Z23" s="54"/>
      <c r="AA23" s="54"/>
      <c r="AB23" s="451"/>
      <c r="AC23" s="451"/>
      <c r="AD23" s="438"/>
      <c r="AE23" s="438"/>
      <c r="AF23" s="48">
        <f t="shared" si="6"/>
        <v>-52.981132075472033</v>
      </c>
      <c r="AG23" s="428">
        <f t="shared" si="7"/>
        <v>0.96467924528301863</v>
      </c>
      <c r="AH23" s="475"/>
    </row>
    <row r="24" spans="1:34" ht="19.149999999999999" customHeight="1">
      <c r="A24" s="471"/>
      <c r="B24" s="435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1"/>
      <c r="S24" s="472"/>
      <c r="T24" s="89"/>
      <c r="U24" s="89"/>
      <c r="V24" s="438"/>
      <c r="W24" s="90">
        <f t="shared" si="16"/>
        <v>0</v>
      </c>
      <c r="X24" s="438"/>
      <c r="Y24" s="438"/>
      <c r="Z24" s="54"/>
      <c r="AA24" s="54"/>
      <c r="AB24" s="451"/>
      <c r="AC24" s="451"/>
      <c r="AD24" s="438"/>
      <c r="AE24" s="438"/>
      <c r="AF24" s="91">
        <f t="shared" si="6"/>
        <v>0</v>
      </c>
      <c r="AG24" s="92" t="e">
        <f t="shared" si="7"/>
        <v>#DIV/0!</v>
      </c>
      <c r="AH24" s="475"/>
    </row>
    <row r="25" spans="1:34" ht="19.149999999999999" customHeight="1">
      <c r="A25" s="471"/>
      <c r="B25" s="435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1"/>
      <c r="S25" s="472"/>
      <c r="T25" s="89"/>
      <c r="U25" s="89"/>
      <c r="V25" s="438"/>
      <c r="W25" s="90">
        <f t="shared" si="16"/>
        <v>0</v>
      </c>
      <c r="X25" s="438"/>
      <c r="Y25" s="438"/>
      <c r="Z25" s="54"/>
      <c r="AA25" s="54"/>
      <c r="AB25" s="451"/>
      <c r="AC25" s="451"/>
      <c r="AD25" s="438"/>
      <c r="AE25" s="438"/>
      <c r="AF25" s="48">
        <f t="shared" si="6"/>
        <v>0</v>
      </c>
      <c r="AG25" s="428" t="e">
        <f t="shared" si="7"/>
        <v>#DIV/0!</v>
      </c>
      <c r="AH25" s="475"/>
    </row>
    <row r="26" spans="1:34" ht="19.149999999999999" customHeight="1">
      <c r="A26" s="471"/>
      <c r="B26" s="435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1"/>
      <c r="S26" s="472"/>
      <c r="T26" s="89"/>
      <c r="U26" s="89"/>
      <c r="V26" s="438"/>
      <c r="W26" s="90">
        <f t="shared" si="16"/>
        <v>0</v>
      </c>
      <c r="X26" s="438"/>
      <c r="Y26" s="438"/>
      <c r="Z26" s="54"/>
      <c r="AA26" s="54"/>
      <c r="AB26" s="451"/>
      <c r="AC26" s="451"/>
      <c r="AD26" s="438"/>
      <c r="AE26" s="438"/>
      <c r="AF26" s="91">
        <f t="shared" si="6"/>
        <v>0</v>
      </c>
      <c r="AG26" s="92" t="e">
        <f t="shared" si="7"/>
        <v>#DIV/0!</v>
      </c>
      <c r="AH26" s="475"/>
    </row>
    <row r="27" spans="1:34" ht="19.149999999999999" customHeight="1">
      <c r="A27" s="471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1"/>
      <c r="S27" s="472"/>
      <c r="T27" s="89"/>
      <c r="U27" s="89"/>
      <c r="V27" s="438"/>
      <c r="W27" s="90">
        <f t="shared" si="16"/>
        <v>0</v>
      </c>
      <c r="X27" s="438"/>
      <c r="Y27" s="438"/>
      <c r="Z27" s="54"/>
      <c r="AA27" s="54"/>
      <c r="AB27" s="451"/>
      <c r="AC27" s="451"/>
      <c r="AD27" s="438"/>
      <c r="AE27" s="438"/>
      <c r="AF27" s="48">
        <f t="shared" si="6"/>
        <v>0</v>
      </c>
      <c r="AG27" s="428" t="e">
        <f t="shared" si="7"/>
        <v>#DIV/0!</v>
      </c>
      <c r="AH27" s="475"/>
    </row>
    <row r="28" spans="1:34" ht="19.149999999999999" customHeight="1">
      <c r="A28" s="471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1"/>
      <c r="S28" s="472"/>
      <c r="T28" s="89"/>
      <c r="U28" s="89"/>
      <c r="V28" s="438"/>
      <c r="W28" s="90">
        <f t="shared" si="16"/>
        <v>0</v>
      </c>
      <c r="X28" s="438"/>
      <c r="Y28" s="438"/>
      <c r="Z28" s="54"/>
      <c r="AA28" s="54"/>
      <c r="AB28" s="451"/>
      <c r="AC28" s="451"/>
      <c r="AD28" s="438"/>
      <c r="AE28" s="438"/>
      <c r="AF28" s="91">
        <f t="shared" si="6"/>
        <v>0</v>
      </c>
      <c r="AG28" s="92" t="e">
        <f t="shared" si="7"/>
        <v>#DIV/0!</v>
      </c>
      <c r="AH28" s="475"/>
    </row>
    <row r="29" spans="1:34" ht="19.149999999999999" customHeight="1">
      <c r="A29" s="471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1"/>
      <c r="S29" s="472"/>
      <c r="T29" s="89"/>
      <c r="U29" s="89"/>
      <c r="V29" s="438"/>
      <c r="W29" s="90">
        <f t="shared" si="16"/>
        <v>0</v>
      </c>
      <c r="X29" s="438"/>
      <c r="Y29" s="438"/>
      <c r="Z29" s="54"/>
      <c r="AA29" s="54"/>
      <c r="AB29" s="451"/>
      <c r="AC29" s="451"/>
      <c r="AD29" s="438"/>
      <c r="AE29" s="438"/>
      <c r="AF29" s="48">
        <f t="shared" si="6"/>
        <v>0</v>
      </c>
      <c r="AG29" s="428"/>
      <c r="AH29" s="475"/>
    </row>
    <row r="30" spans="1:34" ht="19.149999999999999" customHeight="1">
      <c r="A30" s="471"/>
      <c r="B30" s="99">
        <v>0</v>
      </c>
      <c r="C30" s="100" t="s">
        <v>207</v>
      </c>
      <c r="D30" s="470" t="s">
        <v>118</v>
      </c>
      <c r="E30" s="470"/>
      <c r="F30" s="363"/>
      <c r="G30" s="101"/>
      <c r="H30" s="102"/>
      <c r="I30" s="103"/>
      <c r="J30" s="101">
        <v>16.833333333333332</v>
      </c>
      <c r="K30" s="101">
        <v>2047.6666666666667</v>
      </c>
      <c r="L30" s="104">
        <v>120.47303921568628</v>
      </c>
      <c r="M30" s="101">
        <f t="shared" ref="M30:O30" si="17">AVERAGE(M18:M29)</f>
        <v>17.666666666666668</v>
      </c>
      <c r="N30" s="101">
        <f t="shared" si="17"/>
        <v>1876.8054063936304</v>
      </c>
      <c r="O30" s="104">
        <f>AVERAGE(O18:O29)</f>
        <v>104.72282953691017</v>
      </c>
      <c r="P30" s="54">
        <f t="shared" ref="P30:P37" si="18">M30-J30</f>
        <v>0.8333333333333357</v>
      </c>
      <c r="Q30" s="88">
        <f t="shared" ref="Q30:Q37" si="19">O30-L30</f>
        <v>-15.750209678776116</v>
      </c>
      <c r="R30" s="105">
        <f>O30/L30</f>
        <v>0.86926361465341573</v>
      </c>
      <c r="S30" s="4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51"/>
      <c r="AC30" s="451"/>
      <c r="AD30" s="107">
        <f>SUM(AD18:AD29)</f>
        <v>0</v>
      </c>
      <c r="AE30" s="107">
        <f>SUM(AE18:AE29)</f>
        <v>0</v>
      </c>
      <c r="AF30" s="108">
        <f t="shared" si="6"/>
        <v>-170.86126027303635</v>
      </c>
      <c r="AG30" s="109">
        <f t="shared" ref="AG30" si="20">N30/K30</f>
        <v>0.91655806921388427</v>
      </c>
      <c r="AH30" s="476"/>
    </row>
    <row r="31" spans="1:34" ht="19.149999999999999" customHeight="1">
      <c r="A31" s="479" t="s">
        <v>208</v>
      </c>
      <c r="B31" s="110" t="s">
        <v>115</v>
      </c>
      <c r="C31" s="66"/>
      <c r="D31" s="111" t="s">
        <v>209</v>
      </c>
      <c r="E31" s="112"/>
      <c r="F31" s="364">
        <v>35.33</v>
      </c>
      <c r="G31" s="94">
        <v>1956</v>
      </c>
      <c r="H31" s="113">
        <f t="shared" ref="H31:H40" si="21">F31*G31</f>
        <v>69105.48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7" si="22">G31/W31*60</f>
        <v>1892.9032258064522</v>
      </c>
      <c r="O31" s="116">
        <f t="shared" ref="O31:O37" si="23">N31/M31</f>
        <v>157.741935483871</v>
      </c>
      <c r="P31" s="117">
        <f t="shared" si="18"/>
        <v>0</v>
      </c>
      <c r="Q31" s="118">
        <f t="shared" si="19"/>
        <v>-18.758064516128997</v>
      </c>
      <c r="R31" s="432">
        <f t="shared" ref="R30:R37" si="24">O31/L31</f>
        <v>0.89372201407292351</v>
      </c>
      <c r="S31" s="481">
        <f>R43</f>
        <v>0.87905418710888961</v>
      </c>
      <c r="T31" s="119">
        <v>0.16666666666666666</v>
      </c>
      <c r="U31" s="119">
        <v>0.2097222222222222</v>
      </c>
      <c r="V31" s="52">
        <v>5</v>
      </c>
      <c r="W31" s="120">
        <f t="shared" ref="W31:W42" si="25">(U31-T31)*24*60</f>
        <v>61.999999999999979</v>
      </c>
      <c r="X31" s="52"/>
      <c r="Y31" s="52"/>
      <c r="Z31" s="51"/>
      <c r="AA31" s="51"/>
      <c r="AB31" s="451"/>
      <c r="AC31" s="451"/>
      <c r="AD31" s="52"/>
      <c r="AE31" s="52"/>
      <c r="AF31" s="117">
        <f t="shared" si="6"/>
        <v>-225.09677419354784</v>
      </c>
      <c r="AG31" s="121">
        <f t="shared" si="7"/>
        <v>0.89372201407292362</v>
      </c>
      <c r="AH31" s="477">
        <f>AG43</f>
        <v>0.86971724158067421</v>
      </c>
    </row>
    <row r="32" spans="1:34" ht="19.149999999999999" customHeight="1">
      <c r="A32" s="480"/>
      <c r="B32" s="122" t="s">
        <v>115</v>
      </c>
      <c r="C32" s="123"/>
      <c r="D32" s="98" t="s">
        <v>210</v>
      </c>
      <c r="E32" s="43"/>
      <c r="F32" s="359">
        <v>34.229999999999997</v>
      </c>
      <c r="G32" s="44">
        <v>1784</v>
      </c>
      <c r="H32" s="84">
        <f t="shared" si="21"/>
        <v>61066.319999999992</v>
      </c>
      <c r="I32" s="421"/>
      <c r="J32" s="46">
        <v>12</v>
      </c>
      <c r="K32" s="44">
        <v>2118</v>
      </c>
      <c r="L32" s="47">
        <v>176.5</v>
      </c>
      <c r="M32" s="46">
        <v>12</v>
      </c>
      <c r="N32" s="44">
        <f t="shared" si="22"/>
        <v>1877.8947368421054</v>
      </c>
      <c r="O32" s="47">
        <f t="shared" si="23"/>
        <v>156.49122807017545</v>
      </c>
      <c r="P32" s="48">
        <f t="shared" si="18"/>
        <v>0</v>
      </c>
      <c r="Q32" s="49">
        <f t="shared" si="19"/>
        <v>-20.008771929824547</v>
      </c>
      <c r="R32" s="428">
        <f t="shared" si="24"/>
        <v>0.88663585308881276</v>
      </c>
      <c r="S32" s="472"/>
      <c r="T32" s="89">
        <v>0.21458333333333332</v>
      </c>
      <c r="U32" s="89">
        <v>0.25416666666666665</v>
      </c>
      <c r="V32" s="438">
        <v>7</v>
      </c>
      <c r="W32" s="90">
        <f t="shared" si="25"/>
        <v>57</v>
      </c>
      <c r="X32" s="124"/>
      <c r="Y32" s="124"/>
      <c r="Z32" s="125"/>
      <c r="AA32" s="125"/>
      <c r="AB32" s="451"/>
      <c r="AC32" s="451"/>
      <c r="AD32" s="438"/>
      <c r="AE32" s="438"/>
      <c r="AF32" s="48">
        <f t="shared" si="6"/>
        <v>-240.10526315789457</v>
      </c>
      <c r="AG32" s="428">
        <f t="shared" si="7"/>
        <v>0.88663585308881276</v>
      </c>
      <c r="AH32" s="463"/>
    </row>
    <row r="33" spans="1:34" ht="19.149999999999999" customHeight="1">
      <c r="A33" s="480"/>
      <c r="B33" s="122" t="s">
        <v>201</v>
      </c>
      <c r="C33" s="438"/>
      <c r="D33" s="82" t="s">
        <v>317</v>
      </c>
      <c r="E33" s="83"/>
      <c r="F33" s="359">
        <v>49.91</v>
      </c>
      <c r="G33" s="57">
        <v>2091.6</v>
      </c>
      <c r="H33" s="84">
        <f t="shared" si="21"/>
        <v>104391.75599999999</v>
      </c>
      <c r="I33" s="438"/>
      <c r="J33" s="46">
        <v>15</v>
      </c>
      <c r="K33" s="44">
        <v>1500</v>
      </c>
      <c r="L33" s="47">
        <v>100</v>
      </c>
      <c r="M33" s="46">
        <v>14</v>
      </c>
      <c r="N33" s="44">
        <f t="shared" si="22"/>
        <v>1321.0105263157895</v>
      </c>
      <c r="O33" s="47">
        <f t="shared" si="23"/>
        <v>94.357894736842113</v>
      </c>
      <c r="P33" s="48">
        <f t="shared" si="18"/>
        <v>-1</v>
      </c>
      <c r="Q33" s="49">
        <f t="shared" si="19"/>
        <v>-5.6421052631578874</v>
      </c>
      <c r="R33" s="428">
        <f t="shared" si="24"/>
        <v>0.94357894736842107</v>
      </c>
      <c r="S33" s="472"/>
      <c r="T33" s="89">
        <v>0.27013888888888887</v>
      </c>
      <c r="U33" s="89">
        <v>0.33611111111111108</v>
      </c>
      <c r="V33" s="438">
        <v>23</v>
      </c>
      <c r="W33" s="90">
        <f t="shared" si="25"/>
        <v>94.999999999999986</v>
      </c>
      <c r="X33" s="124">
        <v>0.25763888888888892</v>
      </c>
      <c r="Y33" s="124">
        <v>0.2673611111111111</v>
      </c>
      <c r="Z33" s="125"/>
      <c r="AA33" s="125"/>
      <c r="AB33" s="451"/>
      <c r="AC33" s="451"/>
      <c r="AD33" s="438"/>
      <c r="AE33" s="438"/>
      <c r="AF33" s="48">
        <f t="shared" si="6"/>
        <v>-178.98947368421045</v>
      </c>
      <c r="AG33" s="126">
        <f t="shared" si="7"/>
        <v>0.88067368421052639</v>
      </c>
      <c r="AH33" s="463"/>
    </row>
    <row r="34" spans="1:34" ht="19.149999999999999" customHeight="1">
      <c r="A34" s="480"/>
      <c r="B34" s="122" t="s">
        <v>196</v>
      </c>
      <c r="C34" s="127"/>
      <c r="D34" s="82" t="s">
        <v>212</v>
      </c>
      <c r="E34" s="83"/>
      <c r="F34" s="359">
        <v>54.09</v>
      </c>
      <c r="G34" s="57">
        <v>2621.54</v>
      </c>
      <c r="H34" s="84">
        <f t="shared" si="21"/>
        <v>141799.0986</v>
      </c>
      <c r="I34" s="438"/>
      <c r="J34" s="46">
        <v>18</v>
      </c>
      <c r="K34" s="44">
        <v>1500</v>
      </c>
      <c r="L34" s="47">
        <v>83.333333333333329</v>
      </c>
      <c r="M34" s="46">
        <v>18</v>
      </c>
      <c r="N34" s="44">
        <f t="shared" si="22"/>
        <v>1268.487096774194</v>
      </c>
      <c r="O34" s="47">
        <f t="shared" si="23"/>
        <v>70.471505376344112</v>
      </c>
      <c r="P34" s="48">
        <f t="shared" si="18"/>
        <v>0</v>
      </c>
      <c r="Q34" s="49">
        <f t="shared" si="19"/>
        <v>-12.861827956989217</v>
      </c>
      <c r="R34" s="428">
        <f t="shared" si="24"/>
        <v>0.84565806451612935</v>
      </c>
      <c r="S34" s="472"/>
      <c r="T34" s="89">
        <v>0.34027777777777773</v>
      </c>
      <c r="U34" s="89">
        <v>0.42638888888888882</v>
      </c>
      <c r="V34" s="438">
        <v>6</v>
      </c>
      <c r="W34" s="90">
        <f t="shared" si="25"/>
        <v>123.99999999999996</v>
      </c>
      <c r="X34" s="124"/>
      <c r="Y34" s="124"/>
      <c r="Z34" s="125"/>
      <c r="AA34" s="125"/>
      <c r="AB34" s="451"/>
      <c r="AC34" s="451"/>
      <c r="AD34" s="438"/>
      <c r="AE34" s="438"/>
      <c r="AF34" s="48">
        <f t="shared" si="6"/>
        <v>-231.51290322580599</v>
      </c>
      <c r="AG34" s="126">
        <f t="shared" si="7"/>
        <v>0.84565806451612935</v>
      </c>
      <c r="AH34" s="463"/>
    </row>
    <row r="35" spans="1:34" ht="19.149999999999999" customHeight="1">
      <c r="A35" s="480"/>
      <c r="B35" s="122" t="s">
        <v>196</v>
      </c>
      <c r="C35" s="41"/>
      <c r="D35" s="42" t="s">
        <v>213</v>
      </c>
      <c r="E35" s="43"/>
      <c r="F35" s="359">
        <v>50.67</v>
      </c>
      <c r="G35" s="128">
        <v>2016</v>
      </c>
      <c r="H35" s="84">
        <f t="shared" si="21"/>
        <v>102150.72</v>
      </c>
      <c r="I35" s="424"/>
      <c r="J35" s="46">
        <v>18</v>
      </c>
      <c r="K35" s="44">
        <v>1500</v>
      </c>
      <c r="L35" s="47">
        <v>83.333333333333329</v>
      </c>
      <c r="M35" s="46">
        <v>18</v>
      </c>
      <c r="N35" s="44">
        <f t="shared" si="22"/>
        <v>1247.0103092783509</v>
      </c>
      <c r="O35" s="47">
        <f t="shared" si="23"/>
        <v>69.278350515463941</v>
      </c>
      <c r="P35" s="48">
        <f t="shared" si="18"/>
        <v>0</v>
      </c>
      <c r="Q35" s="49">
        <f t="shared" si="19"/>
        <v>-14.054982817869387</v>
      </c>
      <c r="R35" s="428">
        <f t="shared" si="24"/>
        <v>0.83134020618556737</v>
      </c>
      <c r="S35" s="472"/>
      <c r="T35" s="89">
        <v>0.46805555555555545</v>
      </c>
      <c r="U35" s="89">
        <v>0.53541666666666654</v>
      </c>
      <c r="V35" s="438">
        <v>7</v>
      </c>
      <c r="W35" s="90">
        <f t="shared" si="25"/>
        <v>96.999999999999972</v>
      </c>
      <c r="X35" s="124"/>
      <c r="Y35" s="124"/>
      <c r="Z35" s="125"/>
      <c r="AA35" s="125"/>
      <c r="AB35" s="451"/>
      <c r="AC35" s="451"/>
      <c r="AD35" s="438"/>
      <c r="AE35" s="438"/>
      <c r="AF35" s="117">
        <f t="shared" si="6"/>
        <v>-252.98969072164914</v>
      </c>
      <c r="AG35" s="121">
        <f t="shared" si="7"/>
        <v>0.83134020618556725</v>
      </c>
      <c r="AH35" s="464"/>
    </row>
    <row r="36" spans="1:34" ht="19.149999999999999" customHeight="1">
      <c r="A36" s="480"/>
      <c r="B36" s="122" t="s">
        <v>107</v>
      </c>
      <c r="C36" s="129"/>
      <c r="D36" s="42" t="s">
        <v>337</v>
      </c>
      <c r="E36" s="83"/>
      <c r="F36" s="359">
        <v>25.64</v>
      </c>
      <c r="G36" s="57">
        <v>494</v>
      </c>
      <c r="H36" s="84">
        <f t="shared" si="21"/>
        <v>12666.16</v>
      </c>
      <c r="I36" s="438"/>
      <c r="J36" s="46">
        <v>10</v>
      </c>
      <c r="K36" s="44">
        <v>1500</v>
      </c>
      <c r="L36" s="47">
        <v>150</v>
      </c>
      <c r="M36" s="46">
        <v>10</v>
      </c>
      <c r="N36" s="44">
        <f t="shared" si="22"/>
        <v>1288.6956521738996</v>
      </c>
      <c r="O36" s="47">
        <f t="shared" si="23"/>
        <v>128.86956521738995</v>
      </c>
      <c r="P36" s="48">
        <f t="shared" si="18"/>
        <v>0</v>
      </c>
      <c r="Q36" s="49">
        <f t="shared" si="19"/>
        <v>-21.130434782610052</v>
      </c>
      <c r="R36" s="428">
        <f t="shared" si="24"/>
        <v>0.85913043478259965</v>
      </c>
      <c r="S36" s="472"/>
      <c r="T36" s="89">
        <v>0.54097222222222208</v>
      </c>
      <c r="U36" s="89">
        <v>0.55694444444444446</v>
      </c>
      <c r="V36" s="438">
        <v>8</v>
      </c>
      <c r="W36" s="90">
        <f t="shared" si="25"/>
        <v>23.000000000000238</v>
      </c>
      <c r="X36" s="124"/>
      <c r="Y36" s="124"/>
      <c r="Z36" s="125"/>
      <c r="AA36" s="125"/>
      <c r="AB36" s="451"/>
      <c r="AC36" s="451"/>
      <c r="AD36" s="438">
        <v>1</v>
      </c>
      <c r="AE36" s="438"/>
      <c r="AF36" s="48">
        <f t="shared" si="6"/>
        <v>-211.30434782610041</v>
      </c>
      <c r="AG36" s="428">
        <f t="shared" si="7"/>
        <v>0.85913043478259976</v>
      </c>
      <c r="AH36" s="464"/>
    </row>
    <row r="37" spans="1:34" ht="19.149999999999999" customHeight="1">
      <c r="A37" s="480"/>
      <c r="B37" s="122" t="s">
        <v>115</v>
      </c>
      <c r="C37" s="129"/>
      <c r="D37" s="82" t="s">
        <v>116</v>
      </c>
      <c r="E37" s="83"/>
      <c r="F37" s="359">
        <v>28.57</v>
      </c>
      <c r="G37" s="57">
        <v>1311</v>
      </c>
      <c r="H37" s="84">
        <f t="shared" si="21"/>
        <v>37455.269999999997</v>
      </c>
      <c r="I37" s="438"/>
      <c r="J37" s="46">
        <v>12</v>
      </c>
      <c r="K37" s="44">
        <v>1500</v>
      </c>
      <c r="L37" s="47">
        <v>125</v>
      </c>
      <c r="M37" s="46">
        <v>12</v>
      </c>
      <c r="N37" s="44">
        <f t="shared" si="22"/>
        <v>1311.0000000000011</v>
      </c>
      <c r="O37" s="47">
        <f t="shared" si="23"/>
        <v>109.2500000000001</v>
      </c>
      <c r="P37" s="48">
        <f t="shared" si="18"/>
        <v>0</v>
      </c>
      <c r="Q37" s="49">
        <f t="shared" si="19"/>
        <v>-15.749999999999901</v>
      </c>
      <c r="R37" s="428">
        <f t="shared" si="24"/>
        <v>0.87400000000000078</v>
      </c>
      <c r="S37" s="472"/>
      <c r="T37" s="89">
        <v>0.56111111111111112</v>
      </c>
      <c r="U37" s="89">
        <v>0.60277777777777775</v>
      </c>
      <c r="V37" s="438">
        <v>6</v>
      </c>
      <c r="W37" s="90">
        <f t="shared" si="25"/>
        <v>59.999999999999943</v>
      </c>
      <c r="X37" s="124"/>
      <c r="Y37" s="124"/>
      <c r="Z37" s="125"/>
      <c r="AA37" s="125"/>
      <c r="AB37" s="451"/>
      <c r="AC37" s="451"/>
      <c r="AD37" s="438"/>
      <c r="AE37" s="438"/>
      <c r="AF37" s="48">
        <f t="shared" si="6"/>
        <v>-188.99999999999886</v>
      </c>
      <c r="AG37" s="126">
        <f t="shared" si="7"/>
        <v>0.87400000000000078</v>
      </c>
      <c r="AH37" s="464"/>
    </row>
    <row r="38" spans="1:34" ht="19.149999999999999" customHeight="1">
      <c r="A38" s="480"/>
      <c r="B38" s="122">
        <v>0</v>
      </c>
      <c r="C38" s="129"/>
      <c r="D38" s="82"/>
      <c r="E38" s="83"/>
      <c r="F38" s="359" t="s">
        <v>105</v>
      </c>
      <c r="G38" s="57"/>
      <c r="H38" s="84">
        <f t="shared" si="21"/>
        <v>0</v>
      </c>
      <c r="I38" s="438"/>
      <c r="J38" s="46"/>
      <c r="K38" s="44"/>
      <c r="L38" s="47"/>
      <c r="M38" s="427"/>
      <c r="N38" s="44"/>
      <c r="O38" s="47"/>
      <c r="P38" s="48"/>
      <c r="Q38" s="49"/>
      <c r="R38" s="428"/>
      <c r="S38" s="472"/>
      <c r="T38" s="89"/>
      <c r="U38" s="89"/>
      <c r="V38" s="438"/>
      <c r="W38" s="90">
        <f t="shared" si="25"/>
        <v>0</v>
      </c>
      <c r="X38" s="124"/>
      <c r="Y38" s="124"/>
      <c r="Z38" s="125"/>
      <c r="AA38" s="125"/>
      <c r="AB38" s="451"/>
      <c r="AC38" s="451"/>
      <c r="AD38" s="438"/>
      <c r="AE38" s="438"/>
      <c r="AF38" s="48">
        <f t="shared" si="6"/>
        <v>0</v>
      </c>
      <c r="AG38" s="126" t="e">
        <f t="shared" si="7"/>
        <v>#DIV/0!</v>
      </c>
      <c r="AH38" s="464"/>
    </row>
    <row r="39" spans="1:34" ht="19.149999999999999" customHeight="1">
      <c r="A39" s="480"/>
      <c r="B39" s="122">
        <v>0</v>
      </c>
      <c r="C39" s="127"/>
      <c r="D39" s="42"/>
      <c r="E39" s="43"/>
      <c r="F39" s="359" t="s">
        <v>105</v>
      </c>
      <c r="G39" s="57"/>
      <c r="H39" s="84">
        <f t="shared" si="21"/>
        <v>0</v>
      </c>
      <c r="I39" s="438"/>
      <c r="J39" s="46"/>
      <c r="K39" s="44"/>
      <c r="L39" s="47"/>
      <c r="M39" s="427"/>
      <c r="N39" s="44"/>
      <c r="O39" s="47"/>
      <c r="P39" s="48"/>
      <c r="Q39" s="49"/>
      <c r="R39" s="428"/>
      <c r="S39" s="472"/>
      <c r="T39" s="89"/>
      <c r="U39" s="89"/>
      <c r="V39" s="438"/>
      <c r="W39" s="90">
        <f t="shared" si="25"/>
        <v>0</v>
      </c>
      <c r="X39" s="124"/>
      <c r="Y39" s="124"/>
      <c r="Z39" s="125"/>
      <c r="AA39" s="125"/>
      <c r="AB39" s="451"/>
      <c r="AC39" s="451"/>
      <c r="AD39" s="438"/>
      <c r="AE39" s="438"/>
      <c r="AF39" s="117">
        <f t="shared" si="6"/>
        <v>0</v>
      </c>
      <c r="AG39" s="121" t="e">
        <f t="shared" si="7"/>
        <v>#DIV/0!</v>
      </c>
      <c r="AH39" s="464"/>
    </row>
    <row r="40" spans="1:34" ht="19.149999999999999" customHeight="1">
      <c r="A40" s="480"/>
      <c r="B40" s="131">
        <v>0</v>
      </c>
      <c r="C40" s="97"/>
      <c r="D40" s="42"/>
      <c r="E40" s="43"/>
      <c r="F40" s="359" t="s">
        <v>105</v>
      </c>
      <c r="G40" s="44"/>
      <c r="H40" s="84">
        <f t="shared" si="21"/>
        <v>0</v>
      </c>
      <c r="I40" s="424"/>
      <c r="J40" s="132"/>
      <c r="K40" s="133"/>
      <c r="L40" s="134"/>
      <c r="M40" s="422"/>
      <c r="N40" s="44"/>
      <c r="O40" s="47"/>
      <c r="P40" s="48"/>
      <c r="Q40" s="49"/>
      <c r="R40" s="428"/>
      <c r="S40" s="472"/>
      <c r="T40" s="89"/>
      <c r="U40" s="89"/>
      <c r="V40" s="438"/>
      <c r="W40" s="90">
        <f t="shared" si="25"/>
        <v>0</v>
      </c>
      <c r="X40" s="124"/>
      <c r="Y40" s="124"/>
      <c r="Z40" s="125"/>
      <c r="AA40" s="125"/>
      <c r="AB40" s="451"/>
      <c r="AC40" s="451"/>
      <c r="AD40" s="438"/>
      <c r="AE40" s="438"/>
      <c r="AF40" s="48">
        <f t="shared" si="6"/>
        <v>0</v>
      </c>
      <c r="AG40" s="428" t="e">
        <f t="shared" si="7"/>
        <v>#DIV/0!</v>
      </c>
      <c r="AH40" s="464"/>
    </row>
    <row r="41" spans="1:34" ht="19.149999999999999" customHeight="1">
      <c r="A41" s="480"/>
      <c r="B41" s="438">
        <v>0</v>
      </c>
      <c r="C41" s="55"/>
      <c r="D41" s="82"/>
      <c r="E41" s="83"/>
      <c r="F41" s="359" t="s">
        <v>105</v>
      </c>
      <c r="G41" s="57"/>
      <c r="H41" s="84"/>
      <c r="I41" s="438"/>
      <c r="J41" s="87"/>
      <c r="K41" s="57"/>
      <c r="L41" s="86"/>
      <c r="M41" s="427"/>
      <c r="N41" s="57"/>
      <c r="O41" s="86"/>
      <c r="P41" s="54"/>
      <c r="Q41" s="88"/>
      <c r="R41" s="431"/>
      <c r="S41" s="472"/>
      <c r="T41" s="89"/>
      <c r="U41" s="89"/>
      <c r="V41" s="438"/>
      <c r="W41" s="90">
        <f t="shared" si="25"/>
        <v>0</v>
      </c>
      <c r="X41" s="124"/>
      <c r="Y41" s="124"/>
      <c r="Z41" s="125"/>
      <c r="AA41" s="125"/>
      <c r="AB41" s="451"/>
      <c r="AC41" s="451"/>
      <c r="AD41" s="438"/>
      <c r="AE41" s="438"/>
      <c r="AF41" s="48"/>
      <c r="AG41" s="130"/>
      <c r="AH41" s="464"/>
    </row>
    <row r="42" spans="1:34" ht="19.149999999999999" customHeight="1">
      <c r="A42" s="480"/>
      <c r="B42" s="438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38"/>
      <c r="J42" s="87"/>
      <c r="K42" s="57"/>
      <c r="L42" s="86"/>
      <c r="M42" s="427"/>
      <c r="N42" s="57"/>
      <c r="O42" s="86"/>
      <c r="P42" s="54"/>
      <c r="Q42" s="88"/>
      <c r="R42" s="431"/>
      <c r="S42" s="472"/>
      <c r="T42" s="89"/>
      <c r="U42" s="89"/>
      <c r="V42" s="438"/>
      <c r="W42" s="90">
        <f t="shared" si="25"/>
        <v>0</v>
      </c>
      <c r="X42" s="124"/>
      <c r="Y42" s="124"/>
      <c r="Z42" s="125"/>
      <c r="AA42" s="125"/>
      <c r="AB42" s="451"/>
      <c r="AC42" s="451"/>
      <c r="AD42" s="438"/>
      <c r="AE42" s="438"/>
      <c r="AF42" s="48"/>
      <c r="AG42" s="130"/>
      <c r="AH42" s="464"/>
    </row>
    <row r="43" spans="1:34" ht="19.149999999999999" customHeight="1">
      <c r="A43" s="480"/>
      <c r="B43" s="122">
        <v>0</v>
      </c>
      <c r="C43" s="100" t="s">
        <v>214</v>
      </c>
      <c r="D43" s="478" t="s">
        <v>118</v>
      </c>
      <c r="E43" s="478"/>
      <c r="F43" s="363"/>
      <c r="G43" s="101"/>
      <c r="H43" s="102"/>
      <c r="I43" s="103"/>
      <c r="J43" s="101">
        <v>13.857142857142858</v>
      </c>
      <c r="K43" s="101">
        <v>1676.5714285714287</v>
      </c>
      <c r="L43" s="104">
        <v>127.80952380952382</v>
      </c>
      <c r="M43" s="101">
        <f t="shared" ref="M43:O43" si="26">AVERAGE(M31:M42)</f>
        <v>13.714285714285714</v>
      </c>
      <c r="N43" s="101">
        <f t="shared" si="26"/>
        <v>1458.1430781701133</v>
      </c>
      <c r="O43" s="104">
        <f t="shared" si="26"/>
        <v>112.35149705715524</v>
      </c>
      <c r="P43" s="54">
        <f>M43-J43</f>
        <v>-0.14285714285714413</v>
      </c>
      <c r="Q43" s="88">
        <f>N43-K43</f>
        <v>-218.42835040131536</v>
      </c>
      <c r="R43" s="105">
        <f t="shared" ref="R43:R49" si="27">O43/L43</f>
        <v>0.87905418710888961</v>
      </c>
      <c r="S43" s="472"/>
      <c r="T43" s="89"/>
      <c r="U43" s="89"/>
      <c r="V43" s="438"/>
      <c r="W43" s="438"/>
      <c r="X43" s="124"/>
      <c r="Y43" s="124"/>
      <c r="Z43" s="135">
        <f>SUM(Z31:Z42)</f>
        <v>0</v>
      </c>
      <c r="AA43" s="135">
        <f>SUM(AA31:AA42)</f>
        <v>0</v>
      </c>
      <c r="AB43" s="451"/>
      <c r="AC43" s="451"/>
      <c r="AD43" s="107">
        <f>SUM(AD31:AD42)</f>
        <v>1</v>
      </c>
      <c r="AE43" s="107">
        <f>SUM(AE31:AE42)</f>
        <v>0</v>
      </c>
      <c r="AF43" s="48">
        <f t="shared" ref="AF43:AF54" si="28">N43-K43</f>
        <v>-218.42835040131536</v>
      </c>
      <c r="AG43" s="429">
        <f t="shared" si="7"/>
        <v>0.86971724158067421</v>
      </c>
      <c r="AH43" s="464"/>
    </row>
    <row r="44" spans="1:34" s="148" customFormat="1" ht="19.149999999999999" customHeight="1">
      <c r="A44" s="482" t="s">
        <v>215</v>
      </c>
      <c r="B44" s="97" t="s">
        <v>115</v>
      </c>
      <c r="C44" s="136"/>
      <c r="D44" s="42" t="s">
        <v>217</v>
      </c>
      <c r="E44" s="43"/>
      <c r="F44" s="366">
        <v>24.73</v>
      </c>
      <c r="G44" s="137">
        <v>1911</v>
      </c>
      <c r="H44" s="45">
        <f>F44*G44</f>
        <v>47259.03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2123.333333333333</v>
      </c>
      <c r="O44" s="141">
        <f t="shared" ref="O44:O49" si="30">N44/M44</f>
        <v>424.66666666666663</v>
      </c>
      <c r="P44" s="51">
        <f t="shared" ref="P44:P49" si="31">M44-J44</f>
        <v>1</v>
      </c>
      <c r="Q44" s="142">
        <f t="shared" ref="Q44:Q49" si="32">O44-L44</f>
        <v>-75.333333333333371</v>
      </c>
      <c r="R44" s="143">
        <f t="shared" si="27"/>
        <v>0.84933333333333327</v>
      </c>
      <c r="S44" s="463">
        <f>R56</f>
        <v>0.87824174136382738</v>
      </c>
      <c r="T44" s="144">
        <v>0.16666666666666666</v>
      </c>
      <c r="U44" s="144">
        <v>0.20416666666666666</v>
      </c>
      <c r="V44" s="145">
        <v>5</v>
      </c>
      <c r="W44" s="146">
        <f t="shared" ref="W44:W56" si="33">(U44-T44)*24*60</f>
        <v>54.000000000000007</v>
      </c>
      <c r="X44" s="124"/>
      <c r="Y44" s="124"/>
      <c r="Z44" s="125"/>
      <c r="AA44" s="125"/>
      <c r="AB44" s="451"/>
      <c r="AC44" s="451"/>
      <c r="AD44" s="438"/>
      <c r="AE44" s="438"/>
      <c r="AF44" s="147">
        <f t="shared" si="28"/>
        <v>123.33333333333303</v>
      </c>
      <c r="AG44" s="433">
        <f t="shared" si="7"/>
        <v>1.0616666666666665</v>
      </c>
      <c r="AH44" s="485">
        <f>AG56</f>
        <v>1.0112684953490887</v>
      </c>
    </row>
    <row r="45" spans="1:34" s="148" customFormat="1" ht="19.149999999999999" customHeight="1">
      <c r="A45" s="483"/>
      <c r="B45" s="97" t="s">
        <v>115</v>
      </c>
      <c r="C45" s="136"/>
      <c r="D45" s="42" t="s">
        <v>218</v>
      </c>
      <c r="E45" s="43"/>
      <c r="F45" s="366">
        <v>24.73</v>
      </c>
      <c r="G45" s="137">
        <v>1924</v>
      </c>
      <c r="H45" s="45">
        <f>F45*G45</f>
        <v>47580.520000000004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2137.7777777777774</v>
      </c>
      <c r="O45" s="141">
        <f t="shared" si="30"/>
        <v>427.55555555555549</v>
      </c>
      <c r="P45" s="51">
        <f t="shared" si="31"/>
        <v>1</v>
      </c>
      <c r="Q45" s="142">
        <f t="shared" si="32"/>
        <v>-72.444444444444514</v>
      </c>
      <c r="R45" s="143">
        <f t="shared" si="27"/>
        <v>0.85511111111111093</v>
      </c>
      <c r="S45" s="463"/>
      <c r="T45" s="144">
        <v>0.20763888888888887</v>
      </c>
      <c r="U45" s="144">
        <v>0.24513888888888888</v>
      </c>
      <c r="V45" s="145">
        <v>5</v>
      </c>
      <c r="W45" s="146">
        <f t="shared" si="33"/>
        <v>54.000000000000007</v>
      </c>
      <c r="X45" s="124"/>
      <c r="Y45" s="124"/>
      <c r="Z45" s="125"/>
      <c r="AA45" s="125"/>
      <c r="AB45" s="451"/>
      <c r="AC45" s="451"/>
      <c r="AD45" s="438"/>
      <c r="AE45" s="438"/>
      <c r="AF45" s="147">
        <f t="shared" si="28"/>
        <v>137.77777777777737</v>
      </c>
      <c r="AG45" s="433">
        <f t="shared" si="7"/>
        <v>1.0688888888888888</v>
      </c>
      <c r="AH45" s="485"/>
    </row>
    <row r="46" spans="1:34" s="148" customFormat="1" ht="19.149999999999999" customHeight="1">
      <c r="A46" s="483"/>
      <c r="B46" s="97" t="s">
        <v>115</v>
      </c>
      <c r="C46" s="136"/>
      <c r="D46" s="42" t="s">
        <v>252</v>
      </c>
      <c r="E46" s="43"/>
      <c r="F46" s="366">
        <v>21.92</v>
      </c>
      <c r="G46" s="137">
        <v>613</v>
      </c>
      <c r="H46" s="45">
        <f t="shared" ref="H46:H50" si="34">F46*G46</f>
        <v>13436.960000000001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2043.333333333336</v>
      </c>
      <c r="O46" s="141">
        <f t="shared" si="30"/>
        <v>408.6666666666672</v>
      </c>
      <c r="P46" s="51">
        <f t="shared" si="31"/>
        <v>1</v>
      </c>
      <c r="Q46" s="142">
        <f t="shared" si="32"/>
        <v>-91.333333333332803</v>
      </c>
      <c r="R46" s="143">
        <f t="shared" si="27"/>
        <v>0.81733333333333436</v>
      </c>
      <c r="S46" s="463"/>
      <c r="T46" s="144">
        <v>0.24861111111111109</v>
      </c>
      <c r="U46" s="144">
        <v>0.26111111111111107</v>
      </c>
      <c r="V46" s="145">
        <v>5</v>
      </c>
      <c r="W46" s="146">
        <f t="shared" si="33"/>
        <v>17.999999999999975</v>
      </c>
      <c r="X46" s="124"/>
      <c r="Y46" s="124"/>
      <c r="Z46" s="125"/>
      <c r="AA46" s="125"/>
      <c r="AB46" s="451"/>
      <c r="AC46" s="451"/>
      <c r="AD46" s="438"/>
      <c r="AE46" s="438"/>
      <c r="AF46" s="147">
        <f t="shared" si="28"/>
        <v>43.333333333335986</v>
      </c>
      <c r="AG46" s="433">
        <f t="shared" si="7"/>
        <v>1.0216666666666681</v>
      </c>
      <c r="AH46" s="485"/>
    </row>
    <row r="47" spans="1:34" s="148" customFormat="1" ht="19.149999999999999" customHeight="1">
      <c r="A47" s="483"/>
      <c r="B47" s="97" t="s">
        <v>203</v>
      </c>
      <c r="C47" s="136"/>
      <c r="D47" s="150" t="s">
        <v>309</v>
      </c>
      <c r="E47" s="151"/>
      <c r="F47" s="366">
        <v>31.43</v>
      </c>
      <c r="G47" s="140">
        <v>1946</v>
      </c>
      <c r="H47" s="45">
        <f t="shared" si="34"/>
        <v>61162.78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1477.9746835443048</v>
      </c>
      <c r="O47" s="141">
        <f t="shared" si="30"/>
        <v>211.13924050632926</v>
      </c>
      <c r="P47" s="51">
        <f t="shared" si="31"/>
        <v>0</v>
      </c>
      <c r="Q47" s="142">
        <f t="shared" si="32"/>
        <v>-3.146473779385019</v>
      </c>
      <c r="R47" s="143">
        <f t="shared" si="27"/>
        <v>0.9853164556962033</v>
      </c>
      <c r="S47" s="463"/>
      <c r="T47" s="144">
        <v>0.27499999999999997</v>
      </c>
      <c r="U47" s="144">
        <v>0.32986111111111105</v>
      </c>
      <c r="V47" s="140">
        <v>20</v>
      </c>
      <c r="W47" s="146">
        <f t="shared" si="33"/>
        <v>78.999999999999957</v>
      </c>
      <c r="X47" s="124">
        <v>0.26458333333333334</v>
      </c>
      <c r="Y47" s="124">
        <v>0.2722222222222222</v>
      </c>
      <c r="Z47" s="125"/>
      <c r="AA47" s="125"/>
      <c r="AB47" s="451"/>
      <c r="AC47" s="451"/>
      <c r="AD47" s="438"/>
      <c r="AE47" s="438"/>
      <c r="AF47" s="147">
        <f t="shared" si="28"/>
        <v>-22.025316455695247</v>
      </c>
      <c r="AG47" s="433">
        <f t="shared" si="7"/>
        <v>0.98531645569620319</v>
      </c>
      <c r="AH47" s="485"/>
    </row>
    <row r="48" spans="1:34" s="148" customFormat="1" ht="19.149999999999999" customHeight="1">
      <c r="A48" s="483"/>
      <c r="B48" s="97" t="s">
        <v>203</v>
      </c>
      <c r="C48" s="136"/>
      <c r="D48" s="153" t="s">
        <v>310</v>
      </c>
      <c r="E48" s="151"/>
      <c r="F48" s="366">
        <v>11.86</v>
      </c>
      <c r="G48" s="140">
        <v>3510</v>
      </c>
      <c r="H48" s="45">
        <f t="shared" si="34"/>
        <v>41628.6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1432.6530612244896</v>
      </c>
      <c r="O48" s="141">
        <f t="shared" si="30"/>
        <v>238.7755102040816</v>
      </c>
      <c r="P48" s="51">
        <f t="shared" si="31"/>
        <v>0</v>
      </c>
      <c r="Q48" s="142">
        <f t="shared" si="32"/>
        <v>-11.224489795918402</v>
      </c>
      <c r="R48" s="143">
        <f t="shared" si="27"/>
        <v>0.95510204081632644</v>
      </c>
      <c r="S48" s="463"/>
      <c r="T48" s="154">
        <v>0.34374999999999994</v>
      </c>
      <c r="U48" s="154">
        <v>0.4458333333333333</v>
      </c>
      <c r="V48" s="137">
        <v>20</v>
      </c>
      <c r="W48" s="146">
        <f t="shared" si="33"/>
        <v>147.00000000000003</v>
      </c>
      <c r="X48" s="124">
        <v>0.33333333333333331</v>
      </c>
      <c r="Y48" s="124">
        <v>0.34097222222222223</v>
      </c>
      <c r="Z48" s="125"/>
      <c r="AA48" s="125"/>
      <c r="AB48" s="451"/>
      <c r="AC48" s="451"/>
      <c r="AD48" s="438"/>
      <c r="AE48" s="438"/>
      <c r="AF48" s="147">
        <f t="shared" si="28"/>
        <v>-67.346938775510353</v>
      </c>
      <c r="AG48" s="433">
        <f t="shared" si="7"/>
        <v>0.95510204081632644</v>
      </c>
      <c r="AH48" s="485"/>
    </row>
    <row r="49" spans="1:34" s="148" customFormat="1" ht="19.149999999999999" customHeight="1">
      <c r="A49" s="483"/>
      <c r="B49" s="97" t="s">
        <v>196</v>
      </c>
      <c r="C49" s="136"/>
      <c r="D49" s="153" t="s">
        <v>220</v>
      </c>
      <c r="E49" s="151"/>
      <c r="F49" s="366">
        <v>10.09</v>
      </c>
      <c r="G49" s="137">
        <v>5870.25</v>
      </c>
      <c r="H49" s="45">
        <f t="shared" si="34"/>
        <v>59230.822500000002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1403.2470119521913</v>
      </c>
      <c r="O49" s="141">
        <f t="shared" si="30"/>
        <v>233.8745019920319</v>
      </c>
      <c r="P49" s="51">
        <f t="shared" si="31"/>
        <v>0</v>
      </c>
      <c r="Q49" s="142">
        <f t="shared" si="32"/>
        <v>-16.125498007968105</v>
      </c>
      <c r="R49" s="143">
        <f t="shared" si="27"/>
        <v>0.93549800796812754</v>
      </c>
      <c r="S49" s="463"/>
      <c r="T49" s="154">
        <v>0.46666666666666662</v>
      </c>
      <c r="U49" s="154">
        <v>0.64097222222222217</v>
      </c>
      <c r="V49" s="137">
        <v>30</v>
      </c>
      <c r="W49" s="146">
        <f t="shared" si="33"/>
        <v>251</v>
      </c>
      <c r="X49" s="155">
        <v>0.44930555555555557</v>
      </c>
      <c r="Y49" s="155">
        <v>0.46388888888888885</v>
      </c>
      <c r="Z49" s="156"/>
      <c r="AA49" s="125"/>
      <c r="AB49" s="451"/>
      <c r="AC49" s="451"/>
      <c r="AD49" s="438"/>
      <c r="AE49" s="438"/>
      <c r="AF49" s="147">
        <f t="shared" si="28"/>
        <v>-96.752988047808685</v>
      </c>
      <c r="AG49" s="433">
        <f t="shared" si="7"/>
        <v>0.93549800796812754</v>
      </c>
      <c r="AH49" s="485"/>
    </row>
    <row r="50" spans="1:34" s="148" customFormat="1" ht="19.149999999999999" customHeight="1">
      <c r="A50" s="483"/>
      <c r="B50" s="97">
        <v>0</v>
      </c>
      <c r="C50" s="136"/>
      <c r="D50" s="153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463"/>
      <c r="T50" s="154"/>
      <c r="U50" s="154"/>
      <c r="V50" s="137"/>
      <c r="W50" s="146">
        <f t="shared" si="33"/>
        <v>0</v>
      </c>
      <c r="X50" s="155"/>
      <c r="Y50" s="155"/>
      <c r="Z50" s="156"/>
      <c r="AA50" s="156"/>
      <c r="AB50" s="451"/>
      <c r="AC50" s="451"/>
      <c r="AD50" s="438"/>
      <c r="AE50" s="438"/>
      <c r="AF50" s="147">
        <f t="shared" si="28"/>
        <v>0</v>
      </c>
      <c r="AG50" s="433" t="e">
        <f t="shared" si="7"/>
        <v>#DIV/0!</v>
      </c>
      <c r="AH50" s="485"/>
    </row>
    <row r="51" spans="1:34" s="148" customFormat="1" ht="19.149999999999999" customHeight="1">
      <c r="A51" s="483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46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451"/>
      <c r="AC51" s="451"/>
      <c r="AD51" s="438"/>
      <c r="AE51" s="438"/>
      <c r="AF51" s="147">
        <f t="shared" si="28"/>
        <v>0</v>
      </c>
      <c r="AG51" s="433" t="e">
        <f t="shared" si="7"/>
        <v>#DIV/0!</v>
      </c>
      <c r="AH51" s="485"/>
    </row>
    <row r="52" spans="1:34" s="148" customFormat="1" ht="19.149999999999999" customHeight="1">
      <c r="A52" s="483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1"/>
      <c r="S52" s="46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451"/>
      <c r="AC52" s="451"/>
      <c r="AD52" s="438"/>
      <c r="AE52" s="438"/>
      <c r="AF52" s="147">
        <f t="shared" si="28"/>
        <v>0</v>
      </c>
      <c r="AG52" s="433" t="e">
        <f t="shared" si="7"/>
        <v>#DIV/0!</v>
      </c>
      <c r="AH52" s="485"/>
    </row>
    <row r="53" spans="1:34" s="148" customFormat="1" ht="19.149999999999999" customHeight="1">
      <c r="A53" s="483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1"/>
      <c r="S53" s="46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451"/>
      <c r="AC53" s="451"/>
      <c r="AD53" s="438"/>
      <c r="AE53" s="438"/>
      <c r="AF53" s="147">
        <f t="shared" si="28"/>
        <v>0</v>
      </c>
      <c r="AG53" s="433" t="e">
        <f t="shared" si="7"/>
        <v>#DIV/0!</v>
      </c>
      <c r="AH53" s="485"/>
    </row>
    <row r="54" spans="1:34" s="148" customFormat="1" ht="19.149999999999999" customHeight="1">
      <c r="A54" s="483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1"/>
      <c r="S54" s="46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451"/>
      <c r="AC54" s="451"/>
      <c r="AD54" s="438"/>
      <c r="AE54" s="438"/>
      <c r="AF54" s="147">
        <f t="shared" si="28"/>
        <v>0</v>
      </c>
      <c r="AG54" s="433" t="e">
        <f t="shared" si="7"/>
        <v>#DIV/0!</v>
      </c>
      <c r="AH54" s="485"/>
    </row>
    <row r="55" spans="1:34" s="148" customFormat="1" ht="19.149999999999999" customHeight="1">
      <c r="A55" s="483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1"/>
      <c r="S55" s="46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451"/>
      <c r="AC55" s="451"/>
      <c r="AD55" s="438"/>
      <c r="AE55" s="438"/>
      <c r="AF55" s="147"/>
      <c r="AG55" s="433"/>
      <c r="AH55" s="485"/>
    </row>
    <row r="56" spans="1:34" ht="19.149999999999999" customHeight="1">
      <c r="A56" s="484"/>
      <c r="B56" s="160">
        <v>0</v>
      </c>
      <c r="C56" s="100" t="s">
        <v>221</v>
      </c>
      <c r="D56" s="478" t="s">
        <v>118</v>
      </c>
      <c r="E56" s="478"/>
      <c r="F56" s="363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5.666666666666667</v>
      </c>
      <c r="N56" s="101">
        <f t="shared" si="35"/>
        <v>1769.7198668609053</v>
      </c>
      <c r="O56" s="104">
        <f t="shared" si="35"/>
        <v>324.11302359855534</v>
      </c>
      <c r="P56" s="161">
        <f>M56-J56</f>
        <v>0.5</v>
      </c>
      <c r="Q56" s="118">
        <f>N56-K56</f>
        <v>19.719866860905313</v>
      </c>
      <c r="R56" s="162">
        <f t="shared" ref="R56:R61" si="36">O56/L56</f>
        <v>0.87824174136382738</v>
      </c>
      <c r="S56" s="463"/>
      <c r="T56" s="163"/>
      <c r="U56" s="163"/>
      <c r="V56" s="426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451"/>
      <c r="AC56" s="451"/>
      <c r="AD56" s="107">
        <f>SUM(AD44:AD55)</f>
        <v>0</v>
      </c>
      <c r="AE56" s="107">
        <f>SUM(AE44:AE55)</f>
        <v>0</v>
      </c>
      <c r="AF56" s="165">
        <f>N56-K56</f>
        <v>19.719866860905313</v>
      </c>
      <c r="AG56" s="431">
        <f>N56/K56</f>
        <v>1.0112684953490887</v>
      </c>
      <c r="AH56" s="485"/>
    </row>
    <row r="57" spans="1:34" ht="19.149999999999999" customHeight="1">
      <c r="A57" s="488" t="s">
        <v>222</v>
      </c>
      <c r="B57" s="97" t="s">
        <v>203</v>
      </c>
      <c r="C57" s="166"/>
      <c r="D57" s="167" t="s">
        <v>223</v>
      </c>
      <c r="E57" s="112"/>
      <c r="F57" s="359">
        <v>28.26</v>
      </c>
      <c r="G57" s="137">
        <v>1492</v>
      </c>
      <c r="H57" s="84">
        <f t="shared" ref="H57:H66" si="37">F57*G57</f>
        <v>42163.920000000006</v>
      </c>
      <c r="I57" s="438"/>
      <c r="J57" s="87">
        <v>7</v>
      </c>
      <c r="K57" s="57">
        <v>1500</v>
      </c>
      <c r="L57" s="86">
        <v>214.28571428571428</v>
      </c>
      <c r="M57" s="427">
        <v>7</v>
      </c>
      <c r="N57" s="57">
        <f t="shared" ref="N57:N61" si="38">G57/W57*60</f>
        <v>1443.8709677419361</v>
      </c>
      <c r="O57" s="86">
        <f t="shared" ref="O57:O61" si="39">N57/M57</f>
        <v>206.26728110599086</v>
      </c>
      <c r="P57" s="168">
        <f t="shared" ref="P57:P61" si="40">M57-J57</f>
        <v>0</v>
      </c>
      <c r="Q57" s="49">
        <f t="shared" ref="Q57:Q61" si="41">O57-L57</f>
        <v>-8.0184331797234165</v>
      </c>
      <c r="R57" s="428">
        <f t="shared" si="36"/>
        <v>0.96258064516129072</v>
      </c>
      <c r="S57" s="463">
        <f>R69</f>
        <v>0.96515366976483996</v>
      </c>
      <c r="T57" s="144">
        <v>0.16666666666666666</v>
      </c>
      <c r="U57" s="144">
        <v>0.2097222222222222</v>
      </c>
      <c r="V57" s="424">
        <v>5</v>
      </c>
      <c r="W57" s="421">
        <f>(U57-T57)*24*60</f>
        <v>61.999999999999979</v>
      </c>
      <c r="X57" s="53"/>
      <c r="Y57" s="53"/>
      <c r="Z57" s="54"/>
      <c r="AA57" s="54"/>
      <c r="AB57" s="451"/>
      <c r="AC57" s="451"/>
      <c r="AD57" s="438"/>
      <c r="AE57" s="438"/>
      <c r="AF57" s="48">
        <f t="shared" si="6"/>
        <v>-56.129032258063944</v>
      </c>
      <c r="AG57" s="432">
        <f t="shared" si="7"/>
        <v>0.96258064516129072</v>
      </c>
      <c r="AH57" s="477">
        <f>AG69</f>
        <v>0.96587627743825544</v>
      </c>
    </row>
    <row r="58" spans="1:34" ht="19.149999999999999" customHeight="1">
      <c r="A58" s="449"/>
      <c r="B58" s="97" t="s">
        <v>203</v>
      </c>
      <c r="C58" s="434"/>
      <c r="D58" s="42" t="s">
        <v>224</v>
      </c>
      <c r="E58" s="43"/>
      <c r="F58" s="359">
        <v>27.88</v>
      </c>
      <c r="G58" s="137">
        <v>2768</v>
      </c>
      <c r="H58" s="45">
        <f t="shared" si="37"/>
        <v>77171.839999999997</v>
      </c>
      <c r="I58" s="424"/>
      <c r="J58" s="46">
        <v>7</v>
      </c>
      <c r="K58" s="44">
        <v>1500</v>
      </c>
      <c r="L58" s="86">
        <v>214.28571428571428</v>
      </c>
      <c r="M58" s="422">
        <v>7</v>
      </c>
      <c r="N58" s="44">
        <f t="shared" si="38"/>
        <v>1469.7345132743369</v>
      </c>
      <c r="O58" s="47">
        <f t="shared" si="39"/>
        <v>209.96207332490528</v>
      </c>
      <c r="P58" s="168">
        <f t="shared" si="40"/>
        <v>0</v>
      </c>
      <c r="Q58" s="49">
        <f t="shared" si="41"/>
        <v>-4.3236409608090014</v>
      </c>
      <c r="R58" s="428">
        <f t="shared" si="36"/>
        <v>0.97982300884955797</v>
      </c>
      <c r="S58" s="463"/>
      <c r="T58" s="169">
        <v>0.21666666666666665</v>
      </c>
      <c r="U58" s="169">
        <v>0.29513888888888884</v>
      </c>
      <c r="V58" s="424">
        <v>10</v>
      </c>
      <c r="W58" s="421">
        <f>(U58-T58)*24*60</f>
        <v>112.99999999999996</v>
      </c>
      <c r="X58" s="53"/>
      <c r="Y58" s="53"/>
      <c r="Z58" s="54"/>
      <c r="AA58" s="54"/>
      <c r="AB58" s="486"/>
      <c r="AC58" s="487"/>
      <c r="AD58" s="438"/>
      <c r="AE58" s="438"/>
      <c r="AF58" s="48">
        <f t="shared" si="6"/>
        <v>-30.265486725663095</v>
      </c>
      <c r="AG58" s="428">
        <f t="shared" si="7"/>
        <v>0.97982300884955797</v>
      </c>
      <c r="AH58" s="463"/>
    </row>
    <row r="59" spans="1:34" ht="19.149999999999999" customHeight="1">
      <c r="A59" s="449"/>
      <c r="B59" s="97" t="s">
        <v>203</v>
      </c>
      <c r="C59" s="434"/>
      <c r="D59" s="42" t="s">
        <v>225</v>
      </c>
      <c r="E59" s="43"/>
      <c r="F59" s="359">
        <v>28</v>
      </c>
      <c r="G59" s="137">
        <v>2666</v>
      </c>
      <c r="H59" s="45">
        <f t="shared" si="37"/>
        <v>74648</v>
      </c>
      <c r="I59" s="424"/>
      <c r="J59" s="46">
        <v>7</v>
      </c>
      <c r="K59" s="44">
        <v>1500</v>
      </c>
      <c r="L59" s="86">
        <v>214.28571428571428</v>
      </c>
      <c r="M59" s="422">
        <v>7</v>
      </c>
      <c r="N59" s="44">
        <f t="shared" si="38"/>
        <v>1467.5229357798164</v>
      </c>
      <c r="O59" s="47">
        <f t="shared" si="39"/>
        <v>209.64613368283091</v>
      </c>
      <c r="P59" s="168">
        <f t="shared" si="40"/>
        <v>0</v>
      </c>
      <c r="Q59" s="49">
        <f t="shared" si="41"/>
        <v>-4.6395806028833704</v>
      </c>
      <c r="R59" s="428">
        <f t="shared" si="36"/>
        <v>0.97834862385321097</v>
      </c>
      <c r="S59" s="463"/>
      <c r="T59" s="169">
        <v>0.31249999999999994</v>
      </c>
      <c r="U59" s="169">
        <v>0.3881944444444444</v>
      </c>
      <c r="V59" s="145">
        <v>25</v>
      </c>
      <c r="W59" s="421">
        <f t="shared" ref="W59:W69" si="42">(U59-T59)*24*60</f>
        <v>109.00000000000001</v>
      </c>
      <c r="X59" s="53">
        <v>0.2986111111111111</v>
      </c>
      <c r="Y59" s="53">
        <v>0.30972222222222223</v>
      </c>
      <c r="Z59" s="54"/>
      <c r="AA59" s="54"/>
      <c r="AB59" s="451"/>
      <c r="AC59" s="451"/>
      <c r="AD59" s="438"/>
      <c r="AE59" s="438"/>
      <c r="AF59" s="48">
        <f t="shared" si="6"/>
        <v>-32.477064220183593</v>
      </c>
      <c r="AG59" s="428">
        <f t="shared" si="7"/>
        <v>0.97834862385321097</v>
      </c>
      <c r="AH59" s="463"/>
    </row>
    <row r="60" spans="1:34" ht="19.149999999999999" customHeight="1">
      <c r="A60" s="449"/>
      <c r="B60" s="97" t="s">
        <v>196</v>
      </c>
      <c r="C60" s="434"/>
      <c r="D60" s="42" t="s">
        <v>220</v>
      </c>
      <c r="E60" s="43"/>
      <c r="F60" s="359">
        <v>10.09</v>
      </c>
      <c r="G60" s="137">
        <v>4565.75</v>
      </c>
      <c r="H60" s="45">
        <f t="shared" si="37"/>
        <v>46068.417499999996</v>
      </c>
      <c r="I60" s="42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1426.7968749999998</v>
      </c>
      <c r="O60" s="47">
        <f t="shared" si="39"/>
        <v>237.79947916666663</v>
      </c>
      <c r="P60" s="168">
        <f t="shared" si="40"/>
        <v>0</v>
      </c>
      <c r="Q60" s="49">
        <f t="shared" si="41"/>
        <v>-12.200520833333371</v>
      </c>
      <c r="R60" s="428">
        <f t="shared" si="36"/>
        <v>0.95119791666666653</v>
      </c>
      <c r="S60" s="463"/>
      <c r="T60" s="169">
        <v>0.40902777777777771</v>
      </c>
      <c r="U60" s="169">
        <v>0.54236111111111107</v>
      </c>
      <c r="V60" s="145">
        <v>30</v>
      </c>
      <c r="W60" s="421">
        <f t="shared" si="42"/>
        <v>192.00000000000003</v>
      </c>
      <c r="X60" s="53">
        <v>0.39166666666666666</v>
      </c>
      <c r="Y60" s="53">
        <v>0.40625</v>
      </c>
      <c r="Z60" s="54"/>
      <c r="AA60" s="54"/>
      <c r="AB60" s="451"/>
      <c r="AC60" s="451"/>
      <c r="AD60" s="438"/>
      <c r="AE60" s="438"/>
      <c r="AF60" s="48">
        <f t="shared" si="6"/>
        <v>-73.203125000000227</v>
      </c>
      <c r="AG60" s="432">
        <f t="shared" si="7"/>
        <v>0.95119791666666653</v>
      </c>
      <c r="AH60" s="463"/>
    </row>
    <row r="61" spans="1:34" ht="19.149999999999999" customHeight="1">
      <c r="A61" s="449"/>
      <c r="B61" s="97" t="s">
        <v>196</v>
      </c>
      <c r="C61" s="434"/>
      <c r="D61" s="42" t="s">
        <v>220</v>
      </c>
      <c r="E61" s="43"/>
      <c r="F61" s="359">
        <v>10.09</v>
      </c>
      <c r="G61" s="137">
        <v>2609</v>
      </c>
      <c r="H61" s="45">
        <f t="shared" si="37"/>
        <v>26324.81</v>
      </c>
      <c r="I61" s="42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1436.1467889908265</v>
      </c>
      <c r="O61" s="47">
        <f t="shared" si="39"/>
        <v>239.35779816513775</v>
      </c>
      <c r="P61" s="168">
        <f t="shared" si="40"/>
        <v>0</v>
      </c>
      <c r="Q61" s="49">
        <f t="shared" si="41"/>
        <v>-10.642201834862249</v>
      </c>
      <c r="R61" s="428">
        <f t="shared" si="36"/>
        <v>0.95743119266055099</v>
      </c>
      <c r="S61" s="463"/>
      <c r="T61" s="169">
        <v>0.56319444444444444</v>
      </c>
      <c r="U61" s="169">
        <v>0.63888888888888884</v>
      </c>
      <c r="V61" s="145">
        <v>30</v>
      </c>
      <c r="W61" s="421">
        <f t="shared" si="42"/>
        <v>108.99999999999993</v>
      </c>
      <c r="X61" s="53">
        <v>0.54583333333333328</v>
      </c>
      <c r="Y61" s="53">
        <v>0.56041666666666667</v>
      </c>
      <c r="Z61" s="54"/>
      <c r="AA61" s="54"/>
      <c r="AB61" s="451"/>
      <c r="AC61" s="451"/>
      <c r="AD61" s="438"/>
      <c r="AE61" s="438"/>
      <c r="AF61" s="48">
        <f t="shared" si="6"/>
        <v>-63.853211009173492</v>
      </c>
      <c r="AG61" s="428">
        <f t="shared" si="7"/>
        <v>0.95743119266055099</v>
      </c>
      <c r="AH61" s="463"/>
    </row>
    <row r="62" spans="1:34" ht="19.149999999999999" customHeight="1">
      <c r="A62" s="449"/>
      <c r="B62" s="97">
        <v>0</v>
      </c>
      <c r="C62" s="434"/>
      <c r="D62" s="42"/>
      <c r="E62" s="43"/>
      <c r="F62" s="359" t="s">
        <v>105</v>
      </c>
      <c r="G62" s="137"/>
      <c r="H62" s="45">
        <f t="shared" si="37"/>
        <v>0</v>
      </c>
      <c r="I62" s="424"/>
      <c r="J62" s="170"/>
      <c r="K62" s="61"/>
      <c r="L62" s="86"/>
      <c r="M62" s="62"/>
      <c r="N62" s="44"/>
      <c r="O62" s="47"/>
      <c r="P62" s="168"/>
      <c r="Q62" s="49"/>
      <c r="R62" s="428"/>
      <c r="S62" s="463"/>
      <c r="T62" s="169"/>
      <c r="U62" s="169"/>
      <c r="V62" s="145"/>
      <c r="W62" s="421">
        <f t="shared" si="42"/>
        <v>0</v>
      </c>
      <c r="X62" s="53"/>
      <c r="Y62" s="53"/>
      <c r="Z62" s="54"/>
      <c r="AA62" s="54"/>
      <c r="AB62" s="451"/>
      <c r="AC62" s="451"/>
      <c r="AD62" s="438"/>
      <c r="AE62" s="438"/>
      <c r="AF62" s="48">
        <f t="shared" si="6"/>
        <v>0</v>
      </c>
      <c r="AG62" s="428" t="e">
        <f t="shared" si="7"/>
        <v>#DIV/0!</v>
      </c>
      <c r="AH62" s="463"/>
    </row>
    <row r="63" spans="1:34" ht="19.149999999999999" customHeight="1">
      <c r="A63" s="449"/>
      <c r="B63" s="97">
        <v>0</v>
      </c>
      <c r="C63" s="434"/>
      <c r="D63" s="42"/>
      <c r="E63" s="43"/>
      <c r="F63" s="359" t="s">
        <v>105</v>
      </c>
      <c r="G63" s="137"/>
      <c r="H63" s="45">
        <f t="shared" si="37"/>
        <v>0</v>
      </c>
      <c r="I63" s="424"/>
      <c r="J63" s="46"/>
      <c r="K63" s="44"/>
      <c r="L63" s="86"/>
      <c r="M63" s="62"/>
      <c r="N63" s="44"/>
      <c r="O63" s="47"/>
      <c r="P63" s="168"/>
      <c r="Q63" s="49"/>
      <c r="R63" s="428"/>
      <c r="S63" s="463"/>
      <c r="T63" s="169"/>
      <c r="U63" s="169"/>
      <c r="V63" s="145"/>
      <c r="W63" s="421">
        <f t="shared" si="42"/>
        <v>0</v>
      </c>
      <c r="X63" s="53"/>
      <c r="Y63" s="53"/>
      <c r="Z63" s="54"/>
      <c r="AA63" s="54"/>
      <c r="AB63" s="451"/>
      <c r="AC63" s="451"/>
      <c r="AD63" s="438"/>
      <c r="AE63" s="438"/>
      <c r="AF63" s="48">
        <f t="shared" si="6"/>
        <v>0</v>
      </c>
      <c r="AG63" s="432" t="e">
        <f t="shared" si="7"/>
        <v>#DIV/0!</v>
      </c>
      <c r="AH63" s="463"/>
    </row>
    <row r="64" spans="1:34" ht="19.149999999999999" customHeight="1">
      <c r="A64" s="449"/>
      <c r="B64" s="97">
        <v>0</v>
      </c>
      <c r="C64" s="434"/>
      <c r="D64" s="42"/>
      <c r="E64" s="43"/>
      <c r="F64" s="359" t="s">
        <v>105</v>
      </c>
      <c r="G64" s="137"/>
      <c r="H64" s="45">
        <f t="shared" si="37"/>
        <v>0</v>
      </c>
      <c r="I64" s="424"/>
      <c r="J64" s="170"/>
      <c r="K64" s="61"/>
      <c r="L64" s="86"/>
      <c r="M64" s="62"/>
      <c r="N64" s="44"/>
      <c r="O64" s="47"/>
      <c r="P64" s="168"/>
      <c r="Q64" s="49"/>
      <c r="R64" s="428"/>
      <c r="S64" s="463"/>
      <c r="T64" s="169"/>
      <c r="U64" s="169"/>
      <c r="V64" s="145"/>
      <c r="W64" s="421">
        <f t="shared" si="42"/>
        <v>0</v>
      </c>
      <c r="X64" s="424"/>
      <c r="Y64" s="424"/>
      <c r="Z64" s="54"/>
      <c r="AA64" s="54"/>
      <c r="AB64" s="451"/>
      <c r="AC64" s="451"/>
      <c r="AD64" s="438"/>
      <c r="AE64" s="438"/>
      <c r="AF64" s="48">
        <f t="shared" si="6"/>
        <v>0</v>
      </c>
      <c r="AG64" s="428" t="e">
        <f t="shared" si="7"/>
        <v>#DIV/0!</v>
      </c>
      <c r="AH64" s="463"/>
    </row>
    <row r="65" spans="1:34" ht="19.149999999999999" customHeight="1">
      <c r="A65" s="449"/>
      <c r="B65" s="97">
        <v>0</v>
      </c>
      <c r="C65" s="434"/>
      <c r="D65" s="42"/>
      <c r="E65" s="43"/>
      <c r="F65" s="359" t="s">
        <v>105</v>
      </c>
      <c r="G65" s="137"/>
      <c r="H65" s="45">
        <f t="shared" si="37"/>
        <v>0</v>
      </c>
      <c r="I65" s="424"/>
      <c r="J65" s="170"/>
      <c r="K65" s="61"/>
      <c r="L65" s="86"/>
      <c r="M65" s="62"/>
      <c r="N65" s="61"/>
      <c r="O65" s="77"/>
      <c r="P65" s="48"/>
      <c r="Q65" s="49"/>
      <c r="R65" s="428"/>
      <c r="S65" s="463"/>
      <c r="T65" s="169"/>
      <c r="U65" s="169"/>
      <c r="V65" s="145"/>
      <c r="W65" s="421">
        <f t="shared" si="42"/>
        <v>0</v>
      </c>
      <c r="X65" s="424"/>
      <c r="Y65" s="424"/>
      <c r="Z65" s="54"/>
      <c r="AA65" s="54"/>
      <c r="AB65" s="451"/>
      <c r="AC65" s="451"/>
      <c r="AD65" s="438"/>
      <c r="AE65" s="438"/>
      <c r="AF65" s="48">
        <f t="shared" si="6"/>
        <v>0</v>
      </c>
      <c r="AG65" s="428" t="e">
        <f t="shared" si="7"/>
        <v>#DIV/0!</v>
      </c>
      <c r="AH65" s="463"/>
    </row>
    <row r="66" spans="1:34" ht="19.149999999999999" customHeight="1">
      <c r="A66" s="449"/>
      <c r="B66" s="97">
        <v>0</v>
      </c>
      <c r="C66" s="434"/>
      <c r="D66" s="42"/>
      <c r="E66" s="43"/>
      <c r="F66" s="359" t="s">
        <v>105</v>
      </c>
      <c r="G66" s="137"/>
      <c r="H66" s="45">
        <f t="shared" si="37"/>
        <v>0</v>
      </c>
      <c r="I66" s="424"/>
      <c r="J66" s="170"/>
      <c r="K66" s="61"/>
      <c r="L66" s="86"/>
      <c r="M66" s="62"/>
      <c r="N66" s="61"/>
      <c r="O66" s="77"/>
      <c r="P66" s="48"/>
      <c r="Q66" s="49"/>
      <c r="R66" s="428"/>
      <c r="S66" s="463"/>
      <c r="T66" s="169"/>
      <c r="U66" s="169"/>
      <c r="V66" s="145"/>
      <c r="W66" s="421">
        <f t="shared" si="42"/>
        <v>0</v>
      </c>
      <c r="X66" s="424"/>
      <c r="Y66" s="424"/>
      <c r="Z66" s="54"/>
      <c r="AA66" s="54"/>
      <c r="AB66" s="451"/>
      <c r="AC66" s="451"/>
      <c r="AD66" s="438"/>
      <c r="AE66" s="438"/>
      <c r="AF66" s="48">
        <f t="shared" si="6"/>
        <v>0</v>
      </c>
      <c r="AG66" s="432" t="e">
        <f t="shared" si="7"/>
        <v>#DIV/0!</v>
      </c>
      <c r="AH66" s="463"/>
    </row>
    <row r="67" spans="1:34" ht="19.149999999999999" customHeight="1">
      <c r="A67" s="449"/>
      <c r="B67" s="97">
        <v>0</v>
      </c>
      <c r="C67" s="434"/>
      <c r="D67" s="42"/>
      <c r="E67" s="43"/>
      <c r="F67" s="359" t="s">
        <v>105</v>
      </c>
      <c r="G67" s="137"/>
      <c r="H67" s="45">
        <f>F67*G67</f>
        <v>0</v>
      </c>
      <c r="I67" s="424"/>
      <c r="J67" s="170"/>
      <c r="K67" s="61"/>
      <c r="L67" s="86"/>
      <c r="M67" s="62"/>
      <c r="N67" s="61"/>
      <c r="O67" s="77"/>
      <c r="P67" s="48"/>
      <c r="Q67" s="49"/>
      <c r="R67" s="428"/>
      <c r="S67" s="463"/>
      <c r="T67" s="169"/>
      <c r="U67" s="169"/>
      <c r="V67" s="145"/>
      <c r="W67" s="421">
        <f t="shared" si="42"/>
        <v>0</v>
      </c>
      <c r="X67" s="424"/>
      <c r="Y67" s="424"/>
      <c r="Z67" s="54"/>
      <c r="AA67" s="54"/>
      <c r="AB67" s="451"/>
      <c r="AC67" s="451"/>
      <c r="AD67" s="438"/>
      <c r="AE67" s="438"/>
      <c r="AF67" s="48">
        <f t="shared" si="6"/>
        <v>0</v>
      </c>
      <c r="AG67" s="428" t="e">
        <f t="shared" si="7"/>
        <v>#DIV/0!</v>
      </c>
      <c r="AH67" s="463"/>
    </row>
    <row r="68" spans="1:34" ht="19.149999999999999" customHeight="1">
      <c r="A68" s="449"/>
      <c r="B68" s="424">
        <v>0</v>
      </c>
      <c r="C68" s="434"/>
      <c r="D68" s="42"/>
      <c r="E68" s="43"/>
      <c r="F68" s="366" t="s">
        <v>105</v>
      </c>
      <c r="G68" s="137"/>
      <c r="H68" s="45">
        <f>F68*G68</f>
        <v>0</v>
      </c>
      <c r="I68" s="424"/>
      <c r="J68" s="170"/>
      <c r="K68" s="61"/>
      <c r="L68" s="86"/>
      <c r="M68" s="62"/>
      <c r="N68" s="61"/>
      <c r="O68" s="77"/>
      <c r="P68" s="48"/>
      <c r="Q68" s="49"/>
      <c r="R68" s="428"/>
      <c r="S68" s="463"/>
      <c r="T68" s="169"/>
      <c r="U68" s="169"/>
      <c r="V68" s="145"/>
      <c r="W68" s="421">
        <f t="shared" si="42"/>
        <v>0</v>
      </c>
      <c r="X68" s="424"/>
      <c r="Y68" s="424"/>
      <c r="Z68" s="54"/>
      <c r="AA68" s="54"/>
      <c r="AB68" s="451"/>
      <c r="AC68" s="451"/>
      <c r="AD68" s="438"/>
      <c r="AE68" s="438"/>
      <c r="AF68" s="48"/>
      <c r="AG68" s="428"/>
      <c r="AH68" s="463"/>
    </row>
    <row r="69" spans="1:34" ht="19.149999999999999" customHeight="1">
      <c r="A69" s="449"/>
      <c r="B69" s="171">
        <v>0</v>
      </c>
      <c r="C69" s="6" t="s">
        <v>227</v>
      </c>
      <c r="D69" s="478" t="s">
        <v>118</v>
      </c>
      <c r="E69" s="478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1448.8144161573832</v>
      </c>
      <c r="O69" s="73">
        <f t="shared" si="43"/>
        <v>220.60655308910628</v>
      </c>
      <c r="P69" s="48">
        <f>M69-J69</f>
        <v>0</v>
      </c>
      <c r="Q69" s="49">
        <f>N69-K69</f>
        <v>-51.185583842616779</v>
      </c>
      <c r="R69" s="175">
        <f t="shared" ref="R69:R75" si="44">O69/L69</f>
        <v>0.96515366976483996</v>
      </c>
      <c r="S69" s="463"/>
      <c r="T69" s="144"/>
      <c r="U69" s="144"/>
      <c r="V69" s="44"/>
      <c r="W69" s="42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51"/>
      <c r="AC69" s="451"/>
      <c r="AD69" s="107">
        <f>SUM(AD57:AD68)</f>
        <v>0</v>
      </c>
      <c r="AE69" s="107">
        <f>SUM(AE57:AE68)</f>
        <v>0</v>
      </c>
      <c r="AF69" s="48">
        <f t="shared" si="6"/>
        <v>-51.185583842616779</v>
      </c>
      <c r="AG69" s="428">
        <f t="shared" si="7"/>
        <v>0.96587627743825544</v>
      </c>
      <c r="AH69" s="463"/>
    </row>
    <row r="70" spans="1:34" ht="19.149999999999999" customHeight="1">
      <c r="A70" s="459" t="s">
        <v>228</v>
      </c>
      <c r="B70" s="424" t="s">
        <v>201</v>
      </c>
      <c r="C70" s="97"/>
      <c r="D70" s="42" t="s">
        <v>229</v>
      </c>
      <c r="E70" s="43"/>
      <c r="F70" s="359">
        <v>62.13</v>
      </c>
      <c r="G70" s="44">
        <v>412</v>
      </c>
      <c r="H70" s="45">
        <f>F70*G70</f>
        <v>25597.56</v>
      </c>
      <c r="I70" s="424"/>
      <c r="J70" s="46">
        <v>14</v>
      </c>
      <c r="K70" s="44">
        <v>1500</v>
      </c>
      <c r="L70" s="47">
        <v>107.14285714285714</v>
      </c>
      <c r="M70" s="422">
        <v>14</v>
      </c>
      <c r="N70" s="44">
        <f t="shared" ref="N70:N75" si="45">G70/W70*60</f>
        <v>1235.9999999999995</v>
      </c>
      <c r="O70" s="47">
        <f t="shared" ref="O70:O75" si="46">N70/M70</f>
        <v>88.285714285714249</v>
      </c>
      <c r="P70" s="48">
        <f t="shared" ref="P70:P75" si="47">M70-J70</f>
        <v>0</v>
      </c>
      <c r="Q70" s="49">
        <f t="shared" ref="Q70:Q75" si="48">O70-L70</f>
        <v>-18.85714285714289</v>
      </c>
      <c r="R70" s="428">
        <f t="shared" si="44"/>
        <v>0.82399999999999973</v>
      </c>
      <c r="S70" s="463">
        <f>R82</f>
        <v>0.869273454300034</v>
      </c>
      <c r="T70" s="50">
        <v>0.29166666666666669</v>
      </c>
      <c r="U70" s="50">
        <v>0.30555555555555558</v>
      </c>
      <c r="V70" s="424">
        <v>5</v>
      </c>
      <c r="W70" s="421">
        <f>(U70-T70)*24*60</f>
        <v>20.000000000000007</v>
      </c>
      <c r="X70" s="424"/>
      <c r="Y70" s="424"/>
      <c r="Z70" s="54"/>
      <c r="AA70" s="54"/>
      <c r="AB70" s="451"/>
      <c r="AC70" s="451"/>
      <c r="AD70" s="438"/>
      <c r="AE70" s="438"/>
      <c r="AF70" s="48">
        <f t="shared" si="6"/>
        <v>-264.00000000000045</v>
      </c>
      <c r="AG70" s="428">
        <f t="shared" si="7"/>
        <v>0.82399999999999973</v>
      </c>
      <c r="AH70" s="463">
        <f>AG82</f>
        <v>0.87090453912077259</v>
      </c>
    </row>
    <row r="71" spans="1:34" ht="19.149999999999999" customHeight="1">
      <c r="A71" s="459"/>
      <c r="B71" s="424" t="s">
        <v>230</v>
      </c>
      <c r="C71" s="41"/>
      <c r="D71" s="176" t="s">
        <v>231</v>
      </c>
      <c r="E71" s="43"/>
      <c r="F71" s="359">
        <v>47.65</v>
      </c>
      <c r="G71" s="44">
        <v>1884</v>
      </c>
      <c r="H71" s="45">
        <f>F71*G71</f>
        <v>89772.599999999991</v>
      </c>
      <c r="I71" s="424"/>
      <c r="J71" s="46">
        <v>18</v>
      </c>
      <c r="K71" s="177">
        <v>1440</v>
      </c>
      <c r="L71" s="47">
        <v>80</v>
      </c>
      <c r="M71" s="427">
        <v>18</v>
      </c>
      <c r="N71" s="44">
        <f t="shared" si="45"/>
        <v>1361.927710843373</v>
      </c>
      <c r="O71" s="47">
        <f t="shared" si="46"/>
        <v>75.662650602409613</v>
      </c>
      <c r="P71" s="48">
        <f t="shared" si="47"/>
        <v>0</v>
      </c>
      <c r="Q71" s="49">
        <f t="shared" si="48"/>
        <v>-4.337349397590387</v>
      </c>
      <c r="R71" s="428">
        <f t="shared" si="44"/>
        <v>0.94578313253012014</v>
      </c>
      <c r="S71" s="463"/>
      <c r="T71" s="50">
        <v>0.30972222222222223</v>
      </c>
      <c r="U71" s="50">
        <v>0.36736111111111114</v>
      </c>
      <c r="V71" s="424">
        <v>6</v>
      </c>
      <c r="W71" s="421">
        <f t="shared" ref="W71:W81" si="49">(U71-T71)*24*60</f>
        <v>83.000000000000028</v>
      </c>
      <c r="X71" s="53"/>
      <c r="Y71" s="53"/>
      <c r="Z71" s="54"/>
      <c r="AA71" s="54"/>
      <c r="AB71" s="451"/>
      <c r="AC71" s="451"/>
      <c r="AD71" s="438"/>
      <c r="AE71" s="438"/>
      <c r="AF71" s="48">
        <f>N71-K71</f>
        <v>-78.072289156626994</v>
      </c>
      <c r="AG71" s="428">
        <f>N71/K71</f>
        <v>0.94578313253012014</v>
      </c>
      <c r="AH71" s="463"/>
    </row>
    <row r="72" spans="1:34" ht="19.149999999999999" customHeight="1">
      <c r="A72" s="459"/>
      <c r="B72" s="424" t="s">
        <v>196</v>
      </c>
      <c r="C72" s="66"/>
      <c r="D72" s="176" t="s">
        <v>232</v>
      </c>
      <c r="E72" s="43"/>
      <c r="F72" s="359">
        <v>56.85</v>
      </c>
      <c r="G72" s="57">
        <v>2252</v>
      </c>
      <c r="H72" s="45">
        <f t="shared" ref="H72:H80" si="50">F72*G72</f>
        <v>128026.2</v>
      </c>
      <c r="I72" s="424"/>
      <c r="J72" s="87">
        <v>18</v>
      </c>
      <c r="K72" s="57">
        <v>1636</v>
      </c>
      <c r="L72" s="86">
        <v>90.888888888888886</v>
      </c>
      <c r="M72" s="422">
        <v>18</v>
      </c>
      <c r="N72" s="44">
        <f t="shared" si="45"/>
        <v>1311.8446601941753</v>
      </c>
      <c r="O72" s="47">
        <f t="shared" si="46"/>
        <v>72.880258899676406</v>
      </c>
      <c r="P72" s="48">
        <f t="shared" si="47"/>
        <v>0</v>
      </c>
      <c r="Q72" s="49">
        <f t="shared" si="48"/>
        <v>-18.00862998921248</v>
      </c>
      <c r="R72" s="428">
        <f t="shared" si="44"/>
        <v>0.8018610392384935</v>
      </c>
      <c r="S72" s="463"/>
      <c r="T72" s="50">
        <v>0.38333333333333336</v>
      </c>
      <c r="U72" s="50">
        <v>0.4548611111111111</v>
      </c>
      <c r="V72" s="424">
        <v>23</v>
      </c>
      <c r="W72" s="421">
        <f t="shared" si="49"/>
        <v>102.99999999999996</v>
      </c>
      <c r="X72" s="53">
        <v>0.37083333333333335</v>
      </c>
      <c r="Y72" s="53">
        <v>0.38055555555555554</v>
      </c>
      <c r="Z72" s="54"/>
      <c r="AA72" s="54"/>
      <c r="AB72" s="451"/>
      <c r="AC72" s="451"/>
      <c r="AD72" s="438"/>
      <c r="AE72" s="438">
        <v>1</v>
      </c>
      <c r="AF72" s="48">
        <f>N72-K72</f>
        <v>-324.15533980582472</v>
      </c>
      <c r="AG72" s="428">
        <f>N72/K72</f>
        <v>0.8018610392384935</v>
      </c>
      <c r="AH72" s="463"/>
    </row>
    <row r="73" spans="1:34" ht="19.149999999999999" customHeight="1">
      <c r="A73" s="459"/>
      <c r="B73" s="424" t="s">
        <v>230</v>
      </c>
      <c r="C73" s="178"/>
      <c r="D73" s="179" t="s">
        <v>233</v>
      </c>
      <c r="E73" s="180"/>
      <c r="F73" s="359">
        <v>53.76</v>
      </c>
      <c r="G73" s="57">
        <v>1233</v>
      </c>
      <c r="H73" s="45">
        <f t="shared" si="50"/>
        <v>66286.080000000002</v>
      </c>
      <c r="I73" s="438"/>
      <c r="J73" s="181">
        <v>16</v>
      </c>
      <c r="K73" s="182">
        <v>1440</v>
      </c>
      <c r="L73" s="86">
        <v>90</v>
      </c>
      <c r="M73" s="427">
        <v>16</v>
      </c>
      <c r="N73" s="44">
        <f t="shared" si="45"/>
        <v>1253.8983050847453</v>
      </c>
      <c r="O73" s="47">
        <f t="shared" si="46"/>
        <v>78.368644067796581</v>
      </c>
      <c r="P73" s="48">
        <f t="shared" si="47"/>
        <v>0</v>
      </c>
      <c r="Q73" s="49">
        <f t="shared" si="48"/>
        <v>-11.631355932203419</v>
      </c>
      <c r="R73" s="428">
        <f t="shared" si="44"/>
        <v>0.87076271186440646</v>
      </c>
      <c r="S73" s="463"/>
      <c r="T73" s="50">
        <v>0.4597222222222222</v>
      </c>
      <c r="U73" s="50">
        <v>0.50069444444444444</v>
      </c>
      <c r="V73" s="424">
        <v>7</v>
      </c>
      <c r="W73" s="421">
        <f t="shared" si="49"/>
        <v>59.000000000000028</v>
      </c>
      <c r="X73" s="183"/>
      <c r="Y73" s="183"/>
      <c r="Z73" s="125"/>
      <c r="AA73" s="125"/>
      <c r="AB73" s="451"/>
      <c r="AC73" s="451"/>
      <c r="AD73" s="438"/>
      <c r="AE73" s="438">
        <v>2</v>
      </c>
      <c r="AF73" s="48">
        <f>N73-K73</f>
        <v>-186.10169491525471</v>
      </c>
      <c r="AG73" s="428">
        <f>N73/K73</f>
        <v>0.87076271186440646</v>
      </c>
      <c r="AH73" s="463"/>
    </row>
    <row r="74" spans="1:34" ht="19.149999999999999" customHeight="1">
      <c r="A74" s="459"/>
      <c r="B74" s="424" t="s">
        <v>230</v>
      </c>
      <c r="C74" s="178"/>
      <c r="D74" s="179" t="s">
        <v>234</v>
      </c>
      <c r="E74" s="180"/>
      <c r="F74" s="359">
        <v>47.51</v>
      </c>
      <c r="G74" s="177">
        <v>2334</v>
      </c>
      <c r="H74" s="45">
        <f t="shared" si="50"/>
        <v>110888.34</v>
      </c>
      <c r="I74" s="424"/>
      <c r="J74" s="181">
        <v>17</v>
      </c>
      <c r="K74" s="182">
        <v>1440</v>
      </c>
      <c r="L74" s="86">
        <v>84.705882352941174</v>
      </c>
      <c r="M74" s="422">
        <v>17</v>
      </c>
      <c r="N74" s="44">
        <f t="shared" si="45"/>
        <v>1333.7142857142842</v>
      </c>
      <c r="O74" s="47">
        <f t="shared" si="46"/>
        <v>78.453781512604948</v>
      </c>
      <c r="P74" s="48">
        <f t="shared" si="47"/>
        <v>0</v>
      </c>
      <c r="Q74" s="49">
        <f t="shared" si="48"/>
        <v>-6.2521008403362259</v>
      </c>
      <c r="R74" s="428">
        <f t="shared" si="44"/>
        <v>0.92619047619047512</v>
      </c>
      <c r="S74" s="463"/>
      <c r="T74" s="50">
        <v>0.54166666666666663</v>
      </c>
      <c r="U74" s="50">
        <v>0.61458333333333337</v>
      </c>
      <c r="V74" s="424">
        <v>5</v>
      </c>
      <c r="W74" s="421">
        <f t="shared" si="49"/>
        <v>105.00000000000011</v>
      </c>
      <c r="X74" s="183">
        <v>0.61875000000000002</v>
      </c>
      <c r="Y74" s="183">
        <v>0.62847222222222221</v>
      </c>
      <c r="Z74" s="125"/>
      <c r="AA74" s="125"/>
      <c r="AB74" s="451"/>
      <c r="AC74" s="451"/>
      <c r="AD74" s="438"/>
      <c r="AE74" s="438"/>
      <c r="AF74" s="48">
        <f t="shared" ref="AF74:AF80" si="51">N74-K74</f>
        <v>-106.28571428571581</v>
      </c>
      <c r="AG74" s="428">
        <f t="shared" ref="AG74:AG80" si="52">N74/K74</f>
        <v>0.92619047619047512</v>
      </c>
      <c r="AH74" s="463"/>
    </row>
    <row r="75" spans="1:34" ht="19.149999999999999" customHeight="1">
      <c r="A75" s="459"/>
      <c r="B75" s="424" t="s">
        <v>230</v>
      </c>
      <c r="C75" s="66"/>
      <c r="D75" s="179" t="s">
        <v>233</v>
      </c>
      <c r="E75" s="43"/>
      <c r="F75" s="359">
        <v>53.76</v>
      </c>
      <c r="G75" s="57">
        <v>1146</v>
      </c>
      <c r="H75" s="45">
        <f t="shared" si="50"/>
        <v>61608.959999999999</v>
      </c>
      <c r="I75" s="424">
        <v>1</v>
      </c>
      <c r="J75" s="181">
        <v>16</v>
      </c>
      <c r="K75" s="182">
        <v>1440</v>
      </c>
      <c r="L75" s="86">
        <v>90</v>
      </c>
      <c r="M75" s="422">
        <v>16</v>
      </c>
      <c r="N75" s="44">
        <f t="shared" si="45"/>
        <v>1250.1818181818153</v>
      </c>
      <c r="O75" s="47">
        <f t="shared" si="46"/>
        <v>78.136363636363455</v>
      </c>
      <c r="P75" s="48">
        <f t="shared" si="47"/>
        <v>0</v>
      </c>
      <c r="Q75" s="49">
        <f t="shared" si="48"/>
        <v>-11.863636363636545</v>
      </c>
      <c r="R75" s="428">
        <f t="shared" si="44"/>
        <v>0.86818181818181617</v>
      </c>
      <c r="S75" s="463"/>
      <c r="T75" s="50">
        <v>0.62986111111111109</v>
      </c>
      <c r="U75" s="50">
        <v>0.66805555555555562</v>
      </c>
      <c r="V75" s="424">
        <v>22</v>
      </c>
      <c r="W75" s="421">
        <f t="shared" si="49"/>
        <v>55.000000000000128</v>
      </c>
      <c r="X75" s="183"/>
      <c r="Y75" s="183"/>
      <c r="Z75" s="125"/>
      <c r="AA75" s="125"/>
      <c r="AB75" s="451"/>
      <c r="AC75" s="451"/>
      <c r="AD75" s="438"/>
      <c r="AE75" s="438"/>
      <c r="AF75" s="48">
        <f t="shared" si="51"/>
        <v>-189.81818181818471</v>
      </c>
      <c r="AG75" s="428">
        <f t="shared" si="52"/>
        <v>0.86818181818181617</v>
      </c>
      <c r="AH75" s="463"/>
    </row>
    <row r="76" spans="1:34" ht="19.149999999999999" customHeight="1">
      <c r="A76" s="459"/>
      <c r="B76" s="424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4"/>
      <c r="J76" s="46"/>
      <c r="K76" s="177"/>
      <c r="L76" s="47"/>
      <c r="M76" s="427"/>
      <c r="N76" s="44"/>
      <c r="O76" s="47"/>
      <c r="P76" s="48"/>
      <c r="Q76" s="49"/>
      <c r="R76" s="428"/>
      <c r="S76" s="463"/>
      <c r="T76" s="50"/>
      <c r="U76" s="50"/>
      <c r="V76" s="424"/>
      <c r="W76" s="421">
        <f t="shared" si="49"/>
        <v>0</v>
      </c>
      <c r="X76" s="439"/>
      <c r="Y76" s="183"/>
      <c r="Z76" s="125"/>
      <c r="AA76" s="125"/>
      <c r="AB76" s="451"/>
      <c r="AC76" s="451"/>
      <c r="AD76" s="438"/>
      <c r="AE76" s="438"/>
      <c r="AF76" s="48">
        <f t="shared" si="51"/>
        <v>0</v>
      </c>
      <c r="AG76" s="428" t="e">
        <f t="shared" si="52"/>
        <v>#DIV/0!</v>
      </c>
      <c r="AH76" s="463"/>
    </row>
    <row r="77" spans="1:34" ht="19.149999999999999" customHeight="1">
      <c r="A77" s="459"/>
      <c r="B77" s="424">
        <v>0</v>
      </c>
      <c r="C77" s="434"/>
      <c r="D77" s="179"/>
      <c r="E77" s="43"/>
      <c r="F77" s="359" t="s">
        <v>105</v>
      </c>
      <c r="G77" s="177"/>
      <c r="H77" s="45">
        <f t="shared" si="50"/>
        <v>0</v>
      </c>
      <c r="I77" s="438"/>
      <c r="J77" s="181"/>
      <c r="K77" s="182"/>
      <c r="L77" s="86"/>
      <c r="M77" s="427" t="s">
        <v>49</v>
      </c>
      <c r="N77" s="44"/>
      <c r="O77" s="47"/>
      <c r="P77" s="48"/>
      <c r="Q77" s="49"/>
      <c r="R77" s="428"/>
      <c r="S77" s="463"/>
      <c r="T77" s="50"/>
      <c r="U77" s="50"/>
      <c r="V77" s="424"/>
      <c r="W77" s="421">
        <f t="shared" si="49"/>
        <v>0</v>
      </c>
      <c r="X77" s="183"/>
      <c r="Y77" s="183"/>
      <c r="Z77" s="125"/>
      <c r="AA77" s="125"/>
      <c r="AB77" s="451"/>
      <c r="AC77" s="451"/>
      <c r="AD77" s="438"/>
      <c r="AE77" s="438"/>
      <c r="AF77" s="48">
        <f t="shared" si="51"/>
        <v>0</v>
      </c>
      <c r="AG77" s="428" t="e">
        <f t="shared" si="52"/>
        <v>#DIV/0!</v>
      </c>
      <c r="AH77" s="463"/>
    </row>
    <row r="78" spans="1:34" ht="19.149999999999999" customHeight="1">
      <c r="A78" s="459"/>
      <c r="B78" s="424">
        <v>0</v>
      </c>
      <c r="C78" s="434"/>
      <c r="D78" s="42"/>
      <c r="E78" s="43"/>
      <c r="F78" s="359" t="s">
        <v>105</v>
      </c>
      <c r="G78" s="57"/>
      <c r="H78" s="45">
        <f t="shared" si="50"/>
        <v>0</v>
      </c>
      <c r="I78" s="438"/>
      <c r="J78" s="87"/>
      <c r="K78" s="57"/>
      <c r="L78" s="86"/>
      <c r="M78" s="427"/>
      <c r="N78" s="44"/>
      <c r="O78" s="47"/>
      <c r="P78" s="48"/>
      <c r="Q78" s="49"/>
      <c r="R78" s="428"/>
      <c r="S78" s="463"/>
      <c r="T78" s="50"/>
      <c r="U78" s="50"/>
      <c r="V78" s="424"/>
      <c r="W78" s="421">
        <f t="shared" si="49"/>
        <v>0</v>
      </c>
      <c r="X78" s="183"/>
      <c r="Y78" s="183"/>
      <c r="Z78" s="125"/>
      <c r="AA78" s="125"/>
      <c r="AB78" s="451"/>
      <c r="AC78" s="451"/>
      <c r="AD78" s="438"/>
      <c r="AE78" s="438"/>
      <c r="AF78" s="48">
        <f t="shared" si="51"/>
        <v>0</v>
      </c>
      <c r="AG78" s="428" t="e">
        <f t="shared" si="52"/>
        <v>#DIV/0!</v>
      </c>
      <c r="AH78" s="463"/>
    </row>
    <row r="79" spans="1:34" ht="19.149999999999999" customHeight="1">
      <c r="A79" s="459"/>
      <c r="B79" s="424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38"/>
      <c r="J79" s="87"/>
      <c r="K79" s="57"/>
      <c r="L79" s="86"/>
      <c r="M79" s="427"/>
      <c r="N79" s="57"/>
      <c r="O79" s="184"/>
      <c r="P79" s="108"/>
      <c r="Q79" s="185"/>
      <c r="R79" s="109"/>
      <c r="S79" s="463"/>
      <c r="T79" s="50"/>
      <c r="U79" s="50"/>
      <c r="V79" s="424"/>
      <c r="W79" s="421">
        <f t="shared" si="49"/>
        <v>0</v>
      </c>
      <c r="X79" s="183"/>
      <c r="Y79" s="183"/>
      <c r="Z79" s="125"/>
      <c r="AA79" s="125"/>
      <c r="AB79" s="451"/>
      <c r="AC79" s="451"/>
      <c r="AD79" s="438"/>
      <c r="AE79" s="438"/>
      <c r="AF79" s="48">
        <f t="shared" si="51"/>
        <v>0</v>
      </c>
      <c r="AG79" s="428" t="e">
        <f t="shared" si="52"/>
        <v>#DIV/0!</v>
      </c>
      <c r="AH79" s="463"/>
    </row>
    <row r="80" spans="1:34" ht="19.149999999999999" customHeight="1">
      <c r="A80" s="459"/>
      <c r="B80" s="424">
        <v>0</v>
      </c>
      <c r="C80" s="434"/>
      <c r="D80" s="42"/>
      <c r="E80" s="43"/>
      <c r="F80" s="359"/>
      <c r="G80" s="57"/>
      <c r="H80" s="45">
        <f t="shared" si="50"/>
        <v>0</v>
      </c>
      <c r="I80" s="438"/>
      <c r="J80" s="87"/>
      <c r="K80" s="57"/>
      <c r="L80" s="86"/>
      <c r="M80" s="427"/>
      <c r="N80" s="57"/>
      <c r="O80" s="186"/>
      <c r="P80" s="54"/>
      <c r="Q80" s="88"/>
      <c r="R80" s="437"/>
      <c r="S80" s="463"/>
      <c r="T80" s="50"/>
      <c r="U80" s="50"/>
      <c r="V80" s="424"/>
      <c r="W80" s="421">
        <f t="shared" si="49"/>
        <v>0</v>
      </c>
      <c r="X80" s="183"/>
      <c r="Y80" s="183"/>
      <c r="Z80" s="125"/>
      <c r="AA80" s="125"/>
      <c r="AB80" s="451"/>
      <c r="AC80" s="451"/>
      <c r="AD80" s="438"/>
      <c r="AE80" s="438"/>
      <c r="AF80" s="48">
        <f t="shared" si="51"/>
        <v>0</v>
      </c>
      <c r="AG80" s="428" t="e">
        <f t="shared" si="52"/>
        <v>#DIV/0!</v>
      </c>
      <c r="AH80" s="463"/>
    </row>
    <row r="81" spans="1:34" ht="19.149999999999999" customHeight="1">
      <c r="A81" s="459"/>
      <c r="B81" s="424">
        <v>0</v>
      </c>
      <c r="C81" s="434"/>
      <c r="D81" s="42"/>
      <c r="E81" s="43"/>
      <c r="F81" s="366"/>
      <c r="G81" s="57"/>
      <c r="H81" s="84"/>
      <c r="I81" s="438"/>
      <c r="J81" s="87"/>
      <c r="K81" s="57"/>
      <c r="L81" s="86"/>
      <c r="M81" s="427"/>
      <c r="N81" s="57"/>
      <c r="O81" s="186"/>
      <c r="P81" s="54"/>
      <c r="Q81" s="88"/>
      <c r="R81" s="437"/>
      <c r="S81" s="463"/>
      <c r="T81" s="50"/>
      <c r="U81" s="50"/>
      <c r="V81" s="424"/>
      <c r="W81" s="421">
        <f t="shared" si="49"/>
        <v>0</v>
      </c>
      <c r="X81" s="183"/>
      <c r="Y81" s="183"/>
      <c r="Z81" s="125"/>
      <c r="AA81" s="125"/>
      <c r="AB81" s="451"/>
      <c r="AC81" s="451"/>
      <c r="AD81" s="438"/>
      <c r="AE81" s="438"/>
      <c r="AF81" s="48"/>
      <c r="AG81" s="126"/>
      <c r="AH81" s="463"/>
    </row>
    <row r="82" spans="1:34" ht="19.149999999999999" customHeight="1">
      <c r="A82" s="489"/>
      <c r="B82" s="171">
        <v>0</v>
      </c>
      <c r="C82" s="100" t="s">
        <v>236</v>
      </c>
      <c r="D82" s="478" t="s">
        <v>118</v>
      </c>
      <c r="E82" s="478"/>
      <c r="F82" s="369"/>
      <c r="G82" s="101"/>
      <c r="H82" s="102"/>
      <c r="I82" s="103"/>
      <c r="J82" s="101">
        <v>16.5</v>
      </c>
      <c r="K82" s="101">
        <v>1482.6666666666667</v>
      </c>
      <c r="L82" s="104">
        <v>90.456271397447878</v>
      </c>
      <c r="M82" s="101">
        <f t="shared" ref="M82:O82" si="53">AVERAGE(M70:M81)</f>
        <v>16.5</v>
      </c>
      <c r="N82" s="101">
        <f t="shared" si="53"/>
        <v>1291.2611300030655</v>
      </c>
      <c r="O82" s="187">
        <f t="shared" si="53"/>
        <v>78.63123550076088</v>
      </c>
      <c r="P82" s="117">
        <f>M82-J82</f>
        <v>0</v>
      </c>
      <c r="Q82" s="118">
        <f>N82-K82</f>
        <v>-191.4055366636012</v>
      </c>
      <c r="R82" s="175">
        <f>O82/L82</f>
        <v>0.869273454300034</v>
      </c>
      <c r="S82" s="463"/>
      <c r="T82" s="50"/>
      <c r="U82" s="50"/>
      <c r="V82" s="424"/>
      <c r="W82" s="44"/>
      <c r="X82" s="47"/>
      <c r="Y82" s="47"/>
      <c r="Z82" s="106">
        <f>SUM(Z70:Z81)</f>
        <v>0</v>
      </c>
      <c r="AA82" s="106">
        <f>SUM(AA70:AA81)</f>
        <v>0</v>
      </c>
      <c r="AB82" s="451"/>
      <c r="AC82" s="451"/>
      <c r="AD82" s="107">
        <f>SUM(AD70:AD81)</f>
        <v>0</v>
      </c>
      <c r="AE82" s="107">
        <f>SUM(AE70:AE81)</f>
        <v>3</v>
      </c>
      <c r="AF82" s="48">
        <f>N82-K82</f>
        <v>-191.4055366636012</v>
      </c>
      <c r="AG82" s="428">
        <f>N82/K82</f>
        <v>0.87090453912077259</v>
      </c>
      <c r="AH82" s="463"/>
    </row>
    <row r="83" spans="1:34" ht="19.149999999999999" customHeight="1">
      <c r="A83" s="490" t="s">
        <v>237</v>
      </c>
      <c r="B83" s="110" t="s">
        <v>203</v>
      </c>
      <c r="C83" s="66"/>
      <c r="D83" s="375" t="s">
        <v>204</v>
      </c>
      <c r="E83" s="43"/>
      <c r="F83" s="366">
        <v>43.14</v>
      </c>
      <c r="G83" s="57">
        <v>1803</v>
      </c>
      <c r="H83" s="84">
        <f t="shared" ref="H83:H94" si="54">F83*G83</f>
        <v>77781.42</v>
      </c>
      <c r="I83" s="438"/>
      <c r="J83" s="87">
        <v>16</v>
      </c>
      <c r="K83" s="57">
        <v>1440</v>
      </c>
      <c r="L83" s="86">
        <v>90</v>
      </c>
      <c r="M83" s="427">
        <v>16</v>
      </c>
      <c r="N83" s="57">
        <f t="shared" ref="N83:N89" si="55">G83/W83*60</f>
        <v>1423.4210526315796</v>
      </c>
      <c r="O83" s="186">
        <f t="shared" ref="O83:O89" si="56">N83/M83</f>
        <v>88.963815789473728</v>
      </c>
      <c r="P83" s="54">
        <f t="shared" ref="P83:P89" si="57">M83-J83</f>
        <v>0</v>
      </c>
      <c r="Q83" s="88">
        <f t="shared" ref="Q83:Q89" si="58">O83-L83</f>
        <v>-1.0361842105262724</v>
      </c>
      <c r="R83" s="188">
        <f t="shared" ref="R83:R89" si="59">O83/L83</f>
        <v>0.98848684210526361</v>
      </c>
      <c r="S83" s="463">
        <f>R95</f>
        <v>0.91956165854667105</v>
      </c>
      <c r="T83" s="50">
        <v>0.33333333333333331</v>
      </c>
      <c r="U83" s="50">
        <v>0.38611111111111107</v>
      </c>
      <c r="V83" s="424">
        <v>5</v>
      </c>
      <c r="W83" s="421">
        <f t="shared" ref="W83:W93" si="60">(U83-T83)*24*60</f>
        <v>75.999999999999972</v>
      </c>
      <c r="X83" s="53"/>
      <c r="Y83" s="53"/>
      <c r="Z83" s="54"/>
      <c r="AA83" s="54"/>
      <c r="AB83" s="451"/>
      <c r="AC83" s="451"/>
      <c r="AD83" s="438"/>
      <c r="AE83" s="438"/>
      <c r="AF83" s="48">
        <f t="shared" ref="AF83:AF173" si="61">N83-K83</f>
        <v>-16.578947368420359</v>
      </c>
      <c r="AG83" s="428">
        <f t="shared" ref="AG83:AG173" si="62">N83/K83</f>
        <v>0.98848684210526361</v>
      </c>
      <c r="AH83" s="463">
        <f>AG95</f>
        <v>0.9202541750051092</v>
      </c>
    </row>
    <row r="84" spans="1:34" ht="19.149999999999999" customHeight="1">
      <c r="A84" s="491"/>
      <c r="B84" s="110" t="s">
        <v>230</v>
      </c>
      <c r="C84" s="434"/>
      <c r="D84" s="189" t="s">
        <v>235</v>
      </c>
      <c r="E84" s="43"/>
      <c r="F84" s="366">
        <v>53.36</v>
      </c>
      <c r="G84" s="44">
        <v>2469.15</v>
      </c>
      <c r="H84" s="84">
        <f t="shared" si="54"/>
        <v>131753.84400000001</v>
      </c>
      <c r="I84" s="424"/>
      <c r="J84" s="87">
        <v>19</v>
      </c>
      <c r="K84" s="57">
        <v>1440</v>
      </c>
      <c r="L84" s="86">
        <v>75.78947368421052</v>
      </c>
      <c r="M84" s="427">
        <v>19</v>
      </c>
      <c r="N84" s="57">
        <f t="shared" si="55"/>
        <v>1346.8090909090909</v>
      </c>
      <c r="O84" s="186">
        <f t="shared" si="56"/>
        <v>70.884688995215313</v>
      </c>
      <c r="P84" s="54">
        <f t="shared" si="57"/>
        <v>0</v>
      </c>
      <c r="Q84" s="88">
        <f t="shared" si="58"/>
        <v>-4.9047846889952069</v>
      </c>
      <c r="R84" s="188">
        <f t="shared" si="59"/>
        <v>0.93528409090909104</v>
      </c>
      <c r="S84" s="463"/>
      <c r="T84" s="50">
        <v>0.40138888888888885</v>
      </c>
      <c r="U84" s="50">
        <v>0.47777777777777775</v>
      </c>
      <c r="V84" s="424">
        <v>22</v>
      </c>
      <c r="W84" s="421">
        <f t="shared" si="60"/>
        <v>110.00000000000001</v>
      </c>
      <c r="X84" s="53">
        <v>0.38958333333333334</v>
      </c>
      <c r="Y84" s="53">
        <v>0.39861111111111108</v>
      </c>
      <c r="Z84" s="54"/>
      <c r="AA84" s="54"/>
      <c r="AB84" s="451"/>
      <c r="AC84" s="451"/>
      <c r="AD84" s="438"/>
      <c r="AE84" s="438"/>
      <c r="AF84" s="48">
        <f t="shared" si="61"/>
        <v>-93.190909090909145</v>
      </c>
      <c r="AG84" s="428">
        <f t="shared" si="62"/>
        <v>0.93528409090909093</v>
      </c>
      <c r="AH84" s="463"/>
    </row>
    <row r="85" spans="1:34" ht="19.149999999999999" customHeight="1">
      <c r="A85" s="491"/>
      <c r="B85" s="110" t="s">
        <v>230</v>
      </c>
      <c r="C85" s="123"/>
      <c r="D85" s="189" t="s">
        <v>235</v>
      </c>
      <c r="E85" s="43"/>
      <c r="F85" s="366">
        <v>53.36</v>
      </c>
      <c r="G85" s="44">
        <v>1097.4000000000001</v>
      </c>
      <c r="H85" s="84">
        <f t="shared" si="54"/>
        <v>58557.264000000003</v>
      </c>
      <c r="I85" s="424"/>
      <c r="J85" s="87">
        <v>19</v>
      </c>
      <c r="K85" s="57">
        <v>1440</v>
      </c>
      <c r="L85" s="86">
        <v>75.78947368421052</v>
      </c>
      <c r="M85" s="427">
        <v>19</v>
      </c>
      <c r="N85" s="57">
        <f t="shared" si="55"/>
        <v>1343.7551020408168</v>
      </c>
      <c r="O85" s="186">
        <f t="shared" si="56"/>
        <v>70.723952738990363</v>
      </c>
      <c r="P85" s="54">
        <f t="shared" si="57"/>
        <v>0</v>
      </c>
      <c r="Q85" s="88">
        <f t="shared" si="58"/>
        <v>-5.0655209452201575</v>
      </c>
      <c r="R85" s="188">
        <f t="shared" si="59"/>
        <v>0.93316326530612292</v>
      </c>
      <c r="S85" s="463"/>
      <c r="T85" s="50">
        <v>0.51805555555555549</v>
      </c>
      <c r="U85" s="50">
        <v>0.55208333333333326</v>
      </c>
      <c r="V85" s="424">
        <v>5</v>
      </c>
      <c r="W85" s="421">
        <f t="shared" si="60"/>
        <v>48.999999999999986</v>
      </c>
      <c r="X85" s="53"/>
      <c r="Y85" s="53"/>
      <c r="Z85" s="54"/>
      <c r="AA85" s="54"/>
      <c r="AB85" s="451"/>
      <c r="AC85" s="451"/>
      <c r="AD85" s="438"/>
      <c r="AE85" s="438"/>
      <c r="AF85" s="48">
        <f t="shared" si="61"/>
        <v>-96.244897959183163</v>
      </c>
      <c r="AG85" s="428">
        <f t="shared" si="62"/>
        <v>0.93316326530612281</v>
      </c>
      <c r="AH85" s="463"/>
    </row>
    <row r="86" spans="1:34" ht="19.149999999999999" customHeight="1">
      <c r="A86" s="491"/>
      <c r="B86" s="110" t="s">
        <v>196</v>
      </c>
      <c r="C86" s="97"/>
      <c r="D86" s="189" t="s">
        <v>254</v>
      </c>
      <c r="E86" s="43"/>
      <c r="F86" s="366">
        <v>56.43</v>
      </c>
      <c r="G86" s="44">
        <v>879</v>
      </c>
      <c r="H86" s="84">
        <f t="shared" si="54"/>
        <v>49601.97</v>
      </c>
      <c r="I86" s="424"/>
      <c r="J86" s="87">
        <v>18</v>
      </c>
      <c r="K86" s="57">
        <v>1500</v>
      </c>
      <c r="L86" s="86">
        <v>83.333333333333329</v>
      </c>
      <c r="M86" s="427">
        <v>18</v>
      </c>
      <c r="N86" s="57">
        <f t="shared" si="55"/>
        <v>1387.8947368421043</v>
      </c>
      <c r="O86" s="186">
        <f t="shared" si="56"/>
        <v>77.105263157894683</v>
      </c>
      <c r="P86" s="54">
        <f t="shared" si="57"/>
        <v>0</v>
      </c>
      <c r="Q86" s="88">
        <f t="shared" si="58"/>
        <v>-6.2280701754386456</v>
      </c>
      <c r="R86" s="188">
        <f t="shared" si="59"/>
        <v>0.92526315789473623</v>
      </c>
      <c r="S86" s="463"/>
      <c r="T86" s="50">
        <v>0.55694444444444435</v>
      </c>
      <c r="U86" s="50">
        <v>0.58333333333333326</v>
      </c>
      <c r="V86" s="424">
        <v>7</v>
      </c>
      <c r="W86" s="421">
        <f t="shared" si="60"/>
        <v>38.000000000000028</v>
      </c>
      <c r="X86" s="53"/>
      <c r="Y86" s="53"/>
      <c r="Z86" s="54"/>
      <c r="AA86" s="54"/>
      <c r="AB86" s="451"/>
      <c r="AC86" s="451"/>
      <c r="AD86" s="438"/>
      <c r="AE86" s="438"/>
      <c r="AF86" s="48">
        <f t="shared" si="61"/>
        <v>-112.10526315789571</v>
      </c>
      <c r="AG86" s="428">
        <f t="shared" si="62"/>
        <v>0.92526315789473623</v>
      </c>
      <c r="AH86" s="463"/>
    </row>
    <row r="87" spans="1:34" ht="19.149999999999999" customHeight="1">
      <c r="A87" s="491"/>
      <c r="B87" s="110" t="s">
        <v>230</v>
      </c>
      <c r="C87" s="97"/>
      <c r="D87" s="189" t="s">
        <v>239</v>
      </c>
      <c r="E87" s="43"/>
      <c r="F87" s="366">
        <v>59.54</v>
      </c>
      <c r="G87" s="44">
        <v>1503</v>
      </c>
      <c r="H87" s="84">
        <f t="shared" si="54"/>
        <v>89488.62</v>
      </c>
      <c r="I87" s="424"/>
      <c r="J87" s="87">
        <v>18</v>
      </c>
      <c r="K87" s="57">
        <v>1385</v>
      </c>
      <c r="L87" s="86">
        <v>76.944444444444443</v>
      </c>
      <c r="M87" s="427">
        <v>18</v>
      </c>
      <c r="N87" s="57">
        <f t="shared" si="55"/>
        <v>1306.9565217391291</v>
      </c>
      <c r="O87" s="186">
        <f t="shared" si="56"/>
        <v>72.608695652173836</v>
      </c>
      <c r="P87" s="54">
        <f t="shared" si="57"/>
        <v>0</v>
      </c>
      <c r="Q87" s="88">
        <f t="shared" si="58"/>
        <v>-4.3357487922706071</v>
      </c>
      <c r="R87" s="188">
        <f t="shared" si="59"/>
        <v>0.94365091822319791</v>
      </c>
      <c r="S87" s="463"/>
      <c r="T87" s="50">
        <v>0.5888888888888888</v>
      </c>
      <c r="U87" s="50">
        <v>0.63680555555555551</v>
      </c>
      <c r="V87" s="424">
        <v>8</v>
      </c>
      <c r="W87" s="421">
        <f t="shared" si="60"/>
        <v>69.000000000000071</v>
      </c>
      <c r="X87" s="53"/>
      <c r="Y87" s="53"/>
      <c r="Z87" s="54"/>
      <c r="AA87" s="54"/>
      <c r="AB87" s="451"/>
      <c r="AC87" s="451"/>
      <c r="AD87" s="438"/>
      <c r="AE87" s="438"/>
      <c r="AF87" s="48">
        <f t="shared" si="61"/>
        <v>-78.04347826087087</v>
      </c>
      <c r="AG87" s="428">
        <f t="shared" si="62"/>
        <v>0.94365091822319791</v>
      </c>
      <c r="AH87" s="463"/>
    </row>
    <row r="88" spans="1:34" ht="19.149999999999999" customHeight="1">
      <c r="A88" s="491"/>
      <c r="B88" s="110" t="s">
        <v>230</v>
      </c>
      <c r="C88" s="434"/>
      <c r="D88" s="189" t="s">
        <v>235</v>
      </c>
      <c r="E88" s="43"/>
      <c r="F88" s="366">
        <v>53.36</v>
      </c>
      <c r="G88" s="57">
        <v>1920.4499999999998</v>
      </c>
      <c r="H88" s="84">
        <f t="shared" si="54"/>
        <v>102475.21199999998</v>
      </c>
      <c r="I88" s="424">
        <v>1</v>
      </c>
      <c r="J88" s="87">
        <v>19</v>
      </c>
      <c r="K88" s="57">
        <v>1440</v>
      </c>
      <c r="L88" s="86">
        <v>75.78947368421052</v>
      </c>
      <c r="M88" s="427">
        <v>19</v>
      </c>
      <c r="N88" s="57">
        <f t="shared" si="55"/>
        <v>1252.4673913043475</v>
      </c>
      <c r="O88" s="186">
        <f t="shared" si="56"/>
        <v>65.919336384439347</v>
      </c>
      <c r="P88" s="54">
        <f t="shared" si="57"/>
        <v>0</v>
      </c>
      <c r="Q88" s="88">
        <f t="shared" si="58"/>
        <v>-9.8701372997711729</v>
      </c>
      <c r="R88" s="188">
        <f t="shared" si="59"/>
        <v>0.8697690217391304</v>
      </c>
      <c r="S88" s="463"/>
      <c r="T88" s="50">
        <v>0.65277777777777768</v>
      </c>
      <c r="U88" s="50">
        <v>0.71666666666666656</v>
      </c>
      <c r="V88" s="424">
        <v>23</v>
      </c>
      <c r="W88" s="421">
        <f t="shared" si="60"/>
        <v>92</v>
      </c>
      <c r="X88" s="53">
        <v>0.64027777777777783</v>
      </c>
      <c r="Y88" s="53">
        <v>0.65</v>
      </c>
      <c r="Z88" s="54"/>
      <c r="AA88" s="54"/>
      <c r="AB88" s="451"/>
      <c r="AC88" s="451"/>
      <c r="AD88" s="438"/>
      <c r="AE88" s="438"/>
      <c r="AF88" s="48">
        <f t="shared" si="61"/>
        <v>-187.53260869565247</v>
      </c>
      <c r="AG88" s="428">
        <f t="shared" si="62"/>
        <v>0.86976902173913018</v>
      </c>
      <c r="AH88" s="463"/>
    </row>
    <row r="89" spans="1:34" ht="19.149999999999999" customHeight="1">
      <c r="A89" s="491"/>
      <c r="B89" s="110" t="s">
        <v>196</v>
      </c>
      <c r="C89" s="434"/>
      <c r="D89" s="42" t="s">
        <v>284</v>
      </c>
      <c r="E89" s="43"/>
      <c r="F89" s="366">
        <v>54.29</v>
      </c>
      <c r="G89" s="115">
        <v>752</v>
      </c>
      <c r="H89" s="84">
        <f t="shared" si="54"/>
        <v>40826.080000000002</v>
      </c>
      <c r="I89" s="424"/>
      <c r="J89" s="87">
        <v>15</v>
      </c>
      <c r="K89" s="57">
        <v>1440</v>
      </c>
      <c r="L89" s="86">
        <v>96</v>
      </c>
      <c r="M89" s="427">
        <v>15</v>
      </c>
      <c r="N89" s="57">
        <f t="shared" si="55"/>
        <v>1219.4594594594585</v>
      </c>
      <c r="O89" s="186">
        <f t="shared" si="56"/>
        <v>81.297297297297234</v>
      </c>
      <c r="P89" s="54">
        <f t="shared" si="57"/>
        <v>0</v>
      </c>
      <c r="Q89" s="88">
        <f t="shared" si="58"/>
        <v>-14.702702702702766</v>
      </c>
      <c r="R89" s="188">
        <f t="shared" si="59"/>
        <v>0.84684684684684619</v>
      </c>
      <c r="S89" s="463"/>
      <c r="T89" s="50">
        <v>0.72013888888888877</v>
      </c>
      <c r="U89" s="50">
        <v>0.74583333333333324</v>
      </c>
      <c r="V89" s="424">
        <v>5</v>
      </c>
      <c r="W89" s="421">
        <f t="shared" si="60"/>
        <v>37.000000000000028</v>
      </c>
      <c r="X89" s="53"/>
      <c r="Y89" s="53"/>
      <c r="Z89" s="54"/>
      <c r="AA89" s="54"/>
      <c r="AB89" s="451"/>
      <c r="AC89" s="451"/>
      <c r="AD89" s="438"/>
      <c r="AE89" s="438"/>
      <c r="AF89" s="48">
        <f t="shared" si="61"/>
        <v>-220.54054054054154</v>
      </c>
      <c r="AG89" s="428">
        <f t="shared" si="62"/>
        <v>0.84684684684684619</v>
      </c>
      <c r="AH89" s="463"/>
    </row>
    <row r="90" spans="1:34" ht="19.149999999999999" customHeight="1">
      <c r="A90" s="491"/>
      <c r="B90" s="110">
        <v>0</v>
      </c>
      <c r="C90" s="434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27"/>
      <c r="N90" s="57"/>
      <c r="O90" s="186"/>
      <c r="P90" s="54"/>
      <c r="Q90" s="88"/>
      <c r="R90" s="188"/>
      <c r="S90" s="463"/>
      <c r="T90" s="50"/>
      <c r="U90" s="50"/>
      <c r="V90" s="424"/>
      <c r="W90" s="421">
        <f t="shared" si="60"/>
        <v>0</v>
      </c>
      <c r="X90" s="191"/>
      <c r="Y90" s="191"/>
      <c r="Z90" s="54"/>
      <c r="AA90" s="54"/>
      <c r="AB90" s="451"/>
      <c r="AC90" s="451"/>
      <c r="AD90" s="438"/>
      <c r="AE90" s="438"/>
      <c r="AF90" s="48">
        <f t="shared" si="61"/>
        <v>0</v>
      </c>
      <c r="AG90" s="428" t="e">
        <f t="shared" si="62"/>
        <v>#DIV/0!</v>
      </c>
      <c r="AH90" s="463"/>
    </row>
    <row r="91" spans="1:34" ht="19.149999999999999" customHeight="1">
      <c r="A91" s="491"/>
      <c r="B91" s="110">
        <v>0</v>
      </c>
      <c r="C91" s="434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27" t="s">
        <v>49</v>
      </c>
      <c r="N91" s="57"/>
      <c r="O91" s="186"/>
      <c r="P91" s="54"/>
      <c r="Q91" s="88"/>
      <c r="R91" s="188"/>
      <c r="S91" s="464"/>
      <c r="T91" s="50"/>
      <c r="U91" s="50"/>
      <c r="V91" s="424"/>
      <c r="W91" s="421">
        <f t="shared" si="60"/>
        <v>0</v>
      </c>
      <c r="X91" s="116"/>
      <c r="Y91" s="116"/>
      <c r="Z91" s="54"/>
      <c r="AA91" s="54"/>
      <c r="AB91" s="451"/>
      <c r="AC91" s="451"/>
      <c r="AD91" s="438"/>
      <c r="AE91" s="438"/>
      <c r="AF91" s="48">
        <f t="shared" si="61"/>
        <v>0</v>
      </c>
      <c r="AG91" s="428" t="e">
        <f t="shared" si="62"/>
        <v>#DIV/0!</v>
      </c>
      <c r="AH91" s="464"/>
    </row>
    <row r="92" spans="1:34" ht="19.149999999999999" customHeight="1">
      <c r="A92" s="491"/>
      <c r="B92" s="110">
        <v>0</v>
      </c>
      <c r="C92" s="434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464"/>
      <c r="T92" s="50"/>
      <c r="U92" s="50"/>
      <c r="V92" s="424"/>
      <c r="W92" s="421">
        <f t="shared" si="60"/>
        <v>0</v>
      </c>
      <c r="X92" s="183"/>
      <c r="Y92" s="183"/>
      <c r="Z92" s="125"/>
      <c r="AA92" s="125"/>
      <c r="AB92" s="451"/>
      <c r="AC92" s="451"/>
      <c r="AD92" s="438"/>
      <c r="AE92" s="438"/>
      <c r="AF92" s="48">
        <f t="shared" si="61"/>
        <v>0</v>
      </c>
      <c r="AG92" s="428" t="e">
        <f t="shared" si="62"/>
        <v>#DIV/0!</v>
      </c>
      <c r="AH92" s="464"/>
    </row>
    <row r="93" spans="1:34" ht="19.149999999999999" customHeight="1">
      <c r="A93" s="491"/>
      <c r="B93" s="425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27"/>
      <c r="N93" s="57"/>
      <c r="O93" s="86"/>
      <c r="P93" s="54"/>
      <c r="Q93" s="88"/>
      <c r="R93" s="431"/>
      <c r="S93" s="492"/>
      <c r="T93" s="63"/>
      <c r="U93" s="63"/>
      <c r="V93" s="425"/>
      <c r="W93" s="421">
        <f t="shared" si="60"/>
        <v>0</v>
      </c>
      <c r="X93" s="200"/>
      <c r="Y93" s="200"/>
      <c r="Z93" s="125"/>
      <c r="AA93" s="125"/>
      <c r="AB93" s="451"/>
      <c r="AC93" s="451"/>
      <c r="AD93" s="438"/>
      <c r="AE93" s="438"/>
      <c r="AF93" s="48">
        <f t="shared" si="61"/>
        <v>0</v>
      </c>
      <c r="AG93" s="428" t="e">
        <f t="shared" si="62"/>
        <v>#DIV/0!</v>
      </c>
      <c r="AH93" s="464"/>
    </row>
    <row r="94" spans="1:34" ht="19.149999999999999" customHeight="1">
      <c r="A94" s="491"/>
      <c r="B94" s="425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1"/>
      <c r="S94" s="492"/>
      <c r="T94" s="63"/>
      <c r="U94" s="63"/>
      <c r="V94" s="425"/>
      <c r="W94" s="421">
        <f>(U94-T94)*24*60</f>
        <v>0</v>
      </c>
      <c r="X94" s="200"/>
      <c r="Y94" s="200"/>
      <c r="Z94" s="125"/>
      <c r="AA94" s="125"/>
      <c r="AB94" s="451"/>
      <c r="AC94" s="451"/>
      <c r="AD94" s="438"/>
      <c r="AE94" s="438"/>
      <c r="AF94" s="48">
        <f t="shared" si="61"/>
        <v>0</v>
      </c>
      <c r="AG94" s="428" t="e">
        <f t="shared" si="62"/>
        <v>#DIV/0!</v>
      </c>
      <c r="AH94" s="464"/>
    </row>
    <row r="95" spans="1:34" ht="19.149999999999999" customHeight="1">
      <c r="A95" s="491"/>
      <c r="B95" s="203">
        <v>0</v>
      </c>
      <c r="C95" s="100" t="s">
        <v>242</v>
      </c>
      <c r="D95" s="478" t="s">
        <v>118</v>
      </c>
      <c r="E95" s="478"/>
      <c r="F95" s="360"/>
      <c r="G95" s="70"/>
      <c r="H95" s="204"/>
      <c r="I95" s="103"/>
      <c r="J95" s="205">
        <v>17.714285714285715</v>
      </c>
      <c r="K95" s="205">
        <v>1440.7142857142858</v>
      </c>
      <c r="L95" s="206">
        <v>81.949456975772748</v>
      </c>
      <c r="M95" s="205">
        <f t="shared" ref="M95:O95" si="63">AVERAGE(M83:M94)</f>
        <v>17.714285714285715</v>
      </c>
      <c r="N95" s="205">
        <f t="shared" si="63"/>
        <v>1325.8233364180753</v>
      </c>
      <c r="O95" s="206">
        <f t="shared" si="63"/>
        <v>75.357578573640652</v>
      </c>
      <c r="P95" s="207">
        <f>M95-J95</f>
        <v>0</v>
      </c>
      <c r="Q95" s="208">
        <f t="shared" ref="Q95:Q102" si="64">O95-L95</f>
        <v>-6.591878402132096</v>
      </c>
      <c r="R95" s="209">
        <f>O95/L95</f>
        <v>0.91956165854667105</v>
      </c>
      <c r="S95" s="46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51"/>
      <c r="AC95" s="451"/>
      <c r="AD95" s="107">
        <f>SUM(AD83:AD94)</f>
        <v>0</v>
      </c>
      <c r="AE95" s="107">
        <f>SUM(AE83:AE94)</f>
        <v>0</v>
      </c>
      <c r="AF95" s="65">
        <f t="shared" si="61"/>
        <v>-114.89094929621047</v>
      </c>
      <c r="AG95" s="429">
        <f t="shared" si="62"/>
        <v>0.9202541750051092</v>
      </c>
      <c r="AH95" s="464"/>
    </row>
    <row r="96" spans="1:34" ht="19.149999999999999" customHeight="1">
      <c r="A96" s="493" t="s">
        <v>243</v>
      </c>
      <c r="B96" s="424" t="s">
        <v>203</v>
      </c>
      <c r="C96" s="97"/>
      <c r="D96" s="42" t="s">
        <v>244</v>
      </c>
      <c r="E96" s="43"/>
      <c r="F96" s="359">
        <v>36.92</v>
      </c>
      <c r="G96" s="44">
        <v>2556</v>
      </c>
      <c r="H96" s="45">
        <f t="shared" ref="H96:H106" si="65">F96*G96</f>
        <v>94367.52</v>
      </c>
      <c r="I96" s="424"/>
      <c r="J96" s="46">
        <v>6</v>
      </c>
      <c r="K96" s="44">
        <v>1636</v>
      </c>
      <c r="L96" s="47">
        <v>272.66666666666669</v>
      </c>
      <c r="M96" s="422">
        <v>6</v>
      </c>
      <c r="N96" s="44">
        <f t="shared" ref="N96:N102" si="66">G96/W96*60</f>
        <v>1533.5999999999992</v>
      </c>
      <c r="O96" s="47">
        <f t="shared" ref="O96:O102" si="67">N96/M96</f>
        <v>255.59999999999988</v>
      </c>
      <c r="P96" s="48">
        <f t="shared" ref="P96:P102" si="68">M96-J96</f>
        <v>0</v>
      </c>
      <c r="Q96" s="49">
        <f t="shared" si="64"/>
        <v>-17.066666666666805</v>
      </c>
      <c r="R96" s="428">
        <f t="shared" ref="R96:R102" si="69">O96/L96</f>
        <v>0.93740831295843474</v>
      </c>
      <c r="S96" s="463">
        <f>R108</f>
        <v>0.9244886181066031</v>
      </c>
      <c r="T96" s="89">
        <v>0.33333333333333331</v>
      </c>
      <c r="U96" s="89">
        <v>0.40277777777777779</v>
      </c>
      <c r="V96" s="438">
        <v>5</v>
      </c>
      <c r="W96" s="90">
        <f t="shared" ref="W96:W122" si="70">(U96-T96)*24*60</f>
        <v>100.00000000000004</v>
      </c>
      <c r="X96" s="96"/>
      <c r="Y96" s="96"/>
      <c r="Z96" s="54"/>
      <c r="AA96" s="54"/>
      <c r="AB96" s="451"/>
      <c r="AC96" s="451"/>
      <c r="AD96" s="438"/>
      <c r="AE96" s="438"/>
      <c r="AF96" s="54">
        <f t="shared" si="61"/>
        <v>-102.40000000000077</v>
      </c>
      <c r="AG96" s="431">
        <f t="shared" si="62"/>
        <v>0.93740831295843474</v>
      </c>
      <c r="AH96" s="472">
        <f>AG108</f>
        <v>0.91396006501607718</v>
      </c>
    </row>
    <row r="97" spans="1:34" s="218" customFormat="1" ht="19.149999999999999" customHeight="1">
      <c r="A97" s="493"/>
      <c r="B97" s="424" t="s">
        <v>203</v>
      </c>
      <c r="C97" s="210"/>
      <c r="D97" s="211" t="s">
        <v>245</v>
      </c>
      <c r="E97" s="56"/>
      <c r="F97" s="370">
        <v>29.113149847094796</v>
      </c>
      <c r="G97" s="212">
        <v>2293.1999999999998</v>
      </c>
      <c r="H97" s="213">
        <f t="shared" si="65"/>
        <v>66762.27522935778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1404.0000000000005</v>
      </c>
      <c r="O97" s="47">
        <f t="shared" si="67"/>
        <v>70.200000000000017</v>
      </c>
      <c r="P97" s="48">
        <f t="shared" si="68"/>
        <v>0</v>
      </c>
      <c r="Q97" s="49">
        <f t="shared" si="64"/>
        <v>-4.7999999999999829</v>
      </c>
      <c r="R97" s="428">
        <f t="shared" si="69"/>
        <v>0.93600000000000028</v>
      </c>
      <c r="S97" s="463"/>
      <c r="T97" s="214">
        <v>0.41805555555555557</v>
      </c>
      <c r="U97" s="214">
        <v>0.4861111111111111</v>
      </c>
      <c r="V97" s="215">
        <v>22</v>
      </c>
      <c r="W97" s="90">
        <f t="shared" si="70"/>
        <v>97.999999999999972</v>
      </c>
      <c r="X97" s="53">
        <v>0.40625</v>
      </c>
      <c r="Y97" s="53">
        <v>0.4152777777777778</v>
      </c>
      <c r="Z97" s="54"/>
      <c r="AA97" s="54"/>
      <c r="AB97" s="451"/>
      <c r="AC97" s="451"/>
      <c r="AD97" s="215"/>
      <c r="AE97" s="215"/>
      <c r="AF97" s="216">
        <f t="shared" si="61"/>
        <v>-95.999999999999545</v>
      </c>
      <c r="AG97" s="217">
        <f t="shared" si="62"/>
        <v>0.93600000000000028</v>
      </c>
      <c r="AH97" s="472"/>
    </row>
    <row r="98" spans="1:34" s="221" customFormat="1" ht="19.149999999999999" customHeight="1">
      <c r="A98" s="493"/>
      <c r="B98" s="424" t="s">
        <v>230</v>
      </c>
      <c r="C98" s="55"/>
      <c r="D98" s="42" t="s">
        <v>247</v>
      </c>
      <c r="E98" s="83"/>
      <c r="F98" s="370">
        <v>59.34</v>
      </c>
      <c r="G98" s="57">
        <v>888</v>
      </c>
      <c r="H98" s="213">
        <f t="shared" si="65"/>
        <v>52693.920000000006</v>
      </c>
      <c r="I98" s="438"/>
      <c r="J98" s="46">
        <v>17</v>
      </c>
      <c r="K98" s="44">
        <v>1440</v>
      </c>
      <c r="L98" s="47">
        <v>84.705882352941174</v>
      </c>
      <c r="M98" s="87">
        <v>17</v>
      </c>
      <c r="N98" s="44">
        <f t="shared" si="66"/>
        <v>1299.5121951219508</v>
      </c>
      <c r="O98" s="47">
        <f t="shared" si="67"/>
        <v>76.44189383070298</v>
      </c>
      <c r="P98" s="48">
        <f t="shared" si="68"/>
        <v>0</v>
      </c>
      <c r="Q98" s="49">
        <f t="shared" si="64"/>
        <v>-8.2639885222381935</v>
      </c>
      <c r="R98" s="428">
        <f t="shared" si="69"/>
        <v>0.90243902439024359</v>
      </c>
      <c r="S98" s="463"/>
      <c r="T98" s="89">
        <v>0.52638888888888891</v>
      </c>
      <c r="U98" s="89">
        <v>0.55486111111111114</v>
      </c>
      <c r="V98" s="438">
        <v>5</v>
      </c>
      <c r="W98" s="90">
        <f t="shared" si="70"/>
        <v>41.000000000000014</v>
      </c>
      <c r="X98" s="219"/>
      <c r="Y98" s="219"/>
      <c r="Z98" s="220"/>
      <c r="AA98" s="220"/>
      <c r="AB98" s="451"/>
      <c r="AC98" s="451"/>
      <c r="AD98" s="438"/>
      <c r="AE98" s="438"/>
      <c r="AF98" s="54">
        <f t="shared" si="61"/>
        <v>-140.48780487804925</v>
      </c>
      <c r="AG98" s="431">
        <f t="shared" si="62"/>
        <v>0.90243902439024359</v>
      </c>
      <c r="AH98" s="472"/>
    </row>
    <row r="99" spans="1:34" ht="19.149999999999999" customHeight="1">
      <c r="A99" s="493"/>
      <c r="B99" s="424" t="s">
        <v>230</v>
      </c>
      <c r="C99" s="81"/>
      <c r="D99" s="82" t="s">
        <v>241</v>
      </c>
      <c r="E99" s="83"/>
      <c r="F99" s="370">
        <v>77.349999999999994</v>
      </c>
      <c r="G99" s="57">
        <v>1079</v>
      </c>
      <c r="H99" s="213">
        <f t="shared" si="65"/>
        <v>83460.649999999994</v>
      </c>
      <c r="I99" s="438"/>
      <c r="J99" s="46">
        <v>19</v>
      </c>
      <c r="K99" s="44">
        <v>1440</v>
      </c>
      <c r="L99" s="47">
        <v>75.78947368421052</v>
      </c>
      <c r="M99" s="422">
        <v>18</v>
      </c>
      <c r="N99" s="44">
        <f t="shared" si="66"/>
        <v>1294.8000000000004</v>
      </c>
      <c r="O99" s="47">
        <f t="shared" si="67"/>
        <v>71.933333333333351</v>
      </c>
      <c r="P99" s="48">
        <f t="shared" si="68"/>
        <v>-1</v>
      </c>
      <c r="Q99" s="49">
        <f t="shared" si="64"/>
        <v>-3.856140350877169</v>
      </c>
      <c r="R99" s="428">
        <f t="shared" si="69"/>
        <v>0.94912037037037067</v>
      </c>
      <c r="S99" s="463"/>
      <c r="T99" s="89">
        <v>0.55902777777777779</v>
      </c>
      <c r="U99" s="89">
        <v>0.59375</v>
      </c>
      <c r="V99" s="438">
        <v>6</v>
      </c>
      <c r="W99" s="90">
        <f t="shared" si="70"/>
        <v>49.999999999999986</v>
      </c>
      <c r="X99" s="183"/>
      <c r="Y99" s="183"/>
      <c r="Z99" s="125"/>
      <c r="AA99" s="125"/>
      <c r="AB99" s="451"/>
      <c r="AC99" s="451"/>
      <c r="AD99" s="438"/>
      <c r="AE99" s="438"/>
      <c r="AF99" s="216">
        <f t="shared" si="61"/>
        <v>-145.19999999999959</v>
      </c>
      <c r="AG99" s="217">
        <f t="shared" si="62"/>
        <v>0.899166666666667</v>
      </c>
      <c r="AH99" s="472"/>
    </row>
    <row r="100" spans="1:34" s="221" customFormat="1" ht="19.149999999999999" customHeight="1">
      <c r="A100" s="493"/>
      <c r="B100" s="424" t="s">
        <v>230</v>
      </c>
      <c r="C100" s="55"/>
      <c r="D100" s="42" t="s">
        <v>238</v>
      </c>
      <c r="E100" s="83"/>
      <c r="F100" s="370">
        <v>71.55</v>
      </c>
      <c r="G100" s="57">
        <v>921</v>
      </c>
      <c r="H100" s="213">
        <f t="shared" si="65"/>
        <v>65897.55</v>
      </c>
      <c r="I100" s="438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1228</v>
      </c>
      <c r="O100" s="47">
        <f t="shared" si="67"/>
        <v>68.222222222222229</v>
      </c>
      <c r="P100" s="48">
        <f t="shared" si="68"/>
        <v>0</v>
      </c>
      <c r="Q100" s="49">
        <f t="shared" si="64"/>
        <v>-8.7222222222222143</v>
      </c>
      <c r="R100" s="428">
        <f t="shared" si="69"/>
        <v>0.88664259927797839</v>
      </c>
      <c r="S100" s="463"/>
      <c r="T100" s="214">
        <v>0.59861111111111109</v>
      </c>
      <c r="U100" s="214">
        <v>0.62986111111111109</v>
      </c>
      <c r="V100" s="215">
        <v>7</v>
      </c>
      <c r="W100" s="90">
        <f t="shared" si="70"/>
        <v>45</v>
      </c>
      <c r="X100" s="222"/>
      <c r="Y100" s="222"/>
      <c r="Z100" s="220"/>
      <c r="AA100" s="220"/>
      <c r="AB100" s="451"/>
      <c r="AC100" s="451"/>
      <c r="AD100" s="438"/>
      <c r="AE100" s="438"/>
      <c r="AF100" s="54">
        <f t="shared" si="61"/>
        <v>-157</v>
      </c>
      <c r="AG100" s="431">
        <f t="shared" si="62"/>
        <v>0.88664259927797839</v>
      </c>
      <c r="AH100" s="472"/>
    </row>
    <row r="101" spans="1:34" s="221" customFormat="1" ht="19.149999999999999" customHeight="1">
      <c r="A101" s="493"/>
      <c r="B101" s="424" t="s">
        <v>203</v>
      </c>
      <c r="C101" s="55"/>
      <c r="D101" s="82" t="s">
        <v>245</v>
      </c>
      <c r="E101" s="83"/>
      <c r="F101" s="370">
        <v>29.113149847094796</v>
      </c>
      <c r="G101" s="57">
        <v>982.8</v>
      </c>
      <c r="H101" s="213">
        <f t="shared" si="65"/>
        <v>28612.403669724765</v>
      </c>
      <c r="I101" s="438">
        <v>1</v>
      </c>
      <c r="J101" s="46">
        <v>20</v>
      </c>
      <c r="K101" s="44">
        <v>1500</v>
      </c>
      <c r="L101" s="47">
        <v>75</v>
      </c>
      <c r="M101" s="87">
        <v>20</v>
      </c>
      <c r="N101" s="44">
        <f t="shared" si="66"/>
        <v>1371.348837209302</v>
      </c>
      <c r="O101" s="47">
        <f t="shared" si="67"/>
        <v>68.567441860465095</v>
      </c>
      <c r="P101" s="48">
        <f t="shared" si="68"/>
        <v>0</v>
      </c>
      <c r="Q101" s="49">
        <f t="shared" si="64"/>
        <v>-6.4325581395349047</v>
      </c>
      <c r="R101" s="428">
        <f t="shared" si="69"/>
        <v>0.91423255813953463</v>
      </c>
      <c r="S101" s="463"/>
      <c r="T101" s="214">
        <v>0.64583333333333326</v>
      </c>
      <c r="U101" s="89">
        <v>0.67569444444444438</v>
      </c>
      <c r="V101" s="215">
        <v>23</v>
      </c>
      <c r="W101" s="90">
        <f t="shared" si="70"/>
        <v>43.000000000000007</v>
      </c>
      <c r="X101" s="223">
        <v>0.6333333333333333</v>
      </c>
      <c r="Y101" s="223">
        <v>0.6430555555555556</v>
      </c>
      <c r="Z101" s="220"/>
      <c r="AA101" s="220"/>
      <c r="AB101" s="451"/>
      <c r="AC101" s="451"/>
      <c r="AD101" s="438"/>
      <c r="AE101" s="438"/>
      <c r="AF101" s="216">
        <f t="shared" si="61"/>
        <v>-128.65116279069798</v>
      </c>
      <c r="AG101" s="217">
        <f t="shared" si="62"/>
        <v>0.91423255813953463</v>
      </c>
      <c r="AH101" s="472"/>
    </row>
    <row r="102" spans="1:34" s="221" customFormat="1" ht="19.149999999999999" customHeight="1">
      <c r="A102" s="493"/>
      <c r="B102" s="424" t="s">
        <v>196</v>
      </c>
      <c r="C102" s="178"/>
      <c r="D102" s="179" t="s">
        <v>283</v>
      </c>
      <c r="E102" s="180"/>
      <c r="F102" s="370">
        <v>55.56</v>
      </c>
      <c r="G102" s="57">
        <v>880</v>
      </c>
      <c r="H102" s="213">
        <f t="shared" si="65"/>
        <v>48892.800000000003</v>
      </c>
      <c r="I102" s="424"/>
      <c r="J102" s="46">
        <v>16</v>
      </c>
      <c r="K102" s="44">
        <v>1440</v>
      </c>
      <c r="L102" s="47">
        <v>90</v>
      </c>
      <c r="M102" s="87">
        <v>16</v>
      </c>
      <c r="N102" s="44">
        <f t="shared" si="66"/>
        <v>1319.9999999999995</v>
      </c>
      <c r="O102" s="47">
        <f t="shared" si="67"/>
        <v>82.499999999999972</v>
      </c>
      <c r="P102" s="48">
        <f t="shared" si="68"/>
        <v>0</v>
      </c>
      <c r="Q102" s="49">
        <f t="shared" si="64"/>
        <v>-7.5000000000000284</v>
      </c>
      <c r="R102" s="428">
        <f t="shared" si="69"/>
        <v>0.9166666666666663</v>
      </c>
      <c r="S102" s="463"/>
      <c r="T102" s="214">
        <v>0.70833333333333337</v>
      </c>
      <c r="U102" s="214">
        <v>0.73611111111111116</v>
      </c>
      <c r="V102" s="215">
        <v>5</v>
      </c>
      <c r="W102" s="90">
        <f t="shared" si="70"/>
        <v>40.000000000000014</v>
      </c>
      <c r="X102" s="223"/>
      <c r="Y102" s="223"/>
      <c r="Z102" s="220"/>
      <c r="AA102" s="220"/>
      <c r="AB102" s="451"/>
      <c r="AC102" s="451"/>
      <c r="AD102" s="438"/>
      <c r="AE102" s="438"/>
      <c r="AF102" s="54">
        <f t="shared" si="61"/>
        <v>-120.00000000000045</v>
      </c>
      <c r="AG102" s="431">
        <f t="shared" si="62"/>
        <v>0.9166666666666663</v>
      </c>
      <c r="AH102" s="472"/>
    </row>
    <row r="103" spans="1:34" s="221" customFormat="1" ht="19.149999999999999" customHeight="1">
      <c r="A103" s="493"/>
      <c r="B103" s="424">
        <v>0</v>
      </c>
      <c r="C103" s="224"/>
      <c r="D103" s="82"/>
      <c r="E103" s="83"/>
      <c r="F103" s="370" t="s">
        <v>105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28"/>
      <c r="S103" s="463"/>
      <c r="T103" s="214"/>
      <c r="U103" s="214"/>
      <c r="V103" s="215"/>
      <c r="W103" s="90">
        <f t="shared" si="70"/>
        <v>0</v>
      </c>
      <c r="X103" s="223"/>
      <c r="Y103" s="223"/>
      <c r="Z103" s="220"/>
      <c r="AA103" s="220"/>
      <c r="AB103" s="451"/>
      <c r="AC103" s="451"/>
      <c r="AD103" s="438"/>
      <c r="AE103" s="438"/>
      <c r="AF103" s="216">
        <f t="shared" si="61"/>
        <v>0</v>
      </c>
      <c r="AG103" s="217" t="e">
        <f t="shared" si="62"/>
        <v>#DIV/0!</v>
      </c>
      <c r="AH103" s="472"/>
    </row>
    <row r="104" spans="1:34" s="221" customFormat="1" ht="19.149999999999999" customHeight="1">
      <c r="A104" s="493"/>
      <c r="B104" s="424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8"/>
      <c r="S104" s="46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451"/>
      <c r="AC104" s="451"/>
      <c r="AD104" s="438"/>
      <c r="AE104" s="438"/>
      <c r="AF104" s="54">
        <f t="shared" si="61"/>
        <v>0</v>
      </c>
      <c r="AG104" s="431" t="e">
        <f t="shared" si="62"/>
        <v>#DIV/0!</v>
      </c>
      <c r="AH104" s="472"/>
    </row>
    <row r="105" spans="1:34" s="221" customFormat="1" ht="19.149999999999999" customHeight="1">
      <c r="A105" s="493"/>
      <c r="B105" s="424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8"/>
      <c r="S105" s="46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451"/>
      <c r="AC105" s="451"/>
      <c r="AD105" s="438"/>
      <c r="AE105" s="438"/>
      <c r="AF105" s="216">
        <f t="shared" si="61"/>
        <v>0</v>
      </c>
      <c r="AG105" s="217" t="e">
        <f t="shared" si="62"/>
        <v>#DIV/0!</v>
      </c>
      <c r="AH105" s="472"/>
    </row>
    <row r="106" spans="1:34" s="221" customFormat="1" ht="19.149999999999999" customHeight="1">
      <c r="A106" s="493"/>
      <c r="B106" s="424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1"/>
      <c r="S106" s="492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451"/>
      <c r="AC106" s="451"/>
      <c r="AD106" s="438"/>
      <c r="AE106" s="438"/>
      <c r="AF106" s="220"/>
      <c r="AG106" s="431"/>
      <c r="AH106" s="472"/>
    </row>
    <row r="107" spans="1:34" s="221" customFormat="1" ht="19.149999999999999" customHeight="1">
      <c r="A107" s="493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1"/>
      <c r="S107" s="492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451"/>
      <c r="AC107" s="451"/>
      <c r="AD107" s="438"/>
      <c r="AE107" s="438"/>
      <c r="AF107" s="220"/>
      <c r="AG107" s="431"/>
      <c r="AH107" s="472"/>
    </row>
    <row r="108" spans="1:34" ht="19.149999999999999" customHeight="1">
      <c r="A108" s="493"/>
      <c r="B108" s="110">
        <v>0</v>
      </c>
      <c r="C108" s="100" t="s">
        <v>250</v>
      </c>
      <c r="D108" s="478" t="s">
        <v>118</v>
      </c>
      <c r="E108" s="478"/>
      <c r="F108" s="371"/>
      <c r="G108" s="101"/>
      <c r="H108" s="102"/>
      <c r="I108" s="103"/>
      <c r="J108" s="101">
        <v>16.571428571428573</v>
      </c>
      <c r="K108" s="101">
        <v>1477.2857142857142</v>
      </c>
      <c r="L108" s="104">
        <v>107.15806673546612</v>
      </c>
      <c r="M108" s="101">
        <f t="shared" ref="M108:O108" si="71">AVERAGE(M96:M107)</f>
        <v>16.428571428571427</v>
      </c>
      <c r="N108" s="101">
        <f t="shared" si="71"/>
        <v>1350.1801474758934</v>
      </c>
      <c r="O108" s="104">
        <f t="shared" si="71"/>
        <v>99.066413035246228</v>
      </c>
      <c r="P108" s="54">
        <f t="shared" ref="P108:P116" si="72">M108-J108</f>
        <v>-0.1428571428571459</v>
      </c>
      <c r="Q108" s="88">
        <f t="shared" ref="Q108:Q116" si="73">O108-L108</f>
        <v>-8.0916537002198936</v>
      </c>
      <c r="R108" s="105">
        <f t="shared" ref="R108:R116" si="74">O108/L108</f>
        <v>0.9244886181066031</v>
      </c>
      <c r="S108" s="46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51"/>
      <c r="AC108" s="451"/>
      <c r="AD108" s="107">
        <f>SUM(AD96:AD107)</f>
        <v>0</v>
      </c>
      <c r="AE108" s="107">
        <f>SUM(AE96:AE107)</f>
        <v>0</v>
      </c>
      <c r="AF108" s="54">
        <f t="shared" si="61"/>
        <v>-127.10556680982086</v>
      </c>
      <c r="AG108" s="431">
        <f t="shared" si="62"/>
        <v>0.91396006501607718</v>
      </c>
      <c r="AH108" s="472"/>
    </row>
    <row r="109" spans="1:34" ht="19.149999999999999" customHeight="1">
      <c r="A109" s="494" t="s">
        <v>251</v>
      </c>
      <c r="B109" s="424" t="s">
        <v>115</v>
      </c>
      <c r="C109" s="434"/>
      <c r="D109" s="179" t="s">
        <v>287</v>
      </c>
      <c r="E109" s="43"/>
      <c r="F109" s="359">
        <v>29.965493443754308</v>
      </c>
      <c r="G109" s="44">
        <v>1800</v>
      </c>
      <c r="H109" s="45">
        <f t="shared" ref="H109:H120" si="75">F109*G109</f>
        <v>53937.888198757755</v>
      </c>
      <c r="I109" s="424"/>
      <c r="J109" s="46">
        <v>18</v>
      </c>
      <c r="K109" s="44">
        <v>1200</v>
      </c>
      <c r="L109" s="47">
        <v>66.666666666666671</v>
      </c>
      <c r="M109" s="422">
        <v>18</v>
      </c>
      <c r="N109" s="44">
        <f t="shared" ref="N109:N116" si="76">G109/W109*60</f>
        <v>1173.9130434782608</v>
      </c>
      <c r="O109" s="47">
        <f t="shared" ref="O109:O116" si="77">N109/M109</f>
        <v>65.217391304347814</v>
      </c>
      <c r="P109" s="48">
        <f t="shared" si="72"/>
        <v>0</v>
      </c>
      <c r="Q109" s="49">
        <f t="shared" si="73"/>
        <v>-1.4492753623188577</v>
      </c>
      <c r="R109" s="428">
        <f t="shared" si="74"/>
        <v>0.97826086956521718</v>
      </c>
      <c r="S109" s="497">
        <f>R121</f>
        <v>0.88207468738955586</v>
      </c>
      <c r="T109" s="230">
        <v>0.5</v>
      </c>
      <c r="U109" s="230">
        <v>0.56388888888888888</v>
      </c>
      <c r="V109" s="231">
        <v>5</v>
      </c>
      <c r="W109" s="421">
        <f t="shared" si="70"/>
        <v>92</v>
      </c>
      <c r="X109" s="53"/>
      <c r="Y109" s="53"/>
      <c r="Z109" s="54"/>
      <c r="AA109" s="54"/>
      <c r="AB109" s="451"/>
      <c r="AC109" s="451"/>
      <c r="AD109" s="438"/>
      <c r="AE109" s="438">
        <v>2</v>
      </c>
      <c r="AF109" s="48">
        <f t="shared" si="61"/>
        <v>-26.086956521739239</v>
      </c>
      <c r="AG109" s="126">
        <f t="shared" si="62"/>
        <v>0.97826086956521729</v>
      </c>
      <c r="AH109" s="472">
        <f>AG121</f>
        <v>0.89634086077645903</v>
      </c>
    </row>
    <row r="110" spans="1:34" ht="19.149999999999999" customHeight="1">
      <c r="A110" s="495"/>
      <c r="B110" s="424" t="s">
        <v>196</v>
      </c>
      <c r="C110" s="178"/>
      <c r="D110" s="42" t="s">
        <v>253</v>
      </c>
      <c r="E110" s="180"/>
      <c r="F110" s="359">
        <v>51.75</v>
      </c>
      <c r="G110" s="177">
        <v>888</v>
      </c>
      <c r="H110" s="45">
        <f t="shared" si="75"/>
        <v>45954</v>
      </c>
      <c r="I110" s="424"/>
      <c r="J110" s="46">
        <v>21</v>
      </c>
      <c r="K110" s="44">
        <v>1500</v>
      </c>
      <c r="L110" s="47">
        <v>71.428571428571431</v>
      </c>
      <c r="M110" s="422">
        <v>21</v>
      </c>
      <c r="N110" s="44">
        <f t="shared" si="76"/>
        <v>1366.1538461538453</v>
      </c>
      <c r="O110" s="47">
        <f t="shared" si="77"/>
        <v>65.054945054945009</v>
      </c>
      <c r="P110" s="48">
        <f t="shared" si="72"/>
        <v>0</v>
      </c>
      <c r="Q110" s="49">
        <f t="shared" si="73"/>
        <v>-6.373626373626422</v>
      </c>
      <c r="R110" s="428">
        <f t="shared" si="74"/>
        <v>0.91076923076923011</v>
      </c>
      <c r="S110" s="498"/>
      <c r="T110" s="230">
        <v>0.56805555555555554</v>
      </c>
      <c r="U110" s="230">
        <v>0.59513888888888888</v>
      </c>
      <c r="V110" s="231">
        <v>6</v>
      </c>
      <c r="W110" s="421">
        <f t="shared" si="70"/>
        <v>39.000000000000021</v>
      </c>
      <c r="X110" s="191"/>
      <c r="Y110" s="191"/>
      <c r="Z110" s="54"/>
      <c r="AA110" s="54"/>
      <c r="AB110" s="451"/>
      <c r="AC110" s="451"/>
      <c r="AD110" s="438"/>
      <c r="AE110" s="438"/>
      <c r="AF110" s="48">
        <f t="shared" si="61"/>
        <v>-133.84615384615472</v>
      </c>
      <c r="AG110" s="126">
        <f t="shared" si="62"/>
        <v>0.91076923076923022</v>
      </c>
      <c r="AH110" s="472"/>
    </row>
    <row r="111" spans="1:34" ht="19.149999999999999" customHeight="1">
      <c r="A111" s="495"/>
      <c r="B111" s="424" t="s">
        <v>115</v>
      </c>
      <c r="C111" s="178"/>
      <c r="D111" s="42" t="s">
        <v>290</v>
      </c>
      <c r="E111" s="180"/>
      <c r="F111" s="359">
        <v>35.83</v>
      </c>
      <c r="G111" s="57">
        <v>1959.6000000000001</v>
      </c>
      <c r="H111" s="45">
        <f t="shared" si="75"/>
        <v>70212.468000000008</v>
      </c>
      <c r="I111" s="424"/>
      <c r="J111" s="46">
        <v>11</v>
      </c>
      <c r="K111" s="44">
        <v>2250</v>
      </c>
      <c r="L111" s="47">
        <v>204.54545454545453</v>
      </c>
      <c r="M111" s="232">
        <v>11</v>
      </c>
      <c r="N111" s="44">
        <f t="shared" si="76"/>
        <v>2027.1724137931053</v>
      </c>
      <c r="O111" s="47">
        <f t="shared" si="77"/>
        <v>184.28840125391866</v>
      </c>
      <c r="P111" s="48">
        <f t="shared" si="72"/>
        <v>0</v>
      </c>
      <c r="Q111" s="49">
        <f t="shared" si="73"/>
        <v>-20.257053291535868</v>
      </c>
      <c r="R111" s="428">
        <f t="shared" si="74"/>
        <v>0.90096551724138019</v>
      </c>
      <c r="S111" s="498"/>
      <c r="T111" s="230">
        <v>0.61111111111111116</v>
      </c>
      <c r="U111" s="230">
        <v>0.65138888888888891</v>
      </c>
      <c r="V111" s="231">
        <v>23</v>
      </c>
      <c r="W111" s="421">
        <f t="shared" si="70"/>
        <v>57.999999999999957</v>
      </c>
      <c r="X111" s="53">
        <v>0.59930555555555554</v>
      </c>
      <c r="Y111" s="53">
        <v>0.60902777777777783</v>
      </c>
      <c r="Z111" s="54"/>
      <c r="AA111" s="54"/>
      <c r="AB111" s="451"/>
      <c r="AC111" s="451"/>
      <c r="AD111" s="438">
        <v>1</v>
      </c>
      <c r="AE111" s="438"/>
      <c r="AF111" s="48">
        <f t="shared" si="61"/>
        <v>-222.82758620689469</v>
      </c>
      <c r="AG111" s="126">
        <f t="shared" si="62"/>
        <v>0.90096551724138019</v>
      </c>
      <c r="AH111" s="472"/>
    </row>
    <row r="112" spans="1:34" ht="19.149999999999999" customHeight="1">
      <c r="A112" s="495"/>
      <c r="B112" s="424" t="s">
        <v>115</v>
      </c>
      <c r="C112" s="178"/>
      <c r="D112" s="179" t="s">
        <v>211</v>
      </c>
      <c r="E112" s="180"/>
      <c r="F112" s="359">
        <v>36.409999999999997</v>
      </c>
      <c r="G112" s="57">
        <v>1014.9</v>
      </c>
      <c r="H112" s="45">
        <f t="shared" si="75"/>
        <v>36952.508999999998</v>
      </c>
      <c r="I112" s="438"/>
      <c r="J112" s="46">
        <v>10</v>
      </c>
      <c r="K112" s="44">
        <v>2769</v>
      </c>
      <c r="L112" s="47">
        <v>276.89999999999998</v>
      </c>
      <c r="M112" s="232">
        <v>10</v>
      </c>
      <c r="N112" s="44">
        <f t="shared" si="76"/>
        <v>2255.3333333333276</v>
      </c>
      <c r="O112" s="47">
        <f t="shared" si="77"/>
        <v>225.53333333333276</v>
      </c>
      <c r="P112" s="48">
        <f t="shared" si="72"/>
        <v>0</v>
      </c>
      <c r="Q112" s="49">
        <f t="shared" si="73"/>
        <v>-51.366666666667214</v>
      </c>
      <c r="R112" s="428">
        <f t="shared" si="74"/>
        <v>0.81449380040929142</v>
      </c>
      <c r="S112" s="498"/>
      <c r="T112" s="230">
        <v>0.65486111111111112</v>
      </c>
      <c r="U112" s="230">
        <v>0.67361111111111116</v>
      </c>
      <c r="V112" s="231">
        <v>5</v>
      </c>
      <c r="W112" s="421">
        <f t="shared" si="70"/>
        <v>27.000000000000064</v>
      </c>
      <c r="X112" s="53"/>
      <c r="Y112" s="53"/>
      <c r="Z112" s="54"/>
      <c r="AA112" s="54"/>
      <c r="AB112" s="451"/>
      <c r="AC112" s="451"/>
      <c r="AD112" s="438"/>
      <c r="AE112" s="438"/>
      <c r="AF112" s="48">
        <f t="shared" si="61"/>
        <v>-513.66666666667243</v>
      </c>
      <c r="AG112" s="126">
        <f t="shared" si="62"/>
        <v>0.81449380040929131</v>
      </c>
      <c r="AH112" s="472"/>
    </row>
    <row r="113" spans="1:34" s="221" customFormat="1" ht="19.149999999999999" customHeight="1">
      <c r="A113" s="495"/>
      <c r="B113" s="424" t="s">
        <v>115</v>
      </c>
      <c r="C113" s="178"/>
      <c r="D113" s="179" t="s">
        <v>255</v>
      </c>
      <c r="E113" s="43"/>
      <c r="F113" s="359">
        <v>20.170000000000002</v>
      </c>
      <c r="G113" s="44">
        <v>283</v>
      </c>
      <c r="H113" s="45">
        <f t="shared" si="75"/>
        <v>5708.1100000000006</v>
      </c>
      <c r="I113" s="438"/>
      <c r="J113" s="46">
        <v>12</v>
      </c>
      <c r="K113" s="44">
        <v>1500</v>
      </c>
      <c r="L113" s="47">
        <v>125</v>
      </c>
      <c r="M113" s="427">
        <v>12</v>
      </c>
      <c r="N113" s="44">
        <f t="shared" si="76"/>
        <v>1306.153846153851</v>
      </c>
      <c r="O113" s="47">
        <f t="shared" si="77"/>
        <v>108.84615384615425</v>
      </c>
      <c r="P113" s="48">
        <f t="shared" si="72"/>
        <v>0</v>
      </c>
      <c r="Q113" s="49">
        <f t="shared" si="73"/>
        <v>-16.153846153845748</v>
      </c>
      <c r="R113" s="428">
        <f t="shared" si="74"/>
        <v>0.87076923076923396</v>
      </c>
      <c r="S113" s="498"/>
      <c r="T113" s="230">
        <v>0.79166666666666663</v>
      </c>
      <c r="U113" s="230">
        <v>0.80069444444444438</v>
      </c>
      <c r="V113" s="231">
        <v>8</v>
      </c>
      <c r="W113" s="421">
        <f t="shared" si="70"/>
        <v>12.999999999999954</v>
      </c>
      <c r="X113" s="219"/>
      <c r="Y113" s="219"/>
      <c r="Z113" s="220"/>
      <c r="AA113" s="220"/>
      <c r="AB113" s="451"/>
      <c r="AC113" s="451"/>
      <c r="AD113" s="224"/>
      <c r="AE113" s="224"/>
      <c r="AF113" s="48">
        <f t="shared" si="61"/>
        <v>-193.84615384614904</v>
      </c>
      <c r="AG113" s="126">
        <f t="shared" si="62"/>
        <v>0.87076923076923396</v>
      </c>
      <c r="AH113" s="472"/>
    </row>
    <row r="114" spans="1:34" s="221" customFormat="1" ht="19.149999999999999" customHeight="1">
      <c r="A114" s="495"/>
      <c r="B114" s="424" t="s">
        <v>115</v>
      </c>
      <c r="C114" s="178"/>
      <c r="D114" s="82" t="s">
        <v>267</v>
      </c>
      <c r="E114" s="83"/>
      <c r="F114" s="359">
        <v>20.420000000000002</v>
      </c>
      <c r="G114" s="233">
        <v>1284</v>
      </c>
      <c r="H114" s="45">
        <f t="shared" si="75"/>
        <v>26219.280000000002</v>
      </c>
      <c r="I114" s="438"/>
      <c r="J114" s="46">
        <v>12</v>
      </c>
      <c r="K114" s="44">
        <v>1500</v>
      </c>
      <c r="L114" s="47">
        <v>125</v>
      </c>
      <c r="M114" s="427">
        <v>12</v>
      </c>
      <c r="N114" s="44">
        <f t="shared" si="76"/>
        <v>1400.7272727272737</v>
      </c>
      <c r="O114" s="47">
        <f t="shared" si="77"/>
        <v>116.7272727272728</v>
      </c>
      <c r="P114" s="48">
        <f t="shared" si="72"/>
        <v>0</v>
      </c>
      <c r="Q114" s="49">
        <f t="shared" si="73"/>
        <v>-8.2727272727271952</v>
      </c>
      <c r="R114" s="428">
        <f t="shared" si="74"/>
        <v>0.93381818181818244</v>
      </c>
      <c r="S114" s="498"/>
      <c r="T114" s="230">
        <v>0.80555555555555547</v>
      </c>
      <c r="U114" s="230">
        <v>0.84374999999999989</v>
      </c>
      <c r="V114" s="231">
        <v>7</v>
      </c>
      <c r="W114" s="421">
        <f t="shared" si="70"/>
        <v>54.999999999999964</v>
      </c>
      <c r="X114" s="219"/>
      <c r="Y114" s="219"/>
      <c r="Z114" s="220"/>
      <c r="AA114" s="220"/>
      <c r="AB114" s="451"/>
      <c r="AC114" s="451"/>
      <c r="AD114" s="224"/>
      <c r="AE114" s="224"/>
      <c r="AF114" s="48">
        <f t="shared" si="61"/>
        <v>-99.272727272726343</v>
      </c>
      <c r="AG114" s="126">
        <f t="shared" si="62"/>
        <v>0.93381818181818244</v>
      </c>
      <c r="AH114" s="472"/>
    </row>
    <row r="115" spans="1:34" s="221" customFormat="1" ht="19.149999999999999" customHeight="1">
      <c r="A115" s="495"/>
      <c r="B115" s="424" t="s">
        <v>196</v>
      </c>
      <c r="C115" s="178"/>
      <c r="D115" s="179" t="s">
        <v>277</v>
      </c>
      <c r="E115" s="43"/>
      <c r="F115" s="359">
        <v>50.49</v>
      </c>
      <c r="G115" s="44">
        <v>1266</v>
      </c>
      <c r="H115" s="45">
        <f t="shared" si="75"/>
        <v>63920.340000000004</v>
      </c>
      <c r="I115" s="438"/>
      <c r="J115" s="46">
        <v>14</v>
      </c>
      <c r="K115" s="44">
        <v>1440</v>
      </c>
      <c r="L115" s="47">
        <v>102.85714285714286</v>
      </c>
      <c r="M115" s="427">
        <v>15</v>
      </c>
      <c r="N115" s="44">
        <f t="shared" si="76"/>
        <v>1332.6315789473695</v>
      </c>
      <c r="O115" s="47">
        <f t="shared" si="77"/>
        <v>88.842105263157961</v>
      </c>
      <c r="P115" s="48">
        <f t="shared" si="72"/>
        <v>1</v>
      </c>
      <c r="Q115" s="49">
        <f t="shared" si="73"/>
        <v>-14.0150375939849</v>
      </c>
      <c r="R115" s="428">
        <f t="shared" si="74"/>
        <v>0.86374269005848014</v>
      </c>
      <c r="S115" s="498"/>
      <c r="T115" s="230">
        <v>0.85833333333333317</v>
      </c>
      <c r="U115" s="230">
        <v>0.89791666666666647</v>
      </c>
      <c r="V115" s="231">
        <v>21</v>
      </c>
      <c r="W115" s="421">
        <f t="shared" si="70"/>
        <v>56.999999999999957</v>
      </c>
      <c r="X115" s="219"/>
      <c r="Y115" s="219"/>
      <c r="Z115" s="220"/>
      <c r="AA115" s="220"/>
      <c r="AB115" s="451"/>
      <c r="AC115" s="451"/>
      <c r="AD115" s="224"/>
      <c r="AE115" s="224"/>
      <c r="AF115" s="48">
        <f t="shared" si="61"/>
        <v>-107.36842105263054</v>
      </c>
      <c r="AG115" s="126">
        <f t="shared" si="62"/>
        <v>0.92543859649122884</v>
      </c>
      <c r="AH115" s="472"/>
    </row>
    <row r="116" spans="1:34" s="221" customFormat="1" ht="19.149999999999999" customHeight="1">
      <c r="A116" s="495"/>
      <c r="B116" s="424" t="s">
        <v>196</v>
      </c>
      <c r="C116" s="55"/>
      <c r="D116" s="179" t="s">
        <v>281</v>
      </c>
      <c r="E116" s="43"/>
      <c r="F116" s="359">
        <v>57.3</v>
      </c>
      <c r="G116" s="44">
        <v>1335</v>
      </c>
      <c r="H116" s="45">
        <f t="shared" si="75"/>
        <v>76495.5</v>
      </c>
      <c r="I116" s="438"/>
      <c r="J116" s="46">
        <v>18</v>
      </c>
      <c r="K116" s="44">
        <v>1500</v>
      </c>
      <c r="L116" s="47">
        <v>83.333333333333329</v>
      </c>
      <c r="M116" s="427">
        <v>18</v>
      </c>
      <c r="N116" s="44">
        <f t="shared" si="76"/>
        <v>1381.0344827586218</v>
      </c>
      <c r="O116" s="47">
        <f t="shared" si="77"/>
        <v>76.724137931034548</v>
      </c>
      <c r="P116" s="48">
        <f t="shared" si="72"/>
        <v>0</v>
      </c>
      <c r="Q116" s="49">
        <f t="shared" si="73"/>
        <v>-6.6091954022987807</v>
      </c>
      <c r="R116" s="428">
        <f t="shared" si="74"/>
        <v>0.92068965517241463</v>
      </c>
      <c r="S116" s="498"/>
      <c r="T116" s="230">
        <v>0.90208333333333313</v>
      </c>
      <c r="U116" s="230">
        <v>0.94236111111111087</v>
      </c>
      <c r="V116" s="231">
        <v>6</v>
      </c>
      <c r="W116" s="421">
        <f t="shared" si="70"/>
        <v>57.999999999999957</v>
      </c>
      <c r="X116" s="219"/>
      <c r="Y116" s="219"/>
      <c r="Z116" s="220"/>
      <c r="AA116" s="220"/>
      <c r="AB116" s="451"/>
      <c r="AC116" s="451"/>
      <c r="AD116" s="224"/>
      <c r="AE116" s="224"/>
      <c r="AF116" s="48">
        <f t="shared" si="61"/>
        <v>-118.96551724137817</v>
      </c>
      <c r="AG116" s="126">
        <f t="shared" si="62"/>
        <v>0.92068965517241452</v>
      </c>
      <c r="AH116" s="472"/>
    </row>
    <row r="117" spans="1:34" s="221" customFormat="1" ht="19.149999999999999" customHeight="1">
      <c r="A117" s="495"/>
      <c r="B117" s="424">
        <v>0</v>
      </c>
      <c r="C117" s="55"/>
      <c r="D117" s="82"/>
      <c r="E117" s="83"/>
      <c r="F117" s="359" t="s">
        <v>105</v>
      </c>
      <c r="G117" s="233"/>
      <c r="H117" s="45">
        <f t="shared" si="75"/>
        <v>0</v>
      </c>
      <c r="I117" s="438"/>
      <c r="J117" s="181"/>
      <c r="K117" s="235"/>
      <c r="L117" s="47"/>
      <c r="M117" s="427"/>
      <c r="N117" s="182"/>
      <c r="O117" s="228"/>
      <c r="P117" s="168"/>
      <c r="Q117" s="49"/>
      <c r="R117" s="428"/>
      <c r="S117" s="498"/>
      <c r="T117" s="230"/>
      <c r="U117" s="230"/>
      <c r="V117" s="231"/>
      <c r="W117" s="421">
        <f t="shared" si="70"/>
        <v>0</v>
      </c>
      <c r="X117" s="219"/>
      <c r="Y117" s="219"/>
      <c r="Z117" s="220"/>
      <c r="AA117" s="220"/>
      <c r="AB117" s="451"/>
      <c r="AC117" s="451"/>
      <c r="AD117" s="224"/>
      <c r="AE117" s="224"/>
      <c r="AF117" s="48">
        <f t="shared" si="61"/>
        <v>0</v>
      </c>
      <c r="AG117" s="126" t="e">
        <f t="shared" si="62"/>
        <v>#DIV/0!</v>
      </c>
      <c r="AH117" s="472"/>
    </row>
    <row r="118" spans="1:34" s="221" customFormat="1" ht="19.149999999999999" customHeight="1">
      <c r="A118" s="495"/>
      <c r="B118" s="424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38"/>
      <c r="J118" s="46"/>
      <c r="K118" s="44"/>
      <c r="L118" s="47"/>
      <c r="M118" s="427"/>
      <c r="N118" s="44"/>
      <c r="O118" s="47"/>
      <c r="P118" s="48"/>
      <c r="Q118" s="49"/>
      <c r="R118" s="428"/>
      <c r="S118" s="498"/>
      <c r="T118" s="230"/>
      <c r="U118" s="230"/>
      <c r="V118" s="231"/>
      <c r="W118" s="421">
        <f t="shared" si="70"/>
        <v>0</v>
      </c>
      <c r="X118" s="219"/>
      <c r="Y118" s="219"/>
      <c r="Z118" s="220"/>
      <c r="AA118" s="220"/>
      <c r="AB118" s="451"/>
      <c r="AC118" s="451"/>
      <c r="AD118" s="224"/>
      <c r="AE118" s="224"/>
      <c r="AF118" s="48">
        <f t="shared" si="61"/>
        <v>0</v>
      </c>
      <c r="AG118" s="126" t="e">
        <f t="shared" si="62"/>
        <v>#DIV/0!</v>
      </c>
      <c r="AH118" s="472"/>
    </row>
    <row r="119" spans="1:34" s="221" customFormat="1" ht="19.149999999999999" customHeight="1">
      <c r="A119" s="495"/>
      <c r="B119" s="224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38"/>
      <c r="J119" s="181"/>
      <c r="K119" s="235"/>
      <c r="L119" s="47"/>
      <c r="M119" s="427"/>
      <c r="N119" s="182"/>
      <c r="O119" s="228"/>
      <c r="P119" s="168"/>
      <c r="Q119" s="49"/>
      <c r="R119" s="428"/>
      <c r="S119" s="498"/>
      <c r="T119" s="230"/>
      <c r="U119" s="230"/>
      <c r="V119" s="231"/>
      <c r="W119" s="421">
        <f t="shared" si="70"/>
        <v>0</v>
      </c>
      <c r="X119" s="219"/>
      <c r="Y119" s="219"/>
      <c r="Z119" s="220"/>
      <c r="AA119" s="220"/>
      <c r="AB119" s="451"/>
      <c r="AC119" s="451"/>
      <c r="AD119" s="224"/>
      <c r="AE119" s="224"/>
      <c r="AF119" s="48">
        <f t="shared" si="61"/>
        <v>0</v>
      </c>
      <c r="AG119" s="126" t="e">
        <f t="shared" si="62"/>
        <v>#DIV/0!</v>
      </c>
      <c r="AH119" s="472"/>
    </row>
    <row r="120" spans="1:34" s="221" customFormat="1" ht="19.149999999999999" customHeight="1">
      <c r="A120" s="495"/>
      <c r="B120" s="224">
        <v>0</v>
      </c>
      <c r="C120" s="226"/>
      <c r="D120" s="82"/>
      <c r="E120" s="83"/>
      <c r="F120" s="359" t="s">
        <v>105</v>
      </c>
      <c r="G120" s="233"/>
      <c r="H120" s="45">
        <f t="shared" si="75"/>
        <v>0</v>
      </c>
      <c r="I120" s="438"/>
      <c r="J120" s="181"/>
      <c r="K120" s="235"/>
      <c r="L120" s="47"/>
      <c r="M120" s="427"/>
      <c r="N120" s="182"/>
      <c r="O120" s="228"/>
      <c r="P120" s="168"/>
      <c r="Q120" s="49"/>
      <c r="R120" s="428"/>
      <c r="S120" s="498"/>
      <c r="T120" s="230"/>
      <c r="U120" s="230"/>
      <c r="V120" s="231"/>
      <c r="W120" s="421">
        <f t="shared" si="70"/>
        <v>0</v>
      </c>
      <c r="X120" s="219"/>
      <c r="Y120" s="219"/>
      <c r="Z120" s="220"/>
      <c r="AA120" s="220"/>
      <c r="AB120" s="451"/>
      <c r="AC120" s="451"/>
      <c r="AD120" s="224"/>
      <c r="AE120" s="224"/>
      <c r="AF120" s="48">
        <f t="shared" si="61"/>
        <v>0</v>
      </c>
      <c r="AG120" s="126" t="e">
        <f t="shared" si="62"/>
        <v>#DIV/0!</v>
      </c>
      <c r="AH120" s="472"/>
    </row>
    <row r="121" spans="1:34" ht="19.149999999999999" customHeight="1">
      <c r="A121" s="496"/>
      <c r="B121" s="122">
        <v>0</v>
      </c>
      <c r="C121" s="100" t="s">
        <v>259</v>
      </c>
      <c r="D121" s="236" t="s">
        <v>118</v>
      </c>
      <c r="E121" s="237"/>
      <c r="F121" s="368"/>
      <c r="G121" s="238"/>
      <c r="H121" s="239"/>
      <c r="I121" s="240"/>
      <c r="J121" s="205">
        <v>14.5</v>
      </c>
      <c r="K121" s="205">
        <v>1707.375</v>
      </c>
      <c r="L121" s="206">
        <v>131.9663961038961</v>
      </c>
      <c r="M121" s="205">
        <f t="shared" ref="M121:O121" si="78">AVERAGE(M109:M120)</f>
        <v>14.625</v>
      </c>
      <c r="N121" s="205">
        <f t="shared" si="78"/>
        <v>1530.3899771682068</v>
      </c>
      <c r="O121" s="206">
        <f t="shared" si="78"/>
        <v>116.40421758927046</v>
      </c>
      <c r="P121" s="48">
        <f t="shared" ref="P121:P129" si="79">M121-J121</f>
        <v>0.125</v>
      </c>
      <c r="Q121" s="49">
        <f t="shared" ref="Q121:Q129" si="80">O121-L121</f>
        <v>-15.562178514625643</v>
      </c>
      <c r="R121" s="175">
        <f t="shared" ref="R121:R129" si="81">O121/L121</f>
        <v>0.88207468738955586</v>
      </c>
      <c r="S121" s="477"/>
      <c r="T121" s="50"/>
      <c r="U121" s="50"/>
      <c r="V121" s="44"/>
      <c r="W121" s="421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51"/>
      <c r="AC121" s="451"/>
      <c r="AD121" s="107">
        <f>SUM(AD109:AD120)</f>
        <v>1</v>
      </c>
      <c r="AE121" s="107">
        <f>SUM(AE109:AE120)</f>
        <v>2</v>
      </c>
      <c r="AF121" s="48">
        <f>N121-K121</f>
        <v>-176.98502283179323</v>
      </c>
      <c r="AG121" s="126">
        <f>N121/K121</f>
        <v>0.89634086077645903</v>
      </c>
      <c r="AH121" s="472"/>
    </row>
    <row r="122" spans="1:34" ht="19.149999999999999" customHeight="1">
      <c r="A122" s="499" t="s">
        <v>260</v>
      </c>
      <c r="B122" s="131" t="s">
        <v>230</v>
      </c>
      <c r="C122" s="166"/>
      <c r="D122" s="179" t="s">
        <v>246</v>
      </c>
      <c r="E122" s="43"/>
      <c r="F122" s="359">
        <v>77.34</v>
      </c>
      <c r="G122" s="44">
        <v>844</v>
      </c>
      <c r="H122" s="45">
        <f t="shared" ref="H122:H132" si="82">F122*G122</f>
        <v>65274.960000000006</v>
      </c>
      <c r="I122" s="424"/>
      <c r="J122" s="46">
        <v>18</v>
      </c>
      <c r="K122" s="44">
        <v>1440</v>
      </c>
      <c r="L122" s="47">
        <v>80</v>
      </c>
      <c r="M122" s="422">
        <v>18</v>
      </c>
      <c r="N122" s="177">
        <f t="shared" ref="N122:N129" si="83">G122/W122*60</f>
        <v>1368.6486486486476</v>
      </c>
      <c r="O122" s="241">
        <f t="shared" ref="O122:O129" si="84">N122/M122</f>
        <v>76.036036036035981</v>
      </c>
      <c r="P122" s="108">
        <f t="shared" si="79"/>
        <v>0</v>
      </c>
      <c r="Q122" s="185">
        <f t="shared" si="80"/>
        <v>-3.9639639639640194</v>
      </c>
      <c r="R122" s="109">
        <f t="shared" si="81"/>
        <v>0.95045045045044974</v>
      </c>
      <c r="S122" s="463">
        <f>R134</f>
        <v>0.9324026670549187</v>
      </c>
      <c r="T122" s="50">
        <v>0.5</v>
      </c>
      <c r="U122" s="50">
        <v>0.52569444444444446</v>
      </c>
      <c r="V122" s="231">
        <v>5</v>
      </c>
      <c r="W122" s="421">
        <f t="shared" si="70"/>
        <v>37.000000000000028</v>
      </c>
      <c r="X122" s="53"/>
      <c r="Y122" s="53"/>
      <c r="Z122" s="54"/>
      <c r="AA122" s="54"/>
      <c r="AB122" s="451"/>
      <c r="AC122" s="451"/>
      <c r="AD122" s="438"/>
      <c r="AE122" s="438"/>
      <c r="AF122" s="48">
        <f t="shared" si="61"/>
        <v>-71.351351351352378</v>
      </c>
      <c r="AG122" s="428">
        <f t="shared" si="62"/>
        <v>0.95045045045044974</v>
      </c>
      <c r="AH122" s="477">
        <f>AG134</f>
        <v>0.93319763546607115</v>
      </c>
    </row>
    <row r="123" spans="1:34" ht="19.149999999999999" customHeight="1">
      <c r="A123" s="499"/>
      <c r="B123" s="131" t="s">
        <v>230</v>
      </c>
      <c r="C123" s="97"/>
      <c r="D123" s="42" t="s">
        <v>261</v>
      </c>
      <c r="E123" s="180"/>
      <c r="F123" s="359">
        <v>58.67</v>
      </c>
      <c r="G123" s="44">
        <v>1718</v>
      </c>
      <c r="H123" s="45">
        <f t="shared" si="82"/>
        <v>100795.06</v>
      </c>
      <c r="I123" s="438"/>
      <c r="J123" s="87">
        <v>19</v>
      </c>
      <c r="K123" s="57">
        <v>1440</v>
      </c>
      <c r="L123" s="86">
        <v>75.78947368421052</v>
      </c>
      <c r="M123" s="427">
        <v>19</v>
      </c>
      <c r="N123" s="57">
        <f t="shared" si="83"/>
        <v>1374.399999999999</v>
      </c>
      <c r="O123" s="86">
        <f t="shared" si="84"/>
        <v>72.336842105263102</v>
      </c>
      <c r="P123" s="54">
        <f t="shared" si="79"/>
        <v>0</v>
      </c>
      <c r="Q123" s="88">
        <f t="shared" si="80"/>
        <v>-3.4526315789474182</v>
      </c>
      <c r="R123" s="431">
        <f t="shared" si="81"/>
        <v>0.95444444444444376</v>
      </c>
      <c r="S123" s="463"/>
      <c r="T123" s="50">
        <v>0.53055555555555556</v>
      </c>
      <c r="U123" s="50">
        <v>0.58263888888888893</v>
      </c>
      <c r="V123" s="231">
        <v>7</v>
      </c>
      <c r="W123" s="421">
        <f>(U123-T123)*24*60</f>
        <v>75.000000000000057</v>
      </c>
      <c r="X123" s="53"/>
      <c r="Y123" s="53"/>
      <c r="Z123" s="54"/>
      <c r="AA123" s="54"/>
      <c r="AB123" s="451"/>
      <c r="AC123" s="451"/>
      <c r="AD123" s="438"/>
      <c r="AE123" s="438">
        <v>1</v>
      </c>
      <c r="AF123" s="48">
        <f t="shared" si="61"/>
        <v>-65.600000000001046</v>
      </c>
      <c r="AG123" s="428">
        <f t="shared" si="62"/>
        <v>0.95444444444444376</v>
      </c>
      <c r="AH123" s="463"/>
    </row>
    <row r="124" spans="1:34" ht="19.149999999999999" customHeight="1">
      <c r="A124" s="499"/>
      <c r="B124" s="131" t="s">
        <v>230</v>
      </c>
      <c r="C124" s="178"/>
      <c r="D124" s="179" t="s">
        <v>248</v>
      </c>
      <c r="E124" s="180"/>
      <c r="F124" s="359">
        <v>59.52</v>
      </c>
      <c r="G124" s="177">
        <v>2297</v>
      </c>
      <c r="H124" s="45">
        <f t="shared" si="82"/>
        <v>136717.44</v>
      </c>
      <c r="I124" s="242"/>
      <c r="J124" s="87">
        <v>21</v>
      </c>
      <c r="K124" s="57">
        <v>1385</v>
      </c>
      <c r="L124" s="86">
        <v>65.952380952380949</v>
      </c>
      <c r="M124" s="422">
        <v>21</v>
      </c>
      <c r="N124" s="177">
        <f t="shared" si="83"/>
        <v>1312.5714285714294</v>
      </c>
      <c r="O124" s="241">
        <f t="shared" si="84"/>
        <v>62.503401360544252</v>
      </c>
      <c r="P124" s="108">
        <f t="shared" si="79"/>
        <v>0</v>
      </c>
      <c r="Q124" s="185">
        <f t="shared" si="80"/>
        <v>-3.4489795918366966</v>
      </c>
      <c r="R124" s="109">
        <f t="shared" si="81"/>
        <v>0.94770500257864931</v>
      </c>
      <c r="S124" s="500"/>
      <c r="T124" s="50">
        <v>0.59791666666666665</v>
      </c>
      <c r="U124" s="50">
        <v>0.67083333333333328</v>
      </c>
      <c r="V124" s="231">
        <v>22</v>
      </c>
      <c r="W124" s="243">
        <f>(U124-T124)*24*60</f>
        <v>104.99999999999994</v>
      </c>
      <c r="X124" s="191">
        <v>0.58611111111111114</v>
      </c>
      <c r="Y124" s="191">
        <v>0.59513888888888888</v>
      </c>
      <c r="Z124" s="54"/>
      <c r="AA124" s="54"/>
      <c r="AB124" s="451"/>
      <c r="AC124" s="451"/>
      <c r="AD124" s="438"/>
      <c r="AE124" s="438"/>
      <c r="AF124" s="108">
        <f t="shared" si="61"/>
        <v>-72.428571428570649</v>
      </c>
      <c r="AG124" s="109">
        <f t="shared" si="62"/>
        <v>0.94770500257864931</v>
      </c>
      <c r="AH124" s="463"/>
    </row>
    <row r="125" spans="1:34" ht="19.149999999999999" customHeight="1">
      <c r="A125" s="499"/>
      <c r="B125" s="131" t="s">
        <v>196</v>
      </c>
      <c r="C125" s="97"/>
      <c r="D125" s="42" t="s">
        <v>262</v>
      </c>
      <c r="E125" s="43"/>
      <c r="F125" s="359">
        <v>56.79</v>
      </c>
      <c r="G125" s="44">
        <v>1428</v>
      </c>
      <c r="H125" s="45">
        <f t="shared" si="82"/>
        <v>81096.12</v>
      </c>
      <c r="I125" s="424"/>
      <c r="J125" s="87">
        <v>18</v>
      </c>
      <c r="K125" s="57">
        <v>1636</v>
      </c>
      <c r="L125" s="86">
        <v>90.888888888888886</v>
      </c>
      <c r="M125" s="422">
        <v>18</v>
      </c>
      <c r="N125" s="57">
        <f t="shared" si="83"/>
        <v>1503.1578947368432</v>
      </c>
      <c r="O125" s="86">
        <f t="shared" si="84"/>
        <v>83.508771929824618</v>
      </c>
      <c r="P125" s="54">
        <f t="shared" si="79"/>
        <v>0</v>
      </c>
      <c r="Q125" s="88">
        <f t="shared" si="80"/>
        <v>-7.3801169590642672</v>
      </c>
      <c r="R125" s="431">
        <f t="shared" si="81"/>
        <v>0.91880066915454961</v>
      </c>
      <c r="S125" s="500"/>
      <c r="T125" s="50">
        <v>0.71111111111111103</v>
      </c>
      <c r="U125" s="50">
        <v>0.75069444444444433</v>
      </c>
      <c r="V125" s="231">
        <v>5</v>
      </c>
      <c r="W125" s="243">
        <f t="shared" ref="W125:W133" si="85">(U125-T125)*24*60</f>
        <v>56.999999999999957</v>
      </c>
      <c r="X125" s="64"/>
      <c r="Y125" s="64"/>
      <c r="Z125" s="54"/>
      <c r="AA125" s="54"/>
      <c r="AB125" s="451"/>
      <c r="AC125" s="451"/>
      <c r="AD125" s="438"/>
      <c r="AE125" s="438"/>
      <c r="AF125" s="48">
        <f t="shared" si="61"/>
        <v>-132.84210526315678</v>
      </c>
      <c r="AG125" s="428">
        <f t="shared" si="62"/>
        <v>0.91880066915454961</v>
      </c>
      <c r="AH125" s="464"/>
    </row>
    <row r="126" spans="1:34" ht="19.149999999999999" customHeight="1">
      <c r="A126" s="499"/>
      <c r="B126" s="131" t="s">
        <v>196</v>
      </c>
      <c r="C126" s="438"/>
      <c r="D126" s="42" t="s">
        <v>263</v>
      </c>
      <c r="E126" s="180"/>
      <c r="F126" s="359">
        <v>56.87</v>
      </c>
      <c r="G126" s="57">
        <v>1101</v>
      </c>
      <c r="H126" s="45">
        <f t="shared" si="82"/>
        <v>62613.869999999995</v>
      </c>
      <c r="I126" s="438"/>
      <c r="J126" s="87">
        <v>18</v>
      </c>
      <c r="K126" s="57">
        <v>1636</v>
      </c>
      <c r="L126" s="86">
        <v>90.888888888888886</v>
      </c>
      <c r="M126" s="427">
        <v>18</v>
      </c>
      <c r="N126" s="57">
        <f t="shared" si="83"/>
        <v>1536.2790697674418</v>
      </c>
      <c r="O126" s="86">
        <f t="shared" si="84"/>
        <v>85.348837209302317</v>
      </c>
      <c r="P126" s="54">
        <f t="shared" si="79"/>
        <v>0</v>
      </c>
      <c r="Q126" s="88">
        <f t="shared" si="80"/>
        <v>-5.5400516795865684</v>
      </c>
      <c r="R126" s="431">
        <f t="shared" si="81"/>
        <v>0.939045886165918</v>
      </c>
      <c r="S126" s="500"/>
      <c r="T126" s="50">
        <v>0.75555555555555542</v>
      </c>
      <c r="U126" s="50">
        <v>0.78541666666666654</v>
      </c>
      <c r="V126" s="231">
        <v>7</v>
      </c>
      <c r="W126" s="243">
        <f t="shared" si="85"/>
        <v>43.000000000000007</v>
      </c>
      <c r="X126" s="64"/>
      <c r="Y126" s="64"/>
      <c r="Z126" s="54"/>
      <c r="AA126" s="54"/>
      <c r="AB126" s="451"/>
      <c r="AC126" s="451"/>
      <c r="AD126" s="438"/>
      <c r="AE126" s="438"/>
      <c r="AF126" s="108">
        <f t="shared" si="61"/>
        <v>-99.720930232558203</v>
      </c>
      <c r="AG126" s="109">
        <f t="shared" si="62"/>
        <v>0.939045886165918</v>
      </c>
      <c r="AH126" s="464"/>
    </row>
    <row r="127" spans="1:34" ht="19.149999999999999" customHeight="1">
      <c r="A127" s="499"/>
      <c r="B127" s="131" t="s">
        <v>196</v>
      </c>
      <c r="C127" s="226"/>
      <c r="D127" s="82" t="s">
        <v>264</v>
      </c>
      <c r="E127" s="83"/>
      <c r="F127" s="359">
        <v>54.09</v>
      </c>
      <c r="G127" s="212">
        <v>1008</v>
      </c>
      <c r="H127" s="45">
        <f t="shared" si="82"/>
        <v>54522.720000000001</v>
      </c>
      <c r="I127" s="224"/>
      <c r="J127" s="87">
        <v>17</v>
      </c>
      <c r="K127" s="57">
        <v>1565</v>
      </c>
      <c r="L127" s="86">
        <v>92.058823529411768</v>
      </c>
      <c r="M127" s="422">
        <v>17</v>
      </c>
      <c r="N127" s="177">
        <f t="shared" si="83"/>
        <v>1374.5454545454545</v>
      </c>
      <c r="O127" s="241">
        <f t="shared" si="84"/>
        <v>80.855614973262036</v>
      </c>
      <c r="P127" s="108">
        <f t="shared" si="79"/>
        <v>0</v>
      </c>
      <c r="Q127" s="185">
        <f t="shared" si="80"/>
        <v>-11.203208556149733</v>
      </c>
      <c r="R127" s="109">
        <f t="shared" si="81"/>
        <v>0.87830380482137671</v>
      </c>
      <c r="S127" s="500"/>
      <c r="T127" s="50">
        <v>0.78888888888888875</v>
      </c>
      <c r="U127" s="50">
        <v>0.81944444444444431</v>
      </c>
      <c r="V127" s="424">
        <v>5</v>
      </c>
      <c r="W127" s="243">
        <f t="shared" si="85"/>
        <v>44</v>
      </c>
      <c r="X127" s="64"/>
      <c r="Y127" s="64"/>
      <c r="Z127" s="54"/>
      <c r="AA127" s="54"/>
      <c r="AB127" s="451"/>
      <c r="AC127" s="451"/>
      <c r="AD127" s="438"/>
      <c r="AE127" s="438"/>
      <c r="AF127" s="108">
        <f t="shared" si="61"/>
        <v>-190.4545454545455</v>
      </c>
      <c r="AG127" s="109">
        <f t="shared" si="62"/>
        <v>0.87830380482137671</v>
      </c>
      <c r="AH127" s="464"/>
    </row>
    <row r="128" spans="1:34" ht="19.149999999999999" customHeight="1">
      <c r="A128" s="499"/>
      <c r="B128" s="131" t="s">
        <v>196</v>
      </c>
      <c r="C128" s="160"/>
      <c r="D128" s="59" t="s">
        <v>265</v>
      </c>
      <c r="E128" s="83"/>
      <c r="F128" s="359">
        <v>47.6</v>
      </c>
      <c r="G128" s="57">
        <v>1363</v>
      </c>
      <c r="H128" s="45">
        <f t="shared" si="82"/>
        <v>64878.8</v>
      </c>
      <c r="I128" s="438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1340.6557377049194</v>
      </c>
      <c r="O128" s="86">
        <f t="shared" si="84"/>
        <v>70.560828300258919</v>
      </c>
      <c r="P128" s="54">
        <f t="shared" si="79"/>
        <v>0</v>
      </c>
      <c r="Q128" s="88">
        <f t="shared" si="80"/>
        <v>-5.2286453839516014</v>
      </c>
      <c r="R128" s="431">
        <f t="shared" si="81"/>
        <v>0.93101092896174975</v>
      </c>
      <c r="S128" s="500"/>
      <c r="T128" s="50">
        <v>0.83402777777777759</v>
      </c>
      <c r="U128" s="50">
        <v>0.87638888888888866</v>
      </c>
      <c r="V128" s="424">
        <v>21</v>
      </c>
      <c r="W128" s="243">
        <f t="shared" si="85"/>
        <v>60.999999999999943</v>
      </c>
      <c r="X128" s="64">
        <v>0.82291666666666663</v>
      </c>
      <c r="Y128" s="64">
        <v>0.83124999999999993</v>
      </c>
      <c r="Z128" s="54"/>
      <c r="AA128" s="54"/>
      <c r="AB128" s="451"/>
      <c r="AC128" s="451"/>
      <c r="AD128" s="438"/>
      <c r="AE128" s="438"/>
      <c r="AF128" s="48">
        <f t="shared" si="61"/>
        <v>-99.344262295080625</v>
      </c>
      <c r="AG128" s="109">
        <f t="shared" si="62"/>
        <v>0.93101092896174953</v>
      </c>
      <c r="AH128" s="464"/>
    </row>
    <row r="129" spans="1:34" ht="19.149999999999999" customHeight="1">
      <c r="A129" s="499"/>
      <c r="B129" s="131" t="s">
        <v>196</v>
      </c>
      <c r="C129" s="160"/>
      <c r="D129" s="59" t="s">
        <v>197</v>
      </c>
      <c r="E129" s="60"/>
      <c r="F129" s="359">
        <v>50.67</v>
      </c>
      <c r="G129" s="57">
        <v>1237</v>
      </c>
      <c r="H129" s="45">
        <f t="shared" si="82"/>
        <v>62678.79</v>
      </c>
      <c r="I129" s="438"/>
      <c r="J129" s="87">
        <v>18</v>
      </c>
      <c r="K129" s="57">
        <v>1500</v>
      </c>
      <c r="L129" s="86">
        <v>83.333333333333329</v>
      </c>
      <c r="M129" s="427">
        <v>18</v>
      </c>
      <c r="N129" s="57">
        <f t="shared" si="83"/>
        <v>1427.3076923076931</v>
      </c>
      <c r="O129" s="86">
        <f t="shared" si="84"/>
        <v>79.294871794871838</v>
      </c>
      <c r="P129" s="54">
        <f t="shared" si="79"/>
        <v>0</v>
      </c>
      <c r="Q129" s="88">
        <f t="shared" si="80"/>
        <v>-4.0384615384614904</v>
      </c>
      <c r="R129" s="431">
        <f t="shared" si="81"/>
        <v>0.95153846153846211</v>
      </c>
      <c r="S129" s="500"/>
      <c r="T129" s="50">
        <v>0.88124999999999976</v>
      </c>
      <c r="U129" s="50">
        <v>0.91736111111111085</v>
      </c>
      <c r="V129" s="424">
        <v>7</v>
      </c>
      <c r="W129" s="243">
        <f t="shared" si="85"/>
        <v>51.999999999999972</v>
      </c>
      <c r="X129" s="64"/>
      <c r="Y129" s="64"/>
      <c r="Z129" s="54"/>
      <c r="AA129" s="54"/>
      <c r="AB129" s="451"/>
      <c r="AC129" s="451"/>
      <c r="AD129" s="438"/>
      <c r="AE129" s="438"/>
      <c r="AF129" s="108">
        <f t="shared" si="61"/>
        <v>-72.69230769230694</v>
      </c>
      <c r="AG129" s="109">
        <f t="shared" si="62"/>
        <v>0.951538461538462</v>
      </c>
      <c r="AH129" s="464"/>
    </row>
    <row r="130" spans="1:34" ht="19.149999999999999" customHeight="1">
      <c r="A130" s="49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38"/>
      <c r="J130" s="87"/>
      <c r="K130" s="57"/>
      <c r="L130" s="86"/>
      <c r="M130" s="427"/>
      <c r="N130" s="177"/>
      <c r="O130" s="241"/>
      <c r="P130" s="108"/>
      <c r="Q130" s="185"/>
      <c r="R130" s="109"/>
      <c r="S130" s="500"/>
      <c r="T130" s="50"/>
      <c r="U130" s="50"/>
      <c r="V130" s="424"/>
      <c r="W130" s="243"/>
      <c r="X130" s="64"/>
      <c r="Y130" s="64"/>
      <c r="Z130" s="54"/>
      <c r="AA130" s="54"/>
      <c r="AB130" s="451"/>
      <c r="AC130" s="451"/>
      <c r="AD130" s="438"/>
      <c r="AE130" s="438"/>
      <c r="AF130" s="108">
        <f t="shared" si="61"/>
        <v>0</v>
      </c>
      <c r="AG130" s="109" t="e">
        <f t="shared" si="62"/>
        <v>#DIV/0!</v>
      </c>
      <c r="AH130" s="464"/>
    </row>
    <row r="131" spans="1:34" ht="19.149999999999999" customHeight="1">
      <c r="A131" s="49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1"/>
      <c r="S131" s="500"/>
      <c r="T131" s="50"/>
      <c r="U131" s="50"/>
      <c r="V131" s="424"/>
      <c r="W131" s="243"/>
      <c r="X131" s="64"/>
      <c r="Y131" s="64"/>
      <c r="Z131" s="54"/>
      <c r="AA131" s="54"/>
      <c r="AB131" s="451"/>
      <c r="AC131" s="451"/>
      <c r="AD131" s="438"/>
      <c r="AE131" s="438"/>
      <c r="AF131" s="48">
        <f t="shared" si="61"/>
        <v>0</v>
      </c>
      <c r="AG131" s="109" t="e">
        <f t="shared" si="62"/>
        <v>#DIV/0!</v>
      </c>
      <c r="AH131" s="464"/>
    </row>
    <row r="132" spans="1:34" ht="19.149999999999999" customHeight="1">
      <c r="A132" s="49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38"/>
      <c r="J132" s="87"/>
      <c r="K132" s="57"/>
      <c r="L132" s="86"/>
      <c r="M132" s="427"/>
      <c r="N132" s="57"/>
      <c r="O132" s="86"/>
      <c r="P132" s="54"/>
      <c r="Q132" s="88"/>
      <c r="R132" s="431"/>
      <c r="S132" s="500"/>
      <c r="T132" s="50"/>
      <c r="U132" s="50"/>
      <c r="V132" s="424"/>
      <c r="W132" s="243">
        <f t="shared" si="85"/>
        <v>0</v>
      </c>
      <c r="X132" s="64"/>
      <c r="Y132" s="64"/>
      <c r="Z132" s="54"/>
      <c r="AA132" s="54"/>
      <c r="AB132" s="451"/>
      <c r="AC132" s="451"/>
      <c r="AD132" s="438"/>
      <c r="AE132" s="438"/>
      <c r="AF132" s="108">
        <f t="shared" si="61"/>
        <v>0</v>
      </c>
      <c r="AG132" s="109" t="e">
        <f t="shared" si="62"/>
        <v>#DIV/0!</v>
      </c>
      <c r="AH132" s="464"/>
    </row>
    <row r="133" spans="1:34" ht="19.149999999999999" customHeight="1">
      <c r="A133" s="49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38"/>
      <c r="J133" s="87"/>
      <c r="K133" s="57"/>
      <c r="L133" s="86"/>
      <c r="M133" s="427"/>
      <c r="N133" s="57"/>
      <c r="O133" s="86"/>
      <c r="P133" s="54"/>
      <c r="Q133" s="88"/>
      <c r="R133" s="431"/>
      <c r="S133" s="500"/>
      <c r="T133" s="50"/>
      <c r="U133" s="50"/>
      <c r="V133" s="424"/>
      <c r="W133" s="243">
        <f t="shared" si="85"/>
        <v>0</v>
      </c>
      <c r="X133" s="64"/>
      <c r="Y133" s="64"/>
      <c r="Z133" s="54"/>
      <c r="AA133" s="54"/>
      <c r="AB133" s="451"/>
      <c r="AC133" s="451"/>
      <c r="AD133" s="438"/>
      <c r="AE133" s="438"/>
      <c r="AF133" s="65"/>
      <c r="AG133" s="109" t="e">
        <f t="shared" si="62"/>
        <v>#DIV/0!</v>
      </c>
      <c r="AH133" s="464"/>
    </row>
    <row r="134" spans="1:34" ht="19.149999999999999" customHeight="1">
      <c r="A134" s="499"/>
      <c r="B134" s="171">
        <v>0</v>
      </c>
      <c r="C134" s="100" t="s">
        <v>268</v>
      </c>
      <c r="D134" s="478" t="s">
        <v>118</v>
      </c>
      <c r="E134" s="478"/>
      <c r="F134" s="369"/>
      <c r="G134" s="101"/>
      <c r="H134" s="102"/>
      <c r="I134" s="245"/>
      <c r="J134" s="246">
        <v>18.5</v>
      </c>
      <c r="K134" s="246">
        <v>1505.25</v>
      </c>
      <c r="L134" s="247">
        <v>81.837657870165614</v>
      </c>
      <c r="M134" s="246">
        <f t="shared" ref="M134:O134" si="86">AVERAGE(M122:M133)</f>
        <v>18.5</v>
      </c>
      <c r="N134" s="246">
        <f t="shared" si="86"/>
        <v>1404.6957407853035</v>
      </c>
      <c r="O134" s="247">
        <f t="shared" si="86"/>
        <v>76.305650463670375</v>
      </c>
      <c r="P134" s="51">
        <f t="shared" ref="P134:P142" si="87">M134-J134</f>
        <v>0</v>
      </c>
      <c r="Q134" s="142">
        <f t="shared" ref="Q134:Q142" si="88">O134-L134</f>
        <v>-5.5320074064952394</v>
      </c>
      <c r="R134" s="248">
        <f t="shared" ref="R134:R142" si="89">O134/L134</f>
        <v>0.9324026670549187</v>
      </c>
      <c r="S134" s="463"/>
      <c r="T134" s="50"/>
      <c r="U134" s="50"/>
      <c r="V134" s="424"/>
      <c r="W134" s="424"/>
      <c r="X134" s="53"/>
      <c r="Y134" s="53"/>
      <c r="Z134" s="106">
        <f>SUM(Z122:Z133)</f>
        <v>0</v>
      </c>
      <c r="AA134" s="106">
        <f>SUM(AA122:AA133)</f>
        <v>0</v>
      </c>
      <c r="AB134" s="451"/>
      <c r="AC134" s="451"/>
      <c r="AD134" s="107">
        <f>SUM(AD122:AD133)</f>
        <v>0</v>
      </c>
      <c r="AE134" s="107">
        <f>SUM(AE122:AE133)</f>
        <v>1</v>
      </c>
      <c r="AF134" s="48">
        <f t="shared" si="61"/>
        <v>-100.55425921469646</v>
      </c>
      <c r="AG134" s="428">
        <f t="shared" si="62"/>
        <v>0.93319763546607115</v>
      </c>
      <c r="AH134" s="464"/>
    </row>
    <row r="135" spans="1:34" ht="19.149999999999999" customHeight="1">
      <c r="A135" s="501" t="s">
        <v>269</v>
      </c>
      <c r="B135" s="424" t="s">
        <v>196</v>
      </c>
      <c r="C135" s="438"/>
      <c r="D135" s="82" t="s">
        <v>270</v>
      </c>
      <c r="E135" s="83"/>
      <c r="F135" s="359">
        <v>53.68</v>
      </c>
      <c r="G135" s="57">
        <v>830</v>
      </c>
      <c r="H135" s="249">
        <f t="shared" ref="H135:H146" si="90">F135*G135</f>
        <v>44554.400000000001</v>
      </c>
      <c r="I135" s="438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1383.3333333333321</v>
      </c>
      <c r="O135" s="116">
        <f t="shared" ref="O135:O142" si="92">N135/M135</f>
        <v>86.458333333333258</v>
      </c>
      <c r="P135" s="54">
        <f t="shared" si="87"/>
        <v>0</v>
      </c>
      <c r="Q135" s="88">
        <f t="shared" si="88"/>
        <v>-7.2916666666667425</v>
      </c>
      <c r="R135" s="431">
        <f t="shared" si="89"/>
        <v>0.92222222222222139</v>
      </c>
      <c r="S135" s="498">
        <f>R147</f>
        <v>0.91961616660638756</v>
      </c>
      <c r="T135" s="250">
        <v>0.5</v>
      </c>
      <c r="U135" s="50">
        <v>0.52500000000000002</v>
      </c>
      <c r="V135" s="145">
        <v>5</v>
      </c>
      <c r="W135" s="251">
        <f t="shared" ref="W135:W147" si="93">(U135-T135)*24*60</f>
        <v>36.000000000000028</v>
      </c>
      <c r="X135" s="426"/>
      <c r="Y135" s="426"/>
      <c r="Z135" s="54"/>
      <c r="AA135" s="54"/>
      <c r="AB135" s="451"/>
      <c r="AC135" s="451"/>
      <c r="AD135" s="438"/>
      <c r="AE135" s="438"/>
      <c r="AF135" s="117">
        <f t="shared" si="61"/>
        <v>-116.66666666666788</v>
      </c>
      <c r="AG135" s="121">
        <f t="shared" si="62"/>
        <v>0.92222222222222139</v>
      </c>
      <c r="AH135" s="472">
        <f>AG147</f>
        <v>0.92029336654719585</v>
      </c>
    </row>
    <row r="136" spans="1:34" ht="19.149999999999999" customHeight="1">
      <c r="A136" s="502"/>
      <c r="B136" s="424" t="s">
        <v>196</v>
      </c>
      <c r="C136" s="438"/>
      <c r="D136" s="82" t="s">
        <v>271</v>
      </c>
      <c r="E136" s="252"/>
      <c r="F136" s="359">
        <v>57.734999999999999</v>
      </c>
      <c r="G136" s="57">
        <v>1568</v>
      </c>
      <c r="H136" s="84">
        <f t="shared" si="90"/>
        <v>90528.48</v>
      </c>
      <c r="I136" s="438"/>
      <c r="J136" s="46">
        <v>16</v>
      </c>
      <c r="K136" s="57">
        <v>1565</v>
      </c>
      <c r="L136" s="86">
        <v>97.8125</v>
      </c>
      <c r="M136" s="427">
        <v>16</v>
      </c>
      <c r="N136" s="57">
        <f t="shared" si="91"/>
        <v>1404.1791044776137</v>
      </c>
      <c r="O136" s="86">
        <f t="shared" si="92"/>
        <v>87.761194029850856</v>
      </c>
      <c r="P136" s="54">
        <f t="shared" si="87"/>
        <v>0</v>
      </c>
      <c r="Q136" s="88">
        <f t="shared" si="88"/>
        <v>-10.051305970149144</v>
      </c>
      <c r="R136" s="431">
        <f t="shared" si="89"/>
        <v>0.89723904439464131</v>
      </c>
      <c r="S136" s="498"/>
      <c r="T136" s="250">
        <v>0.52986111111111112</v>
      </c>
      <c r="U136" s="50">
        <v>0.57638888888888884</v>
      </c>
      <c r="V136" s="145">
        <v>7</v>
      </c>
      <c r="W136" s="251">
        <f t="shared" si="93"/>
        <v>66.999999999999915</v>
      </c>
      <c r="X136" s="53"/>
      <c r="Y136" s="53"/>
      <c r="Z136" s="54"/>
      <c r="AA136" s="54"/>
      <c r="AB136" s="451"/>
      <c r="AC136" s="451"/>
      <c r="AD136" s="438"/>
      <c r="AE136" s="438"/>
      <c r="AF136" s="48">
        <f t="shared" si="61"/>
        <v>-160.82089552238631</v>
      </c>
      <c r="AG136" s="126">
        <f t="shared" si="62"/>
        <v>0.89723904439464131</v>
      </c>
      <c r="AH136" s="472"/>
    </row>
    <row r="137" spans="1:34" ht="19.149999999999999" customHeight="1">
      <c r="A137" s="502"/>
      <c r="B137" s="424" t="s">
        <v>196</v>
      </c>
      <c r="C137" s="438"/>
      <c r="D137" s="82" t="s">
        <v>212</v>
      </c>
      <c r="E137" s="83"/>
      <c r="F137" s="359">
        <v>54.09</v>
      </c>
      <c r="G137" s="212">
        <v>575.45999999999992</v>
      </c>
      <c r="H137" s="84">
        <f t="shared" si="90"/>
        <v>31126.631399999998</v>
      </c>
      <c r="I137" s="224">
        <v>1</v>
      </c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1"/>
        <v>1278.7999999999968</v>
      </c>
      <c r="O137" s="86">
        <f t="shared" si="92"/>
        <v>71.044444444444267</v>
      </c>
      <c r="P137" s="54">
        <f t="shared" si="87"/>
        <v>0</v>
      </c>
      <c r="Q137" s="88">
        <f t="shared" si="88"/>
        <v>-12.288888888889062</v>
      </c>
      <c r="R137" s="431">
        <f t="shared" si="89"/>
        <v>0.85253333333333126</v>
      </c>
      <c r="S137" s="498"/>
      <c r="T137" s="50">
        <v>0.57986111111111105</v>
      </c>
      <c r="U137" s="50">
        <v>0.59861111111111109</v>
      </c>
      <c r="V137" s="253">
        <v>5</v>
      </c>
      <c r="W137" s="251">
        <f t="shared" si="93"/>
        <v>27.000000000000064</v>
      </c>
      <c r="X137" s="53"/>
      <c r="Y137" s="53"/>
      <c r="Z137" s="54"/>
      <c r="AA137" s="54"/>
      <c r="AB137" s="451"/>
      <c r="AC137" s="451"/>
      <c r="AD137" s="438"/>
      <c r="AE137" s="438"/>
      <c r="AF137" s="48">
        <f t="shared" si="61"/>
        <v>-221.20000000000323</v>
      </c>
      <c r="AG137" s="126">
        <f t="shared" si="62"/>
        <v>0.85253333333333114</v>
      </c>
      <c r="AH137" s="472"/>
    </row>
    <row r="138" spans="1:34" ht="19.149999999999999" customHeight="1">
      <c r="A138" s="502"/>
      <c r="B138" s="424" t="s">
        <v>196</v>
      </c>
      <c r="C138" s="226"/>
      <c r="D138" s="82" t="s">
        <v>272</v>
      </c>
      <c r="E138" s="83"/>
      <c r="F138" s="359">
        <v>50.67</v>
      </c>
      <c r="G138" s="57">
        <v>940</v>
      </c>
      <c r="H138" s="84">
        <f t="shared" si="90"/>
        <v>47629.8</v>
      </c>
      <c r="I138" s="438"/>
      <c r="J138" s="87">
        <v>17</v>
      </c>
      <c r="K138" s="57">
        <v>1500</v>
      </c>
      <c r="L138" s="86">
        <v>88.235294117647058</v>
      </c>
      <c r="M138" s="232">
        <v>17</v>
      </c>
      <c r="N138" s="57">
        <f t="shared" si="91"/>
        <v>1409.9999999999995</v>
      </c>
      <c r="O138" s="86">
        <f t="shared" si="92"/>
        <v>82.941176470588204</v>
      </c>
      <c r="P138" s="54">
        <f t="shared" si="87"/>
        <v>0</v>
      </c>
      <c r="Q138" s="88">
        <f t="shared" si="88"/>
        <v>-5.2941176470588545</v>
      </c>
      <c r="R138" s="437">
        <f t="shared" si="89"/>
        <v>0.93999999999999961</v>
      </c>
      <c r="S138" s="498"/>
      <c r="T138" s="50">
        <v>0.70833333333333337</v>
      </c>
      <c r="U138" s="50">
        <v>0.73611111111111116</v>
      </c>
      <c r="V138" s="253">
        <v>5</v>
      </c>
      <c r="W138" s="251">
        <f t="shared" si="93"/>
        <v>40.000000000000014</v>
      </c>
      <c r="X138" s="53"/>
      <c r="Y138" s="53"/>
      <c r="Z138" s="54"/>
      <c r="AA138" s="54"/>
      <c r="AB138" s="451"/>
      <c r="AC138" s="451"/>
      <c r="AD138" s="438"/>
      <c r="AE138" s="438"/>
      <c r="AF138" s="48">
        <f t="shared" si="61"/>
        <v>-90.000000000000455</v>
      </c>
      <c r="AG138" s="126">
        <f t="shared" si="62"/>
        <v>0.93999999999999972</v>
      </c>
      <c r="AH138" s="472"/>
    </row>
    <row r="139" spans="1:34" ht="19.149999999999999" customHeight="1">
      <c r="A139" s="502"/>
      <c r="B139" s="424" t="s">
        <v>196</v>
      </c>
      <c r="C139" s="434"/>
      <c r="D139" s="42" t="s">
        <v>273</v>
      </c>
      <c r="E139" s="43"/>
      <c r="F139" s="359">
        <v>50.98</v>
      </c>
      <c r="G139" s="57">
        <v>1574</v>
      </c>
      <c r="H139" s="84">
        <f t="shared" si="90"/>
        <v>80242.51999999999</v>
      </c>
      <c r="I139" s="438"/>
      <c r="J139" s="46">
        <v>20</v>
      </c>
      <c r="K139" s="44">
        <v>1440</v>
      </c>
      <c r="L139" s="47">
        <v>72</v>
      </c>
      <c r="M139" s="232">
        <v>20</v>
      </c>
      <c r="N139" s="57">
        <f t="shared" si="91"/>
        <v>1368.6956521739116</v>
      </c>
      <c r="O139" s="86">
        <f t="shared" si="92"/>
        <v>68.434782608695585</v>
      </c>
      <c r="P139" s="54">
        <f t="shared" si="87"/>
        <v>0</v>
      </c>
      <c r="Q139" s="88">
        <f t="shared" si="88"/>
        <v>-3.5652173913044152</v>
      </c>
      <c r="R139" s="431">
        <f t="shared" si="89"/>
        <v>0.95048309178743873</v>
      </c>
      <c r="S139" s="498"/>
      <c r="T139" s="50">
        <v>0.74097222222222225</v>
      </c>
      <c r="U139" s="50">
        <v>0.78888888888888897</v>
      </c>
      <c r="V139" s="254">
        <v>7</v>
      </c>
      <c r="W139" s="251">
        <f t="shared" si="93"/>
        <v>69.000000000000071</v>
      </c>
      <c r="X139" s="53"/>
      <c r="Y139" s="53"/>
      <c r="Z139" s="54"/>
      <c r="AA139" s="54"/>
      <c r="AB139" s="451"/>
      <c r="AC139" s="451"/>
      <c r="AD139" s="438"/>
      <c r="AE139" s="438"/>
      <c r="AF139" s="48">
        <f t="shared" si="61"/>
        <v>-71.30434782608836</v>
      </c>
      <c r="AG139" s="126">
        <f t="shared" si="62"/>
        <v>0.95048309178743862</v>
      </c>
      <c r="AH139" s="472"/>
    </row>
    <row r="140" spans="1:34" ht="19.149999999999999" customHeight="1">
      <c r="A140" s="503"/>
      <c r="B140" s="424" t="s">
        <v>196</v>
      </c>
      <c r="C140" s="434"/>
      <c r="D140" s="255" t="s">
        <v>274</v>
      </c>
      <c r="E140" s="83"/>
      <c r="F140" s="359">
        <v>54.09</v>
      </c>
      <c r="G140" s="57">
        <v>893</v>
      </c>
      <c r="H140" s="84">
        <f t="shared" si="90"/>
        <v>48302.37</v>
      </c>
      <c r="I140" s="438"/>
      <c r="J140" s="87">
        <v>19</v>
      </c>
      <c r="K140" s="57">
        <v>1500</v>
      </c>
      <c r="L140" s="86">
        <v>78.94736842105263</v>
      </c>
      <c r="M140" s="232">
        <v>19</v>
      </c>
      <c r="N140" s="57">
        <f t="shared" si="91"/>
        <v>1409.9999999999989</v>
      </c>
      <c r="O140" s="86">
        <f t="shared" si="92"/>
        <v>74.210526315789409</v>
      </c>
      <c r="P140" s="54">
        <f t="shared" si="87"/>
        <v>0</v>
      </c>
      <c r="Q140" s="88">
        <f t="shared" si="88"/>
        <v>-4.7368421052632215</v>
      </c>
      <c r="R140" s="431">
        <f t="shared" si="89"/>
        <v>0.93999999999999917</v>
      </c>
      <c r="S140" s="505"/>
      <c r="T140" s="63">
        <v>0.79444444444444451</v>
      </c>
      <c r="U140" s="256">
        <v>0.82083333333333341</v>
      </c>
      <c r="V140" s="257">
        <v>8</v>
      </c>
      <c r="W140" s="251">
        <f t="shared" si="93"/>
        <v>38.000000000000028</v>
      </c>
      <c r="X140" s="53"/>
      <c r="Y140" s="53"/>
      <c r="Z140" s="54"/>
      <c r="AA140" s="54"/>
      <c r="AB140" s="451"/>
      <c r="AC140" s="451"/>
      <c r="AD140" s="438"/>
      <c r="AE140" s="438"/>
      <c r="AF140" s="48">
        <f t="shared" si="61"/>
        <v>-90.000000000001137</v>
      </c>
      <c r="AG140" s="126">
        <f t="shared" si="62"/>
        <v>0.93999999999999928</v>
      </c>
      <c r="AH140" s="472"/>
    </row>
    <row r="141" spans="1:34" ht="19.149999999999999" customHeight="1">
      <c r="A141" s="503"/>
      <c r="B141" s="424" t="s">
        <v>196</v>
      </c>
      <c r="C141" s="434"/>
      <c r="D141" s="42" t="s">
        <v>275</v>
      </c>
      <c r="E141" s="258"/>
      <c r="F141" s="359">
        <v>50.92</v>
      </c>
      <c r="G141" s="57">
        <v>1878</v>
      </c>
      <c r="H141" s="84">
        <f t="shared" si="90"/>
        <v>95627.760000000009</v>
      </c>
      <c r="I141" s="438"/>
      <c r="J141" s="46">
        <v>19</v>
      </c>
      <c r="K141" s="44">
        <v>1440</v>
      </c>
      <c r="L141" s="47">
        <v>75.78947368421052</v>
      </c>
      <c r="M141" s="232">
        <v>19</v>
      </c>
      <c r="N141" s="57">
        <f t="shared" si="91"/>
        <v>1341.4285714285711</v>
      </c>
      <c r="O141" s="86">
        <f t="shared" si="92"/>
        <v>70.601503759398483</v>
      </c>
      <c r="P141" s="54">
        <f t="shared" si="87"/>
        <v>0</v>
      </c>
      <c r="Q141" s="88">
        <f t="shared" si="88"/>
        <v>-5.1879699248120374</v>
      </c>
      <c r="R141" s="431">
        <f t="shared" si="89"/>
        <v>0.93154761904761896</v>
      </c>
      <c r="S141" s="505"/>
      <c r="T141" s="63">
        <v>0.83611111111111114</v>
      </c>
      <c r="U141" s="256">
        <v>0.89444444444444449</v>
      </c>
      <c r="V141" s="55">
        <v>22</v>
      </c>
      <c r="W141" s="251">
        <f t="shared" si="93"/>
        <v>84.000000000000028</v>
      </c>
      <c r="X141" s="53">
        <v>0.82430555555555562</v>
      </c>
      <c r="Y141" s="53">
        <v>0.83333333333333337</v>
      </c>
      <c r="Z141" s="54"/>
      <c r="AA141" s="54"/>
      <c r="AB141" s="451"/>
      <c r="AC141" s="451"/>
      <c r="AD141" s="438"/>
      <c r="AE141" s="438"/>
      <c r="AF141" s="48">
        <f t="shared" si="61"/>
        <v>-98.571428571428896</v>
      </c>
      <c r="AG141" s="126">
        <f t="shared" si="62"/>
        <v>0.93154761904761885</v>
      </c>
      <c r="AH141" s="472"/>
    </row>
    <row r="142" spans="1:34" ht="19.149999999999999" customHeight="1">
      <c r="A142" s="503"/>
      <c r="B142" s="424" t="s">
        <v>196</v>
      </c>
      <c r="C142" s="434"/>
      <c r="D142" s="42" t="s">
        <v>276</v>
      </c>
      <c r="E142" s="258"/>
      <c r="F142" s="359">
        <v>50.67</v>
      </c>
      <c r="G142" s="57">
        <v>1073</v>
      </c>
      <c r="H142" s="84">
        <f t="shared" si="90"/>
        <v>54368.91</v>
      </c>
      <c r="I142" s="438"/>
      <c r="J142" s="87">
        <v>17</v>
      </c>
      <c r="K142" s="57">
        <v>1440</v>
      </c>
      <c r="L142" s="86">
        <v>84.705882352941174</v>
      </c>
      <c r="M142" s="232">
        <v>17</v>
      </c>
      <c r="N142" s="57">
        <f t="shared" si="91"/>
        <v>1341.2500000000005</v>
      </c>
      <c r="O142" s="86">
        <f t="shared" si="92"/>
        <v>78.897058823529434</v>
      </c>
      <c r="P142" s="54">
        <f t="shared" si="87"/>
        <v>0</v>
      </c>
      <c r="Q142" s="88">
        <f t="shared" si="88"/>
        <v>-5.8088235294117396</v>
      </c>
      <c r="R142" s="431">
        <f t="shared" si="89"/>
        <v>0.93142361111111138</v>
      </c>
      <c r="S142" s="505"/>
      <c r="T142" s="63">
        <v>0.89930555555555558</v>
      </c>
      <c r="U142" s="256">
        <v>0.93263888888888891</v>
      </c>
      <c r="V142" s="55">
        <v>7</v>
      </c>
      <c r="W142" s="251">
        <f t="shared" si="93"/>
        <v>47.999999999999986</v>
      </c>
      <c r="X142" s="53"/>
      <c r="Y142" s="53"/>
      <c r="Z142" s="54"/>
      <c r="AA142" s="54"/>
      <c r="AB142" s="451"/>
      <c r="AC142" s="451"/>
      <c r="AD142" s="438"/>
      <c r="AE142" s="438"/>
      <c r="AF142" s="48">
        <f t="shared" si="61"/>
        <v>-98.749999999999545</v>
      </c>
      <c r="AG142" s="126">
        <f t="shared" si="62"/>
        <v>0.93142361111111138</v>
      </c>
      <c r="AH142" s="472"/>
    </row>
    <row r="143" spans="1:34" ht="19.149999999999999" customHeight="1">
      <c r="A143" s="503"/>
      <c r="B143" s="424">
        <v>0</v>
      </c>
      <c r="C143" s="259"/>
      <c r="D143" s="82"/>
      <c r="E143" s="83"/>
      <c r="F143" s="359" t="s">
        <v>105</v>
      </c>
      <c r="G143" s="57"/>
      <c r="H143" s="84">
        <f t="shared" si="90"/>
        <v>0</v>
      </c>
      <c r="I143" s="438"/>
      <c r="J143" s="46"/>
      <c r="K143" s="44"/>
      <c r="L143" s="47"/>
      <c r="M143" s="232"/>
      <c r="N143" s="57"/>
      <c r="O143" s="86"/>
      <c r="P143" s="54"/>
      <c r="Q143" s="88"/>
      <c r="R143" s="431"/>
      <c r="S143" s="505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451"/>
      <c r="AC143" s="451"/>
      <c r="AD143" s="438"/>
      <c r="AE143" s="438"/>
      <c r="AF143" s="48">
        <f t="shared" si="61"/>
        <v>0</v>
      </c>
      <c r="AG143" s="126" t="e">
        <f t="shared" si="62"/>
        <v>#DIV/0!</v>
      </c>
      <c r="AH143" s="472"/>
    </row>
    <row r="144" spans="1:34" ht="19.149999999999999" customHeight="1">
      <c r="A144" s="503"/>
      <c r="B144" s="424">
        <v>0</v>
      </c>
      <c r="C144" s="434"/>
      <c r="D144" s="42"/>
      <c r="E144" s="258"/>
      <c r="F144" s="359" t="s">
        <v>105</v>
      </c>
      <c r="G144" s="57"/>
      <c r="H144" s="84">
        <f t="shared" si="90"/>
        <v>0</v>
      </c>
      <c r="I144" s="438"/>
      <c r="J144" s="46"/>
      <c r="K144" s="57"/>
      <c r="L144" s="86"/>
      <c r="M144" s="427"/>
      <c r="N144" s="57"/>
      <c r="O144" s="86"/>
      <c r="P144" s="54"/>
      <c r="Q144" s="88"/>
      <c r="R144" s="437"/>
      <c r="S144" s="505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451"/>
      <c r="AC144" s="451"/>
      <c r="AD144" s="438"/>
      <c r="AE144" s="438"/>
      <c r="AF144" s="48">
        <f t="shared" si="61"/>
        <v>0</v>
      </c>
      <c r="AG144" s="126" t="e">
        <f t="shared" si="62"/>
        <v>#DIV/0!</v>
      </c>
      <c r="AH144" s="472"/>
    </row>
    <row r="145" spans="1:34" ht="19.149999999999999" customHeight="1">
      <c r="A145" s="503"/>
      <c r="B145" s="424">
        <v>0</v>
      </c>
      <c r="C145" s="434"/>
      <c r="D145" s="42"/>
      <c r="E145" s="258"/>
      <c r="F145" s="359" t="s">
        <v>105</v>
      </c>
      <c r="G145" s="57"/>
      <c r="H145" s="84">
        <f t="shared" si="90"/>
        <v>0</v>
      </c>
      <c r="I145" s="438"/>
      <c r="J145" s="87"/>
      <c r="K145" s="57"/>
      <c r="L145" s="86"/>
      <c r="M145" s="427"/>
      <c r="N145" s="57"/>
      <c r="O145" s="86"/>
      <c r="P145" s="54"/>
      <c r="Q145" s="88"/>
      <c r="R145" s="431"/>
      <c r="S145" s="505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451"/>
      <c r="AC145" s="451"/>
      <c r="AD145" s="438"/>
      <c r="AE145" s="438"/>
      <c r="AF145" s="48">
        <f t="shared" si="61"/>
        <v>0</v>
      </c>
      <c r="AG145" s="126" t="e">
        <f t="shared" si="62"/>
        <v>#DIV/0!</v>
      </c>
      <c r="AH145" s="472"/>
    </row>
    <row r="146" spans="1:34" ht="19.149999999999999" customHeight="1">
      <c r="A146" s="503"/>
      <c r="B146" s="426">
        <v>0</v>
      </c>
      <c r="C146" s="259"/>
      <c r="D146" s="260"/>
      <c r="E146" s="258"/>
      <c r="F146" s="359" t="s">
        <v>105</v>
      </c>
      <c r="G146" s="57"/>
      <c r="H146" s="84">
        <f t="shared" si="90"/>
        <v>0</v>
      </c>
      <c r="I146" s="438"/>
      <c r="J146" s="87"/>
      <c r="K146" s="57"/>
      <c r="L146" s="86"/>
      <c r="M146" s="427"/>
      <c r="N146" s="57"/>
      <c r="O146" s="86"/>
      <c r="P146" s="54"/>
      <c r="Q146" s="88"/>
      <c r="R146" s="431"/>
      <c r="S146" s="505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451"/>
      <c r="AC146" s="451"/>
      <c r="AD146" s="438"/>
      <c r="AE146" s="438"/>
      <c r="AF146" s="54"/>
      <c r="AG146" s="431"/>
      <c r="AH146" s="472"/>
    </row>
    <row r="147" spans="1:34" ht="19.149999999999999" customHeight="1">
      <c r="A147" s="504"/>
      <c r="B147" s="261">
        <v>0</v>
      </c>
      <c r="C147" s="100" t="s">
        <v>278</v>
      </c>
      <c r="D147" s="478" t="s">
        <v>118</v>
      </c>
      <c r="E147" s="478"/>
      <c r="F147" s="373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M147:O147" si="94">AVERAGE(M135:M146)</f>
        <v>17.75</v>
      </c>
      <c r="N147" s="246">
        <f t="shared" si="94"/>
        <v>1367.2108326766779</v>
      </c>
      <c r="O147" s="247">
        <f t="shared" si="94"/>
        <v>77.543627473203685</v>
      </c>
      <c r="P147" s="51">
        <f t="shared" ref="P147:P152" si="95">M147-J147</f>
        <v>0</v>
      </c>
      <c r="Q147" s="142">
        <f t="shared" ref="Q147:Q152" si="96">O147-L147</f>
        <v>-6.7781040154444128</v>
      </c>
      <c r="R147" s="262">
        <f t="shared" ref="R147:R152" si="97">O147/L147</f>
        <v>0.91961616660638756</v>
      </c>
      <c r="S147" s="506"/>
      <c r="T147" s="63"/>
      <c r="U147" s="63"/>
      <c r="V147" s="55"/>
      <c r="W147" s="421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51"/>
      <c r="AC147" s="451"/>
      <c r="AD147" s="107">
        <f>SUM(AD135:AD146)</f>
        <v>0</v>
      </c>
      <c r="AE147" s="107">
        <f>SUM(AE135:AE146)</f>
        <v>0</v>
      </c>
      <c r="AF147" s="207">
        <f t="shared" si="61"/>
        <v>-118.41416732332209</v>
      </c>
      <c r="AG147" s="263">
        <f t="shared" si="62"/>
        <v>0.92029336654719585</v>
      </c>
      <c r="AH147" s="472"/>
    </row>
    <row r="148" spans="1:34" ht="19.149999999999999" customHeight="1">
      <c r="A148" s="508" t="s">
        <v>279</v>
      </c>
      <c r="B148" s="438" t="s">
        <v>196</v>
      </c>
      <c r="C148" s="122"/>
      <c r="D148" s="176" t="s">
        <v>258</v>
      </c>
      <c r="E148" s="43"/>
      <c r="F148" s="366">
        <v>44.98</v>
      </c>
      <c r="G148" s="57">
        <v>1774</v>
      </c>
      <c r="H148" s="84">
        <f t="shared" ref="H148:H172" si="98">F148*G148</f>
        <v>79794.51999999999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2" si="99">G148/W148*60</f>
        <v>1252.2352941176468</v>
      </c>
      <c r="O148" s="47">
        <f t="shared" ref="O148:O152" si="100">N148/M148</f>
        <v>65.907120743034042</v>
      </c>
      <c r="P148" s="48">
        <f t="shared" si="95"/>
        <v>0</v>
      </c>
      <c r="Q148" s="49">
        <f t="shared" si="96"/>
        <v>-13.040247678018588</v>
      </c>
      <c r="R148" s="428">
        <f t="shared" si="97"/>
        <v>0.83482352941176452</v>
      </c>
      <c r="S148" s="509">
        <f>R160</f>
        <v>0.81759560064808801</v>
      </c>
      <c r="T148" s="250">
        <v>0.70833333333333337</v>
      </c>
      <c r="U148" s="50">
        <v>0.76736111111111116</v>
      </c>
      <c r="V148" s="424">
        <v>5</v>
      </c>
      <c r="W148" s="421">
        <f>(U148-T148)*24*60</f>
        <v>85.000000000000014</v>
      </c>
      <c r="X148" s="53"/>
      <c r="Y148" s="53"/>
      <c r="Z148" s="54"/>
      <c r="AA148" s="54"/>
      <c r="AB148" s="451"/>
      <c r="AC148" s="451"/>
      <c r="AD148" s="438"/>
      <c r="AE148" s="438"/>
      <c r="AF148" s="48">
        <f t="shared" si="61"/>
        <v>-247.76470588235316</v>
      </c>
      <c r="AG148" s="126">
        <f t="shared" si="62"/>
        <v>0.83482352941176452</v>
      </c>
      <c r="AH148" s="472">
        <f>AG160</f>
        <v>0.84819029955636149</v>
      </c>
    </row>
    <row r="149" spans="1:34" ht="19.149999999999999" customHeight="1">
      <c r="A149" s="508"/>
      <c r="B149" s="438" t="s">
        <v>196</v>
      </c>
      <c r="C149" s="224"/>
      <c r="D149" s="255" t="s">
        <v>257</v>
      </c>
      <c r="E149" s="60"/>
      <c r="F149" s="366">
        <v>53.68</v>
      </c>
      <c r="G149" s="57">
        <v>1046</v>
      </c>
      <c r="H149" s="84">
        <f t="shared" si="98"/>
        <v>56149.279999999999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1230.5882352941182</v>
      </c>
      <c r="O149" s="47">
        <f t="shared" si="100"/>
        <v>61.529411764705912</v>
      </c>
      <c r="P149" s="48">
        <f t="shared" si="95"/>
        <v>0</v>
      </c>
      <c r="Q149" s="49">
        <f t="shared" si="96"/>
        <v>-13.470588235294088</v>
      </c>
      <c r="R149" s="428">
        <f t="shared" si="97"/>
        <v>0.82039215686274547</v>
      </c>
      <c r="S149" s="510"/>
      <c r="T149" s="250">
        <v>0.7729166666666667</v>
      </c>
      <c r="U149" s="50">
        <v>0.80833333333333335</v>
      </c>
      <c r="V149" s="424">
        <v>8</v>
      </c>
      <c r="W149" s="421">
        <f t="shared" ref="W149:W159" si="101">(U149-T149)*24*60</f>
        <v>50.999999999999979</v>
      </c>
      <c r="X149" s="53"/>
      <c r="Y149" s="53"/>
      <c r="Z149" s="54"/>
      <c r="AA149" s="54"/>
      <c r="AB149" s="451"/>
      <c r="AC149" s="451"/>
      <c r="AD149" s="438"/>
      <c r="AE149" s="438">
        <v>1</v>
      </c>
      <c r="AF149" s="48">
        <f t="shared" si="61"/>
        <v>-269.41176470588175</v>
      </c>
      <c r="AG149" s="126">
        <f t="shared" si="62"/>
        <v>0.82039215686274547</v>
      </c>
      <c r="AH149" s="511"/>
    </row>
    <row r="150" spans="1:34" ht="19.149999999999999" customHeight="1">
      <c r="A150" s="508"/>
      <c r="B150" s="438" t="s">
        <v>196</v>
      </c>
      <c r="C150" s="224"/>
      <c r="D150" s="179" t="s">
        <v>256</v>
      </c>
      <c r="E150" s="60"/>
      <c r="F150" s="366">
        <v>58.17</v>
      </c>
      <c r="G150" s="57">
        <v>892</v>
      </c>
      <c r="H150" s="84">
        <f t="shared" si="98"/>
        <v>51887.64</v>
      </c>
      <c r="I150" s="264"/>
      <c r="J150" s="87">
        <v>19</v>
      </c>
      <c r="K150" s="57">
        <v>1385</v>
      </c>
      <c r="L150" s="86">
        <v>72.89473684210526</v>
      </c>
      <c r="M150" s="232">
        <v>20</v>
      </c>
      <c r="N150" s="44">
        <f t="shared" si="99"/>
        <v>1216.3636363636365</v>
      </c>
      <c r="O150" s="47">
        <f t="shared" si="100"/>
        <v>60.818181818181827</v>
      </c>
      <c r="P150" s="48">
        <f t="shared" si="95"/>
        <v>1</v>
      </c>
      <c r="Q150" s="49">
        <f t="shared" si="96"/>
        <v>-12.076555023923433</v>
      </c>
      <c r="R150" s="428">
        <f t="shared" si="97"/>
        <v>0.83432884804725971</v>
      </c>
      <c r="S150" s="510"/>
      <c r="T150" s="250">
        <v>0.82361111111111107</v>
      </c>
      <c r="U150" s="50">
        <v>0.85416666666666663</v>
      </c>
      <c r="V150" s="424">
        <v>22</v>
      </c>
      <c r="W150" s="421">
        <f t="shared" si="101"/>
        <v>44</v>
      </c>
      <c r="X150" s="219">
        <v>0.81180555555555556</v>
      </c>
      <c r="Y150" s="219">
        <v>0.8208333333333333</v>
      </c>
      <c r="Z150" s="220"/>
      <c r="AA150" s="220"/>
      <c r="AB150" s="451"/>
      <c r="AC150" s="451"/>
      <c r="AD150" s="438"/>
      <c r="AE150" s="438"/>
      <c r="AF150" s="48">
        <f t="shared" si="61"/>
        <v>-168.63636363636351</v>
      </c>
      <c r="AG150" s="126">
        <f t="shared" si="62"/>
        <v>0.87824089268132599</v>
      </c>
      <c r="AH150" s="511"/>
    </row>
    <row r="151" spans="1:34" s="221" customFormat="1" ht="19.149999999999999" customHeight="1">
      <c r="A151" s="508"/>
      <c r="B151" s="438" t="s">
        <v>196</v>
      </c>
      <c r="C151" s="224"/>
      <c r="D151" s="59" t="s">
        <v>249</v>
      </c>
      <c r="E151" s="60"/>
      <c r="F151" s="366">
        <v>57.73</v>
      </c>
      <c r="G151" s="57">
        <v>870</v>
      </c>
      <c r="H151" s="84">
        <f t="shared" si="98"/>
        <v>50225.1</v>
      </c>
      <c r="I151" s="264"/>
      <c r="J151" s="87">
        <v>16</v>
      </c>
      <c r="K151" s="57">
        <v>1440</v>
      </c>
      <c r="L151" s="86">
        <v>90</v>
      </c>
      <c r="M151" s="232">
        <v>17</v>
      </c>
      <c r="N151" s="44">
        <f t="shared" si="99"/>
        <v>1186.3636363636365</v>
      </c>
      <c r="O151" s="47">
        <f t="shared" si="100"/>
        <v>69.786096256684502</v>
      </c>
      <c r="P151" s="48">
        <f t="shared" si="95"/>
        <v>1</v>
      </c>
      <c r="Q151" s="49">
        <f t="shared" si="96"/>
        <v>-20.213903743315498</v>
      </c>
      <c r="R151" s="428">
        <f t="shared" si="97"/>
        <v>0.77540106951871668</v>
      </c>
      <c r="S151" s="510"/>
      <c r="T151" s="250">
        <v>0.85902777777777772</v>
      </c>
      <c r="U151" s="50">
        <v>0.88958333333333328</v>
      </c>
      <c r="V151" s="424">
        <v>7</v>
      </c>
      <c r="W151" s="421">
        <f t="shared" si="101"/>
        <v>44</v>
      </c>
      <c r="X151" s="219"/>
      <c r="Y151" s="219"/>
      <c r="Z151" s="220"/>
      <c r="AA151" s="220"/>
      <c r="AB151" s="451"/>
      <c r="AC151" s="451"/>
      <c r="AD151" s="224"/>
      <c r="AE151" s="224"/>
      <c r="AF151" s="48">
        <f t="shared" si="61"/>
        <v>-253.63636363636351</v>
      </c>
      <c r="AG151" s="126">
        <f t="shared" si="62"/>
        <v>0.82386363636363646</v>
      </c>
      <c r="AH151" s="511"/>
    </row>
    <row r="152" spans="1:34" s="221" customFormat="1" ht="19.149999999999999" customHeight="1">
      <c r="A152" s="508"/>
      <c r="B152" s="438" t="s">
        <v>196</v>
      </c>
      <c r="C152" s="224"/>
      <c r="D152" s="255" t="s">
        <v>282</v>
      </c>
      <c r="E152" s="60"/>
      <c r="F152" s="366">
        <v>55.32</v>
      </c>
      <c r="G152" s="57">
        <v>617</v>
      </c>
      <c r="H152" s="84">
        <f t="shared" si="98"/>
        <v>34132.44</v>
      </c>
      <c r="I152" s="264"/>
      <c r="J152" s="87">
        <v>14</v>
      </c>
      <c r="K152" s="57">
        <v>1440</v>
      </c>
      <c r="L152" s="86">
        <v>102.85714285714286</v>
      </c>
      <c r="M152" s="232">
        <v>15</v>
      </c>
      <c r="N152" s="44">
        <f t="shared" si="99"/>
        <v>1276.5517241379287</v>
      </c>
      <c r="O152" s="47">
        <f t="shared" si="100"/>
        <v>85.103448275861908</v>
      </c>
      <c r="P152" s="48">
        <f t="shared" si="95"/>
        <v>1</v>
      </c>
      <c r="Q152" s="49">
        <f t="shared" si="96"/>
        <v>-17.753694581280953</v>
      </c>
      <c r="R152" s="428">
        <f t="shared" si="97"/>
        <v>0.82739463601532404</v>
      </c>
      <c r="S152" s="510"/>
      <c r="T152" s="265">
        <v>0.89374999999999993</v>
      </c>
      <c r="U152" s="63">
        <v>0.91388888888888886</v>
      </c>
      <c r="V152" s="425">
        <v>6</v>
      </c>
      <c r="W152" s="421">
        <f t="shared" si="101"/>
        <v>29.000000000000057</v>
      </c>
      <c r="X152" s="222"/>
      <c r="Y152" s="222"/>
      <c r="Z152" s="220"/>
      <c r="AA152" s="220"/>
      <c r="AB152" s="451"/>
      <c r="AC152" s="451"/>
      <c r="AD152" s="224"/>
      <c r="AE152" s="224"/>
      <c r="AF152" s="48">
        <f t="shared" si="61"/>
        <v>-163.44827586207134</v>
      </c>
      <c r="AG152" s="126">
        <f t="shared" si="62"/>
        <v>0.88649425287356154</v>
      </c>
      <c r="AH152" s="511"/>
    </row>
    <row r="153" spans="1:34" s="221" customFormat="1" ht="19.149999999999999" customHeight="1">
      <c r="A153" s="508"/>
      <c r="B153" s="438">
        <v>0</v>
      </c>
      <c r="C153" s="224"/>
      <c r="D153" s="255"/>
      <c r="E153" s="60"/>
      <c r="F153" s="366" t="s">
        <v>105</v>
      </c>
      <c r="G153" s="57"/>
      <c r="H153" s="84">
        <f t="shared" si="98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28"/>
      <c r="S153" s="510"/>
      <c r="T153" s="265"/>
      <c r="U153" s="63"/>
      <c r="V153" s="425"/>
      <c r="W153" s="421">
        <f t="shared" si="101"/>
        <v>0</v>
      </c>
      <c r="X153" s="222"/>
      <c r="Y153" s="222"/>
      <c r="Z153" s="220"/>
      <c r="AA153" s="220"/>
      <c r="AB153" s="451"/>
      <c r="AC153" s="451"/>
      <c r="AD153" s="224"/>
      <c r="AE153" s="224"/>
      <c r="AF153" s="48">
        <f t="shared" si="61"/>
        <v>0</v>
      </c>
      <c r="AG153" s="126" t="e">
        <f t="shared" si="62"/>
        <v>#DIV/0!</v>
      </c>
      <c r="AH153" s="511"/>
    </row>
    <row r="154" spans="1:34" s="221" customFormat="1" ht="19.149999999999999" customHeight="1">
      <c r="A154" s="508"/>
      <c r="B154" s="438">
        <v>0</v>
      </c>
      <c r="C154" s="224"/>
      <c r="D154" s="255"/>
      <c r="E154" s="60"/>
      <c r="F154" s="366" t="s">
        <v>105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510"/>
      <c r="T154" s="265"/>
      <c r="U154" s="63"/>
      <c r="V154" s="425"/>
      <c r="W154" s="421">
        <f t="shared" si="101"/>
        <v>0</v>
      </c>
      <c r="X154" s="222"/>
      <c r="Y154" s="222"/>
      <c r="Z154" s="220"/>
      <c r="AA154" s="220"/>
      <c r="AB154" s="451"/>
      <c r="AC154" s="451"/>
      <c r="AD154" s="224"/>
      <c r="AE154" s="224"/>
      <c r="AF154" s="48">
        <f t="shared" si="61"/>
        <v>0</v>
      </c>
      <c r="AG154" s="126" t="e">
        <f t="shared" si="62"/>
        <v>#DIV/0!</v>
      </c>
      <c r="AH154" s="511"/>
    </row>
    <row r="155" spans="1:34" s="221" customFormat="1" ht="19.149999999999999" customHeight="1">
      <c r="A155" s="508"/>
      <c r="B155" s="438">
        <v>0</v>
      </c>
      <c r="C155" s="224"/>
      <c r="D155" s="255"/>
      <c r="E155" s="60"/>
      <c r="F155" s="366" t="s">
        <v>105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510"/>
      <c r="T155" s="265"/>
      <c r="U155" s="63"/>
      <c r="V155" s="425"/>
      <c r="W155" s="421">
        <f t="shared" si="101"/>
        <v>0</v>
      </c>
      <c r="X155" s="222"/>
      <c r="Y155" s="222"/>
      <c r="Z155" s="220"/>
      <c r="AA155" s="220"/>
      <c r="AB155" s="451"/>
      <c r="AC155" s="451"/>
      <c r="AD155" s="224"/>
      <c r="AE155" s="224"/>
      <c r="AF155" s="268"/>
      <c r="AG155" s="130"/>
      <c r="AH155" s="511"/>
    </row>
    <row r="156" spans="1:34" s="221" customFormat="1" ht="19.149999999999999" customHeight="1">
      <c r="A156" s="508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510"/>
      <c r="T156" s="265"/>
      <c r="U156" s="63"/>
      <c r="V156" s="425"/>
      <c r="W156" s="269">
        <f t="shared" si="101"/>
        <v>0</v>
      </c>
      <c r="X156" s="222"/>
      <c r="Y156" s="222"/>
      <c r="Z156" s="220"/>
      <c r="AA156" s="220"/>
      <c r="AB156" s="451"/>
      <c r="AC156" s="451"/>
      <c r="AD156" s="224"/>
      <c r="AE156" s="224"/>
      <c r="AF156" s="268"/>
      <c r="AG156" s="130"/>
      <c r="AH156" s="511"/>
    </row>
    <row r="157" spans="1:34" s="221" customFormat="1" ht="19.149999999999999" customHeight="1">
      <c r="A157" s="508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510"/>
      <c r="T157" s="265"/>
      <c r="U157" s="63"/>
      <c r="V157" s="425"/>
      <c r="W157" s="269">
        <f t="shared" si="101"/>
        <v>0</v>
      </c>
      <c r="X157" s="222"/>
      <c r="Y157" s="222"/>
      <c r="Z157" s="220"/>
      <c r="AA157" s="220"/>
      <c r="AB157" s="451"/>
      <c r="AC157" s="451"/>
      <c r="AD157" s="224"/>
      <c r="AE157" s="224"/>
      <c r="AF157" s="268"/>
      <c r="AG157" s="130"/>
      <c r="AH157" s="511"/>
    </row>
    <row r="158" spans="1:34" s="221" customFormat="1" ht="19.149999999999999" customHeight="1">
      <c r="A158" s="508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510"/>
      <c r="T158" s="265"/>
      <c r="U158" s="63"/>
      <c r="V158" s="425"/>
      <c r="W158" s="269">
        <f t="shared" si="101"/>
        <v>0</v>
      </c>
      <c r="X158" s="222"/>
      <c r="Y158" s="222"/>
      <c r="Z158" s="220"/>
      <c r="AA158" s="220"/>
      <c r="AB158" s="451"/>
      <c r="AC158" s="451"/>
      <c r="AD158" s="224"/>
      <c r="AE158" s="224"/>
      <c r="AF158" s="268"/>
      <c r="AG158" s="130"/>
      <c r="AH158" s="511"/>
    </row>
    <row r="159" spans="1:34" s="221" customFormat="1" ht="19.149999999999999" customHeight="1">
      <c r="A159" s="508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8"/>
        <v>0</v>
      </c>
      <c r="I159" s="264"/>
      <c r="J159" s="266"/>
      <c r="K159" s="182"/>
      <c r="L159" s="134"/>
      <c r="M159" s="427"/>
      <c r="N159" s="182"/>
      <c r="O159" s="228"/>
      <c r="P159" s="267"/>
      <c r="Q159" s="74"/>
      <c r="R159" s="130"/>
      <c r="S159" s="510"/>
      <c r="T159" s="265"/>
      <c r="U159" s="63"/>
      <c r="V159" s="425"/>
      <c r="W159" s="270">
        <f t="shared" si="101"/>
        <v>0</v>
      </c>
      <c r="X159" s="222"/>
      <c r="Y159" s="222"/>
      <c r="Z159" s="220"/>
      <c r="AA159" s="220"/>
      <c r="AB159" s="451"/>
      <c r="AC159" s="451"/>
      <c r="AD159" s="224"/>
      <c r="AE159" s="224"/>
      <c r="AF159" s="268"/>
      <c r="AG159" s="130"/>
      <c r="AH159" s="511"/>
    </row>
    <row r="160" spans="1:34" ht="19.149999999999999" customHeight="1">
      <c r="A160" s="508"/>
      <c r="B160" s="271">
        <v>0</v>
      </c>
      <c r="C160" s="272" t="s">
        <v>285</v>
      </c>
      <c r="D160" s="507" t="s">
        <v>118</v>
      </c>
      <c r="E160" s="469"/>
      <c r="F160" s="360"/>
      <c r="G160" s="205"/>
      <c r="H160" s="204"/>
      <c r="I160" s="72"/>
      <c r="J160" s="273">
        <v>17.600000000000001</v>
      </c>
      <c r="K160" s="273">
        <v>1453</v>
      </c>
      <c r="L160" s="274">
        <v>83.939849624060159</v>
      </c>
      <c r="M160" s="273">
        <f t="shared" ref="M160:O160" si="102">AVERAGE(M148:M159)</f>
        <v>18.2</v>
      </c>
      <c r="N160" s="273">
        <f t="shared" si="102"/>
        <v>1232.4205052553932</v>
      </c>
      <c r="O160" s="274">
        <f t="shared" si="102"/>
        <v>68.628851771693647</v>
      </c>
      <c r="P160" s="65">
        <f t="shared" ref="P160:P164" si="103">M160-J160</f>
        <v>0.59999999999999787</v>
      </c>
      <c r="Q160" s="74">
        <f t="shared" ref="Q160:Q164" si="104">O160-L160</f>
        <v>-15.310997852366512</v>
      </c>
      <c r="R160" s="275">
        <f>O160/L160</f>
        <v>0.81759560064808801</v>
      </c>
      <c r="S160" s="510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451"/>
      <c r="AC160" s="451"/>
      <c r="AD160" s="79">
        <f>SUM(AD148:AD159)</f>
        <v>0</v>
      </c>
      <c r="AE160" s="79">
        <f>SUM(AE148:AE159)</f>
        <v>1</v>
      </c>
      <c r="AF160" s="65">
        <f t="shared" si="61"/>
        <v>-220.57949474460679</v>
      </c>
      <c r="AG160" s="130">
        <f t="shared" si="62"/>
        <v>0.84819029955636149</v>
      </c>
      <c r="AH160" s="511"/>
    </row>
    <row r="161" spans="1:36" ht="19.149999999999999" customHeight="1">
      <c r="A161" s="471" t="s">
        <v>286</v>
      </c>
      <c r="B161" s="122" t="s">
        <v>115</v>
      </c>
      <c r="C161" s="122"/>
      <c r="D161" s="82" t="s">
        <v>288</v>
      </c>
      <c r="E161" s="83"/>
      <c r="F161" s="365">
        <v>34.229999999999997</v>
      </c>
      <c r="G161" s="57">
        <v>2900</v>
      </c>
      <c r="H161" s="84">
        <f t="shared" ref="H161:H170" si="105">F161*G161</f>
        <v>99266.999999999985</v>
      </c>
      <c r="I161" s="43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4" si="106">G161/W161*60</f>
        <v>2121.9512195121956</v>
      </c>
      <c r="O161" s="86">
        <f t="shared" ref="O161:O164" si="107">N161/M161</f>
        <v>163.2270168855535</v>
      </c>
      <c r="P161" s="54">
        <f t="shared" si="103"/>
        <v>0</v>
      </c>
      <c r="Q161" s="88">
        <f t="shared" si="104"/>
        <v>-9.8499061913695698</v>
      </c>
      <c r="R161" s="431">
        <f t="shared" ref="R161:R164" si="108">O161/L161</f>
        <v>0.94308943089430919</v>
      </c>
      <c r="S161" s="472">
        <f>R173</f>
        <v>0.9136346732010423</v>
      </c>
      <c r="T161" s="89">
        <v>0.16666666666666666</v>
      </c>
      <c r="U161" s="89">
        <v>0.22361111111111109</v>
      </c>
      <c r="V161" s="438">
        <v>5</v>
      </c>
      <c r="W161" s="90">
        <f t="shared" ref="W161:W172" si="109">(U161-T161)*24*60</f>
        <v>81.999999999999986</v>
      </c>
      <c r="X161" s="96"/>
      <c r="Y161" s="96"/>
      <c r="Z161" s="54"/>
      <c r="AA161" s="54"/>
      <c r="AB161" s="451"/>
      <c r="AC161" s="451"/>
      <c r="AD161" s="438"/>
      <c r="AE161" s="438"/>
      <c r="AF161" s="54">
        <f t="shared" si="61"/>
        <v>-128.04878048780438</v>
      </c>
      <c r="AG161" s="431">
        <f t="shared" si="62"/>
        <v>0.94308943089430919</v>
      </c>
      <c r="AH161" s="472">
        <f>AG173</f>
        <v>0.91806371990302671</v>
      </c>
    </row>
    <row r="162" spans="1:36" ht="19.149999999999999" customHeight="1">
      <c r="A162" s="471"/>
      <c r="B162" s="122" t="s">
        <v>115</v>
      </c>
      <c r="C162" s="122"/>
      <c r="D162" s="82" t="s">
        <v>289</v>
      </c>
      <c r="E162" s="83"/>
      <c r="F162" s="365">
        <v>34.229999999999997</v>
      </c>
      <c r="G162" s="57">
        <v>3396</v>
      </c>
      <c r="H162" s="84">
        <f t="shared" si="105"/>
        <v>116245.07999999999</v>
      </c>
      <c r="I162" s="43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2144.842105263157</v>
      </c>
      <c r="O162" s="86">
        <f t="shared" si="107"/>
        <v>164.98785425101207</v>
      </c>
      <c r="P162" s="54">
        <f t="shared" si="103"/>
        <v>0</v>
      </c>
      <c r="Q162" s="88">
        <f t="shared" si="104"/>
        <v>-8.0890688259109993</v>
      </c>
      <c r="R162" s="431">
        <f t="shared" si="108"/>
        <v>0.95326315789473648</v>
      </c>
      <c r="S162" s="472"/>
      <c r="T162" s="89">
        <v>0.22777777777777777</v>
      </c>
      <c r="U162" s="89">
        <v>0.29375000000000001</v>
      </c>
      <c r="V162" s="438">
        <v>6</v>
      </c>
      <c r="W162" s="90">
        <f t="shared" si="109"/>
        <v>95.000000000000028</v>
      </c>
      <c r="X162" s="96"/>
      <c r="Y162" s="96"/>
      <c r="Z162" s="54"/>
      <c r="AA162" s="54"/>
      <c r="AB162" s="451"/>
      <c r="AC162" s="451"/>
      <c r="AD162" s="438"/>
      <c r="AE162" s="438"/>
      <c r="AF162" s="54">
        <f t="shared" si="61"/>
        <v>-105.15789473684299</v>
      </c>
      <c r="AG162" s="431">
        <f t="shared" si="62"/>
        <v>0.95326315789473648</v>
      </c>
      <c r="AH162" s="472"/>
    </row>
    <row r="163" spans="1:36" ht="19.149999999999999" customHeight="1">
      <c r="A163" s="471"/>
      <c r="B163" s="122" t="s">
        <v>115</v>
      </c>
      <c r="C163" s="122"/>
      <c r="D163" s="252" t="s">
        <v>290</v>
      </c>
      <c r="E163" s="252"/>
      <c r="F163" s="365">
        <v>35.83</v>
      </c>
      <c r="G163" s="57">
        <v>2939.4</v>
      </c>
      <c r="H163" s="84">
        <f t="shared" si="105"/>
        <v>105318.702</v>
      </c>
      <c r="I163" s="43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6"/>
        <v>2124.8674698795176</v>
      </c>
      <c r="O163" s="86">
        <f t="shared" si="107"/>
        <v>193.16976998904704</v>
      </c>
      <c r="P163" s="54">
        <f t="shared" si="103"/>
        <v>0</v>
      </c>
      <c r="Q163" s="88">
        <f t="shared" si="104"/>
        <v>-11.375684556407492</v>
      </c>
      <c r="R163" s="431">
        <f t="shared" si="108"/>
        <v>0.94438554216867443</v>
      </c>
      <c r="S163" s="472"/>
      <c r="T163" s="89">
        <v>0.30972222222222223</v>
      </c>
      <c r="U163" s="89">
        <v>0.36736111111111114</v>
      </c>
      <c r="V163" s="438">
        <v>23</v>
      </c>
      <c r="W163" s="90">
        <f t="shared" si="109"/>
        <v>83.000000000000028</v>
      </c>
      <c r="X163" s="96">
        <v>0.29652777777777778</v>
      </c>
      <c r="Y163" s="96">
        <v>0.30694444444444441</v>
      </c>
      <c r="Z163" s="54"/>
      <c r="AA163" s="54"/>
      <c r="AB163" s="451"/>
      <c r="AC163" s="451"/>
      <c r="AD163" s="438"/>
      <c r="AE163" s="438"/>
      <c r="AF163" s="54">
        <f t="shared" si="61"/>
        <v>-125.13253012048244</v>
      </c>
      <c r="AG163" s="431">
        <f t="shared" si="62"/>
        <v>0.94438554216867443</v>
      </c>
      <c r="AH163" s="472"/>
    </row>
    <row r="164" spans="1:36" ht="19.149999999999999" customHeight="1">
      <c r="A164" s="471"/>
      <c r="B164" s="122" t="s">
        <v>115</v>
      </c>
      <c r="C164" s="122"/>
      <c r="D164" s="277" t="s">
        <v>211</v>
      </c>
      <c r="E164" s="277"/>
      <c r="F164" s="365">
        <v>36.409999999999997</v>
      </c>
      <c r="G164" s="57">
        <v>5751.0999999999995</v>
      </c>
      <c r="H164" s="84">
        <f t="shared" si="105"/>
        <v>209397.55099999995</v>
      </c>
      <c r="I164" s="438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6"/>
        <v>2347.3877551020414</v>
      </c>
      <c r="O164" s="86">
        <f t="shared" si="107"/>
        <v>234.73877551020414</v>
      </c>
      <c r="P164" s="54">
        <f t="shared" si="103"/>
        <v>0</v>
      </c>
      <c r="Q164" s="88">
        <f t="shared" si="104"/>
        <v>-42.161224489795842</v>
      </c>
      <c r="R164" s="431">
        <f t="shared" si="108"/>
        <v>0.8477384453239587</v>
      </c>
      <c r="S164" s="472"/>
      <c r="T164" s="89">
        <v>0.40902777777777777</v>
      </c>
      <c r="U164" s="89">
        <v>0.51111111111111107</v>
      </c>
      <c r="V164" s="438">
        <v>7</v>
      </c>
      <c r="W164" s="90">
        <f t="shared" si="109"/>
        <v>146.99999999999994</v>
      </c>
      <c r="X164" s="96"/>
      <c r="Y164" s="96"/>
      <c r="Z164" s="54"/>
      <c r="AA164" s="54"/>
      <c r="AB164" s="451"/>
      <c r="AC164" s="451"/>
      <c r="AD164" s="438"/>
      <c r="AE164" s="438"/>
      <c r="AF164" s="54">
        <f t="shared" si="61"/>
        <v>-421.61224489795859</v>
      </c>
      <c r="AG164" s="431">
        <f t="shared" si="62"/>
        <v>0.84773844532395859</v>
      </c>
      <c r="AH164" s="472"/>
    </row>
    <row r="165" spans="1:36" ht="19.149999999999999" customHeight="1">
      <c r="A165" s="471"/>
      <c r="B165" s="122">
        <v>0</v>
      </c>
      <c r="C165" s="81"/>
      <c r="D165" s="82"/>
      <c r="E165" s="83"/>
      <c r="F165" s="362" t="s">
        <v>105</v>
      </c>
      <c r="G165" s="57"/>
      <c r="H165" s="84">
        <f t="shared" si="105"/>
        <v>0</v>
      </c>
      <c r="I165" s="438"/>
      <c r="J165" s="87"/>
      <c r="K165" s="57"/>
      <c r="L165" s="86"/>
      <c r="M165" s="87"/>
      <c r="N165" s="57"/>
      <c r="O165" s="86"/>
      <c r="P165" s="54"/>
      <c r="Q165" s="88"/>
      <c r="R165" s="431"/>
      <c r="S165" s="472"/>
      <c r="T165" s="89"/>
      <c r="U165" s="89"/>
      <c r="V165" s="438"/>
      <c r="W165" s="90">
        <f t="shared" si="109"/>
        <v>0</v>
      </c>
      <c r="X165" s="96"/>
      <c r="Y165" s="96"/>
      <c r="Z165" s="54"/>
      <c r="AA165" s="54"/>
      <c r="AB165" s="451"/>
      <c r="AC165" s="451"/>
      <c r="AD165" s="438"/>
      <c r="AE165" s="438"/>
      <c r="AF165" s="54">
        <f t="shared" si="61"/>
        <v>0</v>
      </c>
      <c r="AG165" s="431" t="e">
        <f t="shared" si="62"/>
        <v>#DIV/0!</v>
      </c>
      <c r="AH165" s="472"/>
    </row>
    <row r="166" spans="1:36" ht="19.149999999999999" customHeight="1">
      <c r="A166" s="471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5"/>
        <v>0</v>
      </c>
      <c r="I166" s="438"/>
      <c r="J166" s="87"/>
      <c r="K166" s="57"/>
      <c r="L166" s="86"/>
      <c r="M166" s="87"/>
      <c r="N166" s="57"/>
      <c r="O166" s="86"/>
      <c r="P166" s="54"/>
      <c r="Q166" s="88"/>
      <c r="R166" s="431"/>
      <c r="S166" s="472"/>
      <c r="T166" s="89"/>
      <c r="U166" s="89"/>
      <c r="V166" s="438"/>
      <c r="W166" s="90">
        <f t="shared" si="109"/>
        <v>0</v>
      </c>
      <c r="X166" s="96"/>
      <c r="Y166" s="96"/>
      <c r="Z166" s="54"/>
      <c r="AA166" s="54"/>
      <c r="AB166" s="451"/>
      <c r="AC166" s="451"/>
      <c r="AD166" s="438"/>
      <c r="AE166" s="438"/>
      <c r="AF166" s="54">
        <f t="shared" si="61"/>
        <v>0</v>
      </c>
      <c r="AG166" s="431" t="e">
        <f t="shared" si="62"/>
        <v>#DIV/0!</v>
      </c>
      <c r="AH166" s="472"/>
    </row>
    <row r="167" spans="1:36" ht="19.149999999999999" customHeight="1">
      <c r="A167" s="471"/>
      <c r="B167" s="122">
        <v>0</v>
      </c>
      <c r="C167" s="122"/>
      <c r="D167" s="255"/>
      <c r="E167" s="60"/>
      <c r="F167" s="365" t="s">
        <v>105</v>
      </c>
      <c r="G167" s="57"/>
      <c r="H167" s="84">
        <f t="shared" si="105"/>
        <v>0</v>
      </c>
      <c r="I167" s="438"/>
      <c r="J167" s="87"/>
      <c r="K167" s="57"/>
      <c r="L167" s="86"/>
      <c r="M167" s="87"/>
      <c r="N167" s="57"/>
      <c r="O167" s="86"/>
      <c r="P167" s="54"/>
      <c r="Q167" s="88"/>
      <c r="R167" s="431"/>
      <c r="S167" s="472"/>
      <c r="T167" s="89"/>
      <c r="U167" s="89"/>
      <c r="V167" s="438"/>
      <c r="W167" s="90">
        <f t="shared" si="109"/>
        <v>0</v>
      </c>
      <c r="X167" s="96"/>
      <c r="Y167" s="96"/>
      <c r="Z167" s="54"/>
      <c r="AA167" s="54"/>
      <c r="AB167" s="451"/>
      <c r="AC167" s="451"/>
      <c r="AD167" s="438"/>
      <c r="AE167" s="438"/>
      <c r="AF167" s="54">
        <f t="shared" si="61"/>
        <v>0</v>
      </c>
      <c r="AG167" s="431" t="e">
        <f t="shared" si="62"/>
        <v>#DIV/0!</v>
      </c>
      <c r="AH167" s="472"/>
    </row>
    <row r="168" spans="1:36" ht="19.149999999999999" customHeight="1">
      <c r="A168" s="471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5"/>
        <v>0</v>
      </c>
      <c r="I168" s="438"/>
      <c r="J168" s="87"/>
      <c r="K168" s="57"/>
      <c r="L168" s="86"/>
      <c r="M168" s="87"/>
      <c r="N168" s="57"/>
      <c r="O168" s="86"/>
      <c r="P168" s="54"/>
      <c r="Q168" s="88"/>
      <c r="R168" s="431"/>
      <c r="S168" s="472"/>
      <c r="T168" s="89"/>
      <c r="U168" s="89"/>
      <c r="V168" s="438"/>
      <c r="W168" s="90">
        <f t="shared" si="109"/>
        <v>0</v>
      </c>
      <c r="X168" s="96"/>
      <c r="Y168" s="96"/>
      <c r="Z168" s="54"/>
      <c r="AA168" s="54"/>
      <c r="AB168" s="451"/>
      <c r="AC168" s="451"/>
      <c r="AD168" s="438"/>
      <c r="AE168" s="438"/>
      <c r="AF168" s="54">
        <f t="shared" si="61"/>
        <v>0</v>
      </c>
      <c r="AG168" s="431" t="e">
        <f t="shared" si="62"/>
        <v>#DIV/0!</v>
      </c>
      <c r="AH168" s="472"/>
    </row>
    <row r="169" spans="1:36" ht="19.149999999999999" customHeight="1">
      <c r="A169" s="471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5"/>
        <v>0</v>
      </c>
      <c r="I169" s="438"/>
      <c r="J169" s="87"/>
      <c r="K169" s="57"/>
      <c r="L169" s="86"/>
      <c r="M169" s="87"/>
      <c r="N169" s="57"/>
      <c r="O169" s="86"/>
      <c r="P169" s="54"/>
      <c r="Q169" s="88"/>
      <c r="R169" s="431"/>
      <c r="S169" s="472"/>
      <c r="T169" s="89"/>
      <c r="U169" s="89"/>
      <c r="V169" s="438" t="s">
        <v>49</v>
      </c>
      <c r="W169" s="90">
        <f t="shared" si="109"/>
        <v>0</v>
      </c>
      <c r="X169" s="96"/>
      <c r="Y169" s="96"/>
      <c r="Z169" s="54"/>
      <c r="AA169" s="54"/>
      <c r="AB169" s="451"/>
      <c r="AC169" s="451"/>
      <c r="AD169" s="438"/>
      <c r="AE169" s="438"/>
      <c r="AF169" s="54">
        <f t="shared" si="61"/>
        <v>0</v>
      </c>
      <c r="AG169" s="431" t="e">
        <f t="shared" si="62"/>
        <v>#DIV/0!</v>
      </c>
      <c r="AH169" s="472"/>
    </row>
    <row r="170" spans="1:36" ht="19.149999999999999" customHeight="1">
      <c r="A170" s="471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5"/>
        <v>0</v>
      </c>
      <c r="I170" s="438"/>
      <c r="J170" s="87"/>
      <c r="K170" s="57"/>
      <c r="L170" s="86"/>
      <c r="M170" s="87"/>
      <c r="N170" s="57"/>
      <c r="O170" s="86"/>
      <c r="P170" s="54"/>
      <c r="Q170" s="88"/>
      <c r="R170" s="431"/>
      <c r="S170" s="472"/>
      <c r="T170" s="89"/>
      <c r="U170" s="89"/>
      <c r="V170" s="438"/>
      <c r="W170" s="90">
        <f t="shared" si="109"/>
        <v>0</v>
      </c>
      <c r="X170" s="96"/>
      <c r="Y170" s="96"/>
      <c r="Z170" s="54"/>
      <c r="AA170" s="54"/>
      <c r="AB170" s="451"/>
      <c r="AC170" s="451"/>
      <c r="AD170" s="438"/>
      <c r="AE170" s="438"/>
      <c r="AF170" s="54">
        <f t="shared" si="61"/>
        <v>0</v>
      </c>
      <c r="AG170" s="431" t="e">
        <f t="shared" si="62"/>
        <v>#DIV/0!</v>
      </c>
      <c r="AH170" s="472"/>
    </row>
    <row r="171" spans="1:36" ht="19.149999999999999" customHeight="1">
      <c r="A171" s="471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8"/>
        <v>0</v>
      </c>
      <c r="I171" s="438"/>
      <c r="J171" s="87"/>
      <c r="K171" s="57"/>
      <c r="L171" s="86"/>
      <c r="M171" s="87"/>
      <c r="N171" s="57"/>
      <c r="O171" s="86"/>
      <c r="P171" s="54"/>
      <c r="Q171" s="88"/>
      <c r="R171" s="431"/>
      <c r="S171" s="472"/>
      <c r="T171" s="89"/>
      <c r="U171" s="89"/>
      <c r="V171" s="438"/>
      <c r="W171" s="90">
        <f t="shared" si="109"/>
        <v>0</v>
      </c>
      <c r="X171" s="96"/>
      <c r="Y171" s="96"/>
      <c r="Z171" s="54"/>
      <c r="AA171" s="54"/>
      <c r="AB171" s="451"/>
      <c r="AC171" s="451"/>
      <c r="AD171" s="438"/>
      <c r="AE171" s="438"/>
      <c r="AF171" s="54"/>
      <c r="AG171" s="431"/>
      <c r="AH171" s="472"/>
    </row>
    <row r="172" spans="1:36" ht="19.149999999999999" customHeight="1">
      <c r="A172" s="471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8"/>
        <v>0</v>
      </c>
      <c r="I172" s="438"/>
      <c r="J172" s="87"/>
      <c r="K172" s="57"/>
      <c r="L172" s="86"/>
      <c r="M172" s="87"/>
      <c r="N172" s="57"/>
      <c r="O172" s="86"/>
      <c r="P172" s="54"/>
      <c r="Q172" s="88"/>
      <c r="R172" s="431"/>
      <c r="S172" s="472"/>
      <c r="T172" s="89"/>
      <c r="U172" s="89"/>
      <c r="V172" s="438"/>
      <c r="W172" s="90">
        <f t="shared" si="109"/>
        <v>0</v>
      </c>
      <c r="X172" s="96"/>
      <c r="Y172" s="96"/>
      <c r="Z172" s="54"/>
      <c r="AA172" s="54"/>
      <c r="AB172" s="451"/>
      <c r="AC172" s="451"/>
      <c r="AD172" s="438"/>
      <c r="AE172" s="438"/>
      <c r="AF172" s="54"/>
      <c r="AG172" s="431"/>
      <c r="AH172" s="472"/>
    </row>
    <row r="173" spans="1:36" ht="19.149999999999999" customHeight="1">
      <c r="A173" s="471"/>
      <c r="B173" s="122">
        <v>0</v>
      </c>
      <c r="C173" s="100" t="s">
        <v>291</v>
      </c>
      <c r="D173" s="478" t="s">
        <v>118</v>
      </c>
      <c r="E173" s="478"/>
      <c r="F173" s="363"/>
      <c r="G173" s="101"/>
      <c r="H173" s="102"/>
      <c r="I173" s="103"/>
      <c r="J173" s="101">
        <v>11.75</v>
      </c>
      <c r="K173" s="101">
        <v>2379.75</v>
      </c>
      <c r="L173" s="104">
        <v>206.89982517482517</v>
      </c>
      <c r="M173" s="101">
        <f t="shared" ref="M173:O173" si="110">AVERAGE(M161:M172)</f>
        <v>11.75</v>
      </c>
      <c r="N173" s="101">
        <f t="shared" si="110"/>
        <v>2184.7621374392279</v>
      </c>
      <c r="O173" s="104">
        <f t="shared" si="110"/>
        <v>189.03085415895418</v>
      </c>
      <c r="P173" s="54">
        <f>M173-J173</f>
        <v>0</v>
      </c>
      <c r="Q173" s="88">
        <f>O173-L173</f>
        <v>-17.868971015870983</v>
      </c>
      <c r="R173" s="105">
        <f>O173/L173</f>
        <v>0.9136346732010423</v>
      </c>
      <c r="S173" s="4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12"/>
      <c r="AC173" s="512"/>
      <c r="AD173" s="107">
        <f>SUM(AD161:AD172)</f>
        <v>0</v>
      </c>
      <c r="AE173" s="107">
        <f>SUM(AE161:AE172)</f>
        <v>0</v>
      </c>
      <c r="AF173" s="54">
        <f t="shared" si="61"/>
        <v>-194.9878625607721</v>
      </c>
      <c r="AG173" s="431">
        <f t="shared" si="62"/>
        <v>0.91806371990302671</v>
      </c>
      <c r="AH173" s="472"/>
    </row>
    <row r="174" spans="1:36" ht="19.149999999999999" customHeight="1">
      <c r="AJ174" s="279" t="s">
        <v>292</v>
      </c>
    </row>
    <row r="175" spans="1:36" ht="19.149999999999999" customHeight="1">
      <c r="AJ175" s="279" t="s">
        <v>293</v>
      </c>
    </row>
    <row r="176" spans="1:36" ht="19.149999999999999" customHeight="1">
      <c r="AJ176" s="279" t="s">
        <v>294</v>
      </c>
    </row>
    <row r="177" spans="23:36" ht="19.149999999999999" customHeight="1">
      <c r="W177" s="33"/>
      <c r="AJ177" s="279" t="s">
        <v>295</v>
      </c>
    </row>
    <row r="178" spans="23:36" ht="19.149999999999999" customHeight="1">
      <c r="W178" s="33"/>
      <c r="AJ178" s="279" t="s">
        <v>296</v>
      </c>
    </row>
    <row r="179" spans="23:36">
      <c r="W179" s="33"/>
      <c r="AJ179" s="279" t="s">
        <v>297</v>
      </c>
    </row>
    <row r="180" spans="23:36">
      <c r="W180" s="33"/>
      <c r="AJ180" s="279" t="s">
        <v>298</v>
      </c>
    </row>
    <row r="181" spans="23:36">
      <c r="W181" s="33"/>
      <c r="AJ181" s="279" t="s">
        <v>299</v>
      </c>
    </row>
    <row r="182" spans="23:36">
      <c r="W182" s="33"/>
      <c r="AJ182" s="279" t="s">
        <v>300</v>
      </c>
    </row>
    <row r="183" spans="23:36">
      <c r="W183" s="33"/>
      <c r="AJ183" s="279" t="s">
        <v>301</v>
      </c>
    </row>
    <row r="184" spans="23:36">
      <c r="W184" s="33"/>
      <c r="AJ184" s="279" t="s">
        <v>302</v>
      </c>
    </row>
    <row r="185" spans="23:36">
      <c r="W185" s="33"/>
      <c r="AJ185" s="279" t="s">
        <v>303</v>
      </c>
    </row>
    <row r="186" spans="23:36">
      <c r="W186" s="33"/>
      <c r="AJ186" s="279" t="s">
        <v>304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Q147 AF147 Q173 AF173 AF123 Q30 AF121 Q121 Q95 AF95 AF43 Q43 AF134 Q134 AF136 AF32 Q82 AF82 Q154:Q159 AF125 Q17:Q18 AF155:AF159 AF17:AF29 AF5:AF13 AF36 AF40 AF57:AF70 AF74 AF78 Q57:Q70 AF128 AF131 Q109:Q117">
    <cfRule type="cellIs" dxfId="39213" priority="3262" operator="lessThan">
      <formula>0</formula>
    </cfRule>
  </conditionalFormatting>
  <conditionalFormatting sqref="AH57 AH70 S43 S123 S95 AH95 S5:S9 AH5:AH9 S134 AH17:AH18 S17:S18 S32 S82 AH82 S57:S70">
    <cfRule type="cellIs" dxfId="39212" priority="3261" operator="lessThan">
      <formula>0.8</formula>
    </cfRule>
  </conditionalFormatting>
  <conditionalFormatting sqref="R147 R173 R30 R121 R95 R43 R134 R82 R154:R159 R17:R18 R57:R70 R109:R117">
    <cfRule type="cellIs" dxfId="39211" priority="3259" operator="lessThan">
      <formula>0.8</formula>
    </cfRule>
    <cfRule type="cellIs" dxfId="39210" priority="3260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57:R70 R109:R117">
    <cfRule type="cellIs" dxfId="39209" priority="3257" operator="greaterThan">
      <formula>1</formula>
    </cfRule>
    <cfRule type="cellIs" dxfId="39208" priority="3258" operator="lessThan">
      <formula>0.8</formula>
    </cfRule>
  </conditionalFormatting>
  <conditionalFormatting sqref="P147 P30 P121 P95 P43 P134 P82 P154:P159 P17:P18 P57:P70 P109:P117">
    <cfRule type="cellIs" dxfId="39207" priority="3256" operator="greaterThan">
      <formula>0</formula>
    </cfRule>
  </conditionalFormatting>
  <conditionalFormatting sqref="S161">
    <cfRule type="cellIs" dxfId="39206" priority="3255" operator="lessThan">
      <formula>0.8</formula>
    </cfRule>
  </conditionalFormatting>
  <conditionalFormatting sqref="Q161:Q166">
    <cfRule type="cellIs" dxfId="39205" priority="3254" operator="lessThan">
      <formula>0</formula>
    </cfRule>
  </conditionalFormatting>
  <conditionalFormatting sqref="R161:R166">
    <cfRule type="cellIs" dxfId="39204" priority="3252" operator="lessThan">
      <formula>0.8</formula>
    </cfRule>
    <cfRule type="cellIs" dxfId="39203" priority="3253" operator="greaterThan">
      <formula>1</formula>
    </cfRule>
  </conditionalFormatting>
  <conditionalFormatting sqref="R161:R166">
    <cfRule type="cellIs" dxfId="39202" priority="3250" operator="greaterThan">
      <formula>1</formula>
    </cfRule>
    <cfRule type="cellIs" dxfId="39201" priority="3251" operator="lessThan">
      <formula>0.8</formula>
    </cfRule>
  </conditionalFormatting>
  <conditionalFormatting sqref="P161:P166">
    <cfRule type="cellIs" dxfId="39200" priority="3249" operator="greaterThan">
      <formula>0</formula>
    </cfRule>
  </conditionalFormatting>
  <conditionalFormatting sqref="Q169:Q172 AF161:AF172">
    <cfRule type="cellIs" dxfId="39199" priority="3248" operator="lessThan">
      <formula>0</formula>
    </cfRule>
  </conditionalFormatting>
  <conditionalFormatting sqref="R169:R172">
    <cfRule type="cellIs" dxfId="39198" priority="3246" operator="lessThan">
      <formula>0.8</formula>
    </cfRule>
    <cfRule type="cellIs" dxfId="39197" priority="3247" operator="greaterThan">
      <formula>1</formula>
    </cfRule>
  </conditionalFormatting>
  <conditionalFormatting sqref="R169:R172 AG161:AG172">
    <cfRule type="cellIs" dxfId="39196" priority="3244" operator="greaterThan">
      <formula>1</formula>
    </cfRule>
    <cfRule type="cellIs" dxfId="39195" priority="3245" operator="lessThan">
      <formula>0.8</formula>
    </cfRule>
  </conditionalFormatting>
  <conditionalFormatting sqref="P169:P172">
    <cfRule type="cellIs" dxfId="39194" priority="3243" operator="greaterThan">
      <formula>0</formula>
    </cfRule>
  </conditionalFormatting>
  <conditionalFormatting sqref="AF145">
    <cfRule type="cellIs" dxfId="39193" priority="3242" operator="lessThan">
      <formula>0</formula>
    </cfRule>
  </conditionalFormatting>
  <conditionalFormatting sqref="AG145">
    <cfRule type="cellIs" dxfId="39192" priority="3240" operator="greaterThan">
      <formula>1</formula>
    </cfRule>
    <cfRule type="cellIs" dxfId="39191" priority="3241" operator="lessThan">
      <formula>0.8</formula>
    </cfRule>
  </conditionalFormatting>
  <conditionalFormatting sqref="AF44:AF54">
    <cfRule type="cellIs" dxfId="39190" priority="3239" operator="lessThan">
      <formula>0</formula>
    </cfRule>
  </conditionalFormatting>
  <conditionalFormatting sqref="AG44:AG54">
    <cfRule type="cellIs" dxfId="39189" priority="3237" operator="greaterThan">
      <formula>1</formula>
    </cfRule>
    <cfRule type="cellIs" dxfId="39188" priority="3238" operator="lessThan">
      <formula>0.8</formula>
    </cfRule>
  </conditionalFormatting>
  <conditionalFormatting sqref="AF83:AF94">
    <cfRule type="cellIs" dxfId="39187" priority="3236" operator="lessThan">
      <formula>0</formula>
    </cfRule>
  </conditionalFormatting>
  <conditionalFormatting sqref="AH83">
    <cfRule type="cellIs" dxfId="39186" priority="3235" operator="lessThan">
      <formula>0.8</formula>
    </cfRule>
  </conditionalFormatting>
  <conditionalFormatting sqref="AG83:AG94">
    <cfRule type="cellIs" dxfId="39185" priority="3233" operator="greaterThan">
      <formula>1</formula>
    </cfRule>
    <cfRule type="cellIs" dxfId="39184" priority="3234" operator="lessThan">
      <formula>0.8</formula>
    </cfRule>
  </conditionalFormatting>
  <conditionalFormatting sqref="S83">
    <cfRule type="cellIs" dxfId="39183" priority="3232" operator="lessThan">
      <formula>0.8</formula>
    </cfRule>
  </conditionalFormatting>
  <conditionalFormatting sqref="AH84">
    <cfRule type="cellIs" dxfId="39182" priority="3231" operator="lessThan">
      <formula>0.8</formula>
    </cfRule>
  </conditionalFormatting>
  <conditionalFormatting sqref="S84">
    <cfRule type="cellIs" dxfId="39181" priority="3230" operator="lessThan">
      <formula>0.8</formula>
    </cfRule>
  </conditionalFormatting>
  <conditionalFormatting sqref="S90">
    <cfRule type="cellIs" dxfId="39180" priority="3229" operator="lessThan">
      <formula>0.8</formula>
    </cfRule>
  </conditionalFormatting>
  <conditionalFormatting sqref="AH90">
    <cfRule type="cellIs" dxfId="39179" priority="3228" operator="lessThan">
      <formula>0.8</formula>
    </cfRule>
  </conditionalFormatting>
  <conditionalFormatting sqref="AF122">
    <cfRule type="cellIs" dxfId="39178" priority="3227" operator="lessThan">
      <formula>0</formula>
    </cfRule>
  </conditionalFormatting>
  <conditionalFormatting sqref="S122">
    <cfRule type="cellIs" dxfId="39177" priority="3226" operator="lessThan">
      <formula>0.8</formula>
    </cfRule>
  </conditionalFormatting>
  <conditionalFormatting sqref="AG122">
    <cfRule type="cellIs" dxfId="39176" priority="3224" operator="greaterThan">
      <formula>1</formula>
    </cfRule>
    <cfRule type="cellIs" dxfId="39175" priority="3225" operator="lessThan">
      <formula>0.8</formula>
    </cfRule>
  </conditionalFormatting>
  <conditionalFormatting sqref="P162:P168">
    <cfRule type="cellIs" dxfId="39174" priority="3218" operator="greaterThan">
      <formula>0</formula>
    </cfRule>
  </conditionalFormatting>
  <conditionalFormatting sqref="R162:R168">
    <cfRule type="cellIs" dxfId="39173" priority="3221" operator="lessThan">
      <formula>0.8</formula>
    </cfRule>
    <cfRule type="cellIs" dxfId="39172" priority="3222" operator="greaterThan">
      <formula>1</formula>
    </cfRule>
  </conditionalFormatting>
  <conditionalFormatting sqref="R162:R168">
    <cfRule type="cellIs" dxfId="39171" priority="3219" operator="greaterThan">
      <formula>1</formula>
    </cfRule>
    <cfRule type="cellIs" dxfId="39170" priority="3220" operator="lessThan">
      <formula>0.8</formula>
    </cfRule>
  </conditionalFormatting>
  <conditionalFormatting sqref="Q162:Q168">
    <cfRule type="cellIs" dxfId="39169" priority="3223" operator="lessThan">
      <formula>0</formula>
    </cfRule>
  </conditionalFormatting>
  <conditionalFormatting sqref="P132:P133">
    <cfRule type="cellIs" dxfId="39168" priority="3211" operator="greaterThan">
      <formula>0</formula>
    </cfRule>
  </conditionalFormatting>
  <conditionalFormatting sqref="AF124 Q132:Q133 AF126:AF127 AF129:AF130 AF132:AF133">
    <cfRule type="cellIs" dxfId="39167" priority="3217" operator="lessThan">
      <formula>0</formula>
    </cfRule>
  </conditionalFormatting>
  <conditionalFormatting sqref="S124:S133">
    <cfRule type="cellIs" dxfId="39166" priority="3216" operator="lessThan">
      <formula>0.8</formula>
    </cfRule>
  </conditionalFormatting>
  <conditionalFormatting sqref="R132:R133">
    <cfRule type="cellIs" dxfId="39165" priority="3214" operator="lessThan">
      <formula>0.8</formula>
    </cfRule>
    <cfRule type="cellIs" dxfId="39164" priority="3215" operator="greaterThan">
      <formula>1</formula>
    </cfRule>
  </conditionalFormatting>
  <conditionalFormatting sqref="AG124 R132:R133 AG126:AG133">
    <cfRule type="cellIs" dxfId="39163" priority="3212" operator="greaterThan">
      <formula>1</formula>
    </cfRule>
    <cfRule type="cellIs" dxfId="39162" priority="3213" operator="lessThan">
      <formula>0.8</formula>
    </cfRule>
  </conditionalFormatting>
  <conditionalFormatting sqref="AH109">
    <cfRule type="cellIs" dxfId="39161" priority="3210" operator="lessThan">
      <formula>0.8</formula>
    </cfRule>
  </conditionalFormatting>
  <conditionalFormatting sqref="R160 AG160">
    <cfRule type="cellIs" dxfId="39160" priority="3205" operator="greaterThan">
      <formula>1</formula>
    </cfRule>
    <cfRule type="cellIs" dxfId="39159" priority="3206" operator="lessThan">
      <formula>0.8</formula>
    </cfRule>
  </conditionalFormatting>
  <conditionalFormatting sqref="R160">
    <cfRule type="cellIs" dxfId="39158" priority="3207" operator="lessThan">
      <formula>0.8</formula>
    </cfRule>
    <cfRule type="cellIs" dxfId="39157" priority="3208" operator="greaterThan">
      <formula>1</formula>
    </cfRule>
  </conditionalFormatting>
  <conditionalFormatting sqref="P160">
    <cfRule type="cellIs" dxfId="39156" priority="3204" operator="greaterThan">
      <formula>0</formula>
    </cfRule>
  </conditionalFormatting>
  <conditionalFormatting sqref="AH148">
    <cfRule type="cellIs" dxfId="39155" priority="3203" operator="lessThan">
      <formula>0.8</formula>
    </cfRule>
  </conditionalFormatting>
  <conditionalFormatting sqref="Q160 AF160">
    <cfRule type="cellIs" dxfId="39154" priority="3209" operator="lessThan">
      <formula>0</formula>
    </cfRule>
  </conditionalFormatting>
  <conditionalFormatting sqref="AF148:AF154">
    <cfRule type="cellIs" dxfId="39153" priority="3202" operator="lessThan">
      <formula>0</formula>
    </cfRule>
  </conditionalFormatting>
  <conditionalFormatting sqref="S148">
    <cfRule type="cellIs" dxfId="39152" priority="3201" operator="lessThan">
      <formula>0.8</formula>
    </cfRule>
  </conditionalFormatting>
  <conditionalFormatting sqref="AG148:AG154">
    <cfRule type="cellIs" dxfId="39151" priority="3199" operator="greaterThan">
      <formula>1</formula>
    </cfRule>
    <cfRule type="cellIs" dxfId="39150" priority="3200" operator="lessThan">
      <formula>0.8</formula>
    </cfRule>
  </conditionalFormatting>
  <conditionalFormatting sqref="S86">
    <cfRule type="cellIs" dxfId="39149" priority="3198" operator="lessThan">
      <formula>0.8</formula>
    </cfRule>
  </conditionalFormatting>
  <conditionalFormatting sqref="S88 AH88">
    <cfRule type="cellIs" dxfId="39148" priority="3193" operator="lessThan">
      <formula>0.8</formula>
    </cfRule>
  </conditionalFormatting>
  <conditionalFormatting sqref="AH86">
    <cfRule type="cellIs" dxfId="39147" priority="3197" operator="lessThan">
      <formula>0.8</formula>
    </cfRule>
  </conditionalFormatting>
  <conditionalFormatting sqref="S87">
    <cfRule type="cellIs" dxfId="39146" priority="3196" operator="lessThan">
      <formula>0.8</formula>
    </cfRule>
  </conditionalFormatting>
  <conditionalFormatting sqref="AH87">
    <cfRule type="cellIs" dxfId="39145" priority="3195" operator="lessThan">
      <formula>0.8</formula>
    </cfRule>
  </conditionalFormatting>
  <conditionalFormatting sqref="S89 AH89">
    <cfRule type="cellIs" dxfId="39144" priority="3194" operator="lessThan">
      <formula>0.8</formula>
    </cfRule>
  </conditionalFormatting>
  <conditionalFormatting sqref="AF31 AF35 AF39">
    <cfRule type="cellIs" dxfId="39143" priority="3192" operator="lessThan">
      <formula>0</formula>
    </cfRule>
  </conditionalFormatting>
  <conditionalFormatting sqref="AH31 S31">
    <cfRule type="cellIs" dxfId="39142" priority="3191" operator="lessThan">
      <formula>0.8</formula>
    </cfRule>
  </conditionalFormatting>
  <conditionalFormatting sqref="AG31 AG35 AG39">
    <cfRule type="cellIs" dxfId="39141" priority="3189" operator="greaterThan">
      <formula>1</formula>
    </cfRule>
    <cfRule type="cellIs" dxfId="39140" priority="3190" operator="lessThan">
      <formula>0.8</formula>
    </cfRule>
  </conditionalFormatting>
  <conditionalFormatting sqref="AF135">
    <cfRule type="cellIs" dxfId="39139" priority="3188" operator="lessThan">
      <formula>0</formula>
    </cfRule>
  </conditionalFormatting>
  <conditionalFormatting sqref="AH135 S135">
    <cfRule type="cellIs" dxfId="39138" priority="3187" operator="lessThan">
      <formula>0.8</formula>
    </cfRule>
  </conditionalFormatting>
  <conditionalFormatting sqref="AG135">
    <cfRule type="cellIs" dxfId="39137" priority="3185" operator="greaterThan">
      <formula>1</formula>
    </cfRule>
    <cfRule type="cellIs" dxfId="39136" priority="3186" operator="lessThan">
      <formula>0.8</formula>
    </cfRule>
  </conditionalFormatting>
  <conditionalFormatting sqref="AF108 Q108">
    <cfRule type="cellIs" dxfId="39135" priority="3184" operator="lessThan">
      <formula>0</formula>
    </cfRule>
  </conditionalFormatting>
  <conditionalFormatting sqref="R108">
    <cfRule type="cellIs" dxfId="39134" priority="3182" operator="lessThan">
      <formula>0.8</formula>
    </cfRule>
    <cfRule type="cellIs" dxfId="39133" priority="3183" operator="greaterThan">
      <formula>1</formula>
    </cfRule>
  </conditionalFormatting>
  <conditionalFormatting sqref="AG108 R108">
    <cfRule type="cellIs" dxfId="39132" priority="3180" operator="greaterThan">
      <formula>1</formula>
    </cfRule>
    <cfRule type="cellIs" dxfId="39131" priority="3181" operator="lessThan">
      <formula>0.8</formula>
    </cfRule>
  </conditionalFormatting>
  <conditionalFormatting sqref="P108">
    <cfRule type="cellIs" dxfId="39130" priority="3179" operator="greaterThan">
      <formula>0</formula>
    </cfRule>
  </conditionalFormatting>
  <conditionalFormatting sqref="AH97">
    <cfRule type="cellIs" dxfId="39129" priority="3174" operator="lessThan">
      <formula>0.8</formula>
    </cfRule>
  </conditionalFormatting>
  <conditionalFormatting sqref="AG96 AG98 AG100 AG102 AG104">
    <cfRule type="cellIs" dxfId="39128" priority="3176" operator="greaterThan">
      <formula>1</formula>
    </cfRule>
    <cfRule type="cellIs" dxfId="39127" priority="3177" operator="lessThan">
      <formula>0.8</formula>
    </cfRule>
  </conditionalFormatting>
  <conditionalFormatting sqref="AF96 AF98 AF100 AF102 AF104">
    <cfRule type="cellIs" dxfId="39126" priority="3178" operator="lessThan">
      <formula>0</formula>
    </cfRule>
  </conditionalFormatting>
  <conditionalFormatting sqref="AG97 AG99 AG101 AG103 AG105">
    <cfRule type="cellIs" dxfId="39125" priority="3172" operator="greaterThan">
      <formula>1</formula>
    </cfRule>
    <cfRule type="cellIs" dxfId="39124" priority="3173" operator="lessThan">
      <formula>0.8</formula>
    </cfRule>
  </conditionalFormatting>
  <conditionalFormatting sqref="AF97 AF99 AF101 AF103 AF105">
    <cfRule type="cellIs" dxfId="39123" priority="3175" operator="lessThan">
      <formula>0</formula>
    </cfRule>
  </conditionalFormatting>
  <conditionalFormatting sqref="AF71 AF73 AF75 AF79 AF77">
    <cfRule type="cellIs" dxfId="39122" priority="3169" operator="lessThan">
      <formula>0</formula>
    </cfRule>
  </conditionalFormatting>
  <conditionalFormatting sqref="S71 AH71">
    <cfRule type="cellIs" dxfId="39121" priority="3168" operator="lessThan">
      <formula>0.8</formula>
    </cfRule>
  </conditionalFormatting>
  <conditionalFormatting sqref="AG71 AG73 AG75 AG79 AG77">
    <cfRule type="cellIs" dxfId="39120" priority="3166" operator="greaterThan">
      <formula>1</formula>
    </cfRule>
    <cfRule type="cellIs" dxfId="39119" priority="3167" operator="lessThan">
      <formula>0.8</formula>
    </cfRule>
  </conditionalFormatting>
  <conditionalFormatting sqref="AF72 AF76 AF80">
    <cfRule type="cellIs" dxfId="39118" priority="3165" operator="lessThan">
      <formula>0</formula>
    </cfRule>
  </conditionalFormatting>
  <conditionalFormatting sqref="S72 AH72">
    <cfRule type="cellIs" dxfId="39117" priority="3164" operator="lessThan">
      <formula>0.8</formula>
    </cfRule>
  </conditionalFormatting>
  <conditionalFormatting sqref="S11">
    <cfRule type="cellIs" dxfId="39116" priority="3171" operator="lessThan">
      <formula>0.8</formula>
    </cfRule>
  </conditionalFormatting>
  <conditionalFormatting sqref="S10">
    <cfRule type="cellIs" dxfId="39115" priority="3170" operator="lessThan">
      <formula>0.8</formula>
    </cfRule>
  </conditionalFormatting>
  <conditionalFormatting sqref="AG72 AG76 AG80">
    <cfRule type="cellIs" dxfId="39114" priority="3162" operator="greaterThan">
      <formula>1</formula>
    </cfRule>
    <cfRule type="cellIs" dxfId="39113" priority="3163" operator="lessThan">
      <formula>0.8</formula>
    </cfRule>
  </conditionalFormatting>
  <conditionalFormatting sqref="AF14:AF16 Q15:Q16">
    <cfRule type="cellIs" dxfId="39112" priority="3161" operator="lessThan">
      <formula>0</formula>
    </cfRule>
  </conditionalFormatting>
  <conditionalFormatting sqref="R15:R16">
    <cfRule type="cellIs" dxfId="39111" priority="3159" operator="lessThan">
      <formula>0.8</formula>
    </cfRule>
    <cfRule type="cellIs" dxfId="39110" priority="3160" operator="greaterThan">
      <formula>1</formula>
    </cfRule>
  </conditionalFormatting>
  <conditionalFormatting sqref="AG14:AG16 R15:R16">
    <cfRule type="cellIs" dxfId="39109" priority="3157" operator="greaterThan">
      <formula>1</formula>
    </cfRule>
    <cfRule type="cellIs" dxfId="39108" priority="3158" operator="lessThan">
      <formula>0.8</formula>
    </cfRule>
  </conditionalFormatting>
  <conditionalFormatting sqref="P15:P16">
    <cfRule type="cellIs" dxfId="39107" priority="3156" operator="greaterThan">
      <formula>0</formula>
    </cfRule>
  </conditionalFormatting>
  <conditionalFormatting sqref="AH98">
    <cfRule type="cellIs" dxfId="39106" priority="3155" operator="lessThan">
      <formula>0.8</formula>
    </cfRule>
  </conditionalFormatting>
  <conditionalFormatting sqref="AF33 AF37">
    <cfRule type="cellIs" dxfId="39105" priority="3154" operator="lessThan">
      <formula>0</formula>
    </cfRule>
  </conditionalFormatting>
  <conditionalFormatting sqref="AG33 AG37">
    <cfRule type="cellIs" dxfId="39104" priority="3152" operator="greaterThan">
      <formula>1</formula>
    </cfRule>
    <cfRule type="cellIs" dxfId="39103" priority="3153" operator="lessThan">
      <formula>0.8</formula>
    </cfRule>
  </conditionalFormatting>
  <conditionalFormatting sqref="P41:P42">
    <cfRule type="cellIs" dxfId="39102" priority="3146" operator="greaterThan">
      <formula>0</formula>
    </cfRule>
  </conditionalFormatting>
  <conditionalFormatting sqref="Q41:Q42 AF34 AF41:AF42 AF38">
    <cfRule type="cellIs" dxfId="39101" priority="3151" operator="lessThan">
      <formula>0</formula>
    </cfRule>
  </conditionalFormatting>
  <conditionalFormatting sqref="R41:R42">
    <cfRule type="cellIs" dxfId="39100" priority="3149" operator="lessThan">
      <formula>0.8</formula>
    </cfRule>
    <cfRule type="cellIs" dxfId="39099" priority="3150" operator="greaterThan">
      <formula>1</formula>
    </cfRule>
  </conditionalFormatting>
  <conditionalFormatting sqref="R41:R42 AG34 AG41:AG42 AG38">
    <cfRule type="cellIs" dxfId="39098" priority="3147" operator="greaterThan">
      <formula>1</formula>
    </cfRule>
    <cfRule type="cellIs" dxfId="39097" priority="3148" operator="lessThan">
      <formula>0.8</formula>
    </cfRule>
  </conditionalFormatting>
  <conditionalFormatting sqref="AF137:AF144">
    <cfRule type="cellIs" dxfId="39096" priority="3145" operator="lessThan">
      <formula>0</formula>
    </cfRule>
  </conditionalFormatting>
  <conditionalFormatting sqref="AH137 S137">
    <cfRule type="cellIs" dxfId="39095" priority="3144" operator="lessThan">
      <formula>0.8</formula>
    </cfRule>
  </conditionalFormatting>
  <conditionalFormatting sqref="AG137:AG144">
    <cfRule type="cellIs" dxfId="39094" priority="3142" operator="greaterThan">
      <formula>1</formula>
    </cfRule>
    <cfRule type="cellIs" dxfId="39093" priority="3143" operator="lessThan">
      <formula>0.8</formula>
    </cfRule>
  </conditionalFormatting>
  <conditionalFormatting sqref="AF55">
    <cfRule type="cellIs" dxfId="39092" priority="3141" operator="lessThan">
      <formula>0</formula>
    </cfRule>
  </conditionalFormatting>
  <conditionalFormatting sqref="AG55">
    <cfRule type="cellIs" dxfId="39091" priority="3139" operator="greaterThan">
      <formula>1</formula>
    </cfRule>
    <cfRule type="cellIs" dxfId="39090" priority="3140" operator="lessThan">
      <formula>0.8</formula>
    </cfRule>
  </conditionalFormatting>
  <conditionalFormatting sqref="AF56 Q56">
    <cfRule type="cellIs" dxfId="39089" priority="3138" operator="lessThan">
      <formula>0</formula>
    </cfRule>
  </conditionalFormatting>
  <conditionalFormatting sqref="R56">
    <cfRule type="cellIs" dxfId="39088" priority="3136" operator="lessThan">
      <formula>0.8</formula>
    </cfRule>
    <cfRule type="cellIs" dxfId="39087" priority="3137" operator="greaterThan">
      <formula>1</formula>
    </cfRule>
  </conditionalFormatting>
  <conditionalFormatting sqref="AG56 R56">
    <cfRule type="cellIs" dxfId="39086" priority="3134" operator="greaterThan">
      <formula>1</formula>
    </cfRule>
    <cfRule type="cellIs" dxfId="39085" priority="3135" operator="lessThan">
      <formula>0.8</formula>
    </cfRule>
  </conditionalFormatting>
  <conditionalFormatting sqref="P56">
    <cfRule type="cellIs" dxfId="39084" priority="3133" operator="greaterThan">
      <formula>0</formula>
    </cfRule>
  </conditionalFormatting>
  <conditionalFormatting sqref="P52:P55">
    <cfRule type="cellIs" dxfId="39083" priority="3127" operator="greaterThan">
      <formula>0</formula>
    </cfRule>
  </conditionalFormatting>
  <conditionalFormatting sqref="Q52:Q55">
    <cfRule type="cellIs" dxfId="39082" priority="3132" operator="lessThan">
      <formula>0</formula>
    </cfRule>
  </conditionalFormatting>
  <conditionalFormatting sqref="R52:R55">
    <cfRule type="cellIs" dxfId="39081" priority="3130" operator="lessThan">
      <formula>0.8</formula>
    </cfRule>
    <cfRule type="cellIs" dxfId="39080" priority="3131" operator="greaterThan">
      <formula>1</formula>
    </cfRule>
  </conditionalFormatting>
  <conditionalFormatting sqref="R52:R55">
    <cfRule type="cellIs" dxfId="39079" priority="3128" operator="greaterThan">
      <formula>1</formula>
    </cfRule>
    <cfRule type="cellIs" dxfId="39078" priority="3129" operator="lessThan">
      <formula>0.8</formula>
    </cfRule>
  </conditionalFormatting>
  <conditionalFormatting sqref="P80:P81">
    <cfRule type="cellIs" dxfId="39077" priority="3121" operator="greaterThan">
      <formula>0</formula>
    </cfRule>
  </conditionalFormatting>
  <conditionalFormatting sqref="AF81 Q80:Q81">
    <cfRule type="cellIs" dxfId="39076" priority="3126" operator="lessThan">
      <formula>0</formula>
    </cfRule>
  </conditionalFormatting>
  <conditionalFormatting sqref="R80:R81">
    <cfRule type="cellIs" dxfId="39075" priority="3124" operator="lessThan">
      <formula>0.8</formula>
    </cfRule>
    <cfRule type="cellIs" dxfId="39074" priority="3125" operator="greaterThan">
      <formula>1</formula>
    </cfRule>
  </conditionalFormatting>
  <conditionalFormatting sqref="AG81 R80:R81">
    <cfRule type="cellIs" dxfId="39073" priority="3122" operator="greaterThan">
      <formula>1</formula>
    </cfRule>
    <cfRule type="cellIs" dxfId="39072" priority="3123" operator="lessThan">
      <formula>0.8</formula>
    </cfRule>
  </conditionalFormatting>
  <conditionalFormatting sqref="AH85">
    <cfRule type="cellIs" dxfId="39071" priority="3120" operator="lessThan">
      <formula>0.8</formula>
    </cfRule>
  </conditionalFormatting>
  <conditionalFormatting sqref="S85">
    <cfRule type="cellIs" dxfId="39070" priority="3119" operator="lessThan">
      <formula>0.8</formula>
    </cfRule>
  </conditionalFormatting>
  <conditionalFormatting sqref="AF106:AF107">
    <cfRule type="cellIs" dxfId="39069" priority="3118" operator="lessThan">
      <formula>0</formula>
    </cfRule>
  </conditionalFormatting>
  <conditionalFormatting sqref="AH100:AH107">
    <cfRule type="cellIs" dxfId="39068" priority="3117" operator="lessThan">
      <formula>0.8</formula>
    </cfRule>
  </conditionalFormatting>
  <conditionalFormatting sqref="AG106:AG107">
    <cfRule type="cellIs" dxfId="39067" priority="3115" operator="greaterThan">
      <formula>1</formula>
    </cfRule>
    <cfRule type="cellIs" dxfId="39066" priority="3116" operator="lessThan">
      <formula>0.8</formula>
    </cfRule>
  </conditionalFormatting>
  <conditionalFormatting sqref="P106:P107">
    <cfRule type="cellIs" dxfId="39065" priority="3109" operator="greaterThan">
      <formula>0</formula>
    </cfRule>
  </conditionalFormatting>
  <conditionalFormatting sqref="Q106:Q107">
    <cfRule type="cellIs" dxfId="39064" priority="3114" operator="lessThan">
      <formula>0</formula>
    </cfRule>
  </conditionalFormatting>
  <conditionalFormatting sqref="R106:R107">
    <cfRule type="cellIs" dxfId="39063" priority="3112" operator="lessThan">
      <formula>0.8</formula>
    </cfRule>
    <cfRule type="cellIs" dxfId="39062" priority="3113" operator="greaterThan">
      <formula>1</formula>
    </cfRule>
  </conditionalFormatting>
  <conditionalFormatting sqref="R106:R107">
    <cfRule type="cellIs" dxfId="39061" priority="3110" operator="greaterThan">
      <formula>1</formula>
    </cfRule>
    <cfRule type="cellIs" dxfId="39060" priority="3111" operator="lessThan">
      <formula>0.8</formula>
    </cfRule>
  </conditionalFormatting>
  <conditionalFormatting sqref="AF109:AF120">
    <cfRule type="cellIs" dxfId="39059" priority="3108" operator="lessThan">
      <formula>0</formula>
    </cfRule>
  </conditionalFormatting>
  <conditionalFormatting sqref="S109">
    <cfRule type="cellIs" dxfId="39058" priority="3107" operator="lessThan">
      <formula>0.8</formula>
    </cfRule>
  </conditionalFormatting>
  <conditionalFormatting sqref="AG109:AG120">
    <cfRule type="cellIs" dxfId="39057" priority="3105" operator="greaterThan">
      <formula>1</formula>
    </cfRule>
    <cfRule type="cellIs" dxfId="39056" priority="3106" operator="lessThan">
      <formula>0.8</formula>
    </cfRule>
  </conditionalFormatting>
  <conditionalFormatting sqref="S150">
    <cfRule type="cellIs" dxfId="39055" priority="3104" operator="lessThan">
      <formula>0.8</formula>
    </cfRule>
  </conditionalFormatting>
  <conditionalFormatting sqref="AH150">
    <cfRule type="cellIs" dxfId="39054" priority="3103" operator="lessThan">
      <formula>0.8</formula>
    </cfRule>
  </conditionalFormatting>
  <conditionalFormatting sqref="S149">
    <cfRule type="cellIs" dxfId="39053" priority="3102" operator="lessThan">
      <formula>0.8</formula>
    </cfRule>
  </conditionalFormatting>
  <conditionalFormatting sqref="Q26:Q29">
    <cfRule type="cellIs" dxfId="39052" priority="3101" operator="lessThan">
      <formula>0</formula>
    </cfRule>
  </conditionalFormatting>
  <conditionalFormatting sqref="S21:S29 AH21:AH29">
    <cfRule type="cellIs" dxfId="39051" priority="3100" operator="lessThan">
      <formula>0.8</formula>
    </cfRule>
  </conditionalFormatting>
  <conditionalFormatting sqref="R26:R29">
    <cfRule type="cellIs" dxfId="39050" priority="3098" operator="lessThan">
      <formula>0.8</formula>
    </cfRule>
    <cfRule type="cellIs" dxfId="39049" priority="3099" operator="greaterThan">
      <formula>1</formula>
    </cfRule>
  </conditionalFormatting>
  <conditionalFormatting sqref="R26:R29">
    <cfRule type="cellIs" dxfId="39048" priority="3096" operator="greaterThan">
      <formula>1</formula>
    </cfRule>
    <cfRule type="cellIs" dxfId="39047" priority="3097" operator="lessThan">
      <formula>0.8</formula>
    </cfRule>
  </conditionalFormatting>
  <conditionalFormatting sqref="P26:P29">
    <cfRule type="cellIs" dxfId="39046" priority="3095" operator="greaterThan">
      <formula>0</formula>
    </cfRule>
  </conditionalFormatting>
  <conditionalFormatting sqref="AH91 S91">
    <cfRule type="cellIs" dxfId="39045" priority="3094" operator="lessThan">
      <formula>0.8</formula>
    </cfRule>
  </conditionalFormatting>
  <conditionalFormatting sqref="P92:P94">
    <cfRule type="cellIs" dxfId="39044" priority="3088" operator="greaterThan">
      <formula>0</formula>
    </cfRule>
  </conditionalFormatting>
  <conditionalFormatting sqref="Q92:Q94">
    <cfRule type="cellIs" dxfId="39043" priority="3093" operator="lessThan">
      <formula>0</formula>
    </cfRule>
  </conditionalFormatting>
  <conditionalFormatting sqref="R92:R94">
    <cfRule type="cellIs" dxfId="39042" priority="3091" operator="lessThan">
      <formula>0.8</formula>
    </cfRule>
    <cfRule type="cellIs" dxfId="39041" priority="3092" operator="greaterThan">
      <formula>1</formula>
    </cfRule>
  </conditionalFormatting>
  <conditionalFormatting sqref="R92:R94">
    <cfRule type="cellIs" dxfId="39040" priority="3089" operator="greaterThan">
      <formula>1</formula>
    </cfRule>
    <cfRule type="cellIs" dxfId="39039" priority="3090" operator="lessThan">
      <formula>0.8</formula>
    </cfRule>
  </conditionalFormatting>
  <conditionalFormatting sqref="AF146 Q145:Q146">
    <cfRule type="cellIs" dxfId="39038" priority="3087" operator="lessThan">
      <formula>0</formula>
    </cfRule>
  </conditionalFormatting>
  <conditionalFormatting sqref="AH139:AH146 S139:S146">
    <cfRule type="cellIs" dxfId="39037" priority="3086" operator="lessThan">
      <formula>0.8</formula>
    </cfRule>
  </conditionalFormatting>
  <conditionalFormatting sqref="R145:R146">
    <cfRule type="cellIs" dxfId="39036" priority="3084" operator="lessThan">
      <formula>0.8</formula>
    </cfRule>
    <cfRule type="cellIs" dxfId="39035" priority="3085" operator="greaterThan">
      <formula>1</formula>
    </cfRule>
  </conditionalFormatting>
  <conditionalFormatting sqref="AG146 R145:R146">
    <cfRule type="cellIs" dxfId="39034" priority="3082" operator="greaterThan">
      <formula>1</formula>
    </cfRule>
    <cfRule type="cellIs" dxfId="39033" priority="3083" operator="lessThan">
      <formula>0.8</formula>
    </cfRule>
  </conditionalFormatting>
  <conditionalFormatting sqref="P145:P146">
    <cfRule type="cellIs" dxfId="39032" priority="3081" operator="greaterThan">
      <formula>0</formula>
    </cfRule>
  </conditionalFormatting>
  <conditionalFormatting sqref="Q119:Q120">
    <cfRule type="cellIs" dxfId="39031" priority="3080" operator="lessThan">
      <formula>0</formula>
    </cfRule>
  </conditionalFormatting>
  <conditionalFormatting sqref="R119:R120">
    <cfRule type="cellIs" dxfId="39030" priority="3078" operator="lessThan">
      <formula>0.8</formula>
    </cfRule>
    <cfRule type="cellIs" dxfId="39029" priority="3079" operator="greaterThan">
      <formula>1</formula>
    </cfRule>
  </conditionalFormatting>
  <conditionalFormatting sqref="R119:R120">
    <cfRule type="cellIs" dxfId="39028" priority="3076" operator="greaterThan">
      <formula>1</formula>
    </cfRule>
    <cfRule type="cellIs" dxfId="39027" priority="3077" operator="lessThan">
      <formula>0.8</formula>
    </cfRule>
  </conditionalFormatting>
  <conditionalFormatting sqref="P119:P120">
    <cfRule type="cellIs" dxfId="39026" priority="3075" operator="greaterThan">
      <formula>0</formula>
    </cfRule>
  </conditionalFormatting>
  <conditionalFormatting sqref="S44:S56">
    <cfRule type="cellIs" dxfId="39025" priority="3074" operator="lessThan">
      <formula>0.8</formula>
    </cfRule>
  </conditionalFormatting>
  <conditionalFormatting sqref="S108">
    <cfRule type="cellIs" dxfId="39024" priority="3073" operator="lessThan">
      <formula>0.8</formula>
    </cfRule>
  </conditionalFormatting>
  <conditionalFormatting sqref="S96">
    <cfRule type="cellIs" dxfId="39023" priority="3072" operator="lessThan">
      <formula>0.8</formula>
    </cfRule>
  </conditionalFormatting>
  <conditionalFormatting sqref="S97">
    <cfRule type="cellIs" dxfId="39022" priority="3071" operator="lessThan">
      <formula>0.8</formula>
    </cfRule>
  </conditionalFormatting>
  <conditionalFormatting sqref="S103">
    <cfRule type="cellIs" dxfId="39021" priority="3070" operator="lessThan">
      <formula>0.8</formula>
    </cfRule>
  </conditionalFormatting>
  <conditionalFormatting sqref="S99">
    <cfRule type="cellIs" dxfId="39020" priority="3069" operator="lessThan">
      <formula>0.8</formula>
    </cfRule>
  </conditionalFormatting>
  <conditionalFormatting sqref="S101">
    <cfRule type="cellIs" dxfId="39019" priority="3066" operator="lessThan">
      <formula>0.8</formula>
    </cfRule>
  </conditionalFormatting>
  <conditionalFormatting sqref="S100">
    <cfRule type="cellIs" dxfId="39018" priority="3068" operator="lessThan">
      <formula>0.8</formula>
    </cfRule>
  </conditionalFormatting>
  <conditionalFormatting sqref="S102">
    <cfRule type="cellIs" dxfId="39017" priority="3067" operator="lessThan">
      <formula>0.8</formula>
    </cfRule>
  </conditionalFormatting>
  <conditionalFormatting sqref="S98">
    <cfRule type="cellIs" dxfId="39016" priority="3065" operator="lessThan">
      <formula>0.8</formula>
    </cfRule>
  </conditionalFormatting>
  <conditionalFormatting sqref="S104">
    <cfRule type="cellIs" dxfId="39015" priority="3064" operator="lessThan">
      <formula>0.8</formula>
    </cfRule>
  </conditionalFormatting>
  <conditionalFormatting sqref="P118">
    <cfRule type="cellIs" dxfId="39014" priority="3058" operator="greaterThan">
      <formula>0</formula>
    </cfRule>
  </conditionalFormatting>
  <conditionalFormatting sqref="Q118">
    <cfRule type="cellIs" dxfId="39013" priority="3063" operator="lessThan">
      <formula>0</formula>
    </cfRule>
  </conditionalFormatting>
  <conditionalFormatting sqref="R118">
    <cfRule type="cellIs" dxfId="39012" priority="3061" operator="lessThan">
      <formula>0.8</formula>
    </cfRule>
    <cfRule type="cellIs" dxfId="39011" priority="3062" operator="greaterThan">
      <formula>1</formula>
    </cfRule>
  </conditionalFormatting>
  <conditionalFormatting sqref="R118">
    <cfRule type="cellIs" dxfId="39010" priority="3059" operator="greaterThan">
      <formula>1</formula>
    </cfRule>
    <cfRule type="cellIs" dxfId="39009" priority="3060" operator="lessThan">
      <formula>0.8</formula>
    </cfRule>
  </conditionalFormatting>
  <conditionalFormatting sqref="Q162:Q166">
    <cfRule type="cellIs" dxfId="39008" priority="3057" operator="lessThan">
      <formula>0</formula>
    </cfRule>
  </conditionalFormatting>
  <conditionalFormatting sqref="R162:R166">
    <cfRule type="cellIs" dxfId="39007" priority="3055" operator="lessThan">
      <formula>0.8</formula>
    </cfRule>
    <cfRule type="cellIs" dxfId="39006" priority="3056" operator="greaterThan">
      <formula>1</formula>
    </cfRule>
  </conditionalFormatting>
  <conditionalFormatting sqref="R162:R166">
    <cfRule type="cellIs" dxfId="39005" priority="3053" operator="greaterThan">
      <formula>1</formula>
    </cfRule>
    <cfRule type="cellIs" dxfId="39004" priority="3054" operator="lessThan">
      <formula>0.8</formula>
    </cfRule>
  </conditionalFormatting>
  <conditionalFormatting sqref="P162:P166">
    <cfRule type="cellIs" dxfId="39003" priority="3052" operator="greaterThan">
      <formula>0</formula>
    </cfRule>
  </conditionalFormatting>
  <conditionalFormatting sqref="P167:P168">
    <cfRule type="cellIs" dxfId="39002" priority="3046" operator="greaterThan">
      <formula>0</formula>
    </cfRule>
  </conditionalFormatting>
  <conditionalFormatting sqref="R167:R168">
    <cfRule type="cellIs" dxfId="39001" priority="3049" operator="lessThan">
      <formula>0.8</formula>
    </cfRule>
    <cfRule type="cellIs" dxfId="39000" priority="3050" operator="greaterThan">
      <formula>1</formula>
    </cfRule>
  </conditionalFormatting>
  <conditionalFormatting sqref="R167:R168">
    <cfRule type="cellIs" dxfId="38999" priority="3047" operator="greaterThan">
      <formula>1</formula>
    </cfRule>
    <cfRule type="cellIs" dxfId="38998" priority="3048" operator="lessThan">
      <formula>0.8</formula>
    </cfRule>
  </conditionalFormatting>
  <conditionalFormatting sqref="Q167:Q168">
    <cfRule type="cellIs" dxfId="38997" priority="3051" operator="lessThan">
      <formula>0</formula>
    </cfRule>
  </conditionalFormatting>
  <conditionalFormatting sqref="Q83">
    <cfRule type="cellIs" dxfId="38996" priority="3045" operator="lessThan">
      <formula>0</formula>
    </cfRule>
  </conditionalFormatting>
  <conditionalFormatting sqref="R83">
    <cfRule type="cellIs" dxfId="38995" priority="3043" operator="lessThan">
      <formula>0.8</formula>
    </cfRule>
    <cfRule type="cellIs" dxfId="38994" priority="3044" operator="greaterThan">
      <formula>1</formula>
    </cfRule>
  </conditionalFormatting>
  <conditionalFormatting sqref="R83">
    <cfRule type="cellIs" dxfId="38993" priority="3041" operator="greaterThan">
      <formula>1</formula>
    </cfRule>
    <cfRule type="cellIs" dxfId="38992" priority="3042" operator="lessThan">
      <formula>0.8</formula>
    </cfRule>
  </conditionalFormatting>
  <conditionalFormatting sqref="P83">
    <cfRule type="cellIs" dxfId="38991" priority="3040" operator="greaterThan">
      <formula>0</formula>
    </cfRule>
  </conditionalFormatting>
  <conditionalFormatting sqref="Q83">
    <cfRule type="cellIs" dxfId="38990" priority="3039" operator="lessThan">
      <formula>0</formula>
    </cfRule>
  </conditionalFormatting>
  <conditionalFormatting sqref="R83">
    <cfRule type="cellIs" dxfId="38989" priority="3037" operator="lessThan">
      <formula>0.8</formula>
    </cfRule>
    <cfRule type="cellIs" dxfId="38988" priority="3038" operator="greaterThan">
      <formula>1</formula>
    </cfRule>
  </conditionalFormatting>
  <conditionalFormatting sqref="R83">
    <cfRule type="cellIs" dxfId="38987" priority="3035" operator="greaterThan">
      <formula>1</formula>
    </cfRule>
    <cfRule type="cellIs" dxfId="38986" priority="3036" operator="lessThan">
      <formula>0.8</formula>
    </cfRule>
  </conditionalFormatting>
  <conditionalFormatting sqref="P83">
    <cfRule type="cellIs" dxfId="38985" priority="3034" operator="greaterThan">
      <formula>0</formula>
    </cfRule>
  </conditionalFormatting>
  <conditionalFormatting sqref="Q83">
    <cfRule type="cellIs" dxfId="38984" priority="3033" operator="lessThan">
      <formula>0</formula>
    </cfRule>
  </conditionalFormatting>
  <conditionalFormatting sqref="R83">
    <cfRule type="cellIs" dxfId="38983" priority="3031" operator="lessThan">
      <formula>0.8</formula>
    </cfRule>
    <cfRule type="cellIs" dxfId="38982" priority="3032" operator="greaterThan">
      <formula>1</formula>
    </cfRule>
  </conditionalFormatting>
  <conditionalFormatting sqref="R83">
    <cfRule type="cellIs" dxfId="38981" priority="3029" operator="greaterThan">
      <formula>1</formula>
    </cfRule>
    <cfRule type="cellIs" dxfId="38980" priority="3030" operator="lessThan">
      <formula>0.8</formula>
    </cfRule>
  </conditionalFormatting>
  <conditionalFormatting sqref="P83">
    <cfRule type="cellIs" dxfId="38979" priority="3028" operator="greaterThan">
      <formula>0</formula>
    </cfRule>
  </conditionalFormatting>
  <conditionalFormatting sqref="Q83">
    <cfRule type="cellIs" dxfId="38978" priority="3027" operator="lessThan">
      <formula>0</formula>
    </cfRule>
  </conditionalFormatting>
  <conditionalFormatting sqref="R83">
    <cfRule type="cellIs" dxfId="38977" priority="3025" operator="lessThan">
      <formula>0.8</formula>
    </cfRule>
    <cfRule type="cellIs" dxfId="38976" priority="3026" operator="greaterThan">
      <formula>1</formula>
    </cfRule>
  </conditionalFormatting>
  <conditionalFormatting sqref="R83">
    <cfRule type="cellIs" dxfId="38975" priority="3023" operator="greaterThan">
      <formula>1</formula>
    </cfRule>
    <cfRule type="cellIs" dxfId="38974" priority="3024" operator="lessThan">
      <formula>0.8</formula>
    </cfRule>
  </conditionalFormatting>
  <conditionalFormatting sqref="P83">
    <cfRule type="cellIs" dxfId="38973" priority="3022" operator="greaterThan">
      <formula>0</formula>
    </cfRule>
  </conditionalFormatting>
  <conditionalFormatting sqref="P83">
    <cfRule type="cellIs" dxfId="38972" priority="3016" operator="greaterThan">
      <formula>0</formula>
    </cfRule>
  </conditionalFormatting>
  <conditionalFormatting sqref="Q83">
    <cfRule type="cellIs" dxfId="38971" priority="3021" operator="lessThan">
      <formula>0</formula>
    </cfRule>
  </conditionalFormatting>
  <conditionalFormatting sqref="R83">
    <cfRule type="cellIs" dxfId="38970" priority="3019" operator="lessThan">
      <formula>0.8</formula>
    </cfRule>
    <cfRule type="cellIs" dxfId="38969" priority="3020" operator="greaterThan">
      <formula>1</formula>
    </cfRule>
  </conditionalFormatting>
  <conditionalFormatting sqref="R83">
    <cfRule type="cellIs" dxfId="38968" priority="3017" operator="greaterThan">
      <formula>1</formula>
    </cfRule>
    <cfRule type="cellIs" dxfId="38967" priority="3018" operator="lessThan">
      <formula>0.8</formula>
    </cfRule>
  </conditionalFormatting>
  <conditionalFormatting sqref="P83">
    <cfRule type="cellIs" dxfId="38966" priority="3010" operator="greaterThan">
      <formula>0</formula>
    </cfRule>
  </conditionalFormatting>
  <conditionalFormatting sqref="Q83">
    <cfRule type="cellIs" dxfId="38965" priority="3015" operator="lessThan">
      <formula>0</formula>
    </cfRule>
  </conditionalFormatting>
  <conditionalFormatting sqref="R83">
    <cfRule type="cellIs" dxfId="38964" priority="3013" operator="lessThan">
      <formula>0.8</formula>
    </cfRule>
    <cfRule type="cellIs" dxfId="38963" priority="3014" operator="greaterThan">
      <formula>1</formula>
    </cfRule>
  </conditionalFormatting>
  <conditionalFormatting sqref="R83">
    <cfRule type="cellIs" dxfId="38962" priority="3011" operator="greaterThan">
      <formula>1</formula>
    </cfRule>
    <cfRule type="cellIs" dxfId="38961" priority="3012" operator="lessThan">
      <formula>0.8</formula>
    </cfRule>
  </conditionalFormatting>
  <conditionalFormatting sqref="R83">
    <cfRule type="cellIs" dxfId="38960" priority="3007" operator="lessThan">
      <formula>0.8</formula>
    </cfRule>
    <cfRule type="cellIs" dxfId="38959" priority="3008" operator="greaterThan">
      <formula>1</formula>
    </cfRule>
  </conditionalFormatting>
  <conditionalFormatting sqref="R83">
    <cfRule type="cellIs" dxfId="38958" priority="3005" operator="greaterThan">
      <formula>1</formula>
    </cfRule>
    <cfRule type="cellIs" dxfId="38957" priority="3006" operator="lessThan">
      <formula>0.8</formula>
    </cfRule>
  </conditionalFormatting>
  <conditionalFormatting sqref="P83">
    <cfRule type="cellIs" dxfId="38956" priority="3004" operator="greaterThan">
      <formula>0</formula>
    </cfRule>
  </conditionalFormatting>
  <conditionalFormatting sqref="Q83">
    <cfRule type="cellIs" dxfId="38955" priority="3009" operator="lessThan">
      <formula>0</formula>
    </cfRule>
  </conditionalFormatting>
  <conditionalFormatting sqref="Q83">
    <cfRule type="cellIs" dxfId="38954" priority="3003" operator="lessThan">
      <formula>0</formula>
    </cfRule>
  </conditionalFormatting>
  <conditionalFormatting sqref="R83">
    <cfRule type="cellIs" dxfId="38953" priority="3001" operator="lessThan">
      <formula>0.8</formula>
    </cfRule>
    <cfRule type="cellIs" dxfId="38952" priority="3002" operator="greaterThan">
      <formula>1</formula>
    </cfRule>
  </conditionalFormatting>
  <conditionalFormatting sqref="R83">
    <cfRule type="cellIs" dxfId="38951" priority="2999" operator="greaterThan">
      <formula>1</formula>
    </cfRule>
    <cfRule type="cellIs" dxfId="38950" priority="3000" operator="lessThan">
      <formula>0.8</formula>
    </cfRule>
  </conditionalFormatting>
  <conditionalFormatting sqref="P83">
    <cfRule type="cellIs" dxfId="38949" priority="2998" operator="greaterThan">
      <formula>0</formula>
    </cfRule>
  </conditionalFormatting>
  <conditionalFormatting sqref="P83">
    <cfRule type="cellIs" dxfId="38948" priority="2992" operator="greaterThan">
      <formula>0</formula>
    </cfRule>
  </conditionalFormatting>
  <conditionalFormatting sqref="Q83">
    <cfRule type="cellIs" dxfId="38947" priority="2997" operator="lessThan">
      <formula>0</formula>
    </cfRule>
  </conditionalFormatting>
  <conditionalFormatting sqref="R83">
    <cfRule type="cellIs" dxfId="38946" priority="2995" operator="lessThan">
      <formula>0.8</formula>
    </cfRule>
    <cfRule type="cellIs" dxfId="38945" priority="2996" operator="greaterThan">
      <formula>1</formula>
    </cfRule>
  </conditionalFormatting>
  <conditionalFormatting sqref="R83">
    <cfRule type="cellIs" dxfId="38944" priority="2993" operator="greaterThan">
      <formula>1</formula>
    </cfRule>
    <cfRule type="cellIs" dxfId="38943" priority="2994" operator="lessThan">
      <formula>0.8</formula>
    </cfRule>
  </conditionalFormatting>
  <conditionalFormatting sqref="P83">
    <cfRule type="cellIs" dxfId="38942" priority="2986" operator="greaterThan">
      <formula>0</formula>
    </cfRule>
  </conditionalFormatting>
  <conditionalFormatting sqref="Q83">
    <cfRule type="cellIs" dxfId="38941" priority="2991" operator="lessThan">
      <formula>0</formula>
    </cfRule>
  </conditionalFormatting>
  <conditionalFormatting sqref="R83">
    <cfRule type="cellIs" dxfId="38940" priority="2989" operator="lessThan">
      <formula>0.8</formula>
    </cfRule>
    <cfRule type="cellIs" dxfId="38939" priority="2990" operator="greaterThan">
      <formula>1</formula>
    </cfRule>
  </conditionalFormatting>
  <conditionalFormatting sqref="R83">
    <cfRule type="cellIs" dxfId="38938" priority="2987" operator="greaterThan">
      <formula>1</formula>
    </cfRule>
    <cfRule type="cellIs" dxfId="38937" priority="2988" operator="lessThan">
      <formula>0.8</formula>
    </cfRule>
  </conditionalFormatting>
  <conditionalFormatting sqref="R83">
    <cfRule type="cellIs" dxfId="38936" priority="2983" operator="lessThan">
      <formula>0.8</formula>
    </cfRule>
    <cfRule type="cellIs" dxfId="38935" priority="2984" operator="greaterThan">
      <formula>1</formula>
    </cfRule>
  </conditionalFormatting>
  <conditionalFormatting sqref="R83">
    <cfRule type="cellIs" dxfId="38934" priority="2981" operator="greaterThan">
      <formula>1</formula>
    </cfRule>
    <cfRule type="cellIs" dxfId="38933" priority="2982" operator="lessThan">
      <formula>0.8</formula>
    </cfRule>
  </conditionalFormatting>
  <conditionalFormatting sqref="P83">
    <cfRule type="cellIs" dxfId="38932" priority="2980" operator="greaterThan">
      <formula>0</formula>
    </cfRule>
  </conditionalFormatting>
  <conditionalFormatting sqref="Q83">
    <cfRule type="cellIs" dxfId="38931" priority="2985" operator="lessThan">
      <formula>0</formula>
    </cfRule>
  </conditionalFormatting>
  <conditionalFormatting sqref="P83">
    <cfRule type="cellIs" dxfId="38930" priority="2974" operator="greaterThan">
      <formula>0</formula>
    </cfRule>
  </conditionalFormatting>
  <conditionalFormatting sqref="Q83">
    <cfRule type="cellIs" dxfId="38929" priority="2979" operator="lessThan">
      <formula>0</formula>
    </cfRule>
  </conditionalFormatting>
  <conditionalFormatting sqref="R83">
    <cfRule type="cellIs" dxfId="38928" priority="2977" operator="lessThan">
      <formula>0.8</formula>
    </cfRule>
    <cfRule type="cellIs" dxfId="38927" priority="2978" operator="greaterThan">
      <formula>1</formula>
    </cfRule>
  </conditionalFormatting>
  <conditionalFormatting sqref="R83">
    <cfRule type="cellIs" dxfId="38926" priority="2975" operator="greaterThan">
      <formula>1</formula>
    </cfRule>
    <cfRule type="cellIs" dxfId="38925" priority="2976" operator="lessThan">
      <formula>0.8</formula>
    </cfRule>
  </conditionalFormatting>
  <conditionalFormatting sqref="R83">
    <cfRule type="cellIs" dxfId="38924" priority="2971" operator="lessThan">
      <formula>0.8</formula>
    </cfRule>
    <cfRule type="cellIs" dxfId="38923" priority="2972" operator="greaterThan">
      <formula>1</formula>
    </cfRule>
  </conditionalFormatting>
  <conditionalFormatting sqref="R83">
    <cfRule type="cellIs" dxfId="38922" priority="2969" operator="greaterThan">
      <formula>1</formula>
    </cfRule>
    <cfRule type="cellIs" dxfId="38921" priority="2970" operator="lessThan">
      <formula>0.8</formula>
    </cfRule>
  </conditionalFormatting>
  <conditionalFormatting sqref="P83">
    <cfRule type="cellIs" dxfId="38920" priority="2968" operator="greaterThan">
      <formula>0</formula>
    </cfRule>
  </conditionalFormatting>
  <conditionalFormatting sqref="Q83">
    <cfRule type="cellIs" dxfId="38919" priority="2973" operator="lessThan">
      <formula>0</formula>
    </cfRule>
  </conditionalFormatting>
  <conditionalFormatting sqref="R83">
    <cfRule type="cellIs" dxfId="38918" priority="2965" operator="lessThan">
      <formula>0.8</formula>
    </cfRule>
    <cfRule type="cellIs" dxfId="38917" priority="2966" operator="greaterThan">
      <formula>1</formula>
    </cfRule>
  </conditionalFormatting>
  <conditionalFormatting sqref="R83">
    <cfRule type="cellIs" dxfId="38916" priority="2963" operator="greaterThan">
      <formula>1</formula>
    </cfRule>
    <cfRule type="cellIs" dxfId="38915" priority="2964" operator="lessThan">
      <formula>0.8</formula>
    </cfRule>
  </conditionalFormatting>
  <conditionalFormatting sqref="P83">
    <cfRule type="cellIs" dxfId="38914" priority="2962" operator="greaterThan">
      <formula>0</formula>
    </cfRule>
  </conditionalFormatting>
  <conditionalFormatting sqref="Q83">
    <cfRule type="cellIs" dxfId="38913" priority="2967" operator="lessThan">
      <formula>0</formula>
    </cfRule>
  </conditionalFormatting>
  <conditionalFormatting sqref="Q83">
    <cfRule type="cellIs" dxfId="38912" priority="2961" operator="lessThan">
      <formula>0</formula>
    </cfRule>
  </conditionalFormatting>
  <conditionalFormatting sqref="R83">
    <cfRule type="cellIs" dxfId="38911" priority="2959" operator="lessThan">
      <formula>0.8</formula>
    </cfRule>
    <cfRule type="cellIs" dxfId="38910" priority="2960" operator="greaterThan">
      <formula>1</formula>
    </cfRule>
  </conditionalFormatting>
  <conditionalFormatting sqref="R83">
    <cfRule type="cellIs" dxfId="38909" priority="2957" operator="greaterThan">
      <formula>1</formula>
    </cfRule>
    <cfRule type="cellIs" dxfId="38908" priority="2958" operator="lessThan">
      <formula>0.8</formula>
    </cfRule>
  </conditionalFormatting>
  <conditionalFormatting sqref="P83">
    <cfRule type="cellIs" dxfId="38907" priority="2956" operator="greaterThan">
      <formula>0</formula>
    </cfRule>
  </conditionalFormatting>
  <conditionalFormatting sqref="Q83">
    <cfRule type="cellIs" dxfId="38906" priority="2950" operator="lessThan">
      <formula>0</formula>
    </cfRule>
  </conditionalFormatting>
  <conditionalFormatting sqref="R83">
    <cfRule type="cellIs" dxfId="38905" priority="2954" operator="lessThan">
      <formula>0.8</formula>
    </cfRule>
    <cfRule type="cellIs" dxfId="38904" priority="2955" operator="greaterThan">
      <formula>1</formula>
    </cfRule>
  </conditionalFormatting>
  <conditionalFormatting sqref="R83">
    <cfRule type="cellIs" dxfId="38903" priority="2952" operator="greaterThan">
      <formula>1</formula>
    </cfRule>
    <cfRule type="cellIs" dxfId="38902" priority="2953" operator="lessThan">
      <formula>0.8</formula>
    </cfRule>
  </conditionalFormatting>
  <conditionalFormatting sqref="P83">
    <cfRule type="cellIs" dxfId="38901" priority="2951" operator="greaterThan">
      <formula>0</formula>
    </cfRule>
  </conditionalFormatting>
  <conditionalFormatting sqref="Q83">
    <cfRule type="cellIs" dxfId="38900" priority="2949" operator="lessThan">
      <formula>0</formula>
    </cfRule>
  </conditionalFormatting>
  <conditionalFormatting sqref="R83">
    <cfRule type="cellIs" dxfId="38899" priority="2947" operator="lessThan">
      <formula>0.8</formula>
    </cfRule>
    <cfRule type="cellIs" dxfId="38898" priority="2948" operator="greaterThan">
      <formula>1</formula>
    </cfRule>
  </conditionalFormatting>
  <conditionalFormatting sqref="R83">
    <cfRule type="cellIs" dxfId="38897" priority="2945" operator="greaterThan">
      <formula>1</formula>
    </cfRule>
    <cfRule type="cellIs" dxfId="38896" priority="2946" operator="lessThan">
      <formula>0.8</formula>
    </cfRule>
  </conditionalFormatting>
  <conditionalFormatting sqref="P83">
    <cfRule type="cellIs" dxfId="38895" priority="2944" operator="greaterThan">
      <formula>0</formula>
    </cfRule>
  </conditionalFormatting>
  <conditionalFormatting sqref="Q83">
    <cfRule type="cellIs" dxfId="38894" priority="2943" operator="lessThan">
      <formula>0</formula>
    </cfRule>
  </conditionalFormatting>
  <conditionalFormatting sqref="R83">
    <cfRule type="cellIs" dxfId="38893" priority="2941" operator="lessThan">
      <formula>0.8</formula>
    </cfRule>
    <cfRule type="cellIs" dxfId="38892" priority="2942" operator="greaterThan">
      <formula>1</formula>
    </cfRule>
  </conditionalFormatting>
  <conditionalFormatting sqref="R83">
    <cfRule type="cellIs" dxfId="38891" priority="2939" operator="greaterThan">
      <formula>1</formula>
    </cfRule>
    <cfRule type="cellIs" dxfId="38890" priority="2940" operator="lessThan">
      <formula>0.8</formula>
    </cfRule>
  </conditionalFormatting>
  <conditionalFormatting sqref="P83">
    <cfRule type="cellIs" dxfId="38889" priority="2938" operator="greaterThan">
      <formula>0</formula>
    </cfRule>
  </conditionalFormatting>
  <conditionalFormatting sqref="Q83">
    <cfRule type="cellIs" dxfId="38888" priority="2937" operator="lessThan">
      <formula>0</formula>
    </cfRule>
  </conditionalFormatting>
  <conditionalFormatting sqref="R83">
    <cfRule type="cellIs" dxfId="38887" priority="2935" operator="lessThan">
      <formula>0.8</formula>
    </cfRule>
    <cfRule type="cellIs" dxfId="38886" priority="2936" operator="greaterThan">
      <formula>1</formula>
    </cfRule>
  </conditionalFormatting>
  <conditionalFormatting sqref="R83">
    <cfRule type="cellIs" dxfId="38885" priority="2933" operator="greaterThan">
      <formula>1</formula>
    </cfRule>
    <cfRule type="cellIs" dxfId="38884" priority="2934" operator="lessThan">
      <formula>0.8</formula>
    </cfRule>
  </conditionalFormatting>
  <conditionalFormatting sqref="P83">
    <cfRule type="cellIs" dxfId="38883" priority="2932" operator="greaterThan">
      <formula>0</formula>
    </cfRule>
  </conditionalFormatting>
  <conditionalFormatting sqref="Q83">
    <cfRule type="cellIs" dxfId="38882" priority="2931" operator="lessThan">
      <formula>0</formula>
    </cfRule>
  </conditionalFormatting>
  <conditionalFormatting sqref="R83">
    <cfRule type="cellIs" dxfId="38881" priority="2929" operator="lessThan">
      <formula>0.8</formula>
    </cfRule>
    <cfRule type="cellIs" dxfId="38880" priority="2930" operator="greaterThan">
      <formula>1</formula>
    </cfRule>
  </conditionalFormatting>
  <conditionalFormatting sqref="R83">
    <cfRule type="cellIs" dxfId="38879" priority="2927" operator="greaterThan">
      <formula>1</formula>
    </cfRule>
    <cfRule type="cellIs" dxfId="38878" priority="2928" operator="lessThan">
      <formula>0.8</formula>
    </cfRule>
  </conditionalFormatting>
  <conditionalFormatting sqref="P83">
    <cfRule type="cellIs" dxfId="38877" priority="2926" operator="greaterThan">
      <formula>0</formula>
    </cfRule>
  </conditionalFormatting>
  <conditionalFormatting sqref="Q83">
    <cfRule type="cellIs" dxfId="38876" priority="2925" operator="lessThan">
      <formula>0</formula>
    </cfRule>
  </conditionalFormatting>
  <conditionalFormatting sqref="R83">
    <cfRule type="cellIs" dxfId="38875" priority="2923" operator="lessThan">
      <formula>0.8</formula>
    </cfRule>
    <cfRule type="cellIs" dxfId="38874" priority="2924" operator="greaterThan">
      <formula>1</formula>
    </cfRule>
  </conditionalFormatting>
  <conditionalFormatting sqref="R83">
    <cfRule type="cellIs" dxfId="38873" priority="2921" operator="greaterThan">
      <formula>1</formula>
    </cfRule>
    <cfRule type="cellIs" dxfId="38872" priority="2922" operator="lessThan">
      <formula>0.8</formula>
    </cfRule>
  </conditionalFormatting>
  <conditionalFormatting sqref="P83">
    <cfRule type="cellIs" dxfId="38871" priority="2920" operator="greaterThan">
      <formula>0</formula>
    </cfRule>
  </conditionalFormatting>
  <conditionalFormatting sqref="P83">
    <cfRule type="cellIs" dxfId="38870" priority="2914" operator="greaterThan">
      <formula>0</formula>
    </cfRule>
  </conditionalFormatting>
  <conditionalFormatting sqref="Q83">
    <cfRule type="cellIs" dxfId="38869" priority="2919" operator="lessThan">
      <formula>0</formula>
    </cfRule>
  </conditionalFormatting>
  <conditionalFormatting sqref="R83">
    <cfRule type="cellIs" dxfId="38868" priority="2917" operator="lessThan">
      <formula>0.8</formula>
    </cfRule>
    <cfRule type="cellIs" dxfId="38867" priority="2918" operator="greaterThan">
      <formula>1</formula>
    </cfRule>
  </conditionalFormatting>
  <conditionalFormatting sqref="R83">
    <cfRule type="cellIs" dxfId="38866" priority="2915" operator="greaterThan">
      <formula>1</formula>
    </cfRule>
    <cfRule type="cellIs" dxfId="38865" priority="2916" operator="lessThan">
      <formula>0.8</formula>
    </cfRule>
  </conditionalFormatting>
  <conditionalFormatting sqref="P83">
    <cfRule type="cellIs" dxfId="38864" priority="2908" operator="greaterThan">
      <formula>0</formula>
    </cfRule>
  </conditionalFormatting>
  <conditionalFormatting sqref="Q83">
    <cfRule type="cellIs" dxfId="38863" priority="2913" operator="lessThan">
      <formula>0</formula>
    </cfRule>
  </conditionalFormatting>
  <conditionalFormatting sqref="R83">
    <cfRule type="cellIs" dxfId="38862" priority="2911" operator="lessThan">
      <formula>0.8</formula>
    </cfRule>
    <cfRule type="cellIs" dxfId="38861" priority="2912" operator="greaterThan">
      <formula>1</formula>
    </cfRule>
  </conditionalFormatting>
  <conditionalFormatting sqref="R83">
    <cfRule type="cellIs" dxfId="38860" priority="2909" operator="greaterThan">
      <formula>1</formula>
    </cfRule>
    <cfRule type="cellIs" dxfId="38859" priority="2910" operator="lessThan">
      <formula>0.8</formula>
    </cfRule>
  </conditionalFormatting>
  <conditionalFormatting sqref="R83">
    <cfRule type="cellIs" dxfId="38858" priority="2905" operator="lessThan">
      <formula>0.8</formula>
    </cfRule>
    <cfRule type="cellIs" dxfId="38857" priority="2906" operator="greaterThan">
      <formula>1</formula>
    </cfRule>
  </conditionalFormatting>
  <conditionalFormatting sqref="R83">
    <cfRule type="cellIs" dxfId="38856" priority="2903" operator="greaterThan">
      <formula>1</formula>
    </cfRule>
    <cfRule type="cellIs" dxfId="38855" priority="2904" operator="lessThan">
      <formula>0.8</formula>
    </cfRule>
  </conditionalFormatting>
  <conditionalFormatting sqref="P83">
    <cfRule type="cellIs" dxfId="38854" priority="2902" operator="greaterThan">
      <formula>0</formula>
    </cfRule>
  </conditionalFormatting>
  <conditionalFormatting sqref="Q83">
    <cfRule type="cellIs" dxfId="38853" priority="2907" operator="lessThan">
      <formula>0</formula>
    </cfRule>
  </conditionalFormatting>
  <conditionalFormatting sqref="Q83">
    <cfRule type="cellIs" dxfId="38852" priority="2901" operator="lessThan">
      <formula>0</formula>
    </cfRule>
  </conditionalFormatting>
  <conditionalFormatting sqref="R83">
    <cfRule type="cellIs" dxfId="38851" priority="2899" operator="lessThan">
      <formula>0.8</formula>
    </cfRule>
    <cfRule type="cellIs" dxfId="38850" priority="2900" operator="greaterThan">
      <formula>1</formula>
    </cfRule>
  </conditionalFormatting>
  <conditionalFormatting sqref="R83">
    <cfRule type="cellIs" dxfId="38849" priority="2897" operator="greaterThan">
      <formula>1</formula>
    </cfRule>
    <cfRule type="cellIs" dxfId="38848" priority="2898" operator="lessThan">
      <formula>0.8</formula>
    </cfRule>
  </conditionalFormatting>
  <conditionalFormatting sqref="P83">
    <cfRule type="cellIs" dxfId="38847" priority="2896" operator="greaterThan">
      <formula>0</formula>
    </cfRule>
  </conditionalFormatting>
  <conditionalFormatting sqref="Q83">
    <cfRule type="cellIs" dxfId="38846" priority="2895" operator="lessThan">
      <formula>0</formula>
    </cfRule>
  </conditionalFormatting>
  <conditionalFormatting sqref="R83">
    <cfRule type="cellIs" dxfId="38845" priority="2893" operator="lessThan">
      <formula>0.8</formula>
    </cfRule>
    <cfRule type="cellIs" dxfId="38844" priority="2894" operator="greaterThan">
      <formula>1</formula>
    </cfRule>
  </conditionalFormatting>
  <conditionalFormatting sqref="R83">
    <cfRule type="cellIs" dxfId="38843" priority="2891" operator="greaterThan">
      <formula>1</formula>
    </cfRule>
    <cfRule type="cellIs" dxfId="38842" priority="2892" operator="lessThan">
      <formula>0.8</formula>
    </cfRule>
  </conditionalFormatting>
  <conditionalFormatting sqref="P83">
    <cfRule type="cellIs" dxfId="38841" priority="2890" operator="greaterThan">
      <formula>0</formula>
    </cfRule>
  </conditionalFormatting>
  <conditionalFormatting sqref="Q83">
    <cfRule type="cellIs" dxfId="38840" priority="2889" operator="lessThan">
      <formula>0</formula>
    </cfRule>
  </conditionalFormatting>
  <conditionalFormatting sqref="R83">
    <cfRule type="cellIs" dxfId="38839" priority="2887" operator="lessThan">
      <formula>0.8</formula>
    </cfRule>
    <cfRule type="cellIs" dxfId="38838" priority="2888" operator="greaterThan">
      <formula>1</formula>
    </cfRule>
  </conditionalFormatting>
  <conditionalFormatting sqref="R83">
    <cfRule type="cellIs" dxfId="38837" priority="2885" operator="greaterThan">
      <formula>1</formula>
    </cfRule>
    <cfRule type="cellIs" dxfId="38836" priority="2886" operator="lessThan">
      <formula>0.8</formula>
    </cfRule>
  </conditionalFormatting>
  <conditionalFormatting sqref="P83">
    <cfRule type="cellIs" dxfId="38835" priority="2884" operator="greaterThan">
      <formula>0</formula>
    </cfRule>
  </conditionalFormatting>
  <conditionalFormatting sqref="Q83">
    <cfRule type="cellIs" dxfId="38834" priority="2883" operator="lessThan">
      <formula>0</formula>
    </cfRule>
  </conditionalFormatting>
  <conditionalFormatting sqref="R83">
    <cfRule type="cellIs" dxfId="38833" priority="2881" operator="lessThan">
      <formula>0.8</formula>
    </cfRule>
    <cfRule type="cellIs" dxfId="38832" priority="2882" operator="greaterThan">
      <formula>1</formula>
    </cfRule>
  </conditionalFormatting>
  <conditionalFormatting sqref="R83">
    <cfRule type="cellIs" dxfId="38831" priority="2879" operator="greaterThan">
      <formula>1</formula>
    </cfRule>
    <cfRule type="cellIs" dxfId="38830" priority="2880" operator="lessThan">
      <formula>0.8</formula>
    </cfRule>
  </conditionalFormatting>
  <conditionalFormatting sqref="P83">
    <cfRule type="cellIs" dxfId="38829" priority="2878" operator="greaterThan">
      <formula>0</formula>
    </cfRule>
  </conditionalFormatting>
  <conditionalFormatting sqref="P83">
    <cfRule type="cellIs" dxfId="38828" priority="2872" operator="greaterThan">
      <formula>0</formula>
    </cfRule>
  </conditionalFormatting>
  <conditionalFormatting sqref="Q83">
    <cfRule type="cellIs" dxfId="38827" priority="2877" operator="lessThan">
      <formula>0</formula>
    </cfRule>
  </conditionalFormatting>
  <conditionalFormatting sqref="R83">
    <cfRule type="cellIs" dxfId="38826" priority="2875" operator="lessThan">
      <formula>0.8</formula>
    </cfRule>
    <cfRule type="cellIs" dxfId="38825" priority="2876" operator="greaterThan">
      <formula>1</formula>
    </cfRule>
  </conditionalFormatting>
  <conditionalFormatting sqref="R83">
    <cfRule type="cellIs" dxfId="38824" priority="2873" operator="greaterThan">
      <formula>1</formula>
    </cfRule>
    <cfRule type="cellIs" dxfId="38823" priority="2874" operator="lessThan">
      <formula>0.8</formula>
    </cfRule>
  </conditionalFormatting>
  <conditionalFormatting sqref="P83">
    <cfRule type="cellIs" dxfId="38822" priority="2866" operator="greaterThan">
      <formula>0</formula>
    </cfRule>
  </conditionalFormatting>
  <conditionalFormatting sqref="Q83">
    <cfRule type="cellIs" dxfId="38821" priority="2871" operator="lessThan">
      <formula>0</formula>
    </cfRule>
  </conditionalFormatting>
  <conditionalFormatting sqref="R83">
    <cfRule type="cellIs" dxfId="38820" priority="2869" operator="lessThan">
      <formula>0.8</formula>
    </cfRule>
    <cfRule type="cellIs" dxfId="38819" priority="2870" operator="greaterThan">
      <formula>1</formula>
    </cfRule>
  </conditionalFormatting>
  <conditionalFormatting sqref="R83">
    <cfRule type="cellIs" dxfId="38818" priority="2867" operator="greaterThan">
      <formula>1</formula>
    </cfRule>
    <cfRule type="cellIs" dxfId="38817" priority="2868" operator="lessThan">
      <formula>0.8</formula>
    </cfRule>
  </conditionalFormatting>
  <conditionalFormatting sqref="R83">
    <cfRule type="cellIs" dxfId="38816" priority="2863" operator="lessThan">
      <formula>0.8</formula>
    </cfRule>
    <cfRule type="cellIs" dxfId="38815" priority="2864" operator="greaterThan">
      <formula>1</formula>
    </cfRule>
  </conditionalFormatting>
  <conditionalFormatting sqref="R83">
    <cfRule type="cellIs" dxfId="38814" priority="2861" operator="greaterThan">
      <formula>1</formula>
    </cfRule>
    <cfRule type="cellIs" dxfId="38813" priority="2862" operator="lessThan">
      <formula>0.8</formula>
    </cfRule>
  </conditionalFormatting>
  <conditionalFormatting sqref="P83">
    <cfRule type="cellIs" dxfId="38812" priority="2860" operator="greaterThan">
      <formula>0</formula>
    </cfRule>
  </conditionalFormatting>
  <conditionalFormatting sqref="Q83">
    <cfRule type="cellIs" dxfId="38811" priority="2865" operator="lessThan">
      <formula>0</formula>
    </cfRule>
  </conditionalFormatting>
  <conditionalFormatting sqref="Q83">
    <cfRule type="cellIs" dxfId="38810" priority="2859" operator="lessThan">
      <formula>0</formula>
    </cfRule>
  </conditionalFormatting>
  <conditionalFormatting sqref="R83">
    <cfRule type="cellIs" dxfId="38809" priority="2857" operator="lessThan">
      <formula>0.8</formula>
    </cfRule>
    <cfRule type="cellIs" dxfId="38808" priority="2858" operator="greaterThan">
      <formula>1</formula>
    </cfRule>
  </conditionalFormatting>
  <conditionalFormatting sqref="R83">
    <cfRule type="cellIs" dxfId="38807" priority="2855" operator="greaterThan">
      <formula>1</formula>
    </cfRule>
    <cfRule type="cellIs" dxfId="38806" priority="2856" operator="lessThan">
      <formula>0.8</formula>
    </cfRule>
  </conditionalFormatting>
  <conditionalFormatting sqref="P83">
    <cfRule type="cellIs" dxfId="38805" priority="2854" operator="greaterThan">
      <formula>0</formula>
    </cfRule>
  </conditionalFormatting>
  <conditionalFormatting sqref="P83">
    <cfRule type="cellIs" dxfId="38804" priority="2848" operator="greaterThan">
      <formula>0</formula>
    </cfRule>
  </conditionalFormatting>
  <conditionalFormatting sqref="Q83">
    <cfRule type="cellIs" dxfId="38803" priority="2853" operator="lessThan">
      <formula>0</formula>
    </cfRule>
  </conditionalFormatting>
  <conditionalFormatting sqref="R83">
    <cfRule type="cellIs" dxfId="38802" priority="2851" operator="lessThan">
      <formula>0.8</formula>
    </cfRule>
    <cfRule type="cellIs" dxfId="38801" priority="2852" operator="greaterThan">
      <formula>1</formula>
    </cfRule>
  </conditionalFormatting>
  <conditionalFormatting sqref="R83">
    <cfRule type="cellIs" dxfId="38800" priority="2849" operator="greaterThan">
      <formula>1</formula>
    </cfRule>
    <cfRule type="cellIs" dxfId="38799" priority="2850" operator="lessThan">
      <formula>0.8</formula>
    </cfRule>
  </conditionalFormatting>
  <conditionalFormatting sqref="P83">
    <cfRule type="cellIs" dxfId="38798" priority="2842" operator="greaterThan">
      <formula>0</formula>
    </cfRule>
  </conditionalFormatting>
  <conditionalFormatting sqref="Q83">
    <cfRule type="cellIs" dxfId="38797" priority="2847" operator="lessThan">
      <formula>0</formula>
    </cfRule>
  </conditionalFormatting>
  <conditionalFormatting sqref="R83">
    <cfRule type="cellIs" dxfId="38796" priority="2845" operator="lessThan">
      <formula>0.8</formula>
    </cfRule>
    <cfRule type="cellIs" dxfId="38795" priority="2846" operator="greaterThan">
      <formula>1</formula>
    </cfRule>
  </conditionalFormatting>
  <conditionalFormatting sqref="R83">
    <cfRule type="cellIs" dxfId="38794" priority="2843" operator="greaterThan">
      <formula>1</formula>
    </cfRule>
    <cfRule type="cellIs" dxfId="38793" priority="2844" operator="lessThan">
      <formula>0.8</formula>
    </cfRule>
  </conditionalFormatting>
  <conditionalFormatting sqref="R83">
    <cfRule type="cellIs" dxfId="38792" priority="2839" operator="lessThan">
      <formula>0.8</formula>
    </cfRule>
    <cfRule type="cellIs" dxfId="38791" priority="2840" operator="greaterThan">
      <formula>1</formula>
    </cfRule>
  </conditionalFormatting>
  <conditionalFormatting sqref="R83">
    <cfRule type="cellIs" dxfId="38790" priority="2837" operator="greaterThan">
      <formula>1</formula>
    </cfRule>
    <cfRule type="cellIs" dxfId="38789" priority="2838" operator="lessThan">
      <formula>0.8</formula>
    </cfRule>
  </conditionalFormatting>
  <conditionalFormatting sqref="P83">
    <cfRule type="cellIs" dxfId="38788" priority="2836" operator="greaterThan">
      <formula>0</formula>
    </cfRule>
  </conditionalFormatting>
  <conditionalFormatting sqref="Q83">
    <cfRule type="cellIs" dxfId="38787" priority="2841" operator="lessThan">
      <formula>0</formula>
    </cfRule>
  </conditionalFormatting>
  <conditionalFormatting sqref="P83">
    <cfRule type="cellIs" dxfId="38786" priority="2830" operator="greaterThan">
      <formula>0</formula>
    </cfRule>
  </conditionalFormatting>
  <conditionalFormatting sqref="Q83">
    <cfRule type="cellIs" dxfId="38785" priority="2835" operator="lessThan">
      <formula>0</formula>
    </cfRule>
  </conditionalFormatting>
  <conditionalFormatting sqref="R83">
    <cfRule type="cellIs" dxfId="38784" priority="2833" operator="lessThan">
      <formula>0.8</formula>
    </cfRule>
    <cfRule type="cellIs" dxfId="38783" priority="2834" operator="greaterThan">
      <formula>1</formula>
    </cfRule>
  </conditionalFormatting>
  <conditionalFormatting sqref="R83">
    <cfRule type="cellIs" dxfId="38782" priority="2831" operator="greaterThan">
      <formula>1</formula>
    </cfRule>
    <cfRule type="cellIs" dxfId="38781" priority="2832" operator="lessThan">
      <formula>0.8</formula>
    </cfRule>
  </conditionalFormatting>
  <conditionalFormatting sqref="R83">
    <cfRule type="cellIs" dxfId="38780" priority="2827" operator="lessThan">
      <formula>0.8</formula>
    </cfRule>
    <cfRule type="cellIs" dxfId="38779" priority="2828" operator="greaterThan">
      <formula>1</formula>
    </cfRule>
  </conditionalFormatting>
  <conditionalFormatting sqref="R83">
    <cfRule type="cellIs" dxfId="38778" priority="2825" operator="greaterThan">
      <formula>1</formula>
    </cfRule>
    <cfRule type="cellIs" dxfId="38777" priority="2826" operator="lessThan">
      <formula>0.8</formula>
    </cfRule>
  </conditionalFormatting>
  <conditionalFormatting sqref="P83">
    <cfRule type="cellIs" dxfId="38776" priority="2824" operator="greaterThan">
      <formula>0</formula>
    </cfRule>
  </conditionalFormatting>
  <conditionalFormatting sqref="Q83">
    <cfRule type="cellIs" dxfId="38775" priority="2829" operator="lessThan">
      <formula>0</formula>
    </cfRule>
  </conditionalFormatting>
  <conditionalFormatting sqref="R83">
    <cfRule type="cellIs" dxfId="38774" priority="2821" operator="lessThan">
      <formula>0.8</formula>
    </cfRule>
    <cfRule type="cellIs" dxfId="38773" priority="2822" operator="greaterThan">
      <formula>1</formula>
    </cfRule>
  </conditionalFormatting>
  <conditionalFormatting sqref="R83">
    <cfRule type="cellIs" dxfId="38772" priority="2819" operator="greaterThan">
      <formula>1</formula>
    </cfRule>
    <cfRule type="cellIs" dxfId="38771" priority="2820" operator="lessThan">
      <formula>0.8</formula>
    </cfRule>
  </conditionalFormatting>
  <conditionalFormatting sqref="P83">
    <cfRule type="cellIs" dxfId="38770" priority="2818" operator="greaterThan">
      <formula>0</formula>
    </cfRule>
  </conditionalFormatting>
  <conditionalFormatting sqref="Q83">
    <cfRule type="cellIs" dxfId="38769" priority="2823" operator="lessThan">
      <formula>0</formula>
    </cfRule>
  </conditionalFormatting>
  <conditionalFormatting sqref="Q83">
    <cfRule type="cellIs" dxfId="38768" priority="2817" operator="lessThan">
      <formula>0</formula>
    </cfRule>
  </conditionalFormatting>
  <conditionalFormatting sqref="R83">
    <cfRule type="cellIs" dxfId="38767" priority="2815" operator="lessThan">
      <formula>0.8</formula>
    </cfRule>
    <cfRule type="cellIs" dxfId="38766" priority="2816" operator="greaterThan">
      <formula>1</formula>
    </cfRule>
  </conditionalFormatting>
  <conditionalFormatting sqref="R83">
    <cfRule type="cellIs" dxfId="38765" priority="2813" operator="greaterThan">
      <formula>1</formula>
    </cfRule>
    <cfRule type="cellIs" dxfId="38764" priority="2814" operator="lessThan">
      <formula>0.8</formula>
    </cfRule>
  </conditionalFormatting>
  <conditionalFormatting sqref="P83">
    <cfRule type="cellIs" dxfId="38763" priority="2812" operator="greaterThan">
      <formula>0</formula>
    </cfRule>
  </conditionalFormatting>
  <conditionalFormatting sqref="Q83">
    <cfRule type="cellIs" dxfId="38762" priority="2806" operator="lessThan">
      <formula>0</formula>
    </cfRule>
  </conditionalFormatting>
  <conditionalFormatting sqref="R83">
    <cfRule type="cellIs" dxfId="38761" priority="2810" operator="lessThan">
      <formula>0.8</formula>
    </cfRule>
    <cfRule type="cellIs" dxfId="38760" priority="2811" operator="greaterThan">
      <formula>1</formula>
    </cfRule>
  </conditionalFormatting>
  <conditionalFormatting sqref="R83">
    <cfRule type="cellIs" dxfId="38759" priority="2808" operator="greaterThan">
      <formula>1</formula>
    </cfRule>
    <cfRule type="cellIs" dxfId="38758" priority="2809" operator="lessThan">
      <formula>0.8</formula>
    </cfRule>
  </conditionalFormatting>
  <conditionalFormatting sqref="P83">
    <cfRule type="cellIs" dxfId="38757" priority="2807" operator="greaterThan">
      <formula>0</formula>
    </cfRule>
  </conditionalFormatting>
  <conditionalFormatting sqref="Q83">
    <cfRule type="cellIs" dxfId="38756" priority="2805" operator="lessThan">
      <formula>0</formula>
    </cfRule>
  </conditionalFormatting>
  <conditionalFormatting sqref="R83">
    <cfRule type="cellIs" dxfId="38755" priority="2803" operator="lessThan">
      <formula>0.8</formula>
    </cfRule>
    <cfRule type="cellIs" dxfId="38754" priority="2804" operator="greaterThan">
      <formula>1</formula>
    </cfRule>
  </conditionalFormatting>
  <conditionalFormatting sqref="R83">
    <cfRule type="cellIs" dxfId="38753" priority="2801" operator="greaterThan">
      <formula>1</formula>
    </cfRule>
    <cfRule type="cellIs" dxfId="38752" priority="2802" operator="lessThan">
      <formula>0.8</formula>
    </cfRule>
  </conditionalFormatting>
  <conditionalFormatting sqref="P83">
    <cfRule type="cellIs" dxfId="38751" priority="2800" operator="greaterThan">
      <formula>0</formula>
    </cfRule>
  </conditionalFormatting>
  <conditionalFormatting sqref="Q83">
    <cfRule type="cellIs" dxfId="38750" priority="2799" operator="lessThan">
      <formula>0</formula>
    </cfRule>
  </conditionalFormatting>
  <conditionalFormatting sqref="R83">
    <cfRule type="cellIs" dxfId="38749" priority="2797" operator="lessThan">
      <formula>0.8</formula>
    </cfRule>
    <cfRule type="cellIs" dxfId="38748" priority="2798" operator="greaterThan">
      <formula>1</formula>
    </cfRule>
  </conditionalFormatting>
  <conditionalFormatting sqref="R83">
    <cfRule type="cellIs" dxfId="38747" priority="2795" operator="greaterThan">
      <formula>1</formula>
    </cfRule>
    <cfRule type="cellIs" dxfId="38746" priority="2796" operator="lessThan">
      <formula>0.8</formula>
    </cfRule>
  </conditionalFormatting>
  <conditionalFormatting sqref="P83">
    <cfRule type="cellIs" dxfId="38745" priority="2794" operator="greaterThan">
      <formula>0</formula>
    </cfRule>
  </conditionalFormatting>
  <conditionalFormatting sqref="Q83">
    <cfRule type="cellIs" dxfId="38744" priority="2793" operator="lessThan">
      <formula>0</formula>
    </cfRule>
  </conditionalFormatting>
  <conditionalFormatting sqref="R83">
    <cfRule type="cellIs" dxfId="38743" priority="2791" operator="lessThan">
      <formula>0.8</formula>
    </cfRule>
    <cfRule type="cellIs" dxfId="38742" priority="2792" operator="greaterThan">
      <formula>1</formula>
    </cfRule>
  </conditionalFormatting>
  <conditionalFormatting sqref="R83">
    <cfRule type="cellIs" dxfId="38741" priority="2789" operator="greaterThan">
      <formula>1</formula>
    </cfRule>
    <cfRule type="cellIs" dxfId="38740" priority="2790" operator="lessThan">
      <formula>0.8</formula>
    </cfRule>
  </conditionalFormatting>
  <conditionalFormatting sqref="P83">
    <cfRule type="cellIs" dxfId="38739" priority="2788" operator="greaterThan">
      <formula>0</formula>
    </cfRule>
  </conditionalFormatting>
  <conditionalFormatting sqref="Q83">
    <cfRule type="cellIs" dxfId="38738" priority="2787" operator="lessThan">
      <formula>0</formula>
    </cfRule>
  </conditionalFormatting>
  <conditionalFormatting sqref="R83">
    <cfRule type="cellIs" dxfId="38737" priority="2785" operator="lessThan">
      <formula>0.8</formula>
    </cfRule>
    <cfRule type="cellIs" dxfId="38736" priority="2786" operator="greaterThan">
      <formula>1</formula>
    </cfRule>
  </conditionalFormatting>
  <conditionalFormatting sqref="R83">
    <cfRule type="cellIs" dxfId="38735" priority="2783" operator="greaterThan">
      <formula>1</formula>
    </cfRule>
    <cfRule type="cellIs" dxfId="38734" priority="2784" operator="lessThan">
      <formula>0.8</formula>
    </cfRule>
  </conditionalFormatting>
  <conditionalFormatting sqref="P83">
    <cfRule type="cellIs" dxfId="38733" priority="2782" operator="greaterThan">
      <formula>0</formula>
    </cfRule>
  </conditionalFormatting>
  <conditionalFormatting sqref="Q83">
    <cfRule type="cellIs" dxfId="38732" priority="2781" operator="lessThan">
      <formula>0</formula>
    </cfRule>
  </conditionalFormatting>
  <conditionalFormatting sqref="R83">
    <cfRule type="cellIs" dxfId="38731" priority="2779" operator="lessThan">
      <formula>0.8</formula>
    </cfRule>
    <cfRule type="cellIs" dxfId="38730" priority="2780" operator="greaterThan">
      <formula>1</formula>
    </cfRule>
  </conditionalFormatting>
  <conditionalFormatting sqref="R83">
    <cfRule type="cellIs" dxfId="38729" priority="2777" operator="greaterThan">
      <formula>1</formula>
    </cfRule>
    <cfRule type="cellIs" dxfId="38728" priority="2778" operator="lessThan">
      <formula>0.8</formula>
    </cfRule>
  </conditionalFormatting>
  <conditionalFormatting sqref="P83">
    <cfRule type="cellIs" dxfId="38727" priority="2776" operator="greaterThan">
      <formula>0</formula>
    </cfRule>
  </conditionalFormatting>
  <conditionalFormatting sqref="P83">
    <cfRule type="cellIs" dxfId="38726" priority="2770" operator="greaterThan">
      <formula>0</formula>
    </cfRule>
  </conditionalFormatting>
  <conditionalFormatting sqref="Q83">
    <cfRule type="cellIs" dxfId="38725" priority="2775" operator="lessThan">
      <formula>0</formula>
    </cfRule>
  </conditionalFormatting>
  <conditionalFormatting sqref="R83">
    <cfRule type="cellIs" dxfId="38724" priority="2773" operator="lessThan">
      <formula>0.8</formula>
    </cfRule>
    <cfRule type="cellIs" dxfId="38723" priority="2774" operator="greaterThan">
      <formula>1</formula>
    </cfRule>
  </conditionalFormatting>
  <conditionalFormatting sqref="R83">
    <cfRule type="cellIs" dxfId="38722" priority="2771" operator="greaterThan">
      <formula>1</formula>
    </cfRule>
    <cfRule type="cellIs" dxfId="38721" priority="2772" operator="lessThan">
      <formula>0.8</formula>
    </cfRule>
  </conditionalFormatting>
  <conditionalFormatting sqref="P83">
    <cfRule type="cellIs" dxfId="38720" priority="2764" operator="greaterThan">
      <formula>0</formula>
    </cfRule>
  </conditionalFormatting>
  <conditionalFormatting sqref="Q83">
    <cfRule type="cellIs" dxfId="38719" priority="2769" operator="lessThan">
      <formula>0</formula>
    </cfRule>
  </conditionalFormatting>
  <conditionalFormatting sqref="R83">
    <cfRule type="cellIs" dxfId="38718" priority="2767" operator="lessThan">
      <formula>0.8</formula>
    </cfRule>
    <cfRule type="cellIs" dxfId="38717" priority="2768" operator="greaterThan">
      <formula>1</formula>
    </cfRule>
  </conditionalFormatting>
  <conditionalFormatting sqref="R83">
    <cfRule type="cellIs" dxfId="38716" priority="2765" operator="greaterThan">
      <formula>1</formula>
    </cfRule>
    <cfRule type="cellIs" dxfId="38715" priority="2766" operator="lessThan">
      <formula>0.8</formula>
    </cfRule>
  </conditionalFormatting>
  <conditionalFormatting sqref="R83">
    <cfRule type="cellIs" dxfId="38714" priority="2761" operator="lessThan">
      <formula>0.8</formula>
    </cfRule>
    <cfRule type="cellIs" dxfId="38713" priority="2762" operator="greaterThan">
      <formula>1</formula>
    </cfRule>
  </conditionalFormatting>
  <conditionalFormatting sqref="R83">
    <cfRule type="cellIs" dxfId="38712" priority="2759" operator="greaterThan">
      <formula>1</formula>
    </cfRule>
    <cfRule type="cellIs" dxfId="38711" priority="2760" operator="lessThan">
      <formula>0.8</formula>
    </cfRule>
  </conditionalFormatting>
  <conditionalFormatting sqref="P83">
    <cfRule type="cellIs" dxfId="38710" priority="2758" operator="greaterThan">
      <formula>0</formula>
    </cfRule>
  </conditionalFormatting>
  <conditionalFormatting sqref="Q83">
    <cfRule type="cellIs" dxfId="38709" priority="2763" operator="lessThan">
      <formula>0</formula>
    </cfRule>
  </conditionalFormatting>
  <conditionalFormatting sqref="Q83">
    <cfRule type="cellIs" dxfId="38708" priority="2752" operator="lessThan">
      <formula>0</formula>
    </cfRule>
  </conditionalFormatting>
  <conditionalFormatting sqref="P83">
    <cfRule type="cellIs" dxfId="38707" priority="2753" operator="greaterThan">
      <formula>0</formula>
    </cfRule>
  </conditionalFormatting>
  <conditionalFormatting sqref="R83">
    <cfRule type="cellIs" dxfId="38706" priority="2756" operator="lessThan">
      <formula>0.8</formula>
    </cfRule>
    <cfRule type="cellIs" dxfId="38705" priority="2757" operator="greaterThan">
      <formula>1</formula>
    </cfRule>
  </conditionalFormatting>
  <conditionalFormatting sqref="R83">
    <cfRule type="cellIs" dxfId="38704" priority="2754" operator="greaterThan">
      <formula>1</formula>
    </cfRule>
    <cfRule type="cellIs" dxfId="38703" priority="2755" operator="lessThan">
      <formula>0.8</formula>
    </cfRule>
  </conditionalFormatting>
  <conditionalFormatting sqref="Q83">
    <cfRule type="cellIs" dxfId="38702" priority="2746" operator="lessThan">
      <formula>0</formula>
    </cfRule>
  </conditionalFormatting>
  <conditionalFormatting sqref="R83">
    <cfRule type="cellIs" dxfId="38701" priority="2750" operator="lessThan">
      <formula>0.8</formula>
    </cfRule>
    <cfRule type="cellIs" dxfId="38700" priority="2751" operator="greaterThan">
      <formula>1</formula>
    </cfRule>
  </conditionalFormatting>
  <conditionalFormatting sqref="R83">
    <cfRule type="cellIs" dxfId="38699" priority="2748" operator="greaterThan">
      <formula>1</formula>
    </cfRule>
    <cfRule type="cellIs" dxfId="38698" priority="2749" operator="lessThan">
      <formula>0.8</formula>
    </cfRule>
  </conditionalFormatting>
  <conditionalFormatting sqref="P83">
    <cfRule type="cellIs" dxfId="38697" priority="2747" operator="greaterThan">
      <formula>0</formula>
    </cfRule>
  </conditionalFormatting>
  <conditionalFormatting sqref="Q83">
    <cfRule type="cellIs" dxfId="38696" priority="2745" operator="lessThan">
      <formula>0</formula>
    </cfRule>
  </conditionalFormatting>
  <conditionalFormatting sqref="R83">
    <cfRule type="cellIs" dxfId="38695" priority="2743" operator="lessThan">
      <formula>0.8</formula>
    </cfRule>
    <cfRule type="cellIs" dxfId="38694" priority="2744" operator="greaterThan">
      <formula>1</formula>
    </cfRule>
  </conditionalFormatting>
  <conditionalFormatting sqref="R83">
    <cfRule type="cellIs" dxfId="38693" priority="2741" operator="greaterThan">
      <formula>1</formula>
    </cfRule>
    <cfRule type="cellIs" dxfId="38692" priority="2742" operator="lessThan">
      <formula>0.8</formula>
    </cfRule>
  </conditionalFormatting>
  <conditionalFormatting sqref="P83">
    <cfRule type="cellIs" dxfId="38691" priority="2740" operator="greaterThan">
      <formula>0</formula>
    </cfRule>
  </conditionalFormatting>
  <conditionalFormatting sqref="Q83">
    <cfRule type="cellIs" dxfId="38690" priority="2739" operator="lessThan">
      <formula>0</formula>
    </cfRule>
  </conditionalFormatting>
  <conditionalFormatting sqref="R83">
    <cfRule type="cellIs" dxfId="38689" priority="2737" operator="lessThan">
      <formula>0.8</formula>
    </cfRule>
    <cfRule type="cellIs" dxfId="38688" priority="2738" operator="greaterThan">
      <formula>1</formula>
    </cfRule>
  </conditionalFormatting>
  <conditionalFormatting sqref="R83">
    <cfRule type="cellIs" dxfId="38687" priority="2735" operator="greaterThan">
      <formula>1</formula>
    </cfRule>
    <cfRule type="cellIs" dxfId="38686" priority="2736" operator="lessThan">
      <formula>0.8</formula>
    </cfRule>
  </conditionalFormatting>
  <conditionalFormatting sqref="P83">
    <cfRule type="cellIs" dxfId="38685" priority="2734" operator="greaterThan">
      <formula>0</formula>
    </cfRule>
  </conditionalFormatting>
  <conditionalFormatting sqref="Q83">
    <cfRule type="cellIs" dxfId="38684" priority="2733" operator="lessThan">
      <formula>0</formula>
    </cfRule>
  </conditionalFormatting>
  <conditionalFormatting sqref="R83">
    <cfRule type="cellIs" dxfId="38683" priority="2731" operator="lessThan">
      <formula>0.8</formula>
    </cfRule>
    <cfRule type="cellIs" dxfId="38682" priority="2732" operator="greaterThan">
      <formula>1</formula>
    </cfRule>
  </conditionalFormatting>
  <conditionalFormatting sqref="R83">
    <cfRule type="cellIs" dxfId="38681" priority="2729" operator="greaterThan">
      <formula>1</formula>
    </cfRule>
    <cfRule type="cellIs" dxfId="38680" priority="2730" operator="lessThan">
      <formula>0.8</formula>
    </cfRule>
  </conditionalFormatting>
  <conditionalFormatting sqref="P83">
    <cfRule type="cellIs" dxfId="38679" priority="2728" operator="greaterThan">
      <formula>0</formula>
    </cfRule>
  </conditionalFormatting>
  <conditionalFormatting sqref="Q83">
    <cfRule type="cellIs" dxfId="38678" priority="2727" operator="lessThan">
      <formula>0</formula>
    </cfRule>
  </conditionalFormatting>
  <conditionalFormatting sqref="R83">
    <cfRule type="cellIs" dxfId="38677" priority="2725" operator="lessThan">
      <formula>0.8</formula>
    </cfRule>
    <cfRule type="cellIs" dxfId="38676" priority="2726" operator="greaterThan">
      <formula>1</formula>
    </cfRule>
  </conditionalFormatting>
  <conditionalFormatting sqref="R83">
    <cfRule type="cellIs" dxfId="38675" priority="2723" operator="greaterThan">
      <formula>1</formula>
    </cfRule>
    <cfRule type="cellIs" dxfId="38674" priority="2724" operator="lessThan">
      <formula>0.8</formula>
    </cfRule>
  </conditionalFormatting>
  <conditionalFormatting sqref="P83">
    <cfRule type="cellIs" dxfId="38673" priority="2722" operator="greaterThan">
      <formula>0</formula>
    </cfRule>
  </conditionalFormatting>
  <conditionalFormatting sqref="Q83">
    <cfRule type="cellIs" dxfId="38672" priority="2721" operator="lessThan">
      <formula>0</formula>
    </cfRule>
  </conditionalFormatting>
  <conditionalFormatting sqref="R83">
    <cfRule type="cellIs" dxfId="38671" priority="2719" operator="lessThan">
      <formula>0.8</formula>
    </cfRule>
    <cfRule type="cellIs" dxfId="38670" priority="2720" operator="greaterThan">
      <formula>1</formula>
    </cfRule>
  </conditionalFormatting>
  <conditionalFormatting sqref="R83">
    <cfRule type="cellIs" dxfId="38669" priority="2717" operator="greaterThan">
      <formula>1</formula>
    </cfRule>
    <cfRule type="cellIs" dxfId="38668" priority="2718" operator="lessThan">
      <formula>0.8</formula>
    </cfRule>
  </conditionalFormatting>
  <conditionalFormatting sqref="P83">
    <cfRule type="cellIs" dxfId="38667" priority="2716" operator="greaterThan">
      <formula>0</formula>
    </cfRule>
  </conditionalFormatting>
  <conditionalFormatting sqref="Q83">
    <cfRule type="cellIs" dxfId="38666" priority="2715" operator="lessThan">
      <formula>0</formula>
    </cfRule>
  </conditionalFormatting>
  <conditionalFormatting sqref="R83">
    <cfRule type="cellIs" dxfId="38665" priority="2713" operator="lessThan">
      <formula>0.8</formula>
    </cfRule>
    <cfRule type="cellIs" dxfId="38664" priority="2714" operator="greaterThan">
      <formula>1</formula>
    </cfRule>
  </conditionalFormatting>
  <conditionalFormatting sqref="R83">
    <cfRule type="cellIs" dxfId="38663" priority="2711" operator="greaterThan">
      <formula>1</formula>
    </cfRule>
    <cfRule type="cellIs" dxfId="38662" priority="2712" operator="lessThan">
      <formula>0.8</formula>
    </cfRule>
  </conditionalFormatting>
  <conditionalFormatting sqref="P83">
    <cfRule type="cellIs" dxfId="38661" priority="2710" operator="greaterThan">
      <formula>0</formula>
    </cfRule>
  </conditionalFormatting>
  <conditionalFormatting sqref="Q83">
    <cfRule type="cellIs" dxfId="38660" priority="2709" operator="lessThan">
      <formula>0</formula>
    </cfRule>
  </conditionalFormatting>
  <conditionalFormatting sqref="R83">
    <cfRule type="cellIs" dxfId="38659" priority="2707" operator="lessThan">
      <formula>0.8</formula>
    </cfRule>
    <cfRule type="cellIs" dxfId="38658" priority="2708" operator="greaterThan">
      <formula>1</formula>
    </cfRule>
  </conditionalFormatting>
  <conditionalFormatting sqref="R83">
    <cfRule type="cellIs" dxfId="38657" priority="2705" operator="greaterThan">
      <formula>1</formula>
    </cfRule>
    <cfRule type="cellIs" dxfId="38656" priority="2706" operator="lessThan">
      <formula>0.8</formula>
    </cfRule>
  </conditionalFormatting>
  <conditionalFormatting sqref="P83">
    <cfRule type="cellIs" dxfId="38655" priority="2704" operator="greaterThan">
      <formula>0</formula>
    </cfRule>
  </conditionalFormatting>
  <conditionalFormatting sqref="P83">
    <cfRule type="cellIs" dxfId="38654" priority="2698" operator="greaterThan">
      <formula>0</formula>
    </cfRule>
  </conditionalFormatting>
  <conditionalFormatting sqref="Q83">
    <cfRule type="cellIs" dxfId="38653" priority="2703" operator="lessThan">
      <formula>0</formula>
    </cfRule>
  </conditionalFormatting>
  <conditionalFormatting sqref="R83">
    <cfRule type="cellIs" dxfId="38652" priority="2701" operator="lessThan">
      <formula>0.8</formula>
    </cfRule>
    <cfRule type="cellIs" dxfId="38651" priority="2702" operator="greaterThan">
      <formula>1</formula>
    </cfRule>
  </conditionalFormatting>
  <conditionalFormatting sqref="R83">
    <cfRule type="cellIs" dxfId="38650" priority="2699" operator="greaterThan">
      <formula>1</formula>
    </cfRule>
    <cfRule type="cellIs" dxfId="38649" priority="2700" operator="lessThan">
      <formula>0.8</formula>
    </cfRule>
  </conditionalFormatting>
  <conditionalFormatting sqref="P83">
    <cfRule type="cellIs" dxfId="38648" priority="2692" operator="greaterThan">
      <formula>0</formula>
    </cfRule>
  </conditionalFormatting>
  <conditionalFormatting sqref="Q83">
    <cfRule type="cellIs" dxfId="38647" priority="2697" operator="lessThan">
      <formula>0</formula>
    </cfRule>
  </conditionalFormatting>
  <conditionalFormatting sqref="R83">
    <cfRule type="cellIs" dxfId="38646" priority="2695" operator="lessThan">
      <formula>0.8</formula>
    </cfRule>
    <cfRule type="cellIs" dxfId="38645" priority="2696" operator="greaterThan">
      <formula>1</formula>
    </cfRule>
  </conditionalFormatting>
  <conditionalFormatting sqref="R83">
    <cfRule type="cellIs" dxfId="38644" priority="2693" operator="greaterThan">
      <formula>1</formula>
    </cfRule>
    <cfRule type="cellIs" dxfId="38643" priority="2694" operator="lessThan">
      <formula>0.8</formula>
    </cfRule>
  </conditionalFormatting>
  <conditionalFormatting sqref="R83">
    <cfRule type="cellIs" dxfId="38642" priority="2689" operator="lessThan">
      <formula>0.8</formula>
    </cfRule>
    <cfRule type="cellIs" dxfId="38641" priority="2690" operator="greaterThan">
      <formula>1</formula>
    </cfRule>
  </conditionalFormatting>
  <conditionalFormatting sqref="R83">
    <cfRule type="cellIs" dxfId="38640" priority="2687" operator="greaterThan">
      <formula>1</formula>
    </cfRule>
    <cfRule type="cellIs" dxfId="38639" priority="2688" operator="lessThan">
      <formula>0.8</formula>
    </cfRule>
  </conditionalFormatting>
  <conditionalFormatting sqref="P83">
    <cfRule type="cellIs" dxfId="38638" priority="2686" operator="greaterThan">
      <formula>0</formula>
    </cfRule>
  </conditionalFormatting>
  <conditionalFormatting sqref="Q83">
    <cfRule type="cellIs" dxfId="38637" priority="2691" operator="lessThan">
      <formula>0</formula>
    </cfRule>
  </conditionalFormatting>
  <conditionalFormatting sqref="Q83">
    <cfRule type="cellIs" dxfId="38636" priority="2685" operator="lessThan">
      <formula>0</formula>
    </cfRule>
  </conditionalFormatting>
  <conditionalFormatting sqref="R83">
    <cfRule type="cellIs" dxfId="38635" priority="2683" operator="lessThan">
      <formula>0.8</formula>
    </cfRule>
    <cfRule type="cellIs" dxfId="38634" priority="2684" operator="greaterThan">
      <formula>1</formula>
    </cfRule>
  </conditionalFormatting>
  <conditionalFormatting sqref="R83">
    <cfRule type="cellIs" dxfId="38633" priority="2681" operator="greaterThan">
      <formula>1</formula>
    </cfRule>
    <cfRule type="cellIs" dxfId="38632" priority="2682" operator="lessThan">
      <formula>0.8</formula>
    </cfRule>
  </conditionalFormatting>
  <conditionalFormatting sqref="P83">
    <cfRule type="cellIs" dxfId="38631" priority="2680" operator="greaterThan">
      <formula>0</formula>
    </cfRule>
  </conditionalFormatting>
  <conditionalFormatting sqref="P83">
    <cfRule type="cellIs" dxfId="38630" priority="2674" operator="greaterThan">
      <formula>0</formula>
    </cfRule>
  </conditionalFormatting>
  <conditionalFormatting sqref="Q83">
    <cfRule type="cellIs" dxfId="38629" priority="2679" operator="lessThan">
      <formula>0</formula>
    </cfRule>
  </conditionalFormatting>
  <conditionalFormatting sqref="R83">
    <cfRule type="cellIs" dxfId="38628" priority="2677" operator="lessThan">
      <formula>0.8</formula>
    </cfRule>
    <cfRule type="cellIs" dxfId="38627" priority="2678" operator="greaterThan">
      <formula>1</formula>
    </cfRule>
  </conditionalFormatting>
  <conditionalFormatting sqref="R83">
    <cfRule type="cellIs" dxfId="38626" priority="2675" operator="greaterThan">
      <formula>1</formula>
    </cfRule>
    <cfRule type="cellIs" dxfId="38625" priority="2676" operator="lessThan">
      <formula>0.8</formula>
    </cfRule>
  </conditionalFormatting>
  <conditionalFormatting sqref="P83">
    <cfRule type="cellIs" dxfId="38624" priority="2668" operator="greaterThan">
      <formula>0</formula>
    </cfRule>
  </conditionalFormatting>
  <conditionalFormatting sqref="Q83">
    <cfRule type="cellIs" dxfId="38623" priority="2673" operator="lessThan">
      <formula>0</formula>
    </cfRule>
  </conditionalFormatting>
  <conditionalFormatting sqref="R83">
    <cfRule type="cellIs" dxfId="38622" priority="2671" operator="lessThan">
      <formula>0.8</formula>
    </cfRule>
    <cfRule type="cellIs" dxfId="38621" priority="2672" operator="greaterThan">
      <formula>1</formula>
    </cfRule>
  </conditionalFormatting>
  <conditionalFormatting sqref="R83">
    <cfRule type="cellIs" dxfId="38620" priority="2669" operator="greaterThan">
      <formula>1</formula>
    </cfRule>
    <cfRule type="cellIs" dxfId="38619" priority="2670" operator="lessThan">
      <formula>0.8</formula>
    </cfRule>
  </conditionalFormatting>
  <conditionalFormatting sqref="R83">
    <cfRule type="cellIs" dxfId="38618" priority="2665" operator="lessThan">
      <formula>0.8</formula>
    </cfRule>
    <cfRule type="cellIs" dxfId="38617" priority="2666" operator="greaterThan">
      <formula>1</formula>
    </cfRule>
  </conditionalFormatting>
  <conditionalFormatting sqref="R83">
    <cfRule type="cellIs" dxfId="38616" priority="2663" operator="greaterThan">
      <formula>1</formula>
    </cfRule>
    <cfRule type="cellIs" dxfId="38615" priority="2664" operator="lessThan">
      <formula>0.8</formula>
    </cfRule>
  </conditionalFormatting>
  <conditionalFormatting sqref="P83">
    <cfRule type="cellIs" dxfId="38614" priority="2662" operator="greaterThan">
      <formula>0</formula>
    </cfRule>
  </conditionalFormatting>
  <conditionalFormatting sqref="Q83">
    <cfRule type="cellIs" dxfId="38613" priority="2667" operator="lessThan">
      <formula>0</formula>
    </cfRule>
  </conditionalFormatting>
  <conditionalFormatting sqref="P83">
    <cfRule type="cellIs" dxfId="38612" priority="2656" operator="greaterThan">
      <formula>0</formula>
    </cfRule>
  </conditionalFormatting>
  <conditionalFormatting sqref="Q83">
    <cfRule type="cellIs" dxfId="38611" priority="2661" operator="lessThan">
      <formula>0</formula>
    </cfRule>
  </conditionalFormatting>
  <conditionalFormatting sqref="R83">
    <cfRule type="cellIs" dxfId="38610" priority="2659" operator="lessThan">
      <formula>0.8</formula>
    </cfRule>
    <cfRule type="cellIs" dxfId="38609" priority="2660" operator="greaterThan">
      <formula>1</formula>
    </cfRule>
  </conditionalFormatting>
  <conditionalFormatting sqref="R83">
    <cfRule type="cellIs" dxfId="38608" priority="2657" operator="greaterThan">
      <formula>1</formula>
    </cfRule>
    <cfRule type="cellIs" dxfId="38607" priority="2658" operator="lessThan">
      <formula>0.8</formula>
    </cfRule>
  </conditionalFormatting>
  <conditionalFormatting sqref="R83">
    <cfRule type="cellIs" dxfId="38606" priority="2653" operator="lessThan">
      <formula>0.8</formula>
    </cfRule>
    <cfRule type="cellIs" dxfId="38605" priority="2654" operator="greaterThan">
      <formula>1</formula>
    </cfRule>
  </conditionalFormatting>
  <conditionalFormatting sqref="R83">
    <cfRule type="cellIs" dxfId="38604" priority="2651" operator="greaterThan">
      <formula>1</formula>
    </cfRule>
    <cfRule type="cellIs" dxfId="38603" priority="2652" operator="lessThan">
      <formula>0.8</formula>
    </cfRule>
  </conditionalFormatting>
  <conditionalFormatting sqref="P83">
    <cfRule type="cellIs" dxfId="38602" priority="2650" operator="greaterThan">
      <formula>0</formula>
    </cfRule>
  </conditionalFormatting>
  <conditionalFormatting sqref="Q83">
    <cfRule type="cellIs" dxfId="38601" priority="2655" operator="lessThan">
      <formula>0</formula>
    </cfRule>
  </conditionalFormatting>
  <conditionalFormatting sqref="R83">
    <cfRule type="cellIs" dxfId="38600" priority="2647" operator="lessThan">
      <formula>0.8</formula>
    </cfRule>
    <cfRule type="cellIs" dxfId="38599" priority="2648" operator="greaterThan">
      <formula>1</formula>
    </cfRule>
  </conditionalFormatting>
  <conditionalFormatting sqref="R83">
    <cfRule type="cellIs" dxfId="38598" priority="2645" operator="greaterThan">
      <formula>1</formula>
    </cfRule>
    <cfRule type="cellIs" dxfId="38597" priority="2646" operator="lessThan">
      <formula>0.8</formula>
    </cfRule>
  </conditionalFormatting>
  <conditionalFormatting sqref="P83">
    <cfRule type="cellIs" dxfId="38596" priority="2644" operator="greaterThan">
      <formula>0</formula>
    </cfRule>
  </conditionalFormatting>
  <conditionalFormatting sqref="Q83">
    <cfRule type="cellIs" dxfId="38595" priority="2649" operator="lessThan">
      <formula>0</formula>
    </cfRule>
  </conditionalFormatting>
  <conditionalFormatting sqref="Q83">
    <cfRule type="cellIs" dxfId="38594" priority="2643" operator="lessThan">
      <formula>0</formula>
    </cfRule>
  </conditionalFormatting>
  <conditionalFormatting sqref="R83">
    <cfRule type="cellIs" dxfId="38593" priority="2641" operator="lessThan">
      <formula>0.8</formula>
    </cfRule>
    <cfRule type="cellIs" dxfId="38592" priority="2642" operator="greaterThan">
      <formula>1</formula>
    </cfRule>
  </conditionalFormatting>
  <conditionalFormatting sqref="R83">
    <cfRule type="cellIs" dxfId="38591" priority="2639" operator="greaterThan">
      <formula>1</formula>
    </cfRule>
    <cfRule type="cellIs" dxfId="38590" priority="2640" operator="lessThan">
      <formula>0.8</formula>
    </cfRule>
  </conditionalFormatting>
  <conditionalFormatting sqref="P83">
    <cfRule type="cellIs" dxfId="38589" priority="2638" operator="greaterThan">
      <formula>0</formula>
    </cfRule>
  </conditionalFormatting>
  <conditionalFormatting sqref="Q83">
    <cfRule type="cellIs" dxfId="38588" priority="2632" operator="lessThan">
      <formula>0</formula>
    </cfRule>
  </conditionalFormatting>
  <conditionalFormatting sqref="R83">
    <cfRule type="cellIs" dxfId="38587" priority="2636" operator="lessThan">
      <formula>0.8</formula>
    </cfRule>
    <cfRule type="cellIs" dxfId="38586" priority="2637" operator="greaterThan">
      <formula>1</formula>
    </cfRule>
  </conditionalFormatting>
  <conditionalFormatting sqref="R83">
    <cfRule type="cellIs" dxfId="38585" priority="2634" operator="greaterThan">
      <formula>1</formula>
    </cfRule>
    <cfRule type="cellIs" dxfId="38584" priority="2635" operator="lessThan">
      <formula>0.8</formula>
    </cfRule>
  </conditionalFormatting>
  <conditionalFormatting sqref="P83">
    <cfRule type="cellIs" dxfId="38583" priority="2633" operator="greaterThan">
      <formula>0</formula>
    </cfRule>
  </conditionalFormatting>
  <conditionalFormatting sqref="Q83">
    <cfRule type="cellIs" dxfId="38582" priority="2631" operator="lessThan">
      <formula>0</formula>
    </cfRule>
  </conditionalFormatting>
  <conditionalFormatting sqref="R83">
    <cfRule type="cellIs" dxfId="38581" priority="2629" operator="lessThan">
      <formula>0.8</formula>
    </cfRule>
    <cfRule type="cellIs" dxfId="38580" priority="2630" operator="greaterThan">
      <formula>1</formula>
    </cfRule>
  </conditionalFormatting>
  <conditionalFormatting sqref="R83">
    <cfRule type="cellIs" dxfId="38579" priority="2627" operator="greaterThan">
      <formula>1</formula>
    </cfRule>
    <cfRule type="cellIs" dxfId="38578" priority="2628" operator="lessThan">
      <formula>0.8</formula>
    </cfRule>
  </conditionalFormatting>
  <conditionalFormatting sqref="P83">
    <cfRule type="cellIs" dxfId="38577" priority="2626" operator="greaterThan">
      <formula>0</formula>
    </cfRule>
  </conditionalFormatting>
  <conditionalFormatting sqref="Q83">
    <cfRule type="cellIs" dxfId="38576" priority="2625" operator="lessThan">
      <formula>0</formula>
    </cfRule>
  </conditionalFormatting>
  <conditionalFormatting sqref="R83">
    <cfRule type="cellIs" dxfId="38575" priority="2623" operator="lessThan">
      <formula>0.8</formula>
    </cfRule>
    <cfRule type="cellIs" dxfId="38574" priority="2624" operator="greaterThan">
      <formula>1</formula>
    </cfRule>
  </conditionalFormatting>
  <conditionalFormatting sqref="R83">
    <cfRule type="cellIs" dxfId="38573" priority="2621" operator="greaterThan">
      <formula>1</formula>
    </cfRule>
    <cfRule type="cellIs" dxfId="38572" priority="2622" operator="lessThan">
      <formula>0.8</formula>
    </cfRule>
  </conditionalFormatting>
  <conditionalFormatting sqref="P83">
    <cfRule type="cellIs" dxfId="38571" priority="2620" operator="greaterThan">
      <formula>0</formula>
    </cfRule>
  </conditionalFormatting>
  <conditionalFormatting sqref="Q83">
    <cfRule type="cellIs" dxfId="38570" priority="2619" operator="lessThan">
      <formula>0</formula>
    </cfRule>
  </conditionalFormatting>
  <conditionalFormatting sqref="R83">
    <cfRule type="cellIs" dxfId="38569" priority="2617" operator="lessThan">
      <formula>0.8</formula>
    </cfRule>
    <cfRule type="cellIs" dxfId="38568" priority="2618" operator="greaterThan">
      <formula>1</formula>
    </cfRule>
  </conditionalFormatting>
  <conditionalFormatting sqref="R83">
    <cfRule type="cellIs" dxfId="38567" priority="2615" operator="greaterThan">
      <formula>1</formula>
    </cfRule>
    <cfRule type="cellIs" dxfId="38566" priority="2616" operator="lessThan">
      <formula>0.8</formula>
    </cfRule>
  </conditionalFormatting>
  <conditionalFormatting sqref="P83">
    <cfRule type="cellIs" dxfId="38565" priority="2614" operator="greaterThan">
      <formula>0</formula>
    </cfRule>
  </conditionalFormatting>
  <conditionalFormatting sqref="Q83">
    <cfRule type="cellIs" dxfId="38564" priority="2613" operator="lessThan">
      <formula>0</formula>
    </cfRule>
  </conditionalFormatting>
  <conditionalFormatting sqref="R83">
    <cfRule type="cellIs" dxfId="38563" priority="2611" operator="lessThan">
      <formula>0.8</formula>
    </cfRule>
    <cfRule type="cellIs" dxfId="38562" priority="2612" operator="greaterThan">
      <formula>1</formula>
    </cfRule>
  </conditionalFormatting>
  <conditionalFormatting sqref="R83">
    <cfRule type="cellIs" dxfId="38561" priority="2609" operator="greaterThan">
      <formula>1</formula>
    </cfRule>
    <cfRule type="cellIs" dxfId="38560" priority="2610" operator="lessThan">
      <formula>0.8</formula>
    </cfRule>
  </conditionalFormatting>
  <conditionalFormatting sqref="P83">
    <cfRule type="cellIs" dxfId="38559" priority="2608" operator="greaterThan">
      <formula>0</formula>
    </cfRule>
  </conditionalFormatting>
  <conditionalFormatting sqref="Q83">
    <cfRule type="cellIs" dxfId="38558" priority="2607" operator="lessThan">
      <formula>0</formula>
    </cfRule>
  </conditionalFormatting>
  <conditionalFormatting sqref="R83">
    <cfRule type="cellIs" dxfId="38557" priority="2605" operator="lessThan">
      <formula>0.8</formula>
    </cfRule>
    <cfRule type="cellIs" dxfId="38556" priority="2606" operator="greaterThan">
      <formula>1</formula>
    </cfRule>
  </conditionalFormatting>
  <conditionalFormatting sqref="R83">
    <cfRule type="cellIs" dxfId="38555" priority="2603" operator="greaterThan">
      <formula>1</formula>
    </cfRule>
    <cfRule type="cellIs" dxfId="38554" priority="2604" operator="lessThan">
      <formula>0.8</formula>
    </cfRule>
  </conditionalFormatting>
  <conditionalFormatting sqref="P83">
    <cfRule type="cellIs" dxfId="38553" priority="2602" operator="greaterThan">
      <formula>0</formula>
    </cfRule>
  </conditionalFormatting>
  <conditionalFormatting sqref="P83">
    <cfRule type="cellIs" dxfId="38552" priority="2596" operator="greaterThan">
      <formula>0</formula>
    </cfRule>
  </conditionalFormatting>
  <conditionalFormatting sqref="Q83">
    <cfRule type="cellIs" dxfId="38551" priority="2601" operator="lessThan">
      <formula>0</formula>
    </cfRule>
  </conditionalFormatting>
  <conditionalFormatting sqref="R83">
    <cfRule type="cellIs" dxfId="38550" priority="2599" operator="lessThan">
      <formula>0.8</formula>
    </cfRule>
    <cfRule type="cellIs" dxfId="38549" priority="2600" operator="greaterThan">
      <formula>1</formula>
    </cfRule>
  </conditionalFormatting>
  <conditionalFormatting sqref="R83">
    <cfRule type="cellIs" dxfId="38548" priority="2597" operator="greaterThan">
      <formula>1</formula>
    </cfRule>
    <cfRule type="cellIs" dxfId="38547" priority="2598" operator="lessThan">
      <formula>0.8</formula>
    </cfRule>
  </conditionalFormatting>
  <conditionalFormatting sqref="P83">
    <cfRule type="cellIs" dxfId="38546" priority="2590" operator="greaterThan">
      <formula>0</formula>
    </cfRule>
  </conditionalFormatting>
  <conditionalFormatting sqref="Q83">
    <cfRule type="cellIs" dxfId="38545" priority="2595" operator="lessThan">
      <formula>0</formula>
    </cfRule>
  </conditionalFormatting>
  <conditionalFormatting sqref="R83">
    <cfRule type="cellIs" dxfId="38544" priority="2593" operator="lessThan">
      <formula>0.8</formula>
    </cfRule>
    <cfRule type="cellIs" dxfId="38543" priority="2594" operator="greaterThan">
      <formula>1</formula>
    </cfRule>
  </conditionalFormatting>
  <conditionalFormatting sqref="R83">
    <cfRule type="cellIs" dxfId="38542" priority="2591" operator="greaterThan">
      <formula>1</formula>
    </cfRule>
    <cfRule type="cellIs" dxfId="38541" priority="2592" operator="lessThan">
      <formula>0.8</formula>
    </cfRule>
  </conditionalFormatting>
  <conditionalFormatting sqref="R83">
    <cfRule type="cellIs" dxfId="38540" priority="2587" operator="lessThan">
      <formula>0.8</formula>
    </cfRule>
    <cfRule type="cellIs" dxfId="38539" priority="2588" operator="greaterThan">
      <formula>1</formula>
    </cfRule>
  </conditionalFormatting>
  <conditionalFormatting sqref="R83">
    <cfRule type="cellIs" dxfId="38538" priority="2585" operator="greaterThan">
      <formula>1</formula>
    </cfRule>
    <cfRule type="cellIs" dxfId="38537" priority="2586" operator="lessThan">
      <formula>0.8</formula>
    </cfRule>
  </conditionalFormatting>
  <conditionalFormatting sqref="P83">
    <cfRule type="cellIs" dxfId="38536" priority="2584" operator="greaterThan">
      <formula>0</formula>
    </cfRule>
  </conditionalFormatting>
  <conditionalFormatting sqref="Q83">
    <cfRule type="cellIs" dxfId="38535" priority="2589" operator="lessThan">
      <formula>0</formula>
    </cfRule>
  </conditionalFormatting>
  <conditionalFormatting sqref="P123 P125:P126 P128:P129 P131">
    <cfRule type="cellIs" dxfId="38534" priority="2578" operator="greaterThan">
      <formula>0</formula>
    </cfRule>
  </conditionalFormatting>
  <conditionalFormatting sqref="Q123 Q125:Q126 Q128:Q129 Q131">
    <cfRule type="cellIs" dxfId="38533" priority="2583" operator="lessThan">
      <formula>0</formula>
    </cfRule>
  </conditionalFormatting>
  <conditionalFormatting sqref="R123 R125:R126 R128:R129 R131">
    <cfRule type="cellIs" dxfId="38532" priority="2581" operator="lessThan">
      <formula>0.8</formula>
    </cfRule>
    <cfRule type="cellIs" dxfId="38531" priority="2582" operator="greaterThan">
      <formula>1</formula>
    </cfRule>
  </conditionalFormatting>
  <conditionalFormatting sqref="R123 R125:R126 R128:R129 R131">
    <cfRule type="cellIs" dxfId="38530" priority="2579" operator="greaterThan">
      <formula>1</formula>
    </cfRule>
    <cfRule type="cellIs" dxfId="38529" priority="2580" operator="lessThan">
      <formula>0.8</formula>
    </cfRule>
  </conditionalFormatting>
  <conditionalFormatting sqref="Q123 Q125:Q126 Q128:Q129 Q131">
    <cfRule type="cellIs" dxfId="38528" priority="2577" operator="lessThan">
      <formula>0</formula>
    </cfRule>
  </conditionalFormatting>
  <conditionalFormatting sqref="R123 R125:R126 R128:R129 R131">
    <cfRule type="cellIs" dxfId="38527" priority="2575" operator="lessThan">
      <formula>0.8</formula>
    </cfRule>
    <cfRule type="cellIs" dxfId="38526" priority="2576" operator="greaterThan">
      <formula>1</formula>
    </cfRule>
  </conditionalFormatting>
  <conditionalFormatting sqref="R123 R125:R126 R128:R129 R131">
    <cfRule type="cellIs" dxfId="38525" priority="2573" operator="greaterThan">
      <formula>1</formula>
    </cfRule>
    <cfRule type="cellIs" dxfId="38524" priority="2574" operator="lessThan">
      <formula>0.8</formula>
    </cfRule>
  </conditionalFormatting>
  <conditionalFormatting sqref="P123 P125:P126 P128:P129 P131">
    <cfRule type="cellIs" dxfId="38523" priority="2572" operator="greaterThan">
      <formula>0</formula>
    </cfRule>
  </conditionalFormatting>
  <conditionalFormatting sqref="Q31">
    <cfRule type="cellIs" dxfId="38522" priority="2571" operator="lessThan">
      <formula>0</formula>
    </cfRule>
  </conditionalFormatting>
  <conditionalFormatting sqref="R31">
    <cfRule type="cellIs" dxfId="38521" priority="2569" operator="lessThan">
      <formula>0.8</formula>
    </cfRule>
    <cfRule type="cellIs" dxfId="38520" priority="2570" operator="greaterThan">
      <formula>1</formula>
    </cfRule>
  </conditionalFormatting>
  <conditionalFormatting sqref="R31">
    <cfRule type="cellIs" dxfId="38519" priority="2567" operator="greaterThan">
      <formula>1</formula>
    </cfRule>
    <cfRule type="cellIs" dxfId="38518" priority="2568" operator="lessThan">
      <formula>0.8</formula>
    </cfRule>
  </conditionalFormatting>
  <conditionalFormatting sqref="P31">
    <cfRule type="cellIs" dxfId="38517" priority="2566" operator="greaterThan">
      <formula>0</formula>
    </cfRule>
  </conditionalFormatting>
  <conditionalFormatting sqref="Q31">
    <cfRule type="cellIs" dxfId="38516" priority="2565" operator="lessThan">
      <formula>0</formula>
    </cfRule>
  </conditionalFormatting>
  <conditionalFormatting sqref="R31">
    <cfRule type="cellIs" dxfId="38515" priority="2563" operator="lessThan">
      <formula>0.8</formula>
    </cfRule>
    <cfRule type="cellIs" dxfId="38514" priority="2564" operator="greaterThan">
      <formula>1</formula>
    </cfRule>
  </conditionalFormatting>
  <conditionalFormatting sqref="R31">
    <cfRule type="cellIs" dxfId="38513" priority="2561" operator="greaterThan">
      <formula>1</formula>
    </cfRule>
    <cfRule type="cellIs" dxfId="38512" priority="2562" operator="lessThan">
      <formula>0.8</formula>
    </cfRule>
  </conditionalFormatting>
  <conditionalFormatting sqref="P31">
    <cfRule type="cellIs" dxfId="38511" priority="2560" operator="greaterThan">
      <formula>0</formula>
    </cfRule>
  </conditionalFormatting>
  <conditionalFormatting sqref="Q31">
    <cfRule type="cellIs" dxfId="38510" priority="2559" operator="lessThan">
      <formula>0</formula>
    </cfRule>
  </conditionalFormatting>
  <conditionalFormatting sqref="R31">
    <cfRule type="cellIs" dxfId="38509" priority="2557" operator="lessThan">
      <formula>0.8</formula>
    </cfRule>
    <cfRule type="cellIs" dxfId="38508" priority="2558" operator="greaterThan">
      <formula>1</formula>
    </cfRule>
  </conditionalFormatting>
  <conditionalFormatting sqref="R31">
    <cfRule type="cellIs" dxfId="38507" priority="2555" operator="greaterThan">
      <formula>1</formula>
    </cfRule>
    <cfRule type="cellIs" dxfId="38506" priority="2556" operator="lessThan">
      <formula>0.8</formula>
    </cfRule>
  </conditionalFormatting>
  <conditionalFormatting sqref="P31">
    <cfRule type="cellIs" dxfId="38505" priority="2554" operator="greaterThan">
      <formula>0</formula>
    </cfRule>
  </conditionalFormatting>
  <conditionalFormatting sqref="Q31">
    <cfRule type="cellIs" dxfId="38504" priority="2553" operator="lessThan">
      <formula>0</formula>
    </cfRule>
  </conditionalFormatting>
  <conditionalFormatting sqref="R31">
    <cfRule type="cellIs" dxfId="38503" priority="2551" operator="lessThan">
      <formula>0.8</formula>
    </cfRule>
    <cfRule type="cellIs" dxfId="38502" priority="2552" operator="greaterThan">
      <formula>1</formula>
    </cfRule>
  </conditionalFormatting>
  <conditionalFormatting sqref="R31">
    <cfRule type="cellIs" dxfId="38501" priority="2549" operator="greaterThan">
      <formula>1</formula>
    </cfRule>
    <cfRule type="cellIs" dxfId="38500" priority="2550" operator="lessThan">
      <formula>0.8</formula>
    </cfRule>
  </conditionalFormatting>
  <conditionalFormatting sqref="P31">
    <cfRule type="cellIs" dxfId="38499" priority="2548" operator="greaterThan">
      <formula>0</formula>
    </cfRule>
  </conditionalFormatting>
  <conditionalFormatting sqref="P31">
    <cfRule type="cellIs" dxfId="38498" priority="2542" operator="greaterThan">
      <formula>0</formula>
    </cfRule>
  </conditionalFormatting>
  <conditionalFormatting sqref="Q31">
    <cfRule type="cellIs" dxfId="38497" priority="2547" operator="lessThan">
      <formula>0</formula>
    </cfRule>
  </conditionalFormatting>
  <conditionalFormatting sqref="R31">
    <cfRule type="cellIs" dxfId="38496" priority="2545" operator="lessThan">
      <formula>0.8</formula>
    </cfRule>
    <cfRule type="cellIs" dxfId="38495" priority="2546" operator="greaterThan">
      <formula>1</formula>
    </cfRule>
  </conditionalFormatting>
  <conditionalFormatting sqref="R31">
    <cfRule type="cellIs" dxfId="38494" priority="2543" operator="greaterThan">
      <formula>1</formula>
    </cfRule>
    <cfRule type="cellIs" dxfId="38493" priority="2544" operator="lessThan">
      <formula>0.8</formula>
    </cfRule>
  </conditionalFormatting>
  <conditionalFormatting sqref="P31">
    <cfRule type="cellIs" dxfId="38492" priority="2536" operator="greaterThan">
      <formula>0</formula>
    </cfRule>
  </conditionalFormatting>
  <conditionalFormatting sqref="Q31">
    <cfRule type="cellIs" dxfId="38491" priority="2541" operator="lessThan">
      <formula>0</formula>
    </cfRule>
  </conditionalFormatting>
  <conditionalFormatting sqref="R31">
    <cfRule type="cellIs" dxfId="38490" priority="2539" operator="lessThan">
      <formula>0.8</formula>
    </cfRule>
    <cfRule type="cellIs" dxfId="38489" priority="2540" operator="greaterThan">
      <formula>1</formula>
    </cfRule>
  </conditionalFormatting>
  <conditionalFormatting sqref="R31">
    <cfRule type="cellIs" dxfId="38488" priority="2537" operator="greaterThan">
      <formula>1</formula>
    </cfRule>
    <cfRule type="cellIs" dxfId="38487" priority="2538" operator="lessThan">
      <formula>0.8</formula>
    </cfRule>
  </conditionalFormatting>
  <conditionalFormatting sqref="R31">
    <cfRule type="cellIs" dxfId="38486" priority="2533" operator="lessThan">
      <formula>0.8</formula>
    </cfRule>
    <cfRule type="cellIs" dxfId="38485" priority="2534" operator="greaterThan">
      <formula>1</formula>
    </cfRule>
  </conditionalFormatting>
  <conditionalFormatting sqref="R31">
    <cfRule type="cellIs" dxfId="38484" priority="2531" operator="greaterThan">
      <formula>1</formula>
    </cfRule>
    <cfRule type="cellIs" dxfId="38483" priority="2532" operator="lessThan">
      <formula>0.8</formula>
    </cfRule>
  </conditionalFormatting>
  <conditionalFormatting sqref="P31">
    <cfRule type="cellIs" dxfId="38482" priority="2530" operator="greaterThan">
      <formula>0</formula>
    </cfRule>
  </conditionalFormatting>
  <conditionalFormatting sqref="Q31">
    <cfRule type="cellIs" dxfId="38481" priority="2535" operator="lessThan">
      <formula>0</formula>
    </cfRule>
  </conditionalFormatting>
  <conditionalFormatting sqref="Q31">
    <cfRule type="cellIs" dxfId="38480" priority="2529" operator="lessThan">
      <formula>0</formula>
    </cfRule>
  </conditionalFormatting>
  <conditionalFormatting sqref="R31">
    <cfRule type="cellIs" dxfId="38479" priority="2527" operator="lessThan">
      <formula>0.8</formula>
    </cfRule>
    <cfRule type="cellIs" dxfId="38478" priority="2528" operator="greaterThan">
      <formula>1</formula>
    </cfRule>
  </conditionalFormatting>
  <conditionalFormatting sqref="R31">
    <cfRule type="cellIs" dxfId="38477" priority="2525" operator="greaterThan">
      <formula>1</formula>
    </cfRule>
    <cfRule type="cellIs" dxfId="38476" priority="2526" operator="lessThan">
      <formula>0.8</formula>
    </cfRule>
  </conditionalFormatting>
  <conditionalFormatting sqref="P31">
    <cfRule type="cellIs" dxfId="38475" priority="2524" operator="greaterThan">
      <formula>0</formula>
    </cfRule>
  </conditionalFormatting>
  <conditionalFormatting sqref="P31">
    <cfRule type="cellIs" dxfId="38474" priority="2518" operator="greaterThan">
      <formula>0</formula>
    </cfRule>
  </conditionalFormatting>
  <conditionalFormatting sqref="Q31">
    <cfRule type="cellIs" dxfId="38473" priority="2523" operator="lessThan">
      <formula>0</formula>
    </cfRule>
  </conditionalFormatting>
  <conditionalFormatting sqref="R31">
    <cfRule type="cellIs" dxfId="38472" priority="2521" operator="lessThan">
      <formula>0.8</formula>
    </cfRule>
    <cfRule type="cellIs" dxfId="38471" priority="2522" operator="greaterThan">
      <formula>1</formula>
    </cfRule>
  </conditionalFormatting>
  <conditionalFormatting sqref="R31">
    <cfRule type="cellIs" dxfId="38470" priority="2519" operator="greaterThan">
      <formula>1</formula>
    </cfRule>
    <cfRule type="cellIs" dxfId="38469" priority="2520" operator="lessThan">
      <formula>0.8</formula>
    </cfRule>
  </conditionalFormatting>
  <conditionalFormatting sqref="P31">
    <cfRule type="cellIs" dxfId="38468" priority="2512" operator="greaterThan">
      <formula>0</formula>
    </cfRule>
  </conditionalFormatting>
  <conditionalFormatting sqref="Q31">
    <cfRule type="cellIs" dxfId="38467" priority="2517" operator="lessThan">
      <formula>0</formula>
    </cfRule>
  </conditionalFormatting>
  <conditionalFormatting sqref="R31">
    <cfRule type="cellIs" dxfId="38466" priority="2515" operator="lessThan">
      <formula>0.8</formula>
    </cfRule>
    <cfRule type="cellIs" dxfId="38465" priority="2516" operator="greaterThan">
      <formula>1</formula>
    </cfRule>
  </conditionalFormatting>
  <conditionalFormatting sqref="R31">
    <cfRule type="cellIs" dxfId="38464" priority="2513" operator="greaterThan">
      <formula>1</formula>
    </cfRule>
    <cfRule type="cellIs" dxfId="38463" priority="2514" operator="lessThan">
      <formula>0.8</formula>
    </cfRule>
  </conditionalFormatting>
  <conditionalFormatting sqref="R31">
    <cfRule type="cellIs" dxfId="38462" priority="2509" operator="lessThan">
      <formula>0.8</formula>
    </cfRule>
    <cfRule type="cellIs" dxfId="38461" priority="2510" operator="greaterThan">
      <formula>1</formula>
    </cfRule>
  </conditionalFormatting>
  <conditionalFormatting sqref="R31">
    <cfRule type="cellIs" dxfId="38460" priority="2507" operator="greaterThan">
      <formula>1</formula>
    </cfRule>
    <cfRule type="cellIs" dxfId="38459" priority="2508" operator="lessThan">
      <formula>0.8</formula>
    </cfRule>
  </conditionalFormatting>
  <conditionalFormatting sqref="P31">
    <cfRule type="cellIs" dxfId="38458" priority="2506" operator="greaterThan">
      <formula>0</formula>
    </cfRule>
  </conditionalFormatting>
  <conditionalFormatting sqref="Q31">
    <cfRule type="cellIs" dxfId="38457" priority="2511" operator="lessThan">
      <formula>0</formula>
    </cfRule>
  </conditionalFormatting>
  <conditionalFormatting sqref="P31">
    <cfRule type="cellIs" dxfId="38456" priority="2500" operator="greaterThan">
      <formula>0</formula>
    </cfRule>
  </conditionalFormatting>
  <conditionalFormatting sqref="Q31">
    <cfRule type="cellIs" dxfId="38455" priority="2505" operator="lessThan">
      <formula>0</formula>
    </cfRule>
  </conditionalFormatting>
  <conditionalFormatting sqref="R31">
    <cfRule type="cellIs" dxfId="38454" priority="2503" operator="lessThan">
      <formula>0.8</formula>
    </cfRule>
    <cfRule type="cellIs" dxfId="38453" priority="2504" operator="greaterThan">
      <formula>1</formula>
    </cfRule>
  </conditionalFormatting>
  <conditionalFormatting sqref="R31">
    <cfRule type="cellIs" dxfId="38452" priority="2501" operator="greaterThan">
      <formula>1</formula>
    </cfRule>
    <cfRule type="cellIs" dxfId="38451" priority="2502" operator="lessThan">
      <formula>0.8</formula>
    </cfRule>
  </conditionalFormatting>
  <conditionalFormatting sqref="R31">
    <cfRule type="cellIs" dxfId="38450" priority="2497" operator="lessThan">
      <formula>0.8</formula>
    </cfRule>
    <cfRule type="cellIs" dxfId="38449" priority="2498" operator="greaterThan">
      <formula>1</formula>
    </cfRule>
  </conditionalFormatting>
  <conditionalFormatting sqref="R31">
    <cfRule type="cellIs" dxfId="38448" priority="2495" operator="greaterThan">
      <formula>1</formula>
    </cfRule>
    <cfRule type="cellIs" dxfId="38447" priority="2496" operator="lessThan">
      <formula>0.8</formula>
    </cfRule>
  </conditionalFormatting>
  <conditionalFormatting sqref="P31">
    <cfRule type="cellIs" dxfId="38446" priority="2494" operator="greaterThan">
      <formula>0</formula>
    </cfRule>
  </conditionalFormatting>
  <conditionalFormatting sqref="Q31">
    <cfRule type="cellIs" dxfId="38445" priority="2499" operator="lessThan">
      <formula>0</formula>
    </cfRule>
  </conditionalFormatting>
  <conditionalFormatting sqref="R31">
    <cfRule type="cellIs" dxfId="38444" priority="2491" operator="lessThan">
      <formula>0.8</formula>
    </cfRule>
    <cfRule type="cellIs" dxfId="38443" priority="2492" operator="greaterThan">
      <formula>1</formula>
    </cfRule>
  </conditionalFormatting>
  <conditionalFormatting sqref="R31">
    <cfRule type="cellIs" dxfId="38442" priority="2489" operator="greaterThan">
      <formula>1</formula>
    </cfRule>
    <cfRule type="cellIs" dxfId="38441" priority="2490" operator="lessThan">
      <formula>0.8</formula>
    </cfRule>
  </conditionalFormatting>
  <conditionalFormatting sqref="P31">
    <cfRule type="cellIs" dxfId="38440" priority="2488" operator="greaterThan">
      <formula>0</formula>
    </cfRule>
  </conditionalFormatting>
  <conditionalFormatting sqref="Q31">
    <cfRule type="cellIs" dxfId="38439" priority="2493" operator="lessThan">
      <formula>0</formula>
    </cfRule>
  </conditionalFormatting>
  <conditionalFormatting sqref="Q31">
    <cfRule type="cellIs" dxfId="38438" priority="2487" operator="lessThan">
      <formula>0</formula>
    </cfRule>
  </conditionalFormatting>
  <conditionalFormatting sqref="R31">
    <cfRule type="cellIs" dxfId="38437" priority="2485" operator="lessThan">
      <formula>0.8</formula>
    </cfRule>
    <cfRule type="cellIs" dxfId="38436" priority="2486" operator="greaterThan">
      <formula>1</formula>
    </cfRule>
  </conditionalFormatting>
  <conditionalFormatting sqref="R31">
    <cfRule type="cellIs" dxfId="38435" priority="2483" operator="greaterThan">
      <formula>1</formula>
    </cfRule>
    <cfRule type="cellIs" dxfId="38434" priority="2484" operator="lessThan">
      <formula>0.8</formula>
    </cfRule>
  </conditionalFormatting>
  <conditionalFormatting sqref="P31">
    <cfRule type="cellIs" dxfId="38433" priority="2482" operator="greaterThan">
      <formula>0</formula>
    </cfRule>
  </conditionalFormatting>
  <conditionalFormatting sqref="Q31">
    <cfRule type="cellIs" dxfId="38432" priority="2476" operator="lessThan">
      <formula>0</formula>
    </cfRule>
  </conditionalFormatting>
  <conditionalFormatting sqref="R31">
    <cfRule type="cellIs" dxfId="38431" priority="2480" operator="lessThan">
      <formula>0.8</formula>
    </cfRule>
    <cfRule type="cellIs" dxfId="38430" priority="2481" operator="greaterThan">
      <formula>1</formula>
    </cfRule>
  </conditionalFormatting>
  <conditionalFormatting sqref="R31">
    <cfRule type="cellIs" dxfId="38429" priority="2478" operator="greaterThan">
      <formula>1</formula>
    </cfRule>
    <cfRule type="cellIs" dxfId="38428" priority="2479" operator="lessThan">
      <formula>0.8</formula>
    </cfRule>
  </conditionalFormatting>
  <conditionalFormatting sqref="P31">
    <cfRule type="cellIs" dxfId="38427" priority="2477" operator="greaterThan">
      <formula>0</formula>
    </cfRule>
  </conditionalFormatting>
  <conditionalFormatting sqref="Q31">
    <cfRule type="cellIs" dxfId="38426" priority="2475" operator="lessThan">
      <formula>0</formula>
    </cfRule>
  </conditionalFormatting>
  <conditionalFormatting sqref="R31">
    <cfRule type="cellIs" dxfId="38425" priority="2473" operator="lessThan">
      <formula>0.8</formula>
    </cfRule>
    <cfRule type="cellIs" dxfId="38424" priority="2474" operator="greaterThan">
      <formula>1</formula>
    </cfRule>
  </conditionalFormatting>
  <conditionalFormatting sqref="R31">
    <cfRule type="cellIs" dxfId="38423" priority="2471" operator="greaterThan">
      <formula>1</formula>
    </cfRule>
    <cfRule type="cellIs" dxfId="38422" priority="2472" operator="lessThan">
      <formula>0.8</formula>
    </cfRule>
  </conditionalFormatting>
  <conditionalFormatting sqref="P31">
    <cfRule type="cellIs" dxfId="38421" priority="2470" operator="greaterThan">
      <formula>0</formula>
    </cfRule>
  </conditionalFormatting>
  <conditionalFormatting sqref="Q31">
    <cfRule type="cellIs" dxfId="38420" priority="2469" operator="lessThan">
      <formula>0</formula>
    </cfRule>
  </conditionalFormatting>
  <conditionalFormatting sqref="R31">
    <cfRule type="cellIs" dxfId="38419" priority="2467" operator="lessThan">
      <formula>0.8</formula>
    </cfRule>
    <cfRule type="cellIs" dxfId="38418" priority="2468" operator="greaterThan">
      <formula>1</formula>
    </cfRule>
  </conditionalFormatting>
  <conditionalFormatting sqref="R31">
    <cfRule type="cellIs" dxfId="38417" priority="2465" operator="greaterThan">
      <formula>1</formula>
    </cfRule>
    <cfRule type="cellIs" dxfId="38416" priority="2466" operator="lessThan">
      <formula>0.8</formula>
    </cfRule>
  </conditionalFormatting>
  <conditionalFormatting sqref="P31">
    <cfRule type="cellIs" dxfId="38415" priority="2464" operator="greaterThan">
      <formula>0</formula>
    </cfRule>
  </conditionalFormatting>
  <conditionalFormatting sqref="Q31">
    <cfRule type="cellIs" dxfId="38414" priority="2463" operator="lessThan">
      <formula>0</formula>
    </cfRule>
  </conditionalFormatting>
  <conditionalFormatting sqref="R31">
    <cfRule type="cellIs" dxfId="38413" priority="2461" operator="lessThan">
      <formula>0.8</formula>
    </cfRule>
    <cfRule type="cellIs" dxfId="38412" priority="2462" operator="greaterThan">
      <formula>1</formula>
    </cfRule>
  </conditionalFormatting>
  <conditionalFormatting sqref="R31">
    <cfRule type="cellIs" dxfId="38411" priority="2459" operator="greaterThan">
      <formula>1</formula>
    </cfRule>
    <cfRule type="cellIs" dxfId="38410" priority="2460" operator="lessThan">
      <formula>0.8</formula>
    </cfRule>
  </conditionalFormatting>
  <conditionalFormatting sqref="P31">
    <cfRule type="cellIs" dxfId="38409" priority="2458" operator="greaterThan">
      <formula>0</formula>
    </cfRule>
  </conditionalFormatting>
  <conditionalFormatting sqref="Q31">
    <cfRule type="cellIs" dxfId="38408" priority="2457" operator="lessThan">
      <formula>0</formula>
    </cfRule>
  </conditionalFormatting>
  <conditionalFormatting sqref="R31">
    <cfRule type="cellIs" dxfId="38407" priority="2455" operator="lessThan">
      <formula>0.8</formula>
    </cfRule>
    <cfRule type="cellIs" dxfId="38406" priority="2456" operator="greaterThan">
      <formula>1</formula>
    </cfRule>
  </conditionalFormatting>
  <conditionalFormatting sqref="R31">
    <cfRule type="cellIs" dxfId="38405" priority="2453" operator="greaterThan">
      <formula>1</formula>
    </cfRule>
    <cfRule type="cellIs" dxfId="38404" priority="2454" operator="lessThan">
      <formula>0.8</formula>
    </cfRule>
  </conditionalFormatting>
  <conditionalFormatting sqref="P31">
    <cfRule type="cellIs" dxfId="38403" priority="2452" operator="greaterThan">
      <formula>0</formula>
    </cfRule>
  </conditionalFormatting>
  <conditionalFormatting sqref="Q31">
    <cfRule type="cellIs" dxfId="38402" priority="2451" operator="lessThan">
      <formula>0</formula>
    </cfRule>
  </conditionalFormatting>
  <conditionalFormatting sqref="R31">
    <cfRule type="cellIs" dxfId="38401" priority="2449" operator="lessThan">
      <formula>0.8</formula>
    </cfRule>
    <cfRule type="cellIs" dxfId="38400" priority="2450" operator="greaterThan">
      <formula>1</formula>
    </cfRule>
  </conditionalFormatting>
  <conditionalFormatting sqref="R31">
    <cfRule type="cellIs" dxfId="38399" priority="2447" operator="greaterThan">
      <formula>1</formula>
    </cfRule>
    <cfRule type="cellIs" dxfId="38398" priority="2448" operator="lessThan">
      <formula>0.8</formula>
    </cfRule>
  </conditionalFormatting>
  <conditionalFormatting sqref="P31">
    <cfRule type="cellIs" dxfId="38397" priority="2446" operator="greaterThan">
      <formula>0</formula>
    </cfRule>
  </conditionalFormatting>
  <conditionalFormatting sqref="P31">
    <cfRule type="cellIs" dxfId="38396" priority="2440" operator="greaterThan">
      <formula>0</formula>
    </cfRule>
  </conditionalFormatting>
  <conditionalFormatting sqref="Q31">
    <cfRule type="cellIs" dxfId="38395" priority="2445" operator="lessThan">
      <formula>0</formula>
    </cfRule>
  </conditionalFormatting>
  <conditionalFormatting sqref="R31">
    <cfRule type="cellIs" dxfId="38394" priority="2443" operator="lessThan">
      <formula>0.8</formula>
    </cfRule>
    <cfRule type="cellIs" dxfId="38393" priority="2444" operator="greaterThan">
      <formula>1</formula>
    </cfRule>
  </conditionalFormatting>
  <conditionalFormatting sqref="R31">
    <cfRule type="cellIs" dxfId="38392" priority="2441" operator="greaterThan">
      <formula>1</formula>
    </cfRule>
    <cfRule type="cellIs" dxfId="38391" priority="2442" operator="lessThan">
      <formula>0.8</formula>
    </cfRule>
  </conditionalFormatting>
  <conditionalFormatting sqref="P31">
    <cfRule type="cellIs" dxfId="38390" priority="2434" operator="greaterThan">
      <formula>0</formula>
    </cfRule>
  </conditionalFormatting>
  <conditionalFormatting sqref="Q31">
    <cfRule type="cellIs" dxfId="38389" priority="2439" operator="lessThan">
      <formula>0</formula>
    </cfRule>
  </conditionalFormatting>
  <conditionalFormatting sqref="R31">
    <cfRule type="cellIs" dxfId="38388" priority="2437" operator="lessThan">
      <formula>0.8</formula>
    </cfRule>
    <cfRule type="cellIs" dxfId="38387" priority="2438" operator="greaterThan">
      <formula>1</formula>
    </cfRule>
  </conditionalFormatting>
  <conditionalFormatting sqref="R31">
    <cfRule type="cellIs" dxfId="38386" priority="2435" operator="greaterThan">
      <formula>1</formula>
    </cfRule>
    <cfRule type="cellIs" dxfId="38385" priority="2436" operator="lessThan">
      <formula>0.8</formula>
    </cfRule>
  </conditionalFormatting>
  <conditionalFormatting sqref="R31">
    <cfRule type="cellIs" dxfId="38384" priority="2431" operator="lessThan">
      <formula>0.8</formula>
    </cfRule>
    <cfRule type="cellIs" dxfId="38383" priority="2432" operator="greaterThan">
      <formula>1</formula>
    </cfRule>
  </conditionalFormatting>
  <conditionalFormatting sqref="R31">
    <cfRule type="cellIs" dxfId="38382" priority="2429" operator="greaterThan">
      <formula>1</formula>
    </cfRule>
    <cfRule type="cellIs" dxfId="38381" priority="2430" operator="lessThan">
      <formula>0.8</formula>
    </cfRule>
  </conditionalFormatting>
  <conditionalFormatting sqref="P31">
    <cfRule type="cellIs" dxfId="38380" priority="2428" operator="greaterThan">
      <formula>0</formula>
    </cfRule>
  </conditionalFormatting>
  <conditionalFormatting sqref="Q31">
    <cfRule type="cellIs" dxfId="38379" priority="2433" operator="lessThan">
      <formula>0</formula>
    </cfRule>
  </conditionalFormatting>
  <conditionalFormatting sqref="Q31">
    <cfRule type="cellIs" dxfId="38378" priority="2427" operator="lessThan">
      <formula>0</formula>
    </cfRule>
  </conditionalFormatting>
  <conditionalFormatting sqref="R31">
    <cfRule type="cellIs" dxfId="38377" priority="2425" operator="lessThan">
      <formula>0.8</formula>
    </cfRule>
    <cfRule type="cellIs" dxfId="38376" priority="2426" operator="greaterThan">
      <formula>1</formula>
    </cfRule>
  </conditionalFormatting>
  <conditionalFormatting sqref="R31">
    <cfRule type="cellIs" dxfId="38375" priority="2423" operator="greaterThan">
      <formula>1</formula>
    </cfRule>
    <cfRule type="cellIs" dxfId="38374" priority="2424" operator="lessThan">
      <formula>0.8</formula>
    </cfRule>
  </conditionalFormatting>
  <conditionalFormatting sqref="P31">
    <cfRule type="cellIs" dxfId="38373" priority="2422" operator="greaterThan">
      <formula>0</formula>
    </cfRule>
  </conditionalFormatting>
  <conditionalFormatting sqref="Q31">
    <cfRule type="cellIs" dxfId="38372" priority="2421" operator="lessThan">
      <formula>0</formula>
    </cfRule>
  </conditionalFormatting>
  <conditionalFormatting sqref="R31">
    <cfRule type="cellIs" dxfId="38371" priority="2419" operator="lessThan">
      <formula>0.8</formula>
    </cfRule>
    <cfRule type="cellIs" dxfId="38370" priority="2420" operator="greaterThan">
      <formula>1</formula>
    </cfRule>
  </conditionalFormatting>
  <conditionalFormatting sqref="R31">
    <cfRule type="cellIs" dxfId="38369" priority="2417" operator="greaterThan">
      <formula>1</formula>
    </cfRule>
    <cfRule type="cellIs" dxfId="38368" priority="2418" operator="lessThan">
      <formula>0.8</formula>
    </cfRule>
  </conditionalFormatting>
  <conditionalFormatting sqref="P31">
    <cfRule type="cellIs" dxfId="38367" priority="2416" operator="greaterThan">
      <formula>0</formula>
    </cfRule>
  </conditionalFormatting>
  <conditionalFormatting sqref="Q31">
    <cfRule type="cellIs" dxfId="38366" priority="2415" operator="lessThan">
      <formula>0</formula>
    </cfRule>
  </conditionalFormatting>
  <conditionalFormatting sqref="R31">
    <cfRule type="cellIs" dxfId="38365" priority="2413" operator="lessThan">
      <formula>0.8</formula>
    </cfRule>
    <cfRule type="cellIs" dxfId="38364" priority="2414" operator="greaterThan">
      <formula>1</formula>
    </cfRule>
  </conditionalFormatting>
  <conditionalFormatting sqref="R31">
    <cfRule type="cellIs" dxfId="38363" priority="2411" operator="greaterThan">
      <formula>1</formula>
    </cfRule>
    <cfRule type="cellIs" dxfId="38362" priority="2412" operator="lessThan">
      <formula>0.8</formula>
    </cfRule>
  </conditionalFormatting>
  <conditionalFormatting sqref="P31">
    <cfRule type="cellIs" dxfId="38361" priority="2410" operator="greaterThan">
      <formula>0</formula>
    </cfRule>
  </conditionalFormatting>
  <conditionalFormatting sqref="Q31">
    <cfRule type="cellIs" dxfId="38360" priority="2409" operator="lessThan">
      <formula>0</formula>
    </cfRule>
  </conditionalFormatting>
  <conditionalFormatting sqref="R31">
    <cfRule type="cellIs" dxfId="38359" priority="2407" operator="lessThan">
      <formula>0.8</formula>
    </cfRule>
    <cfRule type="cellIs" dxfId="38358" priority="2408" operator="greaterThan">
      <formula>1</formula>
    </cfRule>
  </conditionalFormatting>
  <conditionalFormatting sqref="R31">
    <cfRule type="cellIs" dxfId="38357" priority="2405" operator="greaterThan">
      <formula>1</formula>
    </cfRule>
    <cfRule type="cellIs" dxfId="38356" priority="2406" operator="lessThan">
      <formula>0.8</formula>
    </cfRule>
  </conditionalFormatting>
  <conditionalFormatting sqref="P31">
    <cfRule type="cellIs" dxfId="38355" priority="2404" operator="greaterThan">
      <formula>0</formula>
    </cfRule>
  </conditionalFormatting>
  <conditionalFormatting sqref="P31">
    <cfRule type="cellIs" dxfId="38354" priority="2398" operator="greaterThan">
      <formula>0</formula>
    </cfRule>
  </conditionalFormatting>
  <conditionalFormatting sqref="Q31">
    <cfRule type="cellIs" dxfId="38353" priority="2403" operator="lessThan">
      <formula>0</formula>
    </cfRule>
  </conditionalFormatting>
  <conditionalFormatting sqref="R31">
    <cfRule type="cellIs" dxfId="38352" priority="2401" operator="lessThan">
      <formula>0.8</formula>
    </cfRule>
    <cfRule type="cellIs" dxfId="38351" priority="2402" operator="greaterThan">
      <formula>1</formula>
    </cfRule>
  </conditionalFormatting>
  <conditionalFormatting sqref="R31">
    <cfRule type="cellIs" dxfId="38350" priority="2399" operator="greaterThan">
      <formula>1</formula>
    </cfRule>
    <cfRule type="cellIs" dxfId="38349" priority="2400" operator="lessThan">
      <formula>0.8</formula>
    </cfRule>
  </conditionalFormatting>
  <conditionalFormatting sqref="P31">
    <cfRule type="cellIs" dxfId="38348" priority="2392" operator="greaterThan">
      <formula>0</formula>
    </cfRule>
  </conditionalFormatting>
  <conditionalFormatting sqref="Q31">
    <cfRule type="cellIs" dxfId="38347" priority="2397" operator="lessThan">
      <formula>0</formula>
    </cfRule>
  </conditionalFormatting>
  <conditionalFormatting sqref="R31">
    <cfRule type="cellIs" dxfId="38346" priority="2395" operator="lessThan">
      <formula>0.8</formula>
    </cfRule>
    <cfRule type="cellIs" dxfId="38345" priority="2396" operator="greaterThan">
      <formula>1</formula>
    </cfRule>
  </conditionalFormatting>
  <conditionalFormatting sqref="R31">
    <cfRule type="cellIs" dxfId="38344" priority="2393" operator="greaterThan">
      <formula>1</formula>
    </cfRule>
    <cfRule type="cellIs" dxfId="38343" priority="2394" operator="lessThan">
      <formula>0.8</formula>
    </cfRule>
  </conditionalFormatting>
  <conditionalFormatting sqref="R31">
    <cfRule type="cellIs" dxfId="38342" priority="2389" operator="lessThan">
      <formula>0.8</formula>
    </cfRule>
    <cfRule type="cellIs" dxfId="38341" priority="2390" operator="greaterThan">
      <formula>1</formula>
    </cfRule>
  </conditionalFormatting>
  <conditionalFormatting sqref="R31">
    <cfRule type="cellIs" dxfId="38340" priority="2387" operator="greaterThan">
      <formula>1</formula>
    </cfRule>
    <cfRule type="cellIs" dxfId="38339" priority="2388" operator="lessThan">
      <formula>0.8</formula>
    </cfRule>
  </conditionalFormatting>
  <conditionalFormatting sqref="P31">
    <cfRule type="cellIs" dxfId="38338" priority="2386" operator="greaterThan">
      <formula>0</formula>
    </cfRule>
  </conditionalFormatting>
  <conditionalFormatting sqref="Q31">
    <cfRule type="cellIs" dxfId="38337" priority="2391" operator="lessThan">
      <formula>0</formula>
    </cfRule>
  </conditionalFormatting>
  <conditionalFormatting sqref="Q31">
    <cfRule type="cellIs" dxfId="38336" priority="2385" operator="lessThan">
      <formula>0</formula>
    </cfRule>
  </conditionalFormatting>
  <conditionalFormatting sqref="R31">
    <cfRule type="cellIs" dxfId="38335" priority="2383" operator="lessThan">
      <formula>0.8</formula>
    </cfRule>
    <cfRule type="cellIs" dxfId="38334" priority="2384" operator="greaterThan">
      <formula>1</formula>
    </cfRule>
  </conditionalFormatting>
  <conditionalFormatting sqref="R31">
    <cfRule type="cellIs" dxfId="38333" priority="2381" operator="greaterThan">
      <formula>1</formula>
    </cfRule>
    <cfRule type="cellIs" dxfId="38332" priority="2382" operator="lessThan">
      <formula>0.8</formula>
    </cfRule>
  </conditionalFormatting>
  <conditionalFormatting sqref="P31">
    <cfRule type="cellIs" dxfId="38331" priority="2380" operator="greaterThan">
      <formula>0</formula>
    </cfRule>
  </conditionalFormatting>
  <conditionalFormatting sqref="P31">
    <cfRule type="cellIs" dxfId="38330" priority="2374" operator="greaterThan">
      <formula>0</formula>
    </cfRule>
  </conditionalFormatting>
  <conditionalFormatting sqref="Q31">
    <cfRule type="cellIs" dxfId="38329" priority="2379" operator="lessThan">
      <formula>0</formula>
    </cfRule>
  </conditionalFormatting>
  <conditionalFormatting sqref="R31">
    <cfRule type="cellIs" dxfId="38328" priority="2377" operator="lessThan">
      <formula>0.8</formula>
    </cfRule>
    <cfRule type="cellIs" dxfId="38327" priority="2378" operator="greaterThan">
      <formula>1</formula>
    </cfRule>
  </conditionalFormatting>
  <conditionalFormatting sqref="R31">
    <cfRule type="cellIs" dxfId="38326" priority="2375" operator="greaterThan">
      <formula>1</formula>
    </cfRule>
    <cfRule type="cellIs" dxfId="38325" priority="2376" operator="lessThan">
      <formula>0.8</formula>
    </cfRule>
  </conditionalFormatting>
  <conditionalFormatting sqref="P31">
    <cfRule type="cellIs" dxfId="38324" priority="2368" operator="greaterThan">
      <formula>0</formula>
    </cfRule>
  </conditionalFormatting>
  <conditionalFormatting sqref="Q31">
    <cfRule type="cellIs" dxfId="38323" priority="2373" operator="lessThan">
      <formula>0</formula>
    </cfRule>
  </conditionalFormatting>
  <conditionalFormatting sqref="R31">
    <cfRule type="cellIs" dxfId="38322" priority="2371" operator="lessThan">
      <formula>0.8</formula>
    </cfRule>
    <cfRule type="cellIs" dxfId="38321" priority="2372" operator="greaterThan">
      <formula>1</formula>
    </cfRule>
  </conditionalFormatting>
  <conditionalFormatting sqref="R31">
    <cfRule type="cellIs" dxfId="38320" priority="2369" operator="greaterThan">
      <formula>1</formula>
    </cfRule>
    <cfRule type="cellIs" dxfId="38319" priority="2370" operator="lessThan">
      <formula>0.8</formula>
    </cfRule>
  </conditionalFormatting>
  <conditionalFormatting sqref="R31">
    <cfRule type="cellIs" dxfId="38318" priority="2365" operator="lessThan">
      <formula>0.8</formula>
    </cfRule>
    <cfRule type="cellIs" dxfId="38317" priority="2366" operator="greaterThan">
      <formula>1</formula>
    </cfRule>
  </conditionalFormatting>
  <conditionalFormatting sqref="R31">
    <cfRule type="cellIs" dxfId="38316" priority="2363" operator="greaterThan">
      <formula>1</formula>
    </cfRule>
    <cfRule type="cellIs" dxfId="38315" priority="2364" operator="lessThan">
      <formula>0.8</formula>
    </cfRule>
  </conditionalFormatting>
  <conditionalFormatting sqref="P31">
    <cfRule type="cellIs" dxfId="38314" priority="2362" operator="greaterThan">
      <formula>0</formula>
    </cfRule>
  </conditionalFormatting>
  <conditionalFormatting sqref="Q31">
    <cfRule type="cellIs" dxfId="38313" priority="2367" operator="lessThan">
      <formula>0</formula>
    </cfRule>
  </conditionalFormatting>
  <conditionalFormatting sqref="P31">
    <cfRule type="cellIs" dxfId="38312" priority="2356" operator="greaterThan">
      <formula>0</formula>
    </cfRule>
  </conditionalFormatting>
  <conditionalFormatting sqref="Q31">
    <cfRule type="cellIs" dxfId="38311" priority="2361" operator="lessThan">
      <formula>0</formula>
    </cfRule>
  </conditionalFormatting>
  <conditionalFormatting sqref="R31">
    <cfRule type="cellIs" dxfId="38310" priority="2359" operator="lessThan">
      <formula>0.8</formula>
    </cfRule>
    <cfRule type="cellIs" dxfId="38309" priority="2360" operator="greaterThan">
      <formula>1</formula>
    </cfRule>
  </conditionalFormatting>
  <conditionalFormatting sqref="R31">
    <cfRule type="cellIs" dxfId="38308" priority="2357" operator="greaterThan">
      <formula>1</formula>
    </cfRule>
    <cfRule type="cellIs" dxfId="38307" priority="2358" operator="lessThan">
      <formula>0.8</formula>
    </cfRule>
  </conditionalFormatting>
  <conditionalFormatting sqref="R31">
    <cfRule type="cellIs" dxfId="38306" priority="2353" operator="lessThan">
      <formula>0.8</formula>
    </cfRule>
    <cfRule type="cellIs" dxfId="38305" priority="2354" operator="greaterThan">
      <formula>1</formula>
    </cfRule>
  </conditionalFormatting>
  <conditionalFormatting sqref="R31">
    <cfRule type="cellIs" dxfId="38304" priority="2351" operator="greaterThan">
      <formula>1</formula>
    </cfRule>
    <cfRule type="cellIs" dxfId="38303" priority="2352" operator="lessThan">
      <formula>0.8</formula>
    </cfRule>
  </conditionalFormatting>
  <conditionalFormatting sqref="P31">
    <cfRule type="cellIs" dxfId="38302" priority="2350" operator="greaterThan">
      <formula>0</formula>
    </cfRule>
  </conditionalFormatting>
  <conditionalFormatting sqref="Q31">
    <cfRule type="cellIs" dxfId="38301" priority="2355" operator="lessThan">
      <formula>0</formula>
    </cfRule>
  </conditionalFormatting>
  <conditionalFormatting sqref="R31">
    <cfRule type="cellIs" dxfId="38300" priority="2347" operator="lessThan">
      <formula>0.8</formula>
    </cfRule>
    <cfRule type="cellIs" dxfId="38299" priority="2348" operator="greaterThan">
      <formula>1</formula>
    </cfRule>
  </conditionalFormatting>
  <conditionalFormatting sqref="R31">
    <cfRule type="cellIs" dxfId="38298" priority="2345" operator="greaterThan">
      <formula>1</formula>
    </cfRule>
    <cfRule type="cellIs" dxfId="38297" priority="2346" operator="lessThan">
      <formula>0.8</formula>
    </cfRule>
  </conditionalFormatting>
  <conditionalFormatting sqref="P31">
    <cfRule type="cellIs" dxfId="38296" priority="2344" operator="greaterThan">
      <formula>0</formula>
    </cfRule>
  </conditionalFormatting>
  <conditionalFormatting sqref="Q31">
    <cfRule type="cellIs" dxfId="38295" priority="2349" operator="lessThan">
      <formula>0</formula>
    </cfRule>
  </conditionalFormatting>
  <conditionalFormatting sqref="Q31">
    <cfRule type="cellIs" dxfId="38294" priority="2343" operator="lessThan">
      <formula>0</formula>
    </cfRule>
  </conditionalFormatting>
  <conditionalFormatting sqref="R31">
    <cfRule type="cellIs" dxfId="38293" priority="2341" operator="lessThan">
      <formula>0.8</formula>
    </cfRule>
    <cfRule type="cellIs" dxfId="38292" priority="2342" operator="greaterThan">
      <formula>1</formula>
    </cfRule>
  </conditionalFormatting>
  <conditionalFormatting sqref="R31">
    <cfRule type="cellIs" dxfId="38291" priority="2339" operator="greaterThan">
      <formula>1</formula>
    </cfRule>
    <cfRule type="cellIs" dxfId="38290" priority="2340" operator="lessThan">
      <formula>0.8</formula>
    </cfRule>
  </conditionalFormatting>
  <conditionalFormatting sqref="P31">
    <cfRule type="cellIs" dxfId="38289" priority="2338" operator="greaterThan">
      <formula>0</formula>
    </cfRule>
  </conditionalFormatting>
  <conditionalFormatting sqref="Q31">
    <cfRule type="cellIs" dxfId="38288" priority="2332" operator="lessThan">
      <formula>0</formula>
    </cfRule>
  </conditionalFormatting>
  <conditionalFormatting sqref="R31">
    <cfRule type="cellIs" dxfId="38287" priority="2336" operator="lessThan">
      <formula>0.8</formula>
    </cfRule>
    <cfRule type="cellIs" dxfId="38286" priority="2337" operator="greaterThan">
      <formula>1</formula>
    </cfRule>
  </conditionalFormatting>
  <conditionalFormatting sqref="R31">
    <cfRule type="cellIs" dxfId="38285" priority="2334" operator="greaterThan">
      <formula>1</formula>
    </cfRule>
    <cfRule type="cellIs" dxfId="38284" priority="2335" operator="lessThan">
      <formula>0.8</formula>
    </cfRule>
  </conditionalFormatting>
  <conditionalFormatting sqref="P31">
    <cfRule type="cellIs" dxfId="38283" priority="2333" operator="greaterThan">
      <formula>0</formula>
    </cfRule>
  </conditionalFormatting>
  <conditionalFormatting sqref="Q31">
    <cfRule type="cellIs" dxfId="38282" priority="2331" operator="lessThan">
      <formula>0</formula>
    </cfRule>
  </conditionalFormatting>
  <conditionalFormatting sqref="R31">
    <cfRule type="cellIs" dxfId="38281" priority="2329" operator="lessThan">
      <formula>0.8</formula>
    </cfRule>
    <cfRule type="cellIs" dxfId="38280" priority="2330" operator="greaterThan">
      <formula>1</formula>
    </cfRule>
  </conditionalFormatting>
  <conditionalFormatting sqref="R31">
    <cfRule type="cellIs" dxfId="38279" priority="2327" operator="greaterThan">
      <formula>1</formula>
    </cfRule>
    <cfRule type="cellIs" dxfId="38278" priority="2328" operator="lessThan">
      <formula>0.8</formula>
    </cfRule>
  </conditionalFormatting>
  <conditionalFormatting sqref="P31">
    <cfRule type="cellIs" dxfId="38277" priority="2326" operator="greaterThan">
      <formula>0</formula>
    </cfRule>
  </conditionalFormatting>
  <conditionalFormatting sqref="Q31">
    <cfRule type="cellIs" dxfId="38276" priority="2325" operator="lessThan">
      <formula>0</formula>
    </cfRule>
  </conditionalFormatting>
  <conditionalFormatting sqref="R31">
    <cfRule type="cellIs" dxfId="38275" priority="2323" operator="lessThan">
      <formula>0.8</formula>
    </cfRule>
    <cfRule type="cellIs" dxfId="38274" priority="2324" operator="greaterThan">
      <formula>1</formula>
    </cfRule>
  </conditionalFormatting>
  <conditionalFormatting sqref="R31">
    <cfRule type="cellIs" dxfId="38273" priority="2321" operator="greaterThan">
      <formula>1</formula>
    </cfRule>
    <cfRule type="cellIs" dxfId="38272" priority="2322" operator="lessThan">
      <formula>0.8</formula>
    </cfRule>
  </conditionalFormatting>
  <conditionalFormatting sqref="P31">
    <cfRule type="cellIs" dxfId="38271" priority="2320" operator="greaterThan">
      <formula>0</formula>
    </cfRule>
  </conditionalFormatting>
  <conditionalFormatting sqref="Q31">
    <cfRule type="cellIs" dxfId="38270" priority="2319" operator="lessThan">
      <formula>0</formula>
    </cfRule>
  </conditionalFormatting>
  <conditionalFormatting sqref="R31">
    <cfRule type="cellIs" dxfId="38269" priority="2317" operator="lessThan">
      <formula>0.8</formula>
    </cfRule>
    <cfRule type="cellIs" dxfId="38268" priority="2318" operator="greaterThan">
      <formula>1</formula>
    </cfRule>
  </conditionalFormatting>
  <conditionalFormatting sqref="R31">
    <cfRule type="cellIs" dxfId="38267" priority="2315" operator="greaterThan">
      <formula>1</formula>
    </cfRule>
    <cfRule type="cellIs" dxfId="38266" priority="2316" operator="lessThan">
      <formula>0.8</formula>
    </cfRule>
  </conditionalFormatting>
  <conditionalFormatting sqref="P31">
    <cfRule type="cellIs" dxfId="38265" priority="2314" operator="greaterThan">
      <formula>0</formula>
    </cfRule>
  </conditionalFormatting>
  <conditionalFormatting sqref="Q31">
    <cfRule type="cellIs" dxfId="38264" priority="2313" operator="lessThan">
      <formula>0</formula>
    </cfRule>
  </conditionalFormatting>
  <conditionalFormatting sqref="R31">
    <cfRule type="cellIs" dxfId="38263" priority="2311" operator="lessThan">
      <formula>0.8</formula>
    </cfRule>
    <cfRule type="cellIs" dxfId="38262" priority="2312" operator="greaterThan">
      <formula>1</formula>
    </cfRule>
  </conditionalFormatting>
  <conditionalFormatting sqref="R31">
    <cfRule type="cellIs" dxfId="38261" priority="2309" operator="greaterThan">
      <formula>1</formula>
    </cfRule>
    <cfRule type="cellIs" dxfId="38260" priority="2310" operator="lessThan">
      <formula>0.8</formula>
    </cfRule>
  </conditionalFormatting>
  <conditionalFormatting sqref="P31">
    <cfRule type="cellIs" dxfId="38259" priority="2308" operator="greaterThan">
      <formula>0</formula>
    </cfRule>
  </conditionalFormatting>
  <conditionalFormatting sqref="Q31">
    <cfRule type="cellIs" dxfId="38258" priority="2307" operator="lessThan">
      <formula>0</formula>
    </cfRule>
  </conditionalFormatting>
  <conditionalFormatting sqref="R31">
    <cfRule type="cellIs" dxfId="38257" priority="2305" operator="lessThan">
      <formula>0.8</formula>
    </cfRule>
    <cfRule type="cellIs" dxfId="38256" priority="2306" operator="greaterThan">
      <formula>1</formula>
    </cfRule>
  </conditionalFormatting>
  <conditionalFormatting sqref="R31">
    <cfRule type="cellIs" dxfId="38255" priority="2303" operator="greaterThan">
      <formula>1</formula>
    </cfRule>
    <cfRule type="cellIs" dxfId="38254" priority="2304" operator="lessThan">
      <formula>0.8</formula>
    </cfRule>
  </conditionalFormatting>
  <conditionalFormatting sqref="P31">
    <cfRule type="cellIs" dxfId="38253" priority="2302" operator="greaterThan">
      <formula>0</formula>
    </cfRule>
  </conditionalFormatting>
  <conditionalFormatting sqref="P31">
    <cfRule type="cellIs" dxfId="38252" priority="2296" operator="greaterThan">
      <formula>0</formula>
    </cfRule>
  </conditionalFormatting>
  <conditionalFormatting sqref="Q31">
    <cfRule type="cellIs" dxfId="38251" priority="2301" operator="lessThan">
      <formula>0</formula>
    </cfRule>
  </conditionalFormatting>
  <conditionalFormatting sqref="R31">
    <cfRule type="cellIs" dxfId="38250" priority="2299" operator="lessThan">
      <formula>0.8</formula>
    </cfRule>
    <cfRule type="cellIs" dxfId="38249" priority="2300" operator="greaterThan">
      <formula>1</formula>
    </cfRule>
  </conditionalFormatting>
  <conditionalFormatting sqref="R31">
    <cfRule type="cellIs" dxfId="38248" priority="2297" operator="greaterThan">
      <formula>1</formula>
    </cfRule>
    <cfRule type="cellIs" dxfId="38247" priority="2298" operator="lessThan">
      <formula>0.8</formula>
    </cfRule>
  </conditionalFormatting>
  <conditionalFormatting sqref="P31">
    <cfRule type="cellIs" dxfId="38246" priority="2290" operator="greaterThan">
      <formula>0</formula>
    </cfRule>
  </conditionalFormatting>
  <conditionalFormatting sqref="Q31">
    <cfRule type="cellIs" dxfId="38245" priority="2295" operator="lessThan">
      <formula>0</formula>
    </cfRule>
  </conditionalFormatting>
  <conditionalFormatting sqref="R31">
    <cfRule type="cellIs" dxfId="38244" priority="2293" operator="lessThan">
      <formula>0.8</formula>
    </cfRule>
    <cfRule type="cellIs" dxfId="38243" priority="2294" operator="greaterThan">
      <formula>1</formula>
    </cfRule>
  </conditionalFormatting>
  <conditionalFormatting sqref="R31">
    <cfRule type="cellIs" dxfId="38242" priority="2291" operator="greaterThan">
      <formula>1</formula>
    </cfRule>
    <cfRule type="cellIs" dxfId="38241" priority="2292" operator="lessThan">
      <formula>0.8</formula>
    </cfRule>
  </conditionalFormatting>
  <conditionalFormatting sqref="R31">
    <cfRule type="cellIs" dxfId="38240" priority="2287" operator="lessThan">
      <formula>0.8</formula>
    </cfRule>
    <cfRule type="cellIs" dxfId="38239" priority="2288" operator="greaterThan">
      <formula>1</formula>
    </cfRule>
  </conditionalFormatting>
  <conditionalFormatting sqref="R31">
    <cfRule type="cellIs" dxfId="38238" priority="2285" operator="greaterThan">
      <formula>1</formula>
    </cfRule>
    <cfRule type="cellIs" dxfId="38237" priority="2286" operator="lessThan">
      <formula>0.8</formula>
    </cfRule>
  </conditionalFormatting>
  <conditionalFormatting sqref="P31">
    <cfRule type="cellIs" dxfId="38236" priority="2284" operator="greaterThan">
      <formula>0</formula>
    </cfRule>
  </conditionalFormatting>
  <conditionalFormatting sqref="Q31">
    <cfRule type="cellIs" dxfId="38235" priority="2289" operator="lessThan">
      <formula>0</formula>
    </cfRule>
  </conditionalFormatting>
  <conditionalFormatting sqref="P79">
    <cfRule type="cellIs" dxfId="38234" priority="2278" operator="greaterThan">
      <formula>0</formula>
    </cfRule>
  </conditionalFormatting>
  <conditionalFormatting sqref="Q79">
    <cfRule type="cellIs" dxfId="38233" priority="2283" operator="lessThan">
      <formula>0</formula>
    </cfRule>
  </conditionalFormatting>
  <conditionalFormatting sqref="R79">
    <cfRule type="cellIs" dxfId="38232" priority="2281" operator="lessThan">
      <formula>0.8</formula>
    </cfRule>
    <cfRule type="cellIs" dxfId="38231" priority="2282" operator="greaterThan">
      <formula>1</formula>
    </cfRule>
  </conditionalFormatting>
  <conditionalFormatting sqref="R79">
    <cfRule type="cellIs" dxfId="38230" priority="2279" operator="greaterThan">
      <formula>1</formula>
    </cfRule>
    <cfRule type="cellIs" dxfId="38229" priority="2280" operator="lessThan">
      <formula>0.8</formula>
    </cfRule>
  </conditionalFormatting>
  <conditionalFormatting sqref="Q79">
    <cfRule type="cellIs" dxfId="38228" priority="2277" operator="lessThan">
      <formula>0</formula>
    </cfRule>
  </conditionalFormatting>
  <conditionalFormatting sqref="R79">
    <cfRule type="cellIs" dxfId="38227" priority="2275" operator="lessThan">
      <formula>0.8</formula>
    </cfRule>
    <cfRule type="cellIs" dxfId="38226" priority="2276" operator="greaterThan">
      <formula>1</formula>
    </cfRule>
  </conditionalFormatting>
  <conditionalFormatting sqref="R79">
    <cfRule type="cellIs" dxfId="38225" priority="2273" operator="greaterThan">
      <formula>1</formula>
    </cfRule>
    <cfRule type="cellIs" dxfId="38224" priority="2274" operator="lessThan">
      <formula>0.8</formula>
    </cfRule>
  </conditionalFormatting>
  <conditionalFormatting sqref="P79">
    <cfRule type="cellIs" dxfId="38223" priority="2272" operator="greaterThan">
      <formula>0</formula>
    </cfRule>
  </conditionalFormatting>
  <conditionalFormatting sqref="P79">
    <cfRule type="cellIs" dxfId="38222" priority="2266" operator="greaterThan">
      <formula>0</formula>
    </cfRule>
  </conditionalFormatting>
  <conditionalFormatting sqref="Q79">
    <cfRule type="cellIs" dxfId="38221" priority="2271" operator="lessThan">
      <formula>0</formula>
    </cfRule>
  </conditionalFormatting>
  <conditionalFormatting sqref="R79">
    <cfRule type="cellIs" dxfId="38220" priority="2269" operator="lessThan">
      <formula>0.8</formula>
    </cfRule>
    <cfRule type="cellIs" dxfId="38219" priority="2270" operator="greaterThan">
      <formula>1</formula>
    </cfRule>
  </conditionalFormatting>
  <conditionalFormatting sqref="R79">
    <cfRule type="cellIs" dxfId="38218" priority="2267" operator="greaterThan">
      <formula>1</formula>
    </cfRule>
    <cfRule type="cellIs" dxfId="38217" priority="2268" operator="lessThan">
      <formula>0.8</formula>
    </cfRule>
  </conditionalFormatting>
  <conditionalFormatting sqref="Q79">
    <cfRule type="cellIs" dxfId="38216" priority="2260" operator="lessThan">
      <formula>0</formula>
    </cfRule>
  </conditionalFormatting>
  <conditionalFormatting sqref="P79">
    <cfRule type="cellIs" dxfId="38215" priority="2261" operator="greaterThan">
      <formula>0</formula>
    </cfRule>
  </conditionalFormatting>
  <conditionalFormatting sqref="R79">
    <cfRule type="cellIs" dxfId="38214" priority="2264" operator="lessThan">
      <formula>0.8</formula>
    </cfRule>
    <cfRule type="cellIs" dxfId="38213" priority="2265" operator="greaterThan">
      <formula>1</formula>
    </cfRule>
  </conditionalFormatting>
  <conditionalFormatting sqref="R79">
    <cfRule type="cellIs" dxfId="38212" priority="2262" operator="greaterThan">
      <formula>1</formula>
    </cfRule>
    <cfRule type="cellIs" dxfId="38211" priority="2263" operator="lessThan">
      <formula>0.8</formula>
    </cfRule>
  </conditionalFormatting>
  <conditionalFormatting sqref="Q79">
    <cfRule type="cellIs" dxfId="38210" priority="2254" operator="lessThan">
      <formula>0</formula>
    </cfRule>
  </conditionalFormatting>
  <conditionalFormatting sqref="R79">
    <cfRule type="cellIs" dxfId="38209" priority="2258" operator="lessThan">
      <formula>0.8</formula>
    </cfRule>
    <cfRule type="cellIs" dxfId="38208" priority="2259" operator="greaterThan">
      <formula>1</formula>
    </cfRule>
  </conditionalFormatting>
  <conditionalFormatting sqref="R79">
    <cfRule type="cellIs" dxfId="38207" priority="2256" operator="greaterThan">
      <formula>1</formula>
    </cfRule>
    <cfRule type="cellIs" dxfId="38206" priority="2257" operator="lessThan">
      <formula>0.8</formula>
    </cfRule>
  </conditionalFormatting>
  <conditionalFormatting sqref="P79">
    <cfRule type="cellIs" dxfId="38205" priority="2255" operator="greaterThan">
      <formula>0</formula>
    </cfRule>
  </conditionalFormatting>
  <conditionalFormatting sqref="Q79">
    <cfRule type="cellIs" dxfId="38204" priority="2253" operator="lessThan">
      <formula>0</formula>
    </cfRule>
  </conditionalFormatting>
  <conditionalFormatting sqref="R79">
    <cfRule type="cellIs" dxfId="38203" priority="2251" operator="lessThan">
      <formula>0.8</formula>
    </cfRule>
    <cfRule type="cellIs" dxfId="38202" priority="2252" operator="greaterThan">
      <formula>1</formula>
    </cfRule>
  </conditionalFormatting>
  <conditionalFormatting sqref="R79">
    <cfRule type="cellIs" dxfId="38201" priority="2249" operator="greaterThan">
      <formula>1</formula>
    </cfRule>
    <cfRule type="cellIs" dxfId="38200" priority="2250" operator="lessThan">
      <formula>0.8</formula>
    </cfRule>
  </conditionalFormatting>
  <conditionalFormatting sqref="P79">
    <cfRule type="cellIs" dxfId="38199" priority="2248" operator="greaterThan">
      <formula>0</formula>
    </cfRule>
  </conditionalFormatting>
  <conditionalFormatting sqref="Q79">
    <cfRule type="cellIs" dxfId="38198" priority="2247" operator="lessThan">
      <formula>0</formula>
    </cfRule>
  </conditionalFormatting>
  <conditionalFormatting sqref="R79">
    <cfRule type="cellIs" dxfId="38197" priority="2245" operator="lessThan">
      <formula>0.8</formula>
    </cfRule>
    <cfRule type="cellIs" dxfId="38196" priority="2246" operator="greaterThan">
      <formula>1</formula>
    </cfRule>
  </conditionalFormatting>
  <conditionalFormatting sqref="R79">
    <cfRule type="cellIs" dxfId="38195" priority="2243" operator="greaterThan">
      <formula>1</formula>
    </cfRule>
    <cfRule type="cellIs" dxfId="38194" priority="2244" operator="lessThan">
      <formula>0.8</formula>
    </cfRule>
  </conditionalFormatting>
  <conditionalFormatting sqref="P79">
    <cfRule type="cellIs" dxfId="38193" priority="2242" operator="greaterThan">
      <formula>0</formula>
    </cfRule>
  </conditionalFormatting>
  <conditionalFormatting sqref="P79">
    <cfRule type="cellIs" dxfId="38192" priority="2236" operator="greaterThan">
      <formula>0</formula>
    </cfRule>
  </conditionalFormatting>
  <conditionalFormatting sqref="Q79">
    <cfRule type="cellIs" dxfId="38191" priority="2241" operator="lessThan">
      <formula>0</formula>
    </cfRule>
  </conditionalFormatting>
  <conditionalFormatting sqref="R79">
    <cfRule type="cellIs" dxfId="38190" priority="2239" operator="lessThan">
      <formula>0.8</formula>
    </cfRule>
    <cfRule type="cellIs" dxfId="38189" priority="2240" operator="greaterThan">
      <formula>1</formula>
    </cfRule>
  </conditionalFormatting>
  <conditionalFormatting sqref="R79">
    <cfRule type="cellIs" dxfId="38188" priority="2237" operator="greaterThan">
      <formula>1</formula>
    </cfRule>
    <cfRule type="cellIs" dxfId="38187" priority="2238" operator="lessThan">
      <formula>0.8</formula>
    </cfRule>
  </conditionalFormatting>
  <conditionalFormatting sqref="P71:P78">
    <cfRule type="cellIs" dxfId="38186" priority="2230" operator="greaterThan">
      <formula>0</formula>
    </cfRule>
  </conditionalFormatting>
  <conditionalFormatting sqref="Q71:Q78">
    <cfRule type="cellIs" dxfId="38185" priority="2235" operator="lessThan">
      <formula>0</formula>
    </cfRule>
  </conditionalFormatting>
  <conditionalFormatting sqref="R71:R78">
    <cfRule type="cellIs" dxfId="38184" priority="2233" operator="lessThan">
      <formula>0.8</formula>
    </cfRule>
    <cfRule type="cellIs" dxfId="38183" priority="2234" operator="greaterThan">
      <formula>1</formula>
    </cfRule>
  </conditionalFormatting>
  <conditionalFormatting sqref="R71:R78">
    <cfRule type="cellIs" dxfId="38182" priority="2231" operator="greaterThan">
      <formula>1</formula>
    </cfRule>
    <cfRule type="cellIs" dxfId="38181" priority="2232" operator="lessThan">
      <formula>0.8</formula>
    </cfRule>
  </conditionalFormatting>
  <conditionalFormatting sqref="Q148:Q153">
    <cfRule type="cellIs" dxfId="38180" priority="2229" operator="lessThan">
      <formula>0</formula>
    </cfRule>
  </conditionalFormatting>
  <conditionalFormatting sqref="R148:R153">
    <cfRule type="cellIs" dxfId="38179" priority="2227" operator="lessThan">
      <formula>0.8</formula>
    </cfRule>
    <cfRule type="cellIs" dxfId="38178" priority="2228" operator="greaterThan">
      <formula>1</formula>
    </cfRule>
  </conditionalFormatting>
  <conditionalFormatting sqref="R148:R153">
    <cfRule type="cellIs" dxfId="38177" priority="2225" operator="greaterThan">
      <formula>1</formula>
    </cfRule>
    <cfRule type="cellIs" dxfId="38176" priority="2226" operator="lessThan">
      <formula>0.8</formula>
    </cfRule>
  </conditionalFormatting>
  <conditionalFormatting sqref="P148:P153">
    <cfRule type="cellIs" dxfId="38175" priority="2224" operator="greaterThan">
      <formula>0</formula>
    </cfRule>
  </conditionalFormatting>
  <conditionalFormatting sqref="Q148:Q153">
    <cfRule type="cellIs" dxfId="38174" priority="2223" operator="lessThan">
      <formula>0</formula>
    </cfRule>
  </conditionalFormatting>
  <conditionalFormatting sqref="R148:R153">
    <cfRule type="cellIs" dxfId="38173" priority="2221" operator="lessThan">
      <formula>0.8</formula>
    </cfRule>
    <cfRule type="cellIs" dxfId="38172" priority="2222" operator="greaterThan">
      <formula>1</formula>
    </cfRule>
  </conditionalFormatting>
  <conditionalFormatting sqref="R148:R153">
    <cfRule type="cellIs" dxfId="38171" priority="2219" operator="greaterThan">
      <formula>1</formula>
    </cfRule>
    <cfRule type="cellIs" dxfId="38170" priority="2220" operator="lessThan">
      <formula>0.8</formula>
    </cfRule>
  </conditionalFormatting>
  <conditionalFormatting sqref="P148:P153">
    <cfRule type="cellIs" dxfId="38169" priority="2218" operator="greaterThan">
      <formula>0</formula>
    </cfRule>
  </conditionalFormatting>
  <conditionalFormatting sqref="Q148:Q153">
    <cfRule type="cellIs" dxfId="38168" priority="2217" operator="lessThan">
      <formula>0</formula>
    </cfRule>
  </conditionalFormatting>
  <conditionalFormatting sqref="R148:R153">
    <cfRule type="cellIs" dxfId="38167" priority="2215" operator="lessThan">
      <formula>0.8</formula>
    </cfRule>
    <cfRule type="cellIs" dxfId="38166" priority="2216" operator="greaterThan">
      <formula>1</formula>
    </cfRule>
  </conditionalFormatting>
  <conditionalFormatting sqref="R148:R153">
    <cfRule type="cellIs" dxfId="38165" priority="2213" operator="greaterThan">
      <formula>1</formula>
    </cfRule>
    <cfRule type="cellIs" dxfId="38164" priority="2214" operator="lessThan">
      <formula>0.8</formula>
    </cfRule>
  </conditionalFormatting>
  <conditionalFormatting sqref="P148:P153">
    <cfRule type="cellIs" dxfId="38163" priority="2212" operator="greaterThan">
      <formula>0</formula>
    </cfRule>
  </conditionalFormatting>
  <conditionalFormatting sqref="Q148:Q153">
    <cfRule type="cellIs" dxfId="38162" priority="2211" operator="lessThan">
      <formula>0</formula>
    </cfRule>
  </conditionalFormatting>
  <conditionalFormatting sqref="R148:R153">
    <cfRule type="cellIs" dxfId="38161" priority="2209" operator="lessThan">
      <formula>0.8</formula>
    </cfRule>
    <cfRule type="cellIs" dxfId="38160" priority="2210" operator="greaterThan">
      <formula>1</formula>
    </cfRule>
  </conditionalFormatting>
  <conditionalFormatting sqref="R148:R153">
    <cfRule type="cellIs" dxfId="38159" priority="2207" operator="greaterThan">
      <formula>1</formula>
    </cfRule>
    <cfRule type="cellIs" dxfId="38158" priority="2208" operator="lessThan">
      <formula>0.8</formula>
    </cfRule>
  </conditionalFormatting>
  <conditionalFormatting sqref="P148:P153">
    <cfRule type="cellIs" dxfId="38157" priority="2206" operator="greaterThan">
      <formula>0</formula>
    </cfRule>
  </conditionalFormatting>
  <conditionalFormatting sqref="P148:P153">
    <cfRule type="cellIs" dxfId="38156" priority="2200" operator="greaterThan">
      <formula>0</formula>
    </cfRule>
  </conditionalFormatting>
  <conditionalFormatting sqref="Q148:Q153">
    <cfRule type="cellIs" dxfId="38155" priority="2205" operator="lessThan">
      <formula>0</formula>
    </cfRule>
  </conditionalFormatting>
  <conditionalFormatting sqref="R148:R153">
    <cfRule type="cellIs" dxfId="38154" priority="2203" operator="lessThan">
      <formula>0.8</formula>
    </cfRule>
    <cfRule type="cellIs" dxfId="38153" priority="2204" operator="greaterThan">
      <formula>1</formula>
    </cfRule>
  </conditionalFormatting>
  <conditionalFormatting sqref="R148:R153">
    <cfRule type="cellIs" dxfId="38152" priority="2201" operator="greaterThan">
      <formula>1</formula>
    </cfRule>
    <cfRule type="cellIs" dxfId="38151" priority="2202" operator="lessThan">
      <formula>0.8</formula>
    </cfRule>
  </conditionalFormatting>
  <conditionalFormatting sqref="P148:P153">
    <cfRule type="cellIs" dxfId="38150" priority="2194" operator="greaterThan">
      <formula>0</formula>
    </cfRule>
  </conditionalFormatting>
  <conditionalFormatting sqref="Q148:Q153">
    <cfRule type="cellIs" dxfId="38149" priority="2199" operator="lessThan">
      <formula>0</formula>
    </cfRule>
  </conditionalFormatting>
  <conditionalFormatting sqref="R148:R153">
    <cfRule type="cellIs" dxfId="38148" priority="2197" operator="lessThan">
      <formula>0.8</formula>
    </cfRule>
    <cfRule type="cellIs" dxfId="38147" priority="2198" operator="greaterThan">
      <formula>1</formula>
    </cfRule>
  </conditionalFormatting>
  <conditionalFormatting sqref="R148:R153">
    <cfRule type="cellIs" dxfId="38146" priority="2195" operator="greaterThan">
      <formula>1</formula>
    </cfRule>
    <cfRule type="cellIs" dxfId="38145" priority="2196" operator="lessThan">
      <formula>0.8</formula>
    </cfRule>
  </conditionalFormatting>
  <conditionalFormatting sqref="R148:R153">
    <cfRule type="cellIs" dxfId="38144" priority="2191" operator="lessThan">
      <formula>0.8</formula>
    </cfRule>
    <cfRule type="cellIs" dxfId="38143" priority="2192" operator="greaterThan">
      <formula>1</formula>
    </cfRule>
  </conditionalFormatting>
  <conditionalFormatting sqref="R148:R153">
    <cfRule type="cellIs" dxfId="38142" priority="2189" operator="greaterThan">
      <formula>1</formula>
    </cfRule>
    <cfRule type="cellIs" dxfId="38141" priority="2190" operator="lessThan">
      <formula>0.8</formula>
    </cfRule>
  </conditionalFormatting>
  <conditionalFormatting sqref="P148:P153">
    <cfRule type="cellIs" dxfId="38140" priority="2188" operator="greaterThan">
      <formula>0</formula>
    </cfRule>
  </conditionalFormatting>
  <conditionalFormatting sqref="Q148:Q153">
    <cfRule type="cellIs" dxfId="38139" priority="2193" operator="lessThan">
      <formula>0</formula>
    </cfRule>
  </conditionalFormatting>
  <conditionalFormatting sqref="Q148:Q153">
    <cfRule type="cellIs" dxfId="38138" priority="2187" operator="lessThan">
      <formula>0</formula>
    </cfRule>
  </conditionalFormatting>
  <conditionalFormatting sqref="R148:R153">
    <cfRule type="cellIs" dxfId="38137" priority="2185" operator="lessThan">
      <formula>0.8</formula>
    </cfRule>
    <cfRule type="cellIs" dxfId="38136" priority="2186" operator="greaterThan">
      <formula>1</formula>
    </cfRule>
  </conditionalFormatting>
  <conditionalFormatting sqref="R148:R153">
    <cfRule type="cellIs" dxfId="38135" priority="2183" operator="greaterThan">
      <formula>1</formula>
    </cfRule>
    <cfRule type="cellIs" dxfId="38134" priority="2184" operator="lessThan">
      <formula>0.8</formula>
    </cfRule>
  </conditionalFormatting>
  <conditionalFormatting sqref="P148:P153">
    <cfRule type="cellIs" dxfId="38133" priority="2182" operator="greaterThan">
      <formula>0</formula>
    </cfRule>
  </conditionalFormatting>
  <conditionalFormatting sqref="P148:P153">
    <cfRule type="cellIs" dxfId="38132" priority="2176" operator="greaterThan">
      <formula>0</formula>
    </cfRule>
  </conditionalFormatting>
  <conditionalFormatting sqref="Q148:Q153">
    <cfRule type="cellIs" dxfId="38131" priority="2181" operator="lessThan">
      <formula>0</formula>
    </cfRule>
  </conditionalFormatting>
  <conditionalFormatting sqref="R148:R153">
    <cfRule type="cellIs" dxfId="38130" priority="2179" operator="lessThan">
      <formula>0.8</formula>
    </cfRule>
    <cfRule type="cellIs" dxfId="38129" priority="2180" operator="greaterThan">
      <formula>1</formula>
    </cfRule>
  </conditionalFormatting>
  <conditionalFormatting sqref="R148:R153">
    <cfRule type="cellIs" dxfId="38128" priority="2177" operator="greaterThan">
      <formula>1</formula>
    </cfRule>
    <cfRule type="cellIs" dxfId="38127" priority="2178" operator="lessThan">
      <formula>0.8</formula>
    </cfRule>
  </conditionalFormatting>
  <conditionalFormatting sqref="P148:P153">
    <cfRule type="cellIs" dxfId="38126" priority="2170" operator="greaterThan">
      <formula>0</formula>
    </cfRule>
  </conditionalFormatting>
  <conditionalFormatting sqref="Q148:Q153">
    <cfRule type="cellIs" dxfId="38125" priority="2175" operator="lessThan">
      <formula>0</formula>
    </cfRule>
  </conditionalFormatting>
  <conditionalFormatting sqref="R148:R153">
    <cfRule type="cellIs" dxfId="38124" priority="2173" operator="lessThan">
      <formula>0.8</formula>
    </cfRule>
    <cfRule type="cellIs" dxfId="38123" priority="2174" operator="greaterThan">
      <formula>1</formula>
    </cfRule>
  </conditionalFormatting>
  <conditionalFormatting sqref="R148:R153">
    <cfRule type="cellIs" dxfId="38122" priority="2171" operator="greaterThan">
      <formula>1</formula>
    </cfRule>
    <cfRule type="cellIs" dxfId="38121" priority="2172" operator="lessThan">
      <formula>0.8</formula>
    </cfRule>
  </conditionalFormatting>
  <conditionalFormatting sqref="R148:R153">
    <cfRule type="cellIs" dxfId="38120" priority="2167" operator="lessThan">
      <formula>0.8</formula>
    </cfRule>
    <cfRule type="cellIs" dxfId="38119" priority="2168" operator="greaterThan">
      <formula>1</formula>
    </cfRule>
  </conditionalFormatting>
  <conditionalFormatting sqref="R148:R153">
    <cfRule type="cellIs" dxfId="38118" priority="2165" operator="greaterThan">
      <formula>1</formula>
    </cfRule>
    <cfRule type="cellIs" dxfId="38117" priority="2166" operator="lessThan">
      <formula>0.8</formula>
    </cfRule>
  </conditionalFormatting>
  <conditionalFormatting sqref="P148:P153">
    <cfRule type="cellIs" dxfId="38116" priority="2164" operator="greaterThan">
      <formula>0</formula>
    </cfRule>
  </conditionalFormatting>
  <conditionalFormatting sqref="Q148:Q153">
    <cfRule type="cellIs" dxfId="38115" priority="2169" operator="lessThan">
      <formula>0</formula>
    </cfRule>
  </conditionalFormatting>
  <conditionalFormatting sqref="P148:P153">
    <cfRule type="cellIs" dxfId="38114" priority="2158" operator="greaterThan">
      <formula>0</formula>
    </cfRule>
  </conditionalFormatting>
  <conditionalFormatting sqref="Q148:Q153">
    <cfRule type="cellIs" dxfId="38113" priority="2163" operator="lessThan">
      <formula>0</formula>
    </cfRule>
  </conditionalFormatting>
  <conditionalFormatting sqref="R148:R153">
    <cfRule type="cellIs" dxfId="38112" priority="2161" operator="lessThan">
      <formula>0.8</formula>
    </cfRule>
    <cfRule type="cellIs" dxfId="38111" priority="2162" operator="greaterThan">
      <formula>1</formula>
    </cfRule>
  </conditionalFormatting>
  <conditionalFormatting sqref="R148:R153">
    <cfRule type="cellIs" dxfId="38110" priority="2159" operator="greaterThan">
      <formula>1</formula>
    </cfRule>
    <cfRule type="cellIs" dxfId="38109" priority="2160" operator="lessThan">
      <formula>0.8</formula>
    </cfRule>
  </conditionalFormatting>
  <conditionalFormatting sqref="R148:R153">
    <cfRule type="cellIs" dxfId="38108" priority="2155" operator="lessThan">
      <formula>0.8</formula>
    </cfRule>
    <cfRule type="cellIs" dxfId="38107" priority="2156" operator="greaterThan">
      <formula>1</formula>
    </cfRule>
  </conditionalFormatting>
  <conditionalFormatting sqref="R148:R153">
    <cfRule type="cellIs" dxfId="38106" priority="2153" operator="greaterThan">
      <formula>1</formula>
    </cfRule>
    <cfRule type="cellIs" dxfId="38105" priority="2154" operator="lessThan">
      <formula>0.8</formula>
    </cfRule>
  </conditionalFormatting>
  <conditionalFormatting sqref="P148:P153">
    <cfRule type="cellIs" dxfId="38104" priority="2152" operator="greaterThan">
      <formula>0</formula>
    </cfRule>
  </conditionalFormatting>
  <conditionalFormatting sqref="Q148:Q153">
    <cfRule type="cellIs" dxfId="38103" priority="2157" operator="lessThan">
      <formula>0</formula>
    </cfRule>
  </conditionalFormatting>
  <conditionalFormatting sqref="R148:R153">
    <cfRule type="cellIs" dxfId="38102" priority="2149" operator="lessThan">
      <formula>0.8</formula>
    </cfRule>
    <cfRule type="cellIs" dxfId="38101" priority="2150" operator="greaterThan">
      <formula>1</formula>
    </cfRule>
  </conditionalFormatting>
  <conditionalFormatting sqref="R148:R153">
    <cfRule type="cellIs" dxfId="38100" priority="2147" operator="greaterThan">
      <formula>1</formula>
    </cfRule>
    <cfRule type="cellIs" dxfId="38099" priority="2148" operator="lessThan">
      <formula>0.8</formula>
    </cfRule>
  </conditionalFormatting>
  <conditionalFormatting sqref="P148:P153">
    <cfRule type="cellIs" dxfId="38098" priority="2146" operator="greaterThan">
      <formula>0</formula>
    </cfRule>
  </conditionalFormatting>
  <conditionalFormatting sqref="Q148:Q153">
    <cfRule type="cellIs" dxfId="38097" priority="2151" operator="lessThan">
      <formula>0</formula>
    </cfRule>
  </conditionalFormatting>
  <conditionalFormatting sqref="Q148:Q153">
    <cfRule type="cellIs" dxfId="38096" priority="2145" operator="lessThan">
      <formula>0</formula>
    </cfRule>
  </conditionalFormatting>
  <conditionalFormatting sqref="R148:R153">
    <cfRule type="cellIs" dxfId="38095" priority="2143" operator="lessThan">
      <formula>0.8</formula>
    </cfRule>
    <cfRule type="cellIs" dxfId="38094" priority="2144" operator="greaterThan">
      <formula>1</formula>
    </cfRule>
  </conditionalFormatting>
  <conditionalFormatting sqref="R148:R153">
    <cfRule type="cellIs" dxfId="38093" priority="2141" operator="greaterThan">
      <formula>1</formula>
    </cfRule>
    <cfRule type="cellIs" dxfId="38092" priority="2142" operator="lessThan">
      <formula>0.8</formula>
    </cfRule>
  </conditionalFormatting>
  <conditionalFormatting sqref="P148:P153">
    <cfRule type="cellIs" dxfId="38091" priority="2140" operator="greaterThan">
      <formula>0</formula>
    </cfRule>
  </conditionalFormatting>
  <conditionalFormatting sqref="Q148:Q153">
    <cfRule type="cellIs" dxfId="38090" priority="2134" operator="lessThan">
      <formula>0</formula>
    </cfRule>
  </conditionalFormatting>
  <conditionalFormatting sqref="R148:R153">
    <cfRule type="cellIs" dxfId="38089" priority="2138" operator="lessThan">
      <formula>0.8</formula>
    </cfRule>
    <cfRule type="cellIs" dxfId="38088" priority="2139" operator="greaterThan">
      <formula>1</formula>
    </cfRule>
  </conditionalFormatting>
  <conditionalFormatting sqref="R148:R153">
    <cfRule type="cellIs" dxfId="38087" priority="2136" operator="greaterThan">
      <formula>1</formula>
    </cfRule>
    <cfRule type="cellIs" dxfId="38086" priority="2137" operator="lessThan">
      <formula>0.8</formula>
    </cfRule>
  </conditionalFormatting>
  <conditionalFormatting sqref="P148:P153">
    <cfRule type="cellIs" dxfId="38085" priority="2135" operator="greaterThan">
      <formula>0</formula>
    </cfRule>
  </conditionalFormatting>
  <conditionalFormatting sqref="Q148:Q153">
    <cfRule type="cellIs" dxfId="38084" priority="2133" operator="lessThan">
      <formula>0</formula>
    </cfRule>
  </conditionalFormatting>
  <conditionalFormatting sqref="R148:R153">
    <cfRule type="cellIs" dxfId="38083" priority="2131" operator="lessThan">
      <formula>0.8</formula>
    </cfRule>
    <cfRule type="cellIs" dxfId="38082" priority="2132" operator="greaterThan">
      <formula>1</formula>
    </cfRule>
  </conditionalFormatting>
  <conditionalFormatting sqref="R148:R153">
    <cfRule type="cellIs" dxfId="38081" priority="2129" operator="greaterThan">
      <formula>1</formula>
    </cfRule>
    <cfRule type="cellIs" dxfId="38080" priority="2130" operator="lessThan">
      <formula>0.8</formula>
    </cfRule>
  </conditionalFormatting>
  <conditionalFormatting sqref="P148:P153">
    <cfRule type="cellIs" dxfId="38079" priority="2128" operator="greaterThan">
      <formula>0</formula>
    </cfRule>
  </conditionalFormatting>
  <conditionalFormatting sqref="Q148:Q153">
    <cfRule type="cellIs" dxfId="38078" priority="2127" operator="lessThan">
      <formula>0</formula>
    </cfRule>
  </conditionalFormatting>
  <conditionalFormatting sqref="R148:R153">
    <cfRule type="cellIs" dxfId="38077" priority="2125" operator="lessThan">
      <formula>0.8</formula>
    </cfRule>
    <cfRule type="cellIs" dxfId="38076" priority="2126" operator="greaterThan">
      <formula>1</formula>
    </cfRule>
  </conditionalFormatting>
  <conditionalFormatting sqref="R148:R153">
    <cfRule type="cellIs" dxfId="38075" priority="2123" operator="greaterThan">
      <formula>1</formula>
    </cfRule>
    <cfRule type="cellIs" dxfId="38074" priority="2124" operator="lessThan">
      <formula>0.8</formula>
    </cfRule>
  </conditionalFormatting>
  <conditionalFormatting sqref="P148:P153">
    <cfRule type="cellIs" dxfId="38073" priority="2122" operator="greaterThan">
      <formula>0</formula>
    </cfRule>
  </conditionalFormatting>
  <conditionalFormatting sqref="Q148:Q153">
    <cfRule type="cellIs" dxfId="38072" priority="2121" operator="lessThan">
      <formula>0</formula>
    </cfRule>
  </conditionalFormatting>
  <conditionalFormatting sqref="R148:R153">
    <cfRule type="cellIs" dxfId="38071" priority="2119" operator="lessThan">
      <formula>0.8</formula>
    </cfRule>
    <cfRule type="cellIs" dxfId="38070" priority="2120" operator="greaterThan">
      <formula>1</formula>
    </cfRule>
  </conditionalFormatting>
  <conditionalFormatting sqref="R148:R153">
    <cfRule type="cellIs" dxfId="38069" priority="2117" operator="greaterThan">
      <formula>1</formula>
    </cfRule>
    <cfRule type="cellIs" dxfId="38068" priority="2118" operator="lessThan">
      <formula>0.8</formula>
    </cfRule>
  </conditionalFormatting>
  <conditionalFormatting sqref="P148:P153">
    <cfRule type="cellIs" dxfId="38067" priority="2116" operator="greaterThan">
      <formula>0</formula>
    </cfRule>
  </conditionalFormatting>
  <conditionalFormatting sqref="Q148:Q153">
    <cfRule type="cellIs" dxfId="38066" priority="2115" operator="lessThan">
      <formula>0</formula>
    </cfRule>
  </conditionalFormatting>
  <conditionalFormatting sqref="R148:R153">
    <cfRule type="cellIs" dxfId="38065" priority="2113" operator="lessThan">
      <formula>0.8</formula>
    </cfRule>
    <cfRule type="cellIs" dxfId="38064" priority="2114" operator="greaterThan">
      <formula>1</formula>
    </cfRule>
  </conditionalFormatting>
  <conditionalFormatting sqref="R148:R153">
    <cfRule type="cellIs" dxfId="38063" priority="2111" operator="greaterThan">
      <formula>1</formula>
    </cfRule>
    <cfRule type="cellIs" dxfId="38062" priority="2112" operator="lessThan">
      <formula>0.8</formula>
    </cfRule>
  </conditionalFormatting>
  <conditionalFormatting sqref="P148:P153">
    <cfRule type="cellIs" dxfId="38061" priority="2110" operator="greaterThan">
      <formula>0</formula>
    </cfRule>
  </conditionalFormatting>
  <conditionalFormatting sqref="Q148:Q153">
    <cfRule type="cellIs" dxfId="38060" priority="2109" operator="lessThan">
      <formula>0</formula>
    </cfRule>
  </conditionalFormatting>
  <conditionalFormatting sqref="R148:R153">
    <cfRule type="cellIs" dxfId="38059" priority="2107" operator="lessThan">
      <formula>0.8</formula>
    </cfRule>
    <cfRule type="cellIs" dxfId="38058" priority="2108" operator="greaterThan">
      <formula>1</formula>
    </cfRule>
  </conditionalFormatting>
  <conditionalFormatting sqref="R148:R153">
    <cfRule type="cellIs" dxfId="38057" priority="2105" operator="greaterThan">
      <formula>1</formula>
    </cfRule>
    <cfRule type="cellIs" dxfId="38056" priority="2106" operator="lessThan">
      <formula>0.8</formula>
    </cfRule>
  </conditionalFormatting>
  <conditionalFormatting sqref="P148:P153">
    <cfRule type="cellIs" dxfId="38055" priority="2104" operator="greaterThan">
      <formula>0</formula>
    </cfRule>
  </conditionalFormatting>
  <conditionalFormatting sqref="P148:P153">
    <cfRule type="cellIs" dxfId="38054" priority="2098" operator="greaterThan">
      <formula>0</formula>
    </cfRule>
  </conditionalFormatting>
  <conditionalFormatting sqref="Q148:Q153">
    <cfRule type="cellIs" dxfId="38053" priority="2103" operator="lessThan">
      <formula>0</formula>
    </cfRule>
  </conditionalFormatting>
  <conditionalFormatting sqref="R148:R153">
    <cfRule type="cellIs" dxfId="38052" priority="2101" operator="lessThan">
      <formula>0.8</formula>
    </cfRule>
    <cfRule type="cellIs" dxfId="38051" priority="2102" operator="greaterThan">
      <formula>1</formula>
    </cfRule>
  </conditionalFormatting>
  <conditionalFormatting sqref="R148:R153">
    <cfRule type="cellIs" dxfId="38050" priority="2099" operator="greaterThan">
      <formula>1</formula>
    </cfRule>
    <cfRule type="cellIs" dxfId="38049" priority="2100" operator="lessThan">
      <formula>0.8</formula>
    </cfRule>
  </conditionalFormatting>
  <conditionalFormatting sqref="P148:P153">
    <cfRule type="cellIs" dxfId="38048" priority="2092" operator="greaterThan">
      <formula>0</formula>
    </cfRule>
  </conditionalFormatting>
  <conditionalFormatting sqref="Q148:Q153">
    <cfRule type="cellIs" dxfId="38047" priority="2097" operator="lessThan">
      <formula>0</formula>
    </cfRule>
  </conditionalFormatting>
  <conditionalFormatting sqref="R148:R153">
    <cfRule type="cellIs" dxfId="38046" priority="2095" operator="lessThan">
      <formula>0.8</formula>
    </cfRule>
    <cfRule type="cellIs" dxfId="38045" priority="2096" operator="greaterThan">
      <formula>1</formula>
    </cfRule>
  </conditionalFormatting>
  <conditionalFormatting sqref="R148:R153">
    <cfRule type="cellIs" dxfId="38044" priority="2093" operator="greaterThan">
      <formula>1</formula>
    </cfRule>
    <cfRule type="cellIs" dxfId="38043" priority="2094" operator="lessThan">
      <formula>0.8</formula>
    </cfRule>
  </conditionalFormatting>
  <conditionalFormatting sqref="R148:R153">
    <cfRule type="cellIs" dxfId="38042" priority="2089" operator="lessThan">
      <formula>0.8</formula>
    </cfRule>
    <cfRule type="cellIs" dxfId="38041" priority="2090" operator="greaterThan">
      <formula>1</formula>
    </cfRule>
  </conditionalFormatting>
  <conditionalFormatting sqref="R148:R153">
    <cfRule type="cellIs" dxfId="38040" priority="2087" operator="greaterThan">
      <formula>1</formula>
    </cfRule>
    <cfRule type="cellIs" dxfId="38039" priority="2088" operator="lessThan">
      <formula>0.8</formula>
    </cfRule>
  </conditionalFormatting>
  <conditionalFormatting sqref="P148:P153">
    <cfRule type="cellIs" dxfId="38038" priority="2086" operator="greaterThan">
      <formula>0</formula>
    </cfRule>
  </conditionalFormatting>
  <conditionalFormatting sqref="Q148:Q153">
    <cfRule type="cellIs" dxfId="38037" priority="2091" operator="lessThan">
      <formula>0</formula>
    </cfRule>
  </conditionalFormatting>
  <conditionalFormatting sqref="Q148:Q153">
    <cfRule type="cellIs" dxfId="38036" priority="2080" operator="lessThan">
      <formula>0</formula>
    </cfRule>
  </conditionalFormatting>
  <conditionalFormatting sqref="P148:P153">
    <cfRule type="cellIs" dxfId="38035" priority="2081" operator="greaterThan">
      <formula>0</formula>
    </cfRule>
  </conditionalFormatting>
  <conditionalFormatting sqref="R148:R153">
    <cfRule type="cellIs" dxfId="38034" priority="2084" operator="lessThan">
      <formula>0.8</formula>
    </cfRule>
    <cfRule type="cellIs" dxfId="38033" priority="2085" operator="greaterThan">
      <formula>1</formula>
    </cfRule>
  </conditionalFormatting>
  <conditionalFormatting sqref="R148:R153">
    <cfRule type="cellIs" dxfId="38032" priority="2082" operator="greaterThan">
      <formula>1</formula>
    </cfRule>
    <cfRule type="cellIs" dxfId="38031" priority="2083" operator="lessThan">
      <formula>0.8</formula>
    </cfRule>
  </conditionalFormatting>
  <conditionalFormatting sqref="Q148:Q153">
    <cfRule type="cellIs" dxfId="38030" priority="2074" operator="lessThan">
      <formula>0</formula>
    </cfRule>
  </conditionalFormatting>
  <conditionalFormatting sqref="R148:R153">
    <cfRule type="cellIs" dxfId="38029" priority="2078" operator="lessThan">
      <formula>0.8</formula>
    </cfRule>
    <cfRule type="cellIs" dxfId="38028" priority="2079" operator="greaterThan">
      <formula>1</formula>
    </cfRule>
  </conditionalFormatting>
  <conditionalFormatting sqref="R148:R153">
    <cfRule type="cellIs" dxfId="38027" priority="2076" operator="greaterThan">
      <formula>1</formula>
    </cfRule>
    <cfRule type="cellIs" dxfId="38026" priority="2077" operator="lessThan">
      <formula>0.8</formula>
    </cfRule>
  </conditionalFormatting>
  <conditionalFormatting sqref="P148:P153">
    <cfRule type="cellIs" dxfId="38025" priority="2075" operator="greaterThan">
      <formula>0</formula>
    </cfRule>
  </conditionalFormatting>
  <conditionalFormatting sqref="Q148:Q153">
    <cfRule type="cellIs" dxfId="38024" priority="2073" operator="lessThan">
      <formula>0</formula>
    </cfRule>
  </conditionalFormatting>
  <conditionalFormatting sqref="R148:R153">
    <cfRule type="cellIs" dxfId="38023" priority="2071" operator="lessThan">
      <formula>0.8</formula>
    </cfRule>
    <cfRule type="cellIs" dxfId="38022" priority="2072" operator="greaterThan">
      <formula>1</formula>
    </cfRule>
  </conditionalFormatting>
  <conditionalFormatting sqref="R148:R153">
    <cfRule type="cellIs" dxfId="38021" priority="2069" operator="greaterThan">
      <formula>1</formula>
    </cfRule>
    <cfRule type="cellIs" dxfId="38020" priority="2070" operator="lessThan">
      <formula>0.8</formula>
    </cfRule>
  </conditionalFormatting>
  <conditionalFormatting sqref="P148:P153">
    <cfRule type="cellIs" dxfId="38019" priority="2068" operator="greaterThan">
      <formula>0</formula>
    </cfRule>
  </conditionalFormatting>
  <conditionalFormatting sqref="Q148:Q153">
    <cfRule type="cellIs" dxfId="38018" priority="2067" operator="lessThan">
      <formula>0</formula>
    </cfRule>
  </conditionalFormatting>
  <conditionalFormatting sqref="R148:R153">
    <cfRule type="cellIs" dxfId="38017" priority="2065" operator="lessThan">
      <formula>0.8</formula>
    </cfRule>
    <cfRule type="cellIs" dxfId="38016" priority="2066" operator="greaterThan">
      <formula>1</formula>
    </cfRule>
  </conditionalFormatting>
  <conditionalFormatting sqref="R148:R153">
    <cfRule type="cellIs" dxfId="38015" priority="2063" operator="greaterThan">
      <formula>1</formula>
    </cfRule>
    <cfRule type="cellIs" dxfId="38014" priority="2064" operator="lessThan">
      <formula>0.8</formula>
    </cfRule>
  </conditionalFormatting>
  <conditionalFormatting sqref="P148:P153">
    <cfRule type="cellIs" dxfId="38013" priority="2062" operator="greaterThan">
      <formula>0</formula>
    </cfRule>
  </conditionalFormatting>
  <conditionalFormatting sqref="Q148:Q153">
    <cfRule type="cellIs" dxfId="38012" priority="2061" operator="lessThan">
      <formula>0</formula>
    </cfRule>
  </conditionalFormatting>
  <conditionalFormatting sqref="R148:R153">
    <cfRule type="cellIs" dxfId="38011" priority="2059" operator="lessThan">
      <formula>0.8</formula>
    </cfRule>
    <cfRule type="cellIs" dxfId="38010" priority="2060" operator="greaterThan">
      <formula>1</formula>
    </cfRule>
  </conditionalFormatting>
  <conditionalFormatting sqref="R148:R153">
    <cfRule type="cellIs" dxfId="38009" priority="2057" operator="greaterThan">
      <formula>1</formula>
    </cfRule>
    <cfRule type="cellIs" dxfId="38008" priority="2058" operator="lessThan">
      <formula>0.8</formula>
    </cfRule>
  </conditionalFormatting>
  <conditionalFormatting sqref="P148:P153">
    <cfRule type="cellIs" dxfId="38007" priority="2056" operator="greaterThan">
      <formula>0</formula>
    </cfRule>
  </conditionalFormatting>
  <conditionalFormatting sqref="Q148:Q153">
    <cfRule type="cellIs" dxfId="38006" priority="2055" operator="lessThan">
      <formula>0</formula>
    </cfRule>
  </conditionalFormatting>
  <conditionalFormatting sqref="R148:R153">
    <cfRule type="cellIs" dxfId="38005" priority="2053" operator="lessThan">
      <formula>0.8</formula>
    </cfRule>
    <cfRule type="cellIs" dxfId="38004" priority="2054" operator="greaterThan">
      <formula>1</formula>
    </cfRule>
  </conditionalFormatting>
  <conditionalFormatting sqref="R148:R153">
    <cfRule type="cellIs" dxfId="38003" priority="2051" operator="greaterThan">
      <formula>1</formula>
    </cfRule>
    <cfRule type="cellIs" dxfId="38002" priority="2052" operator="lessThan">
      <formula>0.8</formula>
    </cfRule>
  </conditionalFormatting>
  <conditionalFormatting sqref="P148:P153">
    <cfRule type="cellIs" dxfId="38001" priority="2050" operator="greaterThan">
      <formula>0</formula>
    </cfRule>
  </conditionalFormatting>
  <conditionalFormatting sqref="Q124 Q127 Q130">
    <cfRule type="cellIs" dxfId="38000" priority="2044" operator="lessThan">
      <formula>0</formula>
    </cfRule>
  </conditionalFormatting>
  <conditionalFormatting sqref="P124 P127 P130">
    <cfRule type="cellIs" dxfId="37999" priority="2045" operator="greaterThan">
      <formula>0</formula>
    </cfRule>
  </conditionalFormatting>
  <conditionalFormatting sqref="R124 R127 R130">
    <cfRule type="cellIs" dxfId="37998" priority="2048" operator="lessThan">
      <formula>0.8</formula>
    </cfRule>
    <cfRule type="cellIs" dxfId="37997" priority="2049" operator="greaterThan">
      <formula>1</formula>
    </cfRule>
  </conditionalFormatting>
  <conditionalFormatting sqref="R124 R127 R130">
    <cfRule type="cellIs" dxfId="37996" priority="2046" operator="greaterThan">
      <formula>1</formula>
    </cfRule>
    <cfRule type="cellIs" dxfId="37995" priority="2047" operator="lessThan">
      <formula>0.8</formula>
    </cfRule>
  </conditionalFormatting>
  <conditionalFormatting sqref="Q124 Q127 Q130">
    <cfRule type="cellIs" dxfId="37994" priority="2038" operator="lessThan">
      <formula>0</formula>
    </cfRule>
  </conditionalFormatting>
  <conditionalFormatting sqref="R124 R127 R130">
    <cfRule type="cellIs" dxfId="37993" priority="2042" operator="lessThan">
      <formula>0.8</formula>
    </cfRule>
    <cfRule type="cellIs" dxfId="37992" priority="2043" operator="greaterThan">
      <formula>1</formula>
    </cfRule>
  </conditionalFormatting>
  <conditionalFormatting sqref="R124 R127 R130">
    <cfRule type="cellIs" dxfId="37991" priority="2040" operator="greaterThan">
      <formula>1</formula>
    </cfRule>
    <cfRule type="cellIs" dxfId="37990" priority="2041" operator="lessThan">
      <formula>0.8</formula>
    </cfRule>
  </conditionalFormatting>
  <conditionalFormatting sqref="P124 P127 P130">
    <cfRule type="cellIs" dxfId="37989" priority="2039" operator="greaterThan">
      <formula>0</formula>
    </cfRule>
  </conditionalFormatting>
  <conditionalFormatting sqref="Q124 Q127 Q130">
    <cfRule type="cellIs" dxfId="37988" priority="2037" operator="lessThan">
      <formula>0</formula>
    </cfRule>
  </conditionalFormatting>
  <conditionalFormatting sqref="R124 R127 R130">
    <cfRule type="cellIs" dxfId="37987" priority="2035" operator="lessThan">
      <formula>0.8</formula>
    </cfRule>
    <cfRule type="cellIs" dxfId="37986" priority="2036" operator="greaterThan">
      <formula>1</formula>
    </cfRule>
  </conditionalFormatting>
  <conditionalFormatting sqref="R124 R127 R130">
    <cfRule type="cellIs" dxfId="37985" priority="2033" operator="greaterThan">
      <formula>1</formula>
    </cfRule>
    <cfRule type="cellIs" dxfId="37984" priority="2034" operator="lessThan">
      <formula>0.8</formula>
    </cfRule>
  </conditionalFormatting>
  <conditionalFormatting sqref="P124 P127 P130">
    <cfRule type="cellIs" dxfId="37983" priority="2032" operator="greaterThan">
      <formula>0</formula>
    </cfRule>
  </conditionalFormatting>
  <conditionalFormatting sqref="Q124 Q127 Q130">
    <cfRule type="cellIs" dxfId="37982" priority="2031" operator="lessThan">
      <formula>0</formula>
    </cfRule>
  </conditionalFormatting>
  <conditionalFormatting sqref="R124 R127 R130">
    <cfRule type="cellIs" dxfId="37981" priority="2029" operator="lessThan">
      <formula>0.8</formula>
    </cfRule>
    <cfRule type="cellIs" dxfId="37980" priority="2030" operator="greaterThan">
      <formula>1</formula>
    </cfRule>
  </conditionalFormatting>
  <conditionalFormatting sqref="R124 R127 R130">
    <cfRule type="cellIs" dxfId="37979" priority="2027" operator="greaterThan">
      <formula>1</formula>
    </cfRule>
    <cfRule type="cellIs" dxfId="37978" priority="2028" operator="lessThan">
      <formula>0.8</formula>
    </cfRule>
  </conditionalFormatting>
  <conditionalFormatting sqref="P124 P127 P130">
    <cfRule type="cellIs" dxfId="37977" priority="2026" operator="greaterThan">
      <formula>0</formula>
    </cfRule>
  </conditionalFormatting>
  <conditionalFormatting sqref="Q124 Q127 Q130">
    <cfRule type="cellIs" dxfId="37976" priority="2025" operator="lessThan">
      <formula>0</formula>
    </cfRule>
  </conditionalFormatting>
  <conditionalFormatting sqref="R124 R127 R130">
    <cfRule type="cellIs" dxfId="37975" priority="2023" operator="lessThan">
      <formula>0.8</formula>
    </cfRule>
    <cfRule type="cellIs" dxfId="37974" priority="2024" operator="greaterThan">
      <formula>1</formula>
    </cfRule>
  </conditionalFormatting>
  <conditionalFormatting sqref="R124 R127 R130">
    <cfRule type="cellIs" dxfId="37973" priority="2021" operator="greaterThan">
      <formula>1</formula>
    </cfRule>
    <cfRule type="cellIs" dxfId="37972" priority="2022" operator="lessThan">
      <formula>0.8</formula>
    </cfRule>
  </conditionalFormatting>
  <conditionalFormatting sqref="P124 P127 P130">
    <cfRule type="cellIs" dxfId="37971" priority="2020" operator="greaterThan">
      <formula>0</formula>
    </cfRule>
  </conditionalFormatting>
  <conditionalFormatting sqref="Q124 Q127 Q130">
    <cfRule type="cellIs" dxfId="37970" priority="2019" operator="lessThan">
      <formula>0</formula>
    </cfRule>
  </conditionalFormatting>
  <conditionalFormatting sqref="R124 R127 R130">
    <cfRule type="cellIs" dxfId="37969" priority="2017" operator="lessThan">
      <formula>0.8</formula>
    </cfRule>
    <cfRule type="cellIs" dxfId="37968" priority="2018" operator="greaterThan">
      <formula>1</formula>
    </cfRule>
  </conditionalFormatting>
  <conditionalFormatting sqref="R124 R127 R130">
    <cfRule type="cellIs" dxfId="37967" priority="2015" operator="greaterThan">
      <formula>1</formula>
    </cfRule>
    <cfRule type="cellIs" dxfId="37966" priority="2016" operator="lessThan">
      <formula>0.8</formula>
    </cfRule>
  </conditionalFormatting>
  <conditionalFormatting sqref="P124 P127 P130">
    <cfRule type="cellIs" dxfId="37965" priority="2014" operator="greaterThan">
      <formula>0</formula>
    </cfRule>
  </conditionalFormatting>
  <conditionalFormatting sqref="Q124 Q127 Q130">
    <cfRule type="cellIs" dxfId="37964" priority="2013" operator="lessThan">
      <formula>0</formula>
    </cfRule>
  </conditionalFormatting>
  <conditionalFormatting sqref="R124 R127 R130">
    <cfRule type="cellIs" dxfId="37963" priority="2011" operator="lessThan">
      <formula>0.8</formula>
    </cfRule>
    <cfRule type="cellIs" dxfId="37962" priority="2012" operator="greaterThan">
      <formula>1</formula>
    </cfRule>
  </conditionalFormatting>
  <conditionalFormatting sqref="R124 R127 R130">
    <cfRule type="cellIs" dxfId="37961" priority="2009" operator="greaterThan">
      <formula>1</formula>
    </cfRule>
    <cfRule type="cellIs" dxfId="37960" priority="2010" operator="lessThan">
      <formula>0.8</formula>
    </cfRule>
  </conditionalFormatting>
  <conditionalFormatting sqref="P124 P127 P130">
    <cfRule type="cellIs" dxfId="37959" priority="2008" operator="greaterThan">
      <formula>0</formula>
    </cfRule>
  </conditionalFormatting>
  <conditionalFormatting sqref="Q124 Q127 Q130">
    <cfRule type="cellIs" dxfId="37958" priority="2007" operator="lessThan">
      <formula>0</formula>
    </cfRule>
  </conditionalFormatting>
  <conditionalFormatting sqref="R124 R127 R130">
    <cfRule type="cellIs" dxfId="37957" priority="2005" operator="lessThan">
      <formula>0.8</formula>
    </cfRule>
    <cfRule type="cellIs" dxfId="37956" priority="2006" operator="greaterThan">
      <formula>1</formula>
    </cfRule>
  </conditionalFormatting>
  <conditionalFormatting sqref="R124 R127 R130">
    <cfRule type="cellIs" dxfId="37955" priority="2003" operator="greaterThan">
      <formula>1</formula>
    </cfRule>
    <cfRule type="cellIs" dxfId="37954" priority="2004" operator="lessThan">
      <formula>0.8</formula>
    </cfRule>
  </conditionalFormatting>
  <conditionalFormatting sqref="P124 P127 P130">
    <cfRule type="cellIs" dxfId="37953" priority="2002" operator="greaterThan">
      <formula>0</formula>
    </cfRule>
  </conditionalFormatting>
  <conditionalFormatting sqref="Q124 Q127 Q130">
    <cfRule type="cellIs" dxfId="37952" priority="2001" operator="lessThan">
      <formula>0</formula>
    </cfRule>
  </conditionalFormatting>
  <conditionalFormatting sqref="R124 R127 R130">
    <cfRule type="cellIs" dxfId="37951" priority="1999" operator="lessThan">
      <formula>0.8</formula>
    </cfRule>
    <cfRule type="cellIs" dxfId="37950" priority="2000" operator="greaterThan">
      <formula>1</formula>
    </cfRule>
  </conditionalFormatting>
  <conditionalFormatting sqref="R124 R127 R130">
    <cfRule type="cellIs" dxfId="37949" priority="1997" operator="greaterThan">
      <formula>1</formula>
    </cfRule>
    <cfRule type="cellIs" dxfId="37948" priority="1998" operator="lessThan">
      <formula>0.8</formula>
    </cfRule>
  </conditionalFormatting>
  <conditionalFormatting sqref="P124 P127 P130">
    <cfRule type="cellIs" dxfId="37947" priority="1996" operator="greaterThan">
      <formula>0</formula>
    </cfRule>
  </conditionalFormatting>
  <conditionalFormatting sqref="P124 P127 P130">
    <cfRule type="cellIs" dxfId="37946" priority="1990" operator="greaterThan">
      <formula>0</formula>
    </cfRule>
  </conditionalFormatting>
  <conditionalFormatting sqref="Q124 Q127 Q130">
    <cfRule type="cellIs" dxfId="37945" priority="1995" operator="lessThan">
      <formula>0</formula>
    </cfRule>
  </conditionalFormatting>
  <conditionalFormatting sqref="R124 R127 R130">
    <cfRule type="cellIs" dxfId="37944" priority="1993" operator="lessThan">
      <formula>0.8</formula>
    </cfRule>
    <cfRule type="cellIs" dxfId="37943" priority="1994" operator="greaterThan">
      <formula>1</formula>
    </cfRule>
  </conditionalFormatting>
  <conditionalFormatting sqref="R124 R127 R130">
    <cfRule type="cellIs" dxfId="37942" priority="1991" operator="greaterThan">
      <formula>1</formula>
    </cfRule>
    <cfRule type="cellIs" dxfId="37941" priority="1992" operator="lessThan">
      <formula>0.8</formula>
    </cfRule>
  </conditionalFormatting>
  <conditionalFormatting sqref="P124 P127 P130">
    <cfRule type="cellIs" dxfId="37940" priority="1984" operator="greaterThan">
      <formula>0</formula>
    </cfRule>
  </conditionalFormatting>
  <conditionalFormatting sqref="Q124 Q127 Q130">
    <cfRule type="cellIs" dxfId="37939" priority="1989" operator="lessThan">
      <formula>0</formula>
    </cfRule>
  </conditionalFormatting>
  <conditionalFormatting sqref="R124 R127 R130">
    <cfRule type="cellIs" dxfId="37938" priority="1987" operator="lessThan">
      <formula>0.8</formula>
    </cfRule>
    <cfRule type="cellIs" dxfId="37937" priority="1988" operator="greaterThan">
      <formula>1</formula>
    </cfRule>
  </conditionalFormatting>
  <conditionalFormatting sqref="R124 R127 R130">
    <cfRule type="cellIs" dxfId="37936" priority="1985" operator="greaterThan">
      <formula>1</formula>
    </cfRule>
    <cfRule type="cellIs" dxfId="37935" priority="1986" operator="lessThan">
      <formula>0.8</formula>
    </cfRule>
  </conditionalFormatting>
  <conditionalFormatting sqref="R124 R127 R130">
    <cfRule type="cellIs" dxfId="37934" priority="1981" operator="lessThan">
      <formula>0.8</formula>
    </cfRule>
    <cfRule type="cellIs" dxfId="37933" priority="1982" operator="greaterThan">
      <formula>1</formula>
    </cfRule>
  </conditionalFormatting>
  <conditionalFormatting sqref="R124 R127 R130">
    <cfRule type="cellIs" dxfId="37932" priority="1979" operator="greaterThan">
      <formula>1</formula>
    </cfRule>
    <cfRule type="cellIs" dxfId="37931" priority="1980" operator="lessThan">
      <formula>0.8</formula>
    </cfRule>
  </conditionalFormatting>
  <conditionalFormatting sqref="P124 P127 P130">
    <cfRule type="cellIs" dxfId="37930" priority="1978" operator="greaterThan">
      <formula>0</formula>
    </cfRule>
  </conditionalFormatting>
  <conditionalFormatting sqref="Q124 Q127 Q130">
    <cfRule type="cellIs" dxfId="37929" priority="1983" operator="lessThan">
      <formula>0</formula>
    </cfRule>
  </conditionalFormatting>
  <conditionalFormatting sqref="Q124 Q127 Q130">
    <cfRule type="cellIs" dxfId="37928" priority="1977" operator="lessThan">
      <formula>0</formula>
    </cfRule>
  </conditionalFormatting>
  <conditionalFormatting sqref="R124 R127 R130">
    <cfRule type="cellIs" dxfId="37927" priority="1975" operator="lessThan">
      <formula>0.8</formula>
    </cfRule>
    <cfRule type="cellIs" dxfId="37926" priority="1976" operator="greaterThan">
      <formula>1</formula>
    </cfRule>
  </conditionalFormatting>
  <conditionalFormatting sqref="R124 R127 R130">
    <cfRule type="cellIs" dxfId="37925" priority="1973" operator="greaterThan">
      <formula>1</formula>
    </cfRule>
    <cfRule type="cellIs" dxfId="37924" priority="1974" operator="lessThan">
      <formula>0.8</formula>
    </cfRule>
  </conditionalFormatting>
  <conditionalFormatting sqref="P124 P127 P130">
    <cfRule type="cellIs" dxfId="37923" priority="1972" operator="greaterThan">
      <formula>0</formula>
    </cfRule>
  </conditionalFormatting>
  <conditionalFormatting sqref="P124 P127 P130">
    <cfRule type="cellIs" dxfId="37922" priority="1966" operator="greaterThan">
      <formula>0</formula>
    </cfRule>
  </conditionalFormatting>
  <conditionalFormatting sqref="Q124 Q127 Q130">
    <cfRule type="cellIs" dxfId="37921" priority="1971" operator="lessThan">
      <formula>0</formula>
    </cfRule>
  </conditionalFormatting>
  <conditionalFormatting sqref="R124 R127 R130">
    <cfRule type="cellIs" dxfId="37920" priority="1969" operator="lessThan">
      <formula>0.8</formula>
    </cfRule>
    <cfRule type="cellIs" dxfId="37919" priority="1970" operator="greaterThan">
      <formula>1</formula>
    </cfRule>
  </conditionalFormatting>
  <conditionalFormatting sqref="R124 R127 R130">
    <cfRule type="cellIs" dxfId="37918" priority="1967" operator="greaterThan">
      <formula>1</formula>
    </cfRule>
    <cfRule type="cellIs" dxfId="37917" priority="1968" operator="lessThan">
      <formula>0.8</formula>
    </cfRule>
  </conditionalFormatting>
  <conditionalFormatting sqref="P124 P127 P130">
    <cfRule type="cellIs" dxfId="37916" priority="1960" operator="greaterThan">
      <formula>0</formula>
    </cfRule>
  </conditionalFormatting>
  <conditionalFormatting sqref="Q124 Q127 Q130">
    <cfRule type="cellIs" dxfId="37915" priority="1965" operator="lessThan">
      <formula>0</formula>
    </cfRule>
  </conditionalFormatting>
  <conditionalFormatting sqref="R124 R127 R130">
    <cfRule type="cellIs" dxfId="37914" priority="1963" operator="lessThan">
      <formula>0.8</formula>
    </cfRule>
    <cfRule type="cellIs" dxfId="37913" priority="1964" operator="greaterThan">
      <formula>1</formula>
    </cfRule>
  </conditionalFormatting>
  <conditionalFormatting sqref="R124 R127 R130">
    <cfRule type="cellIs" dxfId="37912" priority="1961" operator="greaterThan">
      <formula>1</formula>
    </cfRule>
    <cfRule type="cellIs" dxfId="37911" priority="1962" operator="lessThan">
      <formula>0.8</formula>
    </cfRule>
  </conditionalFormatting>
  <conditionalFormatting sqref="R124 R127 R130">
    <cfRule type="cellIs" dxfId="37910" priority="1957" operator="lessThan">
      <formula>0.8</formula>
    </cfRule>
    <cfRule type="cellIs" dxfId="37909" priority="1958" operator="greaterThan">
      <formula>1</formula>
    </cfRule>
  </conditionalFormatting>
  <conditionalFormatting sqref="R124 R127 R130">
    <cfRule type="cellIs" dxfId="37908" priority="1955" operator="greaterThan">
      <formula>1</formula>
    </cfRule>
    <cfRule type="cellIs" dxfId="37907" priority="1956" operator="lessThan">
      <formula>0.8</formula>
    </cfRule>
  </conditionalFormatting>
  <conditionalFormatting sqref="P124 P127 P130">
    <cfRule type="cellIs" dxfId="37906" priority="1954" operator="greaterThan">
      <formula>0</formula>
    </cfRule>
  </conditionalFormatting>
  <conditionalFormatting sqref="Q124 Q127 Q130">
    <cfRule type="cellIs" dxfId="37905" priority="1959" operator="lessThan">
      <formula>0</formula>
    </cfRule>
  </conditionalFormatting>
  <conditionalFormatting sqref="P124 P127 P130">
    <cfRule type="cellIs" dxfId="37904" priority="1948" operator="greaterThan">
      <formula>0</formula>
    </cfRule>
  </conditionalFormatting>
  <conditionalFormatting sqref="Q124 Q127 Q130">
    <cfRule type="cellIs" dxfId="37903" priority="1953" operator="lessThan">
      <formula>0</formula>
    </cfRule>
  </conditionalFormatting>
  <conditionalFormatting sqref="R124 R127 R130">
    <cfRule type="cellIs" dxfId="37902" priority="1951" operator="lessThan">
      <formula>0.8</formula>
    </cfRule>
    <cfRule type="cellIs" dxfId="37901" priority="1952" operator="greaterThan">
      <formula>1</formula>
    </cfRule>
  </conditionalFormatting>
  <conditionalFormatting sqref="R124 R127 R130">
    <cfRule type="cellIs" dxfId="37900" priority="1949" operator="greaterThan">
      <formula>1</formula>
    </cfRule>
    <cfRule type="cellIs" dxfId="37899" priority="1950" operator="lessThan">
      <formula>0.8</formula>
    </cfRule>
  </conditionalFormatting>
  <conditionalFormatting sqref="R124 R127 R130">
    <cfRule type="cellIs" dxfId="37898" priority="1945" operator="lessThan">
      <formula>0.8</formula>
    </cfRule>
    <cfRule type="cellIs" dxfId="37897" priority="1946" operator="greaterThan">
      <formula>1</formula>
    </cfRule>
  </conditionalFormatting>
  <conditionalFormatting sqref="R124 R127 R130">
    <cfRule type="cellIs" dxfId="37896" priority="1943" operator="greaterThan">
      <formula>1</formula>
    </cfRule>
    <cfRule type="cellIs" dxfId="37895" priority="1944" operator="lessThan">
      <formula>0.8</formula>
    </cfRule>
  </conditionalFormatting>
  <conditionalFormatting sqref="P124 P127 P130">
    <cfRule type="cellIs" dxfId="37894" priority="1942" operator="greaterThan">
      <formula>0</formula>
    </cfRule>
  </conditionalFormatting>
  <conditionalFormatting sqref="Q124 Q127 Q130">
    <cfRule type="cellIs" dxfId="37893" priority="1947" operator="lessThan">
      <formula>0</formula>
    </cfRule>
  </conditionalFormatting>
  <conditionalFormatting sqref="R124 R127 R130">
    <cfRule type="cellIs" dxfId="37892" priority="1939" operator="lessThan">
      <formula>0.8</formula>
    </cfRule>
    <cfRule type="cellIs" dxfId="37891" priority="1940" operator="greaterThan">
      <formula>1</formula>
    </cfRule>
  </conditionalFormatting>
  <conditionalFormatting sqref="R124 R127 R130">
    <cfRule type="cellIs" dxfId="37890" priority="1937" operator="greaterThan">
      <formula>1</formula>
    </cfRule>
    <cfRule type="cellIs" dxfId="37889" priority="1938" operator="lessThan">
      <formula>0.8</formula>
    </cfRule>
  </conditionalFormatting>
  <conditionalFormatting sqref="P124 P127 P130">
    <cfRule type="cellIs" dxfId="37888" priority="1936" operator="greaterThan">
      <formula>0</formula>
    </cfRule>
  </conditionalFormatting>
  <conditionalFormatting sqref="Q124 Q127 Q130">
    <cfRule type="cellIs" dxfId="37887" priority="1941" operator="lessThan">
      <formula>0</formula>
    </cfRule>
  </conditionalFormatting>
  <conditionalFormatting sqref="Q124 Q127 Q130">
    <cfRule type="cellIs" dxfId="37886" priority="1935" operator="lessThan">
      <formula>0</formula>
    </cfRule>
  </conditionalFormatting>
  <conditionalFormatting sqref="R124 R127 R130">
    <cfRule type="cellIs" dxfId="37885" priority="1933" operator="lessThan">
      <formula>0.8</formula>
    </cfRule>
    <cfRule type="cellIs" dxfId="37884" priority="1934" operator="greaterThan">
      <formula>1</formula>
    </cfRule>
  </conditionalFormatting>
  <conditionalFormatting sqref="R124 R127 R130">
    <cfRule type="cellIs" dxfId="37883" priority="1931" operator="greaterThan">
      <formula>1</formula>
    </cfRule>
    <cfRule type="cellIs" dxfId="37882" priority="1932" operator="lessThan">
      <formula>0.8</formula>
    </cfRule>
  </conditionalFormatting>
  <conditionalFormatting sqref="P124 P127 P130">
    <cfRule type="cellIs" dxfId="37881" priority="1930" operator="greaterThan">
      <formula>0</formula>
    </cfRule>
  </conditionalFormatting>
  <conditionalFormatting sqref="Q124 Q127 Q130">
    <cfRule type="cellIs" dxfId="37880" priority="1924" operator="lessThan">
      <formula>0</formula>
    </cfRule>
  </conditionalFormatting>
  <conditionalFormatting sqref="R124 R127 R130">
    <cfRule type="cellIs" dxfId="37879" priority="1928" operator="lessThan">
      <formula>0.8</formula>
    </cfRule>
    <cfRule type="cellIs" dxfId="37878" priority="1929" operator="greaterThan">
      <formula>1</formula>
    </cfRule>
  </conditionalFormatting>
  <conditionalFormatting sqref="R124 R127 R130">
    <cfRule type="cellIs" dxfId="37877" priority="1926" operator="greaterThan">
      <formula>1</formula>
    </cfRule>
    <cfRule type="cellIs" dxfId="37876" priority="1927" operator="lessThan">
      <formula>0.8</formula>
    </cfRule>
  </conditionalFormatting>
  <conditionalFormatting sqref="P124 P127 P130">
    <cfRule type="cellIs" dxfId="37875" priority="1925" operator="greaterThan">
      <formula>0</formula>
    </cfRule>
  </conditionalFormatting>
  <conditionalFormatting sqref="Q124 Q127 Q130">
    <cfRule type="cellIs" dxfId="37874" priority="1923" operator="lessThan">
      <formula>0</formula>
    </cfRule>
  </conditionalFormatting>
  <conditionalFormatting sqref="R124 R127 R130">
    <cfRule type="cellIs" dxfId="37873" priority="1921" operator="lessThan">
      <formula>0.8</formula>
    </cfRule>
    <cfRule type="cellIs" dxfId="37872" priority="1922" operator="greaterThan">
      <formula>1</formula>
    </cfRule>
  </conditionalFormatting>
  <conditionalFormatting sqref="R124 R127 R130">
    <cfRule type="cellIs" dxfId="37871" priority="1919" operator="greaterThan">
      <formula>1</formula>
    </cfRule>
    <cfRule type="cellIs" dxfId="37870" priority="1920" operator="lessThan">
      <formula>0.8</formula>
    </cfRule>
  </conditionalFormatting>
  <conditionalFormatting sqref="P124 P127 P130">
    <cfRule type="cellIs" dxfId="37869" priority="1918" operator="greaterThan">
      <formula>0</formula>
    </cfRule>
  </conditionalFormatting>
  <conditionalFormatting sqref="Q124 Q127 Q130">
    <cfRule type="cellIs" dxfId="37868" priority="1917" operator="lessThan">
      <formula>0</formula>
    </cfRule>
  </conditionalFormatting>
  <conditionalFormatting sqref="R124 R127 R130">
    <cfRule type="cellIs" dxfId="37867" priority="1915" operator="lessThan">
      <formula>0.8</formula>
    </cfRule>
    <cfRule type="cellIs" dxfId="37866" priority="1916" operator="greaterThan">
      <formula>1</formula>
    </cfRule>
  </conditionalFormatting>
  <conditionalFormatting sqref="R124 R127 R130">
    <cfRule type="cellIs" dxfId="37865" priority="1913" operator="greaterThan">
      <formula>1</formula>
    </cfRule>
    <cfRule type="cellIs" dxfId="37864" priority="1914" operator="lessThan">
      <formula>0.8</formula>
    </cfRule>
  </conditionalFormatting>
  <conditionalFormatting sqref="P124 P127 P130">
    <cfRule type="cellIs" dxfId="37863" priority="1912" operator="greaterThan">
      <formula>0</formula>
    </cfRule>
  </conditionalFormatting>
  <conditionalFormatting sqref="Q124 Q127 Q130">
    <cfRule type="cellIs" dxfId="37862" priority="1911" operator="lessThan">
      <formula>0</formula>
    </cfRule>
  </conditionalFormatting>
  <conditionalFormatting sqref="R124 R127 R130">
    <cfRule type="cellIs" dxfId="37861" priority="1909" operator="lessThan">
      <formula>0.8</formula>
    </cfRule>
    <cfRule type="cellIs" dxfId="37860" priority="1910" operator="greaterThan">
      <formula>1</formula>
    </cfRule>
  </conditionalFormatting>
  <conditionalFormatting sqref="R124 R127 R130">
    <cfRule type="cellIs" dxfId="37859" priority="1907" operator="greaterThan">
      <formula>1</formula>
    </cfRule>
    <cfRule type="cellIs" dxfId="37858" priority="1908" operator="lessThan">
      <formula>0.8</formula>
    </cfRule>
  </conditionalFormatting>
  <conditionalFormatting sqref="P124 P127 P130">
    <cfRule type="cellIs" dxfId="37857" priority="1906" operator="greaterThan">
      <formula>0</formula>
    </cfRule>
  </conditionalFormatting>
  <conditionalFormatting sqref="Q124 Q127 Q130">
    <cfRule type="cellIs" dxfId="37856" priority="1905" operator="lessThan">
      <formula>0</formula>
    </cfRule>
  </conditionalFormatting>
  <conditionalFormatting sqref="R124 R127 R130">
    <cfRule type="cellIs" dxfId="37855" priority="1903" operator="lessThan">
      <formula>0.8</formula>
    </cfRule>
    <cfRule type="cellIs" dxfId="37854" priority="1904" operator="greaterThan">
      <formula>1</formula>
    </cfRule>
  </conditionalFormatting>
  <conditionalFormatting sqref="R124 R127 R130">
    <cfRule type="cellIs" dxfId="37853" priority="1901" operator="greaterThan">
      <formula>1</formula>
    </cfRule>
    <cfRule type="cellIs" dxfId="37852" priority="1902" operator="lessThan">
      <formula>0.8</formula>
    </cfRule>
  </conditionalFormatting>
  <conditionalFormatting sqref="P124 P127 P130">
    <cfRule type="cellIs" dxfId="37851" priority="1900" operator="greaterThan">
      <formula>0</formula>
    </cfRule>
  </conditionalFormatting>
  <conditionalFormatting sqref="Q124 Q127 Q130">
    <cfRule type="cellIs" dxfId="37850" priority="1899" operator="lessThan">
      <formula>0</formula>
    </cfRule>
  </conditionalFormatting>
  <conditionalFormatting sqref="R124 R127 R130">
    <cfRule type="cellIs" dxfId="37849" priority="1897" operator="lessThan">
      <formula>0.8</formula>
    </cfRule>
    <cfRule type="cellIs" dxfId="37848" priority="1898" operator="greaterThan">
      <formula>1</formula>
    </cfRule>
  </conditionalFormatting>
  <conditionalFormatting sqref="R124 R127 R130">
    <cfRule type="cellIs" dxfId="37847" priority="1895" operator="greaterThan">
      <formula>1</formula>
    </cfRule>
    <cfRule type="cellIs" dxfId="37846" priority="1896" operator="lessThan">
      <formula>0.8</formula>
    </cfRule>
  </conditionalFormatting>
  <conditionalFormatting sqref="P124 P127 P130">
    <cfRule type="cellIs" dxfId="37845" priority="1894" operator="greaterThan">
      <formula>0</formula>
    </cfRule>
  </conditionalFormatting>
  <conditionalFormatting sqref="P124 P127 P130">
    <cfRule type="cellIs" dxfId="37844" priority="1888" operator="greaterThan">
      <formula>0</formula>
    </cfRule>
  </conditionalFormatting>
  <conditionalFormatting sqref="Q124 Q127 Q130">
    <cfRule type="cellIs" dxfId="37843" priority="1893" operator="lessThan">
      <formula>0</formula>
    </cfRule>
  </conditionalFormatting>
  <conditionalFormatting sqref="R124 R127 R130">
    <cfRule type="cellIs" dxfId="37842" priority="1891" operator="lessThan">
      <formula>0.8</formula>
    </cfRule>
    <cfRule type="cellIs" dxfId="37841" priority="1892" operator="greaterThan">
      <formula>1</formula>
    </cfRule>
  </conditionalFormatting>
  <conditionalFormatting sqref="R124 R127 R130">
    <cfRule type="cellIs" dxfId="37840" priority="1889" operator="greaterThan">
      <formula>1</formula>
    </cfRule>
    <cfRule type="cellIs" dxfId="37839" priority="1890" operator="lessThan">
      <formula>0.8</formula>
    </cfRule>
  </conditionalFormatting>
  <conditionalFormatting sqref="P124 P127 P130">
    <cfRule type="cellIs" dxfId="37838" priority="1882" operator="greaterThan">
      <formula>0</formula>
    </cfRule>
  </conditionalFormatting>
  <conditionalFormatting sqref="Q124 Q127 Q130">
    <cfRule type="cellIs" dxfId="37837" priority="1887" operator="lessThan">
      <formula>0</formula>
    </cfRule>
  </conditionalFormatting>
  <conditionalFormatting sqref="R124 R127 R130">
    <cfRule type="cellIs" dxfId="37836" priority="1885" operator="lessThan">
      <formula>0.8</formula>
    </cfRule>
    <cfRule type="cellIs" dxfId="37835" priority="1886" operator="greaterThan">
      <formula>1</formula>
    </cfRule>
  </conditionalFormatting>
  <conditionalFormatting sqref="R124 R127 R130">
    <cfRule type="cellIs" dxfId="37834" priority="1883" operator="greaterThan">
      <formula>1</formula>
    </cfRule>
    <cfRule type="cellIs" dxfId="37833" priority="1884" operator="lessThan">
      <formula>0.8</formula>
    </cfRule>
  </conditionalFormatting>
  <conditionalFormatting sqref="R124 R127 R130">
    <cfRule type="cellIs" dxfId="37832" priority="1879" operator="lessThan">
      <formula>0.8</formula>
    </cfRule>
    <cfRule type="cellIs" dxfId="37831" priority="1880" operator="greaterThan">
      <formula>1</formula>
    </cfRule>
  </conditionalFormatting>
  <conditionalFormatting sqref="R124 R127 R130">
    <cfRule type="cellIs" dxfId="37830" priority="1877" operator="greaterThan">
      <formula>1</formula>
    </cfRule>
    <cfRule type="cellIs" dxfId="37829" priority="1878" operator="lessThan">
      <formula>0.8</formula>
    </cfRule>
  </conditionalFormatting>
  <conditionalFormatting sqref="P124 P127 P130">
    <cfRule type="cellIs" dxfId="37828" priority="1876" operator="greaterThan">
      <formula>0</formula>
    </cfRule>
  </conditionalFormatting>
  <conditionalFormatting sqref="Q124 Q127 Q130">
    <cfRule type="cellIs" dxfId="37827" priority="1881" operator="lessThan">
      <formula>0</formula>
    </cfRule>
  </conditionalFormatting>
  <conditionalFormatting sqref="Q5:Q14">
    <cfRule type="cellIs" dxfId="37826" priority="1875" operator="lessThan">
      <formula>0</formula>
    </cfRule>
  </conditionalFormatting>
  <conditionalFormatting sqref="R5:R14">
    <cfRule type="cellIs" dxfId="37825" priority="1873" operator="lessThan">
      <formula>0.8</formula>
    </cfRule>
    <cfRule type="cellIs" dxfId="37824" priority="1874" operator="greaterThan">
      <formula>1</formula>
    </cfRule>
  </conditionalFormatting>
  <conditionalFormatting sqref="R5:R14">
    <cfRule type="cellIs" dxfId="37823" priority="1871" operator="greaterThan">
      <formula>1</formula>
    </cfRule>
    <cfRule type="cellIs" dxfId="37822" priority="1872" operator="lessThan">
      <formula>0.8</formula>
    </cfRule>
  </conditionalFormatting>
  <conditionalFormatting sqref="P5:P14">
    <cfRule type="cellIs" dxfId="37821" priority="1870" operator="greaterThan">
      <formula>0</formula>
    </cfRule>
  </conditionalFormatting>
  <conditionalFormatting sqref="Q83">
    <cfRule type="cellIs" dxfId="37820" priority="1869" operator="lessThan">
      <formula>0</formula>
    </cfRule>
  </conditionalFormatting>
  <conditionalFormatting sqref="R83">
    <cfRule type="cellIs" dxfId="37819" priority="1867" operator="lessThan">
      <formula>0.8</formula>
    </cfRule>
    <cfRule type="cellIs" dxfId="37818" priority="1868" operator="greaterThan">
      <formula>1</formula>
    </cfRule>
  </conditionalFormatting>
  <conditionalFormatting sqref="R83">
    <cfRule type="cellIs" dxfId="37817" priority="1865" operator="greaterThan">
      <formula>1</formula>
    </cfRule>
    <cfRule type="cellIs" dxfId="37816" priority="1866" operator="lessThan">
      <formula>0.8</formula>
    </cfRule>
  </conditionalFormatting>
  <conditionalFormatting sqref="P83">
    <cfRule type="cellIs" dxfId="37815" priority="1864" operator="greaterThan">
      <formula>0</formula>
    </cfRule>
  </conditionalFormatting>
  <conditionalFormatting sqref="Q83">
    <cfRule type="cellIs" dxfId="37814" priority="1863" operator="lessThan">
      <formula>0</formula>
    </cfRule>
  </conditionalFormatting>
  <conditionalFormatting sqref="R83">
    <cfRule type="cellIs" dxfId="37813" priority="1861" operator="lessThan">
      <formula>0.8</formula>
    </cfRule>
    <cfRule type="cellIs" dxfId="37812" priority="1862" operator="greaterThan">
      <formula>1</formula>
    </cfRule>
  </conditionalFormatting>
  <conditionalFormatting sqref="R83">
    <cfRule type="cellIs" dxfId="37811" priority="1859" operator="greaterThan">
      <formula>1</formula>
    </cfRule>
    <cfRule type="cellIs" dxfId="37810" priority="1860" operator="lessThan">
      <formula>0.8</formula>
    </cfRule>
  </conditionalFormatting>
  <conditionalFormatting sqref="P83">
    <cfRule type="cellIs" dxfId="37809" priority="1858" operator="greaterThan">
      <formula>0</formula>
    </cfRule>
  </conditionalFormatting>
  <conditionalFormatting sqref="Q83">
    <cfRule type="cellIs" dxfId="37808" priority="1857" operator="lessThan">
      <formula>0</formula>
    </cfRule>
  </conditionalFormatting>
  <conditionalFormatting sqref="R83">
    <cfRule type="cellIs" dxfId="37807" priority="1855" operator="lessThan">
      <formula>0.8</formula>
    </cfRule>
    <cfRule type="cellIs" dxfId="37806" priority="1856" operator="greaterThan">
      <formula>1</formula>
    </cfRule>
  </conditionalFormatting>
  <conditionalFormatting sqref="R83">
    <cfRule type="cellIs" dxfId="37805" priority="1853" operator="greaterThan">
      <formula>1</formula>
    </cfRule>
    <cfRule type="cellIs" dxfId="37804" priority="1854" operator="lessThan">
      <formula>0.8</formula>
    </cfRule>
  </conditionalFormatting>
  <conditionalFormatting sqref="P83">
    <cfRule type="cellIs" dxfId="37803" priority="1852" operator="greaterThan">
      <formula>0</formula>
    </cfRule>
  </conditionalFormatting>
  <conditionalFormatting sqref="Q83">
    <cfRule type="cellIs" dxfId="37802" priority="1851" operator="lessThan">
      <formula>0</formula>
    </cfRule>
  </conditionalFormatting>
  <conditionalFormatting sqref="R83">
    <cfRule type="cellIs" dxfId="37801" priority="1849" operator="lessThan">
      <formula>0.8</formula>
    </cfRule>
    <cfRule type="cellIs" dxfId="37800" priority="1850" operator="greaterThan">
      <formula>1</formula>
    </cfRule>
  </conditionalFormatting>
  <conditionalFormatting sqref="R83">
    <cfRule type="cellIs" dxfId="37799" priority="1847" operator="greaterThan">
      <formula>1</formula>
    </cfRule>
    <cfRule type="cellIs" dxfId="37798" priority="1848" operator="lessThan">
      <formula>0.8</formula>
    </cfRule>
  </conditionalFormatting>
  <conditionalFormatting sqref="P83">
    <cfRule type="cellIs" dxfId="37797" priority="1846" operator="greaterThan">
      <formula>0</formula>
    </cfRule>
  </conditionalFormatting>
  <conditionalFormatting sqref="P83">
    <cfRule type="cellIs" dxfId="37796" priority="1840" operator="greaterThan">
      <formula>0</formula>
    </cfRule>
  </conditionalFormatting>
  <conditionalFormatting sqref="Q83">
    <cfRule type="cellIs" dxfId="37795" priority="1845" operator="lessThan">
      <formula>0</formula>
    </cfRule>
  </conditionalFormatting>
  <conditionalFormatting sqref="R83">
    <cfRule type="cellIs" dxfId="37794" priority="1843" operator="lessThan">
      <formula>0.8</formula>
    </cfRule>
    <cfRule type="cellIs" dxfId="37793" priority="1844" operator="greaterThan">
      <formula>1</formula>
    </cfRule>
  </conditionalFormatting>
  <conditionalFormatting sqref="R83">
    <cfRule type="cellIs" dxfId="37792" priority="1841" operator="greaterThan">
      <formula>1</formula>
    </cfRule>
    <cfRule type="cellIs" dxfId="37791" priority="1842" operator="lessThan">
      <formula>0.8</formula>
    </cfRule>
  </conditionalFormatting>
  <conditionalFormatting sqref="P83">
    <cfRule type="cellIs" dxfId="37790" priority="1834" operator="greaterThan">
      <formula>0</formula>
    </cfRule>
  </conditionalFormatting>
  <conditionalFormatting sqref="Q83">
    <cfRule type="cellIs" dxfId="37789" priority="1839" operator="lessThan">
      <formula>0</formula>
    </cfRule>
  </conditionalFormatting>
  <conditionalFormatting sqref="R83">
    <cfRule type="cellIs" dxfId="37788" priority="1837" operator="lessThan">
      <formula>0.8</formula>
    </cfRule>
    <cfRule type="cellIs" dxfId="37787" priority="1838" operator="greaterThan">
      <formula>1</formula>
    </cfRule>
  </conditionalFormatting>
  <conditionalFormatting sqref="R83">
    <cfRule type="cellIs" dxfId="37786" priority="1835" operator="greaterThan">
      <formula>1</formula>
    </cfRule>
    <cfRule type="cellIs" dxfId="37785" priority="1836" operator="lessThan">
      <formula>0.8</formula>
    </cfRule>
  </conditionalFormatting>
  <conditionalFormatting sqref="R83">
    <cfRule type="cellIs" dxfId="37784" priority="1831" operator="lessThan">
      <formula>0.8</formula>
    </cfRule>
    <cfRule type="cellIs" dxfId="37783" priority="1832" operator="greaterThan">
      <formula>1</formula>
    </cfRule>
  </conditionalFormatting>
  <conditionalFormatting sqref="R83">
    <cfRule type="cellIs" dxfId="37782" priority="1829" operator="greaterThan">
      <formula>1</formula>
    </cfRule>
    <cfRule type="cellIs" dxfId="37781" priority="1830" operator="lessThan">
      <formula>0.8</formula>
    </cfRule>
  </conditionalFormatting>
  <conditionalFormatting sqref="P83">
    <cfRule type="cellIs" dxfId="37780" priority="1828" operator="greaterThan">
      <formula>0</formula>
    </cfRule>
  </conditionalFormatting>
  <conditionalFormatting sqref="Q83">
    <cfRule type="cellIs" dxfId="37779" priority="1833" operator="lessThan">
      <formula>0</formula>
    </cfRule>
  </conditionalFormatting>
  <conditionalFormatting sqref="Q83">
    <cfRule type="cellIs" dxfId="37778" priority="1827" operator="lessThan">
      <formula>0</formula>
    </cfRule>
  </conditionalFormatting>
  <conditionalFormatting sqref="R83">
    <cfRule type="cellIs" dxfId="37777" priority="1825" operator="lessThan">
      <formula>0.8</formula>
    </cfRule>
    <cfRule type="cellIs" dxfId="37776" priority="1826" operator="greaterThan">
      <formula>1</formula>
    </cfRule>
  </conditionalFormatting>
  <conditionalFormatting sqref="R83">
    <cfRule type="cellIs" dxfId="37775" priority="1823" operator="greaterThan">
      <formula>1</formula>
    </cfRule>
    <cfRule type="cellIs" dxfId="37774" priority="1824" operator="lessThan">
      <formula>0.8</formula>
    </cfRule>
  </conditionalFormatting>
  <conditionalFormatting sqref="P83">
    <cfRule type="cellIs" dxfId="37773" priority="1822" operator="greaterThan">
      <formula>0</formula>
    </cfRule>
  </conditionalFormatting>
  <conditionalFormatting sqref="P83">
    <cfRule type="cellIs" dxfId="37772" priority="1816" operator="greaterThan">
      <formula>0</formula>
    </cfRule>
  </conditionalFormatting>
  <conditionalFormatting sqref="Q83">
    <cfRule type="cellIs" dxfId="37771" priority="1821" operator="lessThan">
      <formula>0</formula>
    </cfRule>
  </conditionalFormatting>
  <conditionalFormatting sqref="R83">
    <cfRule type="cellIs" dxfId="37770" priority="1819" operator="lessThan">
      <formula>0.8</formula>
    </cfRule>
    <cfRule type="cellIs" dxfId="37769" priority="1820" operator="greaterThan">
      <formula>1</formula>
    </cfRule>
  </conditionalFormatting>
  <conditionalFormatting sqref="R83">
    <cfRule type="cellIs" dxfId="37768" priority="1817" operator="greaterThan">
      <formula>1</formula>
    </cfRule>
    <cfRule type="cellIs" dxfId="37767" priority="1818" operator="lessThan">
      <formula>0.8</formula>
    </cfRule>
  </conditionalFormatting>
  <conditionalFormatting sqref="P83">
    <cfRule type="cellIs" dxfId="37766" priority="1810" operator="greaterThan">
      <formula>0</formula>
    </cfRule>
  </conditionalFormatting>
  <conditionalFormatting sqref="Q83">
    <cfRule type="cellIs" dxfId="37765" priority="1815" operator="lessThan">
      <formula>0</formula>
    </cfRule>
  </conditionalFormatting>
  <conditionalFormatting sqref="R83">
    <cfRule type="cellIs" dxfId="37764" priority="1813" operator="lessThan">
      <formula>0.8</formula>
    </cfRule>
    <cfRule type="cellIs" dxfId="37763" priority="1814" operator="greaterThan">
      <formula>1</formula>
    </cfRule>
  </conditionalFormatting>
  <conditionalFormatting sqref="R83">
    <cfRule type="cellIs" dxfId="37762" priority="1811" operator="greaterThan">
      <formula>1</formula>
    </cfRule>
    <cfRule type="cellIs" dxfId="37761" priority="1812" operator="lessThan">
      <formula>0.8</formula>
    </cfRule>
  </conditionalFormatting>
  <conditionalFormatting sqref="R83">
    <cfRule type="cellIs" dxfId="37760" priority="1807" operator="lessThan">
      <formula>0.8</formula>
    </cfRule>
    <cfRule type="cellIs" dxfId="37759" priority="1808" operator="greaterThan">
      <formula>1</formula>
    </cfRule>
  </conditionalFormatting>
  <conditionalFormatting sqref="R83">
    <cfRule type="cellIs" dxfId="37758" priority="1805" operator="greaterThan">
      <formula>1</formula>
    </cfRule>
    <cfRule type="cellIs" dxfId="37757" priority="1806" operator="lessThan">
      <formula>0.8</formula>
    </cfRule>
  </conditionalFormatting>
  <conditionalFormatting sqref="P83">
    <cfRule type="cellIs" dxfId="37756" priority="1804" operator="greaterThan">
      <formula>0</formula>
    </cfRule>
  </conditionalFormatting>
  <conditionalFormatting sqref="Q83">
    <cfRule type="cellIs" dxfId="37755" priority="1809" operator="lessThan">
      <formula>0</formula>
    </cfRule>
  </conditionalFormatting>
  <conditionalFormatting sqref="P83">
    <cfRule type="cellIs" dxfId="37754" priority="1798" operator="greaterThan">
      <formula>0</formula>
    </cfRule>
  </conditionalFormatting>
  <conditionalFormatting sqref="Q83">
    <cfRule type="cellIs" dxfId="37753" priority="1803" operator="lessThan">
      <formula>0</formula>
    </cfRule>
  </conditionalFormatting>
  <conditionalFormatting sqref="R83">
    <cfRule type="cellIs" dxfId="37752" priority="1801" operator="lessThan">
      <formula>0.8</formula>
    </cfRule>
    <cfRule type="cellIs" dxfId="37751" priority="1802" operator="greaterThan">
      <formula>1</formula>
    </cfRule>
  </conditionalFormatting>
  <conditionalFormatting sqref="R83">
    <cfRule type="cellIs" dxfId="37750" priority="1799" operator="greaterThan">
      <formula>1</formula>
    </cfRule>
    <cfRule type="cellIs" dxfId="37749" priority="1800" operator="lessThan">
      <formula>0.8</formula>
    </cfRule>
  </conditionalFormatting>
  <conditionalFormatting sqref="R83">
    <cfRule type="cellIs" dxfId="37748" priority="1795" operator="lessThan">
      <formula>0.8</formula>
    </cfRule>
    <cfRule type="cellIs" dxfId="37747" priority="1796" operator="greaterThan">
      <formula>1</formula>
    </cfRule>
  </conditionalFormatting>
  <conditionalFormatting sqref="R83">
    <cfRule type="cellIs" dxfId="37746" priority="1793" operator="greaterThan">
      <formula>1</formula>
    </cfRule>
    <cfRule type="cellIs" dxfId="37745" priority="1794" operator="lessThan">
      <formula>0.8</formula>
    </cfRule>
  </conditionalFormatting>
  <conditionalFormatting sqref="P83">
    <cfRule type="cellIs" dxfId="37744" priority="1792" operator="greaterThan">
      <formula>0</formula>
    </cfRule>
  </conditionalFormatting>
  <conditionalFormatting sqref="Q83">
    <cfRule type="cellIs" dxfId="37743" priority="1797" operator="lessThan">
      <formula>0</formula>
    </cfRule>
  </conditionalFormatting>
  <conditionalFormatting sqref="R83">
    <cfRule type="cellIs" dxfId="37742" priority="1789" operator="lessThan">
      <formula>0.8</formula>
    </cfRule>
    <cfRule type="cellIs" dxfId="37741" priority="1790" operator="greaterThan">
      <formula>1</formula>
    </cfRule>
  </conditionalFormatting>
  <conditionalFormatting sqref="R83">
    <cfRule type="cellIs" dxfId="37740" priority="1787" operator="greaterThan">
      <formula>1</formula>
    </cfRule>
    <cfRule type="cellIs" dxfId="37739" priority="1788" operator="lessThan">
      <formula>0.8</formula>
    </cfRule>
  </conditionalFormatting>
  <conditionalFormatting sqref="P83">
    <cfRule type="cellIs" dxfId="37738" priority="1786" operator="greaterThan">
      <formula>0</formula>
    </cfRule>
  </conditionalFormatting>
  <conditionalFormatting sqref="Q83">
    <cfRule type="cellIs" dxfId="37737" priority="1791" operator="lessThan">
      <formula>0</formula>
    </cfRule>
  </conditionalFormatting>
  <conditionalFormatting sqref="Q83">
    <cfRule type="cellIs" dxfId="37736" priority="1785" operator="lessThan">
      <formula>0</formula>
    </cfRule>
  </conditionalFormatting>
  <conditionalFormatting sqref="R83">
    <cfRule type="cellIs" dxfId="37735" priority="1783" operator="lessThan">
      <formula>0.8</formula>
    </cfRule>
    <cfRule type="cellIs" dxfId="37734" priority="1784" operator="greaterThan">
      <formula>1</formula>
    </cfRule>
  </conditionalFormatting>
  <conditionalFormatting sqref="R83">
    <cfRule type="cellIs" dxfId="37733" priority="1781" operator="greaterThan">
      <formula>1</formula>
    </cfRule>
    <cfRule type="cellIs" dxfId="37732" priority="1782" operator="lessThan">
      <formula>0.8</formula>
    </cfRule>
  </conditionalFormatting>
  <conditionalFormatting sqref="P83">
    <cfRule type="cellIs" dxfId="37731" priority="1780" operator="greaterThan">
      <formula>0</formula>
    </cfRule>
  </conditionalFormatting>
  <conditionalFormatting sqref="Q83">
    <cfRule type="cellIs" dxfId="37730" priority="1774" operator="lessThan">
      <formula>0</formula>
    </cfRule>
  </conditionalFormatting>
  <conditionalFormatting sqref="R83">
    <cfRule type="cellIs" dxfId="37729" priority="1778" operator="lessThan">
      <formula>0.8</formula>
    </cfRule>
    <cfRule type="cellIs" dxfId="37728" priority="1779" operator="greaterThan">
      <formula>1</formula>
    </cfRule>
  </conditionalFormatting>
  <conditionalFormatting sqref="R83">
    <cfRule type="cellIs" dxfId="37727" priority="1776" operator="greaterThan">
      <formula>1</formula>
    </cfRule>
    <cfRule type="cellIs" dxfId="37726" priority="1777" operator="lessThan">
      <formula>0.8</formula>
    </cfRule>
  </conditionalFormatting>
  <conditionalFormatting sqref="P83">
    <cfRule type="cellIs" dxfId="37725" priority="1775" operator="greaterThan">
      <formula>0</formula>
    </cfRule>
  </conditionalFormatting>
  <conditionalFormatting sqref="Q83">
    <cfRule type="cellIs" dxfId="37724" priority="1773" operator="lessThan">
      <formula>0</formula>
    </cfRule>
  </conditionalFormatting>
  <conditionalFormatting sqref="R83">
    <cfRule type="cellIs" dxfId="37723" priority="1771" operator="lessThan">
      <formula>0.8</formula>
    </cfRule>
    <cfRule type="cellIs" dxfId="37722" priority="1772" operator="greaterThan">
      <formula>1</formula>
    </cfRule>
  </conditionalFormatting>
  <conditionalFormatting sqref="R83">
    <cfRule type="cellIs" dxfId="37721" priority="1769" operator="greaterThan">
      <formula>1</formula>
    </cfRule>
    <cfRule type="cellIs" dxfId="37720" priority="1770" operator="lessThan">
      <formula>0.8</formula>
    </cfRule>
  </conditionalFormatting>
  <conditionalFormatting sqref="P83">
    <cfRule type="cellIs" dxfId="37719" priority="1768" operator="greaterThan">
      <formula>0</formula>
    </cfRule>
  </conditionalFormatting>
  <conditionalFormatting sqref="Q83">
    <cfRule type="cellIs" dxfId="37718" priority="1767" operator="lessThan">
      <formula>0</formula>
    </cfRule>
  </conditionalFormatting>
  <conditionalFormatting sqref="R83">
    <cfRule type="cellIs" dxfId="37717" priority="1765" operator="lessThan">
      <formula>0.8</formula>
    </cfRule>
    <cfRule type="cellIs" dxfId="37716" priority="1766" operator="greaterThan">
      <formula>1</formula>
    </cfRule>
  </conditionalFormatting>
  <conditionalFormatting sqref="R83">
    <cfRule type="cellIs" dxfId="37715" priority="1763" operator="greaterThan">
      <formula>1</formula>
    </cfRule>
    <cfRule type="cellIs" dxfId="37714" priority="1764" operator="lessThan">
      <formula>0.8</formula>
    </cfRule>
  </conditionalFormatting>
  <conditionalFormatting sqref="P83">
    <cfRule type="cellIs" dxfId="37713" priority="1762" operator="greaterThan">
      <formula>0</formula>
    </cfRule>
  </conditionalFormatting>
  <conditionalFormatting sqref="Q83">
    <cfRule type="cellIs" dxfId="37712" priority="1761" operator="lessThan">
      <formula>0</formula>
    </cfRule>
  </conditionalFormatting>
  <conditionalFormatting sqref="R83">
    <cfRule type="cellIs" dxfId="37711" priority="1759" operator="lessThan">
      <formula>0.8</formula>
    </cfRule>
    <cfRule type="cellIs" dxfId="37710" priority="1760" operator="greaterThan">
      <formula>1</formula>
    </cfRule>
  </conditionalFormatting>
  <conditionalFormatting sqref="R83">
    <cfRule type="cellIs" dxfId="37709" priority="1757" operator="greaterThan">
      <formula>1</formula>
    </cfRule>
    <cfRule type="cellIs" dxfId="37708" priority="1758" operator="lessThan">
      <formula>0.8</formula>
    </cfRule>
  </conditionalFormatting>
  <conditionalFormatting sqref="P83">
    <cfRule type="cellIs" dxfId="37707" priority="1756" operator="greaterThan">
      <formula>0</formula>
    </cfRule>
  </conditionalFormatting>
  <conditionalFormatting sqref="Q83">
    <cfRule type="cellIs" dxfId="37706" priority="1755" operator="lessThan">
      <formula>0</formula>
    </cfRule>
  </conditionalFormatting>
  <conditionalFormatting sqref="R83">
    <cfRule type="cellIs" dxfId="37705" priority="1753" operator="lessThan">
      <formula>0.8</formula>
    </cfRule>
    <cfRule type="cellIs" dxfId="37704" priority="1754" operator="greaterThan">
      <formula>1</formula>
    </cfRule>
  </conditionalFormatting>
  <conditionalFormatting sqref="R83">
    <cfRule type="cellIs" dxfId="37703" priority="1751" operator="greaterThan">
      <formula>1</formula>
    </cfRule>
    <cfRule type="cellIs" dxfId="37702" priority="1752" operator="lessThan">
      <formula>0.8</formula>
    </cfRule>
  </conditionalFormatting>
  <conditionalFormatting sqref="P83">
    <cfRule type="cellIs" dxfId="37701" priority="1750" operator="greaterThan">
      <formula>0</formula>
    </cfRule>
  </conditionalFormatting>
  <conditionalFormatting sqref="Q83">
    <cfRule type="cellIs" dxfId="37700" priority="1749" operator="lessThan">
      <formula>0</formula>
    </cfRule>
  </conditionalFormatting>
  <conditionalFormatting sqref="R83">
    <cfRule type="cellIs" dxfId="37699" priority="1747" operator="lessThan">
      <formula>0.8</formula>
    </cfRule>
    <cfRule type="cellIs" dxfId="37698" priority="1748" operator="greaterThan">
      <formula>1</formula>
    </cfRule>
  </conditionalFormatting>
  <conditionalFormatting sqref="R83">
    <cfRule type="cellIs" dxfId="37697" priority="1745" operator="greaterThan">
      <formula>1</formula>
    </cfRule>
    <cfRule type="cellIs" dxfId="37696" priority="1746" operator="lessThan">
      <formula>0.8</formula>
    </cfRule>
  </conditionalFormatting>
  <conditionalFormatting sqref="P83">
    <cfRule type="cellIs" dxfId="37695" priority="1744" operator="greaterThan">
      <formula>0</formula>
    </cfRule>
  </conditionalFormatting>
  <conditionalFormatting sqref="P83">
    <cfRule type="cellIs" dxfId="37694" priority="1738" operator="greaterThan">
      <formula>0</formula>
    </cfRule>
  </conditionalFormatting>
  <conditionalFormatting sqref="Q83">
    <cfRule type="cellIs" dxfId="37693" priority="1743" operator="lessThan">
      <formula>0</formula>
    </cfRule>
  </conditionalFormatting>
  <conditionalFormatting sqref="R83">
    <cfRule type="cellIs" dxfId="37692" priority="1741" operator="lessThan">
      <formula>0.8</formula>
    </cfRule>
    <cfRule type="cellIs" dxfId="37691" priority="1742" operator="greaterThan">
      <formula>1</formula>
    </cfRule>
  </conditionalFormatting>
  <conditionalFormatting sqref="R83">
    <cfRule type="cellIs" dxfId="37690" priority="1739" operator="greaterThan">
      <formula>1</formula>
    </cfRule>
    <cfRule type="cellIs" dxfId="37689" priority="1740" operator="lessThan">
      <formula>0.8</formula>
    </cfRule>
  </conditionalFormatting>
  <conditionalFormatting sqref="P83">
    <cfRule type="cellIs" dxfId="37688" priority="1732" operator="greaterThan">
      <formula>0</formula>
    </cfRule>
  </conditionalFormatting>
  <conditionalFormatting sqref="Q83">
    <cfRule type="cellIs" dxfId="37687" priority="1737" operator="lessThan">
      <formula>0</formula>
    </cfRule>
  </conditionalFormatting>
  <conditionalFormatting sqref="R83">
    <cfRule type="cellIs" dxfId="37686" priority="1735" operator="lessThan">
      <formula>0.8</formula>
    </cfRule>
    <cfRule type="cellIs" dxfId="37685" priority="1736" operator="greaterThan">
      <formula>1</formula>
    </cfRule>
  </conditionalFormatting>
  <conditionalFormatting sqref="R83">
    <cfRule type="cellIs" dxfId="37684" priority="1733" operator="greaterThan">
      <formula>1</formula>
    </cfRule>
    <cfRule type="cellIs" dxfId="37683" priority="1734" operator="lessThan">
      <formula>0.8</formula>
    </cfRule>
  </conditionalFormatting>
  <conditionalFormatting sqref="R83">
    <cfRule type="cellIs" dxfId="37682" priority="1729" operator="lessThan">
      <formula>0.8</formula>
    </cfRule>
    <cfRule type="cellIs" dxfId="37681" priority="1730" operator="greaterThan">
      <formula>1</formula>
    </cfRule>
  </conditionalFormatting>
  <conditionalFormatting sqref="R83">
    <cfRule type="cellIs" dxfId="37680" priority="1727" operator="greaterThan">
      <formula>1</formula>
    </cfRule>
    <cfRule type="cellIs" dxfId="37679" priority="1728" operator="lessThan">
      <formula>0.8</formula>
    </cfRule>
  </conditionalFormatting>
  <conditionalFormatting sqref="P83">
    <cfRule type="cellIs" dxfId="37678" priority="1726" operator="greaterThan">
      <formula>0</formula>
    </cfRule>
  </conditionalFormatting>
  <conditionalFormatting sqref="Q83">
    <cfRule type="cellIs" dxfId="37677" priority="1731" operator="lessThan">
      <formula>0</formula>
    </cfRule>
  </conditionalFormatting>
  <conditionalFormatting sqref="Q83">
    <cfRule type="cellIs" dxfId="37676" priority="1720" operator="lessThan">
      <formula>0</formula>
    </cfRule>
  </conditionalFormatting>
  <conditionalFormatting sqref="P83">
    <cfRule type="cellIs" dxfId="37675" priority="1721" operator="greaterThan">
      <formula>0</formula>
    </cfRule>
  </conditionalFormatting>
  <conditionalFormatting sqref="R83">
    <cfRule type="cellIs" dxfId="37674" priority="1724" operator="lessThan">
      <formula>0.8</formula>
    </cfRule>
    <cfRule type="cellIs" dxfId="37673" priority="1725" operator="greaterThan">
      <formula>1</formula>
    </cfRule>
  </conditionalFormatting>
  <conditionalFormatting sqref="R83">
    <cfRule type="cellIs" dxfId="37672" priority="1722" operator="greaterThan">
      <formula>1</formula>
    </cfRule>
    <cfRule type="cellIs" dxfId="37671" priority="1723" operator="lessThan">
      <formula>0.8</formula>
    </cfRule>
  </conditionalFormatting>
  <conditionalFormatting sqref="Q83">
    <cfRule type="cellIs" dxfId="37670" priority="1714" operator="lessThan">
      <formula>0</formula>
    </cfRule>
  </conditionalFormatting>
  <conditionalFormatting sqref="R83">
    <cfRule type="cellIs" dxfId="37669" priority="1718" operator="lessThan">
      <formula>0.8</formula>
    </cfRule>
    <cfRule type="cellIs" dxfId="37668" priority="1719" operator="greaterThan">
      <formula>1</formula>
    </cfRule>
  </conditionalFormatting>
  <conditionalFormatting sqref="R83">
    <cfRule type="cellIs" dxfId="37667" priority="1716" operator="greaterThan">
      <formula>1</formula>
    </cfRule>
    <cfRule type="cellIs" dxfId="37666" priority="1717" operator="lessThan">
      <formula>0.8</formula>
    </cfRule>
  </conditionalFormatting>
  <conditionalFormatting sqref="P83">
    <cfRule type="cellIs" dxfId="37665" priority="1715" operator="greaterThan">
      <formula>0</formula>
    </cfRule>
  </conditionalFormatting>
  <conditionalFormatting sqref="Q83">
    <cfRule type="cellIs" dxfId="37664" priority="1713" operator="lessThan">
      <formula>0</formula>
    </cfRule>
  </conditionalFormatting>
  <conditionalFormatting sqref="R83">
    <cfRule type="cellIs" dxfId="37663" priority="1711" operator="lessThan">
      <formula>0.8</formula>
    </cfRule>
    <cfRule type="cellIs" dxfId="37662" priority="1712" operator="greaterThan">
      <formula>1</formula>
    </cfRule>
  </conditionalFormatting>
  <conditionalFormatting sqref="R83">
    <cfRule type="cellIs" dxfId="37661" priority="1709" operator="greaterThan">
      <formula>1</formula>
    </cfRule>
    <cfRule type="cellIs" dxfId="37660" priority="1710" operator="lessThan">
      <formula>0.8</formula>
    </cfRule>
  </conditionalFormatting>
  <conditionalFormatting sqref="P83">
    <cfRule type="cellIs" dxfId="37659" priority="1708" operator="greaterThan">
      <formula>0</formula>
    </cfRule>
  </conditionalFormatting>
  <conditionalFormatting sqref="Q83">
    <cfRule type="cellIs" dxfId="37658" priority="1707" operator="lessThan">
      <formula>0</formula>
    </cfRule>
  </conditionalFormatting>
  <conditionalFormatting sqref="R83">
    <cfRule type="cellIs" dxfId="37657" priority="1705" operator="lessThan">
      <formula>0.8</formula>
    </cfRule>
    <cfRule type="cellIs" dxfId="37656" priority="1706" operator="greaterThan">
      <formula>1</formula>
    </cfRule>
  </conditionalFormatting>
  <conditionalFormatting sqref="R83">
    <cfRule type="cellIs" dxfId="37655" priority="1703" operator="greaterThan">
      <formula>1</formula>
    </cfRule>
    <cfRule type="cellIs" dxfId="37654" priority="1704" operator="lessThan">
      <formula>0.8</formula>
    </cfRule>
  </conditionalFormatting>
  <conditionalFormatting sqref="P83">
    <cfRule type="cellIs" dxfId="37653" priority="1702" operator="greaterThan">
      <formula>0</formula>
    </cfRule>
  </conditionalFormatting>
  <conditionalFormatting sqref="Q83">
    <cfRule type="cellIs" dxfId="37652" priority="1701" operator="lessThan">
      <formula>0</formula>
    </cfRule>
  </conditionalFormatting>
  <conditionalFormatting sqref="R83">
    <cfRule type="cellIs" dxfId="37651" priority="1699" operator="lessThan">
      <formula>0.8</formula>
    </cfRule>
    <cfRule type="cellIs" dxfId="37650" priority="1700" operator="greaterThan">
      <formula>1</formula>
    </cfRule>
  </conditionalFormatting>
  <conditionalFormatting sqref="R83">
    <cfRule type="cellIs" dxfId="37649" priority="1697" operator="greaterThan">
      <formula>1</formula>
    </cfRule>
    <cfRule type="cellIs" dxfId="37648" priority="1698" operator="lessThan">
      <formula>0.8</formula>
    </cfRule>
  </conditionalFormatting>
  <conditionalFormatting sqref="P83">
    <cfRule type="cellIs" dxfId="37647" priority="1696" operator="greaterThan">
      <formula>0</formula>
    </cfRule>
  </conditionalFormatting>
  <conditionalFormatting sqref="Q32:Q39">
    <cfRule type="cellIs" dxfId="37646" priority="1690" operator="lessThan">
      <formula>0</formula>
    </cfRule>
  </conditionalFormatting>
  <conditionalFormatting sqref="P32:P39">
    <cfRule type="cellIs" dxfId="37645" priority="1691" operator="greaterThan">
      <formula>0</formula>
    </cfRule>
  </conditionalFormatting>
  <conditionalFormatting sqref="R32:R39">
    <cfRule type="cellIs" dxfId="37644" priority="1694" operator="lessThan">
      <formula>0.8</formula>
    </cfRule>
    <cfRule type="cellIs" dxfId="37643" priority="1695" operator="greaterThan">
      <formula>1</formula>
    </cfRule>
  </conditionalFormatting>
  <conditionalFormatting sqref="R32:R39">
    <cfRule type="cellIs" dxfId="37642" priority="1692" operator="greaterThan">
      <formula>1</formula>
    </cfRule>
    <cfRule type="cellIs" dxfId="37641" priority="1693" operator="lessThan">
      <formula>0.8</formula>
    </cfRule>
  </conditionalFormatting>
  <conditionalFormatting sqref="Q32:Q39">
    <cfRule type="cellIs" dxfId="37640" priority="1684" operator="lessThan">
      <formula>0</formula>
    </cfRule>
  </conditionalFormatting>
  <conditionalFormatting sqref="R32:R39">
    <cfRule type="cellIs" dxfId="37639" priority="1688" operator="lessThan">
      <formula>0.8</formula>
    </cfRule>
    <cfRule type="cellIs" dxfId="37638" priority="1689" operator="greaterThan">
      <formula>1</formula>
    </cfRule>
  </conditionalFormatting>
  <conditionalFormatting sqref="R32:R39">
    <cfRule type="cellIs" dxfId="37637" priority="1686" operator="greaterThan">
      <formula>1</formula>
    </cfRule>
    <cfRule type="cellIs" dxfId="37636" priority="1687" operator="lessThan">
      <formula>0.8</formula>
    </cfRule>
  </conditionalFormatting>
  <conditionalFormatting sqref="P32:P39">
    <cfRule type="cellIs" dxfId="37635" priority="1685" operator="greaterThan">
      <formula>0</formula>
    </cfRule>
  </conditionalFormatting>
  <conditionalFormatting sqref="Q32:Q39">
    <cfRule type="cellIs" dxfId="37634" priority="1683" operator="lessThan">
      <formula>0</formula>
    </cfRule>
  </conditionalFormatting>
  <conditionalFormatting sqref="R32:R39">
    <cfRule type="cellIs" dxfId="37633" priority="1681" operator="lessThan">
      <formula>0.8</formula>
    </cfRule>
    <cfRule type="cellIs" dxfId="37632" priority="1682" operator="greaterThan">
      <formula>1</formula>
    </cfRule>
  </conditionalFormatting>
  <conditionalFormatting sqref="R32:R39">
    <cfRule type="cellIs" dxfId="37631" priority="1679" operator="greaterThan">
      <formula>1</formula>
    </cfRule>
    <cfRule type="cellIs" dxfId="37630" priority="1680" operator="lessThan">
      <formula>0.8</formula>
    </cfRule>
  </conditionalFormatting>
  <conditionalFormatting sqref="P32:P39">
    <cfRule type="cellIs" dxfId="37629" priority="1678" operator="greaterThan">
      <formula>0</formula>
    </cfRule>
  </conditionalFormatting>
  <conditionalFormatting sqref="Q32:Q39">
    <cfRule type="cellIs" dxfId="37628" priority="1677" operator="lessThan">
      <formula>0</formula>
    </cfRule>
  </conditionalFormatting>
  <conditionalFormatting sqref="R32:R39">
    <cfRule type="cellIs" dxfId="37627" priority="1675" operator="lessThan">
      <formula>0.8</formula>
    </cfRule>
    <cfRule type="cellIs" dxfId="37626" priority="1676" operator="greaterThan">
      <formula>1</formula>
    </cfRule>
  </conditionalFormatting>
  <conditionalFormatting sqref="R32:R39">
    <cfRule type="cellIs" dxfId="37625" priority="1673" operator="greaterThan">
      <formula>1</formula>
    </cfRule>
    <cfRule type="cellIs" dxfId="37624" priority="1674" operator="lessThan">
      <formula>0.8</formula>
    </cfRule>
  </conditionalFormatting>
  <conditionalFormatting sqref="P32:P39">
    <cfRule type="cellIs" dxfId="37623" priority="1672" operator="greaterThan">
      <formula>0</formula>
    </cfRule>
  </conditionalFormatting>
  <conditionalFormatting sqref="Q32:Q39">
    <cfRule type="cellIs" dxfId="37622" priority="1666" operator="lessThan">
      <formula>0</formula>
    </cfRule>
  </conditionalFormatting>
  <conditionalFormatting sqref="R32:R39">
    <cfRule type="cellIs" dxfId="37621" priority="1670" operator="lessThan">
      <formula>0.8</formula>
    </cfRule>
    <cfRule type="cellIs" dxfId="37620" priority="1671" operator="greaterThan">
      <formula>1</formula>
    </cfRule>
  </conditionalFormatting>
  <conditionalFormatting sqref="R32:R39">
    <cfRule type="cellIs" dxfId="37619" priority="1668" operator="greaterThan">
      <formula>1</formula>
    </cfRule>
    <cfRule type="cellIs" dxfId="37618" priority="1669" operator="lessThan">
      <formula>0.8</formula>
    </cfRule>
  </conditionalFormatting>
  <conditionalFormatting sqref="P32:P39">
    <cfRule type="cellIs" dxfId="37617" priority="1667" operator="greaterThan">
      <formula>0</formula>
    </cfRule>
  </conditionalFormatting>
  <conditionalFormatting sqref="Q32:Q39">
    <cfRule type="cellIs" dxfId="37616" priority="1665" operator="lessThan">
      <formula>0</formula>
    </cfRule>
  </conditionalFormatting>
  <conditionalFormatting sqref="R32:R39">
    <cfRule type="cellIs" dxfId="37615" priority="1663" operator="lessThan">
      <formula>0.8</formula>
    </cfRule>
    <cfRule type="cellIs" dxfId="37614" priority="1664" operator="greaterThan">
      <formula>1</formula>
    </cfRule>
  </conditionalFormatting>
  <conditionalFormatting sqref="R32:R39">
    <cfRule type="cellIs" dxfId="37613" priority="1661" operator="greaterThan">
      <formula>1</formula>
    </cfRule>
    <cfRule type="cellIs" dxfId="37612" priority="1662" operator="lessThan">
      <formula>0.8</formula>
    </cfRule>
  </conditionalFormatting>
  <conditionalFormatting sqref="P32:P39">
    <cfRule type="cellIs" dxfId="37611" priority="1660" operator="greaterThan">
      <formula>0</formula>
    </cfRule>
  </conditionalFormatting>
  <conditionalFormatting sqref="Q32:Q39">
    <cfRule type="cellIs" dxfId="37610" priority="1659" operator="lessThan">
      <formula>0</formula>
    </cfRule>
  </conditionalFormatting>
  <conditionalFormatting sqref="R32:R39">
    <cfRule type="cellIs" dxfId="37609" priority="1657" operator="lessThan">
      <formula>0.8</formula>
    </cfRule>
    <cfRule type="cellIs" dxfId="37608" priority="1658" operator="greaterThan">
      <formula>1</formula>
    </cfRule>
  </conditionalFormatting>
  <conditionalFormatting sqref="R32:R39">
    <cfRule type="cellIs" dxfId="37607" priority="1655" operator="greaterThan">
      <formula>1</formula>
    </cfRule>
    <cfRule type="cellIs" dxfId="37606" priority="1656" operator="lessThan">
      <formula>0.8</formula>
    </cfRule>
  </conditionalFormatting>
  <conditionalFormatting sqref="P32:P39">
    <cfRule type="cellIs" dxfId="37605" priority="1654" operator="greaterThan">
      <formula>0</formula>
    </cfRule>
  </conditionalFormatting>
  <conditionalFormatting sqref="Q32:Q39">
    <cfRule type="cellIs" dxfId="37604" priority="1653" operator="lessThan">
      <formula>0</formula>
    </cfRule>
  </conditionalFormatting>
  <conditionalFormatting sqref="R32:R39">
    <cfRule type="cellIs" dxfId="37603" priority="1651" operator="lessThan">
      <formula>0.8</formula>
    </cfRule>
    <cfRule type="cellIs" dxfId="37602" priority="1652" operator="greaterThan">
      <formula>1</formula>
    </cfRule>
  </conditionalFormatting>
  <conditionalFormatting sqref="R32:R39">
    <cfRule type="cellIs" dxfId="37601" priority="1649" operator="greaterThan">
      <formula>1</formula>
    </cfRule>
    <cfRule type="cellIs" dxfId="37600" priority="1650" operator="lessThan">
      <formula>0.8</formula>
    </cfRule>
  </conditionalFormatting>
  <conditionalFormatting sqref="P32:P39">
    <cfRule type="cellIs" dxfId="37599" priority="1648" operator="greaterThan">
      <formula>0</formula>
    </cfRule>
  </conditionalFormatting>
  <conditionalFormatting sqref="Q32:Q39">
    <cfRule type="cellIs" dxfId="37598" priority="1647" operator="lessThan">
      <formula>0</formula>
    </cfRule>
  </conditionalFormatting>
  <conditionalFormatting sqref="R32:R39">
    <cfRule type="cellIs" dxfId="37597" priority="1645" operator="lessThan">
      <formula>0.8</formula>
    </cfRule>
    <cfRule type="cellIs" dxfId="37596" priority="1646" operator="greaterThan">
      <formula>1</formula>
    </cfRule>
  </conditionalFormatting>
  <conditionalFormatting sqref="R32:R39">
    <cfRule type="cellIs" dxfId="37595" priority="1643" operator="greaterThan">
      <formula>1</formula>
    </cfRule>
    <cfRule type="cellIs" dxfId="37594" priority="1644" operator="lessThan">
      <formula>0.8</formula>
    </cfRule>
  </conditionalFormatting>
  <conditionalFormatting sqref="P32:P39">
    <cfRule type="cellIs" dxfId="37593" priority="1642" operator="greaterThan">
      <formula>0</formula>
    </cfRule>
  </conditionalFormatting>
  <conditionalFormatting sqref="Q32:Q39">
    <cfRule type="cellIs" dxfId="37592" priority="1641" operator="lessThan">
      <formula>0</formula>
    </cfRule>
  </conditionalFormatting>
  <conditionalFormatting sqref="R32:R39">
    <cfRule type="cellIs" dxfId="37591" priority="1639" operator="lessThan">
      <formula>0.8</formula>
    </cfRule>
    <cfRule type="cellIs" dxfId="37590" priority="1640" operator="greaterThan">
      <formula>1</formula>
    </cfRule>
  </conditionalFormatting>
  <conditionalFormatting sqref="R32:R39">
    <cfRule type="cellIs" dxfId="37589" priority="1637" operator="greaterThan">
      <formula>1</formula>
    </cfRule>
    <cfRule type="cellIs" dxfId="37588" priority="1638" operator="lessThan">
      <formula>0.8</formula>
    </cfRule>
  </conditionalFormatting>
  <conditionalFormatting sqref="P32:P39">
    <cfRule type="cellIs" dxfId="37587" priority="1636" operator="greaterThan">
      <formula>0</formula>
    </cfRule>
  </conditionalFormatting>
  <conditionalFormatting sqref="P32:P39">
    <cfRule type="cellIs" dxfId="37586" priority="1630" operator="greaterThan">
      <formula>0</formula>
    </cfRule>
  </conditionalFormatting>
  <conditionalFormatting sqref="Q32:Q39">
    <cfRule type="cellIs" dxfId="37585" priority="1635" operator="lessThan">
      <formula>0</formula>
    </cfRule>
  </conditionalFormatting>
  <conditionalFormatting sqref="R32:R39">
    <cfRule type="cellIs" dxfId="37584" priority="1633" operator="lessThan">
      <formula>0.8</formula>
    </cfRule>
    <cfRule type="cellIs" dxfId="37583" priority="1634" operator="greaterThan">
      <formula>1</formula>
    </cfRule>
  </conditionalFormatting>
  <conditionalFormatting sqref="R32:R39">
    <cfRule type="cellIs" dxfId="37582" priority="1631" operator="greaterThan">
      <formula>1</formula>
    </cfRule>
    <cfRule type="cellIs" dxfId="37581" priority="1632" operator="lessThan">
      <formula>0.8</formula>
    </cfRule>
  </conditionalFormatting>
  <conditionalFormatting sqref="P32:P39">
    <cfRule type="cellIs" dxfId="37580" priority="1624" operator="greaterThan">
      <formula>0</formula>
    </cfRule>
  </conditionalFormatting>
  <conditionalFormatting sqref="Q32:Q39">
    <cfRule type="cellIs" dxfId="37579" priority="1629" operator="lessThan">
      <formula>0</formula>
    </cfRule>
  </conditionalFormatting>
  <conditionalFormatting sqref="R32:R39">
    <cfRule type="cellIs" dxfId="37578" priority="1627" operator="lessThan">
      <formula>0.8</formula>
    </cfRule>
    <cfRule type="cellIs" dxfId="37577" priority="1628" operator="greaterThan">
      <formula>1</formula>
    </cfRule>
  </conditionalFormatting>
  <conditionalFormatting sqref="R32:R39">
    <cfRule type="cellIs" dxfId="37576" priority="1625" operator="greaterThan">
      <formula>1</formula>
    </cfRule>
    <cfRule type="cellIs" dxfId="37575" priority="1626" operator="lessThan">
      <formula>0.8</formula>
    </cfRule>
  </conditionalFormatting>
  <conditionalFormatting sqref="R32:R39">
    <cfRule type="cellIs" dxfId="37574" priority="1621" operator="lessThan">
      <formula>0.8</formula>
    </cfRule>
    <cfRule type="cellIs" dxfId="37573" priority="1622" operator="greaterThan">
      <formula>1</formula>
    </cfRule>
  </conditionalFormatting>
  <conditionalFormatting sqref="R32:R39">
    <cfRule type="cellIs" dxfId="37572" priority="1619" operator="greaterThan">
      <formula>1</formula>
    </cfRule>
    <cfRule type="cellIs" dxfId="37571" priority="1620" operator="lessThan">
      <formula>0.8</formula>
    </cfRule>
  </conditionalFormatting>
  <conditionalFormatting sqref="P32:P39">
    <cfRule type="cellIs" dxfId="37570" priority="1618" operator="greaterThan">
      <formula>0</formula>
    </cfRule>
  </conditionalFormatting>
  <conditionalFormatting sqref="Q32:Q39">
    <cfRule type="cellIs" dxfId="37569" priority="1623" operator="lessThan">
      <formula>0</formula>
    </cfRule>
  </conditionalFormatting>
  <conditionalFormatting sqref="Q32:Q39">
    <cfRule type="cellIs" dxfId="37568" priority="1612" operator="lessThan">
      <formula>0</formula>
    </cfRule>
  </conditionalFormatting>
  <conditionalFormatting sqref="P32:P39">
    <cfRule type="cellIs" dxfId="37567" priority="1613" operator="greaterThan">
      <formula>0</formula>
    </cfRule>
  </conditionalFormatting>
  <conditionalFormatting sqref="R32:R39">
    <cfRule type="cellIs" dxfId="37566" priority="1616" operator="lessThan">
      <formula>0.8</formula>
    </cfRule>
    <cfRule type="cellIs" dxfId="37565" priority="1617" operator="greaterThan">
      <formula>1</formula>
    </cfRule>
  </conditionalFormatting>
  <conditionalFormatting sqref="R32:R39">
    <cfRule type="cellIs" dxfId="37564" priority="1614" operator="greaterThan">
      <formula>1</formula>
    </cfRule>
    <cfRule type="cellIs" dxfId="37563" priority="1615" operator="lessThan">
      <formula>0.8</formula>
    </cfRule>
  </conditionalFormatting>
  <conditionalFormatting sqref="Q32:Q39">
    <cfRule type="cellIs" dxfId="37562" priority="1606" operator="lessThan">
      <formula>0</formula>
    </cfRule>
  </conditionalFormatting>
  <conditionalFormatting sqref="R32:R39">
    <cfRule type="cellIs" dxfId="37561" priority="1610" operator="lessThan">
      <formula>0.8</formula>
    </cfRule>
    <cfRule type="cellIs" dxfId="37560" priority="1611" operator="greaterThan">
      <formula>1</formula>
    </cfRule>
  </conditionalFormatting>
  <conditionalFormatting sqref="R32:R39">
    <cfRule type="cellIs" dxfId="37559" priority="1608" operator="greaterThan">
      <formula>1</formula>
    </cfRule>
    <cfRule type="cellIs" dxfId="37558" priority="1609" operator="lessThan">
      <formula>0.8</formula>
    </cfRule>
  </conditionalFormatting>
  <conditionalFormatting sqref="P32:P39">
    <cfRule type="cellIs" dxfId="37557" priority="1607" operator="greaterThan">
      <formula>0</formula>
    </cfRule>
  </conditionalFormatting>
  <conditionalFormatting sqref="Q32:Q39">
    <cfRule type="cellIs" dxfId="37556" priority="1605" operator="lessThan">
      <formula>0</formula>
    </cfRule>
  </conditionalFormatting>
  <conditionalFormatting sqref="R32:R39">
    <cfRule type="cellIs" dxfId="37555" priority="1603" operator="lessThan">
      <formula>0.8</formula>
    </cfRule>
    <cfRule type="cellIs" dxfId="37554" priority="1604" operator="greaterThan">
      <formula>1</formula>
    </cfRule>
  </conditionalFormatting>
  <conditionalFormatting sqref="R32:R39">
    <cfRule type="cellIs" dxfId="37553" priority="1601" operator="greaterThan">
      <formula>1</formula>
    </cfRule>
    <cfRule type="cellIs" dxfId="37552" priority="1602" operator="lessThan">
      <formula>0.8</formula>
    </cfRule>
  </conditionalFormatting>
  <conditionalFormatting sqref="P32:P39">
    <cfRule type="cellIs" dxfId="37551" priority="1600" operator="greaterThan">
      <formula>0</formula>
    </cfRule>
  </conditionalFormatting>
  <conditionalFormatting sqref="Q32:Q39">
    <cfRule type="cellIs" dxfId="37550" priority="1599" operator="lessThan">
      <formula>0</formula>
    </cfRule>
  </conditionalFormatting>
  <conditionalFormatting sqref="R32:R39">
    <cfRule type="cellIs" dxfId="37549" priority="1597" operator="lessThan">
      <formula>0.8</formula>
    </cfRule>
    <cfRule type="cellIs" dxfId="37548" priority="1598" operator="greaterThan">
      <formula>1</formula>
    </cfRule>
  </conditionalFormatting>
  <conditionalFormatting sqref="R32:R39">
    <cfRule type="cellIs" dxfId="37547" priority="1595" operator="greaterThan">
      <formula>1</formula>
    </cfRule>
    <cfRule type="cellIs" dxfId="37546" priority="1596" operator="lessThan">
      <formula>0.8</formula>
    </cfRule>
  </conditionalFormatting>
  <conditionalFormatting sqref="P32:P39">
    <cfRule type="cellIs" dxfId="37545" priority="1594" operator="greaterThan">
      <formula>0</formula>
    </cfRule>
  </conditionalFormatting>
  <conditionalFormatting sqref="Q32:Q39">
    <cfRule type="cellIs" dxfId="37544" priority="1588" operator="lessThan">
      <formula>0</formula>
    </cfRule>
  </conditionalFormatting>
  <conditionalFormatting sqref="P32:P39">
    <cfRule type="cellIs" dxfId="37543" priority="1589" operator="greaterThan">
      <formula>0</formula>
    </cfRule>
  </conditionalFormatting>
  <conditionalFormatting sqref="R32:R39">
    <cfRule type="cellIs" dxfId="37542" priority="1592" operator="lessThan">
      <formula>0.8</formula>
    </cfRule>
    <cfRule type="cellIs" dxfId="37541" priority="1593" operator="greaterThan">
      <formula>1</formula>
    </cfRule>
  </conditionalFormatting>
  <conditionalFormatting sqref="R32:R39">
    <cfRule type="cellIs" dxfId="37540" priority="1590" operator="greaterThan">
      <formula>1</formula>
    </cfRule>
    <cfRule type="cellIs" dxfId="37539" priority="1591" operator="lessThan">
      <formula>0.8</formula>
    </cfRule>
  </conditionalFormatting>
  <conditionalFormatting sqref="Q32:Q39">
    <cfRule type="cellIs" dxfId="37538" priority="1582" operator="lessThan">
      <formula>0</formula>
    </cfRule>
  </conditionalFormatting>
  <conditionalFormatting sqref="R32:R39">
    <cfRule type="cellIs" dxfId="37537" priority="1586" operator="lessThan">
      <formula>0.8</formula>
    </cfRule>
    <cfRule type="cellIs" dxfId="37536" priority="1587" operator="greaterThan">
      <formula>1</formula>
    </cfRule>
  </conditionalFormatting>
  <conditionalFormatting sqref="R32:R39">
    <cfRule type="cellIs" dxfId="37535" priority="1584" operator="greaterThan">
      <formula>1</formula>
    </cfRule>
    <cfRule type="cellIs" dxfId="37534" priority="1585" operator="lessThan">
      <formula>0.8</formula>
    </cfRule>
  </conditionalFormatting>
  <conditionalFormatting sqref="P32:P39">
    <cfRule type="cellIs" dxfId="37533" priority="1583" operator="greaterThan">
      <formula>0</formula>
    </cfRule>
  </conditionalFormatting>
  <conditionalFormatting sqref="Q32:Q39">
    <cfRule type="cellIs" dxfId="37532" priority="1581" operator="lessThan">
      <formula>0</formula>
    </cfRule>
  </conditionalFormatting>
  <conditionalFormatting sqref="R32:R39">
    <cfRule type="cellIs" dxfId="37531" priority="1579" operator="lessThan">
      <formula>0.8</formula>
    </cfRule>
    <cfRule type="cellIs" dxfId="37530" priority="1580" operator="greaterThan">
      <formula>1</formula>
    </cfRule>
  </conditionalFormatting>
  <conditionalFormatting sqref="R32:R39">
    <cfRule type="cellIs" dxfId="37529" priority="1577" operator="greaterThan">
      <formula>1</formula>
    </cfRule>
    <cfRule type="cellIs" dxfId="37528" priority="1578" operator="lessThan">
      <formula>0.8</formula>
    </cfRule>
  </conditionalFormatting>
  <conditionalFormatting sqref="P32:P39">
    <cfRule type="cellIs" dxfId="37527" priority="1576" operator="greaterThan">
      <formula>0</formula>
    </cfRule>
  </conditionalFormatting>
  <conditionalFormatting sqref="Q32:Q39">
    <cfRule type="cellIs" dxfId="37526" priority="1575" operator="lessThan">
      <formula>0</formula>
    </cfRule>
  </conditionalFormatting>
  <conditionalFormatting sqref="R32:R39">
    <cfRule type="cellIs" dxfId="37525" priority="1573" operator="lessThan">
      <formula>0.8</formula>
    </cfRule>
    <cfRule type="cellIs" dxfId="37524" priority="1574" operator="greaterThan">
      <formula>1</formula>
    </cfRule>
  </conditionalFormatting>
  <conditionalFormatting sqref="R32:R39">
    <cfRule type="cellIs" dxfId="37523" priority="1571" operator="greaterThan">
      <formula>1</formula>
    </cfRule>
    <cfRule type="cellIs" dxfId="37522" priority="1572" operator="lessThan">
      <formula>0.8</formula>
    </cfRule>
  </conditionalFormatting>
  <conditionalFormatting sqref="P32:P39">
    <cfRule type="cellIs" dxfId="37521" priority="1570" operator="greaterThan">
      <formula>0</formula>
    </cfRule>
  </conditionalFormatting>
  <conditionalFormatting sqref="Q19:Q25">
    <cfRule type="cellIs" dxfId="37520" priority="1569" operator="lessThan">
      <formula>0</formula>
    </cfRule>
  </conditionalFormatting>
  <conditionalFormatting sqref="R19:R25">
    <cfRule type="cellIs" dxfId="37519" priority="1567" operator="lessThan">
      <formula>0.8</formula>
    </cfRule>
    <cfRule type="cellIs" dxfId="37518" priority="1568" operator="greaterThan">
      <formula>1</formula>
    </cfRule>
  </conditionalFormatting>
  <conditionalFormatting sqref="R19:R25">
    <cfRule type="cellIs" dxfId="37517" priority="1565" operator="greaterThan">
      <formula>1</formula>
    </cfRule>
    <cfRule type="cellIs" dxfId="37516" priority="1566" operator="lessThan">
      <formula>0.8</formula>
    </cfRule>
  </conditionalFormatting>
  <conditionalFormatting sqref="P19:P25">
    <cfRule type="cellIs" dxfId="37515" priority="1564" operator="greaterThan">
      <formula>0</formula>
    </cfRule>
  </conditionalFormatting>
  <conditionalFormatting sqref="R19:R25">
    <cfRule type="cellIs" dxfId="37514" priority="1561" operator="lessThan">
      <formula>0.8</formula>
    </cfRule>
    <cfRule type="cellIs" dxfId="37513" priority="1562" operator="greaterThan">
      <formula>1</formula>
    </cfRule>
  </conditionalFormatting>
  <conditionalFormatting sqref="R19:R25">
    <cfRule type="cellIs" dxfId="37512" priority="1559" operator="greaterThan">
      <formula>1</formula>
    </cfRule>
    <cfRule type="cellIs" dxfId="37511" priority="1560" operator="lessThan">
      <formula>0.8</formula>
    </cfRule>
  </conditionalFormatting>
  <conditionalFormatting sqref="P19:P25">
    <cfRule type="cellIs" dxfId="37510" priority="1558" operator="greaterThan">
      <formula>0</formula>
    </cfRule>
  </conditionalFormatting>
  <conditionalFormatting sqref="Q19:Q25">
    <cfRule type="cellIs" dxfId="37509" priority="1563" operator="lessThan">
      <formula>0</formula>
    </cfRule>
  </conditionalFormatting>
  <conditionalFormatting sqref="R19:R25">
    <cfRule type="cellIs" dxfId="37508" priority="1555" operator="lessThan">
      <formula>0.8</formula>
    </cfRule>
    <cfRule type="cellIs" dxfId="37507" priority="1556" operator="greaterThan">
      <formula>1</formula>
    </cfRule>
  </conditionalFormatting>
  <conditionalFormatting sqref="R19:R25">
    <cfRule type="cellIs" dxfId="37506" priority="1553" operator="greaterThan">
      <formula>1</formula>
    </cfRule>
    <cfRule type="cellIs" dxfId="37505" priority="1554" operator="lessThan">
      <formula>0.8</formula>
    </cfRule>
  </conditionalFormatting>
  <conditionalFormatting sqref="P19:P25">
    <cfRule type="cellIs" dxfId="37504" priority="1552" operator="greaterThan">
      <formula>0</formula>
    </cfRule>
  </conditionalFormatting>
  <conditionalFormatting sqref="Q19:Q25">
    <cfRule type="cellIs" dxfId="37503" priority="1557" operator="lessThan">
      <formula>0</formula>
    </cfRule>
  </conditionalFormatting>
  <conditionalFormatting sqref="Q19:Q25">
    <cfRule type="cellIs" dxfId="37502" priority="1551" operator="lessThan">
      <formula>0</formula>
    </cfRule>
  </conditionalFormatting>
  <conditionalFormatting sqref="R19:R25">
    <cfRule type="cellIs" dxfId="37501" priority="1549" operator="lessThan">
      <formula>0.8</formula>
    </cfRule>
    <cfRule type="cellIs" dxfId="37500" priority="1550" operator="greaterThan">
      <formula>1</formula>
    </cfRule>
  </conditionalFormatting>
  <conditionalFormatting sqref="R19:R25">
    <cfRule type="cellIs" dxfId="37499" priority="1547" operator="greaterThan">
      <formula>1</formula>
    </cfRule>
    <cfRule type="cellIs" dxfId="37498" priority="1548" operator="lessThan">
      <formula>0.8</formula>
    </cfRule>
  </conditionalFormatting>
  <conditionalFormatting sqref="P19:P25">
    <cfRule type="cellIs" dxfId="37497" priority="1546" operator="greaterThan">
      <formula>0</formula>
    </cfRule>
  </conditionalFormatting>
  <conditionalFormatting sqref="Q135:Q136">
    <cfRule type="cellIs" dxfId="37496" priority="1545" operator="lessThan">
      <formula>0</formula>
    </cfRule>
  </conditionalFormatting>
  <conditionalFormatting sqref="R135:R136 R139:R142">
    <cfRule type="cellIs" dxfId="37495" priority="1543" operator="lessThan">
      <formula>0.8</formula>
    </cfRule>
    <cfRule type="cellIs" dxfId="37494" priority="1544" operator="greaterThan">
      <formula>1</formula>
    </cfRule>
  </conditionalFormatting>
  <conditionalFormatting sqref="R135:R136 R139:R142">
    <cfRule type="cellIs" dxfId="37493" priority="1541" operator="greaterThan">
      <formula>1</formula>
    </cfRule>
    <cfRule type="cellIs" dxfId="37492" priority="1542" operator="lessThan">
      <formula>0.8</formula>
    </cfRule>
  </conditionalFormatting>
  <conditionalFormatting sqref="P135:P136 P139 P142">
    <cfRule type="cellIs" dxfId="37491" priority="1540" operator="greaterThan">
      <formula>0</formula>
    </cfRule>
  </conditionalFormatting>
  <conditionalFormatting sqref="P135:P136 P139 P142">
    <cfRule type="cellIs" dxfId="37490" priority="1534" operator="greaterThan">
      <formula>0</formula>
    </cfRule>
  </conditionalFormatting>
  <conditionalFormatting sqref="Q135:Q136">
    <cfRule type="cellIs" dxfId="37489" priority="1539" operator="lessThan">
      <formula>0</formula>
    </cfRule>
  </conditionalFormatting>
  <conditionalFormatting sqref="R135:R136 R139:R142">
    <cfRule type="cellIs" dxfId="37488" priority="1537" operator="lessThan">
      <formula>0.8</formula>
    </cfRule>
    <cfRule type="cellIs" dxfId="37487" priority="1538" operator="greaterThan">
      <formula>1</formula>
    </cfRule>
  </conditionalFormatting>
  <conditionalFormatting sqref="R135:R136 R139:R142">
    <cfRule type="cellIs" dxfId="37486" priority="1535" operator="greaterThan">
      <formula>1</formula>
    </cfRule>
    <cfRule type="cellIs" dxfId="37485" priority="1536" operator="lessThan">
      <formula>0.8</formula>
    </cfRule>
  </conditionalFormatting>
  <conditionalFormatting sqref="P19:P25">
    <cfRule type="cellIs" dxfId="37484" priority="1528" operator="greaterThan">
      <formula>0</formula>
    </cfRule>
  </conditionalFormatting>
  <conditionalFormatting sqref="Q19:Q25">
    <cfRule type="cellIs" dxfId="37483" priority="1533" operator="lessThan">
      <formula>0</formula>
    </cfRule>
  </conditionalFormatting>
  <conditionalFormatting sqref="R19:R25">
    <cfRule type="cellIs" dxfId="37482" priority="1531" operator="lessThan">
      <formula>0.8</formula>
    </cfRule>
    <cfRule type="cellIs" dxfId="37481" priority="1532" operator="greaterThan">
      <formula>1</formula>
    </cfRule>
  </conditionalFormatting>
  <conditionalFormatting sqref="R19:R25">
    <cfRule type="cellIs" dxfId="37480" priority="1529" operator="greaterThan">
      <formula>1</formula>
    </cfRule>
    <cfRule type="cellIs" dxfId="37479" priority="1530" operator="lessThan">
      <formula>0.8</formula>
    </cfRule>
  </conditionalFormatting>
  <conditionalFormatting sqref="Q19:Q25">
    <cfRule type="cellIs" dxfId="37478" priority="1527" operator="lessThan">
      <formula>0</formula>
    </cfRule>
  </conditionalFormatting>
  <conditionalFormatting sqref="R19:R25">
    <cfRule type="cellIs" dxfId="37477" priority="1525" operator="lessThan">
      <formula>0.8</formula>
    </cfRule>
    <cfRule type="cellIs" dxfId="37476" priority="1526" operator="greaterThan">
      <formula>1</formula>
    </cfRule>
  </conditionalFormatting>
  <conditionalFormatting sqref="R19:R25">
    <cfRule type="cellIs" dxfId="37475" priority="1523" operator="greaterThan">
      <formula>1</formula>
    </cfRule>
    <cfRule type="cellIs" dxfId="37474" priority="1524" operator="lessThan">
      <formula>0.8</formula>
    </cfRule>
  </conditionalFormatting>
  <conditionalFormatting sqref="P19:P25">
    <cfRule type="cellIs" dxfId="37473" priority="1522" operator="greaterThan">
      <formula>0</formula>
    </cfRule>
  </conditionalFormatting>
  <conditionalFormatting sqref="Q19:Q25">
    <cfRule type="cellIs" dxfId="37472" priority="1521" operator="lessThan">
      <formula>0</formula>
    </cfRule>
  </conditionalFormatting>
  <conditionalFormatting sqref="R19:R25">
    <cfRule type="cellIs" dxfId="37471" priority="1519" operator="lessThan">
      <formula>0.8</formula>
    </cfRule>
    <cfRule type="cellIs" dxfId="37470" priority="1520" operator="greaterThan">
      <formula>1</formula>
    </cfRule>
  </conditionalFormatting>
  <conditionalFormatting sqref="R19:R25">
    <cfRule type="cellIs" dxfId="37469" priority="1517" operator="greaterThan">
      <formula>1</formula>
    </cfRule>
    <cfRule type="cellIs" dxfId="37468" priority="1518" operator="lessThan">
      <formula>0.8</formula>
    </cfRule>
  </conditionalFormatting>
  <conditionalFormatting sqref="P19:P25">
    <cfRule type="cellIs" dxfId="37467" priority="1516" operator="greaterThan">
      <formula>0</formula>
    </cfRule>
  </conditionalFormatting>
  <conditionalFormatting sqref="Q19:Q25">
    <cfRule type="cellIs" dxfId="37466" priority="1515" operator="lessThan">
      <formula>0</formula>
    </cfRule>
  </conditionalFormatting>
  <conditionalFormatting sqref="R19:R25">
    <cfRule type="cellIs" dxfId="37465" priority="1513" operator="lessThan">
      <formula>0.8</formula>
    </cfRule>
    <cfRule type="cellIs" dxfId="37464" priority="1514" operator="greaterThan">
      <formula>1</formula>
    </cfRule>
  </conditionalFormatting>
  <conditionalFormatting sqref="R19:R25">
    <cfRule type="cellIs" dxfId="37463" priority="1511" operator="greaterThan">
      <formula>1</formula>
    </cfRule>
    <cfRule type="cellIs" dxfId="37462" priority="1512" operator="lessThan">
      <formula>0.8</formula>
    </cfRule>
  </conditionalFormatting>
  <conditionalFormatting sqref="P19:P25">
    <cfRule type="cellIs" dxfId="37461" priority="1510" operator="greaterThan">
      <formula>0</formula>
    </cfRule>
  </conditionalFormatting>
  <conditionalFormatting sqref="R19:R25">
    <cfRule type="cellIs" dxfId="37460" priority="1507" operator="lessThan">
      <formula>0.8</formula>
    </cfRule>
    <cfRule type="cellIs" dxfId="37459" priority="1508" operator="greaterThan">
      <formula>1</formula>
    </cfRule>
  </conditionalFormatting>
  <conditionalFormatting sqref="R19:R25">
    <cfRule type="cellIs" dxfId="37458" priority="1505" operator="greaterThan">
      <formula>1</formula>
    </cfRule>
    <cfRule type="cellIs" dxfId="37457" priority="1506" operator="lessThan">
      <formula>0.8</formula>
    </cfRule>
  </conditionalFormatting>
  <conditionalFormatting sqref="P19:P25">
    <cfRule type="cellIs" dxfId="37456" priority="1504" operator="greaterThan">
      <formula>0</formula>
    </cfRule>
  </conditionalFormatting>
  <conditionalFormatting sqref="Q19:Q25">
    <cfRule type="cellIs" dxfId="37455" priority="1509" operator="lessThan">
      <formula>0</formula>
    </cfRule>
  </conditionalFormatting>
  <conditionalFormatting sqref="Q19:Q25">
    <cfRule type="cellIs" dxfId="37454" priority="1503" operator="lessThan">
      <formula>0</formula>
    </cfRule>
  </conditionalFormatting>
  <conditionalFormatting sqref="R19:R25">
    <cfRule type="cellIs" dxfId="37453" priority="1501" operator="lessThan">
      <formula>0.8</formula>
    </cfRule>
    <cfRule type="cellIs" dxfId="37452" priority="1502" operator="greaterThan">
      <formula>1</formula>
    </cfRule>
  </conditionalFormatting>
  <conditionalFormatting sqref="R19:R25">
    <cfRule type="cellIs" dxfId="37451" priority="1499" operator="greaterThan">
      <formula>1</formula>
    </cfRule>
    <cfRule type="cellIs" dxfId="37450" priority="1500" operator="lessThan">
      <formula>0.8</formula>
    </cfRule>
  </conditionalFormatting>
  <conditionalFormatting sqref="P19:P25">
    <cfRule type="cellIs" dxfId="37449" priority="1498" operator="greaterThan">
      <formula>0</formula>
    </cfRule>
  </conditionalFormatting>
  <conditionalFormatting sqref="P19:P25">
    <cfRule type="cellIs" dxfId="37448" priority="1492" operator="greaterThan">
      <formula>0</formula>
    </cfRule>
  </conditionalFormatting>
  <conditionalFormatting sqref="Q19:Q25">
    <cfRule type="cellIs" dxfId="37447" priority="1497" operator="lessThan">
      <formula>0</formula>
    </cfRule>
  </conditionalFormatting>
  <conditionalFormatting sqref="R19:R25">
    <cfRule type="cellIs" dxfId="37446" priority="1495" operator="lessThan">
      <formula>0.8</formula>
    </cfRule>
    <cfRule type="cellIs" dxfId="37445" priority="1496" operator="greaterThan">
      <formula>1</formula>
    </cfRule>
  </conditionalFormatting>
  <conditionalFormatting sqref="R19:R25">
    <cfRule type="cellIs" dxfId="37444" priority="1493" operator="greaterThan">
      <formula>1</formula>
    </cfRule>
    <cfRule type="cellIs" dxfId="37443" priority="1494" operator="lessThan">
      <formula>0.8</formula>
    </cfRule>
  </conditionalFormatting>
  <conditionalFormatting sqref="P19:P25">
    <cfRule type="cellIs" dxfId="37442" priority="1486" operator="greaterThan">
      <formula>0</formula>
    </cfRule>
  </conditionalFormatting>
  <conditionalFormatting sqref="Q19:Q25">
    <cfRule type="cellIs" dxfId="37441" priority="1491" operator="lessThan">
      <formula>0</formula>
    </cfRule>
  </conditionalFormatting>
  <conditionalFormatting sqref="R19:R25">
    <cfRule type="cellIs" dxfId="37440" priority="1489" operator="lessThan">
      <formula>0.8</formula>
    </cfRule>
    <cfRule type="cellIs" dxfId="37439" priority="1490" operator="greaterThan">
      <formula>1</formula>
    </cfRule>
  </conditionalFormatting>
  <conditionalFormatting sqref="R19:R25">
    <cfRule type="cellIs" dxfId="37438" priority="1487" operator="greaterThan">
      <formula>1</formula>
    </cfRule>
    <cfRule type="cellIs" dxfId="37437" priority="1488" operator="lessThan">
      <formula>0.8</formula>
    </cfRule>
  </conditionalFormatting>
  <conditionalFormatting sqref="Q19:Q25">
    <cfRule type="cellIs" dxfId="37436" priority="1485" operator="lessThan">
      <formula>0</formula>
    </cfRule>
  </conditionalFormatting>
  <conditionalFormatting sqref="R19:R25">
    <cfRule type="cellIs" dxfId="37435" priority="1483" operator="lessThan">
      <formula>0.8</formula>
    </cfRule>
    <cfRule type="cellIs" dxfId="37434" priority="1484" operator="greaterThan">
      <formula>1</formula>
    </cfRule>
  </conditionalFormatting>
  <conditionalFormatting sqref="R19:R25">
    <cfRule type="cellIs" dxfId="37433" priority="1481" operator="greaterThan">
      <formula>1</formula>
    </cfRule>
    <cfRule type="cellIs" dxfId="37432" priority="1482" operator="lessThan">
      <formula>0.8</formula>
    </cfRule>
  </conditionalFormatting>
  <conditionalFormatting sqref="P19:P25">
    <cfRule type="cellIs" dxfId="37431" priority="1480" operator="greaterThan">
      <formula>0</formula>
    </cfRule>
  </conditionalFormatting>
  <conditionalFormatting sqref="Q19:Q25">
    <cfRule type="cellIs" dxfId="37430" priority="1479" operator="lessThan">
      <formula>0</formula>
    </cfRule>
  </conditionalFormatting>
  <conditionalFormatting sqref="R19:R25">
    <cfRule type="cellIs" dxfId="37429" priority="1477" operator="lessThan">
      <formula>0.8</formula>
    </cfRule>
    <cfRule type="cellIs" dxfId="37428" priority="1478" operator="greaterThan">
      <formula>1</formula>
    </cfRule>
  </conditionalFormatting>
  <conditionalFormatting sqref="R19:R25">
    <cfRule type="cellIs" dxfId="37427" priority="1475" operator="greaterThan">
      <formula>1</formula>
    </cfRule>
    <cfRule type="cellIs" dxfId="37426" priority="1476" operator="lessThan">
      <formula>0.8</formula>
    </cfRule>
  </conditionalFormatting>
  <conditionalFormatting sqref="P19:P25">
    <cfRule type="cellIs" dxfId="37425" priority="1474" operator="greaterThan">
      <formula>0</formula>
    </cfRule>
  </conditionalFormatting>
  <conditionalFormatting sqref="P19:P25">
    <cfRule type="cellIs" dxfId="37424" priority="1468" operator="greaterThan">
      <formula>0</formula>
    </cfRule>
  </conditionalFormatting>
  <conditionalFormatting sqref="Q19:Q25">
    <cfRule type="cellIs" dxfId="37423" priority="1473" operator="lessThan">
      <formula>0</formula>
    </cfRule>
  </conditionalFormatting>
  <conditionalFormatting sqref="R19:R25">
    <cfRule type="cellIs" dxfId="37422" priority="1471" operator="lessThan">
      <formula>0.8</formula>
    </cfRule>
    <cfRule type="cellIs" dxfId="37421" priority="1472" operator="greaterThan">
      <formula>1</formula>
    </cfRule>
  </conditionalFormatting>
  <conditionalFormatting sqref="R19:R25">
    <cfRule type="cellIs" dxfId="37420" priority="1469" operator="greaterThan">
      <formula>1</formula>
    </cfRule>
    <cfRule type="cellIs" dxfId="37419" priority="1470" operator="lessThan">
      <formula>0.8</formula>
    </cfRule>
  </conditionalFormatting>
  <conditionalFormatting sqref="Q19:Q25">
    <cfRule type="cellIs" dxfId="37418" priority="1467" operator="lessThan">
      <formula>0</formula>
    </cfRule>
  </conditionalFormatting>
  <conditionalFormatting sqref="R19:R25">
    <cfRule type="cellIs" dxfId="37417" priority="1465" operator="lessThan">
      <formula>0.8</formula>
    </cfRule>
    <cfRule type="cellIs" dxfId="37416" priority="1466" operator="greaterThan">
      <formula>1</formula>
    </cfRule>
  </conditionalFormatting>
  <conditionalFormatting sqref="R19:R25">
    <cfRule type="cellIs" dxfId="37415" priority="1463" operator="greaterThan">
      <formula>1</formula>
    </cfRule>
    <cfRule type="cellIs" dxfId="37414" priority="1464" operator="lessThan">
      <formula>0.8</formula>
    </cfRule>
  </conditionalFormatting>
  <conditionalFormatting sqref="P19:P25">
    <cfRule type="cellIs" dxfId="37413" priority="1462" operator="greaterThan">
      <formula>0</formula>
    </cfRule>
  </conditionalFormatting>
  <conditionalFormatting sqref="Q19:Q25">
    <cfRule type="cellIs" dxfId="37412" priority="1461" operator="lessThan">
      <formula>0</formula>
    </cfRule>
  </conditionalFormatting>
  <conditionalFormatting sqref="R19:R25">
    <cfRule type="cellIs" dxfId="37411" priority="1459" operator="lessThan">
      <formula>0.8</formula>
    </cfRule>
    <cfRule type="cellIs" dxfId="37410" priority="1460" operator="greaterThan">
      <formula>1</formula>
    </cfRule>
  </conditionalFormatting>
  <conditionalFormatting sqref="R19:R25">
    <cfRule type="cellIs" dxfId="37409" priority="1457" operator="greaterThan">
      <formula>1</formula>
    </cfRule>
    <cfRule type="cellIs" dxfId="37408" priority="1458" operator="lessThan">
      <formula>0.8</formula>
    </cfRule>
  </conditionalFormatting>
  <conditionalFormatting sqref="P19:P25">
    <cfRule type="cellIs" dxfId="37407" priority="1456" operator="greaterThan">
      <formula>0</formula>
    </cfRule>
  </conditionalFormatting>
  <conditionalFormatting sqref="Q19:Q25">
    <cfRule type="cellIs" dxfId="37406" priority="1455" operator="lessThan">
      <formula>0</formula>
    </cfRule>
  </conditionalFormatting>
  <conditionalFormatting sqref="R19:R25">
    <cfRule type="cellIs" dxfId="37405" priority="1453" operator="lessThan">
      <formula>0.8</formula>
    </cfRule>
    <cfRule type="cellIs" dxfId="37404" priority="1454" operator="greaterThan">
      <formula>1</formula>
    </cfRule>
  </conditionalFormatting>
  <conditionalFormatting sqref="R19:R25">
    <cfRule type="cellIs" dxfId="37403" priority="1451" operator="greaterThan">
      <formula>1</formula>
    </cfRule>
    <cfRule type="cellIs" dxfId="37402" priority="1452" operator="lessThan">
      <formula>0.8</formula>
    </cfRule>
  </conditionalFormatting>
  <conditionalFormatting sqref="P19:P25">
    <cfRule type="cellIs" dxfId="37401" priority="1450" operator="greaterThan">
      <formula>0</formula>
    </cfRule>
  </conditionalFormatting>
  <conditionalFormatting sqref="R19:R25">
    <cfRule type="cellIs" dxfId="37400" priority="1447" operator="lessThan">
      <formula>0.8</formula>
    </cfRule>
    <cfRule type="cellIs" dxfId="37399" priority="1448" operator="greaterThan">
      <formula>1</formula>
    </cfRule>
  </conditionalFormatting>
  <conditionalFormatting sqref="R19:R25">
    <cfRule type="cellIs" dxfId="37398" priority="1445" operator="greaterThan">
      <formula>1</formula>
    </cfRule>
    <cfRule type="cellIs" dxfId="37397" priority="1446" operator="lessThan">
      <formula>0.8</formula>
    </cfRule>
  </conditionalFormatting>
  <conditionalFormatting sqref="P19:P25">
    <cfRule type="cellIs" dxfId="37396" priority="1444" operator="greaterThan">
      <formula>0</formula>
    </cfRule>
  </conditionalFormatting>
  <conditionalFormatting sqref="Q19:Q25">
    <cfRule type="cellIs" dxfId="37395" priority="1449" operator="lessThan">
      <formula>0</formula>
    </cfRule>
  </conditionalFormatting>
  <conditionalFormatting sqref="Q40">
    <cfRule type="cellIs" dxfId="37394" priority="1443" operator="lessThan">
      <formula>0</formula>
    </cfRule>
  </conditionalFormatting>
  <conditionalFormatting sqref="R40">
    <cfRule type="cellIs" dxfId="37393" priority="1441" operator="lessThan">
      <formula>0.8</formula>
    </cfRule>
    <cfRule type="cellIs" dxfId="37392" priority="1442" operator="greaterThan">
      <formula>1</formula>
    </cfRule>
  </conditionalFormatting>
  <conditionalFormatting sqref="R40">
    <cfRule type="cellIs" dxfId="37391" priority="1439" operator="greaterThan">
      <formula>1</formula>
    </cfRule>
    <cfRule type="cellIs" dxfId="37390" priority="1440" operator="lessThan">
      <formula>0.8</formula>
    </cfRule>
  </conditionalFormatting>
  <conditionalFormatting sqref="P40">
    <cfRule type="cellIs" dxfId="37389" priority="1438" operator="greaterThan">
      <formula>0</formula>
    </cfRule>
  </conditionalFormatting>
  <conditionalFormatting sqref="P40">
    <cfRule type="cellIs" dxfId="37388" priority="1432" operator="greaterThan">
      <formula>0</formula>
    </cfRule>
  </conditionalFormatting>
  <conditionalFormatting sqref="Q40">
    <cfRule type="cellIs" dxfId="37387" priority="1437" operator="lessThan">
      <formula>0</formula>
    </cfRule>
  </conditionalFormatting>
  <conditionalFormatting sqref="R40">
    <cfRule type="cellIs" dxfId="37386" priority="1435" operator="lessThan">
      <formula>0.8</formula>
    </cfRule>
    <cfRule type="cellIs" dxfId="37385" priority="1436" operator="greaterThan">
      <formula>1</formula>
    </cfRule>
  </conditionalFormatting>
  <conditionalFormatting sqref="R40">
    <cfRule type="cellIs" dxfId="37384" priority="1433" operator="greaterThan">
      <formula>1</formula>
    </cfRule>
    <cfRule type="cellIs" dxfId="37383" priority="1434" operator="lessThan">
      <formula>0.8</formula>
    </cfRule>
  </conditionalFormatting>
  <conditionalFormatting sqref="P40">
    <cfRule type="cellIs" dxfId="37382" priority="1426" operator="greaterThan">
      <formula>0</formula>
    </cfRule>
  </conditionalFormatting>
  <conditionalFormatting sqref="Q40">
    <cfRule type="cellIs" dxfId="37381" priority="1431" operator="lessThan">
      <formula>0</formula>
    </cfRule>
  </conditionalFormatting>
  <conditionalFormatting sqref="R40">
    <cfRule type="cellIs" dxfId="37380" priority="1429" operator="lessThan">
      <formula>0.8</formula>
    </cfRule>
    <cfRule type="cellIs" dxfId="37379" priority="1430" operator="greaterThan">
      <formula>1</formula>
    </cfRule>
  </conditionalFormatting>
  <conditionalFormatting sqref="R40">
    <cfRule type="cellIs" dxfId="37378" priority="1427" operator="greaterThan">
      <formula>1</formula>
    </cfRule>
    <cfRule type="cellIs" dxfId="37377" priority="1428" operator="lessThan">
      <formula>0.8</formula>
    </cfRule>
  </conditionalFormatting>
  <conditionalFormatting sqref="Q40">
    <cfRule type="cellIs" dxfId="37376" priority="1425" operator="lessThan">
      <formula>0</formula>
    </cfRule>
  </conditionalFormatting>
  <conditionalFormatting sqref="R40">
    <cfRule type="cellIs" dxfId="37375" priority="1423" operator="lessThan">
      <formula>0.8</formula>
    </cfRule>
    <cfRule type="cellIs" dxfId="37374" priority="1424" operator="greaterThan">
      <formula>1</formula>
    </cfRule>
  </conditionalFormatting>
  <conditionalFormatting sqref="R40">
    <cfRule type="cellIs" dxfId="37373" priority="1421" operator="greaterThan">
      <formula>1</formula>
    </cfRule>
    <cfRule type="cellIs" dxfId="37372" priority="1422" operator="lessThan">
      <formula>0.8</formula>
    </cfRule>
  </conditionalFormatting>
  <conditionalFormatting sqref="P40">
    <cfRule type="cellIs" dxfId="37371" priority="1420" operator="greaterThan">
      <formula>0</formula>
    </cfRule>
  </conditionalFormatting>
  <conditionalFormatting sqref="P40">
    <cfRule type="cellIs" dxfId="37370" priority="1414" operator="greaterThan">
      <formula>0</formula>
    </cfRule>
  </conditionalFormatting>
  <conditionalFormatting sqref="Q40">
    <cfRule type="cellIs" dxfId="37369" priority="1419" operator="lessThan">
      <formula>0</formula>
    </cfRule>
  </conditionalFormatting>
  <conditionalFormatting sqref="R40">
    <cfRule type="cellIs" dxfId="37368" priority="1417" operator="lessThan">
      <formula>0.8</formula>
    </cfRule>
    <cfRule type="cellIs" dxfId="37367" priority="1418" operator="greaterThan">
      <formula>1</formula>
    </cfRule>
  </conditionalFormatting>
  <conditionalFormatting sqref="R40">
    <cfRule type="cellIs" dxfId="37366" priority="1415" operator="greaterThan">
      <formula>1</formula>
    </cfRule>
    <cfRule type="cellIs" dxfId="37365" priority="1416" operator="lessThan">
      <formula>0.8</formula>
    </cfRule>
  </conditionalFormatting>
  <conditionalFormatting sqref="P40">
    <cfRule type="cellIs" dxfId="37364" priority="1408" operator="greaterThan">
      <formula>0</formula>
    </cfRule>
  </conditionalFormatting>
  <conditionalFormatting sqref="Q40">
    <cfRule type="cellIs" dxfId="37363" priority="1413" operator="lessThan">
      <formula>0</formula>
    </cfRule>
  </conditionalFormatting>
  <conditionalFormatting sqref="R40">
    <cfRule type="cellIs" dxfId="37362" priority="1411" operator="lessThan">
      <formula>0.8</formula>
    </cfRule>
    <cfRule type="cellIs" dxfId="37361" priority="1412" operator="greaterThan">
      <formula>1</formula>
    </cfRule>
  </conditionalFormatting>
  <conditionalFormatting sqref="R40">
    <cfRule type="cellIs" dxfId="37360" priority="1409" operator="greaterThan">
      <formula>1</formula>
    </cfRule>
    <cfRule type="cellIs" dxfId="37359" priority="1410" operator="lessThan">
      <formula>0.8</formula>
    </cfRule>
  </conditionalFormatting>
  <conditionalFormatting sqref="P40">
    <cfRule type="cellIs" dxfId="37358" priority="1402" operator="greaterThan">
      <formula>0</formula>
    </cfRule>
  </conditionalFormatting>
  <conditionalFormatting sqref="Q40">
    <cfRule type="cellIs" dxfId="37357" priority="1407" operator="lessThan">
      <formula>0</formula>
    </cfRule>
  </conditionalFormatting>
  <conditionalFormatting sqref="R40">
    <cfRule type="cellIs" dxfId="37356" priority="1405" operator="lessThan">
      <formula>0.8</formula>
    </cfRule>
    <cfRule type="cellIs" dxfId="37355" priority="1406" operator="greaterThan">
      <formula>1</formula>
    </cfRule>
  </conditionalFormatting>
  <conditionalFormatting sqref="R40">
    <cfRule type="cellIs" dxfId="37354" priority="1403" operator="greaterThan">
      <formula>1</formula>
    </cfRule>
    <cfRule type="cellIs" dxfId="37353" priority="1404" operator="lessThan">
      <formula>0.8</formula>
    </cfRule>
  </conditionalFormatting>
  <conditionalFormatting sqref="Q40">
    <cfRule type="cellIs" dxfId="37352" priority="1396" operator="lessThan">
      <formula>0</formula>
    </cfRule>
  </conditionalFormatting>
  <conditionalFormatting sqref="P40">
    <cfRule type="cellIs" dxfId="37351" priority="1397" operator="greaterThan">
      <formula>0</formula>
    </cfRule>
  </conditionalFormatting>
  <conditionalFormatting sqref="R40">
    <cfRule type="cellIs" dxfId="37350" priority="1400" operator="lessThan">
      <formula>0.8</formula>
    </cfRule>
    <cfRule type="cellIs" dxfId="37349" priority="1401" operator="greaterThan">
      <formula>1</formula>
    </cfRule>
  </conditionalFormatting>
  <conditionalFormatting sqref="R40">
    <cfRule type="cellIs" dxfId="37348" priority="1398" operator="greaterThan">
      <formula>1</formula>
    </cfRule>
    <cfRule type="cellIs" dxfId="37347" priority="1399" operator="lessThan">
      <formula>0.8</formula>
    </cfRule>
  </conditionalFormatting>
  <conditionalFormatting sqref="Q40">
    <cfRule type="cellIs" dxfId="37346" priority="1390" operator="lessThan">
      <formula>0</formula>
    </cfRule>
  </conditionalFormatting>
  <conditionalFormatting sqref="R40">
    <cfRule type="cellIs" dxfId="37345" priority="1394" operator="lessThan">
      <formula>0.8</formula>
    </cfRule>
    <cfRule type="cellIs" dxfId="37344" priority="1395" operator="greaterThan">
      <formula>1</formula>
    </cfRule>
  </conditionalFormatting>
  <conditionalFormatting sqref="R40">
    <cfRule type="cellIs" dxfId="37343" priority="1392" operator="greaterThan">
      <formula>1</formula>
    </cfRule>
    <cfRule type="cellIs" dxfId="37342" priority="1393" operator="lessThan">
      <formula>0.8</formula>
    </cfRule>
  </conditionalFormatting>
  <conditionalFormatting sqref="P40">
    <cfRule type="cellIs" dxfId="37341" priority="1391" operator="greaterThan">
      <formula>0</formula>
    </cfRule>
  </conditionalFormatting>
  <conditionalFormatting sqref="Q40">
    <cfRule type="cellIs" dxfId="37340" priority="1389" operator="lessThan">
      <formula>0</formula>
    </cfRule>
  </conditionalFormatting>
  <conditionalFormatting sqref="R40">
    <cfRule type="cellIs" dxfId="37339" priority="1387" operator="lessThan">
      <formula>0.8</formula>
    </cfRule>
    <cfRule type="cellIs" dxfId="37338" priority="1388" operator="greaterThan">
      <formula>1</formula>
    </cfRule>
  </conditionalFormatting>
  <conditionalFormatting sqref="R40">
    <cfRule type="cellIs" dxfId="37337" priority="1385" operator="greaterThan">
      <formula>1</formula>
    </cfRule>
    <cfRule type="cellIs" dxfId="37336" priority="1386" operator="lessThan">
      <formula>0.8</formula>
    </cfRule>
  </conditionalFormatting>
  <conditionalFormatting sqref="P40">
    <cfRule type="cellIs" dxfId="37335" priority="1384" operator="greaterThan">
      <formula>0</formula>
    </cfRule>
  </conditionalFormatting>
  <conditionalFormatting sqref="Q40">
    <cfRule type="cellIs" dxfId="37334" priority="1383" operator="lessThan">
      <formula>0</formula>
    </cfRule>
  </conditionalFormatting>
  <conditionalFormatting sqref="R40">
    <cfRule type="cellIs" dxfId="37333" priority="1381" operator="lessThan">
      <formula>0.8</formula>
    </cfRule>
    <cfRule type="cellIs" dxfId="37332" priority="1382" operator="greaterThan">
      <formula>1</formula>
    </cfRule>
  </conditionalFormatting>
  <conditionalFormatting sqref="R40">
    <cfRule type="cellIs" dxfId="37331" priority="1379" operator="greaterThan">
      <formula>1</formula>
    </cfRule>
    <cfRule type="cellIs" dxfId="37330" priority="1380" operator="lessThan">
      <formula>0.8</formula>
    </cfRule>
  </conditionalFormatting>
  <conditionalFormatting sqref="P40">
    <cfRule type="cellIs" dxfId="37329" priority="1378" operator="greaterThan">
      <formula>0</formula>
    </cfRule>
  </conditionalFormatting>
  <conditionalFormatting sqref="Q32:Q39">
    <cfRule type="cellIs" dxfId="37328" priority="1377" operator="lessThan">
      <formula>0</formula>
    </cfRule>
  </conditionalFormatting>
  <conditionalFormatting sqref="R32:R39">
    <cfRule type="cellIs" dxfId="37327" priority="1375" operator="lessThan">
      <formula>0.8</formula>
    </cfRule>
    <cfRule type="cellIs" dxfId="37326" priority="1376" operator="greaterThan">
      <formula>1</formula>
    </cfRule>
  </conditionalFormatting>
  <conditionalFormatting sqref="R32:R39">
    <cfRule type="cellIs" dxfId="37325" priority="1373" operator="greaterThan">
      <formula>1</formula>
    </cfRule>
    <cfRule type="cellIs" dxfId="37324" priority="1374" operator="lessThan">
      <formula>0.8</formula>
    </cfRule>
  </conditionalFormatting>
  <conditionalFormatting sqref="P32:P39">
    <cfRule type="cellIs" dxfId="37323" priority="1372" operator="greaterThan">
      <formula>0</formula>
    </cfRule>
  </conditionalFormatting>
  <conditionalFormatting sqref="Q32:Q39">
    <cfRule type="cellIs" dxfId="37322" priority="1371" operator="lessThan">
      <formula>0</formula>
    </cfRule>
  </conditionalFormatting>
  <conditionalFormatting sqref="R32:R39">
    <cfRule type="cellIs" dxfId="37321" priority="1369" operator="lessThan">
      <formula>0.8</formula>
    </cfRule>
    <cfRule type="cellIs" dxfId="37320" priority="1370" operator="greaterThan">
      <formula>1</formula>
    </cfRule>
  </conditionalFormatting>
  <conditionalFormatting sqref="R32:R39">
    <cfRule type="cellIs" dxfId="37319" priority="1367" operator="greaterThan">
      <formula>1</formula>
    </cfRule>
    <cfRule type="cellIs" dxfId="37318" priority="1368" operator="lessThan">
      <formula>0.8</formula>
    </cfRule>
  </conditionalFormatting>
  <conditionalFormatting sqref="P32:P39">
    <cfRule type="cellIs" dxfId="37317" priority="1366" operator="greaterThan">
      <formula>0</formula>
    </cfRule>
  </conditionalFormatting>
  <conditionalFormatting sqref="Q32:Q39">
    <cfRule type="cellIs" dxfId="37316" priority="1365" operator="lessThan">
      <formula>0</formula>
    </cfRule>
  </conditionalFormatting>
  <conditionalFormatting sqref="R32:R39">
    <cfRule type="cellIs" dxfId="37315" priority="1363" operator="lessThan">
      <formula>0.8</formula>
    </cfRule>
    <cfRule type="cellIs" dxfId="37314" priority="1364" operator="greaterThan">
      <formula>1</formula>
    </cfRule>
  </conditionalFormatting>
  <conditionalFormatting sqref="R32:R39">
    <cfRule type="cellIs" dxfId="37313" priority="1361" operator="greaterThan">
      <formula>1</formula>
    </cfRule>
    <cfRule type="cellIs" dxfId="37312" priority="1362" operator="lessThan">
      <formula>0.8</formula>
    </cfRule>
  </conditionalFormatting>
  <conditionalFormatting sqref="P32:P39">
    <cfRule type="cellIs" dxfId="37311" priority="1360" operator="greaterThan">
      <formula>0</formula>
    </cfRule>
  </conditionalFormatting>
  <conditionalFormatting sqref="Q32:Q39">
    <cfRule type="cellIs" dxfId="37310" priority="1359" operator="lessThan">
      <formula>0</formula>
    </cfRule>
  </conditionalFormatting>
  <conditionalFormatting sqref="R32:R39">
    <cfRule type="cellIs" dxfId="37309" priority="1357" operator="lessThan">
      <formula>0.8</formula>
    </cfRule>
    <cfRule type="cellIs" dxfId="37308" priority="1358" operator="greaterThan">
      <formula>1</formula>
    </cfRule>
  </conditionalFormatting>
  <conditionalFormatting sqref="R32:R39">
    <cfRule type="cellIs" dxfId="37307" priority="1355" operator="greaterThan">
      <formula>1</formula>
    </cfRule>
    <cfRule type="cellIs" dxfId="37306" priority="1356" operator="lessThan">
      <formula>0.8</formula>
    </cfRule>
  </conditionalFormatting>
  <conditionalFormatting sqref="P32:P39">
    <cfRule type="cellIs" dxfId="37305" priority="1354" operator="greaterThan">
      <formula>0</formula>
    </cfRule>
  </conditionalFormatting>
  <conditionalFormatting sqref="P32:P39">
    <cfRule type="cellIs" dxfId="37304" priority="1348" operator="greaterThan">
      <formula>0</formula>
    </cfRule>
  </conditionalFormatting>
  <conditionalFormatting sqref="Q32:Q39">
    <cfRule type="cellIs" dxfId="37303" priority="1353" operator="lessThan">
      <formula>0</formula>
    </cfRule>
  </conditionalFormatting>
  <conditionalFormatting sqref="R32:R39">
    <cfRule type="cellIs" dxfId="37302" priority="1351" operator="lessThan">
      <formula>0.8</formula>
    </cfRule>
    <cfRule type="cellIs" dxfId="37301" priority="1352" operator="greaterThan">
      <formula>1</formula>
    </cfRule>
  </conditionalFormatting>
  <conditionalFormatting sqref="R32:R39">
    <cfRule type="cellIs" dxfId="37300" priority="1349" operator="greaterThan">
      <formula>1</formula>
    </cfRule>
    <cfRule type="cellIs" dxfId="37299" priority="1350" operator="lessThan">
      <formula>0.8</formula>
    </cfRule>
  </conditionalFormatting>
  <conditionalFormatting sqref="P32:P39">
    <cfRule type="cellIs" dxfId="37298" priority="1342" operator="greaterThan">
      <formula>0</formula>
    </cfRule>
  </conditionalFormatting>
  <conditionalFormatting sqref="Q32:Q39">
    <cfRule type="cellIs" dxfId="37297" priority="1347" operator="lessThan">
      <formula>0</formula>
    </cfRule>
  </conditionalFormatting>
  <conditionalFormatting sqref="R32:R39">
    <cfRule type="cellIs" dxfId="37296" priority="1345" operator="lessThan">
      <formula>0.8</formula>
    </cfRule>
    <cfRule type="cellIs" dxfId="37295" priority="1346" operator="greaterThan">
      <formula>1</formula>
    </cfRule>
  </conditionalFormatting>
  <conditionalFormatting sqref="R32:R39">
    <cfRule type="cellIs" dxfId="37294" priority="1343" operator="greaterThan">
      <formula>1</formula>
    </cfRule>
    <cfRule type="cellIs" dxfId="37293" priority="1344" operator="lessThan">
      <formula>0.8</formula>
    </cfRule>
  </conditionalFormatting>
  <conditionalFormatting sqref="R32:R39">
    <cfRule type="cellIs" dxfId="37292" priority="1339" operator="lessThan">
      <formula>0.8</formula>
    </cfRule>
    <cfRule type="cellIs" dxfId="37291" priority="1340" operator="greaterThan">
      <formula>1</formula>
    </cfRule>
  </conditionalFormatting>
  <conditionalFormatting sqref="R32:R39">
    <cfRule type="cellIs" dxfId="37290" priority="1337" operator="greaterThan">
      <formula>1</formula>
    </cfRule>
    <cfRule type="cellIs" dxfId="37289" priority="1338" operator="lessThan">
      <formula>0.8</formula>
    </cfRule>
  </conditionalFormatting>
  <conditionalFormatting sqref="P32:P39">
    <cfRule type="cellIs" dxfId="37288" priority="1336" operator="greaterThan">
      <formula>0</formula>
    </cfRule>
  </conditionalFormatting>
  <conditionalFormatting sqref="Q32:Q39">
    <cfRule type="cellIs" dxfId="37287" priority="1341" operator="lessThan">
      <formula>0</formula>
    </cfRule>
  </conditionalFormatting>
  <conditionalFormatting sqref="Q32:Q39">
    <cfRule type="cellIs" dxfId="37286" priority="1335" operator="lessThan">
      <formula>0</formula>
    </cfRule>
  </conditionalFormatting>
  <conditionalFormatting sqref="R32:R39">
    <cfRule type="cellIs" dxfId="37285" priority="1333" operator="lessThan">
      <formula>0.8</formula>
    </cfRule>
    <cfRule type="cellIs" dxfId="37284" priority="1334" operator="greaterThan">
      <formula>1</formula>
    </cfRule>
  </conditionalFormatting>
  <conditionalFormatting sqref="R32:R39">
    <cfRule type="cellIs" dxfId="37283" priority="1331" operator="greaterThan">
      <formula>1</formula>
    </cfRule>
    <cfRule type="cellIs" dxfId="37282" priority="1332" operator="lessThan">
      <formula>0.8</formula>
    </cfRule>
  </conditionalFormatting>
  <conditionalFormatting sqref="P32:P39">
    <cfRule type="cellIs" dxfId="37281" priority="1330" operator="greaterThan">
      <formula>0</formula>
    </cfRule>
  </conditionalFormatting>
  <conditionalFormatting sqref="P32:P39">
    <cfRule type="cellIs" dxfId="37280" priority="1324" operator="greaterThan">
      <formula>0</formula>
    </cfRule>
  </conditionalFormatting>
  <conditionalFormatting sqref="Q32:Q39">
    <cfRule type="cellIs" dxfId="37279" priority="1329" operator="lessThan">
      <formula>0</formula>
    </cfRule>
  </conditionalFormatting>
  <conditionalFormatting sqref="R32:R39">
    <cfRule type="cellIs" dxfId="37278" priority="1327" operator="lessThan">
      <formula>0.8</formula>
    </cfRule>
    <cfRule type="cellIs" dxfId="37277" priority="1328" operator="greaterThan">
      <formula>1</formula>
    </cfRule>
  </conditionalFormatting>
  <conditionalFormatting sqref="R32:R39">
    <cfRule type="cellIs" dxfId="37276" priority="1325" operator="greaterThan">
      <formula>1</formula>
    </cfRule>
    <cfRule type="cellIs" dxfId="37275" priority="1326" operator="lessThan">
      <formula>0.8</formula>
    </cfRule>
  </conditionalFormatting>
  <conditionalFormatting sqref="P32:P39">
    <cfRule type="cellIs" dxfId="37274" priority="1318" operator="greaterThan">
      <formula>0</formula>
    </cfRule>
  </conditionalFormatting>
  <conditionalFormatting sqref="Q32:Q39">
    <cfRule type="cellIs" dxfId="37273" priority="1323" operator="lessThan">
      <formula>0</formula>
    </cfRule>
  </conditionalFormatting>
  <conditionalFormatting sqref="R32:R39">
    <cfRule type="cellIs" dxfId="37272" priority="1321" operator="lessThan">
      <formula>0.8</formula>
    </cfRule>
    <cfRule type="cellIs" dxfId="37271" priority="1322" operator="greaterThan">
      <formula>1</formula>
    </cfRule>
  </conditionalFormatting>
  <conditionalFormatting sqref="R32:R39">
    <cfRule type="cellIs" dxfId="37270" priority="1319" operator="greaterThan">
      <formula>1</formula>
    </cfRule>
    <cfRule type="cellIs" dxfId="37269" priority="1320" operator="lessThan">
      <formula>0.8</formula>
    </cfRule>
  </conditionalFormatting>
  <conditionalFormatting sqref="R32:R39">
    <cfRule type="cellIs" dxfId="37268" priority="1315" operator="lessThan">
      <formula>0.8</formula>
    </cfRule>
    <cfRule type="cellIs" dxfId="37267" priority="1316" operator="greaterThan">
      <formula>1</formula>
    </cfRule>
  </conditionalFormatting>
  <conditionalFormatting sqref="R32:R39">
    <cfRule type="cellIs" dxfId="37266" priority="1313" operator="greaterThan">
      <formula>1</formula>
    </cfRule>
    <cfRule type="cellIs" dxfId="37265" priority="1314" operator="lessThan">
      <formula>0.8</formula>
    </cfRule>
  </conditionalFormatting>
  <conditionalFormatting sqref="P32:P39">
    <cfRule type="cellIs" dxfId="37264" priority="1312" operator="greaterThan">
      <formula>0</formula>
    </cfRule>
  </conditionalFormatting>
  <conditionalFormatting sqref="Q32:Q39">
    <cfRule type="cellIs" dxfId="37263" priority="1317" operator="lessThan">
      <formula>0</formula>
    </cfRule>
  </conditionalFormatting>
  <conditionalFormatting sqref="P32:P39">
    <cfRule type="cellIs" dxfId="37262" priority="1306" operator="greaterThan">
      <formula>0</formula>
    </cfRule>
  </conditionalFormatting>
  <conditionalFormatting sqref="Q32:Q39">
    <cfRule type="cellIs" dxfId="37261" priority="1311" operator="lessThan">
      <formula>0</formula>
    </cfRule>
  </conditionalFormatting>
  <conditionalFormatting sqref="R32:R39">
    <cfRule type="cellIs" dxfId="37260" priority="1309" operator="lessThan">
      <formula>0.8</formula>
    </cfRule>
    <cfRule type="cellIs" dxfId="37259" priority="1310" operator="greaterThan">
      <formula>1</formula>
    </cfRule>
  </conditionalFormatting>
  <conditionalFormatting sqref="R32:R39">
    <cfRule type="cellIs" dxfId="37258" priority="1307" operator="greaterThan">
      <formula>1</formula>
    </cfRule>
    <cfRule type="cellIs" dxfId="37257" priority="1308" operator="lessThan">
      <formula>0.8</formula>
    </cfRule>
  </conditionalFormatting>
  <conditionalFormatting sqref="R32:R39">
    <cfRule type="cellIs" dxfId="37256" priority="1303" operator="lessThan">
      <formula>0.8</formula>
    </cfRule>
    <cfRule type="cellIs" dxfId="37255" priority="1304" operator="greaterThan">
      <formula>1</formula>
    </cfRule>
  </conditionalFormatting>
  <conditionalFormatting sqref="R32:R39">
    <cfRule type="cellIs" dxfId="37254" priority="1301" operator="greaterThan">
      <formula>1</formula>
    </cfRule>
    <cfRule type="cellIs" dxfId="37253" priority="1302" operator="lessThan">
      <formula>0.8</formula>
    </cfRule>
  </conditionalFormatting>
  <conditionalFormatting sqref="P32:P39">
    <cfRule type="cellIs" dxfId="37252" priority="1300" operator="greaterThan">
      <formula>0</formula>
    </cfRule>
  </conditionalFormatting>
  <conditionalFormatting sqref="Q32:Q39">
    <cfRule type="cellIs" dxfId="37251" priority="1305" operator="lessThan">
      <formula>0</formula>
    </cfRule>
  </conditionalFormatting>
  <conditionalFormatting sqref="R32:R39">
    <cfRule type="cellIs" dxfId="37250" priority="1297" operator="lessThan">
      <formula>0.8</formula>
    </cfRule>
    <cfRule type="cellIs" dxfId="37249" priority="1298" operator="greaterThan">
      <formula>1</formula>
    </cfRule>
  </conditionalFormatting>
  <conditionalFormatting sqref="R32:R39">
    <cfRule type="cellIs" dxfId="37248" priority="1295" operator="greaterThan">
      <formula>1</formula>
    </cfRule>
    <cfRule type="cellIs" dxfId="37247" priority="1296" operator="lessThan">
      <formula>0.8</formula>
    </cfRule>
  </conditionalFormatting>
  <conditionalFormatting sqref="P32:P39">
    <cfRule type="cellIs" dxfId="37246" priority="1294" operator="greaterThan">
      <formula>0</formula>
    </cfRule>
  </conditionalFormatting>
  <conditionalFormatting sqref="Q32:Q39">
    <cfRule type="cellIs" dxfId="37245" priority="1299" operator="lessThan">
      <formula>0</formula>
    </cfRule>
  </conditionalFormatting>
  <conditionalFormatting sqref="Q32:Q39">
    <cfRule type="cellIs" dxfId="37244" priority="1293" operator="lessThan">
      <formula>0</formula>
    </cfRule>
  </conditionalFormatting>
  <conditionalFormatting sqref="R32:R39">
    <cfRule type="cellIs" dxfId="37243" priority="1291" operator="lessThan">
      <formula>0.8</formula>
    </cfRule>
    <cfRule type="cellIs" dxfId="37242" priority="1292" operator="greaterThan">
      <formula>1</formula>
    </cfRule>
  </conditionalFormatting>
  <conditionalFormatting sqref="R32:R39">
    <cfRule type="cellIs" dxfId="37241" priority="1289" operator="greaterThan">
      <formula>1</formula>
    </cfRule>
    <cfRule type="cellIs" dxfId="37240" priority="1290" operator="lessThan">
      <formula>0.8</formula>
    </cfRule>
  </conditionalFormatting>
  <conditionalFormatting sqref="P32:P39">
    <cfRule type="cellIs" dxfId="37239" priority="1288" operator="greaterThan">
      <formula>0</formula>
    </cfRule>
  </conditionalFormatting>
  <conditionalFormatting sqref="Q32:Q39">
    <cfRule type="cellIs" dxfId="37238" priority="1282" operator="lessThan">
      <formula>0</formula>
    </cfRule>
  </conditionalFormatting>
  <conditionalFormatting sqref="R32:R39">
    <cfRule type="cellIs" dxfId="37237" priority="1286" operator="lessThan">
      <formula>0.8</formula>
    </cfRule>
    <cfRule type="cellIs" dxfId="37236" priority="1287" operator="greaterThan">
      <formula>1</formula>
    </cfRule>
  </conditionalFormatting>
  <conditionalFormatting sqref="R32:R39">
    <cfRule type="cellIs" dxfId="37235" priority="1284" operator="greaterThan">
      <formula>1</formula>
    </cfRule>
    <cfRule type="cellIs" dxfId="37234" priority="1285" operator="lessThan">
      <formula>0.8</formula>
    </cfRule>
  </conditionalFormatting>
  <conditionalFormatting sqref="P32:P39">
    <cfRule type="cellIs" dxfId="37233" priority="1283" operator="greaterThan">
      <formula>0</formula>
    </cfRule>
  </conditionalFormatting>
  <conditionalFormatting sqref="Q32:Q39">
    <cfRule type="cellIs" dxfId="37232" priority="1281" operator="lessThan">
      <formula>0</formula>
    </cfRule>
  </conditionalFormatting>
  <conditionalFormatting sqref="R32:R39">
    <cfRule type="cellIs" dxfId="37231" priority="1279" operator="lessThan">
      <formula>0.8</formula>
    </cfRule>
    <cfRule type="cellIs" dxfId="37230" priority="1280" operator="greaterThan">
      <formula>1</formula>
    </cfRule>
  </conditionalFormatting>
  <conditionalFormatting sqref="R32:R39">
    <cfRule type="cellIs" dxfId="37229" priority="1277" operator="greaterThan">
      <formula>1</formula>
    </cfRule>
    <cfRule type="cellIs" dxfId="37228" priority="1278" operator="lessThan">
      <formula>0.8</formula>
    </cfRule>
  </conditionalFormatting>
  <conditionalFormatting sqref="P32:P39">
    <cfRule type="cellIs" dxfId="37227" priority="1276" operator="greaterThan">
      <formula>0</formula>
    </cfRule>
  </conditionalFormatting>
  <conditionalFormatting sqref="Q32:Q39">
    <cfRule type="cellIs" dxfId="37226" priority="1275" operator="lessThan">
      <formula>0</formula>
    </cfRule>
  </conditionalFormatting>
  <conditionalFormatting sqref="R32:R39">
    <cfRule type="cellIs" dxfId="37225" priority="1273" operator="lessThan">
      <formula>0.8</formula>
    </cfRule>
    <cfRule type="cellIs" dxfId="37224" priority="1274" operator="greaterThan">
      <formula>1</formula>
    </cfRule>
  </conditionalFormatting>
  <conditionalFormatting sqref="R32:R39">
    <cfRule type="cellIs" dxfId="37223" priority="1271" operator="greaterThan">
      <formula>1</formula>
    </cfRule>
    <cfRule type="cellIs" dxfId="37222" priority="1272" operator="lessThan">
      <formula>0.8</formula>
    </cfRule>
  </conditionalFormatting>
  <conditionalFormatting sqref="P32:P39">
    <cfRule type="cellIs" dxfId="37221" priority="1270" operator="greaterThan">
      <formula>0</formula>
    </cfRule>
  </conditionalFormatting>
  <conditionalFormatting sqref="Q32:Q39">
    <cfRule type="cellIs" dxfId="37220" priority="1269" operator="lessThan">
      <formula>0</formula>
    </cfRule>
  </conditionalFormatting>
  <conditionalFormatting sqref="R32:R39">
    <cfRule type="cellIs" dxfId="37219" priority="1267" operator="lessThan">
      <formula>0.8</formula>
    </cfRule>
    <cfRule type="cellIs" dxfId="37218" priority="1268" operator="greaterThan">
      <formula>1</formula>
    </cfRule>
  </conditionalFormatting>
  <conditionalFormatting sqref="R32:R39">
    <cfRule type="cellIs" dxfId="37217" priority="1265" operator="greaterThan">
      <formula>1</formula>
    </cfRule>
    <cfRule type="cellIs" dxfId="37216" priority="1266" operator="lessThan">
      <formula>0.8</formula>
    </cfRule>
  </conditionalFormatting>
  <conditionalFormatting sqref="P32:P39">
    <cfRule type="cellIs" dxfId="37215" priority="1264" operator="greaterThan">
      <formula>0</formula>
    </cfRule>
  </conditionalFormatting>
  <conditionalFormatting sqref="Q32:Q39">
    <cfRule type="cellIs" dxfId="37214" priority="1263" operator="lessThan">
      <formula>0</formula>
    </cfRule>
  </conditionalFormatting>
  <conditionalFormatting sqref="R32:R39">
    <cfRule type="cellIs" dxfId="37213" priority="1261" operator="lessThan">
      <formula>0.8</formula>
    </cfRule>
    <cfRule type="cellIs" dxfId="37212" priority="1262" operator="greaterThan">
      <formula>1</formula>
    </cfRule>
  </conditionalFormatting>
  <conditionalFormatting sqref="R32:R39">
    <cfRule type="cellIs" dxfId="37211" priority="1259" operator="greaterThan">
      <formula>1</formula>
    </cfRule>
    <cfRule type="cellIs" dxfId="37210" priority="1260" operator="lessThan">
      <formula>0.8</formula>
    </cfRule>
  </conditionalFormatting>
  <conditionalFormatting sqref="P32:P39">
    <cfRule type="cellIs" dxfId="37209" priority="1258" operator="greaterThan">
      <formula>0</formula>
    </cfRule>
  </conditionalFormatting>
  <conditionalFormatting sqref="Q32:Q39">
    <cfRule type="cellIs" dxfId="37208" priority="1257" operator="lessThan">
      <formula>0</formula>
    </cfRule>
  </conditionalFormatting>
  <conditionalFormatting sqref="R32:R39">
    <cfRule type="cellIs" dxfId="37207" priority="1255" operator="lessThan">
      <formula>0.8</formula>
    </cfRule>
    <cfRule type="cellIs" dxfId="37206" priority="1256" operator="greaterThan">
      <formula>1</formula>
    </cfRule>
  </conditionalFormatting>
  <conditionalFormatting sqref="R32:R39">
    <cfRule type="cellIs" dxfId="37205" priority="1253" operator="greaterThan">
      <formula>1</formula>
    </cfRule>
    <cfRule type="cellIs" dxfId="37204" priority="1254" operator="lessThan">
      <formula>0.8</formula>
    </cfRule>
  </conditionalFormatting>
  <conditionalFormatting sqref="P32:P39">
    <cfRule type="cellIs" dxfId="37203" priority="1252" operator="greaterThan">
      <formula>0</formula>
    </cfRule>
  </conditionalFormatting>
  <conditionalFormatting sqref="P32:P39">
    <cfRule type="cellIs" dxfId="37202" priority="1246" operator="greaterThan">
      <formula>0</formula>
    </cfRule>
  </conditionalFormatting>
  <conditionalFormatting sqref="Q32:Q39">
    <cfRule type="cellIs" dxfId="37201" priority="1251" operator="lessThan">
      <formula>0</formula>
    </cfRule>
  </conditionalFormatting>
  <conditionalFormatting sqref="R32:R39">
    <cfRule type="cellIs" dxfId="37200" priority="1249" operator="lessThan">
      <formula>0.8</formula>
    </cfRule>
    <cfRule type="cellIs" dxfId="37199" priority="1250" operator="greaterThan">
      <formula>1</formula>
    </cfRule>
  </conditionalFormatting>
  <conditionalFormatting sqref="R32:R39">
    <cfRule type="cellIs" dxfId="37198" priority="1247" operator="greaterThan">
      <formula>1</formula>
    </cfRule>
    <cfRule type="cellIs" dxfId="37197" priority="1248" operator="lessThan">
      <formula>0.8</formula>
    </cfRule>
  </conditionalFormatting>
  <conditionalFormatting sqref="P32:P39">
    <cfRule type="cellIs" dxfId="37196" priority="1240" operator="greaterThan">
      <formula>0</formula>
    </cfRule>
  </conditionalFormatting>
  <conditionalFormatting sqref="Q32:Q39">
    <cfRule type="cellIs" dxfId="37195" priority="1245" operator="lessThan">
      <formula>0</formula>
    </cfRule>
  </conditionalFormatting>
  <conditionalFormatting sqref="R32:R39">
    <cfRule type="cellIs" dxfId="37194" priority="1243" operator="lessThan">
      <formula>0.8</formula>
    </cfRule>
    <cfRule type="cellIs" dxfId="37193" priority="1244" operator="greaterThan">
      <formula>1</formula>
    </cfRule>
  </conditionalFormatting>
  <conditionalFormatting sqref="R32:R39">
    <cfRule type="cellIs" dxfId="37192" priority="1241" operator="greaterThan">
      <formula>1</formula>
    </cfRule>
    <cfRule type="cellIs" dxfId="37191" priority="1242" operator="lessThan">
      <formula>0.8</formula>
    </cfRule>
  </conditionalFormatting>
  <conditionalFormatting sqref="R32:R39">
    <cfRule type="cellIs" dxfId="37190" priority="1237" operator="lessThan">
      <formula>0.8</formula>
    </cfRule>
    <cfRule type="cellIs" dxfId="37189" priority="1238" operator="greaterThan">
      <formula>1</formula>
    </cfRule>
  </conditionalFormatting>
  <conditionalFormatting sqref="R32:R39">
    <cfRule type="cellIs" dxfId="37188" priority="1235" operator="greaterThan">
      <formula>1</formula>
    </cfRule>
    <cfRule type="cellIs" dxfId="37187" priority="1236" operator="lessThan">
      <formula>0.8</formula>
    </cfRule>
  </conditionalFormatting>
  <conditionalFormatting sqref="P32:P39">
    <cfRule type="cellIs" dxfId="37186" priority="1234" operator="greaterThan">
      <formula>0</formula>
    </cfRule>
  </conditionalFormatting>
  <conditionalFormatting sqref="Q32:Q39">
    <cfRule type="cellIs" dxfId="37185" priority="1239" operator="lessThan">
      <formula>0</formula>
    </cfRule>
  </conditionalFormatting>
  <conditionalFormatting sqref="Q32:Q39">
    <cfRule type="cellIs" dxfId="37184" priority="1228" operator="lessThan">
      <formula>0</formula>
    </cfRule>
  </conditionalFormatting>
  <conditionalFormatting sqref="P32:P39">
    <cfRule type="cellIs" dxfId="37183" priority="1229" operator="greaterThan">
      <formula>0</formula>
    </cfRule>
  </conditionalFormatting>
  <conditionalFormatting sqref="R32:R39">
    <cfRule type="cellIs" dxfId="37182" priority="1232" operator="lessThan">
      <formula>0.8</formula>
    </cfRule>
    <cfRule type="cellIs" dxfId="37181" priority="1233" operator="greaterThan">
      <formula>1</formula>
    </cfRule>
  </conditionalFormatting>
  <conditionalFormatting sqref="R32:R39">
    <cfRule type="cellIs" dxfId="37180" priority="1230" operator="greaterThan">
      <formula>1</formula>
    </cfRule>
    <cfRule type="cellIs" dxfId="37179" priority="1231" operator="lessThan">
      <formula>0.8</formula>
    </cfRule>
  </conditionalFormatting>
  <conditionalFormatting sqref="Q32:Q39">
    <cfRule type="cellIs" dxfId="37178" priority="1222" operator="lessThan">
      <formula>0</formula>
    </cfRule>
  </conditionalFormatting>
  <conditionalFormatting sqref="R32:R39">
    <cfRule type="cellIs" dxfId="37177" priority="1226" operator="lessThan">
      <formula>0.8</formula>
    </cfRule>
    <cfRule type="cellIs" dxfId="37176" priority="1227" operator="greaterThan">
      <formula>1</formula>
    </cfRule>
  </conditionalFormatting>
  <conditionalFormatting sqref="R32:R39">
    <cfRule type="cellIs" dxfId="37175" priority="1224" operator="greaterThan">
      <formula>1</formula>
    </cfRule>
    <cfRule type="cellIs" dxfId="37174" priority="1225" operator="lessThan">
      <formula>0.8</formula>
    </cfRule>
  </conditionalFormatting>
  <conditionalFormatting sqref="P32:P39">
    <cfRule type="cellIs" dxfId="37173" priority="1223" operator="greaterThan">
      <formula>0</formula>
    </cfRule>
  </conditionalFormatting>
  <conditionalFormatting sqref="Q32:Q39">
    <cfRule type="cellIs" dxfId="37172" priority="1221" operator="lessThan">
      <formula>0</formula>
    </cfRule>
  </conditionalFormatting>
  <conditionalFormatting sqref="R32:R39">
    <cfRule type="cellIs" dxfId="37171" priority="1219" operator="lessThan">
      <formula>0.8</formula>
    </cfRule>
    <cfRule type="cellIs" dxfId="37170" priority="1220" operator="greaterThan">
      <formula>1</formula>
    </cfRule>
  </conditionalFormatting>
  <conditionalFormatting sqref="R32:R39">
    <cfRule type="cellIs" dxfId="37169" priority="1217" operator="greaterThan">
      <formula>1</formula>
    </cfRule>
    <cfRule type="cellIs" dxfId="37168" priority="1218" operator="lessThan">
      <formula>0.8</formula>
    </cfRule>
  </conditionalFormatting>
  <conditionalFormatting sqref="P32:P39">
    <cfRule type="cellIs" dxfId="37167" priority="1216" operator="greaterThan">
      <formula>0</formula>
    </cfRule>
  </conditionalFormatting>
  <conditionalFormatting sqref="Q32:Q39">
    <cfRule type="cellIs" dxfId="37166" priority="1215" operator="lessThan">
      <formula>0</formula>
    </cfRule>
  </conditionalFormatting>
  <conditionalFormatting sqref="R32:R39">
    <cfRule type="cellIs" dxfId="37165" priority="1213" operator="lessThan">
      <formula>0.8</formula>
    </cfRule>
    <cfRule type="cellIs" dxfId="37164" priority="1214" operator="greaterThan">
      <formula>1</formula>
    </cfRule>
  </conditionalFormatting>
  <conditionalFormatting sqref="R32:R39">
    <cfRule type="cellIs" dxfId="37163" priority="1211" operator="greaterThan">
      <formula>1</formula>
    </cfRule>
    <cfRule type="cellIs" dxfId="37162" priority="1212" operator="lessThan">
      <formula>0.8</formula>
    </cfRule>
  </conditionalFormatting>
  <conditionalFormatting sqref="P32:P39">
    <cfRule type="cellIs" dxfId="37161" priority="1210" operator="greaterThan">
      <formula>0</formula>
    </cfRule>
  </conditionalFormatting>
  <conditionalFormatting sqref="Q32:Q39">
    <cfRule type="cellIs" dxfId="37160" priority="1209" operator="lessThan">
      <formula>0</formula>
    </cfRule>
  </conditionalFormatting>
  <conditionalFormatting sqref="R32:R39">
    <cfRule type="cellIs" dxfId="37159" priority="1207" operator="lessThan">
      <formula>0.8</formula>
    </cfRule>
    <cfRule type="cellIs" dxfId="37158" priority="1208" operator="greaterThan">
      <formula>1</formula>
    </cfRule>
  </conditionalFormatting>
  <conditionalFormatting sqref="R32:R39">
    <cfRule type="cellIs" dxfId="37157" priority="1205" operator="greaterThan">
      <formula>1</formula>
    </cfRule>
    <cfRule type="cellIs" dxfId="37156" priority="1206" operator="lessThan">
      <formula>0.8</formula>
    </cfRule>
  </conditionalFormatting>
  <conditionalFormatting sqref="P32:P39">
    <cfRule type="cellIs" dxfId="37155" priority="1204" operator="greaterThan">
      <formula>0</formula>
    </cfRule>
  </conditionalFormatting>
  <conditionalFormatting sqref="Q32:Q39">
    <cfRule type="cellIs" dxfId="37154" priority="1203" operator="lessThan">
      <formula>0</formula>
    </cfRule>
  </conditionalFormatting>
  <conditionalFormatting sqref="R32:R39">
    <cfRule type="cellIs" dxfId="37153" priority="1201" operator="lessThan">
      <formula>0.8</formula>
    </cfRule>
    <cfRule type="cellIs" dxfId="37152" priority="1202" operator="greaterThan">
      <formula>1</formula>
    </cfRule>
  </conditionalFormatting>
  <conditionalFormatting sqref="R32:R39">
    <cfRule type="cellIs" dxfId="37151" priority="1199" operator="greaterThan">
      <formula>1</formula>
    </cfRule>
    <cfRule type="cellIs" dxfId="37150" priority="1200" operator="lessThan">
      <formula>0.8</formula>
    </cfRule>
  </conditionalFormatting>
  <conditionalFormatting sqref="P32:P39">
    <cfRule type="cellIs" dxfId="37149" priority="1198" operator="greaterThan">
      <formula>0</formula>
    </cfRule>
  </conditionalFormatting>
  <conditionalFormatting sqref="Q96:Q105">
    <cfRule type="cellIs" dxfId="37148" priority="1192" operator="lessThan">
      <formula>0</formula>
    </cfRule>
  </conditionalFormatting>
  <conditionalFormatting sqref="P96:P105">
    <cfRule type="cellIs" dxfId="37147" priority="1193" operator="greaterThan">
      <formula>0</formula>
    </cfRule>
  </conditionalFormatting>
  <conditionalFormatting sqref="R96:R105">
    <cfRule type="cellIs" dxfId="37146" priority="1196" operator="lessThan">
      <formula>0.8</formula>
    </cfRule>
    <cfRule type="cellIs" dxfId="37145" priority="1197" operator="greaterThan">
      <formula>1</formula>
    </cfRule>
  </conditionalFormatting>
  <conditionalFormatting sqref="R96:R105">
    <cfRule type="cellIs" dxfId="37144" priority="1194" operator="greaterThan">
      <formula>1</formula>
    </cfRule>
    <cfRule type="cellIs" dxfId="37143" priority="1195" operator="lessThan">
      <formula>0.8</formula>
    </cfRule>
  </conditionalFormatting>
  <conditionalFormatting sqref="Q96:Q105">
    <cfRule type="cellIs" dxfId="37142" priority="1186" operator="lessThan">
      <formula>0</formula>
    </cfRule>
  </conditionalFormatting>
  <conditionalFormatting sqref="R96:R105">
    <cfRule type="cellIs" dxfId="37141" priority="1190" operator="lessThan">
      <formula>0.8</formula>
    </cfRule>
    <cfRule type="cellIs" dxfId="37140" priority="1191" operator="greaterThan">
      <formula>1</formula>
    </cfRule>
  </conditionalFormatting>
  <conditionalFormatting sqref="R96:R105">
    <cfRule type="cellIs" dxfId="37139" priority="1188" operator="greaterThan">
      <formula>1</formula>
    </cfRule>
    <cfRule type="cellIs" dxfId="37138" priority="1189" operator="lessThan">
      <formula>0.8</formula>
    </cfRule>
  </conditionalFormatting>
  <conditionalFormatting sqref="P96:P105">
    <cfRule type="cellIs" dxfId="37137" priority="1187" operator="greaterThan">
      <formula>0</formula>
    </cfRule>
  </conditionalFormatting>
  <conditionalFormatting sqref="Q96:Q105">
    <cfRule type="cellIs" dxfId="37136" priority="1185" operator="lessThan">
      <formula>0</formula>
    </cfRule>
  </conditionalFormatting>
  <conditionalFormatting sqref="R96:R105">
    <cfRule type="cellIs" dxfId="37135" priority="1183" operator="lessThan">
      <formula>0.8</formula>
    </cfRule>
    <cfRule type="cellIs" dxfId="37134" priority="1184" operator="greaterThan">
      <formula>1</formula>
    </cfRule>
  </conditionalFormatting>
  <conditionalFormatting sqref="R96:R105">
    <cfRule type="cellIs" dxfId="37133" priority="1181" operator="greaterThan">
      <formula>1</formula>
    </cfRule>
    <cfRule type="cellIs" dxfId="37132" priority="1182" operator="lessThan">
      <formula>0.8</formula>
    </cfRule>
  </conditionalFormatting>
  <conditionalFormatting sqref="P96:P105">
    <cfRule type="cellIs" dxfId="37131" priority="1180" operator="greaterThan">
      <formula>0</formula>
    </cfRule>
  </conditionalFormatting>
  <conditionalFormatting sqref="Q96:Q105">
    <cfRule type="cellIs" dxfId="37130" priority="1179" operator="lessThan">
      <formula>0</formula>
    </cfRule>
  </conditionalFormatting>
  <conditionalFormatting sqref="R96:R105">
    <cfRule type="cellIs" dxfId="37129" priority="1177" operator="lessThan">
      <formula>0.8</formula>
    </cfRule>
    <cfRule type="cellIs" dxfId="37128" priority="1178" operator="greaterThan">
      <formula>1</formula>
    </cfRule>
  </conditionalFormatting>
  <conditionalFormatting sqref="R96:R105">
    <cfRule type="cellIs" dxfId="37127" priority="1175" operator="greaterThan">
      <formula>1</formula>
    </cfRule>
    <cfRule type="cellIs" dxfId="37126" priority="1176" operator="lessThan">
      <formula>0.8</formula>
    </cfRule>
  </conditionalFormatting>
  <conditionalFormatting sqref="P96:P105">
    <cfRule type="cellIs" dxfId="37125" priority="1174" operator="greaterThan">
      <formula>0</formula>
    </cfRule>
  </conditionalFormatting>
  <conditionalFormatting sqref="Q96:Q105">
    <cfRule type="cellIs" dxfId="37124" priority="1168" operator="lessThan">
      <formula>0</formula>
    </cfRule>
  </conditionalFormatting>
  <conditionalFormatting sqref="R96:R105">
    <cfRule type="cellIs" dxfId="37123" priority="1172" operator="lessThan">
      <formula>0.8</formula>
    </cfRule>
    <cfRule type="cellIs" dxfId="37122" priority="1173" operator="greaterThan">
      <formula>1</formula>
    </cfRule>
  </conditionalFormatting>
  <conditionalFormatting sqref="R96:R105">
    <cfRule type="cellIs" dxfId="37121" priority="1170" operator="greaterThan">
      <formula>1</formula>
    </cfRule>
    <cfRule type="cellIs" dxfId="37120" priority="1171" operator="lessThan">
      <formula>0.8</formula>
    </cfRule>
  </conditionalFormatting>
  <conditionalFormatting sqref="P96:P105">
    <cfRule type="cellIs" dxfId="37119" priority="1169" operator="greaterThan">
      <formula>0</formula>
    </cfRule>
  </conditionalFormatting>
  <conditionalFormatting sqref="Q96:Q105">
    <cfRule type="cellIs" dxfId="37118" priority="1167" operator="lessThan">
      <formula>0</formula>
    </cfRule>
  </conditionalFormatting>
  <conditionalFormatting sqref="R96:R105">
    <cfRule type="cellIs" dxfId="37117" priority="1165" operator="lessThan">
      <formula>0.8</formula>
    </cfRule>
    <cfRule type="cellIs" dxfId="37116" priority="1166" operator="greaterThan">
      <formula>1</formula>
    </cfRule>
  </conditionalFormatting>
  <conditionalFormatting sqref="R96:R105">
    <cfRule type="cellIs" dxfId="37115" priority="1163" operator="greaterThan">
      <formula>1</formula>
    </cfRule>
    <cfRule type="cellIs" dxfId="37114" priority="1164" operator="lessThan">
      <formula>0.8</formula>
    </cfRule>
  </conditionalFormatting>
  <conditionalFormatting sqref="P96:P105">
    <cfRule type="cellIs" dxfId="37113" priority="1162" operator="greaterThan">
      <formula>0</formula>
    </cfRule>
  </conditionalFormatting>
  <conditionalFormatting sqref="Q96:Q105">
    <cfRule type="cellIs" dxfId="37112" priority="1161" operator="lessThan">
      <formula>0</formula>
    </cfRule>
  </conditionalFormatting>
  <conditionalFormatting sqref="R96:R105">
    <cfRule type="cellIs" dxfId="37111" priority="1159" operator="lessThan">
      <formula>0.8</formula>
    </cfRule>
    <cfRule type="cellIs" dxfId="37110" priority="1160" operator="greaterThan">
      <formula>1</formula>
    </cfRule>
  </conditionalFormatting>
  <conditionalFormatting sqref="R96:R105">
    <cfRule type="cellIs" dxfId="37109" priority="1157" operator="greaterThan">
      <formula>1</formula>
    </cfRule>
    <cfRule type="cellIs" dxfId="37108" priority="1158" operator="lessThan">
      <formula>0.8</formula>
    </cfRule>
  </conditionalFormatting>
  <conditionalFormatting sqref="P96:P105">
    <cfRule type="cellIs" dxfId="37107" priority="1156" operator="greaterThan">
      <formula>0</formula>
    </cfRule>
  </conditionalFormatting>
  <conditionalFormatting sqref="Q96:Q105">
    <cfRule type="cellIs" dxfId="37106" priority="1155" operator="lessThan">
      <formula>0</formula>
    </cfRule>
  </conditionalFormatting>
  <conditionalFormatting sqref="R96:R105">
    <cfRule type="cellIs" dxfId="37105" priority="1153" operator="lessThan">
      <formula>0.8</formula>
    </cfRule>
    <cfRule type="cellIs" dxfId="37104" priority="1154" operator="greaterThan">
      <formula>1</formula>
    </cfRule>
  </conditionalFormatting>
  <conditionalFormatting sqref="R96:R105">
    <cfRule type="cellIs" dxfId="37103" priority="1151" operator="greaterThan">
      <formula>1</formula>
    </cfRule>
    <cfRule type="cellIs" dxfId="37102" priority="1152" operator="lessThan">
      <formula>0.8</formula>
    </cfRule>
  </conditionalFormatting>
  <conditionalFormatting sqref="P96:P105">
    <cfRule type="cellIs" dxfId="37101" priority="1150" operator="greaterThan">
      <formula>0</formula>
    </cfRule>
  </conditionalFormatting>
  <conditionalFormatting sqref="Q96:Q105">
    <cfRule type="cellIs" dxfId="37100" priority="1149" operator="lessThan">
      <formula>0</formula>
    </cfRule>
  </conditionalFormatting>
  <conditionalFormatting sqref="R96:R105">
    <cfRule type="cellIs" dxfId="37099" priority="1147" operator="lessThan">
      <formula>0.8</formula>
    </cfRule>
    <cfRule type="cellIs" dxfId="37098" priority="1148" operator="greaterThan">
      <formula>1</formula>
    </cfRule>
  </conditionalFormatting>
  <conditionalFormatting sqref="R96:R105">
    <cfRule type="cellIs" dxfId="37097" priority="1145" operator="greaterThan">
      <formula>1</formula>
    </cfRule>
    <cfRule type="cellIs" dxfId="37096" priority="1146" operator="lessThan">
      <formula>0.8</formula>
    </cfRule>
  </conditionalFormatting>
  <conditionalFormatting sqref="P96:P105">
    <cfRule type="cellIs" dxfId="37095" priority="1144" operator="greaterThan">
      <formula>0</formula>
    </cfRule>
  </conditionalFormatting>
  <conditionalFormatting sqref="Q96:Q105">
    <cfRule type="cellIs" dxfId="37094" priority="1143" operator="lessThan">
      <formula>0</formula>
    </cfRule>
  </conditionalFormatting>
  <conditionalFormatting sqref="R96:R105">
    <cfRule type="cellIs" dxfId="37093" priority="1141" operator="lessThan">
      <formula>0.8</formula>
    </cfRule>
    <cfRule type="cellIs" dxfId="37092" priority="1142" operator="greaterThan">
      <formula>1</formula>
    </cfRule>
  </conditionalFormatting>
  <conditionalFormatting sqref="R96:R105">
    <cfRule type="cellIs" dxfId="37091" priority="1139" operator="greaterThan">
      <formula>1</formula>
    </cfRule>
    <cfRule type="cellIs" dxfId="37090" priority="1140" operator="lessThan">
      <formula>0.8</formula>
    </cfRule>
  </conditionalFormatting>
  <conditionalFormatting sqref="P96:P105">
    <cfRule type="cellIs" dxfId="37089" priority="1138" operator="greaterThan">
      <formula>0</formula>
    </cfRule>
  </conditionalFormatting>
  <conditionalFormatting sqref="P96:P105">
    <cfRule type="cellIs" dxfId="37088" priority="1132" operator="greaterThan">
      <formula>0</formula>
    </cfRule>
  </conditionalFormatting>
  <conditionalFormatting sqref="Q96:Q105">
    <cfRule type="cellIs" dxfId="37087" priority="1137" operator="lessThan">
      <formula>0</formula>
    </cfRule>
  </conditionalFormatting>
  <conditionalFormatting sqref="R96:R105">
    <cfRule type="cellIs" dxfId="37086" priority="1135" operator="lessThan">
      <formula>0.8</formula>
    </cfRule>
    <cfRule type="cellIs" dxfId="37085" priority="1136" operator="greaterThan">
      <formula>1</formula>
    </cfRule>
  </conditionalFormatting>
  <conditionalFormatting sqref="R96:R105">
    <cfRule type="cellIs" dxfId="37084" priority="1133" operator="greaterThan">
      <formula>1</formula>
    </cfRule>
    <cfRule type="cellIs" dxfId="37083" priority="1134" operator="lessThan">
      <formula>0.8</formula>
    </cfRule>
  </conditionalFormatting>
  <conditionalFormatting sqref="P96:P105">
    <cfRule type="cellIs" dxfId="37082" priority="1126" operator="greaterThan">
      <formula>0</formula>
    </cfRule>
  </conditionalFormatting>
  <conditionalFormatting sqref="Q96:Q105">
    <cfRule type="cellIs" dxfId="37081" priority="1131" operator="lessThan">
      <formula>0</formula>
    </cfRule>
  </conditionalFormatting>
  <conditionalFormatting sqref="R96:R105">
    <cfRule type="cellIs" dxfId="37080" priority="1129" operator="lessThan">
      <formula>0.8</formula>
    </cfRule>
    <cfRule type="cellIs" dxfId="37079" priority="1130" operator="greaterThan">
      <formula>1</formula>
    </cfRule>
  </conditionalFormatting>
  <conditionalFormatting sqref="R96:R105">
    <cfRule type="cellIs" dxfId="37078" priority="1127" operator="greaterThan">
      <formula>1</formula>
    </cfRule>
    <cfRule type="cellIs" dxfId="37077" priority="1128" operator="lessThan">
      <formula>0.8</formula>
    </cfRule>
  </conditionalFormatting>
  <conditionalFormatting sqref="R96:R105">
    <cfRule type="cellIs" dxfId="37076" priority="1123" operator="lessThan">
      <formula>0.8</formula>
    </cfRule>
    <cfRule type="cellIs" dxfId="37075" priority="1124" operator="greaterThan">
      <formula>1</formula>
    </cfRule>
  </conditionalFormatting>
  <conditionalFormatting sqref="R96:R105">
    <cfRule type="cellIs" dxfId="37074" priority="1121" operator="greaterThan">
      <formula>1</formula>
    </cfRule>
    <cfRule type="cellIs" dxfId="37073" priority="1122" operator="lessThan">
      <formula>0.8</formula>
    </cfRule>
  </conditionalFormatting>
  <conditionalFormatting sqref="P96:P105">
    <cfRule type="cellIs" dxfId="37072" priority="1120" operator="greaterThan">
      <formula>0</formula>
    </cfRule>
  </conditionalFormatting>
  <conditionalFormatting sqref="Q96:Q105">
    <cfRule type="cellIs" dxfId="37071" priority="1125" operator="lessThan">
      <formula>0</formula>
    </cfRule>
  </conditionalFormatting>
  <conditionalFormatting sqref="Q96:Q105">
    <cfRule type="cellIs" dxfId="37070" priority="1114" operator="lessThan">
      <formula>0</formula>
    </cfRule>
  </conditionalFormatting>
  <conditionalFormatting sqref="P96:P105">
    <cfRule type="cellIs" dxfId="37069" priority="1115" operator="greaterThan">
      <formula>0</formula>
    </cfRule>
  </conditionalFormatting>
  <conditionalFormatting sqref="R96:R105">
    <cfRule type="cellIs" dxfId="37068" priority="1118" operator="lessThan">
      <formula>0.8</formula>
    </cfRule>
    <cfRule type="cellIs" dxfId="37067" priority="1119" operator="greaterThan">
      <formula>1</formula>
    </cfRule>
  </conditionalFormatting>
  <conditionalFormatting sqref="R96:R105">
    <cfRule type="cellIs" dxfId="37066" priority="1116" operator="greaterThan">
      <formula>1</formula>
    </cfRule>
    <cfRule type="cellIs" dxfId="37065" priority="1117" operator="lessThan">
      <formula>0.8</formula>
    </cfRule>
  </conditionalFormatting>
  <conditionalFormatting sqref="Q96:Q105">
    <cfRule type="cellIs" dxfId="37064" priority="1108" operator="lessThan">
      <formula>0</formula>
    </cfRule>
  </conditionalFormatting>
  <conditionalFormatting sqref="R96:R105">
    <cfRule type="cellIs" dxfId="37063" priority="1112" operator="lessThan">
      <formula>0.8</formula>
    </cfRule>
    <cfRule type="cellIs" dxfId="37062" priority="1113" operator="greaterThan">
      <formula>1</formula>
    </cfRule>
  </conditionalFormatting>
  <conditionalFormatting sqref="R96:R105">
    <cfRule type="cellIs" dxfId="37061" priority="1110" operator="greaterThan">
      <formula>1</formula>
    </cfRule>
    <cfRule type="cellIs" dxfId="37060" priority="1111" operator="lessThan">
      <formula>0.8</formula>
    </cfRule>
  </conditionalFormatting>
  <conditionalFormatting sqref="P96:P105">
    <cfRule type="cellIs" dxfId="37059" priority="1109" operator="greaterThan">
      <formula>0</formula>
    </cfRule>
  </conditionalFormatting>
  <conditionalFormatting sqref="Q96:Q105">
    <cfRule type="cellIs" dxfId="37058" priority="1107" operator="lessThan">
      <formula>0</formula>
    </cfRule>
  </conditionalFormatting>
  <conditionalFormatting sqref="R96:R105">
    <cfRule type="cellIs" dxfId="37057" priority="1105" operator="lessThan">
      <formula>0.8</formula>
    </cfRule>
    <cfRule type="cellIs" dxfId="37056" priority="1106" operator="greaterThan">
      <formula>1</formula>
    </cfRule>
  </conditionalFormatting>
  <conditionalFormatting sqref="R96:R105">
    <cfRule type="cellIs" dxfId="37055" priority="1103" operator="greaterThan">
      <formula>1</formula>
    </cfRule>
    <cfRule type="cellIs" dxfId="37054" priority="1104" operator="lessThan">
      <formula>0.8</formula>
    </cfRule>
  </conditionalFormatting>
  <conditionalFormatting sqref="P96:P105">
    <cfRule type="cellIs" dxfId="37053" priority="1102" operator="greaterThan">
      <formula>0</formula>
    </cfRule>
  </conditionalFormatting>
  <conditionalFormatting sqref="Q96:Q105">
    <cfRule type="cellIs" dxfId="37052" priority="1101" operator="lessThan">
      <formula>0</formula>
    </cfRule>
  </conditionalFormatting>
  <conditionalFormatting sqref="R96:R105">
    <cfRule type="cellIs" dxfId="37051" priority="1099" operator="lessThan">
      <formula>0.8</formula>
    </cfRule>
    <cfRule type="cellIs" dxfId="37050" priority="1100" operator="greaterThan">
      <formula>1</formula>
    </cfRule>
  </conditionalFormatting>
  <conditionalFormatting sqref="R96:R105">
    <cfRule type="cellIs" dxfId="37049" priority="1097" operator="greaterThan">
      <formula>1</formula>
    </cfRule>
    <cfRule type="cellIs" dxfId="37048" priority="1098" operator="lessThan">
      <formula>0.8</formula>
    </cfRule>
  </conditionalFormatting>
  <conditionalFormatting sqref="P96:P105">
    <cfRule type="cellIs" dxfId="37047" priority="1096" operator="greaterThan">
      <formula>0</formula>
    </cfRule>
  </conditionalFormatting>
  <conditionalFormatting sqref="Q96:Q105">
    <cfRule type="cellIs" dxfId="37046" priority="1090" operator="lessThan">
      <formula>0</formula>
    </cfRule>
  </conditionalFormatting>
  <conditionalFormatting sqref="P96:P105">
    <cfRule type="cellIs" dxfId="37045" priority="1091" operator="greaterThan">
      <formula>0</formula>
    </cfRule>
  </conditionalFormatting>
  <conditionalFormatting sqref="R96:R105">
    <cfRule type="cellIs" dxfId="37044" priority="1094" operator="lessThan">
      <formula>0.8</formula>
    </cfRule>
    <cfRule type="cellIs" dxfId="37043" priority="1095" operator="greaterThan">
      <formula>1</formula>
    </cfRule>
  </conditionalFormatting>
  <conditionalFormatting sqref="R96:R105">
    <cfRule type="cellIs" dxfId="37042" priority="1092" operator="greaterThan">
      <formula>1</formula>
    </cfRule>
    <cfRule type="cellIs" dxfId="37041" priority="1093" operator="lessThan">
      <formula>0.8</formula>
    </cfRule>
  </conditionalFormatting>
  <conditionalFormatting sqref="Q96:Q105">
    <cfRule type="cellIs" dxfId="37040" priority="1084" operator="lessThan">
      <formula>0</formula>
    </cfRule>
  </conditionalFormatting>
  <conditionalFormatting sqref="R96:R105">
    <cfRule type="cellIs" dxfId="37039" priority="1088" operator="lessThan">
      <formula>0.8</formula>
    </cfRule>
    <cfRule type="cellIs" dxfId="37038" priority="1089" operator="greaterThan">
      <formula>1</formula>
    </cfRule>
  </conditionalFormatting>
  <conditionalFormatting sqref="R96:R105">
    <cfRule type="cellIs" dxfId="37037" priority="1086" operator="greaterThan">
      <formula>1</formula>
    </cfRule>
    <cfRule type="cellIs" dxfId="37036" priority="1087" operator="lessThan">
      <formula>0.8</formula>
    </cfRule>
  </conditionalFormatting>
  <conditionalFormatting sqref="P96:P105">
    <cfRule type="cellIs" dxfId="37035" priority="1085" operator="greaterThan">
      <formula>0</formula>
    </cfRule>
  </conditionalFormatting>
  <conditionalFormatting sqref="Q96:Q105">
    <cfRule type="cellIs" dxfId="37034" priority="1083" operator="lessThan">
      <formula>0</formula>
    </cfRule>
  </conditionalFormatting>
  <conditionalFormatting sqref="R96:R105">
    <cfRule type="cellIs" dxfId="37033" priority="1081" operator="lessThan">
      <formula>0.8</formula>
    </cfRule>
    <cfRule type="cellIs" dxfId="37032" priority="1082" operator="greaterThan">
      <formula>1</formula>
    </cfRule>
  </conditionalFormatting>
  <conditionalFormatting sqref="R96:R105">
    <cfRule type="cellIs" dxfId="37031" priority="1079" operator="greaterThan">
      <formula>1</formula>
    </cfRule>
    <cfRule type="cellIs" dxfId="37030" priority="1080" operator="lessThan">
      <formula>0.8</formula>
    </cfRule>
  </conditionalFormatting>
  <conditionalFormatting sqref="P96:P105">
    <cfRule type="cellIs" dxfId="37029" priority="1078" operator="greaterThan">
      <formula>0</formula>
    </cfRule>
  </conditionalFormatting>
  <conditionalFormatting sqref="Q96:Q105">
    <cfRule type="cellIs" dxfId="37028" priority="1077" operator="lessThan">
      <formula>0</formula>
    </cfRule>
  </conditionalFormatting>
  <conditionalFormatting sqref="R96:R105">
    <cfRule type="cellIs" dxfId="37027" priority="1075" operator="lessThan">
      <formula>0.8</formula>
    </cfRule>
    <cfRule type="cellIs" dxfId="37026" priority="1076" operator="greaterThan">
      <formula>1</formula>
    </cfRule>
  </conditionalFormatting>
  <conditionalFormatting sqref="R96:R105">
    <cfRule type="cellIs" dxfId="37025" priority="1073" operator="greaterThan">
      <formula>1</formula>
    </cfRule>
    <cfRule type="cellIs" dxfId="37024" priority="1074" operator="lessThan">
      <formula>0.8</formula>
    </cfRule>
  </conditionalFormatting>
  <conditionalFormatting sqref="P96:P105">
    <cfRule type="cellIs" dxfId="37023" priority="1072" operator="greaterThan">
      <formula>0</formula>
    </cfRule>
  </conditionalFormatting>
  <conditionalFormatting sqref="P124 P127 P130">
    <cfRule type="cellIs" dxfId="37022" priority="1066" operator="greaterThan">
      <formula>0</formula>
    </cfRule>
  </conditionalFormatting>
  <conditionalFormatting sqref="Q124 Q127 Q130">
    <cfRule type="cellIs" dxfId="37021" priority="1071" operator="lessThan">
      <formula>0</formula>
    </cfRule>
  </conditionalFormatting>
  <conditionalFormatting sqref="R124 R127 R130">
    <cfRule type="cellIs" dxfId="37020" priority="1069" operator="lessThan">
      <formula>0.8</formula>
    </cfRule>
    <cfRule type="cellIs" dxfId="37019" priority="1070" operator="greaterThan">
      <formula>1</formula>
    </cfRule>
  </conditionalFormatting>
  <conditionalFormatting sqref="R124 R127 R130">
    <cfRule type="cellIs" dxfId="37018" priority="1067" operator="greaterThan">
      <formula>1</formula>
    </cfRule>
    <cfRule type="cellIs" dxfId="37017" priority="1068" operator="lessThan">
      <formula>0.8</formula>
    </cfRule>
  </conditionalFormatting>
  <conditionalFormatting sqref="Q124 Q127 Q130">
    <cfRule type="cellIs" dxfId="37016" priority="1065" operator="lessThan">
      <formula>0</formula>
    </cfRule>
  </conditionalFormatting>
  <conditionalFormatting sqref="R124 R127 R130">
    <cfRule type="cellIs" dxfId="37015" priority="1063" operator="lessThan">
      <formula>0.8</formula>
    </cfRule>
    <cfRule type="cellIs" dxfId="37014" priority="1064" operator="greaterThan">
      <formula>1</formula>
    </cfRule>
  </conditionalFormatting>
  <conditionalFormatting sqref="R124 R127 R130">
    <cfRule type="cellIs" dxfId="37013" priority="1061" operator="greaterThan">
      <formula>1</formula>
    </cfRule>
    <cfRule type="cellIs" dxfId="37012" priority="1062" operator="lessThan">
      <formula>0.8</formula>
    </cfRule>
  </conditionalFormatting>
  <conditionalFormatting sqref="P124 P127 P130">
    <cfRule type="cellIs" dxfId="37011" priority="1060" operator="greaterThan">
      <formula>0</formula>
    </cfRule>
  </conditionalFormatting>
  <conditionalFormatting sqref="Q123 Q125:Q126 Q128:Q129 Q131">
    <cfRule type="cellIs" dxfId="37010" priority="1059" operator="lessThan">
      <formula>0</formula>
    </cfRule>
  </conditionalFormatting>
  <conditionalFormatting sqref="R123 R125:R126 R128:R129 R131">
    <cfRule type="cellIs" dxfId="37009" priority="1057" operator="lessThan">
      <formula>0.8</formula>
    </cfRule>
    <cfRule type="cellIs" dxfId="37008" priority="1058" operator="greaterThan">
      <formula>1</formula>
    </cfRule>
  </conditionalFormatting>
  <conditionalFormatting sqref="R123 R125:R126 R128:R129 R131">
    <cfRule type="cellIs" dxfId="37007" priority="1055" operator="greaterThan">
      <formula>1</formula>
    </cfRule>
    <cfRule type="cellIs" dxfId="37006" priority="1056" operator="lessThan">
      <formula>0.8</formula>
    </cfRule>
  </conditionalFormatting>
  <conditionalFormatting sqref="P123 P125:P126 P128:P129 P131">
    <cfRule type="cellIs" dxfId="37005" priority="1054" operator="greaterThan">
      <formula>0</formula>
    </cfRule>
  </conditionalFormatting>
  <conditionalFormatting sqref="P123 P125:P126 P128:P129 P131">
    <cfRule type="cellIs" dxfId="37004" priority="1048" operator="greaterThan">
      <formula>0</formula>
    </cfRule>
  </conditionalFormatting>
  <conditionalFormatting sqref="Q123 Q125:Q126 Q128:Q129 Q131">
    <cfRule type="cellIs" dxfId="37003" priority="1053" operator="lessThan">
      <formula>0</formula>
    </cfRule>
  </conditionalFormatting>
  <conditionalFormatting sqref="R123 R125:R126 R128:R129 R131">
    <cfRule type="cellIs" dxfId="37002" priority="1051" operator="lessThan">
      <formula>0.8</formula>
    </cfRule>
    <cfRule type="cellIs" dxfId="37001" priority="1052" operator="greaterThan">
      <formula>1</formula>
    </cfRule>
  </conditionalFormatting>
  <conditionalFormatting sqref="R123 R125:R126 R128:R129 R131">
    <cfRule type="cellIs" dxfId="37000" priority="1049" operator="greaterThan">
      <formula>1</formula>
    </cfRule>
    <cfRule type="cellIs" dxfId="36999" priority="1050" operator="lessThan">
      <formula>0.8</formula>
    </cfRule>
  </conditionalFormatting>
  <conditionalFormatting sqref="P122">
    <cfRule type="cellIs" dxfId="36998" priority="1042" operator="greaterThan">
      <formula>0</formula>
    </cfRule>
  </conditionalFormatting>
  <conditionalFormatting sqref="Q122">
    <cfRule type="cellIs" dxfId="36997" priority="1047" operator="lessThan">
      <formula>0</formula>
    </cfRule>
  </conditionalFormatting>
  <conditionalFormatting sqref="R122">
    <cfRule type="cellIs" dxfId="36996" priority="1045" operator="lessThan">
      <formula>0.8</formula>
    </cfRule>
    <cfRule type="cellIs" dxfId="36995" priority="1046" operator="greaterThan">
      <formula>1</formula>
    </cfRule>
  </conditionalFormatting>
  <conditionalFormatting sqref="R122">
    <cfRule type="cellIs" dxfId="36994" priority="1043" operator="greaterThan">
      <formula>1</formula>
    </cfRule>
    <cfRule type="cellIs" dxfId="36993" priority="1044" operator="lessThan">
      <formula>0.8</formula>
    </cfRule>
  </conditionalFormatting>
  <conditionalFormatting sqref="P137 P143 P140">
    <cfRule type="cellIs" dxfId="36992" priority="1041" operator="greaterThan">
      <formula>0</formula>
    </cfRule>
  </conditionalFormatting>
  <conditionalFormatting sqref="Q137:Q143">
    <cfRule type="cellIs" dxfId="36991" priority="1040" operator="lessThan">
      <formula>0</formula>
    </cfRule>
  </conditionalFormatting>
  <conditionalFormatting sqref="R137 R143">
    <cfRule type="cellIs" dxfId="36990" priority="1038" operator="lessThan">
      <formula>0.8</formula>
    </cfRule>
    <cfRule type="cellIs" dxfId="36989" priority="1039" operator="greaterThan">
      <formula>1</formula>
    </cfRule>
  </conditionalFormatting>
  <conditionalFormatting sqref="R137 R143">
    <cfRule type="cellIs" dxfId="36988" priority="1036" operator="greaterThan">
      <formula>1</formula>
    </cfRule>
    <cfRule type="cellIs" dxfId="36987" priority="1037" operator="lessThan">
      <formula>0.8</formula>
    </cfRule>
  </conditionalFormatting>
  <conditionalFormatting sqref="P137 P143 P140">
    <cfRule type="cellIs" dxfId="36986" priority="1035" operator="greaterThan">
      <formula>0</formula>
    </cfRule>
  </conditionalFormatting>
  <conditionalFormatting sqref="Q137:Q143">
    <cfRule type="cellIs" dxfId="36985" priority="1034" operator="lessThan">
      <formula>0</formula>
    </cfRule>
  </conditionalFormatting>
  <conditionalFormatting sqref="R137 R143">
    <cfRule type="cellIs" dxfId="36984" priority="1032" operator="lessThan">
      <formula>0.8</formula>
    </cfRule>
    <cfRule type="cellIs" dxfId="36983" priority="1033" operator="greaterThan">
      <formula>1</formula>
    </cfRule>
  </conditionalFormatting>
  <conditionalFormatting sqref="R137 R143">
    <cfRule type="cellIs" dxfId="36982" priority="1030" operator="greaterThan">
      <formula>1</formula>
    </cfRule>
    <cfRule type="cellIs" dxfId="36981" priority="1031" operator="lessThan">
      <formula>0.8</formula>
    </cfRule>
  </conditionalFormatting>
  <conditionalFormatting sqref="P137 P143 P140">
    <cfRule type="cellIs" dxfId="36980" priority="1029" operator="greaterThan">
      <formula>0</formula>
    </cfRule>
  </conditionalFormatting>
  <conditionalFormatting sqref="P137 P143 P140">
    <cfRule type="cellIs" dxfId="36979" priority="1023" operator="greaterThan">
      <formula>0</formula>
    </cfRule>
  </conditionalFormatting>
  <conditionalFormatting sqref="Q137:Q143">
    <cfRule type="cellIs" dxfId="36978" priority="1028" operator="lessThan">
      <formula>0</formula>
    </cfRule>
  </conditionalFormatting>
  <conditionalFormatting sqref="R137 R143">
    <cfRule type="cellIs" dxfId="36977" priority="1026" operator="lessThan">
      <formula>0.8</formula>
    </cfRule>
    <cfRule type="cellIs" dxfId="36976" priority="1027" operator="greaterThan">
      <formula>1</formula>
    </cfRule>
  </conditionalFormatting>
  <conditionalFormatting sqref="R137 R143">
    <cfRule type="cellIs" dxfId="36975" priority="1024" operator="greaterThan">
      <formula>1</formula>
    </cfRule>
    <cfRule type="cellIs" dxfId="36974" priority="1025" operator="lessThan">
      <formula>0.8</formula>
    </cfRule>
  </conditionalFormatting>
  <conditionalFormatting sqref="Q137:Q143">
    <cfRule type="cellIs" dxfId="36973" priority="1022" operator="lessThan">
      <formula>0</formula>
    </cfRule>
  </conditionalFormatting>
  <conditionalFormatting sqref="R137 R143">
    <cfRule type="cellIs" dxfId="36972" priority="1020" operator="lessThan">
      <formula>0.8</formula>
    </cfRule>
    <cfRule type="cellIs" dxfId="36971" priority="1021" operator="greaterThan">
      <formula>1</formula>
    </cfRule>
  </conditionalFormatting>
  <conditionalFormatting sqref="R137 R143">
    <cfRule type="cellIs" dxfId="36970" priority="1018" operator="greaterThan">
      <formula>1</formula>
    </cfRule>
    <cfRule type="cellIs" dxfId="36969" priority="1019" operator="lessThan">
      <formula>0.8</formula>
    </cfRule>
  </conditionalFormatting>
  <conditionalFormatting sqref="P137 P143 P140">
    <cfRule type="cellIs" dxfId="36968" priority="1017" operator="greaterThan">
      <formula>0</formula>
    </cfRule>
  </conditionalFormatting>
  <conditionalFormatting sqref="Q137:Q143">
    <cfRule type="cellIs" dxfId="36967" priority="1016" operator="lessThan">
      <formula>0</formula>
    </cfRule>
  </conditionalFormatting>
  <conditionalFormatting sqref="R137 R143">
    <cfRule type="cellIs" dxfId="36966" priority="1014" operator="lessThan">
      <formula>0.8</formula>
    </cfRule>
    <cfRule type="cellIs" dxfId="36965" priority="1015" operator="greaterThan">
      <formula>1</formula>
    </cfRule>
  </conditionalFormatting>
  <conditionalFormatting sqref="R137 R143">
    <cfRule type="cellIs" dxfId="36964" priority="1012" operator="greaterThan">
      <formula>1</formula>
    </cfRule>
    <cfRule type="cellIs" dxfId="36963" priority="1013" operator="lessThan">
      <formula>0.8</formula>
    </cfRule>
  </conditionalFormatting>
  <conditionalFormatting sqref="P137 P143 P140">
    <cfRule type="cellIs" dxfId="36962" priority="1011" operator="greaterThan">
      <formula>0</formula>
    </cfRule>
  </conditionalFormatting>
  <conditionalFormatting sqref="P137 P143 P140">
    <cfRule type="cellIs" dxfId="36961" priority="1005" operator="greaterThan">
      <formula>0</formula>
    </cfRule>
  </conditionalFormatting>
  <conditionalFormatting sqref="Q137:Q143">
    <cfRule type="cellIs" dxfId="36960" priority="1010" operator="lessThan">
      <formula>0</formula>
    </cfRule>
  </conditionalFormatting>
  <conditionalFormatting sqref="R137 R143">
    <cfRule type="cellIs" dxfId="36959" priority="1008" operator="lessThan">
      <formula>0.8</formula>
    </cfRule>
    <cfRule type="cellIs" dxfId="36958" priority="1009" operator="greaterThan">
      <formula>1</formula>
    </cfRule>
  </conditionalFormatting>
  <conditionalFormatting sqref="R137 R143">
    <cfRule type="cellIs" dxfId="36957" priority="1006" operator="greaterThan">
      <formula>1</formula>
    </cfRule>
    <cfRule type="cellIs" dxfId="36956" priority="1007" operator="lessThan">
      <formula>0.8</formula>
    </cfRule>
  </conditionalFormatting>
  <conditionalFormatting sqref="Q137:Q143">
    <cfRule type="cellIs" dxfId="36955" priority="1004" operator="lessThan">
      <formula>0</formula>
    </cfRule>
  </conditionalFormatting>
  <conditionalFormatting sqref="R137 R143">
    <cfRule type="cellIs" dxfId="36954" priority="1002" operator="lessThan">
      <formula>0.8</formula>
    </cfRule>
    <cfRule type="cellIs" dxfId="36953" priority="1003" operator="greaterThan">
      <formula>1</formula>
    </cfRule>
  </conditionalFormatting>
  <conditionalFormatting sqref="R137 R143">
    <cfRule type="cellIs" dxfId="36952" priority="1000" operator="greaterThan">
      <formula>1</formula>
    </cfRule>
    <cfRule type="cellIs" dxfId="36951" priority="1001" operator="lessThan">
      <formula>0.8</formula>
    </cfRule>
  </conditionalFormatting>
  <conditionalFormatting sqref="P137 P143 P140">
    <cfRule type="cellIs" dxfId="36950" priority="999" operator="greaterThan">
      <formula>0</formula>
    </cfRule>
  </conditionalFormatting>
  <conditionalFormatting sqref="Q137:Q143">
    <cfRule type="cellIs" dxfId="36949" priority="998" operator="lessThan">
      <formula>0</formula>
    </cfRule>
  </conditionalFormatting>
  <conditionalFormatting sqref="R137 R143">
    <cfRule type="cellIs" dxfId="36948" priority="996" operator="lessThan">
      <formula>0.8</formula>
    </cfRule>
    <cfRule type="cellIs" dxfId="36947" priority="997" operator="greaterThan">
      <formula>1</formula>
    </cfRule>
  </conditionalFormatting>
  <conditionalFormatting sqref="R137 R143">
    <cfRule type="cellIs" dxfId="36946" priority="994" operator="greaterThan">
      <formula>1</formula>
    </cfRule>
    <cfRule type="cellIs" dxfId="36945" priority="995" operator="lessThan">
      <formula>0.8</formula>
    </cfRule>
  </conditionalFormatting>
  <conditionalFormatting sqref="P137 P143 P140">
    <cfRule type="cellIs" dxfId="36944" priority="993" operator="greaterThan">
      <formula>0</formula>
    </cfRule>
  </conditionalFormatting>
  <conditionalFormatting sqref="P137 P143 P140">
    <cfRule type="cellIs" dxfId="36943" priority="987" operator="greaterThan">
      <formula>0</formula>
    </cfRule>
  </conditionalFormatting>
  <conditionalFormatting sqref="Q137:Q143">
    <cfRule type="cellIs" dxfId="36942" priority="992" operator="lessThan">
      <formula>0</formula>
    </cfRule>
  </conditionalFormatting>
  <conditionalFormatting sqref="R137 R143">
    <cfRule type="cellIs" dxfId="36941" priority="990" operator="lessThan">
      <formula>0.8</formula>
    </cfRule>
    <cfRule type="cellIs" dxfId="36940" priority="991" operator="greaterThan">
      <formula>1</formula>
    </cfRule>
  </conditionalFormatting>
  <conditionalFormatting sqref="R137 R143">
    <cfRule type="cellIs" dxfId="36939" priority="988" operator="greaterThan">
      <formula>1</formula>
    </cfRule>
    <cfRule type="cellIs" dxfId="36938" priority="989" operator="lessThan">
      <formula>0.8</formula>
    </cfRule>
  </conditionalFormatting>
  <conditionalFormatting sqref="Q137:Q143">
    <cfRule type="cellIs" dxfId="36937" priority="986" operator="lessThan">
      <formula>0</formula>
    </cfRule>
  </conditionalFormatting>
  <conditionalFormatting sqref="R137 R143">
    <cfRule type="cellIs" dxfId="36936" priority="984" operator="lessThan">
      <formula>0.8</formula>
    </cfRule>
    <cfRule type="cellIs" dxfId="36935" priority="985" operator="greaterThan">
      <formula>1</formula>
    </cfRule>
  </conditionalFormatting>
  <conditionalFormatting sqref="R137 R143">
    <cfRule type="cellIs" dxfId="36934" priority="982" operator="greaterThan">
      <formula>1</formula>
    </cfRule>
    <cfRule type="cellIs" dxfId="36933" priority="983" operator="lessThan">
      <formula>0.8</formula>
    </cfRule>
  </conditionalFormatting>
  <conditionalFormatting sqref="P137 P143 P140">
    <cfRule type="cellIs" dxfId="36932" priority="981" operator="greaterThan">
      <formula>0</formula>
    </cfRule>
  </conditionalFormatting>
  <conditionalFormatting sqref="P138 P144 P141">
    <cfRule type="cellIs" dxfId="36931" priority="975" operator="greaterThan">
      <formula>0</formula>
    </cfRule>
  </conditionalFormatting>
  <conditionalFormatting sqref="Q144">
    <cfRule type="cellIs" dxfId="36930" priority="980" operator="lessThan">
      <formula>0</formula>
    </cfRule>
  </conditionalFormatting>
  <conditionalFormatting sqref="R138 R144">
    <cfRule type="cellIs" dxfId="36929" priority="978" operator="lessThan">
      <formula>0.8</formula>
    </cfRule>
    <cfRule type="cellIs" dxfId="36928" priority="979" operator="greaterThan">
      <formula>1</formula>
    </cfRule>
  </conditionalFormatting>
  <conditionalFormatting sqref="R138 R144">
    <cfRule type="cellIs" dxfId="36927" priority="976" operator="greaterThan">
      <formula>1</formula>
    </cfRule>
    <cfRule type="cellIs" dxfId="36926" priority="977" operator="lessThan">
      <formula>0.8</formula>
    </cfRule>
  </conditionalFormatting>
  <conditionalFormatting sqref="Q144">
    <cfRule type="cellIs" dxfId="36925" priority="974" operator="lessThan">
      <formula>0</formula>
    </cfRule>
  </conditionalFormatting>
  <conditionalFormatting sqref="R138 R144">
    <cfRule type="cellIs" dxfId="36924" priority="972" operator="lessThan">
      <formula>0.8</formula>
    </cfRule>
    <cfRule type="cellIs" dxfId="36923" priority="973" operator="greaterThan">
      <formula>1</formula>
    </cfRule>
  </conditionalFormatting>
  <conditionalFormatting sqref="R138 R144">
    <cfRule type="cellIs" dxfId="36922" priority="970" operator="greaterThan">
      <formula>1</formula>
    </cfRule>
    <cfRule type="cellIs" dxfId="36921" priority="971" operator="lessThan">
      <formula>0.8</formula>
    </cfRule>
  </conditionalFormatting>
  <conditionalFormatting sqref="P138 P144 P141">
    <cfRule type="cellIs" dxfId="36920" priority="969" operator="greaterThan">
      <formula>0</formula>
    </cfRule>
  </conditionalFormatting>
  <conditionalFormatting sqref="Q144">
    <cfRule type="cellIs" dxfId="36919" priority="968" operator="lessThan">
      <formula>0</formula>
    </cfRule>
  </conditionalFormatting>
  <conditionalFormatting sqref="R138 R144">
    <cfRule type="cellIs" dxfId="36918" priority="966" operator="lessThan">
      <formula>0.8</formula>
    </cfRule>
    <cfRule type="cellIs" dxfId="36917" priority="967" operator="greaterThan">
      <formula>1</formula>
    </cfRule>
  </conditionalFormatting>
  <conditionalFormatting sqref="R138 R144">
    <cfRule type="cellIs" dxfId="36916" priority="964" operator="greaterThan">
      <formula>1</formula>
    </cfRule>
    <cfRule type="cellIs" dxfId="36915" priority="965" operator="lessThan">
      <formula>0.8</formula>
    </cfRule>
  </conditionalFormatting>
  <conditionalFormatting sqref="P138 P144 P141">
    <cfRule type="cellIs" dxfId="36914" priority="963" operator="greaterThan">
      <formula>0</formula>
    </cfRule>
  </conditionalFormatting>
  <conditionalFormatting sqref="Q144">
    <cfRule type="cellIs" dxfId="36913" priority="962" operator="lessThan">
      <formula>0</formula>
    </cfRule>
  </conditionalFormatting>
  <conditionalFormatting sqref="R138 R144">
    <cfRule type="cellIs" dxfId="36912" priority="960" operator="lessThan">
      <formula>0.8</formula>
    </cfRule>
    <cfRule type="cellIs" dxfId="36911" priority="961" operator="greaterThan">
      <formula>1</formula>
    </cfRule>
  </conditionalFormatting>
  <conditionalFormatting sqref="R138 R144">
    <cfRule type="cellIs" dxfId="36910" priority="958" operator="greaterThan">
      <formula>1</formula>
    </cfRule>
    <cfRule type="cellIs" dxfId="36909" priority="959" operator="lessThan">
      <formula>0.8</formula>
    </cfRule>
  </conditionalFormatting>
  <conditionalFormatting sqref="P138 P144 P141">
    <cfRule type="cellIs" dxfId="36908" priority="957" operator="greaterThan">
      <formula>0</formula>
    </cfRule>
  </conditionalFormatting>
  <conditionalFormatting sqref="Q144">
    <cfRule type="cellIs" dxfId="36907" priority="956" operator="lessThan">
      <formula>0</formula>
    </cfRule>
  </conditionalFormatting>
  <conditionalFormatting sqref="R138 R144">
    <cfRule type="cellIs" dxfId="36906" priority="954" operator="lessThan">
      <formula>0.8</formula>
    </cfRule>
    <cfRule type="cellIs" dxfId="36905" priority="955" operator="greaterThan">
      <formula>1</formula>
    </cfRule>
  </conditionalFormatting>
  <conditionalFormatting sqref="R138 R144">
    <cfRule type="cellIs" dxfId="36904" priority="952" operator="greaterThan">
      <formula>1</formula>
    </cfRule>
    <cfRule type="cellIs" dxfId="36903" priority="953" operator="lessThan">
      <formula>0.8</formula>
    </cfRule>
  </conditionalFormatting>
  <conditionalFormatting sqref="Q144">
    <cfRule type="cellIs" dxfId="36902" priority="951" operator="lessThan">
      <formula>0</formula>
    </cfRule>
  </conditionalFormatting>
  <conditionalFormatting sqref="R138 R144">
    <cfRule type="cellIs" dxfId="36901" priority="949" operator="lessThan">
      <formula>0.8</formula>
    </cfRule>
    <cfRule type="cellIs" dxfId="36900" priority="950" operator="greaterThan">
      <formula>1</formula>
    </cfRule>
  </conditionalFormatting>
  <conditionalFormatting sqref="R138 R144">
    <cfRule type="cellIs" dxfId="36899" priority="947" operator="greaterThan">
      <formula>1</formula>
    </cfRule>
    <cfRule type="cellIs" dxfId="36898" priority="948" operator="lessThan">
      <formula>0.8</formula>
    </cfRule>
  </conditionalFormatting>
  <conditionalFormatting sqref="P138 P144 P141">
    <cfRule type="cellIs" dxfId="36897" priority="946" operator="greaterThan">
      <formula>0</formula>
    </cfRule>
  </conditionalFormatting>
  <conditionalFormatting sqref="P138 P144 P141">
    <cfRule type="cellIs" dxfId="36896" priority="940" operator="greaterThan">
      <formula>0</formula>
    </cfRule>
  </conditionalFormatting>
  <conditionalFormatting sqref="Q144">
    <cfRule type="cellIs" dxfId="36895" priority="945" operator="lessThan">
      <formula>0</formula>
    </cfRule>
  </conditionalFormatting>
  <conditionalFormatting sqref="R138 R144">
    <cfRule type="cellIs" dxfId="36894" priority="943" operator="lessThan">
      <formula>0.8</formula>
    </cfRule>
    <cfRule type="cellIs" dxfId="36893" priority="944" operator="greaterThan">
      <formula>1</formula>
    </cfRule>
  </conditionalFormatting>
  <conditionalFormatting sqref="R138 R144">
    <cfRule type="cellIs" dxfId="36892" priority="941" operator="greaterThan">
      <formula>1</formula>
    </cfRule>
    <cfRule type="cellIs" dxfId="36891" priority="942" operator="lessThan">
      <formula>0.8</formula>
    </cfRule>
  </conditionalFormatting>
  <conditionalFormatting sqref="Q144">
    <cfRule type="cellIs" dxfId="36890" priority="939" operator="lessThan">
      <formula>0</formula>
    </cfRule>
  </conditionalFormatting>
  <conditionalFormatting sqref="R138 R144">
    <cfRule type="cellIs" dxfId="36889" priority="937" operator="lessThan">
      <formula>0.8</formula>
    </cfRule>
    <cfRule type="cellIs" dxfId="36888" priority="938" operator="greaterThan">
      <formula>1</formula>
    </cfRule>
  </conditionalFormatting>
  <conditionalFormatting sqref="R138 R144">
    <cfRule type="cellIs" dxfId="36887" priority="935" operator="greaterThan">
      <formula>1</formula>
    </cfRule>
    <cfRule type="cellIs" dxfId="36886" priority="936" operator="lessThan">
      <formula>0.8</formula>
    </cfRule>
  </conditionalFormatting>
  <conditionalFormatting sqref="P138 P144 P141">
    <cfRule type="cellIs" dxfId="36885" priority="934" operator="greaterThan">
      <formula>0</formula>
    </cfRule>
  </conditionalFormatting>
  <conditionalFormatting sqref="Q148:Q153">
    <cfRule type="cellIs" dxfId="36884" priority="933" operator="lessThan">
      <formula>0</formula>
    </cfRule>
  </conditionalFormatting>
  <conditionalFormatting sqref="R148:R153">
    <cfRule type="cellIs" dxfId="36883" priority="931" operator="lessThan">
      <formula>0.8</formula>
    </cfRule>
    <cfRule type="cellIs" dxfId="36882" priority="932" operator="greaterThan">
      <formula>1</formula>
    </cfRule>
  </conditionalFormatting>
  <conditionalFormatting sqref="R148:R153">
    <cfRule type="cellIs" dxfId="36881" priority="929" operator="greaterThan">
      <formula>1</formula>
    </cfRule>
    <cfRule type="cellIs" dxfId="36880" priority="930" operator="lessThan">
      <formula>0.8</formula>
    </cfRule>
  </conditionalFormatting>
  <conditionalFormatting sqref="P148:P153">
    <cfRule type="cellIs" dxfId="36879" priority="928" operator="greaterThan">
      <formula>0</formula>
    </cfRule>
  </conditionalFormatting>
  <conditionalFormatting sqref="P148:P153">
    <cfRule type="cellIs" dxfId="36878" priority="922" operator="greaterThan">
      <formula>0</formula>
    </cfRule>
  </conditionalFormatting>
  <conditionalFormatting sqref="Q148:Q153">
    <cfRule type="cellIs" dxfId="36877" priority="927" operator="lessThan">
      <formula>0</formula>
    </cfRule>
  </conditionalFormatting>
  <conditionalFormatting sqref="R148:R153">
    <cfRule type="cellIs" dxfId="36876" priority="925" operator="lessThan">
      <formula>0.8</formula>
    </cfRule>
    <cfRule type="cellIs" dxfId="36875" priority="926" operator="greaterThan">
      <formula>1</formula>
    </cfRule>
  </conditionalFormatting>
  <conditionalFormatting sqref="R148:R153">
    <cfRule type="cellIs" dxfId="36874" priority="923" operator="greaterThan">
      <formula>1</formula>
    </cfRule>
    <cfRule type="cellIs" dxfId="36873" priority="924" operator="lessThan">
      <formula>0.8</formula>
    </cfRule>
  </conditionalFormatting>
  <conditionalFormatting sqref="Q148:Q153">
    <cfRule type="cellIs" dxfId="36872" priority="921" operator="lessThan">
      <formula>0</formula>
    </cfRule>
  </conditionalFormatting>
  <conditionalFormatting sqref="R148:R153">
    <cfRule type="cellIs" dxfId="36871" priority="919" operator="lessThan">
      <formula>0.8</formula>
    </cfRule>
    <cfRule type="cellIs" dxfId="36870" priority="920" operator="greaterThan">
      <formula>1</formula>
    </cfRule>
  </conditionalFormatting>
  <conditionalFormatting sqref="R148:R153">
    <cfRule type="cellIs" dxfId="36869" priority="917" operator="greaterThan">
      <formula>1</formula>
    </cfRule>
    <cfRule type="cellIs" dxfId="36868" priority="918" operator="lessThan">
      <formula>0.8</formula>
    </cfRule>
  </conditionalFormatting>
  <conditionalFormatting sqref="P148:P153">
    <cfRule type="cellIs" dxfId="36867" priority="916" operator="greaterThan">
      <formula>0</formula>
    </cfRule>
  </conditionalFormatting>
  <conditionalFormatting sqref="Q148:Q153">
    <cfRule type="cellIs" dxfId="36866" priority="915" operator="lessThan">
      <formula>0</formula>
    </cfRule>
  </conditionalFormatting>
  <conditionalFormatting sqref="R148:R153">
    <cfRule type="cellIs" dxfId="36865" priority="913" operator="lessThan">
      <formula>0.8</formula>
    </cfRule>
    <cfRule type="cellIs" dxfId="36864" priority="914" operator="greaterThan">
      <formula>1</formula>
    </cfRule>
  </conditionalFormatting>
  <conditionalFormatting sqref="R148:R153">
    <cfRule type="cellIs" dxfId="36863" priority="911" operator="greaterThan">
      <formula>1</formula>
    </cfRule>
    <cfRule type="cellIs" dxfId="36862" priority="912" operator="lessThan">
      <formula>0.8</formula>
    </cfRule>
  </conditionalFormatting>
  <conditionalFormatting sqref="P148:P153">
    <cfRule type="cellIs" dxfId="36861" priority="910" operator="greaterThan">
      <formula>0</formula>
    </cfRule>
  </conditionalFormatting>
  <conditionalFormatting sqref="P148:P153">
    <cfRule type="cellIs" dxfId="36860" priority="904" operator="greaterThan">
      <formula>0</formula>
    </cfRule>
  </conditionalFormatting>
  <conditionalFormatting sqref="Q148:Q153">
    <cfRule type="cellIs" dxfId="36859" priority="909" operator="lessThan">
      <formula>0</formula>
    </cfRule>
  </conditionalFormatting>
  <conditionalFormatting sqref="R148:R153">
    <cfRule type="cellIs" dxfId="36858" priority="907" operator="lessThan">
      <formula>0.8</formula>
    </cfRule>
    <cfRule type="cellIs" dxfId="36857" priority="908" operator="greaterThan">
      <formula>1</formula>
    </cfRule>
  </conditionalFormatting>
  <conditionalFormatting sqref="R148:R153">
    <cfRule type="cellIs" dxfId="36856" priority="905" operator="greaterThan">
      <formula>1</formula>
    </cfRule>
    <cfRule type="cellIs" dxfId="36855" priority="906" operator="lessThan">
      <formula>0.8</formula>
    </cfRule>
  </conditionalFormatting>
  <conditionalFormatting sqref="Q148:Q153">
    <cfRule type="cellIs" dxfId="36854" priority="903" operator="lessThan">
      <formula>0</formula>
    </cfRule>
  </conditionalFormatting>
  <conditionalFormatting sqref="R148:R153">
    <cfRule type="cellIs" dxfId="36853" priority="901" operator="lessThan">
      <formula>0.8</formula>
    </cfRule>
    <cfRule type="cellIs" dxfId="36852" priority="902" operator="greaterThan">
      <formula>1</formula>
    </cfRule>
  </conditionalFormatting>
  <conditionalFormatting sqref="R148:R153">
    <cfRule type="cellIs" dxfId="36851" priority="899" operator="greaterThan">
      <formula>1</formula>
    </cfRule>
    <cfRule type="cellIs" dxfId="36850" priority="900" operator="lessThan">
      <formula>0.8</formula>
    </cfRule>
  </conditionalFormatting>
  <conditionalFormatting sqref="P148:P153">
    <cfRule type="cellIs" dxfId="36849" priority="898" operator="greaterThan">
      <formula>0</formula>
    </cfRule>
  </conditionalFormatting>
  <conditionalFormatting sqref="Q148:Q153">
    <cfRule type="cellIs" dxfId="36848" priority="892" operator="lessThan">
      <formula>0</formula>
    </cfRule>
  </conditionalFormatting>
  <conditionalFormatting sqref="P148:P153">
    <cfRule type="cellIs" dxfId="36847" priority="893" operator="greaterThan">
      <formula>0</formula>
    </cfRule>
  </conditionalFormatting>
  <conditionalFormatting sqref="R148:R153">
    <cfRule type="cellIs" dxfId="36846" priority="896" operator="lessThan">
      <formula>0.8</formula>
    </cfRule>
    <cfRule type="cellIs" dxfId="36845" priority="897" operator="greaterThan">
      <formula>1</formula>
    </cfRule>
  </conditionalFormatting>
  <conditionalFormatting sqref="R148:R153">
    <cfRule type="cellIs" dxfId="36844" priority="894" operator="greaterThan">
      <formula>1</formula>
    </cfRule>
    <cfRule type="cellIs" dxfId="36843" priority="895" operator="lessThan">
      <formula>0.8</formula>
    </cfRule>
  </conditionalFormatting>
  <conditionalFormatting sqref="Q148:Q153">
    <cfRule type="cellIs" dxfId="36842" priority="886" operator="lessThan">
      <formula>0</formula>
    </cfRule>
  </conditionalFormatting>
  <conditionalFormatting sqref="R148:R153">
    <cfRule type="cellIs" dxfId="36841" priority="890" operator="lessThan">
      <formula>0.8</formula>
    </cfRule>
    <cfRule type="cellIs" dxfId="36840" priority="891" operator="greaterThan">
      <formula>1</formula>
    </cfRule>
  </conditionalFormatting>
  <conditionalFormatting sqref="R148:R153">
    <cfRule type="cellIs" dxfId="36839" priority="888" operator="greaterThan">
      <formula>1</formula>
    </cfRule>
    <cfRule type="cellIs" dxfId="36838" priority="889" operator="lessThan">
      <formula>0.8</formula>
    </cfRule>
  </conditionalFormatting>
  <conditionalFormatting sqref="P148:P153">
    <cfRule type="cellIs" dxfId="36837" priority="887" operator="greaterThan">
      <formula>0</formula>
    </cfRule>
  </conditionalFormatting>
  <conditionalFormatting sqref="Q148:Q153">
    <cfRule type="cellIs" dxfId="36836" priority="885" operator="lessThan">
      <formula>0</formula>
    </cfRule>
  </conditionalFormatting>
  <conditionalFormatting sqref="R148:R153">
    <cfRule type="cellIs" dxfId="36835" priority="883" operator="lessThan">
      <formula>0.8</formula>
    </cfRule>
    <cfRule type="cellIs" dxfId="36834" priority="884" operator="greaterThan">
      <formula>1</formula>
    </cfRule>
  </conditionalFormatting>
  <conditionalFormatting sqref="R148:R153">
    <cfRule type="cellIs" dxfId="36833" priority="881" operator="greaterThan">
      <formula>1</formula>
    </cfRule>
    <cfRule type="cellIs" dxfId="36832" priority="882" operator="lessThan">
      <formula>0.8</formula>
    </cfRule>
  </conditionalFormatting>
  <conditionalFormatting sqref="P148:P153">
    <cfRule type="cellIs" dxfId="36831" priority="880" operator="greaterThan">
      <formula>0</formula>
    </cfRule>
  </conditionalFormatting>
  <conditionalFormatting sqref="Q148:Q153">
    <cfRule type="cellIs" dxfId="36830" priority="879" operator="lessThan">
      <formula>0</formula>
    </cfRule>
  </conditionalFormatting>
  <conditionalFormatting sqref="R148:R153">
    <cfRule type="cellIs" dxfId="36829" priority="877" operator="lessThan">
      <formula>0.8</formula>
    </cfRule>
    <cfRule type="cellIs" dxfId="36828" priority="878" operator="greaterThan">
      <formula>1</formula>
    </cfRule>
  </conditionalFormatting>
  <conditionalFormatting sqref="R148:R153">
    <cfRule type="cellIs" dxfId="36827" priority="875" operator="greaterThan">
      <formula>1</formula>
    </cfRule>
    <cfRule type="cellIs" dxfId="36826" priority="876" operator="lessThan">
      <formula>0.8</formula>
    </cfRule>
  </conditionalFormatting>
  <conditionalFormatting sqref="P148:P153">
    <cfRule type="cellIs" dxfId="36825" priority="874" operator="greaterThan">
      <formula>0</formula>
    </cfRule>
  </conditionalFormatting>
  <conditionalFormatting sqref="Q148:Q153">
    <cfRule type="cellIs" dxfId="36824" priority="873" operator="lessThan">
      <formula>0</formula>
    </cfRule>
  </conditionalFormatting>
  <conditionalFormatting sqref="R148:R153">
    <cfRule type="cellIs" dxfId="36823" priority="871" operator="lessThan">
      <formula>0.8</formula>
    </cfRule>
    <cfRule type="cellIs" dxfId="36822" priority="872" operator="greaterThan">
      <formula>1</formula>
    </cfRule>
  </conditionalFormatting>
  <conditionalFormatting sqref="R148:R153">
    <cfRule type="cellIs" dxfId="36821" priority="869" operator="greaterThan">
      <formula>1</formula>
    </cfRule>
    <cfRule type="cellIs" dxfId="36820" priority="870" operator="lessThan">
      <formula>0.8</formula>
    </cfRule>
  </conditionalFormatting>
  <conditionalFormatting sqref="P148:P153">
    <cfRule type="cellIs" dxfId="36819" priority="868" operator="greaterThan">
      <formula>0</formula>
    </cfRule>
  </conditionalFormatting>
  <conditionalFormatting sqref="Q148:Q153">
    <cfRule type="cellIs" dxfId="36818" priority="867" operator="lessThan">
      <formula>0</formula>
    </cfRule>
  </conditionalFormatting>
  <conditionalFormatting sqref="R148:R153">
    <cfRule type="cellIs" dxfId="36817" priority="865" operator="lessThan">
      <formula>0.8</formula>
    </cfRule>
    <cfRule type="cellIs" dxfId="36816" priority="866" operator="greaterThan">
      <formula>1</formula>
    </cfRule>
  </conditionalFormatting>
  <conditionalFormatting sqref="R148:R153">
    <cfRule type="cellIs" dxfId="36815" priority="863" operator="greaterThan">
      <formula>1</formula>
    </cfRule>
    <cfRule type="cellIs" dxfId="36814" priority="864" operator="lessThan">
      <formula>0.8</formula>
    </cfRule>
  </conditionalFormatting>
  <conditionalFormatting sqref="P148:P153">
    <cfRule type="cellIs" dxfId="36813" priority="862" operator="greaterThan">
      <formula>0</formula>
    </cfRule>
  </conditionalFormatting>
  <conditionalFormatting sqref="Q148:Q153">
    <cfRule type="cellIs" dxfId="36812" priority="861" operator="lessThan">
      <formula>0</formula>
    </cfRule>
  </conditionalFormatting>
  <conditionalFormatting sqref="R148:R153">
    <cfRule type="cellIs" dxfId="36811" priority="859" operator="lessThan">
      <formula>0.8</formula>
    </cfRule>
    <cfRule type="cellIs" dxfId="36810" priority="860" operator="greaterThan">
      <formula>1</formula>
    </cfRule>
  </conditionalFormatting>
  <conditionalFormatting sqref="R148:R153">
    <cfRule type="cellIs" dxfId="36809" priority="857" operator="greaterThan">
      <formula>1</formula>
    </cfRule>
    <cfRule type="cellIs" dxfId="36808" priority="858" operator="lessThan">
      <formula>0.8</formula>
    </cfRule>
  </conditionalFormatting>
  <conditionalFormatting sqref="P148:P153">
    <cfRule type="cellIs" dxfId="36807" priority="856" operator="greaterThan">
      <formula>0</formula>
    </cfRule>
  </conditionalFormatting>
  <conditionalFormatting sqref="Q148:Q153">
    <cfRule type="cellIs" dxfId="36806" priority="855" operator="lessThan">
      <formula>0</formula>
    </cfRule>
  </conditionalFormatting>
  <conditionalFormatting sqref="R148:R153">
    <cfRule type="cellIs" dxfId="36805" priority="853" operator="lessThan">
      <formula>0.8</formula>
    </cfRule>
    <cfRule type="cellIs" dxfId="36804" priority="854" operator="greaterThan">
      <formula>1</formula>
    </cfRule>
  </conditionalFormatting>
  <conditionalFormatting sqref="R148:R153">
    <cfRule type="cellIs" dxfId="36803" priority="851" operator="greaterThan">
      <formula>1</formula>
    </cfRule>
    <cfRule type="cellIs" dxfId="36802" priority="852" operator="lessThan">
      <formula>0.8</formula>
    </cfRule>
  </conditionalFormatting>
  <conditionalFormatting sqref="P148:P153">
    <cfRule type="cellIs" dxfId="36801" priority="850" operator="greaterThan">
      <formula>0</formula>
    </cfRule>
  </conditionalFormatting>
  <conditionalFormatting sqref="Q148:Q153">
    <cfRule type="cellIs" dxfId="36800" priority="849" operator="lessThan">
      <formula>0</formula>
    </cfRule>
  </conditionalFormatting>
  <conditionalFormatting sqref="R148:R153">
    <cfRule type="cellIs" dxfId="36799" priority="847" operator="lessThan">
      <formula>0.8</formula>
    </cfRule>
    <cfRule type="cellIs" dxfId="36798" priority="848" operator="greaterThan">
      <formula>1</formula>
    </cfRule>
  </conditionalFormatting>
  <conditionalFormatting sqref="R148:R153">
    <cfRule type="cellIs" dxfId="36797" priority="845" operator="greaterThan">
      <formula>1</formula>
    </cfRule>
    <cfRule type="cellIs" dxfId="36796" priority="846" operator="lessThan">
      <formula>0.8</formula>
    </cfRule>
  </conditionalFormatting>
  <conditionalFormatting sqref="P148:P153">
    <cfRule type="cellIs" dxfId="36795" priority="844" operator="greaterThan">
      <formula>0</formula>
    </cfRule>
  </conditionalFormatting>
  <conditionalFormatting sqref="P148:P153">
    <cfRule type="cellIs" dxfId="36794" priority="838" operator="greaterThan">
      <formula>0</formula>
    </cfRule>
  </conditionalFormatting>
  <conditionalFormatting sqref="Q148:Q153">
    <cfRule type="cellIs" dxfId="36793" priority="843" operator="lessThan">
      <formula>0</formula>
    </cfRule>
  </conditionalFormatting>
  <conditionalFormatting sqref="R148:R153">
    <cfRule type="cellIs" dxfId="36792" priority="841" operator="lessThan">
      <formula>0.8</formula>
    </cfRule>
    <cfRule type="cellIs" dxfId="36791" priority="842" operator="greaterThan">
      <formula>1</formula>
    </cfRule>
  </conditionalFormatting>
  <conditionalFormatting sqref="R148:R153">
    <cfRule type="cellIs" dxfId="36790" priority="839" operator="greaterThan">
      <formula>1</formula>
    </cfRule>
    <cfRule type="cellIs" dxfId="36789" priority="840" operator="lessThan">
      <formula>0.8</formula>
    </cfRule>
  </conditionalFormatting>
  <conditionalFormatting sqref="P148:P153">
    <cfRule type="cellIs" dxfId="36788" priority="832" operator="greaterThan">
      <formula>0</formula>
    </cfRule>
  </conditionalFormatting>
  <conditionalFormatting sqref="Q148:Q153">
    <cfRule type="cellIs" dxfId="36787" priority="837" operator="lessThan">
      <formula>0</formula>
    </cfRule>
  </conditionalFormatting>
  <conditionalFormatting sqref="R148:R153">
    <cfRule type="cellIs" dxfId="36786" priority="835" operator="lessThan">
      <formula>0.8</formula>
    </cfRule>
    <cfRule type="cellIs" dxfId="36785" priority="836" operator="greaterThan">
      <formula>1</formula>
    </cfRule>
  </conditionalFormatting>
  <conditionalFormatting sqref="R148:R153">
    <cfRule type="cellIs" dxfId="36784" priority="833" operator="greaterThan">
      <formula>1</formula>
    </cfRule>
    <cfRule type="cellIs" dxfId="36783" priority="834" operator="lessThan">
      <formula>0.8</formula>
    </cfRule>
  </conditionalFormatting>
  <conditionalFormatting sqref="R148:R153">
    <cfRule type="cellIs" dxfId="36782" priority="829" operator="lessThan">
      <formula>0.8</formula>
    </cfRule>
    <cfRule type="cellIs" dxfId="36781" priority="830" operator="greaterThan">
      <formula>1</formula>
    </cfRule>
  </conditionalFormatting>
  <conditionalFormatting sqref="R148:R153">
    <cfRule type="cellIs" dxfId="36780" priority="827" operator="greaterThan">
      <formula>1</formula>
    </cfRule>
    <cfRule type="cellIs" dxfId="36779" priority="828" operator="lessThan">
      <formula>0.8</formula>
    </cfRule>
  </conditionalFormatting>
  <conditionalFormatting sqref="P148:P153">
    <cfRule type="cellIs" dxfId="36778" priority="826" operator="greaterThan">
      <formula>0</formula>
    </cfRule>
  </conditionalFormatting>
  <conditionalFormatting sqref="Q148:Q153">
    <cfRule type="cellIs" dxfId="36777" priority="831" operator="lessThan">
      <formula>0</formula>
    </cfRule>
  </conditionalFormatting>
  <conditionalFormatting sqref="Q148:Q153">
    <cfRule type="cellIs" dxfId="36776" priority="825" operator="lessThan">
      <formula>0</formula>
    </cfRule>
  </conditionalFormatting>
  <conditionalFormatting sqref="R148:R153">
    <cfRule type="cellIs" dxfId="36775" priority="823" operator="lessThan">
      <formula>0.8</formula>
    </cfRule>
    <cfRule type="cellIs" dxfId="36774" priority="824" operator="greaterThan">
      <formula>1</formula>
    </cfRule>
  </conditionalFormatting>
  <conditionalFormatting sqref="R148:R153">
    <cfRule type="cellIs" dxfId="36773" priority="821" operator="greaterThan">
      <formula>1</formula>
    </cfRule>
    <cfRule type="cellIs" dxfId="36772" priority="822" operator="lessThan">
      <formula>0.8</formula>
    </cfRule>
  </conditionalFormatting>
  <conditionalFormatting sqref="P148:P153">
    <cfRule type="cellIs" dxfId="36771" priority="820" operator="greaterThan">
      <formula>0</formula>
    </cfRule>
  </conditionalFormatting>
  <conditionalFormatting sqref="P148:P153">
    <cfRule type="cellIs" dxfId="36770" priority="814" operator="greaterThan">
      <formula>0</formula>
    </cfRule>
  </conditionalFormatting>
  <conditionalFormatting sqref="Q148:Q153">
    <cfRule type="cellIs" dxfId="36769" priority="819" operator="lessThan">
      <formula>0</formula>
    </cfRule>
  </conditionalFormatting>
  <conditionalFormatting sqref="R148:R153">
    <cfRule type="cellIs" dxfId="36768" priority="817" operator="lessThan">
      <formula>0.8</formula>
    </cfRule>
    <cfRule type="cellIs" dxfId="36767" priority="818" operator="greaterThan">
      <formula>1</formula>
    </cfRule>
  </conditionalFormatting>
  <conditionalFormatting sqref="R148:R153">
    <cfRule type="cellIs" dxfId="36766" priority="815" operator="greaterThan">
      <formula>1</formula>
    </cfRule>
    <cfRule type="cellIs" dxfId="36765" priority="816" operator="lessThan">
      <formula>0.8</formula>
    </cfRule>
  </conditionalFormatting>
  <conditionalFormatting sqref="P148:P153">
    <cfRule type="cellIs" dxfId="36764" priority="808" operator="greaterThan">
      <formula>0</formula>
    </cfRule>
  </conditionalFormatting>
  <conditionalFormatting sqref="Q148:Q153">
    <cfRule type="cellIs" dxfId="36763" priority="813" operator="lessThan">
      <formula>0</formula>
    </cfRule>
  </conditionalFormatting>
  <conditionalFormatting sqref="R148:R153">
    <cfRule type="cellIs" dxfId="36762" priority="811" operator="lessThan">
      <formula>0.8</formula>
    </cfRule>
    <cfRule type="cellIs" dxfId="36761" priority="812" operator="greaterThan">
      <formula>1</formula>
    </cfRule>
  </conditionalFormatting>
  <conditionalFormatting sqref="R148:R153">
    <cfRule type="cellIs" dxfId="36760" priority="809" operator="greaterThan">
      <formula>1</formula>
    </cfRule>
    <cfRule type="cellIs" dxfId="36759" priority="810" operator="lessThan">
      <formula>0.8</formula>
    </cfRule>
  </conditionalFormatting>
  <conditionalFormatting sqref="R148:R153">
    <cfRule type="cellIs" dxfId="36758" priority="805" operator="lessThan">
      <formula>0.8</formula>
    </cfRule>
    <cfRule type="cellIs" dxfId="36757" priority="806" operator="greaterThan">
      <formula>1</formula>
    </cfRule>
  </conditionalFormatting>
  <conditionalFormatting sqref="R148:R153">
    <cfRule type="cellIs" dxfId="36756" priority="803" operator="greaterThan">
      <formula>1</formula>
    </cfRule>
    <cfRule type="cellIs" dxfId="36755" priority="804" operator="lessThan">
      <formula>0.8</formula>
    </cfRule>
  </conditionalFormatting>
  <conditionalFormatting sqref="P148:P153">
    <cfRule type="cellIs" dxfId="36754" priority="802" operator="greaterThan">
      <formula>0</formula>
    </cfRule>
  </conditionalFormatting>
  <conditionalFormatting sqref="Q148:Q153">
    <cfRule type="cellIs" dxfId="36753" priority="807" operator="lessThan">
      <formula>0</formula>
    </cfRule>
  </conditionalFormatting>
  <conditionalFormatting sqref="P148:P153">
    <cfRule type="cellIs" dxfId="36752" priority="796" operator="greaterThan">
      <formula>0</formula>
    </cfRule>
  </conditionalFormatting>
  <conditionalFormatting sqref="Q148:Q153">
    <cfRule type="cellIs" dxfId="36751" priority="801" operator="lessThan">
      <formula>0</formula>
    </cfRule>
  </conditionalFormatting>
  <conditionalFormatting sqref="R148:R153">
    <cfRule type="cellIs" dxfId="36750" priority="799" operator="lessThan">
      <formula>0.8</formula>
    </cfRule>
    <cfRule type="cellIs" dxfId="36749" priority="800" operator="greaterThan">
      <formula>1</formula>
    </cfRule>
  </conditionalFormatting>
  <conditionalFormatting sqref="R148:R153">
    <cfRule type="cellIs" dxfId="36748" priority="797" operator="greaterThan">
      <formula>1</formula>
    </cfRule>
    <cfRule type="cellIs" dxfId="36747" priority="798" operator="lessThan">
      <formula>0.8</formula>
    </cfRule>
  </conditionalFormatting>
  <conditionalFormatting sqref="R148:R153">
    <cfRule type="cellIs" dxfId="36746" priority="793" operator="lessThan">
      <formula>0.8</formula>
    </cfRule>
    <cfRule type="cellIs" dxfId="36745" priority="794" operator="greaterThan">
      <formula>1</formula>
    </cfRule>
  </conditionalFormatting>
  <conditionalFormatting sqref="R148:R153">
    <cfRule type="cellIs" dxfId="36744" priority="791" operator="greaterThan">
      <formula>1</formula>
    </cfRule>
    <cfRule type="cellIs" dxfId="36743" priority="792" operator="lessThan">
      <formula>0.8</formula>
    </cfRule>
  </conditionalFormatting>
  <conditionalFormatting sqref="P148:P153">
    <cfRule type="cellIs" dxfId="36742" priority="790" operator="greaterThan">
      <formula>0</formula>
    </cfRule>
  </conditionalFormatting>
  <conditionalFormatting sqref="Q148:Q153">
    <cfRule type="cellIs" dxfId="36741" priority="795" operator="lessThan">
      <formula>0</formula>
    </cfRule>
  </conditionalFormatting>
  <conditionalFormatting sqref="R148:R153">
    <cfRule type="cellIs" dxfId="36740" priority="787" operator="lessThan">
      <formula>0.8</formula>
    </cfRule>
    <cfRule type="cellIs" dxfId="36739" priority="788" operator="greaterThan">
      <formula>1</formula>
    </cfRule>
  </conditionalFormatting>
  <conditionalFormatting sqref="R148:R153">
    <cfRule type="cellIs" dxfId="36738" priority="785" operator="greaterThan">
      <formula>1</formula>
    </cfRule>
    <cfRule type="cellIs" dxfId="36737" priority="786" operator="lessThan">
      <formula>0.8</formula>
    </cfRule>
  </conditionalFormatting>
  <conditionalFormatting sqref="P148:P153">
    <cfRule type="cellIs" dxfId="36736" priority="784" operator="greaterThan">
      <formula>0</formula>
    </cfRule>
  </conditionalFormatting>
  <conditionalFormatting sqref="Q148:Q153">
    <cfRule type="cellIs" dxfId="36735" priority="789" operator="lessThan">
      <formula>0</formula>
    </cfRule>
  </conditionalFormatting>
  <conditionalFormatting sqref="Q148:Q153">
    <cfRule type="cellIs" dxfId="36734" priority="783" operator="lessThan">
      <formula>0</formula>
    </cfRule>
  </conditionalFormatting>
  <conditionalFormatting sqref="R148:R153">
    <cfRule type="cellIs" dxfId="36733" priority="781" operator="lessThan">
      <formula>0.8</formula>
    </cfRule>
    <cfRule type="cellIs" dxfId="36732" priority="782" operator="greaterThan">
      <formula>1</formula>
    </cfRule>
  </conditionalFormatting>
  <conditionalFormatting sqref="R148:R153">
    <cfRule type="cellIs" dxfId="36731" priority="779" operator="greaterThan">
      <formula>1</formula>
    </cfRule>
    <cfRule type="cellIs" dxfId="36730" priority="780" operator="lessThan">
      <formula>0.8</formula>
    </cfRule>
  </conditionalFormatting>
  <conditionalFormatting sqref="P148:P153">
    <cfRule type="cellIs" dxfId="36729" priority="778" operator="greaterThan">
      <formula>0</formula>
    </cfRule>
  </conditionalFormatting>
  <conditionalFormatting sqref="Q148:Q153">
    <cfRule type="cellIs" dxfId="36728" priority="772" operator="lessThan">
      <formula>0</formula>
    </cfRule>
  </conditionalFormatting>
  <conditionalFormatting sqref="R148:R153">
    <cfRule type="cellIs" dxfId="36727" priority="776" operator="lessThan">
      <formula>0.8</formula>
    </cfRule>
    <cfRule type="cellIs" dxfId="36726" priority="777" operator="greaterThan">
      <formula>1</formula>
    </cfRule>
  </conditionalFormatting>
  <conditionalFormatting sqref="R148:R153">
    <cfRule type="cellIs" dxfId="36725" priority="774" operator="greaterThan">
      <formula>1</formula>
    </cfRule>
    <cfRule type="cellIs" dxfId="36724" priority="775" operator="lessThan">
      <formula>0.8</formula>
    </cfRule>
  </conditionalFormatting>
  <conditionalFormatting sqref="P148:P153">
    <cfRule type="cellIs" dxfId="36723" priority="773" operator="greaterThan">
      <formula>0</formula>
    </cfRule>
  </conditionalFormatting>
  <conditionalFormatting sqref="Q148:Q153">
    <cfRule type="cellIs" dxfId="36722" priority="771" operator="lessThan">
      <formula>0</formula>
    </cfRule>
  </conditionalFormatting>
  <conditionalFormatting sqref="R148:R153">
    <cfRule type="cellIs" dxfId="36721" priority="769" operator="lessThan">
      <formula>0.8</formula>
    </cfRule>
    <cfRule type="cellIs" dxfId="36720" priority="770" operator="greaterThan">
      <formula>1</formula>
    </cfRule>
  </conditionalFormatting>
  <conditionalFormatting sqref="R148:R153">
    <cfRule type="cellIs" dxfId="36719" priority="767" operator="greaterThan">
      <formula>1</formula>
    </cfRule>
    <cfRule type="cellIs" dxfId="36718" priority="768" operator="lessThan">
      <formula>0.8</formula>
    </cfRule>
  </conditionalFormatting>
  <conditionalFormatting sqref="P148:P153">
    <cfRule type="cellIs" dxfId="36717" priority="766" operator="greaterThan">
      <formula>0</formula>
    </cfRule>
  </conditionalFormatting>
  <conditionalFormatting sqref="Q148:Q153">
    <cfRule type="cellIs" dxfId="36716" priority="765" operator="lessThan">
      <formula>0</formula>
    </cfRule>
  </conditionalFormatting>
  <conditionalFormatting sqref="R148:R153">
    <cfRule type="cellIs" dxfId="36715" priority="763" operator="lessThan">
      <formula>0.8</formula>
    </cfRule>
    <cfRule type="cellIs" dxfId="36714" priority="764" operator="greaterThan">
      <formula>1</formula>
    </cfRule>
  </conditionalFormatting>
  <conditionalFormatting sqref="R148:R153">
    <cfRule type="cellIs" dxfId="36713" priority="761" operator="greaterThan">
      <formula>1</formula>
    </cfRule>
    <cfRule type="cellIs" dxfId="36712" priority="762" operator="lessThan">
      <formula>0.8</formula>
    </cfRule>
  </conditionalFormatting>
  <conditionalFormatting sqref="P148:P153">
    <cfRule type="cellIs" dxfId="36711" priority="760" operator="greaterThan">
      <formula>0</formula>
    </cfRule>
  </conditionalFormatting>
  <conditionalFormatting sqref="Q148:Q153">
    <cfRule type="cellIs" dxfId="36710" priority="759" operator="lessThan">
      <formula>0</formula>
    </cfRule>
  </conditionalFormatting>
  <conditionalFormatting sqref="R148:R153">
    <cfRule type="cellIs" dxfId="36709" priority="757" operator="lessThan">
      <formula>0.8</formula>
    </cfRule>
    <cfRule type="cellIs" dxfId="36708" priority="758" operator="greaterThan">
      <formula>1</formula>
    </cfRule>
  </conditionalFormatting>
  <conditionalFormatting sqref="R148:R153">
    <cfRule type="cellIs" dxfId="36707" priority="755" operator="greaterThan">
      <formula>1</formula>
    </cfRule>
    <cfRule type="cellIs" dxfId="36706" priority="756" operator="lessThan">
      <formula>0.8</formula>
    </cfRule>
  </conditionalFormatting>
  <conditionalFormatting sqref="P148:P153">
    <cfRule type="cellIs" dxfId="36705" priority="754" operator="greaterThan">
      <formula>0</formula>
    </cfRule>
  </conditionalFormatting>
  <conditionalFormatting sqref="Q148:Q153">
    <cfRule type="cellIs" dxfId="36704" priority="753" operator="lessThan">
      <formula>0</formula>
    </cfRule>
  </conditionalFormatting>
  <conditionalFormatting sqref="R148:R153">
    <cfRule type="cellIs" dxfId="36703" priority="751" operator="lessThan">
      <formula>0.8</formula>
    </cfRule>
    <cfRule type="cellIs" dxfId="36702" priority="752" operator="greaterThan">
      <formula>1</formula>
    </cfRule>
  </conditionalFormatting>
  <conditionalFormatting sqref="R148:R153">
    <cfRule type="cellIs" dxfId="36701" priority="749" operator="greaterThan">
      <formula>1</formula>
    </cfRule>
    <cfRule type="cellIs" dxfId="36700" priority="750" operator="lessThan">
      <formula>0.8</formula>
    </cfRule>
  </conditionalFormatting>
  <conditionalFormatting sqref="P148:P153">
    <cfRule type="cellIs" dxfId="36699" priority="748" operator="greaterThan">
      <formula>0</formula>
    </cfRule>
  </conditionalFormatting>
  <conditionalFormatting sqref="Q148:Q153">
    <cfRule type="cellIs" dxfId="36698" priority="747" operator="lessThan">
      <formula>0</formula>
    </cfRule>
  </conditionalFormatting>
  <conditionalFormatting sqref="R148:R153">
    <cfRule type="cellIs" dxfId="36697" priority="745" operator="lessThan">
      <formula>0.8</formula>
    </cfRule>
    <cfRule type="cellIs" dxfId="36696" priority="746" operator="greaterThan">
      <formula>1</formula>
    </cfRule>
  </conditionalFormatting>
  <conditionalFormatting sqref="R148:R153">
    <cfRule type="cellIs" dxfId="36695" priority="743" operator="greaterThan">
      <formula>1</formula>
    </cfRule>
    <cfRule type="cellIs" dxfId="36694" priority="744" operator="lessThan">
      <formula>0.8</formula>
    </cfRule>
  </conditionalFormatting>
  <conditionalFormatting sqref="P148:P153">
    <cfRule type="cellIs" dxfId="36693" priority="742" operator="greaterThan">
      <formula>0</formula>
    </cfRule>
  </conditionalFormatting>
  <conditionalFormatting sqref="P148:P153">
    <cfRule type="cellIs" dxfId="36692" priority="736" operator="greaterThan">
      <formula>0</formula>
    </cfRule>
  </conditionalFormatting>
  <conditionalFormatting sqref="Q148:Q153">
    <cfRule type="cellIs" dxfId="36691" priority="741" operator="lessThan">
      <formula>0</formula>
    </cfRule>
  </conditionalFormatting>
  <conditionalFormatting sqref="R148:R153">
    <cfRule type="cellIs" dxfId="36690" priority="739" operator="lessThan">
      <formula>0.8</formula>
    </cfRule>
    <cfRule type="cellIs" dxfId="36689" priority="740" operator="greaterThan">
      <formula>1</formula>
    </cfRule>
  </conditionalFormatting>
  <conditionalFormatting sqref="R148:R153">
    <cfRule type="cellIs" dxfId="36688" priority="737" operator="greaterThan">
      <formula>1</formula>
    </cfRule>
    <cfRule type="cellIs" dxfId="36687" priority="738" operator="lessThan">
      <formula>0.8</formula>
    </cfRule>
  </conditionalFormatting>
  <conditionalFormatting sqref="P148:P153">
    <cfRule type="cellIs" dxfId="36686" priority="730" operator="greaterThan">
      <formula>0</formula>
    </cfRule>
  </conditionalFormatting>
  <conditionalFormatting sqref="Q148:Q153">
    <cfRule type="cellIs" dxfId="36685" priority="735" operator="lessThan">
      <formula>0</formula>
    </cfRule>
  </conditionalFormatting>
  <conditionalFormatting sqref="R148:R153">
    <cfRule type="cellIs" dxfId="36684" priority="733" operator="lessThan">
      <formula>0.8</formula>
    </cfRule>
    <cfRule type="cellIs" dxfId="36683" priority="734" operator="greaterThan">
      <formula>1</formula>
    </cfRule>
  </conditionalFormatting>
  <conditionalFormatting sqref="R148:R153">
    <cfRule type="cellIs" dxfId="36682" priority="731" operator="greaterThan">
      <formula>1</formula>
    </cfRule>
    <cfRule type="cellIs" dxfId="36681" priority="732" operator="lessThan">
      <formula>0.8</formula>
    </cfRule>
  </conditionalFormatting>
  <conditionalFormatting sqref="R148:R153">
    <cfRule type="cellIs" dxfId="36680" priority="727" operator="lessThan">
      <formula>0.8</formula>
    </cfRule>
    <cfRule type="cellIs" dxfId="36679" priority="728" operator="greaterThan">
      <formula>1</formula>
    </cfRule>
  </conditionalFormatting>
  <conditionalFormatting sqref="R148:R153">
    <cfRule type="cellIs" dxfId="36678" priority="725" operator="greaterThan">
      <formula>1</formula>
    </cfRule>
    <cfRule type="cellIs" dxfId="36677" priority="726" operator="lessThan">
      <formula>0.8</formula>
    </cfRule>
  </conditionalFormatting>
  <conditionalFormatting sqref="P148:P153">
    <cfRule type="cellIs" dxfId="36676" priority="724" operator="greaterThan">
      <formula>0</formula>
    </cfRule>
  </conditionalFormatting>
  <conditionalFormatting sqref="Q148:Q153">
    <cfRule type="cellIs" dxfId="36675" priority="729" operator="lessThan">
      <formula>0</formula>
    </cfRule>
  </conditionalFormatting>
  <conditionalFormatting sqref="P44:P51">
    <cfRule type="cellIs" dxfId="36674" priority="718" operator="greaterThan">
      <formula>0</formula>
    </cfRule>
  </conditionalFormatting>
  <conditionalFormatting sqref="Q44:Q51">
    <cfRule type="cellIs" dxfId="36673" priority="723" operator="lessThan">
      <formula>0</formula>
    </cfRule>
  </conditionalFormatting>
  <conditionalFormatting sqref="R44:R51">
    <cfRule type="cellIs" dxfId="36672" priority="721" operator="lessThan">
      <formula>0.8</formula>
    </cfRule>
    <cfRule type="cellIs" dxfId="36671" priority="722" operator="greaterThan">
      <formula>1</formula>
    </cfRule>
  </conditionalFormatting>
  <conditionalFormatting sqref="R44:R51">
    <cfRule type="cellIs" dxfId="36670" priority="719" operator="greaterThan">
      <formula>1</formula>
    </cfRule>
    <cfRule type="cellIs" dxfId="36669" priority="720" operator="lessThan">
      <formula>0.8</formula>
    </cfRule>
  </conditionalFormatting>
  <conditionalFormatting sqref="Q84:Q91">
    <cfRule type="cellIs" dxfId="36668" priority="717" operator="lessThan">
      <formula>0</formula>
    </cfRule>
  </conditionalFormatting>
  <conditionalFormatting sqref="R84:R91">
    <cfRule type="cellIs" dxfId="36667" priority="715" operator="lessThan">
      <formula>0.8</formula>
    </cfRule>
    <cfRule type="cellIs" dxfId="36666" priority="716" operator="greaterThan">
      <formula>1</formula>
    </cfRule>
  </conditionalFormatting>
  <conditionalFormatting sqref="R84:R91">
    <cfRule type="cellIs" dxfId="36665" priority="713" operator="greaterThan">
      <formula>1</formula>
    </cfRule>
    <cfRule type="cellIs" dxfId="36664" priority="714" operator="lessThan">
      <formula>0.8</formula>
    </cfRule>
  </conditionalFormatting>
  <conditionalFormatting sqref="P84:P91">
    <cfRule type="cellIs" dxfId="36663" priority="712" operator="greaterThan">
      <formula>0</formula>
    </cfRule>
  </conditionalFormatting>
  <conditionalFormatting sqref="Q84:Q91">
    <cfRule type="cellIs" dxfId="36662" priority="711" operator="lessThan">
      <formula>0</formula>
    </cfRule>
  </conditionalFormatting>
  <conditionalFormatting sqref="R84:R91">
    <cfRule type="cellIs" dxfId="36661" priority="709" operator="lessThan">
      <formula>0.8</formula>
    </cfRule>
    <cfRule type="cellIs" dxfId="36660" priority="710" operator="greaterThan">
      <formula>1</formula>
    </cfRule>
  </conditionalFormatting>
  <conditionalFormatting sqref="R84:R91">
    <cfRule type="cellIs" dxfId="36659" priority="707" operator="greaterThan">
      <formula>1</formula>
    </cfRule>
    <cfRule type="cellIs" dxfId="36658" priority="708" operator="lessThan">
      <formula>0.8</formula>
    </cfRule>
  </conditionalFormatting>
  <conditionalFormatting sqref="P84:P91">
    <cfRule type="cellIs" dxfId="36657" priority="706" operator="greaterThan">
      <formula>0</formula>
    </cfRule>
  </conditionalFormatting>
  <conditionalFormatting sqref="Q84:Q91">
    <cfRule type="cellIs" dxfId="36656" priority="705" operator="lessThan">
      <formula>0</formula>
    </cfRule>
  </conditionalFormatting>
  <conditionalFormatting sqref="R84:R91">
    <cfRule type="cellIs" dxfId="36655" priority="703" operator="lessThan">
      <formula>0.8</formula>
    </cfRule>
    <cfRule type="cellIs" dxfId="36654" priority="704" operator="greaterThan">
      <formula>1</formula>
    </cfRule>
  </conditionalFormatting>
  <conditionalFormatting sqref="R84:R91">
    <cfRule type="cellIs" dxfId="36653" priority="701" operator="greaterThan">
      <formula>1</formula>
    </cfRule>
    <cfRule type="cellIs" dxfId="36652" priority="702" operator="lessThan">
      <formula>0.8</formula>
    </cfRule>
  </conditionalFormatting>
  <conditionalFormatting sqref="P84:P91">
    <cfRule type="cellIs" dxfId="36651" priority="700" operator="greaterThan">
      <formula>0</formula>
    </cfRule>
  </conditionalFormatting>
  <conditionalFormatting sqref="Q84:Q91">
    <cfRule type="cellIs" dxfId="36650" priority="699" operator="lessThan">
      <formula>0</formula>
    </cfRule>
  </conditionalFormatting>
  <conditionalFormatting sqref="R84:R91">
    <cfRule type="cellIs" dxfId="36649" priority="697" operator="lessThan">
      <formula>0.8</formula>
    </cfRule>
    <cfRule type="cellIs" dxfId="36648" priority="698" operator="greaterThan">
      <formula>1</formula>
    </cfRule>
  </conditionalFormatting>
  <conditionalFormatting sqref="R84:R91">
    <cfRule type="cellIs" dxfId="36647" priority="695" operator="greaterThan">
      <formula>1</formula>
    </cfRule>
    <cfRule type="cellIs" dxfId="36646" priority="696" operator="lessThan">
      <formula>0.8</formula>
    </cfRule>
  </conditionalFormatting>
  <conditionalFormatting sqref="P84:P91">
    <cfRule type="cellIs" dxfId="36645" priority="694" operator="greaterThan">
      <formula>0</formula>
    </cfRule>
  </conditionalFormatting>
  <conditionalFormatting sqref="P84:P91">
    <cfRule type="cellIs" dxfId="36644" priority="688" operator="greaterThan">
      <formula>0</formula>
    </cfRule>
  </conditionalFormatting>
  <conditionalFormatting sqref="Q84:Q91">
    <cfRule type="cellIs" dxfId="36643" priority="693" operator="lessThan">
      <formula>0</formula>
    </cfRule>
  </conditionalFormatting>
  <conditionalFormatting sqref="R84:R91">
    <cfRule type="cellIs" dxfId="36642" priority="691" operator="lessThan">
      <formula>0.8</formula>
    </cfRule>
    <cfRule type="cellIs" dxfId="36641" priority="692" operator="greaterThan">
      <formula>1</formula>
    </cfRule>
  </conditionalFormatting>
  <conditionalFormatting sqref="R84:R91">
    <cfRule type="cellIs" dxfId="36640" priority="689" operator="greaterThan">
      <formula>1</formula>
    </cfRule>
    <cfRule type="cellIs" dxfId="36639" priority="690" operator="lessThan">
      <formula>0.8</formula>
    </cfRule>
  </conditionalFormatting>
  <conditionalFormatting sqref="P84:P91">
    <cfRule type="cellIs" dxfId="36638" priority="682" operator="greaterThan">
      <formula>0</formula>
    </cfRule>
  </conditionalFormatting>
  <conditionalFormatting sqref="Q84:Q91">
    <cfRule type="cellIs" dxfId="36637" priority="687" operator="lessThan">
      <formula>0</formula>
    </cfRule>
  </conditionalFormatting>
  <conditionalFormatting sqref="R84:R91">
    <cfRule type="cellIs" dxfId="36636" priority="685" operator="lessThan">
      <formula>0.8</formula>
    </cfRule>
    <cfRule type="cellIs" dxfId="36635" priority="686" operator="greaterThan">
      <formula>1</formula>
    </cfRule>
  </conditionalFormatting>
  <conditionalFormatting sqref="R84:R91">
    <cfRule type="cellIs" dxfId="36634" priority="683" operator="greaterThan">
      <formula>1</formula>
    </cfRule>
    <cfRule type="cellIs" dxfId="36633" priority="684" operator="lessThan">
      <formula>0.8</formula>
    </cfRule>
  </conditionalFormatting>
  <conditionalFormatting sqref="R84:R91">
    <cfRule type="cellIs" dxfId="36632" priority="679" operator="lessThan">
      <formula>0.8</formula>
    </cfRule>
    <cfRule type="cellIs" dxfId="36631" priority="680" operator="greaterThan">
      <formula>1</formula>
    </cfRule>
  </conditionalFormatting>
  <conditionalFormatting sqref="R84:R91">
    <cfRule type="cellIs" dxfId="36630" priority="677" operator="greaterThan">
      <formula>1</formula>
    </cfRule>
    <cfRule type="cellIs" dxfId="36629" priority="678" operator="lessThan">
      <formula>0.8</formula>
    </cfRule>
  </conditionalFormatting>
  <conditionalFormatting sqref="P84:P91">
    <cfRule type="cellIs" dxfId="36628" priority="676" operator="greaterThan">
      <formula>0</formula>
    </cfRule>
  </conditionalFormatting>
  <conditionalFormatting sqref="Q84:Q91">
    <cfRule type="cellIs" dxfId="36627" priority="681" operator="lessThan">
      <formula>0</formula>
    </cfRule>
  </conditionalFormatting>
  <conditionalFormatting sqref="Q84:Q91">
    <cfRule type="cellIs" dxfId="36626" priority="675" operator="lessThan">
      <formula>0</formula>
    </cfRule>
  </conditionalFormatting>
  <conditionalFormatting sqref="R84:R91">
    <cfRule type="cellIs" dxfId="36625" priority="673" operator="lessThan">
      <formula>0.8</formula>
    </cfRule>
    <cfRule type="cellIs" dxfId="36624" priority="674" operator="greaterThan">
      <formula>1</formula>
    </cfRule>
  </conditionalFormatting>
  <conditionalFormatting sqref="R84:R91">
    <cfRule type="cellIs" dxfId="36623" priority="671" operator="greaterThan">
      <formula>1</formula>
    </cfRule>
    <cfRule type="cellIs" dxfId="36622" priority="672" operator="lessThan">
      <formula>0.8</formula>
    </cfRule>
  </conditionalFormatting>
  <conditionalFormatting sqref="P84:P91">
    <cfRule type="cellIs" dxfId="36621" priority="670" operator="greaterThan">
      <formula>0</formula>
    </cfRule>
  </conditionalFormatting>
  <conditionalFormatting sqref="P84:P91">
    <cfRule type="cellIs" dxfId="36620" priority="664" operator="greaterThan">
      <formula>0</formula>
    </cfRule>
  </conditionalFormatting>
  <conditionalFormatting sqref="Q84:Q91">
    <cfRule type="cellIs" dxfId="36619" priority="669" operator="lessThan">
      <formula>0</formula>
    </cfRule>
  </conditionalFormatting>
  <conditionalFormatting sqref="R84:R91">
    <cfRule type="cellIs" dxfId="36618" priority="667" operator="lessThan">
      <formula>0.8</formula>
    </cfRule>
    <cfRule type="cellIs" dxfId="36617" priority="668" operator="greaterThan">
      <formula>1</formula>
    </cfRule>
  </conditionalFormatting>
  <conditionalFormatting sqref="R84:R91">
    <cfRule type="cellIs" dxfId="36616" priority="665" operator="greaterThan">
      <formula>1</formula>
    </cfRule>
    <cfRule type="cellIs" dxfId="36615" priority="666" operator="lessThan">
      <formula>0.8</formula>
    </cfRule>
  </conditionalFormatting>
  <conditionalFormatting sqref="P84:P91">
    <cfRule type="cellIs" dxfId="36614" priority="658" operator="greaterThan">
      <formula>0</formula>
    </cfRule>
  </conditionalFormatting>
  <conditionalFormatting sqref="Q84:Q91">
    <cfRule type="cellIs" dxfId="36613" priority="663" operator="lessThan">
      <formula>0</formula>
    </cfRule>
  </conditionalFormatting>
  <conditionalFormatting sqref="R84:R91">
    <cfRule type="cellIs" dxfId="36612" priority="661" operator="lessThan">
      <formula>0.8</formula>
    </cfRule>
    <cfRule type="cellIs" dxfId="36611" priority="662" operator="greaterThan">
      <formula>1</formula>
    </cfRule>
  </conditionalFormatting>
  <conditionalFormatting sqref="R84:R91">
    <cfRule type="cellIs" dxfId="36610" priority="659" operator="greaterThan">
      <formula>1</formula>
    </cfRule>
    <cfRule type="cellIs" dxfId="36609" priority="660" operator="lessThan">
      <formula>0.8</formula>
    </cfRule>
  </conditionalFormatting>
  <conditionalFormatting sqref="R84:R91">
    <cfRule type="cellIs" dxfId="36608" priority="655" operator="lessThan">
      <formula>0.8</formula>
    </cfRule>
    <cfRule type="cellIs" dxfId="36607" priority="656" operator="greaterThan">
      <formula>1</formula>
    </cfRule>
  </conditionalFormatting>
  <conditionalFormatting sqref="R84:R91">
    <cfRule type="cellIs" dxfId="36606" priority="653" operator="greaterThan">
      <formula>1</formula>
    </cfRule>
    <cfRule type="cellIs" dxfId="36605" priority="654" operator="lessThan">
      <formula>0.8</formula>
    </cfRule>
  </conditionalFormatting>
  <conditionalFormatting sqref="P84:P91">
    <cfRule type="cellIs" dxfId="36604" priority="652" operator="greaterThan">
      <formula>0</formula>
    </cfRule>
  </conditionalFormatting>
  <conditionalFormatting sqref="Q84:Q91">
    <cfRule type="cellIs" dxfId="36603" priority="657" operator="lessThan">
      <formula>0</formula>
    </cfRule>
  </conditionalFormatting>
  <conditionalFormatting sqref="P84:P91">
    <cfRule type="cellIs" dxfId="36602" priority="646" operator="greaterThan">
      <formula>0</formula>
    </cfRule>
  </conditionalFormatting>
  <conditionalFormatting sqref="Q84:Q91">
    <cfRule type="cellIs" dxfId="36601" priority="651" operator="lessThan">
      <formula>0</formula>
    </cfRule>
  </conditionalFormatting>
  <conditionalFormatting sqref="R84:R91">
    <cfRule type="cellIs" dxfId="36600" priority="649" operator="lessThan">
      <formula>0.8</formula>
    </cfRule>
    <cfRule type="cellIs" dxfId="36599" priority="650" operator="greaterThan">
      <formula>1</formula>
    </cfRule>
  </conditionalFormatting>
  <conditionalFormatting sqref="R84:R91">
    <cfRule type="cellIs" dxfId="36598" priority="647" operator="greaterThan">
      <formula>1</formula>
    </cfRule>
    <cfRule type="cellIs" dxfId="36597" priority="648" operator="lessThan">
      <formula>0.8</formula>
    </cfRule>
  </conditionalFormatting>
  <conditionalFormatting sqref="R84:R91">
    <cfRule type="cellIs" dxfId="36596" priority="643" operator="lessThan">
      <formula>0.8</formula>
    </cfRule>
    <cfRule type="cellIs" dxfId="36595" priority="644" operator="greaterThan">
      <formula>1</formula>
    </cfRule>
  </conditionalFormatting>
  <conditionalFormatting sqref="R84:R91">
    <cfRule type="cellIs" dxfId="36594" priority="641" operator="greaterThan">
      <formula>1</formula>
    </cfRule>
    <cfRule type="cellIs" dxfId="36593" priority="642" operator="lessThan">
      <formula>0.8</formula>
    </cfRule>
  </conditionalFormatting>
  <conditionalFormatting sqref="P84:P91">
    <cfRule type="cellIs" dxfId="36592" priority="640" operator="greaterThan">
      <formula>0</formula>
    </cfRule>
  </conditionalFormatting>
  <conditionalFormatting sqref="Q84:Q91">
    <cfRule type="cellIs" dxfId="36591" priority="645" operator="lessThan">
      <formula>0</formula>
    </cfRule>
  </conditionalFormatting>
  <conditionalFormatting sqref="R84:R91">
    <cfRule type="cellIs" dxfId="36590" priority="637" operator="lessThan">
      <formula>0.8</formula>
    </cfRule>
    <cfRule type="cellIs" dxfId="36589" priority="638" operator="greaterThan">
      <formula>1</formula>
    </cfRule>
  </conditionalFormatting>
  <conditionalFormatting sqref="R84:R91">
    <cfRule type="cellIs" dxfId="36588" priority="635" operator="greaterThan">
      <formula>1</formula>
    </cfRule>
    <cfRule type="cellIs" dxfId="36587" priority="636" operator="lessThan">
      <formula>0.8</formula>
    </cfRule>
  </conditionalFormatting>
  <conditionalFormatting sqref="P84:P91">
    <cfRule type="cellIs" dxfId="36586" priority="634" operator="greaterThan">
      <formula>0</formula>
    </cfRule>
  </conditionalFormatting>
  <conditionalFormatting sqref="Q84:Q91">
    <cfRule type="cellIs" dxfId="36585" priority="639" operator="lessThan">
      <formula>0</formula>
    </cfRule>
  </conditionalFormatting>
  <conditionalFormatting sqref="Q84:Q91">
    <cfRule type="cellIs" dxfId="36584" priority="633" operator="lessThan">
      <formula>0</formula>
    </cfRule>
  </conditionalFormatting>
  <conditionalFormatting sqref="R84:R91">
    <cfRule type="cellIs" dxfId="36583" priority="631" operator="lessThan">
      <formula>0.8</formula>
    </cfRule>
    <cfRule type="cellIs" dxfId="36582" priority="632" operator="greaterThan">
      <formula>1</formula>
    </cfRule>
  </conditionalFormatting>
  <conditionalFormatting sqref="R84:R91">
    <cfRule type="cellIs" dxfId="36581" priority="629" operator="greaterThan">
      <formula>1</formula>
    </cfRule>
    <cfRule type="cellIs" dxfId="36580" priority="630" operator="lessThan">
      <formula>0.8</formula>
    </cfRule>
  </conditionalFormatting>
  <conditionalFormatting sqref="P84:P91">
    <cfRule type="cellIs" dxfId="36579" priority="628" operator="greaterThan">
      <formula>0</formula>
    </cfRule>
  </conditionalFormatting>
  <conditionalFormatting sqref="Q84:Q91">
    <cfRule type="cellIs" dxfId="36578" priority="622" operator="lessThan">
      <formula>0</formula>
    </cfRule>
  </conditionalFormatting>
  <conditionalFormatting sqref="R84:R91">
    <cfRule type="cellIs" dxfId="36577" priority="626" operator="lessThan">
      <formula>0.8</formula>
    </cfRule>
    <cfRule type="cellIs" dxfId="36576" priority="627" operator="greaterThan">
      <formula>1</formula>
    </cfRule>
  </conditionalFormatting>
  <conditionalFormatting sqref="R84:R91">
    <cfRule type="cellIs" dxfId="36575" priority="624" operator="greaterThan">
      <formula>1</formula>
    </cfRule>
    <cfRule type="cellIs" dxfId="36574" priority="625" operator="lessThan">
      <formula>0.8</formula>
    </cfRule>
  </conditionalFormatting>
  <conditionalFormatting sqref="P84:P91">
    <cfRule type="cellIs" dxfId="36573" priority="623" operator="greaterThan">
      <formula>0</formula>
    </cfRule>
  </conditionalFormatting>
  <conditionalFormatting sqref="Q84:Q91">
    <cfRule type="cellIs" dxfId="36572" priority="621" operator="lessThan">
      <formula>0</formula>
    </cfRule>
  </conditionalFormatting>
  <conditionalFormatting sqref="R84:R91">
    <cfRule type="cellIs" dxfId="36571" priority="619" operator="lessThan">
      <formula>0.8</formula>
    </cfRule>
    <cfRule type="cellIs" dxfId="36570" priority="620" operator="greaterThan">
      <formula>1</formula>
    </cfRule>
  </conditionalFormatting>
  <conditionalFormatting sqref="R84:R91">
    <cfRule type="cellIs" dxfId="36569" priority="617" operator="greaterThan">
      <formula>1</formula>
    </cfRule>
    <cfRule type="cellIs" dxfId="36568" priority="618" operator="lessThan">
      <formula>0.8</formula>
    </cfRule>
  </conditionalFormatting>
  <conditionalFormatting sqref="P84:P91">
    <cfRule type="cellIs" dxfId="36567" priority="616" operator="greaterThan">
      <formula>0</formula>
    </cfRule>
  </conditionalFormatting>
  <conditionalFormatting sqref="Q84:Q91">
    <cfRule type="cellIs" dxfId="36566" priority="615" operator="lessThan">
      <formula>0</formula>
    </cfRule>
  </conditionalFormatting>
  <conditionalFormatting sqref="R84:R91">
    <cfRule type="cellIs" dxfId="36565" priority="613" operator="lessThan">
      <formula>0.8</formula>
    </cfRule>
    <cfRule type="cellIs" dxfId="36564" priority="614" operator="greaterThan">
      <formula>1</formula>
    </cfRule>
  </conditionalFormatting>
  <conditionalFormatting sqref="R84:R91">
    <cfRule type="cellIs" dxfId="36563" priority="611" operator="greaterThan">
      <formula>1</formula>
    </cfRule>
    <cfRule type="cellIs" dxfId="36562" priority="612" operator="lessThan">
      <formula>0.8</formula>
    </cfRule>
  </conditionalFormatting>
  <conditionalFormatting sqref="P84:P91">
    <cfRule type="cellIs" dxfId="36561" priority="610" operator="greaterThan">
      <formula>0</formula>
    </cfRule>
  </conditionalFormatting>
  <conditionalFormatting sqref="Q84:Q91">
    <cfRule type="cellIs" dxfId="36560" priority="609" operator="lessThan">
      <formula>0</formula>
    </cfRule>
  </conditionalFormatting>
  <conditionalFormatting sqref="R84:R91">
    <cfRule type="cellIs" dxfId="36559" priority="607" operator="lessThan">
      <formula>0.8</formula>
    </cfRule>
    <cfRule type="cellIs" dxfId="36558" priority="608" operator="greaterThan">
      <formula>1</formula>
    </cfRule>
  </conditionalFormatting>
  <conditionalFormatting sqref="R84:R91">
    <cfRule type="cellIs" dxfId="36557" priority="605" operator="greaterThan">
      <formula>1</formula>
    </cfRule>
    <cfRule type="cellIs" dxfId="36556" priority="606" operator="lessThan">
      <formula>0.8</formula>
    </cfRule>
  </conditionalFormatting>
  <conditionalFormatting sqref="P84:P91">
    <cfRule type="cellIs" dxfId="36555" priority="604" operator="greaterThan">
      <formula>0</formula>
    </cfRule>
  </conditionalFormatting>
  <conditionalFormatting sqref="Q84:Q91">
    <cfRule type="cellIs" dxfId="36554" priority="603" operator="lessThan">
      <formula>0</formula>
    </cfRule>
  </conditionalFormatting>
  <conditionalFormatting sqref="R84:R91">
    <cfRule type="cellIs" dxfId="36553" priority="601" operator="lessThan">
      <formula>0.8</formula>
    </cfRule>
    <cfRule type="cellIs" dxfId="36552" priority="602" operator="greaterThan">
      <formula>1</formula>
    </cfRule>
  </conditionalFormatting>
  <conditionalFormatting sqref="R84:R91">
    <cfRule type="cellIs" dxfId="36551" priority="599" operator="greaterThan">
      <formula>1</formula>
    </cfRule>
    <cfRule type="cellIs" dxfId="36550" priority="600" operator="lessThan">
      <formula>0.8</formula>
    </cfRule>
  </conditionalFormatting>
  <conditionalFormatting sqref="P84:P91">
    <cfRule type="cellIs" dxfId="36549" priority="598" operator="greaterThan">
      <formula>0</formula>
    </cfRule>
  </conditionalFormatting>
  <conditionalFormatting sqref="Q84:Q91">
    <cfRule type="cellIs" dxfId="36548" priority="597" operator="lessThan">
      <formula>0</formula>
    </cfRule>
  </conditionalFormatting>
  <conditionalFormatting sqref="R84:R91">
    <cfRule type="cellIs" dxfId="36547" priority="595" operator="lessThan">
      <formula>0.8</formula>
    </cfRule>
    <cfRule type="cellIs" dxfId="36546" priority="596" operator="greaterThan">
      <formula>1</formula>
    </cfRule>
  </conditionalFormatting>
  <conditionalFormatting sqref="R84:R91">
    <cfRule type="cellIs" dxfId="36545" priority="593" operator="greaterThan">
      <formula>1</formula>
    </cfRule>
    <cfRule type="cellIs" dxfId="36544" priority="594" operator="lessThan">
      <formula>0.8</formula>
    </cfRule>
  </conditionalFormatting>
  <conditionalFormatting sqref="P84:P91">
    <cfRule type="cellIs" dxfId="36543" priority="592" operator="greaterThan">
      <formula>0</formula>
    </cfRule>
  </conditionalFormatting>
  <conditionalFormatting sqref="P84:P91">
    <cfRule type="cellIs" dxfId="36542" priority="586" operator="greaterThan">
      <formula>0</formula>
    </cfRule>
  </conditionalFormatting>
  <conditionalFormatting sqref="Q84:Q91">
    <cfRule type="cellIs" dxfId="36541" priority="591" operator="lessThan">
      <formula>0</formula>
    </cfRule>
  </conditionalFormatting>
  <conditionalFormatting sqref="R84:R91">
    <cfRule type="cellIs" dxfId="36540" priority="589" operator="lessThan">
      <formula>0.8</formula>
    </cfRule>
    <cfRule type="cellIs" dxfId="36539" priority="590" operator="greaterThan">
      <formula>1</formula>
    </cfRule>
  </conditionalFormatting>
  <conditionalFormatting sqref="R84:R91">
    <cfRule type="cellIs" dxfId="36538" priority="587" operator="greaterThan">
      <formula>1</formula>
    </cfRule>
    <cfRule type="cellIs" dxfId="36537" priority="588" operator="lessThan">
      <formula>0.8</formula>
    </cfRule>
  </conditionalFormatting>
  <conditionalFormatting sqref="P84:P91">
    <cfRule type="cellIs" dxfId="36536" priority="580" operator="greaterThan">
      <formula>0</formula>
    </cfRule>
  </conditionalFormatting>
  <conditionalFormatting sqref="Q84:Q91">
    <cfRule type="cellIs" dxfId="36535" priority="585" operator="lessThan">
      <formula>0</formula>
    </cfRule>
  </conditionalFormatting>
  <conditionalFormatting sqref="R84:R91">
    <cfRule type="cellIs" dxfId="36534" priority="583" operator="lessThan">
      <formula>0.8</formula>
    </cfRule>
    <cfRule type="cellIs" dxfId="36533" priority="584" operator="greaterThan">
      <formula>1</formula>
    </cfRule>
  </conditionalFormatting>
  <conditionalFormatting sqref="R84:R91">
    <cfRule type="cellIs" dxfId="36532" priority="581" operator="greaterThan">
      <formula>1</formula>
    </cfRule>
    <cfRule type="cellIs" dxfId="36531" priority="582" operator="lessThan">
      <formula>0.8</formula>
    </cfRule>
  </conditionalFormatting>
  <conditionalFormatting sqref="R84:R91">
    <cfRule type="cellIs" dxfId="36530" priority="577" operator="lessThan">
      <formula>0.8</formula>
    </cfRule>
    <cfRule type="cellIs" dxfId="36529" priority="578" operator="greaterThan">
      <formula>1</formula>
    </cfRule>
  </conditionalFormatting>
  <conditionalFormatting sqref="R84:R91">
    <cfRule type="cellIs" dxfId="36528" priority="575" operator="greaterThan">
      <formula>1</formula>
    </cfRule>
    <cfRule type="cellIs" dxfId="36527" priority="576" operator="lessThan">
      <formula>0.8</formula>
    </cfRule>
  </conditionalFormatting>
  <conditionalFormatting sqref="P84:P91">
    <cfRule type="cellIs" dxfId="36526" priority="574" operator="greaterThan">
      <formula>0</formula>
    </cfRule>
  </conditionalFormatting>
  <conditionalFormatting sqref="Q84:Q91">
    <cfRule type="cellIs" dxfId="36525" priority="579" operator="lessThan">
      <formula>0</formula>
    </cfRule>
  </conditionalFormatting>
  <conditionalFormatting sqref="Q84:Q91">
    <cfRule type="cellIs" dxfId="36524" priority="573" operator="lessThan">
      <formula>0</formula>
    </cfRule>
  </conditionalFormatting>
  <conditionalFormatting sqref="R84:R91">
    <cfRule type="cellIs" dxfId="36523" priority="571" operator="lessThan">
      <formula>0.8</formula>
    </cfRule>
    <cfRule type="cellIs" dxfId="36522" priority="572" operator="greaterThan">
      <formula>1</formula>
    </cfRule>
  </conditionalFormatting>
  <conditionalFormatting sqref="R84:R91">
    <cfRule type="cellIs" dxfId="36521" priority="569" operator="greaterThan">
      <formula>1</formula>
    </cfRule>
    <cfRule type="cellIs" dxfId="36520" priority="570" operator="lessThan">
      <formula>0.8</formula>
    </cfRule>
  </conditionalFormatting>
  <conditionalFormatting sqref="P84:P91">
    <cfRule type="cellIs" dxfId="36519" priority="568" operator="greaterThan">
      <formula>0</formula>
    </cfRule>
  </conditionalFormatting>
  <conditionalFormatting sqref="Q84:Q91">
    <cfRule type="cellIs" dxfId="36518" priority="567" operator="lessThan">
      <formula>0</formula>
    </cfRule>
  </conditionalFormatting>
  <conditionalFormatting sqref="R84:R91">
    <cfRule type="cellIs" dxfId="36517" priority="565" operator="lessThan">
      <formula>0.8</formula>
    </cfRule>
    <cfRule type="cellIs" dxfId="36516" priority="566" operator="greaterThan">
      <formula>1</formula>
    </cfRule>
  </conditionalFormatting>
  <conditionalFormatting sqref="R84:R91">
    <cfRule type="cellIs" dxfId="36515" priority="563" operator="greaterThan">
      <formula>1</formula>
    </cfRule>
    <cfRule type="cellIs" dxfId="36514" priority="564" operator="lessThan">
      <formula>0.8</formula>
    </cfRule>
  </conditionalFormatting>
  <conditionalFormatting sqref="P84:P91">
    <cfRule type="cellIs" dxfId="36513" priority="562" operator="greaterThan">
      <formula>0</formula>
    </cfRule>
  </conditionalFormatting>
  <conditionalFormatting sqref="Q84:Q91">
    <cfRule type="cellIs" dxfId="36512" priority="561" operator="lessThan">
      <formula>0</formula>
    </cfRule>
  </conditionalFormatting>
  <conditionalFormatting sqref="R84:R91">
    <cfRule type="cellIs" dxfId="36511" priority="559" operator="lessThan">
      <formula>0.8</formula>
    </cfRule>
    <cfRule type="cellIs" dxfId="36510" priority="560" operator="greaterThan">
      <formula>1</formula>
    </cfRule>
  </conditionalFormatting>
  <conditionalFormatting sqref="R84:R91">
    <cfRule type="cellIs" dxfId="36509" priority="557" operator="greaterThan">
      <formula>1</formula>
    </cfRule>
    <cfRule type="cellIs" dxfId="36508" priority="558" operator="lessThan">
      <formula>0.8</formula>
    </cfRule>
  </conditionalFormatting>
  <conditionalFormatting sqref="P84:P91">
    <cfRule type="cellIs" dxfId="36507" priority="556" operator="greaterThan">
      <formula>0</formula>
    </cfRule>
  </conditionalFormatting>
  <conditionalFormatting sqref="Q84:Q91">
    <cfRule type="cellIs" dxfId="36506" priority="555" operator="lessThan">
      <formula>0</formula>
    </cfRule>
  </conditionalFormatting>
  <conditionalFormatting sqref="R84:R91">
    <cfRule type="cellIs" dxfId="36505" priority="553" operator="lessThan">
      <formula>0.8</formula>
    </cfRule>
    <cfRule type="cellIs" dxfId="36504" priority="554" operator="greaterThan">
      <formula>1</formula>
    </cfRule>
  </conditionalFormatting>
  <conditionalFormatting sqref="R84:R91">
    <cfRule type="cellIs" dxfId="36503" priority="551" operator="greaterThan">
      <formula>1</formula>
    </cfRule>
    <cfRule type="cellIs" dxfId="36502" priority="552" operator="lessThan">
      <formula>0.8</formula>
    </cfRule>
  </conditionalFormatting>
  <conditionalFormatting sqref="P84:P91">
    <cfRule type="cellIs" dxfId="36501" priority="550" operator="greaterThan">
      <formula>0</formula>
    </cfRule>
  </conditionalFormatting>
  <conditionalFormatting sqref="P84:P91">
    <cfRule type="cellIs" dxfId="36500" priority="544" operator="greaterThan">
      <formula>0</formula>
    </cfRule>
  </conditionalFormatting>
  <conditionalFormatting sqref="Q84:Q91">
    <cfRule type="cellIs" dxfId="36499" priority="549" operator="lessThan">
      <formula>0</formula>
    </cfRule>
  </conditionalFormatting>
  <conditionalFormatting sqref="R84:R91">
    <cfRule type="cellIs" dxfId="36498" priority="547" operator="lessThan">
      <formula>0.8</formula>
    </cfRule>
    <cfRule type="cellIs" dxfId="36497" priority="548" operator="greaterThan">
      <formula>1</formula>
    </cfRule>
  </conditionalFormatting>
  <conditionalFormatting sqref="R84:R91">
    <cfRule type="cellIs" dxfId="36496" priority="545" operator="greaterThan">
      <formula>1</formula>
    </cfRule>
    <cfRule type="cellIs" dxfId="36495" priority="546" operator="lessThan">
      <formula>0.8</formula>
    </cfRule>
  </conditionalFormatting>
  <conditionalFormatting sqref="P84:P91">
    <cfRule type="cellIs" dxfId="36494" priority="538" operator="greaterThan">
      <formula>0</formula>
    </cfRule>
  </conditionalFormatting>
  <conditionalFormatting sqref="Q84:Q91">
    <cfRule type="cellIs" dxfId="36493" priority="543" operator="lessThan">
      <formula>0</formula>
    </cfRule>
  </conditionalFormatting>
  <conditionalFormatting sqref="R84:R91">
    <cfRule type="cellIs" dxfId="36492" priority="541" operator="lessThan">
      <formula>0.8</formula>
    </cfRule>
    <cfRule type="cellIs" dxfId="36491" priority="542" operator="greaterThan">
      <formula>1</formula>
    </cfRule>
  </conditionalFormatting>
  <conditionalFormatting sqref="R84:R91">
    <cfRule type="cellIs" dxfId="36490" priority="539" operator="greaterThan">
      <formula>1</formula>
    </cfRule>
    <cfRule type="cellIs" dxfId="36489" priority="540" operator="lessThan">
      <formula>0.8</formula>
    </cfRule>
  </conditionalFormatting>
  <conditionalFormatting sqref="R84:R91">
    <cfRule type="cellIs" dxfId="36488" priority="535" operator="lessThan">
      <formula>0.8</formula>
    </cfRule>
    <cfRule type="cellIs" dxfId="36487" priority="536" operator="greaterThan">
      <formula>1</formula>
    </cfRule>
  </conditionalFormatting>
  <conditionalFormatting sqref="R84:R91">
    <cfRule type="cellIs" dxfId="36486" priority="533" operator="greaterThan">
      <formula>1</formula>
    </cfRule>
    <cfRule type="cellIs" dxfId="36485" priority="534" operator="lessThan">
      <formula>0.8</formula>
    </cfRule>
  </conditionalFormatting>
  <conditionalFormatting sqref="P84:P91">
    <cfRule type="cellIs" dxfId="36484" priority="532" operator="greaterThan">
      <formula>0</formula>
    </cfRule>
  </conditionalFormatting>
  <conditionalFormatting sqref="Q84:Q91">
    <cfRule type="cellIs" dxfId="36483" priority="537" operator="lessThan">
      <formula>0</formula>
    </cfRule>
  </conditionalFormatting>
  <conditionalFormatting sqref="Q84:Q91">
    <cfRule type="cellIs" dxfId="36482" priority="531" operator="lessThan">
      <formula>0</formula>
    </cfRule>
  </conditionalFormatting>
  <conditionalFormatting sqref="R84:R91">
    <cfRule type="cellIs" dxfId="36481" priority="529" operator="lessThan">
      <formula>0.8</formula>
    </cfRule>
    <cfRule type="cellIs" dxfId="36480" priority="530" operator="greaterThan">
      <formula>1</formula>
    </cfRule>
  </conditionalFormatting>
  <conditionalFormatting sqref="R84:R91">
    <cfRule type="cellIs" dxfId="36479" priority="527" operator="greaterThan">
      <formula>1</formula>
    </cfRule>
    <cfRule type="cellIs" dxfId="36478" priority="528" operator="lessThan">
      <formula>0.8</formula>
    </cfRule>
  </conditionalFormatting>
  <conditionalFormatting sqref="P84:P91">
    <cfRule type="cellIs" dxfId="36477" priority="526" operator="greaterThan">
      <formula>0</formula>
    </cfRule>
  </conditionalFormatting>
  <conditionalFormatting sqref="P84:P91">
    <cfRule type="cellIs" dxfId="36476" priority="520" operator="greaterThan">
      <formula>0</formula>
    </cfRule>
  </conditionalFormatting>
  <conditionalFormatting sqref="Q84:Q91">
    <cfRule type="cellIs" dxfId="36475" priority="525" operator="lessThan">
      <formula>0</formula>
    </cfRule>
  </conditionalFormatting>
  <conditionalFormatting sqref="R84:R91">
    <cfRule type="cellIs" dxfId="36474" priority="523" operator="lessThan">
      <formula>0.8</formula>
    </cfRule>
    <cfRule type="cellIs" dxfId="36473" priority="524" operator="greaterThan">
      <formula>1</formula>
    </cfRule>
  </conditionalFormatting>
  <conditionalFormatting sqref="R84:R91">
    <cfRule type="cellIs" dxfId="36472" priority="521" operator="greaterThan">
      <formula>1</formula>
    </cfRule>
    <cfRule type="cellIs" dxfId="36471" priority="522" operator="lessThan">
      <formula>0.8</formula>
    </cfRule>
  </conditionalFormatting>
  <conditionalFormatting sqref="P84:P91">
    <cfRule type="cellIs" dxfId="36470" priority="514" operator="greaterThan">
      <formula>0</formula>
    </cfRule>
  </conditionalFormatting>
  <conditionalFormatting sqref="Q84:Q91">
    <cfRule type="cellIs" dxfId="36469" priority="519" operator="lessThan">
      <formula>0</formula>
    </cfRule>
  </conditionalFormatting>
  <conditionalFormatting sqref="R84:R91">
    <cfRule type="cellIs" dxfId="36468" priority="517" operator="lessThan">
      <formula>0.8</formula>
    </cfRule>
    <cfRule type="cellIs" dxfId="36467" priority="518" operator="greaterThan">
      <formula>1</formula>
    </cfRule>
  </conditionalFormatting>
  <conditionalFormatting sqref="R84:R91">
    <cfRule type="cellIs" dxfId="36466" priority="515" operator="greaterThan">
      <formula>1</formula>
    </cfRule>
    <cfRule type="cellIs" dxfId="36465" priority="516" operator="lessThan">
      <formula>0.8</formula>
    </cfRule>
  </conditionalFormatting>
  <conditionalFormatting sqref="R84:R91">
    <cfRule type="cellIs" dxfId="36464" priority="511" operator="lessThan">
      <formula>0.8</formula>
    </cfRule>
    <cfRule type="cellIs" dxfId="36463" priority="512" operator="greaterThan">
      <formula>1</formula>
    </cfRule>
  </conditionalFormatting>
  <conditionalFormatting sqref="R84:R91">
    <cfRule type="cellIs" dxfId="36462" priority="509" operator="greaterThan">
      <formula>1</formula>
    </cfRule>
    <cfRule type="cellIs" dxfId="36461" priority="510" operator="lessThan">
      <formula>0.8</formula>
    </cfRule>
  </conditionalFormatting>
  <conditionalFormatting sqref="P84:P91">
    <cfRule type="cellIs" dxfId="36460" priority="508" operator="greaterThan">
      <formula>0</formula>
    </cfRule>
  </conditionalFormatting>
  <conditionalFormatting sqref="Q84:Q91">
    <cfRule type="cellIs" dxfId="36459" priority="513" operator="lessThan">
      <formula>0</formula>
    </cfRule>
  </conditionalFormatting>
  <conditionalFormatting sqref="P84:P91">
    <cfRule type="cellIs" dxfId="36458" priority="502" operator="greaterThan">
      <formula>0</formula>
    </cfRule>
  </conditionalFormatting>
  <conditionalFormatting sqref="Q84:Q91">
    <cfRule type="cellIs" dxfId="36457" priority="507" operator="lessThan">
      <formula>0</formula>
    </cfRule>
  </conditionalFormatting>
  <conditionalFormatting sqref="R84:R91">
    <cfRule type="cellIs" dxfId="36456" priority="505" operator="lessThan">
      <formula>0.8</formula>
    </cfRule>
    <cfRule type="cellIs" dxfId="36455" priority="506" operator="greaterThan">
      <formula>1</formula>
    </cfRule>
  </conditionalFormatting>
  <conditionalFormatting sqref="R84:R91">
    <cfRule type="cellIs" dxfId="36454" priority="503" operator="greaterThan">
      <formula>1</formula>
    </cfRule>
    <cfRule type="cellIs" dxfId="36453" priority="504" operator="lessThan">
      <formula>0.8</formula>
    </cfRule>
  </conditionalFormatting>
  <conditionalFormatting sqref="R84:R91">
    <cfRule type="cellIs" dxfId="36452" priority="499" operator="lessThan">
      <formula>0.8</formula>
    </cfRule>
    <cfRule type="cellIs" dxfId="36451" priority="500" operator="greaterThan">
      <formula>1</formula>
    </cfRule>
  </conditionalFormatting>
  <conditionalFormatting sqref="R84:R91">
    <cfRule type="cellIs" dxfId="36450" priority="497" operator="greaterThan">
      <formula>1</formula>
    </cfRule>
    <cfRule type="cellIs" dxfId="36449" priority="498" operator="lessThan">
      <formula>0.8</formula>
    </cfRule>
  </conditionalFormatting>
  <conditionalFormatting sqref="P84:P91">
    <cfRule type="cellIs" dxfId="36448" priority="496" operator="greaterThan">
      <formula>0</formula>
    </cfRule>
  </conditionalFormatting>
  <conditionalFormatting sqref="Q84:Q91">
    <cfRule type="cellIs" dxfId="36447" priority="501" operator="lessThan">
      <formula>0</formula>
    </cfRule>
  </conditionalFormatting>
  <conditionalFormatting sqref="R84:R91">
    <cfRule type="cellIs" dxfId="36446" priority="493" operator="lessThan">
      <formula>0.8</formula>
    </cfRule>
    <cfRule type="cellIs" dxfId="36445" priority="494" operator="greaterThan">
      <formula>1</formula>
    </cfRule>
  </conditionalFormatting>
  <conditionalFormatting sqref="R84:R91">
    <cfRule type="cellIs" dxfId="36444" priority="491" operator="greaterThan">
      <formula>1</formula>
    </cfRule>
    <cfRule type="cellIs" dxfId="36443" priority="492" operator="lessThan">
      <formula>0.8</formula>
    </cfRule>
  </conditionalFormatting>
  <conditionalFormatting sqref="P84:P91">
    <cfRule type="cellIs" dxfId="36442" priority="490" operator="greaterThan">
      <formula>0</formula>
    </cfRule>
  </conditionalFormatting>
  <conditionalFormatting sqref="Q84:Q91">
    <cfRule type="cellIs" dxfId="36441" priority="495" operator="lessThan">
      <formula>0</formula>
    </cfRule>
  </conditionalFormatting>
  <conditionalFormatting sqref="Q84:Q91">
    <cfRule type="cellIs" dxfId="36440" priority="489" operator="lessThan">
      <formula>0</formula>
    </cfRule>
  </conditionalFormatting>
  <conditionalFormatting sqref="R84:R91">
    <cfRule type="cellIs" dxfId="36439" priority="487" operator="lessThan">
      <formula>0.8</formula>
    </cfRule>
    <cfRule type="cellIs" dxfId="36438" priority="488" operator="greaterThan">
      <formula>1</formula>
    </cfRule>
  </conditionalFormatting>
  <conditionalFormatting sqref="R84:R91">
    <cfRule type="cellIs" dxfId="36437" priority="485" operator="greaterThan">
      <formula>1</formula>
    </cfRule>
    <cfRule type="cellIs" dxfId="36436" priority="486" operator="lessThan">
      <formula>0.8</formula>
    </cfRule>
  </conditionalFormatting>
  <conditionalFormatting sqref="P84:P91">
    <cfRule type="cellIs" dxfId="36435" priority="484" operator="greaterThan">
      <formula>0</formula>
    </cfRule>
  </conditionalFormatting>
  <conditionalFormatting sqref="Q84:Q91">
    <cfRule type="cellIs" dxfId="36434" priority="478" operator="lessThan">
      <formula>0</formula>
    </cfRule>
  </conditionalFormatting>
  <conditionalFormatting sqref="R84:R91">
    <cfRule type="cellIs" dxfId="36433" priority="482" operator="lessThan">
      <formula>0.8</formula>
    </cfRule>
    <cfRule type="cellIs" dxfId="36432" priority="483" operator="greaterThan">
      <formula>1</formula>
    </cfRule>
  </conditionalFormatting>
  <conditionalFormatting sqref="R84:R91">
    <cfRule type="cellIs" dxfId="36431" priority="480" operator="greaterThan">
      <formula>1</formula>
    </cfRule>
    <cfRule type="cellIs" dxfId="36430" priority="481" operator="lessThan">
      <formula>0.8</formula>
    </cfRule>
  </conditionalFormatting>
  <conditionalFormatting sqref="P84:P91">
    <cfRule type="cellIs" dxfId="36429" priority="479" operator="greaterThan">
      <formula>0</formula>
    </cfRule>
  </conditionalFormatting>
  <conditionalFormatting sqref="Q84:Q91">
    <cfRule type="cellIs" dxfId="36428" priority="477" operator="lessThan">
      <formula>0</formula>
    </cfRule>
  </conditionalFormatting>
  <conditionalFormatting sqref="R84:R91">
    <cfRule type="cellIs" dxfId="36427" priority="475" operator="lessThan">
      <formula>0.8</formula>
    </cfRule>
    <cfRule type="cellIs" dxfId="36426" priority="476" operator="greaterThan">
      <formula>1</formula>
    </cfRule>
  </conditionalFormatting>
  <conditionalFormatting sqref="R84:R91">
    <cfRule type="cellIs" dxfId="36425" priority="473" operator="greaterThan">
      <formula>1</formula>
    </cfRule>
    <cfRule type="cellIs" dxfId="36424" priority="474" operator="lessThan">
      <formula>0.8</formula>
    </cfRule>
  </conditionalFormatting>
  <conditionalFormatting sqref="P84:P91">
    <cfRule type="cellIs" dxfId="36423" priority="472" operator="greaterThan">
      <formula>0</formula>
    </cfRule>
  </conditionalFormatting>
  <conditionalFormatting sqref="Q84:Q91">
    <cfRule type="cellIs" dxfId="36422" priority="471" operator="lessThan">
      <formula>0</formula>
    </cfRule>
  </conditionalFormatting>
  <conditionalFormatting sqref="R84:R91">
    <cfRule type="cellIs" dxfId="36421" priority="469" operator="lessThan">
      <formula>0.8</formula>
    </cfRule>
    <cfRule type="cellIs" dxfId="36420" priority="470" operator="greaterThan">
      <formula>1</formula>
    </cfRule>
  </conditionalFormatting>
  <conditionalFormatting sqref="R84:R91">
    <cfRule type="cellIs" dxfId="36419" priority="467" operator="greaterThan">
      <formula>1</formula>
    </cfRule>
    <cfRule type="cellIs" dxfId="36418" priority="468" operator="lessThan">
      <formula>0.8</formula>
    </cfRule>
  </conditionalFormatting>
  <conditionalFormatting sqref="P84:P91">
    <cfRule type="cellIs" dxfId="36417" priority="466" operator="greaterThan">
      <formula>0</formula>
    </cfRule>
  </conditionalFormatting>
  <conditionalFormatting sqref="Q84:Q91">
    <cfRule type="cellIs" dxfId="36416" priority="465" operator="lessThan">
      <formula>0</formula>
    </cfRule>
  </conditionalFormatting>
  <conditionalFormatting sqref="R84:R91">
    <cfRule type="cellIs" dxfId="36415" priority="463" operator="lessThan">
      <formula>0.8</formula>
    </cfRule>
    <cfRule type="cellIs" dxfId="36414" priority="464" operator="greaterThan">
      <formula>1</formula>
    </cfRule>
  </conditionalFormatting>
  <conditionalFormatting sqref="R84:R91">
    <cfRule type="cellIs" dxfId="36413" priority="461" operator="greaterThan">
      <formula>1</formula>
    </cfRule>
    <cfRule type="cellIs" dxfId="36412" priority="462" operator="lessThan">
      <formula>0.8</formula>
    </cfRule>
  </conditionalFormatting>
  <conditionalFormatting sqref="P84:P91">
    <cfRule type="cellIs" dxfId="36411" priority="460" operator="greaterThan">
      <formula>0</formula>
    </cfRule>
  </conditionalFormatting>
  <conditionalFormatting sqref="Q84:Q91">
    <cfRule type="cellIs" dxfId="36410" priority="459" operator="lessThan">
      <formula>0</formula>
    </cfRule>
  </conditionalFormatting>
  <conditionalFormatting sqref="R84:R91">
    <cfRule type="cellIs" dxfId="36409" priority="457" operator="lessThan">
      <formula>0.8</formula>
    </cfRule>
    <cfRule type="cellIs" dxfId="36408" priority="458" operator="greaterThan">
      <formula>1</formula>
    </cfRule>
  </conditionalFormatting>
  <conditionalFormatting sqref="R84:R91">
    <cfRule type="cellIs" dxfId="36407" priority="455" operator="greaterThan">
      <formula>1</formula>
    </cfRule>
    <cfRule type="cellIs" dxfId="36406" priority="456" operator="lessThan">
      <formula>0.8</formula>
    </cfRule>
  </conditionalFormatting>
  <conditionalFormatting sqref="P84:P91">
    <cfRule type="cellIs" dxfId="36405" priority="454" operator="greaterThan">
      <formula>0</formula>
    </cfRule>
  </conditionalFormatting>
  <conditionalFormatting sqref="Q84:Q91">
    <cfRule type="cellIs" dxfId="36404" priority="453" operator="lessThan">
      <formula>0</formula>
    </cfRule>
  </conditionalFormatting>
  <conditionalFormatting sqref="R84:R91">
    <cfRule type="cellIs" dxfId="36403" priority="451" operator="lessThan">
      <formula>0.8</formula>
    </cfRule>
    <cfRule type="cellIs" dxfId="36402" priority="452" operator="greaterThan">
      <formula>1</formula>
    </cfRule>
  </conditionalFormatting>
  <conditionalFormatting sqref="R84:R91">
    <cfRule type="cellIs" dxfId="36401" priority="449" operator="greaterThan">
      <formula>1</formula>
    </cfRule>
    <cfRule type="cellIs" dxfId="36400" priority="450" operator="lessThan">
      <formula>0.8</formula>
    </cfRule>
  </conditionalFormatting>
  <conditionalFormatting sqref="P84:P91">
    <cfRule type="cellIs" dxfId="36399" priority="448" operator="greaterThan">
      <formula>0</formula>
    </cfRule>
  </conditionalFormatting>
  <conditionalFormatting sqref="P84:P91">
    <cfRule type="cellIs" dxfId="36398" priority="442" operator="greaterThan">
      <formula>0</formula>
    </cfRule>
  </conditionalFormatting>
  <conditionalFormatting sqref="Q84:Q91">
    <cfRule type="cellIs" dxfId="36397" priority="447" operator="lessThan">
      <formula>0</formula>
    </cfRule>
  </conditionalFormatting>
  <conditionalFormatting sqref="R84:R91">
    <cfRule type="cellIs" dxfId="36396" priority="445" operator="lessThan">
      <formula>0.8</formula>
    </cfRule>
    <cfRule type="cellIs" dxfId="36395" priority="446" operator="greaterThan">
      <formula>1</formula>
    </cfRule>
  </conditionalFormatting>
  <conditionalFormatting sqref="R84:R91">
    <cfRule type="cellIs" dxfId="36394" priority="443" operator="greaterThan">
      <formula>1</formula>
    </cfRule>
    <cfRule type="cellIs" dxfId="36393" priority="444" operator="lessThan">
      <formula>0.8</formula>
    </cfRule>
  </conditionalFormatting>
  <conditionalFormatting sqref="P84:P91">
    <cfRule type="cellIs" dxfId="36392" priority="436" operator="greaterThan">
      <formula>0</formula>
    </cfRule>
  </conditionalFormatting>
  <conditionalFormatting sqref="Q84:Q91">
    <cfRule type="cellIs" dxfId="36391" priority="441" operator="lessThan">
      <formula>0</formula>
    </cfRule>
  </conditionalFormatting>
  <conditionalFormatting sqref="R84:R91">
    <cfRule type="cellIs" dxfId="36390" priority="439" operator="lessThan">
      <formula>0.8</formula>
    </cfRule>
    <cfRule type="cellIs" dxfId="36389" priority="440" operator="greaterThan">
      <formula>1</formula>
    </cfRule>
  </conditionalFormatting>
  <conditionalFormatting sqref="R84:R91">
    <cfRule type="cellIs" dxfId="36388" priority="437" operator="greaterThan">
      <formula>1</formula>
    </cfRule>
    <cfRule type="cellIs" dxfId="36387" priority="438" operator="lessThan">
      <formula>0.8</formula>
    </cfRule>
  </conditionalFormatting>
  <conditionalFormatting sqref="R84:R91">
    <cfRule type="cellIs" dxfId="36386" priority="433" operator="lessThan">
      <formula>0.8</formula>
    </cfRule>
    <cfRule type="cellIs" dxfId="36385" priority="434" operator="greaterThan">
      <formula>1</formula>
    </cfRule>
  </conditionalFormatting>
  <conditionalFormatting sqref="R84:R91">
    <cfRule type="cellIs" dxfId="36384" priority="431" operator="greaterThan">
      <formula>1</formula>
    </cfRule>
    <cfRule type="cellIs" dxfId="36383" priority="432" operator="lessThan">
      <formula>0.8</formula>
    </cfRule>
  </conditionalFormatting>
  <conditionalFormatting sqref="P84:P91">
    <cfRule type="cellIs" dxfId="36382" priority="430" operator="greaterThan">
      <formula>0</formula>
    </cfRule>
  </conditionalFormatting>
  <conditionalFormatting sqref="Q84:Q91">
    <cfRule type="cellIs" dxfId="36381" priority="435" operator="lessThan">
      <formula>0</formula>
    </cfRule>
  </conditionalFormatting>
  <conditionalFormatting sqref="Q84:Q91">
    <cfRule type="cellIs" dxfId="36380" priority="424" operator="lessThan">
      <formula>0</formula>
    </cfRule>
  </conditionalFormatting>
  <conditionalFormatting sqref="P84:P91">
    <cfRule type="cellIs" dxfId="36379" priority="425" operator="greaterThan">
      <formula>0</formula>
    </cfRule>
  </conditionalFormatting>
  <conditionalFormatting sqref="R84:R91">
    <cfRule type="cellIs" dxfId="36378" priority="428" operator="lessThan">
      <formula>0.8</formula>
    </cfRule>
    <cfRule type="cellIs" dxfId="36377" priority="429" operator="greaterThan">
      <formula>1</formula>
    </cfRule>
  </conditionalFormatting>
  <conditionalFormatting sqref="R84:R91">
    <cfRule type="cellIs" dxfId="36376" priority="426" operator="greaterThan">
      <formula>1</formula>
    </cfRule>
    <cfRule type="cellIs" dxfId="36375" priority="427" operator="lessThan">
      <formula>0.8</formula>
    </cfRule>
  </conditionalFormatting>
  <conditionalFormatting sqref="Q84:Q91">
    <cfRule type="cellIs" dxfId="36374" priority="418" operator="lessThan">
      <formula>0</formula>
    </cfRule>
  </conditionalFormatting>
  <conditionalFormatting sqref="R84:R91">
    <cfRule type="cellIs" dxfId="36373" priority="422" operator="lessThan">
      <formula>0.8</formula>
    </cfRule>
    <cfRule type="cellIs" dxfId="36372" priority="423" operator="greaterThan">
      <formula>1</formula>
    </cfRule>
  </conditionalFormatting>
  <conditionalFormatting sqref="R84:R91">
    <cfRule type="cellIs" dxfId="36371" priority="420" operator="greaterThan">
      <formula>1</formula>
    </cfRule>
    <cfRule type="cellIs" dxfId="36370" priority="421" operator="lessThan">
      <formula>0.8</formula>
    </cfRule>
  </conditionalFormatting>
  <conditionalFormatting sqref="P84:P91">
    <cfRule type="cellIs" dxfId="36369" priority="419" operator="greaterThan">
      <formula>0</formula>
    </cfRule>
  </conditionalFormatting>
  <conditionalFormatting sqref="Q84:Q91">
    <cfRule type="cellIs" dxfId="36368" priority="417" operator="lessThan">
      <formula>0</formula>
    </cfRule>
  </conditionalFormatting>
  <conditionalFormatting sqref="R84:R91">
    <cfRule type="cellIs" dxfId="36367" priority="415" operator="lessThan">
      <formula>0.8</formula>
    </cfRule>
    <cfRule type="cellIs" dxfId="36366" priority="416" operator="greaterThan">
      <formula>1</formula>
    </cfRule>
  </conditionalFormatting>
  <conditionalFormatting sqref="R84:R91">
    <cfRule type="cellIs" dxfId="36365" priority="413" operator="greaterThan">
      <formula>1</formula>
    </cfRule>
    <cfRule type="cellIs" dxfId="36364" priority="414" operator="lessThan">
      <formula>0.8</formula>
    </cfRule>
  </conditionalFormatting>
  <conditionalFormatting sqref="P84:P91">
    <cfRule type="cellIs" dxfId="36363" priority="412" operator="greaterThan">
      <formula>0</formula>
    </cfRule>
  </conditionalFormatting>
  <conditionalFormatting sqref="Q84:Q91">
    <cfRule type="cellIs" dxfId="36362" priority="411" operator="lessThan">
      <formula>0</formula>
    </cfRule>
  </conditionalFormatting>
  <conditionalFormatting sqref="R84:R91">
    <cfRule type="cellIs" dxfId="36361" priority="409" operator="lessThan">
      <formula>0.8</formula>
    </cfRule>
    <cfRule type="cellIs" dxfId="36360" priority="410" operator="greaterThan">
      <formula>1</formula>
    </cfRule>
  </conditionalFormatting>
  <conditionalFormatting sqref="R84:R91">
    <cfRule type="cellIs" dxfId="36359" priority="407" operator="greaterThan">
      <formula>1</formula>
    </cfRule>
    <cfRule type="cellIs" dxfId="36358" priority="408" operator="lessThan">
      <formula>0.8</formula>
    </cfRule>
  </conditionalFormatting>
  <conditionalFormatting sqref="P84:P91">
    <cfRule type="cellIs" dxfId="36357" priority="406" operator="greaterThan">
      <formula>0</formula>
    </cfRule>
  </conditionalFormatting>
  <conditionalFormatting sqref="Q84:Q91">
    <cfRule type="cellIs" dxfId="36356" priority="405" operator="lessThan">
      <formula>0</formula>
    </cfRule>
  </conditionalFormatting>
  <conditionalFormatting sqref="R84:R91">
    <cfRule type="cellIs" dxfId="36355" priority="403" operator="lessThan">
      <formula>0.8</formula>
    </cfRule>
    <cfRule type="cellIs" dxfId="36354" priority="404" operator="greaterThan">
      <formula>1</formula>
    </cfRule>
  </conditionalFormatting>
  <conditionalFormatting sqref="R84:R91">
    <cfRule type="cellIs" dxfId="36353" priority="401" operator="greaterThan">
      <formula>1</formula>
    </cfRule>
    <cfRule type="cellIs" dxfId="36352" priority="402" operator="lessThan">
      <formula>0.8</formula>
    </cfRule>
  </conditionalFormatting>
  <conditionalFormatting sqref="P84:P91">
    <cfRule type="cellIs" dxfId="36351" priority="400" operator="greaterThan">
      <formula>0</formula>
    </cfRule>
  </conditionalFormatting>
  <conditionalFormatting sqref="Q84:Q91">
    <cfRule type="cellIs" dxfId="36350" priority="399" operator="lessThan">
      <formula>0</formula>
    </cfRule>
  </conditionalFormatting>
  <conditionalFormatting sqref="R84:R91">
    <cfRule type="cellIs" dxfId="36349" priority="397" operator="lessThan">
      <formula>0.8</formula>
    </cfRule>
    <cfRule type="cellIs" dxfId="36348" priority="398" operator="greaterThan">
      <formula>1</formula>
    </cfRule>
  </conditionalFormatting>
  <conditionalFormatting sqref="R84:R91">
    <cfRule type="cellIs" dxfId="36347" priority="395" operator="greaterThan">
      <formula>1</formula>
    </cfRule>
    <cfRule type="cellIs" dxfId="36346" priority="396" operator="lessThan">
      <formula>0.8</formula>
    </cfRule>
  </conditionalFormatting>
  <conditionalFormatting sqref="P84:P91">
    <cfRule type="cellIs" dxfId="36345" priority="394" operator="greaterThan">
      <formula>0</formula>
    </cfRule>
  </conditionalFormatting>
  <conditionalFormatting sqref="Q84:Q91">
    <cfRule type="cellIs" dxfId="36344" priority="393" operator="lessThan">
      <formula>0</formula>
    </cfRule>
  </conditionalFormatting>
  <conditionalFormatting sqref="R84:R91">
    <cfRule type="cellIs" dxfId="36343" priority="391" operator="lessThan">
      <formula>0.8</formula>
    </cfRule>
    <cfRule type="cellIs" dxfId="36342" priority="392" operator="greaterThan">
      <formula>1</formula>
    </cfRule>
  </conditionalFormatting>
  <conditionalFormatting sqref="R84:R91">
    <cfRule type="cellIs" dxfId="36341" priority="389" operator="greaterThan">
      <formula>1</formula>
    </cfRule>
    <cfRule type="cellIs" dxfId="36340" priority="390" operator="lessThan">
      <formula>0.8</formula>
    </cfRule>
  </conditionalFormatting>
  <conditionalFormatting sqref="P84:P91">
    <cfRule type="cellIs" dxfId="36339" priority="388" operator="greaterThan">
      <formula>0</formula>
    </cfRule>
  </conditionalFormatting>
  <conditionalFormatting sqref="Q84:Q91">
    <cfRule type="cellIs" dxfId="36338" priority="387" operator="lessThan">
      <formula>0</formula>
    </cfRule>
  </conditionalFormatting>
  <conditionalFormatting sqref="R84:R91">
    <cfRule type="cellIs" dxfId="36337" priority="385" operator="lessThan">
      <formula>0.8</formula>
    </cfRule>
    <cfRule type="cellIs" dxfId="36336" priority="386" operator="greaterThan">
      <formula>1</formula>
    </cfRule>
  </conditionalFormatting>
  <conditionalFormatting sqref="R84:R91">
    <cfRule type="cellIs" dxfId="36335" priority="383" operator="greaterThan">
      <formula>1</formula>
    </cfRule>
    <cfRule type="cellIs" dxfId="36334" priority="384" operator="lessThan">
      <formula>0.8</formula>
    </cfRule>
  </conditionalFormatting>
  <conditionalFormatting sqref="P84:P91">
    <cfRule type="cellIs" dxfId="36333" priority="382" operator="greaterThan">
      <formula>0</formula>
    </cfRule>
  </conditionalFormatting>
  <conditionalFormatting sqref="Q84:Q91">
    <cfRule type="cellIs" dxfId="36332" priority="381" operator="lessThan">
      <formula>0</formula>
    </cfRule>
  </conditionalFormatting>
  <conditionalFormatting sqref="R84:R91">
    <cfRule type="cellIs" dxfId="36331" priority="379" operator="lessThan">
      <formula>0.8</formula>
    </cfRule>
    <cfRule type="cellIs" dxfId="36330" priority="380" operator="greaterThan">
      <formula>1</formula>
    </cfRule>
  </conditionalFormatting>
  <conditionalFormatting sqref="R84:R91">
    <cfRule type="cellIs" dxfId="36329" priority="377" operator="greaterThan">
      <formula>1</formula>
    </cfRule>
    <cfRule type="cellIs" dxfId="36328" priority="378" operator="lessThan">
      <formula>0.8</formula>
    </cfRule>
  </conditionalFormatting>
  <conditionalFormatting sqref="P84:P91">
    <cfRule type="cellIs" dxfId="36327" priority="376" operator="greaterThan">
      <formula>0</formula>
    </cfRule>
  </conditionalFormatting>
  <conditionalFormatting sqref="P84:P91">
    <cfRule type="cellIs" dxfId="36326" priority="370" operator="greaterThan">
      <formula>0</formula>
    </cfRule>
  </conditionalFormatting>
  <conditionalFormatting sqref="Q84:Q91">
    <cfRule type="cellIs" dxfId="36325" priority="375" operator="lessThan">
      <formula>0</formula>
    </cfRule>
  </conditionalFormatting>
  <conditionalFormatting sqref="R84:R91">
    <cfRule type="cellIs" dxfId="36324" priority="373" operator="lessThan">
      <formula>0.8</formula>
    </cfRule>
    <cfRule type="cellIs" dxfId="36323" priority="374" operator="greaterThan">
      <formula>1</formula>
    </cfRule>
  </conditionalFormatting>
  <conditionalFormatting sqref="R84:R91">
    <cfRule type="cellIs" dxfId="36322" priority="371" operator="greaterThan">
      <formula>1</formula>
    </cfRule>
    <cfRule type="cellIs" dxfId="36321" priority="372" operator="lessThan">
      <formula>0.8</formula>
    </cfRule>
  </conditionalFormatting>
  <conditionalFormatting sqref="P84:P91">
    <cfRule type="cellIs" dxfId="36320" priority="364" operator="greaterThan">
      <formula>0</formula>
    </cfRule>
  </conditionalFormatting>
  <conditionalFormatting sqref="Q84:Q91">
    <cfRule type="cellIs" dxfId="36319" priority="369" operator="lessThan">
      <formula>0</formula>
    </cfRule>
  </conditionalFormatting>
  <conditionalFormatting sqref="R84:R91">
    <cfRule type="cellIs" dxfId="36318" priority="367" operator="lessThan">
      <formula>0.8</formula>
    </cfRule>
    <cfRule type="cellIs" dxfId="36317" priority="368" operator="greaterThan">
      <formula>1</formula>
    </cfRule>
  </conditionalFormatting>
  <conditionalFormatting sqref="R84:R91">
    <cfRule type="cellIs" dxfId="36316" priority="365" operator="greaterThan">
      <formula>1</formula>
    </cfRule>
    <cfRule type="cellIs" dxfId="36315" priority="366" operator="lessThan">
      <formula>0.8</formula>
    </cfRule>
  </conditionalFormatting>
  <conditionalFormatting sqref="R84:R91">
    <cfRule type="cellIs" dxfId="36314" priority="361" operator="lessThan">
      <formula>0.8</formula>
    </cfRule>
    <cfRule type="cellIs" dxfId="36313" priority="362" operator="greaterThan">
      <formula>1</formula>
    </cfRule>
  </conditionalFormatting>
  <conditionalFormatting sqref="R84:R91">
    <cfRule type="cellIs" dxfId="36312" priority="359" operator="greaterThan">
      <formula>1</formula>
    </cfRule>
    <cfRule type="cellIs" dxfId="36311" priority="360" operator="lessThan">
      <formula>0.8</formula>
    </cfRule>
  </conditionalFormatting>
  <conditionalFormatting sqref="P84:P91">
    <cfRule type="cellIs" dxfId="36310" priority="358" operator="greaterThan">
      <formula>0</formula>
    </cfRule>
  </conditionalFormatting>
  <conditionalFormatting sqref="Q84:Q91">
    <cfRule type="cellIs" dxfId="36309" priority="363" operator="lessThan">
      <formula>0</formula>
    </cfRule>
  </conditionalFormatting>
  <conditionalFormatting sqref="Q84:Q91">
    <cfRule type="cellIs" dxfId="36308" priority="357" operator="lessThan">
      <formula>0</formula>
    </cfRule>
  </conditionalFormatting>
  <conditionalFormatting sqref="R84:R91">
    <cfRule type="cellIs" dxfId="36307" priority="355" operator="lessThan">
      <formula>0.8</formula>
    </cfRule>
    <cfRule type="cellIs" dxfId="36306" priority="356" operator="greaterThan">
      <formula>1</formula>
    </cfRule>
  </conditionalFormatting>
  <conditionalFormatting sqref="R84:R91">
    <cfRule type="cellIs" dxfId="36305" priority="353" operator="greaterThan">
      <formula>1</formula>
    </cfRule>
    <cfRule type="cellIs" dxfId="36304" priority="354" operator="lessThan">
      <formula>0.8</formula>
    </cfRule>
  </conditionalFormatting>
  <conditionalFormatting sqref="P84:P91">
    <cfRule type="cellIs" dxfId="36303" priority="352" operator="greaterThan">
      <formula>0</formula>
    </cfRule>
  </conditionalFormatting>
  <conditionalFormatting sqref="P84:P91">
    <cfRule type="cellIs" dxfId="36302" priority="346" operator="greaterThan">
      <formula>0</formula>
    </cfRule>
  </conditionalFormatting>
  <conditionalFormatting sqref="Q84:Q91">
    <cfRule type="cellIs" dxfId="36301" priority="351" operator="lessThan">
      <formula>0</formula>
    </cfRule>
  </conditionalFormatting>
  <conditionalFormatting sqref="R84:R91">
    <cfRule type="cellIs" dxfId="36300" priority="349" operator="lessThan">
      <formula>0.8</formula>
    </cfRule>
    <cfRule type="cellIs" dxfId="36299" priority="350" operator="greaterThan">
      <formula>1</formula>
    </cfRule>
  </conditionalFormatting>
  <conditionalFormatting sqref="R84:R91">
    <cfRule type="cellIs" dxfId="36298" priority="347" operator="greaterThan">
      <formula>1</formula>
    </cfRule>
    <cfRule type="cellIs" dxfId="36297" priority="348" operator="lessThan">
      <formula>0.8</formula>
    </cfRule>
  </conditionalFormatting>
  <conditionalFormatting sqref="P84:P91">
    <cfRule type="cellIs" dxfId="36296" priority="340" operator="greaterThan">
      <formula>0</formula>
    </cfRule>
  </conditionalFormatting>
  <conditionalFormatting sqref="Q84:Q91">
    <cfRule type="cellIs" dxfId="36295" priority="345" operator="lessThan">
      <formula>0</formula>
    </cfRule>
  </conditionalFormatting>
  <conditionalFormatting sqref="R84:R91">
    <cfRule type="cellIs" dxfId="36294" priority="343" operator="lessThan">
      <formula>0.8</formula>
    </cfRule>
    <cfRule type="cellIs" dxfId="36293" priority="344" operator="greaterThan">
      <formula>1</formula>
    </cfRule>
  </conditionalFormatting>
  <conditionalFormatting sqref="R84:R91">
    <cfRule type="cellIs" dxfId="36292" priority="341" operator="greaterThan">
      <formula>1</formula>
    </cfRule>
    <cfRule type="cellIs" dxfId="36291" priority="342" operator="lessThan">
      <formula>0.8</formula>
    </cfRule>
  </conditionalFormatting>
  <conditionalFormatting sqref="R84:R91">
    <cfRule type="cellIs" dxfId="36290" priority="337" operator="lessThan">
      <formula>0.8</formula>
    </cfRule>
    <cfRule type="cellIs" dxfId="36289" priority="338" operator="greaterThan">
      <formula>1</formula>
    </cfRule>
  </conditionalFormatting>
  <conditionalFormatting sqref="R84:R91">
    <cfRule type="cellIs" dxfId="36288" priority="335" operator="greaterThan">
      <formula>1</formula>
    </cfRule>
    <cfRule type="cellIs" dxfId="36287" priority="336" operator="lessThan">
      <formula>0.8</formula>
    </cfRule>
  </conditionalFormatting>
  <conditionalFormatting sqref="P84:P91">
    <cfRule type="cellIs" dxfId="36286" priority="334" operator="greaterThan">
      <formula>0</formula>
    </cfRule>
  </conditionalFormatting>
  <conditionalFormatting sqref="Q84:Q91">
    <cfRule type="cellIs" dxfId="36285" priority="339" operator="lessThan">
      <formula>0</formula>
    </cfRule>
  </conditionalFormatting>
  <conditionalFormatting sqref="P84:P91">
    <cfRule type="cellIs" dxfId="36284" priority="328" operator="greaterThan">
      <formula>0</formula>
    </cfRule>
  </conditionalFormatting>
  <conditionalFormatting sqref="Q84:Q91">
    <cfRule type="cellIs" dxfId="36283" priority="333" operator="lessThan">
      <formula>0</formula>
    </cfRule>
  </conditionalFormatting>
  <conditionalFormatting sqref="R84:R91">
    <cfRule type="cellIs" dxfId="36282" priority="331" operator="lessThan">
      <formula>0.8</formula>
    </cfRule>
    <cfRule type="cellIs" dxfId="36281" priority="332" operator="greaterThan">
      <formula>1</formula>
    </cfRule>
  </conditionalFormatting>
  <conditionalFormatting sqref="R84:R91">
    <cfRule type="cellIs" dxfId="36280" priority="329" operator="greaterThan">
      <formula>1</formula>
    </cfRule>
    <cfRule type="cellIs" dxfId="36279" priority="330" operator="lessThan">
      <formula>0.8</formula>
    </cfRule>
  </conditionalFormatting>
  <conditionalFormatting sqref="R84:R91">
    <cfRule type="cellIs" dxfId="36278" priority="325" operator="lessThan">
      <formula>0.8</formula>
    </cfRule>
    <cfRule type="cellIs" dxfId="36277" priority="326" operator="greaterThan">
      <formula>1</formula>
    </cfRule>
  </conditionalFormatting>
  <conditionalFormatting sqref="R84:R91">
    <cfRule type="cellIs" dxfId="36276" priority="323" operator="greaterThan">
      <formula>1</formula>
    </cfRule>
    <cfRule type="cellIs" dxfId="36275" priority="324" operator="lessThan">
      <formula>0.8</formula>
    </cfRule>
  </conditionalFormatting>
  <conditionalFormatting sqref="P84:P91">
    <cfRule type="cellIs" dxfId="36274" priority="322" operator="greaterThan">
      <formula>0</formula>
    </cfRule>
  </conditionalFormatting>
  <conditionalFormatting sqref="Q84:Q91">
    <cfRule type="cellIs" dxfId="36273" priority="327" operator="lessThan">
      <formula>0</formula>
    </cfRule>
  </conditionalFormatting>
  <conditionalFormatting sqref="R84:R91">
    <cfRule type="cellIs" dxfId="36272" priority="319" operator="lessThan">
      <formula>0.8</formula>
    </cfRule>
    <cfRule type="cellIs" dxfId="36271" priority="320" operator="greaterThan">
      <formula>1</formula>
    </cfRule>
  </conditionalFormatting>
  <conditionalFormatting sqref="R84:R91">
    <cfRule type="cellIs" dxfId="36270" priority="317" operator="greaterThan">
      <formula>1</formula>
    </cfRule>
    <cfRule type="cellIs" dxfId="36269" priority="318" operator="lessThan">
      <formula>0.8</formula>
    </cfRule>
  </conditionalFormatting>
  <conditionalFormatting sqref="P84:P91">
    <cfRule type="cellIs" dxfId="36268" priority="316" operator="greaterThan">
      <formula>0</formula>
    </cfRule>
  </conditionalFormatting>
  <conditionalFormatting sqref="Q84:Q91">
    <cfRule type="cellIs" dxfId="36267" priority="321" operator="lessThan">
      <formula>0</formula>
    </cfRule>
  </conditionalFormatting>
  <conditionalFormatting sqref="Q84:Q91">
    <cfRule type="cellIs" dxfId="36266" priority="315" operator="lessThan">
      <formula>0</formula>
    </cfRule>
  </conditionalFormatting>
  <conditionalFormatting sqref="R84:R91">
    <cfRule type="cellIs" dxfId="36265" priority="313" operator="lessThan">
      <formula>0.8</formula>
    </cfRule>
    <cfRule type="cellIs" dxfId="36264" priority="314" operator="greaterThan">
      <formula>1</formula>
    </cfRule>
  </conditionalFormatting>
  <conditionalFormatting sqref="R84:R91">
    <cfRule type="cellIs" dxfId="36263" priority="311" operator="greaterThan">
      <formula>1</formula>
    </cfRule>
    <cfRule type="cellIs" dxfId="36262" priority="312" operator="lessThan">
      <formula>0.8</formula>
    </cfRule>
  </conditionalFormatting>
  <conditionalFormatting sqref="P84:P91">
    <cfRule type="cellIs" dxfId="36261" priority="310" operator="greaterThan">
      <formula>0</formula>
    </cfRule>
  </conditionalFormatting>
  <conditionalFormatting sqref="Q84:Q91">
    <cfRule type="cellIs" dxfId="36260" priority="304" operator="lessThan">
      <formula>0</formula>
    </cfRule>
  </conditionalFormatting>
  <conditionalFormatting sqref="R84:R91">
    <cfRule type="cellIs" dxfId="36259" priority="308" operator="lessThan">
      <formula>0.8</formula>
    </cfRule>
    <cfRule type="cellIs" dxfId="36258" priority="309" operator="greaterThan">
      <formula>1</formula>
    </cfRule>
  </conditionalFormatting>
  <conditionalFormatting sqref="R84:R91">
    <cfRule type="cellIs" dxfId="36257" priority="306" operator="greaterThan">
      <formula>1</formula>
    </cfRule>
    <cfRule type="cellIs" dxfId="36256" priority="307" operator="lessThan">
      <formula>0.8</formula>
    </cfRule>
  </conditionalFormatting>
  <conditionalFormatting sqref="P84:P91">
    <cfRule type="cellIs" dxfId="36255" priority="305" operator="greaterThan">
      <formula>0</formula>
    </cfRule>
  </conditionalFormatting>
  <conditionalFormatting sqref="Q84:Q91">
    <cfRule type="cellIs" dxfId="36254" priority="303" operator="lessThan">
      <formula>0</formula>
    </cfRule>
  </conditionalFormatting>
  <conditionalFormatting sqref="R84:R91">
    <cfRule type="cellIs" dxfId="36253" priority="301" operator="lessThan">
      <formula>0.8</formula>
    </cfRule>
    <cfRule type="cellIs" dxfId="36252" priority="302" operator="greaterThan">
      <formula>1</formula>
    </cfRule>
  </conditionalFormatting>
  <conditionalFormatting sqref="R84:R91">
    <cfRule type="cellIs" dxfId="36251" priority="299" operator="greaterThan">
      <formula>1</formula>
    </cfRule>
    <cfRule type="cellIs" dxfId="36250" priority="300" operator="lessThan">
      <formula>0.8</formula>
    </cfRule>
  </conditionalFormatting>
  <conditionalFormatting sqref="P84:P91">
    <cfRule type="cellIs" dxfId="36249" priority="298" operator="greaterThan">
      <formula>0</formula>
    </cfRule>
  </conditionalFormatting>
  <conditionalFormatting sqref="Q84:Q91">
    <cfRule type="cellIs" dxfId="36248" priority="297" operator="lessThan">
      <formula>0</formula>
    </cfRule>
  </conditionalFormatting>
  <conditionalFormatting sqref="R84:R91">
    <cfRule type="cellIs" dxfId="36247" priority="295" operator="lessThan">
      <formula>0.8</formula>
    </cfRule>
    <cfRule type="cellIs" dxfId="36246" priority="296" operator="greaterThan">
      <formula>1</formula>
    </cfRule>
  </conditionalFormatting>
  <conditionalFormatting sqref="R84:R91">
    <cfRule type="cellIs" dxfId="36245" priority="293" operator="greaterThan">
      <formula>1</formula>
    </cfRule>
    <cfRule type="cellIs" dxfId="36244" priority="294" operator="lessThan">
      <formula>0.8</formula>
    </cfRule>
  </conditionalFormatting>
  <conditionalFormatting sqref="P84:P91">
    <cfRule type="cellIs" dxfId="36243" priority="292" operator="greaterThan">
      <formula>0</formula>
    </cfRule>
  </conditionalFormatting>
  <conditionalFormatting sqref="Q84:Q91">
    <cfRule type="cellIs" dxfId="36242" priority="291" operator="lessThan">
      <formula>0</formula>
    </cfRule>
  </conditionalFormatting>
  <conditionalFormatting sqref="R84:R91">
    <cfRule type="cellIs" dxfId="36241" priority="289" operator="lessThan">
      <formula>0.8</formula>
    </cfRule>
    <cfRule type="cellIs" dxfId="36240" priority="290" operator="greaterThan">
      <formula>1</formula>
    </cfRule>
  </conditionalFormatting>
  <conditionalFormatting sqref="R84:R91">
    <cfRule type="cellIs" dxfId="36239" priority="287" operator="greaterThan">
      <formula>1</formula>
    </cfRule>
    <cfRule type="cellIs" dxfId="36238" priority="288" operator="lessThan">
      <formula>0.8</formula>
    </cfRule>
  </conditionalFormatting>
  <conditionalFormatting sqref="P84:P91">
    <cfRule type="cellIs" dxfId="36237" priority="286" operator="greaterThan">
      <formula>0</formula>
    </cfRule>
  </conditionalFormatting>
  <conditionalFormatting sqref="Q84:Q91">
    <cfRule type="cellIs" dxfId="36236" priority="285" operator="lessThan">
      <formula>0</formula>
    </cfRule>
  </conditionalFormatting>
  <conditionalFormatting sqref="R84:R91">
    <cfRule type="cellIs" dxfId="36235" priority="283" operator="lessThan">
      <formula>0.8</formula>
    </cfRule>
    <cfRule type="cellIs" dxfId="36234" priority="284" operator="greaterThan">
      <formula>1</formula>
    </cfRule>
  </conditionalFormatting>
  <conditionalFormatting sqref="R84:R91">
    <cfRule type="cellIs" dxfId="36233" priority="281" operator="greaterThan">
      <formula>1</formula>
    </cfRule>
    <cfRule type="cellIs" dxfId="36232" priority="282" operator="lessThan">
      <formula>0.8</formula>
    </cfRule>
  </conditionalFormatting>
  <conditionalFormatting sqref="P84:P91">
    <cfRule type="cellIs" dxfId="36231" priority="280" operator="greaterThan">
      <formula>0</formula>
    </cfRule>
  </conditionalFormatting>
  <conditionalFormatting sqref="Q84:Q91">
    <cfRule type="cellIs" dxfId="36230" priority="279" operator="lessThan">
      <formula>0</formula>
    </cfRule>
  </conditionalFormatting>
  <conditionalFormatting sqref="R84:R91">
    <cfRule type="cellIs" dxfId="36229" priority="277" operator="lessThan">
      <formula>0.8</formula>
    </cfRule>
    <cfRule type="cellIs" dxfId="36228" priority="278" operator="greaterThan">
      <formula>1</formula>
    </cfRule>
  </conditionalFormatting>
  <conditionalFormatting sqref="R84:R91">
    <cfRule type="cellIs" dxfId="36227" priority="275" operator="greaterThan">
      <formula>1</formula>
    </cfRule>
    <cfRule type="cellIs" dxfId="36226" priority="276" operator="lessThan">
      <formula>0.8</formula>
    </cfRule>
  </conditionalFormatting>
  <conditionalFormatting sqref="P84:P91">
    <cfRule type="cellIs" dxfId="36225" priority="274" operator="greaterThan">
      <formula>0</formula>
    </cfRule>
  </conditionalFormatting>
  <conditionalFormatting sqref="P84:P91">
    <cfRule type="cellIs" dxfId="36224" priority="268" operator="greaterThan">
      <formula>0</formula>
    </cfRule>
  </conditionalFormatting>
  <conditionalFormatting sqref="Q84:Q91">
    <cfRule type="cellIs" dxfId="36223" priority="273" operator="lessThan">
      <formula>0</formula>
    </cfRule>
  </conditionalFormatting>
  <conditionalFormatting sqref="R84:R91">
    <cfRule type="cellIs" dxfId="36222" priority="271" operator="lessThan">
      <formula>0.8</formula>
    </cfRule>
    <cfRule type="cellIs" dxfId="36221" priority="272" operator="greaterThan">
      <formula>1</formula>
    </cfRule>
  </conditionalFormatting>
  <conditionalFormatting sqref="R84:R91">
    <cfRule type="cellIs" dxfId="36220" priority="269" operator="greaterThan">
      <formula>1</formula>
    </cfRule>
    <cfRule type="cellIs" dxfId="36219" priority="270" operator="lessThan">
      <formula>0.8</formula>
    </cfRule>
  </conditionalFormatting>
  <conditionalFormatting sqref="P84:P91">
    <cfRule type="cellIs" dxfId="36218" priority="262" operator="greaterThan">
      <formula>0</formula>
    </cfRule>
  </conditionalFormatting>
  <conditionalFormatting sqref="Q84:Q91">
    <cfRule type="cellIs" dxfId="36217" priority="267" operator="lessThan">
      <formula>0</formula>
    </cfRule>
  </conditionalFormatting>
  <conditionalFormatting sqref="R84:R91">
    <cfRule type="cellIs" dxfId="36216" priority="265" operator="lessThan">
      <formula>0.8</formula>
    </cfRule>
    <cfRule type="cellIs" dxfId="36215" priority="266" operator="greaterThan">
      <formula>1</formula>
    </cfRule>
  </conditionalFormatting>
  <conditionalFormatting sqref="R84:R91">
    <cfRule type="cellIs" dxfId="36214" priority="263" operator="greaterThan">
      <formula>1</formula>
    </cfRule>
    <cfRule type="cellIs" dxfId="36213" priority="264" operator="lessThan">
      <formula>0.8</formula>
    </cfRule>
  </conditionalFormatting>
  <conditionalFormatting sqref="R84:R91">
    <cfRule type="cellIs" dxfId="36212" priority="259" operator="lessThan">
      <formula>0.8</formula>
    </cfRule>
    <cfRule type="cellIs" dxfId="36211" priority="260" operator="greaterThan">
      <formula>1</formula>
    </cfRule>
  </conditionalFormatting>
  <conditionalFormatting sqref="R84:R91">
    <cfRule type="cellIs" dxfId="36210" priority="257" operator="greaterThan">
      <formula>1</formula>
    </cfRule>
    <cfRule type="cellIs" dxfId="36209" priority="258" operator="lessThan">
      <formula>0.8</formula>
    </cfRule>
  </conditionalFormatting>
  <conditionalFormatting sqref="P84:P91">
    <cfRule type="cellIs" dxfId="36208" priority="256" operator="greaterThan">
      <formula>0</formula>
    </cfRule>
  </conditionalFormatting>
  <conditionalFormatting sqref="Q84:Q91">
    <cfRule type="cellIs" dxfId="36207" priority="261" operator="lessThan">
      <formula>0</formula>
    </cfRule>
  </conditionalFormatting>
  <conditionalFormatting sqref="Q84:Q91">
    <cfRule type="cellIs" dxfId="36206" priority="255" operator="lessThan">
      <formula>0</formula>
    </cfRule>
  </conditionalFormatting>
  <conditionalFormatting sqref="R84:R91">
    <cfRule type="cellIs" dxfId="36205" priority="253" operator="lessThan">
      <formula>0.8</formula>
    </cfRule>
    <cfRule type="cellIs" dxfId="36204" priority="254" operator="greaterThan">
      <formula>1</formula>
    </cfRule>
  </conditionalFormatting>
  <conditionalFormatting sqref="R84:R91">
    <cfRule type="cellIs" dxfId="36203" priority="251" operator="greaterThan">
      <formula>1</formula>
    </cfRule>
    <cfRule type="cellIs" dxfId="36202" priority="252" operator="lessThan">
      <formula>0.8</formula>
    </cfRule>
  </conditionalFormatting>
  <conditionalFormatting sqref="P84:P91">
    <cfRule type="cellIs" dxfId="36201" priority="250" operator="greaterThan">
      <formula>0</formula>
    </cfRule>
  </conditionalFormatting>
  <conditionalFormatting sqref="Q84:Q91">
    <cfRule type="cellIs" dxfId="36200" priority="249" operator="lessThan">
      <formula>0</formula>
    </cfRule>
  </conditionalFormatting>
  <conditionalFormatting sqref="R84:R91">
    <cfRule type="cellIs" dxfId="36199" priority="247" operator="lessThan">
      <formula>0.8</formula>
    </cfRule>
    <cfRule type="cellIs" dxfId="36198" priority="248" operator="greaterThan">
      <formula>1</formula>
    </cfRule>
  </conditionalFormatting>
  <conditionalFormatting sqref="R84:R91">
    <cfRule type="cellIs" dxfId="36197" priority="245" operator="greaterThan">
      <formula>1</formula>
    </cfRule>
    <cfRule type="cellIs" dxfId="36196" priority="246" operator="lessThan">
      <formula>0.8</formula>
    </cfRule>
  </conditionalFormatting>
  <conditionalFormatting sqref="P84:P91">
    <cfRule type="cellIs" dxfId="36195" priority="244" operator="greaterThan">
      <formula>0</formula>
    </cfRule>
  </conditionalFormatting>
  <conditionalFormatting sqref="Q84:Q91">
    <cfRule type="cellIs" dxfId="36194" priority="243" operator="lessThan">
      <formula>0</formula>
    </cfRule>
  </conditionalFormatting>
  <conditionalFormatting sqref="R84:R91">
    <cfRule type="cellIs" dxfId="36193" priority="241" operator="lessThan">
      <formula>0.8</formula>
    </cfRule>
    <cfRule type="cellIs" dxfId="36192" priority="242" operator="greaterThan">
      <formula>1</formula>
    </cfRule>
  </conditionalFormatting>
  <conditionalFormatting sqref="R84:R91">
    <cfRule type="cellIs" dxfId="36191" priority="239" operator="greaterThan">
      <formula>1</formula>
    </cfRule>
    <cfRule type="cellIs" dxfId="36190" priority="240" operator="lessThan">
      <formula>0.8</formula>
    </cfRule>
  </conditionalFormatting>
  <conditionalFormatting sqref="P84:P91">
    <cfRule type="cellIs" dxfId="36189" priority="238" operator="greaterThan">
      <formula>0</formula>
    </cfRule>
  </conditionalFormatting>
  <conditionalFormatting sqref="Q84:Q91">
    <cfRule type="cellIs" dxfId="36188" priority="237" operator="lessThan">
      <formula>0</formula>
    </cfRule>
  </conditionalFormatting>
  <conditionalFormatting sqref="R84:R91">
    <cfRule type="cellIs" dxfId="36187" priority="235" operator="lessThan">
      <formula>0.8</formula>
    </cfRule>
    <cfRule type="cellIs" dxfId="36186" priority="236" operator="greaterThan">
      <formula>1</formula>
    </cfRule>
  </conditionalFormatting>
  <conditionalFormatting sqref="R84:R91">
    <cfRule type="cellIs" dxfId="36185" priority="233" operator="greaterThan">
      <formula>1</formula>
    </cfRule>
    <cfRule type="cellIs" dxfId="36184" priority="234" operator="lessThan">
      <formula>0.8</formula>
    </cfRule>
  </conditionalFormatting>
  <conditionalFormatting sqref="P84:P91">
    <cfRule type="cellIs" dxfId="36183" priority="232" operator="greaterThan">
      <formula>0</formula>
    </cfRule>
  </conditionalFormatting>
  <conditionalFormatting sqref="P84:P91">
    <cfRule type="cellIs" dxfId="36182" priority="226" operator="greaterThan">
      <formula>0</formula>
    </cfRule>
  </conditionalFormatting>
  <conditionalFormatting sqref="Q84:Q91">
    <cfRule type="cellIs" dxfId="36181" priority="231" operator="lessThan">
      <formula>0</formula>
    </cfRule>
  </conditionalFormatting>
  <conditionalFormatting sqref="R84:R91">
    <cfRule type="cellIs" dxfId="36180" priority="229" operator="lessThan">
      <formula>0.8</formula>
    </cfRule>
    <cfRule type="cellIs" dxfId="36179" priority="230" operator="greaterThan">
      <formula>1</formula>
    </cfRule>
  </conditionalFormatting>
  <conditionalFormatting sqref="R84:R91">
    <cfRule type="cellIs" dxfId="36178" priority="227" operator="greaterThan">
      <formula>1</formula>
    </cfRule>
    <cfRule type="cellIs" dxfId="36177" priority="228" operator="lessThan">
      <formula>0.8</formula>
    </cfRule>
  </conditionalFormatting>
  <conditionalFormatting sqref="P84:P91">
    <cfRule type="cellIs" dxfId="36176" priority="220" operator="greaterThan">
      <formula>0</formula>
    </cfRule>
  </conditionalFormatting>
  <conditionalFormatting sqref="Q84:Q91">
    <cfRule type="cellIs" dxfId="36175" priority="225" operator="lessThan">
      <formula>0</formula>
    </cfRule>
  </conditionalFormatting>
  <conditionalFormatting sqref="R84:R91">
    <cfRule type="cellIs" dxfId="36174" priority="223" operator="lessThan">
      <formula>0.8</formula>
    </cfRule>
    <cfRule type="cellIs" dxfId="36173" priority="224" operator="greaterThan">
      <formula>1</formula>
    </cfRule>
  </conditionalFormatting>
  <conditionalFormatting sqref="R84:R91">
    <cfRule type="cellIs" dxfId="36172" priority="221" operator="greaterThan">
      <formula>1</formula>
    </cfRule>
    <cfRule type="cellIs" dxfId="36171" priority="222" operator="lessThan">
      <formula>0.8</formula>
    </cfRule>
  </conditionalFormatting>
  <conditionalFormatting sqref="R84:R91">
    <cfRule type="cellIs" dxfId="36170" priority="217" operator="lessThan">
      <formula>0.8</formula>
    </cfRule>
    <cfRule type="cellIs" dxfId="36169" priority="218" operator="greaterThan">
      <formula>1</formula>
    </cfRule>
  </conditionalFormatting>
  <conditionalFormatting sqref="R84:R91">
    <cfRule type="cellIs" dxfId="36168" priority="215" operator="greaterThan">
      <formula>1</formula>
    </cfRule>
    <cfRule type="cellIs" dxfId="36167" priority="216" operator="lessThan">
      <formula>0.8</formula>
    </cfRule>
  </conditionalFormatting>
  <conditionalFormatting sqref="P84:P91">
    <cfRule type="cellIs" dxfId="36166" priority="214" operator="greaterThan">
      <formula>0</formula>
    </cfRule>
  </conditionalFormatting>
  <conditionalFormatting sqref="Q84:Q91">
    <cfRule type="cellIs" dxfId="36165" priority="219" operator="lessThan">
      <formula>0</formula>
    </cfRule>
  </conditionalFormatting>
  <conditionalFormatting sqref="Q84:Q91">
    <cfRule type="cellIs" dxfId="36164" priority="213" operator="lessThan">
      <formula>0</formula>
    </cfRule>
  </conditionalFormatting>
  <conditionalFormatting sqref="R84:R91">
    <cfRule type="cellIs" dxfId="36163" priority="211" operator="lessThan">
      <formula>0.8</formula>
    </cfRule>
    <cfRule type="cellIs" dxfId="36162" priority="212" operator="greaterThan">
      <formula>1</formula>
    </cfRule>
  </conditionalFormatting>
  <conditionalFormatting sqref="R84:R91">
    <cfRule type="cellIs" dxfId="36161" priority="209" operator="greaterThan">
      <formula>1</formula>
    </cfRule>
    <cfRule type="cellIs" dxfId="36160" priority="210" operator="lessThan">
      <formula>0.8</formula>
    </cfRule>
  </conditionalFormatting>
  <conditionalFormatting sqref="P84:P91">
    <cfRule type="cellIs" dxfId="36159" priority="208" operator="greaterThan">
      <formula>0</formula>
    </cfRule>
  </conditionalFormatting>
  <conditionalFormatting sqref="P84:P91">
    <cfRule type="cellIs" dxfId="36158" priority="202" operator="greaterThan">
      <formula>0</formula>
    </cfRule>
  </conditionalFormatting>
  <conditionalFormatting sqref="Q84:Q91">
    <cfRule type="cellIs" dxfId="36157" priority="207" operator="lessThan">
      <formula>0</formula>
    </cfRule>
  </conditionalFormatting>
  <conditionalFormatting sqref="R84:R91">
    <cfRule type="cellIs" dxfId="36156" priority="205" operator="lessThan">
      <formula>0.8</formula>
    </cfRule>
    <cfRule type="cellIs" dxfId="36155" priority="206" operator="greaterThan">
      <formula>1</formula>
    </cfRule>
  </conditionalFormatting>
  <conditionalFormatting sqref="R84:R91">
    <cfRule type="cellIs" dxfId="36154" priority="203" operator="greaterThan">
      <formula>1</formula>
    </cfRule>
    <cfRule type="cellIs" dxfId="36153" priority="204" operator="lessThan">
      <formula>0.8</formula>
    </cfRule>
  </conditionalFormatting>
  <conditionalFormatting sqref="P84:P91">
    <cfRule type="cellIs" dxfId="36152" priority="196" operator="greaterThan">
      <formula>0</formula>
    </cfRule>
  </conditionalFormatting>
  <conditionalFormatting sqref="Q84:Q91">
    <cfRule type="cellIs" dxfId="36151" priority="201" operator="lessThan">
      <formula>0</formula>
    </cfRule>
  </conditionalFormatting>
  <conditionalFormatting sqref="R84:R91">
    <cfRule type="cellIs" dxfId="36150" priority="199" operator="lessThan">
      <formula>0.8</formula>
    </cfRule>
    <cfRule type="cellIs" dxfId="36149" priority="200" operator="greaterThan">
      <formula>1</formula>
    </cfRule>
  </conditionalFormatting>
  <conditionalFormatting sqref="R84:R91">
    <cfRule type="cellIs" dxfId="36148" priority="197" operator="greaterThan">
      <formula>1</formula>
    </cfRule>
    <cfRule type="cellIs" dxfId="36147" priority="198" operator="lessThan">
      <formula>0.8</formula>
    </cfRule>
  </conditionalFormatting>
  <conditionalFormatting sqref="R84:R91">
    <cfRule type="cellIs" dxfId="36146" priority="193" operator="lessThan">
      <formula>0.8</formula>
    </cfRule>
    <cfRule type="cellIs" dxfId="36145" priority="194" operator="greaterThan">
      <formula>1</formula>
    </cfRule>
  </conditionalFormatting>
  <conditionalFormatting sqref="R84:R91">
    <cfRule type="cellIs" dxfId="36144" priority="191" operator="greaterThan">
      <formula>1</formula>
    </cfRule>
    <cfRule type="cellIs" dxfId="36143" priority="192" operator="lessThan">
      <formula>0.8</formula>
    </cfRule>
  </conditionalFormatting>
  <conditionalFormatting sqref="P84:P91">
    <cfRule type="cellIs" dxfId="36142" priority="190" operator="greaterThan">
      <formula>0</formula>
    </cfRule>
  </conditionalFormatting>
  <conditionalFormatting sqref="Q84:Q91">
    <cfRule type="cellIs" dxfId="36141" priority="195" operator="lessThan">
      <formula>0</formula>
    </cfRule>
  </conditionalFormatting>
  <conditionalFormatting sqref="P84:P91">
    <cfRule type="cellIs" dxfId="36140" priority="184" operator="greaterThan">
      <formula>0</formula>
    </cfRule>
  </conditionalFormatting>
  <conditionalFormatting sqref="Q84:Q91">
    <cfRule type="cellIs" dxfId="36139" priority="189" operator="lessThan">
      <formula>0</formula>
    </cfRule>
  </conditionalFormatting>
  <conditionalFormatting sqref="R84:R91">
    <cfRule type="cellIs" dxfId="36138" priority="187" operator="lessThan">
      <formula>0.8</formula>
    </cfRule>
    <cfRule type="cellIs" dxfId="36137" priority="188" operator="greaterThan">
      <formula>1</formula>
    </cfRule>
  </conditionalFormatting>
  <conditionalFormatting sqref="R84:R91">
    <cfRule type="cellIs" dxfId="36136" priority="185" operator="greaterThan">
      <formula>1</formula>
    </cfRule>
    <cfRule type="cellIs" dxfId="36135" priority="186" operator="lessThan">
      <formula>0.8</formula>
    </cfRule>
  </conditionalFormatting>
  <conditionalFormatting sqref="R84:R91">
    <cfRule type="cellIs" dxfId="36134" priority="181" operator="lessThan">
      <formula>0.8</formula>
    </cfRule>
    <cfRule type="cellIs" dxfId="36133" priority="182" operator="greaterThan">
      <formula>1</formula>
    </cfRule>
  </conditionalFormatting>
  <conditionalFormatting sqref="R84:R91">
    <cfRule type="cellIs" dxfId="36132" priority="179" operator="greaterThan">
      <formula>1</formula>
    </cfRule>
    <cfRule type="cellIs" dxfId="36131" priority="180" operator="lessThan">
      <formula>0.8</formula>
    </cfRule>
  </conditionalFormatting>
  <conditionalFormatting sqref="P84:P91">
    <cfRule type="cellIs" dxfId="36130" priority="178" operator="greaterThan">
      <formula>0</formula>
    </cfRule>
  </conditionalFormatting>
  <conditionalFormatting sqref="Q84:Q91">
    <cfRule type="cellIs" dxfId="36129" priority="183" operator="lessThan">
      <formula>0</formula>
    </cfRule>
  </conditionalFormatting>
  <conditionalFormatting sqref="R84:R91">
    <cfRule type="cellIs" dxfId="36128" priority="175" operator="lessThan">
      <formula>0.8</formula>
    </cfRule>
    <cfRule type="cellIs" dxfId="36127" priority="176" operator="greaterThan">
      <formula>1</formula>
    </cfRule>
  </conditionalFormatting>
  <conditionalFormatting sqref="R84:R91">
    <cfRule type="cellIs" dxfId="36126" priority="173" operator="greaterThan">
      <formula>1</formula>
    </cfRule>
    <cfRule type="cellIs" dxfId="36125" priority="174" operator="lessThan">
      <formula>0.8</formula>
    </cfRule>
  </conditionalFormatting>
  <conditionalFormatting sqref="P84:P91">
    <cfRule type="cellIs" dxfId="36124" priority="172" operator="greaterThan">
      <formula>0</formula>
    </cfRule>
  </conditionalFormatting>
  <conditionalFormatting sqref="Q84:Q91">
    <cfRule type="cellIs" dxfId="36123" priority="177" operator="lessThan">
      <formula>0</formula>
    </cfRule>
  </conditionalFormatting>
  <conditionalFormatting sqref="Q84:Q91">
    <cfRule type="cellIs" dxfId="36122" priority="171" operator="lessThan">
      <formula>0</formula>
    </cfRule>
  </conditionalFormatting>
  <conditionalFormatting sqref="R84:R91">
    <cfRule type="cellIs" dxfId="36121" priority="169" operator="lessThan">
      <formula>0.8</formula>
    </cfRule>
    <cfRule type="cellIs" dxfId="36120" priority="170" operator="greaterThan">
      <formula>1</formula>
    </cfRule>
  </conditionalFormatting>
  <conditionalFormatting sqref="R84:R91">
    <cfRule type="cellIs" dxfId="36119" priority="167" operator="greaterThan">
      <formula>1</formula>
    </cfRule>
    <cfRule type="cellIs" dxfId="36118" priority="168" operator="lessThan">
      <formula>0.8</formula>
    </cfRule>
  </conditionalFormatting>
  <conditionalFormatting sqref="P84:P91">
    <cfRule type="cellIs" dxfId="36117" priority="166" operator="greaterThan">
      <formula>0</formula>
    </cfRule>
  </conditionalFormatting>
  <conditionalFormatting sqref="Q84:Q91">
    <cfRule type="cellIs" dxfId="36116" priority="160" operator="lessThan">
      <formula>0</formula>
    </cfRule>
  </conditionalFormatting>
  <conditionalFormatting sqref="R84:R91">
    <cfRule type="cellIs" dxfId="36115" priority="164" operator="lessThan">
      <formula>0.8</formula>
    </cfRule>
    <cfRule type="cellIs" dxfId="36114" priority="165" operator="greaterThan">
      <formula>1</formula>
    </cfRule>
  </conditionalFormatting>
  <conditionalFormatting sqref="R84:R91">
    <cfRule type="cellIs" dxfId="36113" priority="162" operator="greaterThan">
      <formula>1</formula>
    </cfRule>
    <cfRule type="cellIs" dxfId="36112" priority="163" operator="lessThan">
      <formula>0.8</formula>
    </cfRule>
  </conditionalFormatting>
  <conditionalFormatting sqref="P84:P91">
    <cfRule type="cellIs" dxfId="36111" priority="161" operator="greaterThan">
      <formula>0</formula>
    </cfRule>
  </conditionalFormatting>
  <conditionalFormatting sqref="Q84:Q91">
    <cfRule type="cellIs" dxfId="36110" priority="159" operator="lessThan">
      <formula>0</formula>
    </cfRule>
  </conditionalFormatting>
  <conditionalFormatting sqref="R84:R91">
    <cfRule type="cellIs" dxfId="36109" priority="157" operator="lessThan">
      <formula>0.8</formula>
    </cfRule>
    <cfRule type="cellIs" dxfId="36108" priority="158" operator="greaterThan">
      <formula>1</formula>
    </cfRule>
  </conditionalFormatting>
  <conditionalFormatting sqref="R84:R91">
    <cfRule type="cellIs" dxfId="36107" priority="155" operator="greaterThan">
      <formula>1</formula>
    </cfRule>
    <cfRule type="cellIs" dxfId="36106" priority="156" operator="lessThan">
      <formula>0.8</formula>
    </cfRule>
  </conditionalFormatting>
  <conditionalFormatting sqref="P84:P91">
    <cfRule type="cellIs" dxfId="36105" priority="154" operator="greaterThan">
      <formula>0</formula>
    </cfRule>
  </conditionalFormatting>
  <conditionalFormatting sqref="Q84:Q91">
    <cfRule type="cellIs" dxfId="36104" priority="153" operator="lessThan">
      <formula>0</formula>
    </cfRule>
  </conditionalFormatting>
  <conditionalFormatting sqref="R84:R91">
    <cfRule type="cellIs" dxfId="36103" priority="151" operator="lessThan">
      <formula>0.8</formula>
    </cfRule>
    <cfRule type="cellIs" dxfId="36102" priority="152" operator="greaterThan">
      <formula>1</formula>
    </cfRule>
  </conditionalFormatting>
  <conditionalFormatting sqref="R84:R91">
    <cfRule type="cellIs" dxfId="36101" priority="149" operator="greaterThan">
      <formula>1</formula>
    </cfRule>
    <cfRule type="cellIs" dxfId="36100" priority="150" operator="lessThan">
      <formula>0.8</formula>
    </cfRule>
  </conditionalFormatting>
  <conditionalFormatting sqref="P84:P91">
    <cfRule type="cellIs" dxfId="36099" priority="148" operator="greaterThan">
      <formula>0</formula>
    </cfRule>
  </conditionalFormatting>
  <conditionalFormatting sqref="Q84:Q91">
    <cfRule type="cellIs" dxfId="36098" priority="147" operator="lessThan">
      <formula>0</formula>
    </cfRule>
  </conditionalFormatting>
  <conditionalFormatting sqref="R84:R91">
    <cfRule type="cellIs" dxfId="36097" priority="145" operator="lessThan">
      <formula>0.8</formula>
    </cfRule>
    <cfRule type="cellIs" dxfId="36096" priority="146" operator="greaterThan">
      <formula>1</formula>
    </cfRule>
  </conditionalFormatting>
  <conditionalFormatting sqref="R84:R91">
    <cfRule type="cellIs" dxfId="36095" priority="143" operator="greaterThan">
      <formula>1</formula>
    </cfRule>
    <cfRule type="cellIs" dxfId="36094" priority="144" operator="lessThan">
      <formula>0.8</formula>
    </cfRule>
  </conditionalFormatting>
  <conditionalFormatting sqref="P84:P91">
    <cfRule type="cellIs" dxfId="36093" priority="142" operator="greaterThan">
      <formula>0</formula>
    </cfRule>
  </conditionalFormatting>
  <conditionalFormatting sqref="Q84:Q91">
    <cfRule type="cellIs" dxfId="36092" priority="141" operator="lessThan">
      <formula>0</formula>
    </cfRule>
  </conditionalFormatting>
  <conditionalFormatting sqref="R84:R91">
    <cfRule type="cellIs" dxfId="36091" priority="139" operator="lessThan">
      <formula>0.8</formula>
    </cfRule>
    <cfRule type="cellIs" dxfId="36090" priority="140" operator="greaterThan">
      <formula>1</formula>
    </cfRule>
  </conditionalFormatting>
  <conditionalFormatting sqref="R84:R91">
    <cfRule type="cellIs" dxfId="36089" priority="137" operator="greaterThan">
      <formula>1</formula>
    </cfRule>
    <cfRule type="cellIs" dxfId="36088" priority="138" operator="lessThan">
      <formula>0.8</formula>
    </cfRule>
  </conditionalFormatting>
  <conditionalFormatting sqref="P84:P91">
    <cfRule type="cellIs" dxfId="36087" priority="136" operator="greaterThan">
      <formula>0</formula>
    </cfRule>
  </conditionalFormatting>
  <conditionalFormatting sqref="Q84:Q91">
    <cfRule type="cellIs" dxfId="36086" priority="135" operator="lessThan">
      <formula>0</formula>
    </cfRule>
  </conditionalFormatting>
  <conditionalFormatting sqref="R84:R91">
    <cfRule type="cellIs" dxfId="36085" priority="133" operator="lessThan">
      <formula>0.8</formula>
    </cfRule>
    <cfRule type="cellIs" dxfId="36084" priority="134" operator="greaterThan">
      <formula>1</formula>
    </cfRule>
  </conditionalFormatting>
  <conditionalFormatting sqref="R84:R91">
    <cfRule type="cellIs" dxfId="36083" priority="131" operator="greaterThan">
      <formula>1</formula>
    </cfRule>
    <cfRule type="cellIs" dxfId="36082" priority="132" operator="lessThan">
      <formula>0.8</formula>
    </cfRule>
  </conditionalFormatting>
  <conditionalFormatting sqref="P84:P91">
    <cfRule type="cellIs" dxfId="36081" priority="130" operator="greaterThan">
      <formula>0</formula>
    </cfRule>
  </conditionalFormatting>
  <conditionalFormatting sqref="P84:P91">
    <cfRule type="cellIs" dxfId="36080" priority="124" operator="greaterThan">
      <formula>0</formula>
    </cfRule>
  </conditionalFormatting>
  <conditionalFormatting sqref="Q84:Q91">
    <cfRule type="cellIs" dxfId="36079" priority="129" operator="lessThan">
      <formula>0</formula>
    </cfRule>
  </conditionalFormatting>
  <conditionalFormatting sqref="R84:R91">
    <cfRule type="cellIs" dxfId="36078" priority="127" operator="lessThan">
      <formula>0.8</formula>
    </cfRule>
    <cfRule type="cellIs" dxfId="36077" priority="128" operator="greaterThan">
      <formula>1</formula>
    </cfRule>
  </conditionalFormatting>
  <conditionalFormatting sqref="R84:R91">
    <cfRule type="cellIs" dxfId="36076" priority="125" operator="greaterThan">
      <formula>1</formula>
    </cfRule>
    <cfRule type="cellIs" dxfId="36075" priority="126" operator="lessThan">
      <formula>0.8</formula>
    </cfRule>
  </conditionalFormatting>
  <conditionalFormatting sqref="P84:P91">
    <cfRule type="cellIs" dxfId="36074" priority="118" operator="greaterThan">
      <formula>0</formula>
    </cfRule>
  </conditionalFormatting>
  <conditionalFormatting sqref="Q84:Q91">
    <cfRule type="cellIs" dxfId="36073" priority="123" operator="lessThan">
      <formula>0</formula>
    </cfRule>
  </conditionalFormatting>
  <conditionalFormatting sqref="R84:R91">
    <cfRule type="cellIs" dxfId="36072" priority="121" operator="lessThan">
      <formula>0.8</formula>
    </cfRule>
    <cfRule type="cellIs" dxfId="36071" priority="122" operator="greaterThan">
      <formula>1</formula>
    </cfRule>
  </conditionalFormatting>
  <conditionalFormatting sqref="R84:R91">
    <cfRule type="cellIs" dxfId="36070" priority="119" operator="greaterThan">
      <formula>1</formula>
    </cfRule>
    <cfRule type="cellIs" dxfId="36069" priority="120" operator="lessThan">
      <formula>0.8</formula>
    </cfRule>
  </conditionalFormatting>
  <conditionalFormatting sqref="R84:R91">
    <cfRule type="cellIs" dxfId="36068" priority="115" operator="lessThan">
      <formula>0.8</formula>
    </cfRule>
    <cfRule type="cellIs" dxfId="36067" priority="116" operator="greaterThan">
      <formula>1</formula>
    </cfRule>
  </conditionalFormatting>
  <conditionalFormatting sqref="R84:R91">
    <cfRule type="cellIs" dxfId="36066" priority="113" operator="greaterThan">
      <formula>1</formula>
    </cfRule>
    <cfRule type="cellIs" dxfId="36065" priority="114" operator="lessThan">
      <formula>0.8</formula>
    </cfRule>
  </conditionalFormatting>
  <conditionalFormatting sqref="P84:P91">
    <cfRule type="cellIs" dxfId="36064" priority="112" operator="greaterThan">
      <formula>0</formula>
    </cfRule>
  </conditionalFormatting>
  <conditionalFormatting sqref="Q84:Q91">
    <cfRule type="cellIs" dxfId="36063" priority="117" operator="lessThan">
      <formula>0</formula>
    </cfRule>
  </conditionalFormatting>
  <conditionalFormatting sqref="Q84:Q91">
    <cfRule type="cellIs" dxfId="36062" priority="106" operator="lessThan">
      <formula>0</formula>
    </cfRule>
  </conditionalFormatting>
  <conditionalFormatting sqref="P84:P91">
    <cfRule type="cellIs" dxfId="36061" priority="107" operator="greaterThan">
      <formula>0</formula>
    </cfRule>
  </conditionalFormatting>
  <conditionalFormatting sqref="R84:R91">
    <cfRule type="cellIs" dxfId="36060" priority="110" operator="lessThan">
      <formula>0.8</formula>
    </cfRule>
    <cfRule type="cellIs" dxfId="36059" priority="111" operator="greaterThan">
      <formula>1</formula>
    </cfRule>
  </conditionalFormatting>
  <conditionalFormatting sqref="R84:R91">
    <cfRule type="cellIs" dxfId="36058" priority="108" operator="greaterThan">
      <formula>1</formula>
    </cfRule>
    <cfRule type="cellIs" dxfId="36057" priority="109" operator="lessThan">
      <formula>0.8</formula>
    </cfRule>
  </conditionalFormatting>
  <conditionalFormatting sqref="Q84:Q91">
    <cfRule type="cellIs" dxfId="36056" priority="100" operator="lessThan">
      <formula>0</formula>
    </cfRule>
  </conditionalFormatting>
  <conditionalFormatting sqref="R84:R91">
    <cfRule type="cellIs" dxfId="36055" priority="104" operator="lessThan">
      <formula>0.8</formula>
    </cfRule>
    <cfRule type="cellIs" dxfId="36054" priority="105" operator="greaterThan">
      <formula>1</formula>
    </cfRule>
  </conditionalFormatting>
  <conditionalFormatting sqref="R84:R91">
    <cfRule type="cellIs" dxfId="36053" priority="102" operator="greaterThan">
      <formula>1</formula>
    </cfRule>
    <cfRule type="cellIs" dxfId="36052" priority="103" operator="lessThan">
      <formula>0.8</formula>
    </cfRule>
  </conditionalFormatting>
  <conditionalFormatting sqref="P84:P91">
    <cfRule type="cellIs" dxfId="36051" priority="101" operator="greaterThan">
      <formula>0</formula>
    </cfRule>
  </conditionalFormatting>
  <conditionalFormatting sqref="Q84:Q91">
    <cfRule type="cellIs" dxfId="36050" priority="99" operator="lessThan">
      <formula>0</formula>
    </cfRule>
  </conditionalFormatting>
  <conditionalFormatting sqref="R84:R91">
    <cfRule type="cellIs" dxfId="36049" priority="97" operator="lessThan">
      <formula>0.8</formula>
    </cfRule>
    <cfRule type="cellIs" dxfId="36048" priority="98" operator="greaterThan">
      <formula>1</formula>
    </cfRule>
  </conditionalFormatting>
  <conditionalFormatting sqref="R84:R91">
    <cfRule type="cellIs" dxfId="36047" priority="95" operator="greaterThan">
      <formula>1</formula>
    </cfRule>
    <cfRule type="cellIs" dxfId="36046" priority="96" operator="lessThan">
      <formula>0.8</formula>
    </cfRule>
  </conditionalFormatting>
  <conditionalFormatting sqref="P84:P91">
    <cfRule type="cellIs" dxfId="36045" priority="94" operator="greaterThan">
      <formula>0</formula>
    </cfRule>
  </conditionalFormatting>
  <conditionalFormatting sqref="Q84:Q91">
    <cfRule type="cellIs" dxfId="36044" priority="93" operator="lessThan">
      <formula>0</formula>
    </cfRule>
  </conditionalFormatting>
  <conditionalFormatting sqref="R84:R91">
    <cfRule type="cellIs" dxfId="36043" priority="91" operator="lessThan">
      <formula>0.8</formula>
    </cfRule>
    <cfRule type="cellIs" dxfId="36042" priority="92" operator="greaterThan">
      <formula>1</formula>
    </cfRule>
  </conditionalFormatting>
  <conditionalFormatting sqref="R84:R91">
    <cfRule type="cellIs" dxfId="36041" priority="89" operator="greaterThan">
      <formula>1</formula>
    </cfRule>
    <cfRule type="cellIs" dxfId="36040" priority="90" operator="lessThan">
      <formula>0.8</formula>
    </cfRule>
  </conditionalFormatting>
  <conditionalFormatting sqref="P84:P91">
    <cfRule type="cellIs" dxfId="36039" priority="88" operator="greaterThan">
      <formula>0</formula>
    </cfRule>
  </conditionalFormatting>
  <conditionalFormatting sqref="Q84:Q91">
    <cfRule type="cellIs" dxfId="36038" priority="87" operator="lessThan">
      <formula>0</formula>
    </cfRule>
  </conditionalFormatting>
  <conditionalFormatting sqref="R84:R91">
    <cfRule type="cellIs" dxfId="36037" priority="85" operator="lessThan">
      <formula>0.8</formula>
    </cfRule>
    <cfRule type="cellIs" dxfId="36036" priority="86" operator="greaterThan">
      <formula>1</formula>
    </cfRule>
  </conditionalFormatting>
  <conditionalFormatting sqref="R84:R91">
    <cfRule type="cellIs" dxfId="36035" priority="83" operator="greaterThan">
      <formula>1</formula>
    </cfRule>
    <cfRule type="cellIs" dxfId="36034" priority="84" operator="lessThan">
      <formula>0.8</formula>
    </cfRule>
  </conditionalFormatting>
  <conditionalFormatting sqref="P84:P91">
    <cfRule type="cellIs" dxfId="36033" priority="82" operator="greaterThan">
      <formula>0</formula>
    </cfRule>
  </conditionalFormatting>
  <conditionalFormatting sqref="Q162:Q166">
    <cfRule type="cellIs" dxfId="36032" priority="81" operator="lessThan">
      <formula>0</formula>
    </cfRule>
  </conditionalFormatting>
  <conditionalFormatting sqref="R162:R166">
    <cfRule type="cellIs" dxfId="36031" priority="79" operator="lessThan">
      <formula>0.8</formula>
    </cfRule>
    <cfRule type="cellIs" dxfId="36030" priority="80" operator="greaterThan">
      <formula>1</formula>
    </cfRule>
  </conditionalFormatting>
  <conditionalFormatting sqref="R162:R166">
    <cfRule type="cellIs" dxfId="36029" priority="77" operator="greaterThan">
      <formula>1</formula>
    </cfRule>
    <cfRule type="cellIs" dxfId="36028" priority="78" operator="lessThan">
      <formula>0.8</formula>
    </cfRule>
  </conditionalFormatting>
  <conditionalFormatting sqref="P162:P166">
    <cfRule type="cellIs" dxfId="36027" priority="76" operator="greaterThan">
      <formula>0</formula>
    </cfRule>
  </conditionalFormatting>
  <conditionalFormatting sqref="P167:P168">
    <cfRule type="cellIs" dxfId="36026" priority="70" operator="greaterThan">
      <formula>0</formula>
    </cfRule>
  </conditionalFormatting>
  <conditionalFormatting sqref="R167:R168">
    <cfRule type="cellIs" dxfId="36025" priority="73" operator="lessThan">
      <formula>0.8</formula>
    </cfRule>
    <cfRule type="cellIs" dxfId="36024" priority="74" operator="greaterThan">
      <formula>1</formula>
    </cfRule>
  </conditionalFormatting>
  <conditionalFormatting sqref="R167:R168">
    <cfRule type="cellIs" dxfId="36023" priority="71" operator="greaterThan">
      <formula>1</formula>
    </cfRule>
    <cfRule type="cellIs" dxfId="36022" priority="72" operator="lessThan">
      <formula>0.8</formula>
    </cfRule>
  </conditionalFormatting>
  <conditionalFormatting sqref="Q167:Q168">
    <cfRule type="cellIs" dxfId="36021" priority="75" operator="lessThan">
      <formula>0</formula>
    </cfRule>
  </conditionalFormatting>
  <conditionalFormatting sqref="Q161">
    <cfRule type="cellIs" dxfId="36020" priority="69" operator="lessThan">
      <formula>0</formula>
    </cfRule>
  </conditionalFormatting>
  <conditionalFormatting sqref="R161">
    <cfRule type="cellIs" dxfId="36019" priority="67" operator="lessThan">
      <formula>0.8</formula>
    </cfRule>
    <cfRule type="cellIs" dxfId="36018" priority="68" operator="greaterThan">
      <formula>1</formula>
    </cfRule>
  </conditionalFormatting>
  <conditionalFormatting sqref="R161">
    <cfRule type="cellIs" dxfId="36017" priority="65" operator="greaterThan">
      <formula>1</formula>
    </cfRule>
    <cfRule type="cellIs" dxfId="36016" priority="66" operator="lessThan">
      <formula>0.8</formula>
    </cfRule>
  </conditionalFormatting>
  <conditionalFormatting sqref="P161">
    <cfRule type="cellIs" dxfId="36015" priority="64" operator="greaterThan">
      <formula>0</formula>
    </cfRule>
  </conditionalFormatting>
  <conditionalFormatting sqref="Q162:Q166">
    <cfRule type="cellIs" dxfId="36014" priority="63" operator="lessThan">
      <formula>0</formula>
    </cfRule>
  </conditionalFormatting>
  <conditionalFormatting sqref="R162:R166">
    <cfRule type="cellIs" dxfId="36013" priority="61" operator="lessThan">
      <formula>0.8</formula>
    </cfRule>
    <cfRule type="cellIs" dxfId="36012" priority="62" operator="greaterThan">
      <formula>1</formula>
    </cfRule>
  </conditionalFormatting>
  <conditionalFormatting sqref="R162:R166">
    <cfRule type="cellIs" dxfId="36011" priority="59" operator="greaterThan">
      <formula>1</formula>
    </cfRule>
    <cfRule type="cellIs" dxfId="36010" priority="60" operator="lessThan">
      <formula>0.8</formula>
    </cfRule>
  </conditionalFormatting>
  <conditionalFormatting sqref="P162:P166">
    <cfRule type="cellIs" dxfId="36009" priority="58" operator="greaterThan">
      <formula>0</formula>
    </cfRule>
  </conditionalFormatting>
  <conditionalFormatting sqref="Q162:Q166">
    <cfRule type="cellIs" dxfId="36008" priority="57" operator="lessThan">
      <formula>0</formula>
    </cfRule>
  </conditionalFormatting>
  <conditionalFormatting sqref="R162:R166">
    <cfRule type="cellIs" dxfId="36007" priority="55" operator="lessThan">
      <formula>0.8</formula>
    </cfRule>
    <cfRule type="cellIs" dxfId="36006" priority="56" operator="greaterThan">
      <formula>1</formula>
    </cfRule>
  </conditionalFormatting>
  <conditionalFormatting sqref="R162:R166">
    <cfRule type="cellIs" dxfId="36005" priority="53" operator="greaterThan">
      <formula>1</formula>
    </cfRule>
    <cfRule type="cellIs" dxfId="36004" priority="54" operator="lessThan">
      <formula>0.8</formula>
    </cfRule>
  </conditionalFormatting>
  <conditionalFormatting sqref="P162:P166">
    <cfRule type="cellIs" dxfId="36003" priority="52" operator="greaterThan">
      <formula>0</formula>
    </cfRule>
  </conditionalFormatting>
  <conditionalFormatting sqref="Q167:Q168">
    <cfRule type="cellIs" dxfId="36002" priority="51" operator="lessThan">
      <formula>0</formula>
    </cfRule>
  </conditionalFormatting>
  <conditionalFormatting sqref="R167:R168">
    <cfRule type="cellIs" dxfId="36001" priority="49" operator="lessThan">
      <formula>0.8</formula>
    </cfRule>
    <cfRule type="cellIs" dxfId="36000" priority="50" operator="greaterThan">
      <formula>1</formula>
    </cfRule>
  </conditionalFormatting>
  <conditionalFormatting sqref="R167:R168">
    <cfRule type="cellIs" dxfId="35999" priority="47" operator="greaterThan">
      <formula>1</formula>
    </cfRule>
    <cfRule type="cellIs" dxfId="35998" priority="48" operator="lessThan">
      <formula>0.8</formula>
    </cfRule>
  </conditionalFormatting>
  <conditionalFormatting sqref="P167:P168">
    <cfRule type="cellIs" dxfId="35997" priority="46" operator="greaterThan">
      <formula>0</formula>
    </cfRule>
  </conditionalFormatting>
  <conditionalFormatting sqref="Q161">
    <cfRule type="cellIs" dxfId="35996" priority="45" operator="lessThan">
      <formula>0</formula>
    </cfRule>
  </conditionalFormatting>
  <conditionalFormatting sqref="R161">
    <cfRule type="cellIs" dxfId="35995" priority="43" operator="lessThan">
      <formula>0.8</formula>
    </cfRule>
    <cfRule type="cellIs" dxfId="35994" priority="44" operator="greaterThan">
      <formula>1</formula>
    </cfRule>
  </conditionalFormatting>
  <conditionalFormatting sqref="R161">
    <cfRule type="cellIs" dxfId="35993" priority="41" operator="greaterThan">
      <formula>1</formula>
    </cfRule>
    <cfRule type="cellIs" dxfId="35992" priority="42" operator="lessThan">
      <formula>0.8</formula>
    </cfRule>
  </conditionalFormatting>
  <conditionalFormatting sqref="P161">
    <cfRule type="cellIs" dxfId="35991" priority="40" operator="greaterThan">
      <formula>0</formula>
    </cfRule>
  </conditionalFormatting>
  <conditionalFormatting sqref="Q162:Q166">
    <cfRule type="cellIs" dxfId="35990" priority="39" operator="lessThan">
      <formula>0</formula>
    </cfRule>
  </conditionalFormatting>
  <conditionalFormatting sqref="R162:R166">
    <cfRule type="cellIs" dxfId="35989" priority="37" operator="lessThan">
      <formula>0.8</formula>
    </cfRule>
    <cfRule type="cellIs" dxfId="35988" priority="38" operator="greaterThan">
      <formula>1</formula>
    </cfRule>
  </conditionalFormatting>
  <conditionalFormatting sqref="R162:R166">
    <cfRule type="cellIs" dxfId="35987" priority="35" operator="greaterThan">
      <formula>1</formula>
    </cfRule>
    <cfRule type="cellIs" dxfId="35986" priority="36" operator="lessThan">
      <formula>0.8</formula>
    </cfRule>
  </conditionalFormatting>
  <conditionalFormatting sqref="P162:P166">
    <cfRule type="cellIs" dxfId="35985" priority="34" operator="greaterThan">
      <formula>0</formula>
    </cfRule>
  </conditionalFormatting>
  <conditionalFormatting sqref="Q161">
    <cfRule type="cellIs" dxfId="35984" priority="33" operator="lessThan">
      <formula>0</formula>
    </cfRule>
  </conditionalFormatting>
  <conditionalFormatting sqref="R161">
    <cfRule type="cellIs" dxfId="35983" priority="31" operator="lessThan">
      <formula>0.8</formula>
    </cfRule>
    <cfRule type="cellIs" dxfId="35982" priority="32" operator="greaterThan">
      <formula>1</formula>
    </cfRule>
  </conditionalFormatting>
  <conditionalFormatting sqref="R161">
    <cfRule type="cellIs" dxfId="35981" priority="29" operator="greaterThan">
      <formula>1</formula>
    </cfRule>
    <cfRule type="cellIs" dxfId="35980" priority="30" operator="lessThan">
      <formula>0.8</formula>
    </cfRule>
  </conditionalFormatting>
  <conditionalFormatting sqref="P161">
    <cfRule type="cellIs" dxfId="35979" priority="28" operator="greaterThan">
      <formula>0</formula>
    </cfRule>
  </conditionalFormatting>
  <conditionalFormatting sqref="Q162:Q166">
    <cfRule type="cellIs" dxfId="35978" priority="27" operator="lessThan">
      <formula>0</formula>
    </cfRule>
  </conditionalFormatting>
  <conditionalFormatting sqref="R162:R166">
    <cfRule type="cellIs" dxfId="35977" priority="25" operator="lessThan">
      <formula>0.8</formula>
    </cfRule>
    <cfRule type="cellIs" dxfId="35976" priority="26" operator="greaterThan">
      <formula>1</formula>
    </cfRule>
  </conditionalFormatting>
  <conditionalFormatting sqref="R162:R166">
    <cfRule type="cellIs" dxfId="35975" priority="23" operator="greaterThan">
      <formula>1</formula>
    </cfRule>
    <cfRule type="cellIs" dxfId="35974" priority="24" operator="lessThan">
      <formula>0.8</formula>
    </cfRule>
  </conditionalFormatting>
  <conditionalFormatting sqref="P162:P166">
    <cfRule type="cellIs" dxfId="35973" priority="22" operator="greaterThan">
      <formula>0</formula>
    </cfRule>
  </conditionalFormatting>
  <conditionalFormatting sqref="Q161">
    <cfRule type="cellIs" dxfId="35972" priority="21" operator="lessThan">
      <formula>0</formula>
    </cfRule>
  </conditionalFormatting>
  <conditionalFormatting sqref="R161">
    <cfRule type="cellIs" dxfId="35971" priority="19" operator="lessThan">
      <formula>0.8</formula>
    </cfRule>
    <cfRule type="cellIs" dxfId="35970" priority="20" operator="greaterThan">
      <formula>1</formula>
    </cfRule>
  </conditionalFormatting>
  <conditionalFormatting sqref="R161">
    <cfRule type="cellIs" dxfId="35969" priority="17" operator="greaterThan">
      <formula>1</formula>
    </cfRule>
    <cfRule type="cellIs" dxfId="35968" priority="18" operator="lessThan">
      <formula>0.8</formula>
    </cfRule>
  </conditionalFormatting>
  <conditionalFormatting sqref="P161">
    <cfRule type="cellIs" dxfId="35967" priority="16" operator="greaterThan">
      <formula>0</formula>
    </cfRule>
  </conditionalFormatting>
  <conditionalFormatting sqref="P167:P168">
    <cfRule type="cellIs" dxfId="35966" priority="10" operator="greaterThan">
      <formula>0</formula>
    </cfRule>
  </conditionalFormatting>
  <conditionalFormatting sqref="R167:R168">
    <cfRule type="cellIs" dxfId="35965" priority="13" operator="lessThan">
      <formula>0.8</formula>
    </cfRule>
    <cfRule type="cellIs" dxfId="35964" priority="14" operator="greaterThan">
      <formula>1</formula>
    </cfRule>
  </conditionalFormatting>
  <conditionalFormatting sqref="R167:R168">
    <cfRule type="cellIs" dxfId="35963" priority="11" operator="greaterThan">
      <formula>1</formula>
    </cfRule>
    <cfRule type="cellIs" dxfId="35962" priority="12" operator="lessThan">
      <formula>0.8</formula>
    </cfRule>
  </conditionalFormatting>
  <conditionalFormatting sqref="Q167:Q168">
    <cfRule type="cellIs" dxfId="35961" priority="15" operator="lessThan">
      <formula>0</formula>
    </cfRule>
  </conditionalFormatting>
  <conditionalFormatting sqref="AF30">
    <cfRule type="cellIs" dxfId="35960" priority="9" operator="lessThan">
      <formula>0</formula>
    </cfRule>
  </conditionalFormatting>
  <conditionalFormatting sqref="AG30">
    <cfRule type="cellIs" dxfId="35959" priority="7" operator="greaterThan">
      <formula>1</formula>
    </cfRule>
    <cfRule type="cellIs" dxfId="35958" priority="8" operator="lessThan">
      <formula>0.8</formula>
    </cfRule>
  </conditionalFormatting>
  <conditionalFormatting sqref="Q117">
    <cfRule type="cellIs" dxfId="35957" priority="6" operator="lessThan">
      <formula>0</formula>
    </cfRule>
  </conditionalFormatting>
  <conditionalFormatting sqref="R117">
    <cfRule type="cellIs" dxfId="35956" priority="4" operator="lessThan">
      <formula>0.8</formula>
    </cfRule>
    <cfRule type="cellIs" dxfId="35955" priority="5" operator="greaterThan">
      <formula>1</formula>
    </cfRule>
  </conditionalFormatting>
  <conditionalFormatting sqref="R117">
    <cfRule type="cellIs" dxfId="35954" priority="2" operator="greaterThan">
      <formula>1</formula>
    </cfRule>
    <cfRule type="cellIs" dxfId="35953" priority="3" operator="lessThan">
      <formula>0.8</formula>
    </cfRule>
  </conditionalFormatting>
  <conditionalFormatting sqref="P117">
    <cfRule type="cellIs" dxfId="35952" priority="1" operator="greaterThan">
      <formula>0</formula>
    </cfRule>
  </conditionalFormatting>
  <dataValidations count="1">
    <dataValidation type="list" allowBlank="1" showInputMessage="1" showErrorMessage="1" sqref="AB5:AC173" xr:uid="{00000000-0002-0000-1F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8" tint="0.79998168889431442"/>
    <pageSetUpPr fitToPage="1"/>
  </sheetPr>
  <dimension ref="A1:R126"/>
  <sheetViews>
    <sheetView zoomScale="70" zoomScaleNormal="70" workbookViewId="0">
      <selection activeCell="O50" sqref="O50"/>
    </sheetView>
  </sheetViews>
  <sheetFormatPr defaultColWidth="7.90625" defaultRowHeight="15.5"/>
  <cols>
    <col min="1" max="1" width="13.6328125" style="289" customWidth="1"/>
    <col min="2" max="2" width="12.7265625" style="289" customWidth="1"/>
    <col min="3" max="3" width="12.7265625" style="358" hidden="1" customWidth="1"/>
    <col min="4" max="5" width="18.36328125" style="289" customWidth="1"/>
    <col min="6" max="6" width="9.7265625" style="356" customWidth="1"/>
    <col min="7" max="7" width="21.08984375" style="289" bestFit="1" customWidth="1"/>
    <col min="8" max="8" width="15.6328125" style="289" customWidth="1"/>
    <col min="9" max="9" width="12.26953125" style="289" bestFit="1" customWidth="1"/>
    <col min="10" max="15" width="9.7265625" style="289" customWidth="1"/>
    <col min="16" max="16" width="9.7265625" style="357" customWidth="1"/>
    <col min="17" max="18" width="9.7265625" style="289" customWidth="1"/>
    <col min="19" max="16384" width="7.9062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77040</v>
      </c>
      <c r="F1" s="285" t="s">
        <v>4</v>
      </c>
      <c r="G1" s="286">
        <f>SUM(H5:H124)</f>
        <v>1400793.389051948</v>
      </c>
      <c r="H1" s="287" t="s">
        <v>79</v>
      </c>
      <c r="I1" s="288">
        <f>+J16+J64+J24+J38+J51+J81+J100+J91+J57+J124+J111</f>
        <v>35.416666666666664</v>
      </c>
      <c r="J1" s="589" t="s">
        <v>80</v>
      </c>
      <c r="K1" s="590"/>
      <c r="L1" s="591"/>
      <c r="M1" s="589" t="s">
        <v>81</v>
      </c>
      <c r="N1" s="590"/>
      <c r="O1" s="590"/>
      <c r="P1" s="590"/>
      <c r="Q1" s="590"/>
      <c r="R1" s="591"/>
    </row>
    <row r="2" spans="1:18" ht="26.25" customHeight="1" thickBot="1">
      <c r="A2" s="595" t="s">
        <v>346</v>
      </c>
      <c r="B2" s="596"/>
      <c r="C2" s="290"/>
      <c r="D2" s="410" t="s">
        <v>83</v>
      </c>
      <c r="E2" s="291">
        <f>AVERAGE(L16,L24,L38,L51,L100,L111,L91)</f>
        <v>550.5430793179803</v>
      </c>
      <c r="F2" s="292" t="s">
        <v>84</v>
      </c>
      <c r="G2" s="293">
        <f>G1/E1</f>
        <v>18.182676389563188</v>
      </c>
      <c r="H2" s="294" t="s">
        <v>85</v>
      </c>
      <c r="I2" s="295">
        <f>COUNT(I5:I124)</f>
        <v>0</v>
      </c>
      <c r="J2" s="592"/>
      <c r="K2" s="593"/>
      <c r="L2" s="594"/>
      <c r="M2" s="592"/>
      <c r="N2" s="593"/>
      <c r="O2" s="593"/>
      <c r="P2" s="593"/>
      <c r="Q2" s="593"/>
      <c r="R2" s="594"/>
    </row>
    <row r="3" spans="1:18" ht="23.25" customHeight="1">
      <c r="A3" s="597" t="s">
        <v>86</v>
      </c>
      <c r="B3" s="599" t="s">
        <v>87</v>
      </c>
      <c r="C3" s="412"/>
      <c r="D3" s="600" t="s">
        <v>88</v>
      </c>
      <c r="E3" s="600"/>
      <c r="F3" s="601" t="s">
        <v>89</v>
      </c>
      <c r="G3" s="602" t="s">
        <v>90</v>
      </c>
      <c r="H3" s="600" t="s">
        <v>91</v>
      </c>
      <c r="I3" s="603" t="s">
        <v>92</v>
      </c>
      <c r="J3" s="605" t="s">
        <v>93</v>
      </c>
      <c r="K3" s="607" t="s">
        <v>94</v>
      </c>
      <c r="L3" s="609" t="s">
        <v>83</v>
      </c>
      <c r="M3" s="611" t="s">
        <v>95</v>
      </c>
      <c r="N3" s="611"/>
      <c r="O3" s="605" t="s">
        <v>96</v>
      </c>
      <c r="P3" s="612" t="s">
        <v>97</v>
      </c>
      <c r="Q3" s="605" t="s">
        <v>98</v>
      </c>
      <c r="R3" s="605"/>
    </row>
    <row r="4" spans="1:18" ht="15.75" customHeight="1">
      <c r="A4" s="598"/>
      <c r="B4" s="599"/>
      <c r="C4" s="412"/>
      <c r="D4" s="600"/>
      <c r="E4" s="600"/>
      <c r="F4" s="601"/>
      <c r="G4" s="602"/>
      <c r="H4" s="600"/>
      <c r="I4" s="604"/>
      <c r="J4" s="606"/>
      <c r="K4" s="608"/>
      <c r="L4" s="610"/>
      <c r="M4" s="415" t="s">
        <v>99</v>
      </c>
      <c r="N4" s="415" t="s">
        <v>100</v>
      </c>
      <c r="O4" s="606"/>
      <c r="P4" s="613"/>
      <c r="Q4" s="296" t="s">
        <v>101</v>
      </c>
      <c r="R4" s="296" t="s">
        <v>102</v>
      </c>
    </row>
    <row r="5" spans="1:18">
      <c r="A5" s="614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2">
        <v>3227</v>
      </c>
      <c r="H5" s="300">
        <f>F5*G5</f>
        <v>0</v>
      </c>
      <c r="I5" s="413"/>
      <c r="J5" s="301">
        <v>9</v>
      </c>
      <c r="K5" s="302">
        <f t="shared" ref="K5:K11" si="0">G5/P5*60</f>
        <v>1613.5</v>
      </c>
      <c r="L5" s="303">
        <f t="shared" ref="L5:L11" si="1">K5/J5</f>
        <v>179.27777777777777</v>
      </c>
      <c r="M5" s="304">
        <v>0.17361111111111113</v>
      </c>
      <c r="N5" s="304">
        <v>0.25694444444444448</v>
      </c>
      <c r="O5" s="296">
        <v>10</v>
      </c>
      <c r="P5" s="416">
        <f t="shared" ref="P5:P12" si="2">(N5-M5)*24*60</f>
        <v>120</v>
      </c>
      <c r="Q5" s="305"/>
      <c r="R5" s="305"/>
    </row>
    <row r="6" spans="1:18">
      <c r="A6" s="614"/>
      <c r="B6" s="297">
        <v>0</v>
      </c>
      <c r="C6" s="297"/>
      <c r="D6" s="298" t="s">
        <v>106</v>
      </c>
      <c r="E6" s="298"/>
      <c r="F6" s="299" t="s">
        <v>105</v>
      </c>
      <c r="G6" s="412">
        <v>3143</v>
      </c>
      <c r="H6" s="300">
        <f t="shared" ref="H6:H113" si="3">F6*G6</f>
        <v>0</v>
      </c>
      <c r="I6" s="413"/>
      <c r="J6" s="301">
        <v>9</v>
      </c>
      <c r="K6" s="302">
        <f t="shared" si="0"/>
        <v>1571.5000000000005</v>
      </c>
      <c r="L6" s="303">
        <f t="shared" si="1"/>
        <v>174.61111111111117</v>
      </c>
      <c r="M6" s="304">
        <v>0.26041666666666669</v>
      </c>
      <c r="N6" s="304">
        <v>0.34375</v>
      </c>
      <c r="O6" s="296">
        <v>5</v>
      </c>
      <c r="P6" s="416">
        <f t="shared" si="2"/>
        <v>119.99999999999997</v>
      </c>
      <c r="Q6" s="296"/>
      <c r="R6" s="296"/>
    </row>
    <row r="7" spans="1:18">
      <c r="A7" s="614"/>
      <c r="B7" s="297" t="s">
        <v>107</v>
      </c>
      <c r="C7" s="297"/>
      <c r="D7" s="298" t="s">
        <v>108</v>
      </c>
      <c r="E7" s="298"/>
      <c r="F7" s="299">
        <v>36.450000000000003</v>
      </c>
      <c r="G7" s="412">
        <v>1072</v>
      </c>
      <c r="H7" s="300">
        <f t="shared" si="3"/>
        <v>39074.400000000001</v>
      </c>
      <c r="I7" s="413"/>
      <c r="J7" s="301">
        <v>13</v>
      </c>
      <c r="K7" s="302">
        <f t="shared" si="0"/>
        <v>1429.3333333333335</v>
      </c>
      <c r="L7" s="303">
        <f t="shared" si="1"/>
        <v>109.94871794871796</v>
      </c>
      <c r="M7" s="304">
        <v>0.34722222222222227</v>
      </c>
      <c r="N7" s="304">
        <v>0.37847222222222227</v>
      </c>
      <c r="O7" s="296">
        <v>5</v>
      </c>
      <c r="P7" s="416">
        <f t="shared" si="2"/>
        <v>45</v>
      </c>
      <c r="Q7" s="305"/>
      <c r="R7" s="305"/>
    </row>
    <row r="8" spans="1:18">
      <c r="A8" s="614"/>
      <c r="B8" s="297" t="s">
        <v>107</v>
      </c>
      <c r="C8" s="297"/>
      <c r="D8" s="298" t="s">
        <v>109</v>
      </c>
      <c r="E8" s="298"/>
      <c r="F8" s="299">
        <v>27.05</v>
      </c>
      <c r="G8" s="412">
        <v>345</v>
      </c>
      <c r="H8" s="300">
        <f t="shared" si="3"/>
        <v>9332.25</v>
      </c>
      <c r="I8" s="413"/>
      <c r="J8" s="301">
        <v>13</v>
      </c>
      <c r="K8" s="302">
        <f t="shared" si="0"/>
        <v>1379.9999999999975</v>
      </c>
      <c r="L8" s="303">
        <f t="shared" si="1"/>
        <v>106.15384615384596</v>
      </c>
      <c r="M8" s="304">
        <v>0.38194444444444442</v>
      </c>
      <c r="N8" s="304">
        <v>0.3923611111111111</v>
      </c>
      <c r="O8" s="296">
        <v>5</v>
      </c>
      <c r="P8" s="416">
        <f t="shared" si="2"/>
        <v>15.000000000000027</v>
      </c>
      <c r="Q8" s="305">
        <v>0.39930555555555558</v>
      </c>
      <c r="R8" s="305">
        <v>0.43055555555555558</v>
      </c>
    </row>
    <row r="9" spans="1:18">
      <c r="A9" s="614"/>
      <c r="B9" s="297" t="s">
        <v>107</v>
      </c>
      <c r="C9" s="297"/>
      <c r="D9" s="298" t="s">
        <v>110</v>
      </c>
      <c r="E9" s="298"/>
      <c r="F9" s="299">
        <v>19.7</v>
      </c>
      <c r="G9" s="306">
        <v>790</v>
      </c>
      <c r="H9" s="300">
        <f t="shared" si="3"/>
        <v>15563</v>
      </c>
      <c r="I9" s="413"/>
      <c r="J9" s="301">
        <v>13</v>
      </c>
      <c r="K9" s="302">
        <f t="shared" si="0"/>
        <v>1184.999999999997</v>
      </c>
      <c r="L9" s="303">
        <f t="shared" si="1"/>
        <v>91.153846153845933</v>
      </c>
      <c r="M9" s="304">
        <v>0.43402777777777773</v>
      </c>
      <c r="N9" s="304">
        <v>0.46180555555555558</v>
      </c>
      <c r="O9" s="296">
        <v>5</v>
      </c>
      <c r="P9" s="416">
        <f t="shared" si="2"/>
        <v>40.000000000000099</v>
      </c>
      <c r="Q9" s="305"/>
      <c r="R9" s="305"/>
    </row>
    <row r="10" spans="1:18">
      <c r="A10" s="614"/>
      <c r="B10" s="297" t="s">
        <v>107</v>
      </c>
      <c r="C10" s="297"/>
      <c r="D10" s="298" t="s">
        <v>111</v>
      </c>
      <c r="E10" s="298"/>
      <c r="F10" s="299">
        <v>17.87</v>
      </c>
      <c r="G10" s="306">
        <v>362</v>
      </c>
      <c r="H10" s="300">
        <f t="shared" si="3"/>
        <v>6468.9400000000005</v>
      </c>
      <c r="I10" s="413"/>
      <c r="J10" s="301">
        <v>13</v>
      </c>
      <c r="K10" s="302">
        <f t="shared" si="0"/>
        <v>271.49999999999989</v>
      </c>
      <c r="L10" s="303">
        <f t="shared" si="1"/>
        <v>20.884615384615376</v>
      </c>
      <c r="M10" s="304">
        <v>0.4236111111111111</v>
      </c>
      <c r="N10" s="304">
        <v>0.47916666666666669</v>
      </c>
      <c r="O10" s="296">
        <v>5</v>
      </c>
      <c r="P10" s="416">
        <f t="shared" si="2"/>
        <v>80.000000000000028</v>
      </c>
      <c r="Q10" s="305"/>
      <c r="R10" s="305"/>
    </row>
    <row r="11" spans="1:18">
      <c r="A11" s="614"/>
      <c r="B11" s="297" t="s">
        <v>107</v>
      </c>
      <c r="C11" s="297"/>
      <c r="D11" s="298" t="s">
        <v>113</v>
      </c>
      <c r="E11" s="298"/>
      <c r="F11" s="299">
        <v>29.52</v>
      </c>
      <c r="G11" s="306">
        <v>3227</v>
      </c>
      <c r="H11" s="300">
        <f t="shared" si="3"/>
        <v>95261.04</v>
      </c>
      <c r="I11" s="413"/>
      <c r="J11" s="301">
        <v>13</v>
      </c>
      <c r="K11" s="302">
        <f t="shared" si="0"/>
        <v>2420.2499999999991</v>
      </c>
      <c r="L11" s="303">
        <f t="shared" si="1"/>
        <v>186.17307692307685</v>
      </c>
      <c r="M11" s="304">
        <v>0.5</v>
      </c>
      <c r="N11" s="304">
        <v>0.55555555555555558</v>
      </c>
      <c r="O11" s="296">
        <v>5</v>
      </c>
      <c r="P11" s="416">
        <f t="shared" si="2"/>
        <v>80.000000000000028</v>
      </c>
      <c r="Q11" s="305"/>
      <c r="R11" s="305"/>
    </row>
    <row r="12" spans="1:18">
      <c r="A12" s="615"/>
      <c r="B12" s="297" t="s">
        <v>107</v>
      </c>
      <c r="C12" s="412"/>
      <c r="D12" s="298" t="s">
        <v>114</v>
      </c>
      <c r="E12" s="298"/>
      <c r="F12" s="299">
        <v>29.856999999999999</v>
      </c>
      <c r="G12" s="411">
        <v>3143</v>
      </c>
      <c r="H12" s="300">
        <f t="shared" si="3"/>
        <v>93840.550999999992</v>
      </c>
      <c r="I12" s="413"/>
      <c r="J12" s="301">
        <v>13</v>
      </c>
      <c r="K12" s="302">
        <f>G12/P12*60</f>
        <v>2095.3333333333335</v>
      </c>
      <c r="L12" s="303">
        <f>K12/J12</f>
        <v>161.17948717948718</v>
      </c>
      <c r="M12" s="304">
        <v>0.55902777777777779</v>
      </c>
      <c r="N12" s="304">
        <v>0.62152777777777779</v>
      </c>
      <c r="O12" s="296">
        <v>5</v>
      </c>
      <c r="P12" s="416">
        <f t="shared" si="2"/>
        <v>90</v>
      </c>
      <c r="Q12" s="305"/>
      <c r="R12" s="296"/>
    </row>
    <row r="13" spans="1:18">
      <c r="A13" s="615"/>
      <c r="B13" s="297"/>
      <c r="C13" s="297"/>
      <c r="D13" s="417"/>
      <c r="E13" s="418"/>
      <c r="F13" s="299"/>
      <c r="G13" s="306"/>
      <c r="H13" s="300"/>
      <c r="I13" s="413"/>
      <c r="J13" s="301"/>
      <c r="K13" s="302"/>
      <c r="L13" s="303"/>
      <c r="M13" s="304"/>
      <c r="N13" s="304"/>
      <c r="O13" s="296"/>
      <c r="P13" s="416"/>
      <c r="Q13" s="296"/>
      <c r="R13" s="296"/>
    </row>
    <row r="14" spans="1:18">
      <c r="A14" s="615"/>
      <c r="B14" s="297"/>
      <c r="C14" s="297"/>
      <c r="D14" s="417"/>
      <c r="E14" s="418"/>
      <c r="F14" s="299"/>
      <c r="G14" s="306"/>
      <c r="H14" s="300"/>
      <c r="I14" s="413"/>
      <c r="J14" s="301"/>
      <c r="K14" s="302"/>
      <c r="L14" s="303"/>
      <c r="M14" s="304"/>
      <c r="N14" s="304"/>
      <c r="O14" s="296"/>
      <c r="P14" s="416"/>
      <c r="Q14" s="296"/>
      <c r="R14" s="296"/>
    </row>
    <row r="15" spans="1:18">
      <c r="A15" s="615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13"/>
      <c r="J15" s="301"/>
      <c r="K15" s="302"/>
      <c r="L15" s="303"/>
      <c r="M15" s="304"/>
      <c r="N15" s="304"/>
      <c r="O15" s="296"/>
      <c r="P15" s="416"/>
      <c r="Q15" s="296"/>
      <c r="R15" s="296"/>
    </row>
    <row r="16" spans="1:18" ht="15.75" customHeight="1">
      <c r="A16" s="616"/>
      <c r="B16" s="297">
        <v>0</v>
      </c>
      <c r="C16" s="297" t="s">
        <v>117</v>
      </c>
      <c r="D16" s="617" t="s">
        <v>118</v>
      </c>
      <c r="E16" s="617"/>
      <c r="F16" s="308"/>
      <c r="G16" s="309"/>
      <c r="H16" s="310"/>
      <c r="I16" s="311"/>
      <c r="J16" s="312">
        <f>AVERAGE(J5:J15)</f>
        <v>12</v>
      </c>
      <c r="K16" s="312">
        <f>AVERAGE(K5:K15)</f>
        <v>1495.8020833333328</v>
      </c>
      <c r="L16" s="313">
        <f>AVERAGE(L5:L15)</f>
        <v>128.67280982905976</v>
      </c>
      <c r="M16" s="304"/>
      <c r="N16" s="304"/>
      <c r="O16" s="302"/>
      <c r="P16" s="302"/>
      <c r="Q16" s="303"/>
      <c r="R16" s="303"/>
    </row>
    <row r="17" spans="1:18" ht="15.75" customHeight="1">
      <c r="A17" s="618" t="s">
        <v>119</v>
      </c>
      <c r="B17" s="297" t="s">
        <v>107</v>
      </c>
      <c r="C17" s="412"/>
      <c r="D17" s="621" t="s">
        <v>120</v>
      </c>
      <c r="E17" s="622"/>
      <c r="F17" s="299">
        <v>14.03</v>
      </c>
      <c r="G17" s="412">
        <v>302</v>
      </c>
      <c r="H17" s="314">
        <f t="shared" ref="H17:H23" si="4">F17*G17</f>
        <v>4237.0599999999995</v>
      </c>
      <c r="I17" s="315"/>
      <c r="J17" s="301">
        <v>6</v>
      </c>
      <c r="K17" s="302">
        <f>G17/P17*60</f>
        <v>1510.0000000000005</v>
      </c>
      <c r="L17" s="303">
        <f>K17/J17</f>
        <v>251.66666666666674</v>
      </c>
      <c r="M17" s="304">
        <v>0.1875</v>
      </c>
      <c r="N17" s="304">
        <v>0.19583333333333333</v>
      </c>
      <c r="O17" s="296">
        <v>30</v>
      </c>
      <c r="P17" s="416">
        <f>(N17-M17)*24*60</f>
        <v>11.999999999999996</v>
      </c>
      <c r="Q17" s="296"/>
      <c r="R17" s="296"/>
    </row>
    <row r="18" spans="1:18" ht="15.75" customHeight="1">
      <c r="A18" s="618"/>
      <c r="B18" s="297" t="s">
        <v>115</v>
      </c>
      <c r="C18" s="412"/>
      <c r="D18" s="623" t="s">
        <v>121</v>
      </c>
      <c r="E18" s="624"/>
      <c r="F18" s="299">
        <v>14.49</v>
      </c>
      <c r="G18" s="411">
        <v>531</v>
      </c>
      <c r="H18" s="300">
        <f t="shared" si="4"/>
        <v>7694.1900000000005</v>
      </c>
      <c r="I18" s="413"/>
      <c r="J18" s="301">
        <v>5</v>
      </c>
      <c r="K18" s="302">
        <f>G18/P18*60</f>
        <v>1517.1428571428567</v>
      </c>
      <c r="L18" s="303">
        <f>K18/J18</f>
        <v>303.42857142857133</v>
      </c>
      <c r="M18" s="304">
        <v>0.20972222222222223</v>
      </c>
      <c r="N18" s="304">
        <v>0.22430555555555556</v>
      </c>
      <c r="O18" s="296">
        <v>20</v>
      </c>
      <c r="P18" s="416">
        <f t="shared" ref="P18" si="5">(N18-M18)*24*60</f>
        <v>21.000000000000007</v>
      </c>
      <c r="Q18" s="305"/>
      <c r="R18" s="305"/>
    </row>
    <row r="19" spans="1:18" ht="15.75" customHeight="1">
      <c r="A19" s="618"/>
      <c r="B19" s="297">
        <v>0</v>
      </c>
      <c r="C19" s="412"/>
      <c r="D19" s="623"/>
      <c r="E19" s="624"/>
      <c r="F19" s="299" t="s">
        <v>105</v>
      </c>
      <c r="G19" s="411"/>
      <c r="H19" s="300">
        <f t="shared" si="4"/>
        <v>0</v>
      </c>
      <c r="I19" s="413"/>
      <c r="J19" s="301"/>
      <c r="K19" s="302"/>
      <c r="L19" s="303"/>
      <c r="M19" s="304"/>
      <c r="N19" s="304"/>
      <c r="O19" s="296"/>
      <c r="P19" s="416"/>
      <c r="Q19" s="305"/>
      <c r="R19" s="305"/>
    </row>
    <row r="20" spans="1:18" ht="15.75" customHeight="1">
      <c r="A20" s="619"/>
      <c r="B20" s="297">
        <v>0</v>
      </c>
      <c r="C20" s="412"/>
      <c r="D20" s="316"/>
      <c r="E20" s="418"/>
      <c r="F20" s="299" t="s">
        <v>105</v>
      </c>
      <c r="G20" s="411"/>
      <c r="H20" s="300">
        <f t="shared" si="4"/>
        <v>0</v>
      </c>
      <c r="I20" s="413"/>
      <c r="J20" s="301"/>
      <c r="K20" s="302"/>
      <c r="L20" s="303"/>
      <c r="M20" s="304"/>
      <c r="N20" s="304"/>
      <c r="O20" s="296"/>
      <c r="P20" s="416"/>
      <c r="Q20" s="296"/>
      <c r="R20" s="296"/>
    </row>
    <row r="21" spans="1:18" ht="15.75" customHeight="1">
      <c r="A21" s="619"/>
      <c r="B21" s="297">
        <v>0</v>
      </c>
      <c r="C21" s="412"/>
      <c r="D21" s="316"/>
      <c r="E21" s="418"/>
      <c r="F21" s="299" t="s">
        <v>105</v>
      </c>
      <c r="G21" s="411"/>
      <c r="H21" s="300">
        <f t="shared" si="4"/>
        <v>0</v>
      </c>
      <c r="I21" s="413"/>
      <c r="J21" s="301"/>
      <c r="K21" s="302"/>
      <c r="L21" s="303"/>
      <c r="M21" s="304"/>
      <c r="N21" s="304"/>
      <c r="O21" s="296"/>
      <c r="P21" s="416"/>
      <c r="Q21" s="296"/>
      <c r="R21" s="296"/>
    </row>
    <row r="22" spans="1:18" ht="15.75" customHeight="1">
      <c r="A22" s="619"/>
      <c r="B22" s="297">
        <v>0</v>
      </c>
      <c r="C22" s="412"/>
      <c r="D22" s="316"/>
      <c r="E22" s="418"/>
      <c r="F22" s="299" t="s">
        <v>105</v>
      </c>
      <c r="G22" s="411"/>
      <c r="H22" s="300">
        <f t="shared" si="4"/>
        <v>0</v>
      </c>
      <c r="I22" s="413"/>
      <c r="J22" s="301"/>
      <c r="K22" s="302"/>
      <c r="L22" s="303"/>
      <c r="M22" s="304"/>
      <c r="N22" s="304"/>
      <c r="O22" s="296"/>
      <c r="P22" s="416"/>
      <c r="Q22" s="296"/>
      <c r="R22" s="296"/>
    </row>
    <row r="23" spans="1:18" ht="15.75" customHeight="1">
      <c r="A23" s="619"/>
      <c r="B23" s="297">
        <v>0</v>
      </c>
      <c r="C23" s="412"/>
      <c r="D23" s="316"/>
      <c r="E23" s="418"/>
      <c r="F23" s="299" t="s">
        <v>105</v>
      </c>
      <c r="G23" s="411"/>
      <c r="H23" s="300">
        <f t="shared" si="4"/>
        <v>0</v>
      </c>
      <c r="I23" s="413"/>
      <c r="J23" s="301"/>
      <c r="K23" s="302"/>
      <c r="L23" s="303"/>
      <c r="M23" s="304"/>
      <c r="N23" s="304"/>
      <c r="O23" s="296"/>
      <c r="P23" s="416"/>
      <c r="Q23" s="296"/>
      <c r="R23" s="296"/>
    </row>
    <row r="24" spans="1:18" ht="17.5" customHeight="1">
      <c r="A24" s="620"/>
      <c r="B24" s="297">
        <v>0</v>
      </c>
      <c r="C24" s="6" t="s">
        <v>122</v>
      </c>
      <c r="D24" s="617" t="s">
        <v>118</v>
      </c>
      <c r="E24" s="617"/>
      <c r="F24" s="308"/>
      <c r="G24" s="317"/>
      <c r="H24" s="310"/>
      <c r="I24" s="311"/>
      <c r="J24" s="312">
        <f>AVERAGE(J17:J23)</f>
        <v>5.5</v>
      </c>
      <c r="K24" s="312">
        <f>AVERAGE(K17:K23)</f>
        <v>1513.5714285714284</v>
      </c>
      <c r="L24" s="313">
        <f>AVERAGE(L17:L23)</f>
        <v>277.54761904761904</v>
      </c>
      <c r="M24" s="304"/>
      <c r="N24" s="304"/>
      <c r="O24" s="296"/>
      <c r="P24" s="296"/>
      <c r="Q24" s="296"/>
      <c r="R24" s="296"/>
    </row>
    <row r="25" spans="1:18">
      <c r="A25" s="629" t="s">
        <v>123</v>
      </c>
      <c r="B25" s="297" t="s">
        <v>115</v>
      </c>
      <c r="C25" s="318"/>
      <c r="D25" s="320" t="s">
        <v>124</v>
      </c>
      <c r="E25" s="319"/>
      <c r="F25" s="299">
        <v>15.03</v>
      </c>
      <c r="G25" s="412">
        <v>1860</v>
      </c>
      <c r="H25" s="300">
        <f t="shared" ref="H25:H27" si="6">F25*G25</f>
        <v>27955.8</v>
      </c>
      <c r="I25" s="413"/>
      <c r="J25" s="301">
        <v>4</v>
      </c>
      <c r="K25" s="302">
        <f t="shared" ref="K25:K27" si="7">G25/P25*60</f>
        <v>2936.8421052631556</v>
      </c>
      <c r="L25" s="303">
        <f t="shared" ref="L25:L27" si="8">K25/J25</f>
        <v>734.21052631578891</v>
      </c>
      <c r="M25" s="304">
        <v>0.18055555555555555</v>
      </c>
      <c r="N25" s="304">
        <v>0.20694444444444446</v>
      </c>
      <c r="O25" s="296">
        <v>20</v>
      </c>
      <c r="P25" s="416">
        <f t="shared" ref="P25:P27" si="9">(N25-M25)*24*60</f>
        <v>38.000000000000028</v>
      </c>
      <c r="Q25" s="305"/>
      <c r="R25" s="305"/>
    </row>
    <row r="26" spans="1:18">
      <c r="A26" s="629"/>
      <c r="B26" s="297" t="s">
        <v>115</v>
      </c>
      <c r="C26" s="318"/>
      <c r="D26" s="316" t="s">
        <v>125</v>
      </c>
      <c r="E26" s="321"/>
      <c r="F26" s="299">
        <v>18.18</v>
      </c>
      <c r="G26" s="412">
        <v>2686</v>
      </c>
      <c r="H26" s="300">
        <f t="shared" si="6"/>
        <v>48831.479999999996</v>
      </c>
      <c r="I26" s="413"/>
      <c r="J26" s="301">
        <v>4</v>
      </c>
      <c r="K26" s="302">
        <f t="shared" si="7"/>
        <v>2877.8571428571408</v>
      </c>
      <c r="L26" s="303">
        <f t="shared" si="8"/>
        <v>719.46428571428521</v>
      </c>
      <c r="M26" s="304">
        <v>0.22083333333333333</v>
      </c>
      <c r="N26" s="304">
        <v>0.25972222222222224</v>
      </c>
      <c r="O26" s="296">
        <v>20</v>
      </c>
      <c r="P26" s="416">
        <f t="shared" si="9"/>
        <v>56.000000000000043</v>
      </c>
      <c r="Q26" s="305"/>
      <c r="R26" s="305"/>
    </row>
    <row r="27" spans="1:18">
      <c r="A27" s="629"/>
      <c r="B27" s="297" t="s">
        <v>115</v>
      </c>
      <c r="C27" s="318"/>
      <c r="D27" s="320" t="s">
        <v>126</v>
      </c>
      <c r="E27" s="321"/>
      <c r="F27" s="299">
        <v>18.53</v>
      </c>
      <c r="G27" s="412">
        <v>1870</v>
      </c>
      <c r="H27" s="300">
        <f t="shared" si="6"/>
        <v>34651.1</v>
      </c>
      <c r="I27" s="413"/>
      <c r="J27" s="301">
        <v>3</v>
      </c>
      <c r="K27" s="302">
        <f t="shared" si="7"/>
        <v>2804.9999999999991</v>
      </c>
      <c r="L27" s="303">
        <f t="shared" si="8"/>
        <v>934.99999999999966</v>
      </c>
      <c r="M27" s="304">
        <v>0.27361111111111108</v>
      </c>
      <c r="N27" s="304">
        <v>0.30138888888888887</v>
      </c>
      <c r="O27" s="296">
        <v>20</v>
      </c>
      <c r="P27" s="416">
        <f t="shared" si="9"/>
        <v>40.000000000000014</v>
      </c>
      <c r="Q27" s="305"/>
      <c r="R27" s="305"/>
    </row>
    <row r="28" spans="1:18">
      <c r="A28" s="629"/>
      <c r="B28" s="297">
        <v>0</v>
      </c>
      <c r="C28" s="412"/>
      <c r="D28" s="316"/>
      <c r="E28" s="321"/>
      <c r="F28" s="299"/>
      <c r="G28" s="412"/>
      <c r="H28" s="300"/>
      <c r="I28" s="413"/>
      <c r="J28" s="301"/>
      <c r="K28" s="302"/>
      <c r="L28" s="303"/>
      <c r="M28" s="304"/>
      <c r="N28" s="304"/>
      <c r="O28" s="296"/>
      <c r="P28" s="416"/>
      <c r="Q28" s="305"/>
      <c r="R28" s="305"/>
    </row>
    <row r="29" spans="1:18">
      <c r="A29" s="629"/>
      <c r="B29" s="297">
        <v>0</v>
      </c>
      <c r="C29" s="412"/>
      <c r="D29" s="320"/>
      <c r="E29" s="321"/>
      <c r="F29" s="299"/>
      <c r="G29" s="412"/>
      <c r="H29" s="300"/>
      <c r="I29" s="413"/>
      <c r="J29" s="301"/>
      <c r="K29" s="302"/>
      <c r="L29" s="303"/>
      <c r="M29" s="304"/>
      <c r="N29" s="304"/>
      <c r="O29" s="296"/>
      <c r="P29" s="416"/>
      <c r="Q29" s="305"/>
      <c r="R29" s="305"/>
    </row>
    <row r="30" spans="1:18">
      <c r="A30" s="629"/>
      <c r="B30" s="297">
        <v>0</v>
      </c>
      <c r="C30" s="412"/>
      <c r="D30" s="322"/>
      <c r="E30" s="321"/>
      <c r="F30" s="299"/>
      <c r="G30" s="412"/>
      <c r="H30" s="300"/>
      <c r="I30" s="413"/>
      <c r="J30" s="301"/>
      <c r="K30" s="302"/>
      <c r="L30" s="303"/>
      <c r="M30" s="304"/>
      <c r="N30" s="304"/>
      <c r="O30" s="296"/>
      <c r="P30" s="416"/>
      <c r="Q30" s="305"/>
      <c r="R30" s="305"/>
    </row>
    <row r="31" spans="1:18" ht="15.75" customHeight="1">
      <c r="A31" s="629"/>
      <c r="B31" s="297">
        <v>0</v>
      </c>
      <c r="C31" s="412"/>
      <c r="D31" s="316"/>
      <c r="E31" s="321"/>
      <c r="F31" s="299"/>
      <c r="G31" s="412"/>
      <c r="H31" s="300"/>
      <c r="I31" s="413"/>
      <c r="J31" s="301"/>
      <c r="K31" s="302"/>
      <c r="L31" s="303"/>
      <c r="M31" s="304"/>
      <c r="N31" s="304"/>
      <c r="O31" s="296"/>
      <c r="P31" s="416"/>
      <c r="Q31" s="305"/>
      <c r="R31" s="305"/>
    </row>
    <row r="32" spans="1:18">
      <c r="A32" s="629"/>
      <c r="B32" s="297">
        <v>0</v>
      </c>
      <c r="C32" s="412"/>
      <c r="D32" s="316"/>
      <c r="E32" s="418"/>
      <c r="F32" s="299" t="s">
        <v>105</v>
      </c>
      <c r="G32" s="412"/>
      <c r="H32" s="300">
        <f t="shared" ref="H32:H37" si="10">F32*G32</f>
        <v>0</v>
      </c>
      <c r="I32" s="413"/>
      <c r="J32" s="301"/>
      <c r="K32" s="302"/>
      <c r="L32" s="303"/>
      <c r="M32" s="304"/>
      <c r="N32" s="304"/>
      <c r="O32" s="296"/>
      <c r="P32" s="416"/>
      <c r="Q32" s="305"/>
      <c r="R32" s="305"/>
    </row>
    <row r="33" spans="1:18">
      <c r="A33" s="629"/>
      <c r="B33" s="297">
        <v>0</v>
      </c>
      <c r="C33" s="412"/>
      <c r="D33" s="320"/>
      <c r="E33" s="321"/>
      <c r="F33" s="299" t="s">
        <v>105</v>
      </c>
      <c r="G33" s="412"/>
      <c r="H33" s="300">
        <f t="shared" si="10"/>
        <v>0</v>
      </c>
      <c r="I33" s="413"/>
      <c r="J33" s="301"/>
      <c r="K33" s="302"/>
      <c r="L33" s="303"/>
      <c r="M33" s="304"/>
      <c r="N33" s="304"/>
      <c r="O33" s="296"/>
      <c r="P33" s="416"/>
      <c r="Q33" s="305"/>
      <c r="R33" s="305"/>
    </row>
    <row r="34" spans="1:18">
      <c r="A34" s="629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10"/>
        <v>0</v>
      </c>
      <c r="I34" s="413"/>
      <c r="J34" s="301"/>
      <c r="K34" s="302"/>
      <c r="L34" s="303"/>
      <c r="M34" s="304"/>
      <c r="N34" s="304"/>
      <c r="O34" s="296"/>
      <c r="P34" s="416"/>
      <c r="Q34" s="305"/>
      <c r="R34" s="305"/>
    </row>
    <row r="35" spans="1:18">
      <c r="A35" s="629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10"/>
        <v>0</v>
      </c>
      <c r="I35" s="413"/>
      <c r="J35" s="301"/>
      <c r="K35" s="302"/>
      <c r="L35" s="303"/>
      <c r="M35" s="304"/>
      <c r="N35" s="304"/>
      <c r="O35" s="296"/>
      <c r="P35" s="416"/>
      <c r="Q35" s="305"/>
      <c r="R35" s="305"/>
    </row>
    <row r="36" spans="1:18">
      <c r="A36" s="629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10"/>
        <v>0</v>
      </c>
      <c r="I36" s="413"/>
      <c r="J36" s="301"/>
      <c r="K36" s="302"/>
      <c r="L36" s="303"/>
      <c r="M36" s="304"/>
      <c r="N36" s="304"/>
      <c r="O36" s="296"/>
      <c r="P36" s="416"/>
      <c r="Q36" s="305"/>
      <c r="R36" s="305"/>
    </row>
    <row r="37" spans="1:18">
      <c r="A37" s="629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10"/>
        <v>0</v>
      </c>
      <c r="I37" s="413"/>
      <c r="J37" s="301"/>
      <c r="K37" s="302"/>
      <c r="L37" s="303"/>
      <c r="M37" s="304"/>
      <c r="N37" s="304"/>
      <c r="O37" s="296"/>
      <c r="P37" s="416"/>
      <c r="Q37" s="305"/>
      <c r="R37" s="305"/>
    </row>
    <row r="38" spans="1:18" ht="17.5" customHeight="1">
      <c r="A38" s="630"/>
      <c r="B38" s="297">
        <v>0</v>
      </c>
      <c r="C38" s="6" t="s">
        <v>69</v>
      </c>
      <c r="D38" s="628" t="s">
        <v>127</v>
      </c>
      <c r="E38" s="628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2873.2330827067649</v>
      </c>
      <c r="L38" s="313">
        <f>AVERAGE(L25:L37)</f>
        <v>796.22493734335785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631" t="s">
        <v>128</v>
      </c>
      <c r="B39" s="297">
        <v>0</v>
      </c>
      <c r="C39" s="412"/>
      <c r="D39" s="316"/>
      <c r="E39" s="418"/>
      <c r="F39" s="299" t="s">
        <v>105</v>
      </c>
      <c r="G39" s="412"/>
      <c r="H39" s="300">
        <f t="shared" ref="H39:H47" si="11">F39*G39</f>
        <v>0</v>
      </c>
      <c r="I39" s="413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632"/>
      <c r="B40" s="297">
        <v>0</v>
      </c>
      <c r="C40" s="412"/>
      <c r="D40" s="316"/>
      <c r="E40" s="418"/>
      <c r="F40" s="299" t="s">
        <v>105</v>
      </c>
      <c r="G40" s="412"/>
      <c r="H40" s="300">
        <f t="shared" si="11"/>
        <v>0</v>
      </c>
      <c r="I40" s="413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632"/>
      <c r="B41" s="297">
        <v>0</v>
      </c>
      <c r="C41" s="412"/>
      <c r="D41" s="320"/>
      <c r="E41" s="418"/>
      <c r="F41" s="299" t="s">
        <v>105</v>
      </c>
      <c r="G41" s="412"/>
      <c r="H41" s="300">
        <f t="shared" si="11"/>
        <v>0</v>
      </c>
      <c r="I41" s="413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632"/>
      <c r="B42" s="297">
        <v>0</v>
      </c>
      <c r="C42" s="412"/>
      <c r="D42" s="320"/>
      <c r="E42" s="418"/>
      <c r="F42" s="299" t="s">
        <v>105</v>
      </c>
      <c r="G42" s="412"/>
      <c r="H42" s="300">
        <f t="shared" si="11"/>
        <v>0</v>
      </c>
      <c r="I42" s="413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632"/>
      <c r="B43" s="297">
        <v>0</v>
      </c>
      <c r="C43" s="412"/>
      <c r="D43" s="319"/>
      <c r="E43" s="418"/>
      <c r="F43" s="299" t="s">
        <v>105</v>
      </c>
      <c r="G43" s="412"/>
      <c r="H43" s="300">
        <f t="shared" si="11"/>
        <v>0</v>
      </c>
      <c r="I43" s="413"/>
      <c r="J43" s="301"/>
      <c r="K43" s="302"/>
      <c r="L43" s="303"/>
      <c r="M43" s="304"/>
      <c r="N43" s="304"/>
      <c r="O43" s="296"/>
      <c r="P43" s="416"/>
      <c r="Q43" s="305"/>
      <c r="R43" s="305"/>
    </row>
    <row r="44" spans="1:18">
      <c r="A44" s="632"/>
      <c r="B44" s="297">
        <v>0</v>
      </c>
      <c r="C44" s="412"/>
      <c r="D44" s="320"/>
      <c r="E44" s="326"/>
      <c r="F44" s="299" t="s">
        <v>105</v>
      </c>
      <c r="G44" s="327"/>
      <c r="H44" s="328">
        <f t="shared" si="11"/>
        <v>0</v>
      </c>
      <c r="I44" s="414"/>
      <c r="J44" s="301"/>
      <c r="K44" s="302"/>
      <c r="L44" s="303"/>
      <c r="M44" s="304"/>
      <c r="N44" s="304"/>
      <c r="O44" s="296"/>
      <c r="P44" s="416"/>
      <c r="Q44" s="305"/>
      <c r="R44" s="305"/>
    </row>
    <row r="45" spans="1:18">
      <c r="A45" s="632"/>
      <c r="B45" s="297">
        <v>0</v>
      </c>
      <c r="C45" s="412"/>
      <c r="D45" s="336"/>
      <c r="E45" s="321"/>
      <c r="F45" s="299" t="s">
        <v>105</v>
      </c>
      <c r="G45" s="412"/>
      <c r="H45" s="300">
        <f t="shared" si="11"/>
        <v>0</v>
      </c>
      <c r="I45" s="413"/>
      <c r="J45" s="301"/>
      <c r="K45" s="302"/>
      <c r="L45" s="303"/>
      <c r="M45" s="304"/>
      <c r="N45" s="304"/>
      <c r="O45" s="296"/>
      <c r="P45" s="416"/>
      <c r="Q45" s="305"/>
      <c r="R45" s="305"/>
    </row>
    <row r="46" spans="1:18">
      <c r="A46" s="632"/>
      <c r="B46" s="297">
        <v>0</v>
      </c>
      <c r="C46" s="412"/>
      <c r="D46" s="320"/>
      <c r="E46" s="326"/>
      <c r="F46" s="299" t="s">
        <v>105</v>
      </c>
      <c r="G46" s="327"/>
      <c r="H46" s="328">
        <f t="shared" si="11"/>
        <v>0</v>
      </c>
      <c r="I46" s="414"/>
      <c r="J46" s="301"/>
      <c r="K46" s="302"/>
      <c r="L46" s="303"/>
      <c r="M46" s="304"/>
      <c r="N46" s="304"/>
      <c r="O46" s="296"/>
      <c r="P46" s="416"/>
      <c r="Q46" s="305"/>
      <c r="R46" s="305"/>
    </row>
    <row r="47" spans="1:18">
      <c r="A47" s="632"/>
      <c r="B47" s="297">
        <v>0</v>
      </c>
      <c r="C47" s="412"/>
      <c r="D47" s="336"/>
      <c r="E47" s="321"/>
      <c r="F47" s="299" t="s">
        <v>105</v>
      </c>
      <c r="G47" s="412"/>
      <c r="H47" s="300">
        <f t="shared" si="11"/>
        <v>0</v>
      </c>
      <c r="I47" s="413"/>
      <c r="J47" s="301"/>
      <c r="K47" s="302"/>
      <c r="L47" s="303"/>
      <c r="M47" s="304"/>
      <c r="N47" s="304"/>
      <c r="O47" s="296"/>
      <c r="P47" s="416"/>
      <c r="Q47" s="305"/>
      <c r="R47" s="305"/>
    </row>
    <row r="48" spans="1:18">
      <c r="A48" s="633"/>
      <c r="B48" s="297">
        <v>0</v>
      </c>
      <c r="C48" s="412"/>
      <c r="D48" s="320"/>
      <c r="E48" s="374"/>
      <c r="F48" s="299" t="s">
        <v>105</v>
      </c>
      <c r="G48" s="412"/>
      <c r="H48" s="300"/>
      <c r="I48" s="413"/>
      <c r="J48" s="301"/>
      <c r="K48" s="302"/>
      <c r="L48" s="303"/>
      <c r="M48" s="304"/>
      <c r="N48" s="304"/>
      <c r="O48" s="296"/>
      <c r="P48" s="416"/>
      <c r="Q48" s="305"/>
      <c r="R48" s="305"/>
    </row>
    <row r="49" spans="1:18">
      <c r="A49" s="633"/>
      <c r="B49" s="297">
        <v>0</v>
      </c>
      <c r="C49" s="412"/>
      <c r="D49" s="329"/>
      <c r="E49" s="330"/>
      <c r="F49" s="299" t="s">
        <v>105</v>
      </c>
      <c r="G49" s="296"/>
      <c r="H49" s="328">
        <f>F49*G49</f>
        <v>0</v>
      </c>
      <c r="I49" s="416"/>
      <c r="J49" s="301"/>
      <c r="K49" s="302"/>
      <c r="L49" s="303"/>
      <c r="M49" s="304"/>
      <c r="N49" s="304"/>
      <c r="O49" s="296"/>
      <c r="P49" s="416"/>
      <c r="Q49" s="305"/>
      <c r="R49" s="305"/>
    </row>
    <row r="50" spans="1:18">
      <c r="A50" s="633"/>
      <c r="B50" s="297">
        <v>0</v>
      </c>
      <c r="C50" s="412"/>
      <c r="D50" s="329"/>
      <c r="E50" s="330"/>
      <c r="F50" s="299" t="s">
        <v>105</v>
      </c>
      <c r="G50" s="296"/>
      <c r="H50" s="328">
        <f>F50*G50</f>
        <v>0</v>
      </c>
      <c r="I50" s="416"/>
      <c r="J50" s="301"/>
      <c r="K50" s="302"/>
      <c r="L50" s="303"/>
      <c r="M50" s="304"/>
      <c r="N50" s="304"/>
      <c r="O50" s="296"/>
      <c r="P50" s="416"/>
      <c r="Q50" s="305"/>
      <c r="R50" s="305"/>
    </row>
    <row r="51" spans="1:18" ht="15.75" customHeight="1">
      <c r="A51" s="634"/>
      <c r="B51" s="297">
        <v>0</v>
      </c>
      <c r="C51" s="6" t="s">
        <v>70</v>
      </c>
      <c r="D51" s="617" t="s">
        <v>118</v>
      </c>
      <c r="E51" s="617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5" customHeight="1">
      <c r="A52" s="635" t="s">
        <v>129</v>
      </c>
      <c r="B52" s="297" t="s">
        <v>115</v>
      </c>
      <c r="C52" s="412"/>
      <c r="D52" s="319" t="s">
        <v>130</v>
      </c>
      <c r="E52" s="334"/>
      <c r="F52" s="299">
        <v>25.03</v>
      </c>
      <c r="G52" s="412">
        <v>840</v>
      </c>
      <c r="H52" s="300">
        <f>F52*G52</f>
        <v>21025.200000000001</v>
      </c>
      <c r="I52" s="413"/>
      <c r="J52" s="301">
        <v>4</v>
      </c>
      <c r="K52" s="302">
        <f>G52/P52*60</f>
        <v>3359.9999999999941</v>
      </c>
      <c r="L52" s="303">
        <f>K52/J52</f>
        <v>839.99999999999852</v>
      </c>
      <c r="M52" s="304">
        <v>0.30555555555555552</v>
      </c>
      <c r="N52" s="304">
        <v>0.31597222222222221</v>
      </c>
      <c r="O52" s="302">
        <v>20</v>
      </c>
      <c r="P52" s="416">
        <f>(N52-M52)*24*60</f>
        <v>15.000000000000027</v>
      </c>
      <c r="Q52" s="305"/>
      <c r="R52" s="305"/>
    </row>
    <row r="53" spans="1:18" ht="15.65" customHeight="1">
      <c r="A53" s="636"/>
      <c r="B53" s="297" t="s">
        <v>115</v>
      </c>
      <c r="C53" s="412"/>
      <c r="D53" s="319" t="s">
        <v>131</v>
      </c>
      <c r="E53" s="335"/>
      <c r="F53" s="299">
        <v>24.82</v>
      </c>
      <c r="G53" s="306">
        <v>1046</v>
      </c>
      <c r="H53" s="300">
        <f t="shared" ref="H53:H62" si="12">F53*G53</f>
        <v>25961.72</v>
      </c>
      <c r="I53" s="413"/>
      <c r="J53" s="301">
        <v>4</v>
      </c>
      <c r="K53" s="302">
        <f t="shared" ref="K53:K56" si="13">G53/P53*60</f>
        <v>3486.6666666666638</v>
      </c>
      <c r="L53" s="303">
        <f t="shared" ref="L53:L56" si="14">K53/J53</f>
        <v>871.66666666666595</v>
      </c>
      <c r="M53" s="304">
        <v>0.3298611111111111</v>
      </c>
      <c r="N53" s="304">
        <v>0.34236111111111112</v>
      </c>
      <c r="O53" s="302">
        <v>20</v>
      </c>
      <c r="P53" s="416">
        <f t="shared" ref="P53:P56" si="15">(N53-M53)*24*60</f>
        <v>18.000000000000014</v>
      </c>
      <c r="Q53" s="305"/>
      <c r="R53" s="305"/>
    </row>
    <row r="54" spans="1:18" ht="15.65" customHeight="1">
      <c r="A54" s="636"/>
      <c r="B54" s="297" t="s">
        <v>115</v>
      </c>
      <c r="C54" s="412"/>
      <c r="D54" s="319" t="s">
        <v>132</v>
      </c>
      <c r="E54" s="418"/>
      <c r="F54" s="299">
        <v>30</v>
      </c>
      <c r="G54" s="306">
        <v>1631</v>
      </c>
      <c r="H54" s="300">
        <f t="shared" si="12"/>
        <v>48930</v>
      </c>
      <c r="I54" s="413"/>
      <c r="J54" s="301">
        <v>4</v>
      </c>
      <c r="K54" s="302">
        <f t="shared" si="13"/>
        <v>3374.482758620692</v>
      </c>
      <c r="L54" s="303">
        <f t="shared" si="14"/>
        <v>843.62068965517301</v>
      </c>
      <c r="M54" s="304">
        <v>0.35625000000000001</v>
      </c>
      <c r="N54" s="304">
        <v>0.37638888888888888</v>
      </c>
      <c r="O54" s="302">
        <v>20</v>
      </c>
      <c r="P54" s="416">
        <f t="shared" si="15"/>
        <v>28.999999999999979</v>
      </c>
      <c r="Q54" s="305">
        <v>0.37638888888888888</v>
      </c>
      <c r="R54" s="305">
        <v>0.41805555555555557</v>
      </c>
    </row>
    <row r="55" spans="1:18" ht="15.65" customHeight="1">
      <c r="A55" s="636"/>
      <c r="B55" s="297" t="s">
        <v>115</v>
      </c>
      <c r="C55" s="412"/>
      <c r="D55" s="337" t="s">
        <v>133</v>
      </c>
      <c r="E55" s="321"/>
      <c r="F55" s="299">
        <v>14.03</v>
      </c>
      <c r="G55" s="306">
        <v>2490</v>
      </c>
      <c r="H55" s="300">
        <f t="shared" si="12"/>
        <v>34934.699999999997</v>
      </c>
      <c r="I55" s="413"/>
      <c r="J55" s="301">
        <v>3</v>
      </c>
      <c r="K55" s="302">
        <f t="shared" si="13"/>
        <v>3247.8260869565279</v>
      </c>
      <c r="L55" s="303">
        <f t="shared" si="14"/>
        <v>1082.608695652176</v>
      </c>
      <c r="M55" s="304">
        <v>0.43194444444444446</v>
      </c>
      <c r="N55" s="304">
        <v>0.46388888888888885</v>
      </c>
      <c r="O55" s="302">
        <v>20</v>
      </c>
      <c r="P55" s="416">
        <f t="shared" si="15"/>
        <v>45.999999999999915</v>
      </c>
      <c r="Q55" s="305"/>
      <c r="R55" s="305"/>
    </row>
    <row r="56" spans="1:18" ht="15.65" customHeight="1">
      <c r="A56" s="636"/>
      <c r="B56" s="297" t="s">
        <v>115</v>
      </c>
      <c r="C56" s="412"/>
      <c r="D56" s="320" t="s">
        <v>134</v>
      </c>
      <c r="E56" s="321"/>
      <c r="F56" s="299">
        <v>18.18</v>
      </c>
      <c r="G56" s="306">
        <v>1427</v>
      </c>
      <c r="H56" s="300">
        <f t="shared" si="12"/>
        <v>25942.86</v>
      </c>
      <c r="I56" s="413"/>
      <c r="J56" s="301">
        <v>3</v>
      </c>
      <c r="K56" s="302">
        <f t="shared" si="13"/>
        <v>3293.0769230769247</v>
      </c>
      <c r="L56" s="303">
        <f t="shared" si="14"/>
        <v>1097.6923076923083</v>
      </c>
      <c r="M56" s="304">
        <v>0.4777777777777778</v>
      </c>
      <c r="N56" s="304">
        <v>0.49583333333333335</v>
      </c>
      <c r="O56" s="302">
        <v>20</v>
      </c>
      <c r="P56" s="416">
        <f t="shared" si="15"/>
        <v>25.999999999999986</v>
      </c>
      <c r="Q56" s="305"/>
      <c r="R56" s="305"/>
    </row>
    <row r="57" spans="1:18" ht="15.75" customHeight="1">
      <c r="A57" s="636"/>
      <c r="B57" s="297">
        <v>0</v>
      </c>
      <c r="C57" s="6" t="s">
        <v>73</v>
      </c>
      <c r="D57" s="337"/>
      <c r="E57" s="321"/>
      <c r="F57" s="299" t="s">
        <v>105</v>
      </c>
      <c r="G57" s="306"/>
      <c r="H57" s="300">
        <f t="shared" si="12"/>
        <v>0</v>
      </c>
      <c r="I57" s="413"/>
      <c r="J57" s="301"/>
      <c r="K57" s="302"/>
      <c r="L57" s="303"/>
      <c r="M57" s="304"/>
      <c r="N57" s="304"/>
      <c r="O57" s="302"/>
      <c r="P57" s="416"/>
      <c r="Q57" s="305"/>
      <c r="R57" s="305"/>
    </row>
    <row r="58" spans="1:18" ht="15.65" customHeight="1">
      <c r="A58" s="636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2"/>
        <v>0</v>
      </c>
      <c r="I58" s="413"/>
      <c r="J58" s="301"/>
      <c r="K58" s="302"/>
      <c r="L58" s="303"/>
      <c r="M58" s="304"/>
      <c r="N58" s="304"/>
      <c r="O58" s="302"/>
      <c r="P58" s="416"/>
      <c r="Q58" s="305"/>
      <c r="R58" s="305"/>
    </row>
    <row r="59" spans="1:18" ht="15.65" customHeight="1">
      <c r="A59" s="636"/>
      <c r="B59" s="297">
        <v>0</v>
      </c>
      <c r="C59" s="412"/>
      <c r="D59" s="336"/>
      <c r="E59" s="321"/>
      <c r="F59" s="299" t="s">
        <v>105</v>
      </c>
      <c r="G59" s="306"/>
      <c r="H59" s="300">
        <f t="shared" si="12"/>
        <v>0</v>
      </c>
      <c r="I59" s="413"/>
      <c r="J59" s="301"/>
      <c r="K59" s="302"/>
      <c r="L59" s="303"/>
      <c r="M59" s="304"/>
      <c r="N59" s="304"/>
      <c r="O59" s="302"/>
      <c r="P59" s="416"/>
      <c r="Q59" s="305"/>
      <c r="R59" s="305"/>
    </row>
    <row r="60" spans="1:18" ht="15.65" customHeight="1">
      <c r="A60" s="636"/>
      <c r="B60" s="297">
        <v>0</v>
      </c>
      <c r="C60" s="412"/>
      <c r="D60" s="337"/>
      <c r="E60" s="339"/>
      <c r="F60" s="299" t="s">
        <v>105</v>
      </c>
      <c r="G60" s="306"/>
      <c r="H60" s="300">
        <f t="shared" si="12"/>
        <v>0</v>
      </c>
      <c r="I60" s="413"/>
      <c r="J60" s="301"/>
      <c r="K60" s="302"/>
      <c r="L60" s="303"/>
      <c r="M60" s="304"/>
      <c r="N60" s="304"/>
      <c r="O60" s="302"/>
      <c r="P60" s="416"/>
      <c r="Q60" s="305"/>
      <c r="R60" s="305"/>
    </row>
    <row r="61" spans="1:18" ht="15.65" customHeight="1">
      <c r="A61" s="636"/>
      <c r="B61" s="297">
        <v>0</v>
      </c>
      <c r="C61" s="412"/>
      <c r="D61" s="319"/>
      <c r="E61" s="321"/>
      <c r="F61" s="299" t="s">
        <v>105</v>
      </c>
      <c r="G61" s="306"/>
      <c r="H61" s="300">
        <f t="shared" si="12"/>
        <v>0</v>
      </c>
      <c r="I61" s="413"/>
      <c r="J61" s="301"/>
      <c r="K61" s="302"/>
      <c r="L61" s="303"/>
      <c r="M61" s="304"/>
      <c r="N61" s="304"/>
      <c r="O61" s="302"/>
      <c r="P61" s="416"/>
      <c r="Q61" s="305"/>
      <c r="R61" s="305"/>
    </row>
    <row r="62" spans="1:18" ht="15.65" customHeight="1">
      <c r="A62" s="636"/>
      <c r="B62" s="297">
        <v>0</v>
      </c>
      <c r="C62" s="412"/>
      <c r="D62" s="336"/>
      <c r="E62" s="340"/>
      <c r="F62" s="299" t="s">
        <v>105</v>
      </c>
      <c r="G62" s="306"/>
      <c r="H62" s="300">
        <f t="shared" si="12"/>
        <v>0</v>
      </c>
      <c r="I62" s="413"/>
      <c r="J62" s="301"/>
      <c r="K62" s="302"/>
      <c r="L62" s="303"/>
      <c r="M62" s="304"/>
      <c r="N62" s="304"/>
      <c r="O62" s="302"/>
      <c r="P62" s="416"/>
      <c r="Q62" s="305"/>
      <c r="R62" s="305"/>
    </row>
    <row r="63" spans="1:18" ht="15.65" customHeight="1">
      <c r="A63" s="636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3"/>
        <v>0</v>
      </c>
      <c r="I63" s="414"/>
      <c r="J63" s="301"/>
      <c r="K63" s="302"/>
      <c r="L63" s="303"/>
      <c r="M63" s="304"/>
      <c r="N63" s="304"/>
      <c r="O63" s="296"/>
      <c r="P63" s="416"/>
      <c r="Q63" s="305"/>
      <c r="R63" s="305"/>
    </row>
    <row r="64" spans="1:18" ht="15.75" customHeight="1">
      <c r="A64" s="637"/>
      <c r="B64" s="297">
        <v>0</v>
      </c>
      <c r="C64" s="6" t="s">
        <v>135</v>
      </c>
      <c r="D64" s="617" t="s">
        <v>118</v>
      </c>
      <c r="E64" s="617"/>
      <c r="F64" s="308"/>
      <c r="G64" s="313"/>
      <c r="H64" s="331"/>
      <c r="I64" s="332"/>
      <c r="J64" s="312">
        <f>AVERAGE(J52:J63)</f>
        <v>3.6</v>
      </c>
      <c r="K64" s="312">
        <f>AVERAGE(K52:K63)</f>
        <v>3352.4104870641604</v>
      </c>
      <c r="L64" s="313">
        <f>AVERAGE(L52:L63)</f>
        <v>947.11767193326432</v>
      </c>
      <c r="M64" s="304"/>
      <c r="N64" s="304"/>
      <c r="O64" s="296"/>
      <c r="P64" s="296"/>
      <c r="Q64" s="296"/>
      <c r="R64" s="296"/>
    </row>
    <row r="65" spans="1:18" ht="15.65" customHeight="1">
      <c r="A65" s="638" t="s">
        <v>136</v>
      </c>
      <c r="B65" s="297" t="s">
        <v>115</v>
      </c>
      <c r="C65" s="412"/>
      <c r="D65" s="320" t="s">
        <v>137</v>
      </c>
      <c r="E65" s="334"/>
      <c r="F65" s="299">
        <v>16.66</v>
      </c>
      <c r="G65" s="412">
        <v>2504</v>
      </c>
      <c r="H65" s="300">
        <f>F65*G65</f>
        <v>41716.639999999999</v>
      </c>
      <c r="I65" s="413"/>
      <c r="J65" s="301">
        <v>4</v>
      </c>
      <c r="K65" s="302">
        <f t="shared" ref="K65:K69" si="16">G65/P65*60</f>
        <v>3338.666666666667</v>
      </c>
      <c r="L65" s="303">
        <f t="shared" ref="L65:L69" si="17">K65/J65</f>
        <v>834.66666666666674</v>
      </c>
      <c r="M65" s="304">
        <v>0.18055555555555555</v>
      </c>
      <c r="N65" s="304">
        <v>0.21180555555555555</v>
      </c>
      <c r="O65" s="302">
        <v>20</v>
      </c>
      <c r="P65" s="416">
        <f>(N65-M65)*24*60</f>
        <v>45</v>
      </c>
      <c r="Q65" s="305"/>
      <c r="R65" s="305"/>
    </row>
    <row r="66" spans="1:18" ht="15.65" customHeight="1">
      <c r="A66" s="639"/>
      <c r="B66" s="297" t="s">
        <v>115</v>
      </c>
      <c r="C66" s="412"/>
      <c r="D66" s="320" t="s">
        <v>138</v>
      </c>
      <c r="E66" s="335"/>
      <c r="F66" s="299">
        <v>22.281818181818181</v>
      </c>
      <c r="G66" s="306">
        <v>600</v>
      </c>
      <c r="H66" s="300">
        <f t="shared" ref="H66:H74" si="18">F66*G66</f>
        <v>13369.090909090908</v>
      </c>
      <c r="I66" s="413"/>
      <c r="J66" s="301">
        <v>4</v>
      </c>
      <c r="K66" s="302">
        <f t="shared" si="16"/>
        <v>3272.7272727272843</v>
      </c>
      <c r="L66" s="303">
        <f t="shared" si="17"/>
        <v>818.18181818182109</v>
      </c>
      <c r="M66" s="304">
        <v>0.22569444444444445</v>
      </c>
      <c r="N66" s="304">
        <v>0.23333333333333331</v>
      </c>
      <c r="O66" s="302">
        <v>20</v>
      </c>
      <c r="P66" s="416">
        <f t="shared" ref="P66:P69" si="19">(N66-M66)*24*60</f>
        <v>10.999999999999961</v>
      </c>
      <c r="Q66" s="305"/>
      <c r="R66" s="305"/>
    </row>
    <row r="67" spans="1:18" ht="15.65" customHeight="1">
      <c r="A67" s="639"/>
      <c r="B67" s="297" t="s">
        <v>115</v>
      </c>
      <c r="C67" s="412"/>
      <c r="D67" s="336" t="s">
        <v>139</v>
      </c>
      <c r="E67" s="321"/>
      <c r="F67" s="299">
        <v>17.890909090909091</v>
      </c>
      <c r="G67" s="306">
        <v>1568</v>
      </c>
      <c r="H67" s="300">
        <f t="shared" si="18"/>
        <v>28052.945454545454</v>
      </c>
      <c r="I67" s="413"/>
      <c r="J67" s="301">
        <v>3</v>
      </c>
      <c r="K67" s="302">
        <f t="shared" si="16"/>
        <v>3360.0000000000027</v>
      </c>
      <c r="L67" s="303">
        <f t="shared" si="17"/>
        <v>1120.0000000000009</v>
      </c>
      <c r="M67" s="304">
        <v>0.24722222222222223</v>
      </c>
      <c r="N67" s="304">
        <v>0.26666666666666666</v>
      </c>
      <c r="O67" s="302">
        <v>20</v>
      </c>
      <c r="P67" s="416">
        <f t="shared" si="19"/>
        <v>27.999999999999979</v>
      </c>
      <c r="Q67" s="305">
        <v>0.26666666666666666</v>
      </c>
      <c r="R67" s="305">
        <v>0.30833333333333335</v>
      </c>
    </row>
    <row r="68" spans="1:18" ht="15.65" customHeight="1">
      <c r="A68" s="639"/>
      <c r="B68" s="297" t="s">
        <v>115</v>
      </c>
      <c r="C68" s="412"/>
      <c r="D68" s="319" t="s">
        <v>140</v>
      </c>
      <c r="E68" s="321"/>
      <c r="F68" s="299">
        <v>18.18</v>
      </c>
      <c r="G68" s="306">
        <v>805</v>
      </c>
      <c r="H68" s="300">
        <f t="shared" si="18"/>
        <v>14634.9</v>
      </c>
      <c r="I68" s="413"/>
      <c r="J68" s="301">
        <v>3</v>
      </c>
      <c r="K68" s="302">
        <f t="shared" si="16"/>
        <v>3220.0000000000114</v>
      </c>
      <c r="L68" s="303">
        <f t="shared" si="17"/>
        <v>1073.3333333333371</v>
      </c>
      <c r="M68" s="304">
        <v>0.32222222222222224</v>
      </c>
      <c r="N68" s="304">
        <v>0.33263888888888887</v>
      </c>
      <c r="O68" s="302">
        <v>25</v>
      </c>
      <c r="P68" s="416">
        <f t="shared" si="19"/>
        <v>14.999999999999947</v>
      </c>
      <c r="Q68" s="305"/>
      <c r="R68" s="305"/>
    </row>
    <row r="69" spans="1:18" ht="15.65" customHeight="1">
      <c r="A69" s="639"/>
      <c r="B69" s="297" t="s">
        <v>115</v>
      </c>
      <c r="C69" s="412"/>
      <c r="D69" s="336" t="s">
        <v>141</v>
      </c>
      <c r="E69" s="321"/>
      <c r="F69" s="299">
        <v>14.285714285714283</v>
      </c>
      <c r="G69" s="306">
        <v>3699</v>
      </c>
      <c r="H69" s="300">
        <f t="shared" si="18"/>
        <v>52842.85714285713</v>
      </c>
      <c r="I69" s="413"/>
      <c r="J69" s="301">
        <v>3</v>
      </c>
      <c r="K69" s="302">
        <f t="shared" si="16"/>
        <v>3263.8235294117649</v>
      </c>
      <c r="L69" s="303">
        <f t="shared" si="17"/>
        <v>1087.9411764705883</v>
      </c>
      <c r="M69" s="304">
        <v>0.34652777777777777</v>
      </c>
      <c r="N69" s="304">
        <v>0.39374999999999999</v>
      </c>
      <c r="O69" s="302">
        <v>30</v>
      </c>
      <c r="P69" s="416">
        <f t="shared" si="19"/>
        <v>68</v>
      </c>
      <c r="Q69" s="305"/>
      <c r="R69" s="305"/>
    </row>
    <row r="70" spans="1:18" ht="15.75" customHeight="1">
      <c r="A70" s="639"/>
      <c r="B70" s="297">
        <v>0</v>
      </c>
      <c r="C70" s="6" t="s">
        <v>73</v>
      </c>
      <c r="D70" s="320"/>
      <c r="E70" s="321"/>
      <c r="F70" s="299" t="s">
        <v>105</v>
      </c>
      <c r="G70" s="306"/>
      <c r="H70" s="300">
        <f t="shared" si="18"/>
        <v>0</v>
      </c>
      <c r="I70" s="413"/>
      <c r="J70" s="301"/>
      <c r="K70" s="302"/>
      <c r="L70" s="303"/>
      <c r="M70" s="304"/>
      <c r="N70" s="304"/>
      <c r="O70" s="302"/>
      <c r="P70" s="416"/>
      <c r="Q70" s="305"/>
      <c r="R70" s="305"/>
    </row>
    <row r="71" spans="1:18" ht="15.65" customHeight="1">
      <c r="A71" s="639"/>
      <c r="B71" s="297">
        <v>0</v>
      </c>
      <c r="C71" s="318"/>
      <c r="D71" s="336"/>
      <c r="E71" s="321"/>
      <c r="F71" s="299" t="s">
        <v>105</v>
      </c>
      <c r="G71" s="338"/>
      <c r="H71" s="300">
        <f t="shared" si="18"/>
        <v>0</v>
      </c>
      <c r="I71" s="413"/>
      <c r="J71" s="301"/>
      <c r="K71" s="302"/>
      <c r="L71" s="303"/>
      <c r="M71" s="304"/>
      <c r="N71" s="304"/>
      <c r="O71" s="302"/>
      <c r="P71" s="416"/>
      <c r="Q71" s="305"/>
      <c r="R71" s="305"/>
    </row>
    <row r="72" spans="1:18" ht="15.65" customHeight="1">
      <c r="A72" s="639"/>
      <c r="B72" s="297">
        <v>0</v>
      </c>
      <c r="C72" s="412"/>
      <c r="D72" s="336"/>
      <c r="E72" s="321"/>
      <c r="F72" s="299" t="s">
        <v>105</v>
      </c>
      <c r="G72" s="306"/>
      <c r="H72" s="300">
        <f t="shared" si="18"/>
        <v>0</v>
      </c>
      <c r="I72" s="413"/>
      <c r="J72" s="301"/>
      <c r="K72" s="302"/>
      <c r="L72" s="303"/>
      <c r="M72" s="304"/>
      <c r="N72" s="304"/>
      <c r="O72" s="302"/>
      <c r="P72" s="416"/>
      <c r="Q72" s="305"/>
      <c r="R72" s="305"/>
    </row>
    <row r="73" spans="1:18" ht="15.65" customHeight="1">
      <c r="A73" s="639"/>
      <c r="B73" s="297">
        <v>0</v>
      </c>
      <c r="C73" s="412"/>
      <c r="D73" s="336"/>
      <c r="E73" s="321"/>
      <c r="F73" s="299" t="s">
        <v>105</v>
      </c>
      <c r="G73" s="306"/>
      <c r="H73" s="300">
        <f t="shared" si="18"/>
        <v>0</v>
      </c>
      <c r="I73" s="413"/>
      <c r="J73" s="301"/>
      <c r="K73" s="302"/>
      <c r="L73" s="303"/>
      <c r="M73" s="304"/>
      <c r="N73" s="304"/>
      <c r="O73" s="302"/>
      <c r="P73" s="416"/>
      <c r="Q73" s="305"/>
      <c r="R73" s="305"/>
    </row>
    <row r="74" spans="1:18" ht="15.65" customHeight="1">
      <c r="A74" s="639"/>
      <c r="B74" s="297">
        <v>0</v>
      </c>
      <c r="C74" s="412"/>
      <c r="D74" s="336"/>
      <c r="E74" s="321"/>
      <c r="F74" s="299" t="s">
        <v>105</v>
      </c>
      <c r="G74" s="306"/>
      <c r="H74" s="300">
        <f t="shared" si="18"/>
        <v>0</v>
      </c>
      <c r="I74" s="413"/>
      <c r="J74" s="301"/>
      <c r="K74" s="302"/>
      <c r="L74" s="303"/>
      <c r="M74" s="304"/>
      <c r="N74" s="304"/>
      <c r="O74" s="302"/>
      <c r="P74" s="416"/>
      <c r="Q74" s="305"/>
      <c r="R74" s="305"/>
    </row>
    <row r="75" spans="1:18" ht="15.75" customHeight="1">
      <c r="A75" s="640"/>
      <c r="B75" s="297">
        <v>0</v>
      </c>
      <c r="C75" s="6" t="s">
        <v>142</v>
      </c>
      <c r="D75" s="617" t="s">
        <v>118</v>
      </c>
      <c r="E75" s="617"/>
      <c r="F75" s="308"/>
      <c r="G75" s="313"/>
      <c r="H75" s="331"/>
      <c r="I75" s="332"/>
      <c r="J75" s="312">
        <f>AVERAGE(J65:J74)</f>
        <v>3.4</v>
      </c>
      <c r="K75" s="312">
        <f>AVERAGE(K65:K74)</f>
        <v>3291.0434937611462</v>
      </c>
      <c r="L75" s="313">
        <f>AVERAGE(L65:L74)</f>
        <v>986.82459893048292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625" t="s">
        <v>143</v>
      </c>
      <c r="B76" s="297">
        <v>0</v>
      </c>
      <c r="C76" s="297"/>
      <c r="D76" s="626"/>
      <c r="E76" s="627"/>
      <c r="F76" s="299" t="s">
        <v>105</v>
      </c>
      <c r="G76" s="342"/>
      <c r="H76" s="314">
        <f t="shared" si="3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6"/>
      <c r="Q76" s="305"/>
      <c r="R76" s="305"/>
    </row>
    <row r="77" spans="1:18">
      <c r="A77" s="625"/>
      <c r="B77" s="297">
        <v>0</v>
      </c>
      <c r="C77" s="297"/>
      <c r="D77" s="626"/>
      <c r="E77" s="627"/>
      <c r="F77" s="299" t="s">
        <v>105</v>
      </c>
      <c r="G77" s="412"/>
      <c r="H77" s="300">
        <f t="shared" si="3"/>
        <v>0</v>
      </c>
      <c r="I77" s="413"/>
      <c r="J77" s="301"/>
      <c r="K77" s="302"/>
      <c r="L77" s="303"/>
      <c r="M77" s="304"/>
      <c r="N77" s="304"/>
      <c r="O77" s="296"/>
      <c r="P77" s="416"/>
      <c r="Q77" s="296"/>
      <c r="R77" s="296"/>
    </row>
    <row r="78" spans="1:18">
      <c r="A78" s="625"/>
      <c r="B78" s="297">
        <v>0</v>
      </c>
      <c r="C78" s="297"/>
      <c r="D78" s="419"/>
      <c r="E78" s="419"/>
      <c r="F78" s="299" t="s">
        <v>105</v>
      </c>
      <c r="G78" s="323"/>
      <c r="H78" s="300">
        <f t="shared" si="3"/>
        <v>0</v>
      </c>
      <c r="I78" s="413"/>
      <c r="J78" s="301"/>
      <c r="K78" s="302"/>
      <c r="L78" s="303"/>
      <c r="M78" s="304"/>
      <c r="N78" s="304"/>
      <c r="O78" s="296"/>
      <c r="P78" s="416"/>
      <c r="Q78" s="296"/>
      <c r="R78" s="296"/>
    </row>
    <row r="79" spans="1:18">
      <c r="A79" s="625"/>
      <c r="B79" s="297">
        <v>0</v>
      </c>
      <c r="C79" s="297"/>
      <c r="D79" s="419"/>
      <c r="E79" s="419"/>
      <c r="F79" s="299" t="s">
        <v>105</v>
      </c>
      <c r="G79" s="323"/>
      <c r="H79" s="300">
        <f t="shared" si="3"/>
        <v>0</v>
      </c>
      <c r="I79" s="413"/>
      <c r="J79" s="301"/>
      <c r="K79" s="302"/>
      <c r="L79" s="303"/>
      <c r="M79" s="304"/>
      <c r="N79" s="304"/>
      <c r="O79" s="296"/>
      <c r="P79" s="416"/>
      <c r="Q79" s="296"/>
      <c r="R79" s="296"/>
    </row>
    <row r="80" spans="1:18">
      <c r="A80" s="625"/>
      <c r="B80" s="297">
        <v>0</v>
      </c>
      <c r="C80" s="297"/>
      <c r="D80" s="419"/>
      <c r="E80" s="419"/>
      <c r="F80" s="299" t="s">
        <v>105</v>
      </c>
      <c r="G80" s="323"/>
      <c r="H80" s="300">
        <f t="shared" si="3"/>
        <v>0</v>
      </c>
      <c r="I80" s="413"/>
      <c r="J80" s="301"/>
      <c r="K80" s="302"/>
      <c r="L80" s="303"/>
      <c r="M80" s="304"/>
      <c r="N80" s="304"/>
      <c r="O80" s="296"/>
      <c r="P80" s="416"/>
      <c r="Q80" s="296"/>
      <c r="R80" s="296"/>
    </row>
    <row r="81" spans="1:18" ht="15.75" customHeight="1">
      <c r="A81" s="625"/>
      <c r="B81" s="297">
        <v>0</v>
      </c>
      <c r="C81" s="6" t="s">
        <v>73</v>
      </c>
      <c r="D81" s="628" t="s">
        <v>118</v>
      </c>
      <c r="E81" s="628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5" customHeight="1">
      <c r="A82" s="643" t="s">
        <v>144</v>
      </c>
      <c r="B82" s="297">
        <v>0</v>
      </c>
      <c r="C82" s="318"/>
      <c r="D82" s="319"/>
      <c r="E82" s="344"/>
      <c r="F82" s="299" t="s">
        <v>105</v>
      </c>
      <c r="G82" s="323"/>
      <c r="H82" s="345">
        <f t="shared" ref="H82:H90" si="20">F82*G82</f>
        <v>0</v>
      </c>
      <c r="I82" s="413"/>
      <c r="J82" s="301"/>
      <c r="K82" s="302"/>
      <c r="L82" s="303"/>
      <c r="M82" s="304"/>
      <c r="N82" s="304"/>
      <c r="O82" s="302"/>
      <c r="P82" s="416"/>
      <c r="Q82" s="305"/>
      <c r="R82" s="305"/>
    </row>
    <row r="83" spans="1:18">
      <c r="A83" s="644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20"/>
        <v>0</v>
      </c>
      <c r="I83" s="413"/>
      <c r="J83" s="301"/>
      <c r="K83" s="302"/>
      <c r="L83" s="303"/>
      <c r="M83" s="304"/>
      <c r="N83" s="304"/>
      <c r="O83" s="302"/>
      <c r="P83" s="416"/>
      <c r="Q83" s="305"/>
      <c r="R83" s="305"/>
    </row>
    <row r="84" spans="1:18">
      <c r="A84" s="644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20"/>
        <v>0</v>
      </c>
      <c r="I84" s="413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644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20"/>
        <v>0</v>
      </c>
      <c r="I85" s="413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644"/>
      <c r="B86" s="297">
        <v>0</v>
      </c>
      <c r="C86" s="318"/>
      <c r="D86" s="319"/>
      <c r="E86" s="344"/>
      <c r="F86" s="299" t="s">
        <v>105</v>
      </c>
      <c r="G86" s="412"/>
      <c r="H86" s="346">
        <f t="shared" si="20"/>
        <v>0</v>
      </c>
      <c r="I86" s="413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644"/>
      <c r="B87" s="297"/>
      <c r="C87" s="318"/>
      <c r="D87" s="319"/>
      <c r="E87" s="344"/>
      <c r="F87" s="299" t="s">
        <v>105</v>
      </c>
      <c r="G87" s="412"/>
      <c r="H87" s="346">
        <f t="shared" si="20"/>
        <v>0</v>
      </c>
      <c r="I87" s="413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644"/>
      <c r="B88" s="297">
        <v>0</v>
      </c>
      <c r="C88" s="318"/>
      <c r="D88" s="319"/>
      <c r="E88" s="344"/>
      <c r="F88" s="299" t="s">
        <v>105</v>
      </c>
      <c r="G88" s="412"/>
      <c r="H88" s="346">
        <f t="shared" si="20"/>
        <v>0</v>
      </c>
      <c r="I88" s="413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644"/>
      <c r="B89" s="297">
        <v>0</v>
      </c>
      <c r="C89" s="318"/>
      <c r="D89" s="319"/>
      <c r="E89" s="344"/>
      <c r="F89" s="299" t="s">
        <v>105</v>
      </c>
      <c r="G89" s="412"/>
      <c r="H89" s="346">
        <f t="shared" si="20"/>
        <v>0</v>
      </c>
      <c r="I89" s="413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644"/>
      <c r="B90" s="297">
        <v>0</v>
      </c>
      <c r="C90" s="318"/>
      <c r="D90" s="319"/>
      <c r="E90" s="344"/>
      <c r="F90" s="299" t="s">
        <v>105</v>
      </c>
      <c r="G90" s="412"/>
      <c r="H90" s="346">
        <f t="shared" si="20"/>
        <v>0</v>
      </c>
      <c r="I90" s="413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5" customHeight="1">
      <c r="A91" s="644"/>
      <c r="B91" s="297">
        <v>0</v>
      </c>
      <c r="C91" s="6" t="s">
        <v>123</v>
      </c>
      <c r="D91" s="645" t="s">
        <v>118</v>
      </c>
      <c r="E91" s="645"/>
      <c r="F91" s="308"/>
      <c r="G91" s="348"/>
      <c r="H91" s="349"/>
      <c r="I91" s="311"/>
      <c r="J91" s="312"/>
      <c r="K91" s="312"/>
      <c r="L91" s="313"/>
      <c r="M91" s="304"/>
      <c r="N91" s="304"/>
      <c r="O91" s="302"/>
      <c r="P91" s="302"/>
      <c r="Q91" s="303"/>
      <c r="R91" s="303"/>
    </row>
    <row r="92" spans="1:18" ht="16.149999999999999" customHeight="1">
      <c r="A92" s="646" t="s">
        <v>146</v>
      </c>
      <c r="B92" s="297" t="s">
        <v>115</v>
      </c>
      <c r="C92" s="297"/>
      <c r="D92" s="350" t="s">
        <v>147</v>
      </c>
      <c r="E92" s="344"/>
      <c r="F92" s="299">
        <v>24.54</v>
      </c>
      <c r="G92" s="412">
        <v>1793</v>
      </c>
      <c r="H92" s="300">
        <f t="shared" ref="H92:H97" si="21">F92*G92</f>
        <v>44000.22</v>
      </c>
      <c r="I92" s="413"/>
      <c r="J92" s="301">
        <v>3</v>
      </c>
      <c r="K92" s="302">
        <f>G92/P92*60</f>
        <v>2689.4999999999991</v>
      </c>
      <c r="L92" s="303">
        <f t="shared" ref="L92:L95" si="22">K92/J92</f>
        <v>896.49999999999966</v>
      </c>
      <c r="M92" s="304">
        <v>0.72222222222222221</v>
      </c>
      <c r="N92" s="304">
        <v>0.75</v>
      </c>
      <c r="O92" s="296">
        <v>20</v>
      </c>
      <c r="P92" s="416">
        <f>(N92-M92)*24*60</f>
        <v>40.000000000000014</v>
      </c>
      <c r="Q92" s="305"/>
      <c r="R92" s="305"/>
    </row>
    <row r="93" spans="1:18">
      <c r="A93" s="647"/>
      <c r="B93" s="297" t="s">
        <v>115</v>
      </c>
      <c r="C93" s="297"/>
      <c r="D93" s="319" t="s">
        <v>148</v>
      </c>
      <c r="E93" s="344"/>
      <c r="F93" s="299">
        <v>22.48</v>
      </c>
      <c r="G93" s="412">
        <v>727</v>
      </c>
      <c r="H93" s="300">
        <f t="shared" si="21"/>
        <v>16342.960000000001</v>
      </c>
      <c r="I93" s="413"/>
      <c r="J93" s="301">
        <v>4</v>
      </c>
      <c r="K93" s="302">
        <f t="shared" ref="K93:K95" si="23">G93/P93*60</f>
        <v>2180.9999999999905</v>
      </c>
      <c r="L93" s="303">
        <f t="shared" si="22"/>
        <v>545.24999999999761</v>
      </c>
      <c r="M93" s="304">
        <v>0.76388888888888884</v>
      </c>
      <c r="N93" s="304">
        <v>0.77777777777777779</v>
      </c>
      <c r="O93" s="296">
        <v>20</v>
      </c>
      <c r="P93" s="416">
        <f>(N93-M93)*24*60</f>
        <v>20.000000000000089</v>
      </c>
      <c r="Q93" s="305"/>
      <c r="R93" s="305"/>
    </row>
    <row r="94" spans="1:18">
      <c r="A94" s="647"/>
      <c r="B94" s="297" t="s">
        <v>115</v>
      </c>
      <c r="C94" s="297"/>
      <c r="D94" s="350" t="s">
        <v>149</v>
      </c>
      <c r="E94" s="339"/>
      <c r="F94" s="299">
        <v>22.21</v>
      </c>
      <c r="G94" s="306">
        <v>1056</v>
      </c>
      <c r="H94" s="300">
        <f t="shared" si="21"/>
        <v>23453.760000000002</v>
      </c>
      <c r="I94" s="413"/>
      <c r="J94" s="301">
        <v>4</v>
      </c>
      <c r="K94" s="302">
        <f t="shared" si="23"/>
        <v>2111.9999999999964</v>
      </c>
      <c r="L94" s="303">
        <f t="shared" si="22"/>
        <v>527.99999999999909</v>
      </c>
      <c r="M94" s="304">
        <v>0.79166666666666663</v>
      </c>
      <c r="N94" s="304">
        <v>0.8125</v>
      </c>
      <c r="O94" s="296">
        <v>25</v>
      </c>
      <c r="P94" s="416">
        <f>(N94-M94)*24*60</f>
        <v>30.000000000000053</v>
      </c>
      <c r="Q94" s="305"/>
      <c r="R94" s="305"/>
    </row>
    <row r="95" spans="1:18">
      <c r="A95" s="648"/>
      <c r="B95" s="297" t="s">
        <v>115</v>
      </c>
      <c r="C95" s="297"/>
      <c r="D95" s="319" t="s">
        <v>326</v>
      </c>
      <c r="E95" s="339"/>
      <c r="F95" s="299">
        <v>23.27</v>
      </c>
      <c r="G95" s="306">
        <v>2738</v>
      </c>
      <c r="H95" s="300">
        <f t="shared" si="21"/>
        <v>63713.26</v>
      </c>
      <c r="I95" s="413"/>
      <c r="J95" s="301">
        <v>4</v>
      </c>
      <c r="K95" s="302">
        <f t="shared" si="23"/>
        <v>2190.3999999999983</v>
      </c>
      <c r="L95" s="303">
        <f t="shared" si="22"/>
        <v>547.59999999999957</v>
      </c>
      <c r="M95" s="304">
        <v>0.82638888888888884</v>
      </c>
      <c r="N95" s="304">
        <v>0.87847222222222221</v>
      </c>
      <c r="O95" s="296">
        <v>20</v>
      </c>
      <c r="P95" s="416">
        <f>(N95-M95)*24*60</f>
        <v>75.000000000000057</v>
      </c>
      <c r="Q95" s="305"/>
      <c r="R95" s="305"/>
    </row>
    <row r="96" spans="1:18">
      <c r="A96" s="648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1"/>
        <v>0</v>
      </c>
      <c r="I96" s="413"/>
      <c r="J96" s="301"/>
      <c r="K96" s="302"/>
      <c r="L96" s="303"/>
      <c r="M96" s="304"/>
      <c r="N96" s="304"/>
      <c r="O96" s="296"/>
      <c r="P96" s="416"/>
      <c r="Q96" s="305"/>
      <c r="R96" s="305"/>
    </row>
    <row r="97" spans="1:18">
      <c r="A97" s="648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1"/>
        <v>0</v>
      </c>
      <c r="I97" s="413"/>
      <c r="J97" s="301"/>
      <c r="K97" s="302"/>
      <c r="L97" s="303"/>
      <c r="M97" s="304"/>
      <c r="N97" s="304"/>
      <c r="O97" s="296"/>
      <c r="P97" s="416"/>
      <c r="Q97" s="305"/>
      <c r="R97" s="305"/>
    </row>
    <row r="98" spans="1:18">
      <c r="A98" s="648"/>
      <c r="B98" s="297">
        <v>0</v>
      </c>
      <c r="C98" s="297"/>
      <c r="D98" s="319"/>
      <c r="E98" s="339"/>
      <c r="F98" s="299"/>
      <c r="G98" s="306"/>
      <c r="H98" s="300"/>
      <c r="I98" s="413"/>
      <c r="J98" s="301"/>
      <c r="K98" s="302"/>
      <c r="L98" s="303"/>
      <c r="M98" s="304"/>
      <c r="N98" s="304"/>
      <c r="O98" s="296"/>
      <c r="P98" s="416"/>
      <c r="Q98" s="305"/>
      <c r="R98" s="305"/>
    </row>
    <row r="99" spans="1:18">
      <c r="A99" s="648"/>
      <c r="B99" s="297">
        <v>0</v>
      </c>
      <c r="C99" s="297"/>
      <c r="D99" s="319"/>
      <c r="E99" s="339"/>
      <c r="F99" s="299" t="s">
        <v>105</v>
      </c>
      <c r="G99" s="306"/>
      <c r="H99" s="300">
        <f>F99*G99</f>
        <v>0</v>
      </c>
      <c r="I99" s="413"/>
      <c r="J99" s="301"/>
      <c r="K99" s="302"/>
      <c r="L99" s="303"/>
      <c r="M99" s="304"/>
      <c r="N99" s="304"/>
      <c r="O99" s="296"/>
      <c r="P99" s="416"/>
      <c r="Q99" s="305"/>
      <c r="R99" s="305"/>
    </row>
    <row r="100" spans="1:18" ht="15.75" customHeight="1">
      <c r="A100" s="648"/>
      <c r="B100" s="297">
        <v>0</v>
      </c>
      <c r="C100" s="6" t="s">
        <v>150</v>
      </c>
      <c r="D100" s="649" t="s">
        <v>118</v>
      </c>
      <c r="E100" s="650"/>
      <c r="F100" s="308"/>
      <c r="G100" s="309"/>
      <c r="H100" s="351"/>
      <c r="I100" s="311"/>
      <c r="J100" s="312">
        <f>AVERAGE(J92:J99)</f>
        <v>3.75</v>
      </c>
      <c r="K100" s="312">
        <f>AVERAGE(K92:K99)</f>
        <v>2293.2249999999958</v>
      </c>
      <c r="L100" s="313">
        <f>AVERAGE(L92:L99)</f>
        <v>629.33749999999895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651" t="s">
        <v>151</v>
      </c>
      <c r="B101" s="297" t="s">
        <v>115</v>
      </c>
      <c r="C101" s="6"/>
      <c r="D101" s="339" t="s">
        <v>152</v>
      </c>
      <c r="E101" s="352"/>
      <c r="F101" s="299">
        <v>25.03</v>
      </c>
      <c r="G101" s="412">
        <v>1143</v>
      </c>
      <c r="H101" s="300">
        <f t="shared" ref="H101:H110" si="24">F101*G101</f>
        <v>28609.29</v>
      </c>
      <c r="I101" s="413"/>
      <c r="J101" s="301">
        <v>4</v>
      </c>
      <c r="K101" s="302">
        <f>G101/P101*60</f>
        <v>3428.9999999999845</v>
      </c>
      <c r="L101" s="303">
        <f t="shared" ref="L101:L105" si="25">K101/J101</f>
        <v>857.24999999999613</v>
      </c>
      <c r="M101" s="304">
        <v>0.72222222222222221</v>
      </c>
      <c r="N101" s="304">
        <v>0.73611111111111116</v>
      </c>
      <c r="O101" s="296">
        <v>20</v>
      </c>
      <c r="P101" s="302">
        <f t="shared" ref="P101:P103" si="26">(N101-M101)*24*60</f>
        <v>20.000000000000089</v>
      </c>
      <c r="Q101" s="303"/>
      <c r="R101" s="305"/>
    </row>
    <row r="102" spans="1:18">
      <c r="A102" s="651"/>
      <c r="B102" s="297" t="s">
        <v>115</v>
      </c>
      <c r="C102" s="6"/>
      <c r="D102" s="319" t="s">
        <v>153</v>
      </c>
      <c r="E102" s="352"/>
      <c r="F102" s="299">
        <v>24.82</v>
      </c>
      <c r="G102" s="412">
        <v>1706</v>
      </c>
      <c r="H102" s="300">
        <f t="shared" si="24"/>
        <v>42342.92</v>
      </c>
      <c r="I102" s="413"/>
      <c r="J102" s="301">
        <v>4</v>
      </c>
      <c r="K102" s="302">
        <f t="shared" ref="K102:K105" si="27">G102/P102*60</f>
        <v>2924.5714285714389</v>
      </c>
      <c r="L102" s="303">
        <f t="shared" si="25"/>
        <v>731.14285714285973</v>
      </c>
      <c r="M102" s="304">
        <v>0.75</v>
      </c>
      <c r="N102" s="304">
        <v>0.77430555555555547</v>
      </c>
      <c r="O102" s="296">
        <v>20</v>
      </c>
      <c r="P102" s="302">
        <f t="shared" si="26"/>
        <v>34.999999999999872</v>
      </c>
      <c r="Q102" s="305"/>
      <c r="R102" s="305"/>
    </row>
    <row r="103" spans="1:18">
      <c r="A103" s="651"/>
      <c r="B103" s="297" t="s">
        <v>115</v>
      </c>
      <c r="C103" s="6"/>
      <c r="D103" s="336" t="s">
        <v>154</v>
      </c>
      <c r="E103" s="319"/>
      <c r="F103" s="299">
        <v>28.57</v>
      </c>
      <c r="G103" s="412">
        <v>2816</v>
      </c>
      <c r="H103" s="300">
        <f t="shared" si="24"/>
        <v>80453.119999999995</v>
      </c>
      <c r="I103" s="413"/>
      <c r="J103" s="301">
        <v>3</v>
      </c>
      <c r="K103" s="302">
        <f t="shared" si="27"/>
        <v>3072.0000000000114</v>
      </c>
      <c r="L103" s="303">
        <f t="shared" si="25"/>
        <v>1024.0000000000039</v>
      </c>
      <c r="M103" s="304">
        <v>0.78819444444444453</v>
      </c>
      <c r="N103" s="304">
        <v>0.82638888888888884</v>
      </c>
      <c r="O103" s="296">
        <v>20</v>
      </c>
      <c r="P103" s="302">
        <f t="shared" si="26"/>
        <v>54.999999999999801</v>
      </c>
      <c r="Q103" s="305"/>
      <c r="R103" s="305"/>
    </row>
    <row r="104" spans="1:18">
      <c r="A104" s="651"/>
      <c r="B104" s="297" t="s">
        <v>115</v>
      </c>
      <c r="C104" s="6"/>
      <c r="D104" s="319" t="s">
        <v>155</v>
      </c>
      <c r="E104" s="339"/>
      <c r="F104" s="299">
        <v>14.03</v>
      </c>
      <c r="G104" s="412">
        <v>5488</v>
      </c>
      <c r="H104" s="300">
        <f t="shared" si="24"/>
        <v>76996.639999999999</v>
      </c>
      <c r="I104" s="413"/>
      <c r="J104" s="301">
        <v>3</v>
      </c>
      <c r="K104" s="302">
        <f t="shared" si="27"/>
        <v>2993.4545454545478</v>
      </c>
      <c r="L104" s="303">
        <f t="shared" si="25"/>
        <v>997.81818181818255</v>
      </c>
      <c r="M104" s="304">
        <v>0.84027777777777779</v>
      </c>
      <c r="N104" s="304">
        <v>0.91666666666666663</v>
      </c>
      <c r="O104" s="296">
        <v>20</v>
      </c>
      <c r="P104" s="302">
        <f>(N104-M104)*24*60</f>
        <v>109.99999999999993</v>
      </c>
      <c r="Q104" s="305">
        <v>0.91666666666666663</v>
      </c>
      <c r="R104" s="305">
        <v>0.95833333333333337</v>
      </c>
    </row>
    <row r="105" spans="1:18">
      <c r="A105" s="651"/>
      <c r="B105" s="297" t="s">
        <v>115</v>
      </c>
      <c r="C105" s="6"/>
      <c r="D105" s="319" t="s">
        <v>156</v>
      </c>
      <c r="E105" s="336"/>
      <c r="F105" s="299">
        <v>14.285714285714283</v>
      </c>
      <c r="G105" s="412">
        <v>7707</v>
      </c>
      <c r="H105" s="300">
        <f t="shared" si="24"/>
        <v>110099.99999999999</v>
      </c>
      <c r="I105" s="413"/>
      <c r="J105" s="301">
        <v>3</v>
      </c>
      <c r="K105" s="302">
        <f t="shared" si="27"/>
        <v>2983.3548386648636</v>
      </c>
      <c r="L105" s="303">
        <f t="shared" si="25"/>
        <v>994.45161288828785</v>
      </c>
      <c r="M105" s="304">
        <v>46122.972222222219</v>
      </c>
      <c r="N105" s="304">
        <v>46123.079861111109</v>
      </c>
      <c r="O105" s="296">
        <v>20</v>
      </c>
      <c r="P105" s="302">
        <f>(N105-M105)*24*60</f>
        <v>155.00000000232831</v>
      </c>
      <c r="Q105" s="303"/>
      <c r="R105" s="305"/>
    </row>
    <row r="106" spans="1:18">
      <c r="A106" s="651"/>
      <c r="B106" s="297">
        <v>0</v>
      </c>
      <c r="C106" s="6"/>
      <c r="D106" s="336"/>
      <c r="E106" s="352"/>
      <c r="F106" s="299" t="s">
        <v>105</v>
      </c>
      <c r="G106" s="306"/>
      <c r="H106" s="300">
        <f t="shared" si="24"/>
        <v>0</v>
      </c>
      <c r="I106" s="413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51"/>
      <c r="B107" s="297">
        <v>0</v>
      </c>
      <c r="C107" s="6"/>
      <c r="D107" s="319"/>
      <c r="E107" s="336"/>
      <c r="F107" s="299" t="s">
        <v>105</v>
      </c>
      <c r="G107" s="412"/>
      <c r="H107" s="300">
        <f t="shared" si="24"/>
        <v>0</v>
      </c>
      <c r="I107" s="413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51"/>
      <c r="B108" s="297">
        <v>0</v>
      </c>
      <c r="C108" s="6"/>
      <c r="D108" s="319"/>
      <c r="E108" s="336"/>
      <c r="F108" s="299" t="s">
        <v>105</v>
      </c>
      <c r="G108" s="412"/>
      <c r="H108" s="300">
        <f t="shared" si="24"/>
        <v>0</v>
      </c>
      <c r="I108" s="413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51"/>
      <c r="B109" s="297">
        <v>0</v>
      </c>
      <c r="C109" s="297"/>
      <c r="D109" s="319"/>
      <c r="E109" s="336"/>
      <c r="F109" s="299" t="s">
        <v>105</v>
      </c>
      <c r="G109" s="412"/>
      <c r="H109" s="300">
        <f t="shared" si="24"/>
        <v>0</v>
      </c>
      <c r="I109" s="413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51"/>
      <c r="B110" s="297">
        <v>0</v>
      </c>
      <c r="C110" s="297"/>
      <c r="D110" s="319"/>
      <c r="E110" s="336"/>
      <c r="F110" s="299" t="s">
        <v>105</v>
      </c>
      <c r="G110" s="412"/>
      <c r="H110" s="300">
        <f t="shared" si="24"/>
        <v>0</v>
      </c>
      <c r="I110" s="413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51"/>
      <c r="B111" s="297">
        <v>0</v>
      </c>
      <c r="C111" s="6" t="s">
        <v>135</v>
      </c>
      <c r="D111" s="628" t="s">
        <v>118</v>
      </c>
      <c r="E111" s="65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3080.4761625381693</v>
      </c>
      <c r="L111" s="313">
        <f>AVERAGE(L101:L110)</f>
        <v>920.93253036986607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641" t="s">
        <v>335</v>
      </c>
      <c r="B112" s="297" t="s">
        <v>115</v>
      </c>
      <c r="C112" s="6"/>
      <c r="D112" s="336" t="s">
        <v>158</v>
      </c>
      <c r="E112" s="355"/>
      <c r="F112" s="299">
        <v>16.7</v>
      </c>
      <c r="G112" s="412">
        <v>1030</v>
      </c>
      <c r="H112" s="345">
        <f t="shared" si="3"/>
        <v>17201</v>
      </c>
      <c r="I112" s="413"/>
      <c r="J112" s="301">
        <v>3</v>
      </c>
      <c r="K112" s="302">
        <f t="shared" ref="K112:K117" si="28">G112/P112*60</f>
        <v>3089.9999999999864</v>
      </c>
      <c r="L112" s="303">
        <f t="shared" ref="L112:L117" si="29">K112/J112</f>
        <v>1029.9999999999955</v>
      </c>
      <c r="M112" s="304">
        <v>0.72222222222222221</v>
      </c>
      <c r="N112" s="304">
        <v>0.73611111111111116</v>
      </c>
      <c r="O112" s="296">
        <v>20</v>
      </c>
      <c r="P112" s="416">
        <f t="shared" ref="P112:P117" si="30">(N112-M112)*24*60</f>
        <v>20.000000000000089</v>
      </c>
      <c r="Q112" s="296"/>
      <c r="R112" s="296"/>
    </row>
    <row r="113" spans="1:18">
      <c r="A113" s="641"/>
      <c r="B113" s="297" t="s">
        <v>115</v>
      </c>
      <c r="C113" s="318"/>
      <c r="D113" s="419" t="s">
        <v>159</v>
      </c>
      <c r="E113" s="419"/>
      <c r="F113" s="299">
        <v>18.18</v>
      </c>
      <c r="G113" s="412">
        <v>951</v>
      </c>
      <c r="H113" s="345">
        <f t="shared" si="3"/>
        <v>17289.18</v>
      </c>
      <c r="I113" s="413"/>
      <c r="J113" s="301">
        <v>4</v>
      </c>
      <c r="K113" s="302">
        <f t="shared" si="28"/>
        <v>2853.00000000001</v>
      </c>
      <c r="L113" s="303">
        <f t="shared" si="29"/>
        <v>713.2500000000025</v>
      </c>
      <c r="M113" s="304">
        <v>0.75</v>
      </c>
      <c r="N113" s="304">
        <v>0.76388888888888884</v>
      </c>
      <c r="O113" s="296">
        <v>20</v>
      </c>
      <c r="P113" s="416">
        <f t="shared" si="30"/>
        <v>19.999999999999929</v>
      </c>
      <c r="Q113" s="305"/>
      <c r="R113" s="305"/>
    </row>
    <row r="114" spans="1:18">
      <c r="A114" s="641"/>
      <c r="B114" s="297" t="s">
        <v>115</v>
      </c>
      <c r="C114" s="318"/>
      <c r="D114" s="419" t="s">
        <v>160</v>
      </c>
      <c r="E114" s="319"/>
      <c r="F114" s="299">
        <v>18.18</v>
      </c>
      <c r="G114" s="412">
        <v>1055</v>
      </c>
      <c r="H114" s="345">
        <f>F114*G114</f>
        <v>19179.900000000001</v>
      </c>
      <c r="I114" s="413"/>
      <c r="J114" s="301">
        <v>3</v>
      </c>
      <c r="K114" s="302">
        <f t="shared" si="28"/>
        <v>3165.0000000000109</v>
      </c>
      <c r="L114" s="303">
        <f t="shared" si="29"/>
        <v>1055.0000000000036</v>
      </c>
      <c r="M114" s="304">
        <v>0.77777777777777779</v>
      </c>
      <c r="N114" s="304">
        <v>0.79166666666666663</v>
      </c>
      <c r="O114" s="296">
        <v>20</v>
      </c>
      <c r="P114" s="416">
        <f t="shared" si="30"/>
        <v>19.999999999999929</v>
      </c>
      <c r="Q114" s="305"/>
      <c r="R114" s="305"/>
    </row>
    <row r="115" spans="1:18">
      <c r="A115" s="641"/>
      <c r="B115" s="297" t="s">
        <v>115</v>
      </c>
      <c r="C115" s="318"/>
      <c r="D115" s="319" t="s">
        <v>161</v>
      </c>
      <c r="E115" s="339"/>
      <c r="F115" s="299">
        <v>16.66</v>
      </c>
      <c r="G115" s="412">
        <v>5136</v>
      </c>
      <c r="H115" s="345">
        <f t="shared" ref="H115:H123" si="31">F115*G115</f>
        <v>85565.759999999995</v>
      </c>
      <c r="I115" s="413"/>
      <c r="J115" s="301">
        <v>4</v>
      </c>
      <c r="K115" s="302">
        <f t="shared" si="28"/>
        <v>3081.5999999999963</v>
      </c>
      <c r="L115" s="303">
        <f t="shared" si="29"/>
        <v>770.39999999999907</v>
      </c>
      <c r="M115" s="304">
        <v>0.80555555555555547</v>
      </c>
      <c r="N115" s="304">
        <v>0.875</v>
      </c>
      <c r="O115" s="296">
        <v>20</v>
      </c>
      <c r="P115" s="416">
        <f t="shared" si="30"/>
        <v>100.00000000000013</v>
      </c>
      <c r="Q115" s="305"/>
      <c r="R115" s="305"/>
    </row>
    <row r="116" spans="1:18">
      <c r="A116" s="641"/>
      <c r="B116" s="297" t="s">
        <v>115</v>
      </c>
      <c r="C116" s="318"/>
      <c r="D116" s="319" t="s">
        <v>162</v>
      </c>
      <c r="E116" s="336"/>
      <c r="F116" s="299">
        <v>22.281818181818181</v>
      </c>
      <c r="G116" s="412">
        <v>968</v>
      </c>
      <c r="H116" s="345">
        <f t="shared" si="31"/>
        <v>21568.799999999999</v>
      </c>
      <c r="I116" s="413"/>
      <c r="J116" s="301">
        <v>4</v>
      </c>
      <c r="K116" s="302">
        <f t="shared" si="28"/>
        <v>2903.9999999999873</v>
      </c>
      <c r="L116" s="303">
        <f t="shared" si="29"/>
        <v>725.99999999999682</v>
      </c>
      <c r="M116" s="304">
        <v>0.88888888888888884</v>
      </c>
      <c r="N116" s="347">
        <v>0.90277777777777779</v>
      </c>
      <c r="O116" s="296">
        <v>20</v>
      </c>
      <c r="P116" s="416">
        <f t="shared" si="30"/>
        <v>20.000000000000089</v>
      </c>
      <c r="Q116" s="305">
        <v>0.90277777777777779</v>
      </c>
      <c r="R116" s="305">
        <v>0.94444444444444453</v>
      </c>
    </row>
    <row r="117" spans="1:18">
      <c r="A117" s="641"/>
      <c r="B117" s="297" t="s">
        <v>115</v>
      </c>
      <c r="C117" s="318"/>
      <c r="D117" s="319" t="s">
        <v>163</v>
      </c>
      <c r="E117" s="335"/>
      <c r="F117" s="299">
        <v>17.890909090909091</v>
      </c>
      <c r="G117" s="412">
        <v>3558</v>
      </c>
      <c r="H117" s="345">
        <f t="shared" si="31"/>
        <v>63655.854545454546</v>
      </c>
      <c r="I117" s="413"/>
      <c r="J117" s="301">
        <v>3</v>
      </c>
      <c r="K117" s="302">
        <f t="shared" si="28"/>
        <v>3284.3076927194475</v>
      </c>
      <c r="L117" s="303">
        <f t="shared" si="29"/>
        <v>1094.7692309064826</v>
      </c>
      <c r="M117" s="304">
        <v>46121.958333333336</v>
      </c>
      <c r="N117" s="304">
        <v>46122.003472222219</v>
      </c>
      <c r="O117" s="302">
        <v>20</v>
      </c>
      <c r="P117" s="416">
        <f t="shared" si="30"/>
        <v>64.999999991850927</v>
      </c>
      <c r="Q117" s="305"/>
      <c r="R117" s="305"/>
    </row>
    <row r="118" spans="1:18">
      <c r="A118" s="641"/>
      <c r="B118" s="297">
        <v>0</v>
      </c>
      <c r="C118" s="318"/>
      <c r="D118" s="336"/>
      <c r="E118" s="335"/>
      <c r="F118" s="299" t="s">
        <v>105</v>
      </c>
      <c r="G118" s="412"/>
      <c r="H118" s="345">
        <f t="shared" si="31"/>
        <v>0</v>
      </c>
      <c r="I118" s="413"/>
      <c r="J118" s="301"/>
      <c r="K118" s="302"/>
      <c r="L118" s="303"/>
      <c r="M118" s="304"/>
      <c r="N118" s="304"/>
      <c r="O118" s="296"/>
      <c r="P118" s="416"/>
      <c r="Q118" s="305"/>
      <c r="R118" s="305"/>
    </row>
    <row r="119" spans="1:18">
      <c r="A119" s="641"/>
      <c r="B119" s="297">
        <v>0</v>
      </c>
      <c r="C119" s="318"/>
      <c r="D119" s="336"/>
      <c r="E119" s="335"/>
      <c r="F119" s="299" t="s">
        <v>105</v>
      </c>
      <c r="G119" s="412"/>
      <c r="H119" s="345">
        <f t="shared" si="31"/>
        <v>0</v>
      </c>
      <c r="I119" s="413"/>
      <c r="J119" s="301"/>
      <c r="K119" s="302"/>
      <c r="L119" s="303"/>
      <c r="M119" s="304"/>
      <c r="N119" s="304"/>
      <c r="O119" s="296"/>
      <c r="P119" s="416"/>
      <c r="Q119" s="305"/>
      <c r="R119" s="305"/>
    </row>
    <row r="120" spans="1:18">
      <c r="A120" s="641"/>
      <c r="B120" s="297">
        <v>0</v>
      </c>
      <c r="C120" s="318"/>
      <c r="D120" s="336"/>
      <c r="E120" s="335"/>
      <c r="F120" s="299" t="s">
        <v>105</v>
      </c>
      <c r="G120" s="412"/>
      <c r="H120" s="345"/>
      <c r="I120" s="413"/>
      <c r="J120" s="301"/>
      <c r="K120" s="302"/>
      <c r="L120" s="303"/>
      <c r="M120" s="304"/>
      <c r="N120" s="304"/>
      <c r="O120" s="296"/>
      <c r="P120" s="416"/>
      <c r="Q120" s="305"/>
      <c r="R120" s="305"/>
    </row>
    <row r="121" spans="1:18">
      <c r="A121" s="641"/>
      <c r="B121" s="297">
        <v>0</v>
      </c>
      <c r="C121" s="318"/>
      <c r="D121" s="336"/>
      <c r="E121" s="335"/>
      <c r="F121" s="299" t="s">
        <v>105</v>
      </c>
      <c r="G121" s="412"/>
      <c r="H121" s="345"/>
      <c r="I121" s="413"/>
      <c r="J121" s="301"/>
      <c r="K121" s="302"/>
      <c r="L121" s="303"/>
      <c r="M121" s="304"/>
      <c r="N121" s="304"/>
      <c r="O121" s="296"/>
      <c r="P121" s="416"/>
      <c r="Q121" s="305"/>
      <c r="R121" s="305"/>
    </row>
    <row r="122" spans="1:18">
      <c r="A122" s="641"/>
      <c r="B122" s="297">
        <v>0</v>
      </c>
      <c r="C122" s="318"/>
      <c r="D122" s="336"/>
      <c r="E122" s="335"/>
      <c r="F122" s="299" t="s">
        <v>105</v>
      </c>
      <c r="G122" s="412"/>
      <c r="H122" s="345"/>
      <c r="I122" s="413"/>
      <c r="J122" s="301"/>
      <c r="K122" s="302"/>
      <c r="L122" s="303"/>
      <c r="M122" s="304"/>
      <c r="N122" s="304"/>
      <c r="O122" s="296"/>
      <c r="P122" s="416"/>
      <c r="Q122" s="305"/>
      <c r="R122" s="305"/>
    </row>
    <row r="123" spans="1:18">
      <c r="A123" s="641"/>
      <c r="B123" s="297">
        <v>0</v>
      </c>
      <c r="C123" s="318"/>
      <c r="D123" s="336"/>
      <c r="E123" s="335"/>
      <c r="F123" s="299" t="s">
        <v>105</v>
      </c>
      <c r="G123" s="412"/>
      <c r="H123" s="345">
        <f t="shared" si="31"/>
        <v>0</v>
      </c>
      <c r="I123" s="413"/>
      <c r="J123" s="301"/>
      <c r="K123" s="302"/>
      <c r="L123" s="303"/>
      <c r="M123" s="304"/>
      <c r="N123" s="304"/>
      <c r="O123" s="296"/>
      <c r="P123" s="416"/>
      <c r="Q123" s="305"/>
      <c r="R123" s="305"/>
    </row>
    <row r="124" spans="1:18" ht="17.5" customHeight="1">
      <c r="A124" s="641"/>
      <c r="B124" s="297">
        <v>0</v>
      </c>
      <c r="C124" s="6" t="s">
        <v>142</v>
      </c>
      <c r="D124" s="642" t="s">
        <v>118</v>
      </c>
      <c r="E124" s="642"/>
      <c r="F124" s="308"/>
      <c r="G124" s="348"/>
      <c r="H124" s="349"/>
      <c r="I124" s="311"/>
      <c r="J124" s="312">
        <f>AVERAGE(J112:J123)</f>
        <v>3.5</v>
      </c>
      <c r="K124" s="312">
        <f>AVERAGE(K112:K123)</f>
        <v>3062.9846154532402</v>
      </c>
      <c r="L124" s="313">
        <f>AVERAGE(L112:L123)</f>
        <v>898.23653848441336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B1:Q38"/>
  <sheetViews>
    <sheetView zoomScale="40" zoomScaleNormal="40" workbookViewId="0">
      <selection activeCell="F9" sqref="F9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27" customWidth="1"/>
    <col min="4" max="17" width="14.26953125" style="2" customWidth="1"/>
    <col min="18" max="21" width="9.6328125" style="2" customWidth="1"/>
    <col min="22" max="22" width="11.26953125" style="2" customWidth="1"/>
    <col min="23" max="23" width="11.453125" style="2" customWidth="1"/>
    <col min="24" max="16384" width="8.08984375" style="2"/>
  </cols>
  <sheetData>
    <row r="1" spans="2:17" ht="27.75" customHeight="1">
      <c r="B1" s="582" t="s">
        <v>0</v>
      </c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4"/>
      <c r="N1" s="1"/>
      <c r="O1" s="1"/>
    </row>
    <row r="2" spans="2:17" ht="27.75" customHeight="1">
      <c r="B2" s="582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4"/>
      <c r="N2" s="1"/>
      <c r="O2" s="1"/>
    </row>
    <row r="3" spans="2:17" ht="46.5" customHeight="1">
      <c r="B3" s="575" t="s">
        <v>1</v>
      </c>
      <c r="C3" s="536"/>
      <c r="D3" s="585" t="s">
        <v>347</v>
      </c>
      <c r="E3" s="586"/>
      <c r="F3" s="575" t="s">
        <v>3</v>
      </c>
      <c r="G3" s="536"/>
      <c r="H3" s="587">
        <v>242332</v>
      </c>
      <c r="I3" s="588"/>
      <c r="J3" s="575" t="s">
        <v>4</v>
      </c>
      <c r="K3" s="536"/>
      <c r="L3" s="580">
        <v>7955731.7356665051</v>
      </c>
      <c r="M3" s="581"/>
      <c r="N3" s="376"/>
      <c r="O3" s="376"/>
      <c r="P3" s="376"/>
      <c r="Q3" s="376"/>
    </row>
    <row r="4" spans="2:17" ht="24" customHeight="1">
      <c r="B4" s="575" t="s">
        <v>5</v>
      </c>
      <c r="C4" s="536"/>
      <c r="D4" s="567" t="s">
        <v>5</v>
      </c>
      <c r="E4" s="568"/>
      <c r="F4" s="578" t="s">
        <v>6</v>
      </c>
      <c r="G4" s="579"/>
      <c r="H4" s="578" t="s">
        <v>7</v>
      </c>
      <c r="I4" s="579"/>
      <c r="J4" s="578" t="s">
        <v>8</v>
      </c>
      <c r="K4" s="579"/>
      <c r="L4" s="580" t="s">
        <v>9</v>
      </c>
      <c r="M4" s="581"/>
      <c r="N4" s="561" t="s">
        <v>10</v>
      </c>
      <c r="O4" s="562"/>
      <c r="P4" s="562" t="s">
        <v>11</v>
      </c>
      <c r="Q4" s="562"/>
    </row>
    <row r="5" spans="2:17" ht="24" customHeight="1">
      <c r="B5" s="563" t="s">
        <v>12</v>
      </c>
      <c r="C5" s="542"/>
      <c r="D5" s="567" t="s">
        <v>13</v>
      </c>
      <c r="E5" s="568"/>
      <c r="F5" s="567" t="s">
        <v>14</v>
      </c>
      <c r="G5" s="568"/>
      <c r="H5" s="569" t="s">
        <v>15</v>
      </c>
      <c r="I5" s="570"/>
      <c r="J5" s="571" t="s">
        <v>16</v>
      </c>
      <c r="K5" s="572"/>
      <c r="L5" s="573" t="s">
        <v>17</v>
      </c>
      <c r="M5" s="574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5" customHeight="1">
      <c r="B6" s="564"/>
      <c r="C6" s="565"/>
      <c r="D6" s="575" t="s">
        <v>21</v>
      </c>
      <c r="E6" s="536"/>
      <c r="F6" s="576">
        <f>AVERAGE(D13:O13,P13:Q13,D30:E30,G30:H30,K30:M30)</f>
        <v>363.80269443261869</v>
      </c>
      <c r="G6" s="577"/>
      <c r="H6" s="555">
        <f>AVERAGE(D13:P13,Q13)</f>
        <v>142.48975593464237</v>
      </c>
      <c r="I6" s="556"/>
      <c r="J6" s="555">
        <f>AVERAGE(D30:E30,G30:H30)</f>
        <v>736.25</v>
      </c>
      <c r="K6" s="556"/>
      <c r="L6" s="557">
        <f>AVERAGE(K30:M30)</f>
        <v>900</v>
      </c>
      <c r="M6" s="558"/>
      <c r="N6" s="559">
        <v>0</v>
      </c>
      <c r="O6" s="544">
        <v>0</v>
      </c>
      <c r="P6" s="560">
        <v>4</v>
      </c>
      <c r="Q6" s="544">
        <v>6</v>
      </c>
    </row>
    <row r="7" spans="2:17" s="5" customFormat="1" ht="39.65" customHeight="1">
      <c r="B7" s="564"/>
      <c r="C7" s="565"/>
      <c r="D7" s="545" t="s">
        <v>22</v>
      </c>
      <c r="E7" s="546"/>
      <c r="F7" s="547">
        <f>AVERAGE(D14:O14,P14:Q14,D31:E31,K31:M31,G31:H31)</f>
        <v>334.99899732265203</v>
      </c>
      <c r="G7" s="548"/>
      <c r="H7" s="549">
        <f>AVERAGE(D14:P14,Q14)</f>
        <v>129.54073474340004</v>
      </c>
      <c r="I7" s="550"/>
      <c r="J7" s="549">
        <f>AVERAGE(D31:E31,G31:H31)</f>
        <v>701.57261516341919</v>
      </c>
      <c r="K7" s="550"/>
      <c r="L7" s="551">
        <f>AVERAGE(K31:M31)</f>
        <v>805.03939890480535</v>
      </c>
      <c r="M7" s="552"/>
      <c r="N7" s="559"/>
      <c r="O7" s="544"/>
      <c r="P7" s="560"/>
      <c r="Q7" s="544"/>
    </row>
    <row r="8" spans="2:17" s="5" customFormat="1" ht="39.65" customHeight="1">
      <c r="B8" s="566"/>
      <c r="C8" s="543"/>
      <c r="D8" s="545" t="s">
        <v>23</v>
      </c>
      <c r="E8" s="546"/>
      <c r="F8" s="553">
        <f>AVERAGE(D15:O15,P15:Q15,D32:E32,G32:H32,K32:M32)</f>
        <v>0.91081274317051442</v>
      </c>
      <c r="G8" s="554"/>
      <c r="H8" s="553">
        <f>AVERAGE(D15:O15,P15:Q15)</f>
        <v>0.90735770973820284</v>
      </c>
      <c r="I8" s="554"/>
      <c r="J8" s="553">
        <f>AVERAGE(D32:E32,G32:H32)</f>
        <v>0.93514875180748491</v>
      </c>
      <c r="K8" s="554"/>
      <c r="L8" s="553">
        <f>AVERAGE(K32:M32)</f>
        <v>0.89448822100533931</v>
      </c>
      <c r="M8" s="554"/>
      <c r="N8" s="559"/>
      <c r="O8" s="544"/>
      <c r="P8" s="560"/>
      <c r="Q8" s="544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532" t="s">
        <v>24</v>
      </c>
      <c r="C10" s="538"/>
      <c r="D10" s="539" t="s">
        <v>25</v>
      </c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1"/>
    </row>
    <row r="11" spans="2:17" ht="17.25" customHeight="1">
      <c r="B11" s="523" t="s">
        <v>26</v>
      </c>
      <c r="C11" s="542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4" customHeight="1">
      <c r="B12" s="525"/>
      <c r="C12" s="543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40" customHeight="1">
      <c r="B13" s="527" t="s">
        <v>12</v>
      </c>
      <c r="C13" s="14" t="s">
        <v>41</v>
      </c>
      <c r="D13" s="19">
        <v>133.76218323586747</v>
      </c>
      <c r="E13" s="19">
        <v>118.62118736383444</v>
      </c>
      <c r="F13" s="19">
        <v>127.80952380952382</v>
      </c>
      <c r="G13" s="19">
        <v>369.04761904761904</v>
      </c>
      <c r="H13" s="19">
        <v>228.57142857142858</v>
      </c>
      <c r="I13" s="19">
        <v>90.456271397447878</v>
      </c>
      <c r="J13" s="19">
        <v>79.607699805068222</v>
      </c>
      <c r="K13" s="19">
        <v>108.01520959260897</v>
      </c>
      <c r="L13" s="19">
        <v>131.9663961038961</v>
      </c>
      <c r="M13" s="19">
        <v>81.837657870165614</v>
      </c>
      <c r="N13" s="19">
        <v>84.321731488648098</v>
      </c>
      <c r="O13" s="19">
        <v>83.939849624060159</v>
      </c>
      <c r="P13" s="19">
        <v>206.89982517482517</v>
      </c>
      <c r="Q13" s="21">
        <v>150</v>
      </c>
    </row>
    <row r="14" spans="2:17" ht="40" customHeight="1">
      <c r="B14" s="528"/>
      <c r="C14" s="14" t="s">
        <v>42</v>
      </c>
      <c r="D14" s="19">
        <v>123.56099148183118</v>
      </c>
      <c r="E14" s="19">
        <v>105.84299417227153</v>
      </c>
      <c r="F14" s="19">
        <v>112.35233357235086</v>
      </c>
      <c r="G14" s="19">
        <v>329.72692526138849</v>
      </c>
      <c r="H14" s="19">
        <v>220.47767294967201</v>
      </c>
      <c r="I14" s="19">
        <v>80.980491734255835</v>
      </c>
      <c r="J14" s="19">
        <v>74.889584990820268</v>
      </c>
      <c r="K14" s="19">
        <v>99.686052876260604</v>
      </c>
      <c r="L14" s="19">
        <v>114.42058159891913</v>
      </c>
      <c r="M14" s="19">
        <v>75.707769989188748</v>
      </c>
      <c r="N14" s="19">
        <v>77.342769166883926</v>
      </c>
      <c r="O14" s="19">
        <v>69.992755417956602</v>
      </c>
      <c r="P14" s="19">
        <v>186.96902556241963</v>
      </c>
      <c r="Q14" s="9">
        <v>141.62033763338118</v>
      </c>
    </row>
    <row r="15" spans="2:17" ht="40" customHeight="1">
      <c r="B15" s="529"/>
      <c r="C15" s="377" t="s">
        <v>43</v>
      </c>
      <c r="D15" s="10">
        <f t="shared" ref="D15:Q15" si="0">D14/D13</f>
        <v>0.92373635427250633</v>
      </c>
      <c r="E15" s="10">
        <f t="shared" si="0"/>
        <v>0.89227731170511992</v>
      </c>
      <c r="F15" s="10">
        <f t="shared" si="0"/>
        <v>0.87906073212346036</v>
      </c>
      <c r="G15" s="10">
        <f t="shared" si="0"/>
        <v>0.89345360393408491</v>
      </c>
      <c r="H15" s="10">
        <f t="shared" si="0"/>
        <v>0.96458981915481501</v>
      </c>
      <c r="I15" s="10">
        <f t="shared" si="0"/>
        <v>0.89524463570295476</v>
      </c>
      <c r="J15" s="10">
        <f t="shared" si="0"/>
        <v>0.94073293380161727</v>
      </c>
      <c r="K15" s="10">
        <f t="shared" si="0"/>
        <v>0.9228890380552639</v>
      </c>
      <c r="L15" s="10">
        <f t="shared" si="0"/>
        <v>0.86704331539702506</v>
      </c>
      <c r="M15" s="10">
        <f t="shared" si="0"/>
        <v>0.9250969780843209</v>
      </c>
      <c r="N15" s="10">
        <f t="shared" si="0"/>
        <v>0.91723411985789549</v>
      </c>
      <c r="O15" s="10">
        <f t="shared" si="0"/>
        <v>0.83384418403692473</v>
      </c>
      <c r="P15" s="379">
        <f t="shared" si="0"/>
        <v>0.90366932598631</v>
      </c>
      <c r="Q15" s="11">
        <f t="shared" si="0"/>
        <v>0.94413558422254118</v>
      </c>
    </row>
    <row r="16" spans="2:17" ht="22.9" customHeight="1">
      <c r="B16" s="530" t="s">
        <v>44</v>
      </c>
      <c r="C16" s="377" t="s">
        <v>45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531"/>
      <c r="C17" s="377" t="s">
        <v>46</v>
      </c>
      <c r="D17" s="12">
        <v>0.72986111111111096</v>
      </c>
      <c r="E17" s="12">
        <v>0.62013888888888891</v>
      </c>
      <c r="F17" s="12">
        <v>0.62708333333333321</v>
      </c>
      <c r="G17" s="12">
        <v>0.61736111111111114</v>
      </c>
      <c r="H17" s="12">
        <v>0.65208333333333335</v>
      </c>
      <c r="I17" s="12">
        <v>0.72499999999999987</v>
      </c>
      <c r="J17" s="12">
        <v>0.74791666666666656</v>
      </c>
      <c r="K17" s="12">
        <v>0.72152777777777766</v>
      </c>
      <c r="L17" s="12">
        <v>0.94999999999999962</v>
      </c>
      <c r="M17" s="12">
        <v>0.9444444444444442</v>
      </c>
      <c r="N17" s="12">
        <v>0.93819444444444444</v>
      </c>
      <c r="O17" s="22">
        <v>0.90277777777777779</v>
      </c>
      <c r="P17" s="12">
        <v>0.52986111111111112</v>
      </c>
      <c r="Q17" s="380">
        <v>0.59722222222222221</v>
      </c>
    </row>
    <row r="18" spans="2:17" ht="22.9" customHeight="1">
      <c r="B18" s="534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535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534" t="s">
        <v>51</v>
      </c>
      <c r="C20" s="381" t="s">
        <v>48</v>
      </c>
      <c r="D20" s="382" t="s">
        <v>49</v>
      </c>
      <c r="E20" s="382" t="s">
        <v>49</v>
      </c>
      <c r="F20" s="382" t="s">
        <v>49</v>
      </c>
      <c r="G20" s="382" t="s">
        <v>49</v>
      </c>
      <c r="H20" s="382" t="s">
        <v>49</v>
      </c>
      <c r="I20" s="382" t="s">
        <v>49</v>
      </c>
      <c r="J20" s="382" t="s">
        <v>49</v>
      </c>
      <c r="K20" s="382" t="s">
        <v>49</v>
      </c>
      <c r="L20" s="382">
        <v>1</v>
      </c>
      <c r="M20" s="382" t="s">
        <v>49</v>
      </c>
      <c r="N20" s="382" t="s">
        <v>49</v>
      </c>
      <c r="O20" s="382">
        <v>2</v>
      </c>
      <c r="P20" s="382">
        <v>1</v>
      </c>
      <c r="Q20" s="383"/>
    </row>
    <row r="21" spans="2:17" ht="22.9" customHeight="1">
      <c r="B21" s="535"/>
      <c r="C21" s="381" t="s">
        <v>52</v>
      </c>
      <c r="D21" s="382" t="s">
        <v>49</v>
      </c>
      <c r="E21" s="382">
        <v>1</v>
      </c>
      <c r="F21" s="382" t="s">
        <v>49</v>
      </c>
      <c r="G21" s="382" t="s">
        <v>49</v>
      </c>
      <c r="H21" s="382" t="s">
        <v>49</v>
      </c>
      <c r="I21" s="382">
        <v>1</v>
      </c>
      <c r="J21" s="382" t="s">
        <v>49</v>
      </c>
      <c r="K21" s="382" t="s">
        <v>49</v>
      </c>
      <c r="L21" s="382">
        <v>1</v>
      </c>
      <c r="M21" s="382">
        <v>1</v>
      </c>
      <c r="N21" s="382">
        <v>1</v>
      </c>
      <c r="O21" s="382" t="s">
        <v>49</v>
      </c>
      <c r="P21" s="382">
        <v>1</v>
      </c>
      <c r="Q21" s="383"/>
    </row>
    <row r="22" spans="2:17" ht="22.9" customHeight="1">
      <c r="B22" s="513" t="s">
        <v>53</v>
      </c>
      <c r="C22" s="536"/>
      <c r="D22" s="384">
        <v>19.666666666666668</v>
      </c>
      <c r="E22" s="384">
        <v>17.333333333333332</v>
      </c>
      <c r="F22" s="384">
        <v>13.857142857142858</v>
      </c>
      <c r="G22" s="384">
        <v>5.666666666666667</v>
      </c>
      <c r="H22" s="384">
        <v>6.6</v>
      </c>
      <c r="I22" s="384">
        <v>16.5</v>
      </c>
      <c r="J22" s="384">
        <v>18.166666666666668</v>
      </c>
      <c r="K22" s="384">
        <v>16.285714285714285</v>
      </c>
      <c r="L22" s="384">
        <v>14.625</v>
      </c>
      <c r="M22" s="384">
        <v>18.5</v>
      </c>
      <c r="N22" s="384">
        <v>17.75</v>
      </c>
      <c r="O22" s="384">
        <v>18.2</v>
      </c>
      <c r="P22" s="384">
        <v>11.75</v>
      </c>
      <c r="Q22" s="385">
        <v>11.4</v>
      </c>
    </row>
    <row r="23" spans="2:17" ht="22.9" customHeight="1">
      <c r="B23" s="513" t="s">
        <v>54</v>
      </c>
      <c r="C23" s="536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513" t="s">
        <v>60</v>
      </c>
      <c r="C24" s="5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515" t="s">
        <v>61</v>
      </c>
      <c r="C25" s="537"/>
      <c r="D25" s="16"/>
      <c r="E25" s="17" t="s">
        <v>62</v>
      </c>
      <c r="F25" s="17"/>
      <c r="G25" s="17" t="s">
        <v>306</v>
      </c>
      <c r="H25" s="17" t="s">
        <v>306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5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532"/>
      <c r="C27" s="533"/>
      <c r="D27" s="517" t="s">
        <v>66</v>
      </c>
      <c r="E27" s="518"/>
      <c r="F27" s="518"/>
      <c r="G27" s="518"/>
      <c r="H27" s="519"/>
      <c r="I27" s="520" t="s">
        <v>67</v>
      </c>
      <c r="J27" s="521"/>
      <c r="K27" s="521"/>
      <c r="L27" s="521"/>
      <c r="M27" s="522"/>
      <c r="N27" s="376"/>
      <c r="O27" s="376"/>
      <c r="P27" s="376"/>
      <c r="Q27" s="376"/>
    </row>
    <row r="28" spans="2:17" ht="17.25" customHeight="1">
      <c r="B28" s="523" t="s">
        <v>26</v>
      </c>
      <c r="C28" s="524"/>
      <c r="D28" s="386">
        <v>1</v>
      </c>
      <c r="E28" s="387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525"/>
      <c r="C29" s="526"/>
      <c r="D29" s="388" t="s">
        <v>68</v>
      </c>
      <c r="E29" s="389" t="s">
        <v>69</v>
      </c>
      <c r="F29" s="14" t="s">
        <v>70</v>
      </c>
      <c r="G29" s="14" t="s">
        <v>71</v>
      </c>
      <c r="H29" s="390" t="s">
        <v>72</v>
      </c>
      <c r="I29" s="388" t="s">
        <v>73</v>
      </c>
      <c r="J29" s="14" t="s">
        <v>69</v>
      </c>
      <c r="K29" s="14" t="s">
        <v>70</v>
      </c>
      <c r="L29" s="14" t="s">
        <v>71</v>
      </c>
      <c r="M29" s="390" t="s">
        <v>72</v>
      </c>
      <c r="N29" s="376"/>
      <c r="O29" s="376"/>
      <c r="P29" s="376"/>
      <c r="Q29" s="376"/>
    </row>
    <row r="30" spans="2:17" ht="40" customHeight="1">
      <c r="B30" s="527" t="s">
        <v>12</v>
      </c>
      <c r="C30" s="391" t="s">
        <v>41</v>
      </c>
      <c r="D30" s="20">
        <v>320</v>
      </c>
      <c r="E30" s="392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40" customHeight="1">
      <c r="B31" s="528"/>
      <c r="C31" s="391" t="s">
        <v>42</v>
      </c>
      <c r="D31" s="394">
        <v>270.64545454545419</v>
      </c>
      <c r="E31" s="8">
        <v>766.70175438596436</v>
      </c>
      <c r="F31" s="8">
        <v>0</v>
      </c>
      <c r="G31" s="8">
        <v>886.34897880592541</v>
      </c>
      <c r="H31" s="395">
        <v>882.59427291633256</v>
      </c>
      <c r="I31" s="394">
        <v>0</v>
      </c>
      <c r="J31" s="8">
        <v>0</v>
      </c>
      <c r="K31" s="8">
        <v>603.46527777777817</v>
      </c>
      <c r="L31" s="8">
        <v>901.46753246320714</v>
      </c>
      <c r="M31" s="395">
        <v>910.18538647343064</v>
      </c>
      <c r="N31" s="376"/>
      <c r="O31" s="376"/>
      <c r="P31" s="376"/>
      <c r="Q31" s="376"/>
    </row>
    <row r="32" spans="2:17" ht="40" customHeight="1">
      <c r="B32" s="529"/>
      <c r="C32" s="396" t="s">
        <v>43</v>
      </c>
      <c r="D32" s="397">
        <f t="shared" ref="D32:M32" si="1">D31/D30</f>
        <v>0.84576704545454429</v>
      </c>
      <c r="E32" s="10">
        <f t="shared" si="1"/>
        <v>0.92933545986177502</v>
      </c>
      <c r="F32" s="10">
        <f t="shared" si="1"/>
        <v>0</v>
      </c>
      <c r="G32" s="10">
        <f t="shared" si="1"/>
        <v>0.98483219867325045</v>
      </c>
      <c r="H32" s="10">
        <f t="shared" si="1"/>
        <v>0.98066030324036946</v>
      </c>
      <c r="I32" s="394">
        <f t="shared" si="1"/>
        <v>0</v>
      </c>
      <c r="J32" s="10">
        <f t="shared" si="1"/>
        <v>0</v>
      </c>
      <c r="K32" s="10">
        <f t="shared" si="1"/>
        <v>0.6705169753086424</v>
      </c>
      <c r="L32" s="10">
        <f t="shared" si="1"/>
        <v>1.0016305916257857</v>
      </c>
      <c r="M32" s="11">
        <f t="shared" si="1"/>
        <v>1.0113170960815896</v>
      </c>
      <c r="N32" s="376"/>
      <c r="O32" s="376"/>
      <c r="P32" s="376"/>
      <c r="Q32" s="376"/>
    </row>
    <row r="33" spans="2:17" ht="25.9" customHeight="1">
      <c r="B33" s="530" t="s">
        <v>44</v>
      </c>
      <c r="C33" s="396" t="s">
        <v>45</v>
      </c>
      <c r="D33" s="398">
        <v>0.18055555555555555</v>
      </c>
      <c r="E33" s="12">
        <v>0.18055555555555555</v>
      </c>
      <c r="F33" s="12">
        <v>0</v>
      </c>
      <c r="G33" s="12">
        <v>3072.0000000000027</v>
      </c>
      <c r="H33" s="380">
        <v>0.18055555555555555</v>
      </c>
      <c r="I33" s="39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76"/>
      <c r="O33" s="376"/>
      <c r="P33" s="376"/>
      <c r="Q33" s="376"/>
    </row>
    <row r="34" spans="2:17" ht="25.9" customHeight="1">
      <c r="B34" s="531"/>
      <c r="C34" s="396" t="s">
        <v>46</v>
      </c>
      <c r="D34" s="398">
        <v>0.21597222222222223</v>
      </c>
      <c r="E34" s="12">
        <v>0.30208333333333331</v>
      </c>
      <c r="F34" s="12">
        <v>0</v>
      </c>
      <c r="G34" s="12">
        <v>1049.7872340425533</v>
      </c>
      <c r="H34" s="380">
        <v>0.40625</v>
      </c>
      <c r="I34" s="23">
        <v>0</v>
      </c>
      <c r="J34" s="12">
        <v>0</v>
      </c>
      <c r="K34" s="12">
        <v>0.87152777777777779</v>
      </c>
      <c r="L34" s="12">
        <v>46124.100694444445</v>
      </c>
      <c r="M34" s="13">
        <v>0.98263888888888884</v>
      </c>
      <c r="N34" s="376"/>
      <c r="O34" s="376"/>
      <c r="P34" s="376"/>
      <c r="Q34" s="376"/>
    </row>
    <row r="35" spans="2:17" ht="25.9" customHeight="1">
      <c r="B35" s="513" t="s">
        <v>53</v>
      </c>
      <c r="C35" s="514"/>
      <c r="D35" s="399">
        <v>5.5</v>
      </c>
      <c r="E35" s="400">
        <v>3.6666666666666665</v>
      </c>
      <c r="F35" s="400">
        <v>0</v>
      </c>
      <c r="G35" s="400">
        <v>3.6</v>
      </c>
      <c r="H35" s="401">
        <v>3.4</v>
      </c>
      <c r="I35" s="402">
        <v>0</v>
      </c>
      <c r="J35" s="400">
        <v>0</v>
      </c>
      <c r="K35" s="400">
        <v>3.75</v>
      </c>
      <c r="L35" s="400">
        <v>3.4</v>
      </c>
      <c r="M35" s="385">
        <v>3.5</v>
      </c>
      <c r="N35" s="376"/>
      <c r="O35" s="376"/>
      <c r="P35" s="376"/>
      <c r="Q35" s="376"/>
    </row>
    <row r="36" spans="2:17" ht="25.9" customHeight="1">
      <c r="B36" s="513" t="s">
        <v>54</v>
      </c>
      <c r="C36" s="514"/>
      <c r="D36" s="403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4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513" t="s">
        <v>60</v>
      </c>
      <c r="C37" s="514"/>
      <c r="D37" s="405"/>
      <c r="E37" s="406"/>
      <c r="F37" s="407"/>
      <c r="G37" s="407"/>
      <c r="H37" s="408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515" t="s">
        <v>61</v>
      </c>
      <c r="C38" s="516"/>
      <c r="D38" s="26"/>
      <c r="E38" s="409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21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9855" priority="4" operator="lessThan">
      <formula>0.8</formula>
    </cfRule>
  </conditionalFormatting>
  <conditionalFormatting sqref="J32:L32">
    <cfRule type="cellIs" dxfId="9854" priority="3" operator="lessThan">
      <formula>0.8</formula>
    </cfRule>
  </conditionalFormatting>
  <conditionalFormatting sqref="M32">
    <cfRule type="cellIs" dxfId="9853" priority="2" operator="lessThan">
      <formula>0.8</formula>
    </cfRule>
  </conditionalFormatting>
  <conditionalFormatting sqref="H32">
    <cfRule type="cellIs" dxfId="985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8" tint="0.79998168889431442"/>
    <pageSetUpPr fitToPage="1"/>
  </sheetPr>
  <dimension ref="A1:R126"/>
  <sheetViews>
    <sheetView zoomScale="70" zoomScaleNormal="70" workbookViewId="0">
      <selection activeCell="O20" sqref="O20"/>
    </sheetView>
  </sheetViews>
  <sheetFormatPr defaultColWidth="7.90625" defaultRowHeight="15.5"/>
  <cols>
    <col min="1" max="1" width="13.6328125" style="289" customWidth="1"/>
    <col min="2" max="2" width="12.7265625" style="289" customWidth="1"/>
    <col min="3" max="3" width="12.7265625" style="358" hidden="1" customWidth="1"/>
    <col min="4" max="5" width="18.36328125" style="289" customWidth="1"/>
    <col min="6" max="6" width="9.7265625" style="356" customWidth="1"/>
    <col min="7" max="7" width="21.08984375" style="289" bestFit="1" customWidth="1"/>
    <col min="8" max="8" width="15.6328125" style="289" customWidth="1"/>
    <col min="9" max="9" width="12.26953125" style="289" bestFit="1" customWidth="1"/>
    <col min="10" max="15" width="9.7265625" style="289" customWidth="1"/>
    <col min="16" max="16" width="9.7265625" style="357" customWidth="1"/>
    <col min="17" max="18" width="9.7265625" style="289" customWidth="1"/>
    <col min="19" max="16384" width="7.9062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77770</v>
      </c>
      <c r="F1" s="285" t="s">
        <v>4</v>
      </c>
      <c r="G1" s="286">
        <f>SUM(H5:H124)</f>
        <v>1413065.9845974029</v>
      </c>
      <c r="H1" s="287" t="s">
        <v>79</v>
      </c>
      <c r="I1" s="288">
        <f>+J16+J64+J24+J38+J51+J81+J100+J91+J57+J124+J111</f>
        <v>35.416666666666664</v>
      </c>
      <c r="J1" s="589" t="s">
        <v>80</v>
      </c>
      <c r="K1" s="590"/>
      <c r="L1" s="591"/>
      <c r="M1" s="589" t="s">
        <v>81</v>
      </c>
      <c r="N1" s="590"/>
      <c r="O1" s="590"/>
      <c r="P1" s="590"/>
      <c r="Q1" s="590"/>
      <c r="R1" s="591"/>
    </row>
    <row r="2" spans="1:18" ht="26.25" customHeight="1" thickBot="1">
      <c r="A2" s="595" t="s">
        <v>348</v>
      </c>
      <c r="B2" s="596"/>
      <c r="C2" s="290"/>
      <c r="D2" s="410" t="s">
        <v>83</v>
      </c>
      <c r="E2" s="291">
        <f>AVERAGE(L16,L24,L38,L51,L100,L111,L91)</f>
        <v>536.78007136115707</v>
      </c>
      <c r="F2" s="292" t="s">
        <v>84</v>
      </c>
      <c r="G2" s="293">
        <f>G1/E1</f>
        <v>18.169808211359172</v>
      </c>
      <c r="H2" s="294" t="s">
        <v>85</v>
      </c>
      <c r="I2" s="295">
        <f>COUNT(I5:I124)</f>
        <v>0</v>
      </c>
      <c r="J2" s="592"/>
      <c r="K2" s="593"/>
      <c r="L2" s="594"/>
      <c r="M2" s="592"/>
      <c r="N2" s="593"/>
      <c r="O2" s="593"/>
      <c r="P2" s="593"/>
      <c r="Q2" s="593"/>
      <c r="R2" s="594"/>
    </row>
    <row r="3" spans="1:18" ht="23.25" customHeight="1">
      <c r="A3" s="597" t="s">
        <v>86</v>
      </c>
      <c r="B3" s="599" t="s">
        <v>87</v>
      </c>
      <c r="C3" s="412"/>
      <c r="D3" s="600" t="s">
        <v>88</v>
      </c>
      <c r="E3" s="600"/>
      <c r="F3" s="601" t="s">
        <v>89</v>
      </c>
      <c r="G3" s="602" t="s">
        <v>90</v>
      </c>
      <c r="H3" s="600" t="s">
        <v>91</v>
      </c>
      <c r="I3" s="603" t="s">
        <v>92</v>
      </c>
      <c r="J3" s="605" t="s">
        <v>93</v>
      </c>
      <c r="K3" s="607" t="s">
        <v>94</v>
      </c>
      <c r="L3" s="609" t="s">
        <v>83</v>
      </c>
      <c r="M3" s="611" t="s">
        <v>95</v>
      </c>
      <c r="N3" s="611"/>
      <c r="O3" s="605" t="s">
        <v>96</v>
      </c>
      <c r="P3" s="612" t="s">
        <v>97</v>
      </c>
      <c r="Q3" s="605" t="s">
        <v>98</v>
      </c>
      <c r="R3" s="605"/>
    </row>
    <row r="4" spans="1:18" ht="15.75" customHeight="1">
      <c r="A4" s="598"/>
      <c r="B4" s="599"/>
      <c r="C4" s="412"/>
      <c r="D4" s="600"/>
      <c r="E4" s="600"/>
      <c r="F4" s="601"/>
      <c r="G4" s="602"/>
      <c r="H4" s="600"/>
      <c r="I4" s="604"/>
      <c r="J4" s="606"/>
      <c r="K4" s="608"/>
      <c r="L4" s="610"/>
      <c r="M4" s="415" t="s">
        <v>99</v>
      </c>
      <c r="N4" s="415" t="s">
        <v>100</v>
      </c>
      <c r="O4" s="606"/>
      <c r="P4" s="613"/>
      <c r="Q4" s="296" t="s">
        <v>101</v>
      </c>
      <c r="R4" s="296" t="s">
        <v>102</v>
      </c>
    </row>
    <row r="5" spans="1:18">
      <c r="A5" s="614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2">
        <v>3063</v>
      </c>
      <c r="H5" s="300">
        <f>F5*G5</f>
        <v>0</v>
      </c>
      <c r="I5" s="413"/>
      <c r="J5" s="301">
        <v>9</v>
      </c>
      <c r="K5" s="302">
        <f t="shared" ref="K5:K11" si="0">G5/P5*60</f>
        <v>1598.0869565217397</v>
      </c>
      <c r="L5" s="303">
        <f t="shared" ref="L5:L11" si="1">K5/J5</f>
        <v>177.5652173913044</v>
      </c>
      <c r="M5" s="304">
        <v>0.17361111111111113</v>
      </c>
      <c r="N5" s="304">
        <v>0.25347222222222221</v>
      </c>
      <c r="O5" s="296">
        <v>10</v>
      </c>
      <c r="P5" s="416">
        <f t="shared" ref="P5:P12" si="2">(N5-M5)*24*60</f>
        <v>114.99999999999996</v>
      </c>
      <c r="Q5" s="305"/>
      <c r="R5" s="305"/>
    </row>
    <row r="6" spans="1:18">
      <c r="A6" s="614"/>
      <c r="B6" s="297">
        <v>0</v>
      </c>
      <c r="C6" s="297"/>
      <c r="D6" s="298" t="s">
        <v>106</v>
      </c>
      <c r="E6" s="298"/>
      <c r="F6" s="299" t="s">
        <v>105</v>
      </c>
      <c r="G6" s="412">
        <v>2956</v>
      </c>
      <c r="H6" s="300">
        <f t="shared" ref="H6:H113" si="3">F6*G6</f>
        <v>0</v>
      </c>
      <c r="I6" s="413"/>
      <c r="J6" s="301">
        <v>9</v>
      </c>
      <c r="K6" s="302">
        <f t="shared" si="0"/>
        <v>1542.2608695652175</v>
      </c>
      <c r="L6" s="303">
        <f t="shared" si="1"/>
        <v>171.36231884057972</v>
      </c>
      <c r="M6" s="304">
        <v>0.25694444444444448</v>
      </c>
      <c r="N6" s="304">
        <v>0.33680555555555558</v>
      </c>
      <c r="O6" s="296">
        <v>5</v>
      </c>
      <c r="P6" s="416">
        <f t="shared" si="2"/>
        <v>114.99999999999999</v>
      </c>
      <c r="Q6" s="296"/>
      <c r="R6" s="296"/>
    </row>
    <row r="7" spans="1:18">
      <c r="A7" s="614"/>
      <c r="B7" s="297" t="s">
        <v>107</v>
      </c>
      <c r="C7" s="297"/>
      <c r="D7" s="298" t="s">
        <v>108</v>
      </c>
      <c r="E7" s="298"/>
      <c r="F7" s="299">
        <v>36.450000000000003</v>
      </c>
      <c r="G7" s="412">
        <v>1292</v>
      </c>
      <c r="H7" s="300">
        <f t="shared" si="3"/>
        <v>47093.4</v>
      </c>
      <c r="I7" s="413"/>
      <c r="J7" s="301">
        <v>13</v>
      </c>
      <c r="K7" s="302">
        <f t="shared" si="0"/>
        <v>1550.399999999998</v>
      </c>
      <c r="L7" s="303">
        <f t="shared" si="1"/>
        <v>119.26153846153831</v>
      </c>
      <c r="M7" s="304">
        <v>0.34027777777777773</v>
      </c>
      <c r="N7" s="304">
        <v>0.375</v>
      </c>
      <c r="O7" s="296">
        <v>5</v>
      </c>
      <c r="P7" s="416">
        <f t="shared" si="2"/>
        <v>50.000000000000064</v>
      </c>
      <c r="Q7" s="305"/>
      <c r="R7" s="305"/>
    </row>
    <row r="8" spans="1:18">
      <c r="A8" s="614"/>
      <c r="B8" s="297" t="s">
        <v>107</v>
      </c>
      <c r="C8" s="297"/>
      <c r="D8" s="298" t="s">
        <v>109</v>
      </c>
      <c r="E8" s="298"/>
      <c r="F8" s="299">
        <v>27.05</v>
      </c>
      <c r="G8" s="412">
        <v>366</v>
      </c>
      <c r="H8" s="300">
        <f t="shared" si="3"/>
        <v>9900.3000000000011</v>
      </c>
      <c r="I8" s="413"/>
      <c r="J8" s="301">
        <v>13</v>
      </c>
      <c r="K8" s="302">
        <f t="shared" si="0"/>
        <v>1464.0000000000052</v>
      </c>
      <c r="L8" s="303">
        <f t="shared" si="1"/>
        <v>112.61538461538501</v>
      </c>
      <c r="M8" s="304">
        <v>0.37847222222222227</v>
      </c>
      <c r="N8" s="304">
        <v>0.3888888888888889</v>
      </c>
      <c r="O8" s="296">
        <v>5</v>
      </c>
      <c r="P8" s="416">
        <f t="shared" si="2"/>
        <v>14.999999999999947</v>
      </c>
      <c r="Q8" s="305">
        <v>0.39583333333333331</v>
      </c>
      <c r="R8" s="305">
        <v>0.42708333333333331</v>
      </c>
    </row>
    <row r="9" spans="1:18">
      <c r="A9" s="614"/>
      <c r="B9" s="297" t="s">
        <v>107</v>
      </c>
      <c r="C9" s="297"/>
      <c r="D9" s="298" t="s">
        <v>110</v>
      </c>
      <c r="E9" s="298"/>
      <c r="F9" s="299">
        <v>19.7</v>
      </c>
      <c r="G9" s="306">
        <v>676</v>
      </c>
      <c r="H9" s="300">
        <f t="shared" si="3"/>
        <v>13317.199999999999</v>
      </c>
      <c r="I9" s="413"/>
      <c r="J9" s="301">
        <v>13</v>
      </c>
      <c r="K9" s="302">
        <f t="shared" si="0"/>
        <v>1158.8571428571443</v>
      </c>
      <c r="L9" s="303">
        <f t="shared" si="1"/>
        <v>89.142857142857252</v>
      </c>
      <c r="M9" s="304">
        <v>0.43055555555555558</v>
      </c>
      <c r="N9" s="304">
        <v>0.4548611111111111</v>
      </c>
      <c r="O9" s="296">
        <v>5</v>
      </c>
      <c r="P9" s="416">
        <f t="shared" si="2"/>
        <v>34.999999999999957</v>
      </c>
      <c r="Q9" s="305"/>
      <c r="R9" s="305"/>
    </row>
    <row r="10" spans="1:18">
      <c r="A10" s="614"/>
      <c r="B10" s="297" t="s">
        <v>107</v>
      </c>
      <c r="C10" s="297"/>
      <c r="D10" s="298" t="s">
        <v>111</v>
      </c>
      <c r="E10" s="298"/>
      <c r="F10" s="299">
        <v>17.87</v>
      </c>
      <c r="G10" s="306">
        <v>301</v>
      </c>
      <c r="H10" s="300">
        <f t="shared" si="3"/>
        <v>5378.87</v>
      </c>
      <c r="I10" s="413"/>
      <c r="J10" s="301">
        <v>13</v>
      </c>
      <c r="K10" s="302">
        <f t="shared" si="0"/>
        <v>1203.999999999998</v>
      </c>
      <c r="L10" s="303">
        <f t="shared" si="1"/>
        <v>92.615384615384457</v>
      </c>
      <c r="M10" s="304">
        <v>0.45833333333333331</v>
      </c>
      <c r="N10" s="304">
        <v>0.46875</v>
      </c>
      <c r="O10" s="296">
        <v>5</v>
      </c>
      <c r="P10" s="416">
        <f t="shared" si="2"/>
        <v>15.000000000000027</v>
      </c>
      <c r="Q10" s="305"/>
      <c r="R10" s="305"/>
    </row>
    <row r="11" spans="1:18">
      <c r="A11" s="614"/>
      <c r="B11" s="297" t="s">
        <v>107</v>
      </c>
      <c r="C11" s="297"/>
      <c r="D11" s="298" t="s">
        <v>113</v>
      </c>
      <c r="E11" s="298"/>
      <c r="F11" s="299">
        <v>29.52</v>
      </c>
      <c r="G11" s="306">
        <v>3063</v>
      </c>
      <c r="H11" s="300">
        <f t="shared" si="3"/>
        <v>90419.76</v>
      </c>
      <c r="I11" s="413"/>
      <c r="J11" s="301">
        <v>13</v>
      </c>
      <c r="K11" s="302">
        <f t="shared" si="0"/>
        <v>2450.400000000001</v>
      </c>
      <c r="L11" s="303">
        <f t="shared" si="1"/>
        <v>188.49230769230778</v>
      </c>
      <c r="M11" s="304">
        <v>0.48958333333333331</v>
      </c>
      <c r="N11" s="304">
        <v>0.54166666666666663</v>
      </c>
      <c r="O11" s="296">
        <v>5</v>
      </c>
      <c r="P11" s="416">
        <f t="shared" si="2"/>
        <v>74.999999999999972</v>
      </c>
      <c r="Q11" s="305"/>
      <c r="R11" s="305"/>
    </row>
    <row r="12" spans="1:18">
      <c r="A12" s="615"/>
      <c r="B12" s="297" t="s">
        <v>107</v>
      </c>
      <c r="C12" s="412"/>
      <c r="D12" s="298" t="s">
        <v>114</v>
      </c>
      <c r="E12" s="298"/>
      <c r="F12" s="299">
        <v>29.856999999999999</v>
      </c>
      <c r="G12" s="411">
        <v>2956</v>
      </c>
      <c r="H12" s="300">
        <f t="shared" si="3"/>
        <v>88257.292000000001</v>
      </c>
      <c r="I12" s="413"/>
      <c r="J12" s="301">
        <v>13</v>
      </c>
      <c r="K12" s="302">
        <f>G12/P12*60</f>
        <v>2364.8000000000034</v>
      </c>
      <c r="L12" s="303">
        <f>K12/J12</f>
        <v>181.90769230769257</v>
      </c>
      <c r="M12" s="304">
        <v>0.54513888888888895</v>
      </c>
      <c r="N12" s="304">
        <v>0.59722222222222221</v>
      </c>
      <c r="O12" s="296">
        <v>5</v>
      </c>
      <c r="P12" s="416">
        <f t="shared" si="2"/>
        <v>74.999999999999886</v>
      </c>
      <c r="Q12" s="305"/>
      <c r="R12" s="296"/>
    </row>
    <row r="13" spans="1:18">
      <c r="A13" s="615"/>
      <c r="B13" s="297"/>
      <c r="C13" s="297"/>
      <c r="D13" s="417"/>
      <c r="E13" s="418"/>
      <c r="F13" s="299"/>
      <c r="G13" s="306"/>
      <c r="H13" s="300"/>
      <c r="I13" s="413"/>
      <c r="J13" s="301"/>
      <c r="K13" s="302"/>
      <c r="L13" s="303"/>
      <c r="M13" s="304"/>
      <c r="N13" s="304"/>
      <c r="O13" s="296"/>
      <c r="P13" s="416"/>
      <c r="Q13" s="296"/>
      <c r="R13" s="296"/>
    </row>
    <row r="14" spans="1:18">
      <c r="A14" s="615"/>
      <c r="B14" s="297"/>
      <c r="C14" s="297"/>
      <c r="D14" s="417"/>
      <c r="E14" s="418"/>
      <c r="F14" s="299"/>
      <c r="G14" s="306"/>
      <c r="H14" s="300"/>
      <c r="I14" s="413"/>
      <c r="J14" s="301"/>
      <c r="K14" s="302"/>
      <c r="L14" s="303"/>
      <c r="M14" s="304"/>
      <c r="N14" s="304"/>
      <c r="O14" s="296"/>
      <c r="P14" s="416"/>
      <c r="Q14" s="296"/>
      <c r="R14" s="296"/>
    </row>
    <row r="15" spans="1:18">
      <c r="A15" s="615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13"/>
      <c r="J15" s="301"/>
      <c r="K15" s="302"/>
      <c r="L15" s="303"/>
      <c r="M15" s="304"/>
      <c r="N15" s="304"/>
      <c r="O15" s="296"/>
      <c r="P15" s="416"/>
      <c r="Q15" s="296"/>
      <c r="R15" s="296"/>
    </row>
    <row r="16" spans="1:18" ht="15.75" customHeight="1">
      <c r="A16" s="616"/>
      <c r="B16" s="297">
        <v>0</v>
      </c>
      <c r="C16" s="297" t="s">
        <v>117</v>
      </c>
      <c r="D16" s="617" t="s">
        <v>118</v>
      </c>
      <c r="E16" s="617"/>
      <c r="F16" s="308"/>
      <c r="G16" s="309"/>
      <c r="H16" s="310"/>
      <c r="I16" s="311"/>
      <c r="J16" s="312">
        <f>AVERAGE(J5:J15)</f>
        <v>12</v>
      </c>
      <c r="K16" s="312">
        <f>AVERAGE(K5:K15)</f>
        <v>1666.6006211180134</v>
      </c>
      <c r="L16" s="313">
        <f>AVERAGE(L5:L15)</f>
        <v>141.62033763338118</v>
      </c>
      <c r="M16" s="304"/>
      <c r="N16" s="304"/>
      <c r="O16" s="302"/>
      <c r="P16" s="302"/>
      <c r="Q16" s="303"/>
      <c r="R16" s="303"/>
    </row>
    <row r="17" spans="1:18" ht="15.75" customHeight="1">
      <c r="A17" s="618" t="s">
        <v>119</v>
      </c>
      <c r="B17" s="297" t="s">
        <v>107</v>
      </c>
      <c r="C17" s="412"/>
      <c r="D17" s="621" t="s">
        <v>120</v>
      </c>
      <c r="E17" s="622"/>
      <c r="F17" s="299">
        <v>14.03</v>
      </c>
      <c r="G17" s="412">
        <v>274</v>
      </c>
      <c r="H17" s="314">
        <f t="shared" ref="H17:H23" si="4">F17*G17</f>
        <v>3844.22</v>
      </c>
      <c r="I17" s="315"/>
      <c r="J17" s="301">
        <v>6</v>
      </c>
      <c r="K17" s="302">
        <f>G17/P17*60</f>
        <v>1494.5454545454545</v>
      </c>
      <c r="L17" s="303">
        <f>K17/J17</f>
        <v>249.09090909090909</v>
      </c>
      <c r="M17" s="304">
        <v>0.18055555555555555</v>
      </c>
      <c r="N17" s="304">
        <v>0.18819444444444444</v>
      </c>
      <c r="O17" s="296">
        <v>20</v>
      </c>
      <c r="P17" s="416">
        <f>(N17-M17)*24*60</f>
        <v>11</v>
      </c>
      <c r="Q17" s="296"/>
      <c r="R17" s="296"/>
    </row>
    <row r="18" spans="1:18" ht="15.75" customHeight="1">
      <c r="A18" s="618"/>
      <c r="B18" s="297" t="s">
        <v>115</v>
      </c>
      <c r="C18" s="412"/>
      <c r="D18" s="623" t="s">
        <v>121</v>
      </c>
      <c r="E18" s="624"/>
      <c r="F18" s="299">
        <v>14.49</v>
      </c>
      <c r="G18" s="411">
        <v>487</v>
      </c>
      <c r="H18" s="300">
        <f t="shared" si="4"/>
        <v>7056.63</v>
      </c>
      <c r="I18" s="413"/>
      <c r="J18" s="301">
        <v>5</v>
      </c>
      <c r="K18" s="302">
        <f>G18/P18*60</f>
        <v>1460.9999999999964</v>
      </c>
      <c r="L18" s="303">
        <f>K18/J18</f>
        <v>292.19999999999925</v>
      </c>
      <c r="M18" s="304">
        <v>0.20208333333333331</v>
      </c>
      <c r="N18" s="304">
        <v>0.21597222222222223</v>
      </c>
      <c r="O18" s="296">
        <v>20</v>
      </c>
      <c r="P18" s="416">
        <f t="shared" ref="P18" si="5">(N18-M18)*24*60</f>
        <v>20.00000000000005</v>
      </c>
      <c r="Q18" s="305"/>
      <c r="R18" s="305"/>
    </row>
    <row r="19" spans="1:18" ht="15.75" customHeight="1">
      <c r="A19" s="618"/>
      <c r="B19" s="297">
        <v>0</v>
      </c>
      <c r="C19" s="412"/>
      <c r="D19" s="623"/>
      <c r="E19" s="624"/>
      <c r="F19" s="299" t="s">
        <v>105</v>
      </c>
      <c r="G19" s="411"/>
      <c r="H19" s="300">
        <f t="shared" si="4"/>
        <v>0</v>
      </c>
      <c r="I19" s="413"/>
      <c r="J19" s="301"/>
      <c r="K19" s="302"/>
      <c r="L19" s="303"/>
      <c r="M19" s="304"/>
      <c r="N19" s="304"/>
      <c r="O19" s="296"/>
      <c r="P19" s="416"/>
      <c r="Q19" s="305"/>
      <c r="R19" s="305"/>
    </row>
    <row r="20" spans="1:18" ht="15.75" customHeight="1">
      <c r="A20" s="619"/>
      <c r="B20" s="297">
        <v>0</v>
      </c>
      <c r="C20" s="412"/>
      <c r="D20" s="316"/>
      <c r="E20" s="418"/>
      <c r="F20" s="299" t="s">
        <v>105</v>
      </c>
      <c r="G20" s="411"/>
      <c r="H20" s="300">
        <f t="shared" si="4"/>
        <v>0</v>
      </c>
      <c r="I20" s="413"/>
      <c r="J20" s="301"/>
      <c r="K20" s="302"/>
      <c r="L20" s="303"/>
      <c r="M20" s="304"/>
      <c r="N20" s="304"/>
      <c r="O20" s="296"/>
      <c r="P20" s="416"/>
      <c r="Q20" s="296"/>
      <c r="R20" s="296"/>
    </row>
    <row r="21" spans="1:18" ht="15.75" customHeight="1">
      <c r="A21" s="619"/>
      <c r="B21" s="297">
        <v>0</v>
      </c>
      <c r="C21" s="412"/>
      <c r="D21" s="316"/>
      <c r="E21" s="418"/>
      <c r="F21" s="299" t="s">
        <v>105</v>
      </c>
      <c r="G21" s="411"/>
      <c r="H21" s="300">
        <f t="shared" si="4"/>
        <v>0</v>
      </c>
      <c r="I21" s="413"/>
      <c r="J21" s="301"/>
      <c r="K21" s="302"/>
      <c r="L21" s="303"/>
      <c r="M21" s="304"/>
      <c r="N21" s="304"/>
      <c r="O21" s="296"/>
      <c r="P21" s="416"/>
      <c r="Q21" s="296"/>
      <c r="R21" s="296"/>
    </row>
    <row r="22" spans="1:18" ht="15.75" customHeight="1">
      <c r="A22" s="619"/>
      <c r="B22" s="297">
        <v>0</v>
      </c>
      <c r="C22" s="412"/>
      <c r="D22" s="316"/>
      <c r="E22" s="418"/>
      <c r="F22" s="299" t="s">
        <v>105</v>
      </c>
      <c r="G22" s="411"/>
      <c r="H22" s="300">
        <f t="shared" si="4"/>
        <v>0</v>
      </c>
      <c r="I22" s="413"/>
      <c r="J22" s="301"/>
      <c r="K22" s="302"/>
      <c r="L22" s="303"/>
      <c r="M22" s="304"/>
      <c r="N22" s="304"/>
      <c r="O22" s="296"/>
      <c r="P22" s="416"/>
      <c r="Q22" s="296"/>
      <c r="R22" s="296"/>
    </row>
    <row r="23" spans="1:18" ht="15.75" customHeight="1">
      <c r="A23" s="619"/>
      <c r="B23" s="297">
        <v>0</v>
      </c>
      <c r="C23" s="412"/>
      <c r="D23" s="316"/>
      <c r="E23" s="418"/>
      <c r="F23" s="299" t="s">
        <v>105</v>
      </c>
      <c r="G23" s="411"/>
      <c r="H23" s="300">
        <f t="shared" si="4"/>
        <v>0</v>
      </c>
      <c r="I23" s="413"/>
      <c r="J23" s="301"/>
      <c r="K23" s="302"/>
      <c r="L23" s="303"/>
      <c r="M23" s="304"/>
      <c r="N23" s="304"/>
      <c r="O23" s="296"/>
      <c r="P23" s="416"/>
      <c r="Q23" s="296"/>
      <c r="R23" s="296"/>
    </row>
    <row r="24" spans="1:18" ht="17.5" customHeight="1">
      <c r="A24" s="620"/>
      <c r="B24" s="297">
        <v>0</v>
      </c>
      <c r="C24" s="6" t="s">
        <v>122</v>
      </c>
      <c r="D24" s="617" t="s">
        <v>118</v>
      </c>
      <c r="E24" s="617"/>
      <c r="F24" s="308"/>
      <c r="G24" s="317"/>
      <c r="H24" s="310"/>
      <c r="I24" s="311"/>
      <c r="J24" s="312">
        <f>AVERAGE(J17:J23)</f>
        <v>5.5</v>
      </c>
      <c r="K24" s="312">
        <f>AVERAGE(K17:K23)</f>
        <v>1477.7727272727254</v>
      </c>
      <c r="L24" s="313">
        <f>AVERAGE(L17:L23)</f>
        <v>270.64545454545419</v>
      </c>
      <c r="M24" s="304"/>
      <c r="N24" s="304"/>
      <c r="O24" s="296"/>
      <c r="P24" s="296"/>
      <c r="Q24" s="296"/>
      <c r="R24" s="296"/>
    </row>
    <row r="25" spans="1:18">
      <c r="A25" s="629" t="s">
        <v>123</v>
      </c>
      <c r="B25" s="297" t="s">
        <v>115</v>
      </c>
      <c r="C25" s="318"/>
      <c r="D25" s="320" t="s">
        <v>124</v>
      </c>
      <c r="E25" s="319"/>
      <c r="F25" s="299">
        <v>15.03</v>
      </c>
      <c r="G25" s="412">
        <v>1732</v>
      </c>
      <c r="H25" s="300">
        <f t="shared" ref="H25:H27" si="6">F25*G25</f>
        <v>26031.96</v>
      </c>
      <c r="I25" s="413"/>
      <c r="J25" s="301">
        <v>4</v>
      </c>
      <c r="K25" s="302">
        <f t="shared" ref="K25:K27" si="7">G25/P25*60</f>
        <v>2734.7368421052611</v>
      </c>
      <c r="L25" s="303">
        <f t="shared" ref="L25:L27" si="8">K25/J25</f>
        <v>683.68421052631527</v>
      </c>
      <c r="M25" s="304">
        <v>0.18055555555555555</v>
      </c>
      <c r="N25" s="304">
        <v>0.20694444444444446</v>
      </c>
      <c r="O25" s="296">
        <v>20</v>
      </c>
      <c r="P25" s="416">
        <f t="shared" ref="P25:P27" si="9">(N25-M25)*24*60</f>
        <v>38.000000000000028</v>
      </c>
      <c r="Q25" s="305"/>
      <c r="R25" s="305"/>
    </row>
    <row r="26" spans="1:18">
      <c r="A26" s="629"/>
      <c r="B26" s="297" t="s">
        <v>115</v>
      </c>
      <c r="C26" s="318"/>
      <c r="D26" s="316" t="s">
        <v>125</v>
      </c>
      <c r="E26" s="321"/>
      <c r="F26" s="299">
        <v>18.18</v>
      </c>
      <c r="G26" s="412">
        <v>2635</v>
      </c>
      <c r="H26" s="300">
        <f t="shared" si="6"/>
        <v>47904.299999999996</v>
      </c>
      <c r="I26" s="413"/>
      <c r="J26" s="301">
        <v>4</v>
      </c>
      <c r="K26" s="302">
        <f t="shared" si="7"/>
        <v>2773.684210526314</v>
      </c>
      <c r="L26" s="303">
        <f t="shared" si="8"/>
        <v>693.4210526315785</v>
      </c>
      <c r="M26" s="304">
        <v>0.22083333333333333</v>
      </c>
      <c r="N26" s="304">
        <v>0.26041666666666669</v>
      </c>
      <c r="O26" s="296">
        <v>20</v>
      </c>
      <c r="P26" s="416">
        <f t="shared" si="9"/>
        <v>57.000000000000036</v>
      </c>
      <c r="Q26" s="305"/>
      <c r="R26" s="305"/>
    </row>
    <row r="27" spans="1:18">
      <c r="A27" s="629"/>
      <c r="B27" s="297" t="s">
        <v>115</v>
      </c>
      <c r="C27" s="318"/>
      <c r="D27" s="320" t="s">
        <v>126</v>
      </c>
      <c r="E27" s="321"/>
      <c r="F27" s="299">
        <v>18.53</v>
      </c>
      <c r="G27" s="412">
        <v>1846</v>
      </c>
      <c r="H27" s="300">
        <f t="shared" si="6"/>
        <v>34206.380000000005</v>
      </c>
      <c r="I27" s="413"/>
      <c r="J27" s="301">
        <v>3</v>
      </c>
      <c r="K27" s="302">
        <f t="shared" si="7"/>
        <v>2768.9999999999991</v>
      </c>
      <c r="L27" s="303">
        <f t="shared" si="8"/>
        <v>922.99999999999966</v>
      </c>
      <c r="M27" s="304">
        <v>0.27430555555555552</v>
      </c>
      <c r="N27" s="304">
        <v>0.30208333333333331</v>
      </c>
      <c r="O27" s="296">
        <v>20</v>
      </c>
      <c r="P27" s="416">
        <f t="shared" si="9"/>
        <v>40.000000000000014</v>
      </c>
      <c r="Q27" s="305"/>
      <c r="R27" s="305"/>
    </row>
    <row r="28" spans="1:18">
      <c r="A28" s="629"/>
      <c r="B28" s="297">
        <v>0</v>
      </c>
      <c r="C28" s="412"/>
      <c r="D28" s="316"/>
      <c r="E28" s="321"/>
      <c r="F28" s="299"/>
      <c r="G28" s="412"/>
      <c r="H28" s="300"/>
      <c r="I28" s="413"/>
      <c r="J28" s="301"/>
      <c r="K28" s="302"/>
      <c r="L28" s="303"/>
      <c r="M28" s="304"/>
      <c r="N28" s="304"/>
      <c r="O28" s="296"/>
      <c r="P28" s="416"/>
      <c r="Q28" s="305"/>
      <c r="R28" s="305"/>
    </row>
    <row r="29" spans="1:18">
      <c r="A29" s="629"/>
      <c r="B29" s="297">
        <v>0</v>
      </c>
      <c r="C29" s="412"/>
      <c r="D29" s="320"/>
      <c r="E29" s="321"/>
      <c r="F29" s="299"/>
      <c r="G29" s="412"/>
      <c r="H29" s="300"/>
      <c r="I29" s="413"/>
      <c r="J29" s="301"/>
      <c r="K29" s="302"/>
      <c r="L29" s="303"/>
      <c r="M29" s="304"/>
      <c r="N29" s="304"/>
      <c r="O29" s="296"/>
      <c r="P29" s="416"/>
      <c r="Q29" s="305"/>
      <c r="R29" s="305"/>
    </row>
    <row r="30" spans="1:18">
      <c r="A30" s="629"/>
      <c r="B30" s="297">
        <v>0</v>
      </c>
      <c r="C30" s="412"/>
      <c r="D30" s="322"/>
      <c r="E30" s="321"/>
      <c r="F30" s="299"/>
      <c r="G30" s="412"/>
      <c r="H30" s="300"/>
      <c r="I30" s="413"/>
      <c r="J30" s="301"/>
      <c r="K30" s="302"/>
      <c r="L30" s="303"/>
      <c r="M30" s="304"/>
      <c r="N30" s="304"/>
      <c r="O30" s="296"/>
      <c r="P30" s="416"/>
      <c r="Q30" s="305"/>
      <c r="R30" s="305"/>
    </row>
    <row r="31" spans="1:18" ht="15.75" customHeight="1">
      <c r="A31" s="629"/>
      <c r="B31" s="297">
        <v>0</v>
      </c>
      <c r="C31" s="412"/>
      <c r="D31" s="316"/>
      <c r="E31" s="321"/>
      <c r="F31" s="299"/>
      <c r="G31" s="412"/>
      <c r="H31" s="300"/>
      <c r="I31" s="413"/>
      <c r="J31" s="301"/>
      <c r="K31" s="302"/>
      <c r="L31" s="303"/>
      <c r="M31" s="304"/>
      <c r="N31" s="304"/>
      <c r="O31" s="296"/>
      <c r="P31" s="416"/>
      <c r="Q31" s="305"/>
      <c r="R31" s="305"/>
    </row>
    <row r="32" spans="1:18">
      <c r="A32" s="629"/>
      <c r="B32" s="297">
        <v>0</v>
      </c>
      <c r="C32" s="412"/>
      <c r="D32" s="316"/>
      <c r="E32" s="418"/>
      <c r="F32" s="299" t="s">
        <v>105</v>
      </c>
      <c r="G32" s="412"/>
      <c r="H32" s="300">
        <f t="shared" ref="H32:H37" si="10">F32*G32</f>
        <v>0</v>
      </c>
      <c r="I32" s="413"/>
      <c r="J32" s="301"/>
      <c r="K32" s="302"/>
      <c r="L32" s="303"/>
      <c r="M32" s="304"/>
      <c r="N32" s="304"/>
      <c r="O32" s="296"/>
      <c r="P32" s="416"/>
      <c r="Q32" s="305"/>
      <c r="R32" s="305"/>
    </row>
    <row r="33" spans="1:18">
      <c r="A33" s="629"/>
      <c r="B33" s="297">
        <v>0</v>
      </c>
      <c r="C33" s="412"/>
      <c r="D33" s="320"/>
      <c r="E33" s="321"/>
      <c r="F33" s="299" t="s">
        <v>105</v>
      </c>
      <c r="G33" s="412"/>
      <c r="H33" s="300">
        <f t="shared" si="10"/>
        <v>0</v>
      </c>
      <c r="I33" s="413"/>
      <c r="J33" s="301"/>
      <c r="K33" s="302"/>
      <c r="L33" s="303"/>
      <c r="M33" s="304"/>
      <c r="N33" s="304"/>
      <c r="O33" s="296"/>
      <c r="P33" s="416"/>
      <c r="Q33" s="305"/>
      <c r="R33" s="305"/>
    </row>
    <row r="34" spans="1:18">
      <c r="A34" s="629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10"/>
        <v>0</v>
      </c>
      <c r="I34" s="413"/>
      <c r="J34" s="301"/>
      <c r="K34" s="302"/>
      <c r="L34" s="303"/>
      <c r="M34" s="304"/>
      <c r="N34" s="304"/>
      <c r="O34" s="296"/>
      <c r="P34" s="416"/>
      <c r="Q34" s="305"/>
      <c r="R34" s="305"/>
    </row>
    <row r="35" spans="1:18">
      <c r="A35" s="629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10"/>
        <v>0</v>
      </c>
      <c r="I35" s="413"/>
      <c r="J35" s="301"/>
      <c r="K35" s="302"/>
      <c r="L35" s="303"/>
      <c r="M35" s="304"/>
      <c r="N35" s="304"/>
      <c r="O35" s="296"/>
      <c r="P35" s="416"/>
      <c r="Q35" s="305"/>
      <c r="R35" s="305"/>
    </row>
    <row r="36" spans="1:18">
      <c r="A36" s="629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10"/>
        <v>0</v>
      </c>
      <c r="I36" s="413"/>
      <c r="J36" s="301"/>
      <c r="K36" s="302"/>
      <c r="L36" s="303"/>
      <c r="M36" s="304"/>
      <c r="N36" s="304"/>
      <c r="O36" s="296"/>
      <c r="P36" s="416"/>
      <c r="Q36" s="305"/>
      <c r="R36" s="305"/>
    </row>
    <row r="37" spans="1:18">
      <c r="A37" s="629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10"/>
        <v>0</v>
      </c>
      <c r="I37" s="413"/>
      <c r="J37" s="301"/>
      <c r="K37" s="302"/>
      <c r="L37" s="303"/>
      <c r="M37" s="304"/>
      <c r="N37" s="304"/>
      <c r="O37" s="296"/>
      <c r="P37" s="416"/>
      <c r="Q37" s="305"/>
      <c r="R37" s="305"/>
    </row>
    <row r="38" spans="1:18" ht="17.5" customHeight="1">
      <c r="A38" s="630"/>
      <c r="B38" s="297">
        <v>0</v>
      </c>
      <c r="C38" s="6" t="s">
        <v>69</v>
      </c>
      <c r="D38" s="628" t="s">
        <v>127</v>
      </c>
      <c r="E38" s="628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2759.1403508771909</v>
      </c>
      <c r="L38" s="313">
        <f>AVERAGE(L25:L37)</f>
        <v>766.70175438596436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631" t="s">
        <v>128</v>
      </c>
      <c r="B39" s="297">
        <v>0</v>
      </c>
      <c r="C39" s="412"/>
      <c r="D39" s="316"/>
      <c r="E39" s="418"/>
      <c r="F39" s="299" t="s">
        <v>105</v>
      </c>
      <c r="G39" s="412"/>
      <c r="H39" s="300">
        <f t="shared" ref="H39:H47" si="11">F39*G39</f>
        <v>0</v>
      </c>
      <c r="I39" s="413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632"/>
      <c r="B40" s="297">
        <v>0</v>
      </c>
      <c r="C40" s="412"/>
      <c r="D40" s="316"/>
      <c r="E40" s="418"/>
      <c r="F40" s="299" t="s">
        <v>105</v>
      </c>
      <c r="G40" s="412"/>
      <c r="H40" s="300">
        <f t="shared" si="11"/>
        <v>0</v>
      </c>
      <c r="I40" s="413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632"/>
      <c r="B41" s="297">
        <v>0</v>
      </c>
      <c r="C41" s="412"/>
      <c r="D41" s="320"/>
      <c r="E41" s="418"/>
      <c r="F41" s="299" t="s">
        <v>105</v>
      </c>
      <c r="G41" s="412"/>
      <c r="H41" s="300">
        <f t="shared" si="11"/>
        <v>0</v>
      </c>
      <c r="I41" s="413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632"/>
      <c r="B42" s="297">
        <v>0</v>
      </c>
      <c r="C42" s="412"/>
      <c r="D42" s="320"/>
      <c r="E42" s="418"/>
      <c r="F42" s="299" t="s">
        <v>105</v>
      </c>
      <c r="G42" s="412"/>
      <c r="H42" s="300">
        <f t="shared" si="11"/>
        <v>0</v>
      </c>
      <c r="I42" s="413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632"/>
      <c r="B43" s="297">
        <v>0</v>
      </c>
      <c r="C43" s="412"/>
      <c r="D43" s="319"/>
      <c r="E43" s="418"/>
      <c r="F43" s="299" t="s">
        <v>105</v>
      </c>
      <c r="G43" s="412"/>
      <c r="H43" s="300">
        <f t="shared" si="11"/>
        <v>0</v>
      </c>
      <c r="I43" s="413"/>
      <c r="J43" s="301"/>
      <c r="K43" s="302"/>
      <c r="L43" s="303"/>
      <c r="M43" s="304"/>
      <c r="N43" s="304"/>
      <c r="O43" s="296"/>
      <c r="P43" s="416"/>
      <c r="Q43" s="305"/>
      <c r="R43" s="305"/>
    </row>
    <row r="44" spans="1:18">
      <c r="A44" s="632"/>
      <c r="B44" s="297">
        <v>0</v>
      </c>
      <c r="C44" s="412"/>
      <c r="D44" s="320"/>
      <c r="E44" s="326"/>
      <c r="F44" s="299" t="s">
        <v>105</v>
      </c>
      <c r="G44" s="327"/>
      <c r="H44" s="328">
        <f t="shared" si="11"/>
        <v>0</v>
      </c>
      <c r="I44" s="414"/>
      <c r="J44" s="301"/>
      <c r="K44" s="302"/>
      <c r="L44" s="303"/>
      <c r="M44" s="304"/>
      <c r="N44" s="304"/>
      <c r="O44" s="296"/>
      <c r="P44" s="416"/>
      <c r="Q44" s="305"/>
      <c r="R44" s="305"/>
    </row>
    <row r="45" spans="1:18">
      <c r="A45" s="632"/>
      <c r="B45" s="297">
        <v>0</v>
      </c>
      <c r="C45" s="412"/>
      <c r="D45" s="336"/>
      <c r="E45" s="321"/>
      <c r="F45" s="299" t="s">
        <v>105</v>
      </c>
      <c r="G45" s="412"/>
      <c r="H45" s="300">
        <f t="shared" si="11"/>
        <v>0</v>
      </c>
      <c r="I45" s="413"/>
      <c r="J45" s="301"/>
      <c r="K45" s="302"/>
      <c r="L45" s="303"/>
      <c r="M45" s="304"/>
      <c r="N45" s="304"/>
      <c r="O45" s="296"/>
      <c r="P45" s="416"/>
      <c r="Q45" s="305"/>
      <c r="R45" s="305"/>
    </row>
    <row r="46" spans="1:18">
      <c r="A46" s="632"/>
      <c r="B46" s="297">
        <v>0</v>
      </c>
      <c r="C46" s="412"/>
      <c r="D46" s="320"/>
      <c r="E46" s="326"/>
      <c r="F46" s="299" t="s">
        <v>105</v>
      </c>
      <c r="G46" s="327"/>
      <c r="H46" s="328">
        <f t="shared" si="11"/>
        <v>0</v>
      </c>
      <c r="I46" s="414"/>
      <c r="J46" s="301"/>
      <c r="K46" s="302"/>
      <c r="L46" s="303"/>
      <c r="M46" s="304"/>
      <c r="N46" s="304"/>
      <c r="O46" s="296"/>
      <c r="P46" s="416"/>
      <c r="Q46" s="305"/>
      <c r="R46" s="305"/>
    </row>
    <row r="47" spans="1:18">
      <c r="A47" s="632"/>
      <c r="B47" s="297">
        <v>0</v>
      </c>
      <c r="C47" s="412"/>
      <c r="D47" s="336"/>
      <c r="E47" s="321"/>
      <c r="F47" s="299" t="s">
        <v>105</v>
      </c>
      <c r="G47" s="412"/>
      <c r="H47" s="300">
        <f t="shared" si="11"/>
        <v>0</v>
      </c>
      <c r="I47" s="413"/>
      <c r="J47" s="301"/>
      <c r="K47" s="302"/>
      <c r="L47" s="303"/>
      <c r="M47" s="304"/>
      <c r="N47" s="304"/>
      <c r="O47" s="296"/>
      <c r="P47" s="416"/>
      <c r="Q47" s="305"/>
      <c r="R47" s="305"/>
    </row>
    <row r="48" spans="1:18">
      <c r="A48" s="633"/>
      <c r="B48" s="297">
        <v>0</v>
      </c>
      <c r="C48" s="412"/>
      <c r="D48" s="320"/>
      <c r="E48" s="374"/>
      <c r="F48" s="299" t="s">
        <v>105</v>
      </c>
      <c r="G48" s="412"/>
      <c r="H48" s="300"/>
      <c r="I48" s="413"/>
      <c r="J48" s="301"/>
      <c r="K48" s="302"/>
      <c r="L48" s="303"/>
      <c r="M48" s="304"/>
      <c r="N48" s="304"/>
      <c r="O48" s="296"/>
      <c r="P48" s="416"/>
      <c r="Q48" s="305"/>
      <c r="R48" s="305"/>
    </row>
    <row r="49" spans="1:18">
      <c r="A49" s="633"/>
      <c r="B49" s="297">
        <v>0</v>
      </c>
      <c r="C49" s="412"/>
      <c r="D49" s="329"/>
      <c r="E49" s="330"/>
      <c r="F49" s="299" t="s">
        <v>105</v>
      </c>
      <c r="G49" s="296"/>
      <c r="H49" s="328">
        <f>F49*G49</f>
        <v>0</v>
      </c>
      <c r="I49" s="416"/>
      <c r="J49" s="301"/>
      <c r="K49" s="302"/>
      <c r="L49" s="303"/>
      <c r="M49" s="304"/>
      <c r="N49" s="304"/>
      <c r="O49" s="296"/>
      <c r="P49" s="416"/>
      <c r="Q49" s="305"/>
      <c r="R49" s="305"/>
    </row>
    <row r="50" spans="1:18">
      <c r="A50" s="633"/>
      <c r="B50" s="297">
        <v>0</v>
      </c>
      <c r="C50" s="412"/>
      <c r="D50" s="329"/>
      <c r="E50" s="330"/>
      <c r="F50" s="299" t="s">
        <v>105</v>
      </c>
      <c r="G50" s="296"/>
      <c r="H50" s="328">
        <f>F50*G50</f>
        <v>0</v>
      </c>
      <c r="I50" s="416"/>
      <c r="J50" s="301"/>
      <c r="K50" s="302"/>
      <c r="L50" s="303"/>
      <c r="M50" s="304"/>
      <c r="N50" s="304"/>
      <c r="O50" s="296"/>
      <c r="P50" s="416"/>
      <c r="Q50" s="305"/>
      <c r="R50" s="305"/>
    </row>
    <row r="51" spans="1:18" ht="15.75" customHeight="1">
      <c r="A51" s="634"/>
      <c r="B51" s="297">
        <v>0</v>
      </c>
      <c r="C51" s="6" t="s">
        <v>70</v>
      </c>
      <c r="D51" s="617" t="s">
        <v>118</v>
      </c>
      <c r="E51" s="617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5" customHeight="1">
      <c r="A52" s="635" t="s">
        <v>129</v>
      </c>
      <c r="B52" s="297" t="s">
        <v>115</v>
      </c>
      <c r="C52" s="412"/>
      <c r="D52" s="319" t="s">
        <v>130</v>
      </c>
      <c r="E52" s="334"/>
      <c r="F52" s="299">
        <v>25.03</v>
      </c>
      <c r="G52" s="412">
        <v>725</v>
      </c>
      <c r="H52" s="300">
        <f>F52*G52</f>
        <v>18146.75</v>
      </c>
      <c r="I52" s="413"/>
      <c r="J52" s="301">
        <v>4</v>
      </c>
      <c r="K52" s="302">
        <f>G52/P52*60</f>
        <v>3107.1428571428501</v>
      </c>
      <c r="L52" s="303">
        <f>K52/J52</f>
        <v>776.78571428571252</v>
      </c>
      <c r="M52" s="304">
        <v>0.30555555555555552</v>
      </c>
      <c r="N52" s="304">
        <v>0.31527777777777777</v>
      </c>
      <c r="O52" s="302">
        <v>20</v>
      </c>
      <c r="P52" s="416">
        <f>(N52-M52)*24*60</f>
        <v>14.00000000000003</v>
      </c>
      <c r="Q52" s="305"/>
      <c r="R52" s="305"/>
    </row>
    <row r="53" spans="1:18" ht="15.65" customHeight="1">
      <c r="A53" s="636"/>
      <c r="B53" s="297" t="s">
        <v>115</v>
      </c>
      <c r="C53" s="412"/>
      <c r="D53" s="319" t="s">
        <v>131</v>
      </c>
      <c r="E53" s="335"/>
      <c r="F53" s="299">
        <v>24.82</v>
      </c>
      <c r="G53" s="306">
        <v>893</v>
      </c>
      <c r="H53" s="300">
        <f t="shared" ref="H53:H62" si="12">F53*G53</f>
        <v>22164.260000000002</v>
      </c>
      <c r="I53" s="413"/>
      <c r="J53" s="301">
        <v>4</v>
      </c>
      <c r="K53" s="302">
        <f t="shared" ref="K53:K56" si="13">G53/P53*60</f>
        <v>3151.7647058823641</v>
      </c>
      <c r="L53" s="303">
        <f t="shared" ref="L53:L56" si="14">K53/J53</f>
        <v>787.94117647059102</v>
      </c>
      <c r="M53" s="304">
        <v>0.32847222222222222</v>
      </c>
      <c r="N53" s="304">
        <v>0.34027777777777773</v>
      </c>
      <c r="O53" s="302">
        <v>20</v>
      </c>
      <c r="P53" s="416">
        <f t="shared" ref="P53:P56" si="15">(N53-M53)*24*60</f>
        <v>16.99999999999994</v>
      </c>
      <c r="Q53" s="305"/>
      <c r="R53" s="305"/>
    </row>
    <row r="54" spans="1:18" ht="15.65" customHeight="1">
      <c r="A54" s="636"/>
      <c r="B54" s="297" t="s">
        <v>115</v>
      </c>
      <c r="C54" s="412"/>
      <c r="D54" s="319" t="s">
        <v>132</v>
      </c>
      <c r="E54" s="418"/>
      <c r="F54" s="299">
        <v>30</v>
      </c>
      <c r="G54" s="306">
        <v>1536</v>
      </c>
      <c r="H54" s="300">
        <f t="shared" si="12"/>
        <v>46080</v>
      </c>
      <c r="I54" s="413"/>
      <c r="J54" s="301">
        <v>4</v>
      </c>
      <c r="K54" s="302">
        <f t="shared" si="13"/>
        <v>3072.0000000000027</v>
      </c>
      <c r="L54" s="303">
        <f t="shared" si="14"/>
        <v>768.00000000000068</v>
      </c>
      <c r="M54" s="304">
        <v>0.35416666666666669</v>
      </c>
      <c r="N54" s="304">
        <v>0.375</v>
      </c>
      <c r="O54" s="302">
        <v>20</v>
      </c>
      <c r="P54" s="416">
        <f t="shared" si="15"/>
        <v>29.999999999999972</v>
      </c>
      <c r="Q54" s="305">
        <v>0.375</v>
      </c>
      <c r="R54" s="305">
        <v>0.41666666666666669</v>
      </c>
    </row>
    <row r="55" spans="1:18" ht="15.65" customHeight="1">
      <c r="A55" s="636"/>
      <c r="B55" s="297" t="s">
        <v>115</v>
      </c>
      <c r="C55" s="412"/>
      <c r="D55" s="337" t="s">
        <v>133</v>
      </c>
      <c r="E55" s="321"/>
      <c r="F55" s="299">
        <v>14.03</v>
      </c>
      <c r="G55" s="306">
        <v>2467</v>
      </c>
      <c r="H55" s="300">
        <f t="shared" si="12"/>
        <v>34612.01</v>
      </c>
      <c r="I55" s="413"/>
      <c r="J55" s="301">
        <v>3</v>
      </c>
      <c r="K55" s="302">
        <f t="shared" si="13"/>
        <v>3149.36170212766</v>
      </c>
      <c r="L55" s="303">
        <f t="shared" si="14"/>
        <v>1049.7872340425533</v>
      </c>
      <c r="M55" s="304">
        <v>0.43402777777777773</v>
      </c>
      <c r="N55" s="304">
        <v>0.46666666666666662</v>
      </c>
      <c r="O55" s="302">
        <v>20</v>
      </c>
      <c r="P55" s="416">
        <f t="shared" si="15"/>
        <v>46.999999999999993</v>
      </c>
      <c r="Q55" s="305"/>
      <c r="R55" s="305"/>
    </row>
    <row r="56" spans="1:18" ht="15.65" customHeight="1">
      <c r="A56" s="636"/>
      <c r="B56" s="297" t="s">
        <v>115</v>
      </c>
      <c r="C56" s="412"/>
      <c r="D56" s="320" t="s">
        <v>134</v>
      </c>
      <c r="E56" s="321"/>
      <c r="F56" s="299">
        <v>18.18</v>
      </c>
      <c r="G56" s="306">
        <v>1364</v>
      </c>
      <c r="H56" s="300">
        <f t="shared" si="12"/>
        <v>24797.52</v>
      </c>
      <c r="I56" s="413"/>
      <c r="J56" s="301">
        <v>3</v>
      </c>
      <c r="K56" s="302">
        <f t="shared" si="13"/>
        <v>3147.6923076923094</v>
      </c>
      <c r="L56" s="303">
        <f t="shared" si="14"/>
        <v>1049.2307692307697</v>
      </c>
      <c r="M56" s="304">
        <v>0.48055555555555557</v>
      </c>
      <c r="N56" s="304">
        <v>0.49861111111111112</v>
      </c>
      <c r="O56" s="302">
        <v>20</v>
      </c>
      <c r="P56" s="416">
        <f t="shared" si="15"/>
        <v>25.999999999999986</v>
      </c>
      <c r="Q56" s="305"/>
      <c r="R56" s="305"/>
    </row>
    <row r="57" spans="1:18" ht="15.75" customHeight="1">
      <c r="A57" s="636"/>
      <c r="B57" s="297">
        <v>0</v>
      </c>
      <c r="C57" s="6" t="s">
        <v>73</v>
      </c>
      <c r="D57" s="337"/>
      <c r="E57" s="321"/>
      <c r="F57" s="299" t="s">
        <v>105</v>
      </c>
      <c r="G57" s="306"/>
      <c r="H57" s="300">
        <f t="shared" si="12"/>
        <v>0</v>
      </c>
      <c r="I57" s="413"/>
      <c r="J57" s="301"/>
      <c r="K57" s="302"/>
      <c r="L57" s="303"/>
      <c r="M57" s="304"/>
      <c r="N57" s="304"/>
      <c r="O57" s="302"/>
      <c r="P57" s="416"/>
      <c r="Q57" s="305"/>
      <c r="R57" s="305"/>
    </row>
    <row r="58" spans="1:18" ht="15.65" customHeight="1">
      <c r="A58" s="636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2"/>
        <v>0</v>
      </c>
      <c r="I58" s="413"/>
      <c r="J58" s="301"/>
      <c r="K58" s="302"/>
      <c r="L58" s="303"/>
      <c r="M58" s="304"/>
      <c r="N58" s="304"/>
      <c r="O58" s="302"/>
      <c r="P58" s="416"/>
      <c r="Q58" s="305"/>
      <c r="R58" s="305"/>
    </row>
    <row r="59" spans="1:18" ht="15.65" customHeight="1">
      <c r="A59" s="636"/>
      <c r="B59" s="297">
        <v>0</v>
      </c>
      <c r="C59" s="412"/>
      <c r="D59" s="336"/>
      <c r="E59" s="321"/>
      <c r="F59" s="299" t="s">
        <v>105</v>
      </c>
      <c r="G59" s="306"/>
      <c r="H59" s="300">
        <f t="shared" si="12"/>
        <v>0</v>
      </c>
      <c r="I59" s="413"/>
      <c r="J59" s="301"/>
      <c r="K59" s="302"/>
      <c r="L59" s="303"/>
      <c r="M59" s="304"/>
      <c r="N59" s="304"/>
      <c r="O59" s="302"/>
      <c r="P59" s="416"/>
      <c r="Q59" s="305"/>
      <c r="R59" s="305"/>
    </row>
    <row r="60" spans="1:18" ht="15.65" customHeight="1">
      <c r="A60" s="636"/>
      <c r="B60" s="297">
        <v>0</v>
      </c>
      <c r="C60" s="412"/>
      <c r="D60" s="337"/>
      <c r="E60" s="339"/>
      <c r="F60" s="299" t="s">
        <v>105</v>
      </c>
      <c r="G60" s="306"/>
      <c r="H60" s="300">
        <f t="shared" si="12"/>
        <v>0</v>
      </c>
      <c r="I60" s="413"/>
      <c r="J60" s="301"/>
      <c r="K60" s="302"/>
      <c r="L60" s="303"/>
      <c r="M60" s="304"/>
      <c r="N60" s="304"/>
      <c r="O60" s="302"/>
      <c r="P60" s="416"/>
      <c r="Q60" s="305"/>
      <c r="R60" s="305"/>
    </row>
    <row r="61" spans="1:18" ht="15.65" customHeight="1">
      <c r="A61" s="636"/>
      <c r="B61" s="297">
        <v>0</v>
      </c>
      <c r="C61" s="412"/>
      <c r="D61" s="319"/>
      <c r="E61" s="321"/>
      <c r="F61" s="299" t="s">
        <v>105</v>
      </c>
      <c r="G61" s="306"/>
      <c r="H61" s="300">
        <f t="shared" si="12"/>
        <v>0</v>
      </c>
      <c r="I61" s="413"/>
      <c r="J61" s="301"/>
      <c r="K61" s="302"/>
      <c r="L61" s="303"/>
      <c r="M61" s="304"/>
      <c r="N61" s="304"/>
      <c r="O61" s="302"/>
      <c r="P61" s="416"/>
      <c r="Q61" s="305"/>
      <c r="R61" s="305"/>
    </row>
    <row r="62" spans="1:18" ht="15.65" customHeight="1">
      <c r="A62" s="636"/>
      <c r="B62" s="297">
        <v>0</v>
      </c>
      <c r="C62" s="412"/>
      <c r="D62" s="336"/>
      <c r="E62" s="340"/>
      <c r="F62" s="299" t="s">
        <v>105</v>
      </c>
      <c r="G62" s="306"/>
      <c r="H62" s="300">
        <f t="shared" si="12"/>
        <v>0</v>
      </c>
      <c r="I62" s="413"/>
      <c r="J62" s="301"/>
      <c r="K62" s="302"/>
      <c r="L62" s="303"/>
      <c r="M62" s="304"/>
      <c r="N62" s="304"/>
      <c r="O62" s="302"/>
      <c r="P62" s="416"/>
      <c r="Q62" s="305"/>
      <c r="R62" s="305"/>
    </row>
    <row r="63" spans="1:18" ht="15.65" customHeight="1">
      <c r="A63" s="636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3"/>
        <v>0</v>
      </c>
      <c r="I63" s="414"/>
      <c r="J63" s="301"/>
      <c r="K63" s="302"/>
      <c r="L63" s="303"/>
      <c r="M63" s="304"/>
      <c r="N63" s="304"/>
      <c r="O63" s="296"/>
      <c r="P63" s="416"/>
      <c r="Q63" s="305"/>
      <c r="R63" s="305"/>
    </row>
    <row r="64" spans="1:18" ht="15.75" customHeight="1">
      <c r="A64" s="637"/>
      <c r="B64" s="297">
        <v>0</v>
      </c>
      <c r="C64" s="6" t="s">
        <v>135</v>
      </c>
      <c r="D64" s="617" t="s">
        <v>118</v>
      </c>
      <c r="E64" s="617"/>
      <c r="F64" s="308"/>
      <c r="G64" s="313"/>
      <c r="H64" s="331"/>
      <c r="I64" s="332"/>
      <c r="J64" s="312">
        <f>AVERAGE(J52:J63)</f>
        <v>3.6</v>
      </c>
      <c r="K64" s="312">
        <f>AVERAGE(K52:K63)</f>
        <v>3125.5923145690372</v>
      </c>
      <c r="L64" s="313">
        <f>AVERAGE(L52:L63)</f>
        <v>886.34897880592541</v>
      </c>
      <c r="M64" s="304"/>
      <c r="N64" s="304"/>
      <c r="O64" s="296"/>
      <c r="P64" s="296"/>
      <c r="Q64" s="296"/>
      <c r="R64" s="296"/>
    </row>
    <row r="65" spans="1:18" ht="15.65" customHeight="1">
      <c r="A65" s="638" t="s">
        <v>136</v>
      </c>
      <c r="B65" s="297" t="s">
        <v>115</v>
      </c>
      <c r="C65" s="412"/>
      <c r="D65" s="320" t="s">
        <v>137</v>
      </c>
      <c r="E65" s="334"/>
      <c r="F65" s="299">
        <v>16.66</v>
      </c>
      <c r="G65" s="412">
        <v>2478</v>
      </c>
      <c r="H65" s="300">
        <f>F65*G65</f>
        <v>41283.480000000003</v>
      </c>
      <c r="I65" s="413"/>
      <c r="J65" s="301">
        <v>4</v>
      </c>
      <c r="K65" s="302">
        <f t="shared" ref="K65:K69" si="16">G65/P65*60</f>
        <v>3163.4042553191498</v>
      </c>
      <c r="L65" s="303">
        <f t="shared" ref="L65:L69" si="17">K65/J65</f>
        <v>790.85106382978745</v>
      </c>
      <c r="M65" s="304">
        <v>0.18055555555555555</v>
      </c>
      <c r="N65" s="304">
        <v>0.21319444444444444</v>
      </c>
      <c r="O65" s="302">
        <v>20</v>
      </c>
      <c r="P65" s="416">
        <f>(N65-M65)*24*60</f>
        <v>46.999999999999993</v>
      </c>
      <c r="Q65" s="305"/>
      <c r="R65" s="305"/>
    </row>
    <row r="66" spans="1:18" ht="15.65" customHeight="1">
      <c r="A66" s="639"/>
      <c r="B66" s="297" t="s">
        <v>115</v>
      </c>
      <c r="C66" s="412"/>
      <c r="D66" s="320" t="s">
        <v>138</v>
      </c>
      <c r="E66" s="335"/>
      <c r="F66" s="299">
        <v>22.281818181818181</v>
      </c>
      <c r="G66" s="306">
        <v>532</v>
      </c>
      <c r="H66" s="300">
        <f t="shared" ref="H66:H74" si="18">F66*G66</f>
        <v>11853.927272727273</v>
      </c>
      <c r="I66" s="413"/>
      <c r="J66" s="301">
        <v>4</v>
      </c>
      <c r="K66" s="302">
        <f t="shared" si="16"/>
        <v>3191.9999999999854</v>
      </c>
      <c r="L66" s="303">
        <f t="shared" si="17"/>
        <v>797.99999999999636</v>
      </c>
      <c r="M66" s="304">
        <v>0.22708333333333333</v>
      </c>
      <c r="N66" s="304">
        <v>0.23402777777777781</v>
      </c>
      <c r="O66" s="302">
        <v>20</v>
      </c>
      <c r="P66" s="416">
        <f t="shared" ref="P66:P69" si="19">(N66-M66)*24*60</f>
        <v>10.000000000000044</v>
      </c>
      <c r="Q66" s="305"/>
      <c r="R66" s="305"/>
    </row>
    <row r="67" spans="1:18" ht="15.65" customHeight="1">
      <c r="A67" s="639"/>
      <c r="B67" s="297" t="s">
        <v>115</v>
      </c>
      <c r="C67" s="412"/>
      <c r="D67" s="336" t="s">
        <v>139</v>
      </c>
      <c r="E67" s="321"/>
      <c r="F67" s="299">
        <v>17.890909090909091</v>
      </c>
      <c r="G67" s="306">
        <v>1454</v>
      </c>
      <c r="H67" s="300">
        <f t="shared" si="18"/>
        <v>26013.381818181817</v>
      </c>
      <c r="I67" s="413"/>
      <c r="J67" s="301">
        <v>3</v>
      </c>
      <c r="K67" s="302">
        <f t="shared" si="16"/>
        <v>2295.789473684214</v>
      </c>
      <c r="L67" s="303">
        <f t="shared" si="17"/>
        <v>765.26315789473801</v>
      </c>
      <c r="M67" s="304">
        <v>0.24791666666666667</v>
      </c>
      <c r="N67" s="304">
        <v>0.27430555555555552</v>
      </c>
      <c r="O67" s="302">
        <v>20</v>
      </c>
      <c r="P67" s="416">
        <f t="shared" si="19"/>
        <v>37.999999999999943</v>
      </c>
      <c r="Q67" s="305">
        <v>0.27430555555555552</v>
      </c>
      <c r="R67" s="305">
        <v>0.31597222222222221</v>
      </c>
    </row>
    <row r="68" spans="1:18" ht="15.65" customHeight="1">
      <c r="A68" s="639"/>
      <c r="B68" s="297" t="s">
        <v>115</v>
      </c>
      <c r="C68" s="412"/>
      <c r="D68" s="319" t="s">
        <v>140</v>
      </c>
      <c r="E68" s="321"/>
      <c r="F68" s="299">
        <v>18.18</v>
      </c>
      <c r="G68" s="306">
        <v>753</v>
      </c>
      <c r="H68" s="300">
        <f t="shared" si="18"/>
        <v>13689.539999999999</v>
      </c>
      <c r="I68" s="413"/>
      <c r="J68" s="301">
        <v>3</v>
      </c>
      <c r="K68" s="302">
        <f t="shared" si="16"/>
        <v>3011.9999999999945</v>
      </c>
      <c r="L68" s="303">
        <f t="shared" si="17"/>
        <v>1003.9999999999982</v>
      </c>
      <c r="M68" s="304">
        <v>0.33333333333333331</v>
      </c>
      <c r="N68" s="304">
        <v>0.34375</v>
      </c>
      <c r="O68" s="302">
        <v>25</v>
      </c>
      <c r="P68" s="416">
        <f t="shared" si="19"/>
        <v>15.000000000000027</v>
      </c>
      <c r="Q68" s="305"/>
      <c r="R68" s="305"/>
    </row>
    <row r="69" spans="1:18" ht="15.65" customHeight="1">
      <c r="A69" s="639"/>
      <c r="B69" s="297" t="s">
        <v>115</v>
      </c>
      <c r="C69" s="412"/>
      <c r="D69" s="336" t="s">
        <v>141</v>
      </c>
      <c r="E69" s="321"/>
      <c r="F69" s="299">
        <v>14.285714285714283</v>
      </c>
      <c r="G69" s="306">
        <v>3692</v>
      </c>
      <c r="H69" s="300">
        <f t="shared" si="18"/>
        <v>52742.85714285713</v>
      </c>
      <c r="I69" s="413"/>
      <c r="J69" s="301">
        <v>3</v>
      </c>
      <c r="K69" s="302">
        <f t="shared" si="16"/>
        <v>3164.5714285714294</v>
      </c>
      <c r="L69" s="303">
        <f t="shared" si="17"/>
        <v>1054.8571428571431</v>
      </c>
      <c r="M69" s="304">
        <v>0.3576388888888889</v>
      </c>
      <c r="N69" s="304">
        <v>0.40625</v>
      </c>
      <c r="O69" s="302">
        <v>30</v>
      </c>
      <c r="P69" s="416">
        <f t="shared" si="19"/>
        <v>69.999999999999986</v>
      </c>
      <c r="Q69" s="305"/>
      <c r="R69" s="305"/>
    </row>
    <row r="70" spans="1:18" ht="15.75" customHeight="1">
      <c r="A70" s="639"/>
      <c r="B70" s="297">
        <v>0</v>
      </c>
      <c r="C70" s="6" t="s">
        <v>73</v>
      </c>
      <c r="D70" s="320"/>
      <c r="E70" s="321"/>
      <c r="F70" s="299" t="s">
        <v>105</v>
      </c>
      <c r="G70" s="306"/>
      <c r="H70" s="300">
        <f t="shared" si="18"/>
        <v>0</v>
      </c>
      <c r="I70" s="413"/>
      <c r="J70" s="301"/>
      <c r="K70" s="302"/>
      <c r="L70" s="303"/>
      <c r="M70" s="304"/>
      <c r="N70" s="304"/>
      <c r="O70" s="302"/>
      <c r="P70" s="416"/>
      <c r="Q70" s="305"/>
      <c r="R70" s="305"/>
    </row>
    <row r="71" spans="1:18" ht="15.65" customHeight="1">
      <c r="A71" s="639"/>
      <c r="B71" s="297">
        <v>0</v>
      </c>
      <c r="C71" s="318"/>
      <c r="D71" s="336"/>
      <c r="E71" s="321"/>
      <c r="F71" s="299" t="s">
        <v>105</v>
      </c>
      <c r="G71" s="338"/>
      <c r="H71" s="300">
        <f t="shared" si="18"/>
        <v>0</v>
      </c>
      <c r="I71" s="413"/>
      <c r="J71" s="301"/>
      <c r="K71" s="302"/>
      <c r="L71" s="303"/>
      <c r="M71" s="304"/>
      <c r="N71" s="304"/>
      <c r="O71" s="302"/>
      <c r="P71" s="416"/>
      <c r="Q71" s="305"/>
      <c r="R71" s="305"/>
    </row>
    <row r="72" spans="1:18" ht="15.65" customHeight="1">
      <c r="A72" s="639"/>
      <c r="B72" s="297">
        <v>0</v>
      </c>
      <c r="C72" s="412"/>
      <c r="D72" s="336"/>
      <c r="E72" s="321"/>
      <c r="F72" s="299" t="s">
        <v>105</v>
      </c>
      <c r="G72" s="306"/>
      <c r="H72" s="300">
        <f t="shared" si="18"/>
        <v>0</v>
      </c>
      <c r="I72" s="413"/>
      <c r="J72" s="301"/>
      <c r="K72" s="302"/>
      <c r="L72" s="303"/>
      <c r="M72" s="304"/>
      <c r="N72" s="304"/>
      <c r="O72" s="302"/>
      <c r="P72" s="416"/>
      <c r="Q72" s="305"/>
      <c r="R72" s="305"/>
    </row>
    <row r="73" spans="1:18" ht="15.65" customHeight="1">
      <c r="A73" s="639"/>
      <c r="B73" s="297">
        <v>0</v>
      </c>
      <c r="C73" s="412"/>
      <c r="D73" s="336"/>
      <c r="E73" s="321"/>
      <c r="F73" s="299" t="s">
        <v>105</v>
      </c>
      <c r="G73" s="306"/>
      <c r="H73" s="300">
        <f t="shared" si="18"/>
        <v>0</v>
      </c>
      <c r="I73" s="413"/>
      <c r="J73" s="301"/>
      <c r="K73" s="302"/>
      <c r="L73" s="303"/>
      <c r="M73" s="304"/>
      <c r="N73" s="304"/>
      <c r="O73" s="302"/>
      <c r="P73" s="416"/>
      <c r="Q73" s="305"/>
      <c r="R73" s="305"/>
    </row>
    <row r="74" spans="1:18" ht="15.65" customHeight="1">
      <c r="A74" s="639"/>
      <c r="B74" s="297">
        <v>0</v>
      </c>
      <c r="C74" s="412"/>
      <c r="D74" s="336"/>
      <c r="E74" s="321"/>
      <c r="F74" s="299" t="s">
        <v>105</v>
      </c>
      <c r="G74" s="306"/>
      <c r="H74" s="300">
        <f t="shared" si="18"/>
        <v>0</v>
      </c>
      <c r="I74" s="413"/>
      <c r="J74" s="301"/>
      <c r="K74" s="302"/>
      <c r="L74" s="303"/>
      <c r="M74" s="304"/>
      <c r="N74" s="304"/>
      <c r="O74" s="302"/>
      <c r="P74" s="416"/>
      <c r="Q74" s="305"/>
      <c r="R74" s="305"/>
    </row>
    <row r="75" spans="1:18" ht="15.75" customHeight="1">
      <c r="A75" s="640"/>
      <c r="B75" s="297">
        <v>0</v>
      </c>
      <c r="C75" s="6" t="s">
        <v>142</v>
      </c>
      <c r="D75" s="617" t="s">
        <v>118</v>
      </c>
      <c r="E75" s="617"/>
      <c r="F75" s="308"/>
      <c r="G75" s="313"/>
      <c r="H75" s="331"/>
      <c r="I75" s="332"/>
      <c r="J75" s="312">
        <f>AVERAGE(J65:J74)</f>
        <v>3.4</v>
      </c>
      <c r="K75" s="312">
        <f>AVERAGE(K65:K74)</f>
        <v>2965.5530315149545</v>
      </c>
      <c r="L75" s="313">
        <f>AVERAGE(L65:L74)</f>
        <v>882.59427291633256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625" t="s">
        <v>143</v>
      </c>
      <c r="B76" s="297">
        <v>0</v>
      </c>
      <c r="C76" s="297"/>
      <c r="D76" s="626"/>
      <c r="E76" s="627"/>
      <c r="F76" s="299" t="s">
        <v>105</v>
      </c>
      <c r="G76" s="342"/>
      <c r="H76" s="314">
        <f t="shared" si="3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6"/>
      <c r="Q76" s="305"/>
      <c r="R76" s="305"/>
    </row>
    <row r="77" spans="1:18">
      <c r="A77" s="625"/>
      <c r="B77" s="297">
        <v>0</v>
      </c>
      <c r="C77" s="297"/>
      <c r="D77" s="626"/>
      <c r="E77" s="627"/>
      <c r="F77" s="299" t="s">
        <v>105</v>
      </c>
      <c r="G77" s="412"/>
      <c r="H77" s="300">
        <f t="shared" si="3"/>
        <v>0</v>
      </c>
      <c r="I77" s="413"/>
      <c r="J77" s="301"/>
      <c r="K77" s="302"/>
      <c r="L77" s="303"/>
      <c r="M77" s="304"/>
      <c r="N77" s="304"/>
      <c r="O77" s="296"/>
      <c r="P77" s="416"/>
      <c r="Q77" s="296"/>
      <c r="R77" s="296"/>
    </row>
    <row r="78" spans="1:18">
      <c r="A78" s="625"/>
      <c r="B78" s="297">
        <v>0</v>
      </c>
      <c r="C78" s="297"/>
      <c r="D78" s="419"/>
      <c r="E78" s="419"/>
      <c r="F78" s="299" t="s">
        <v>105</v>
      </c>
      <c r="G78" s="323"/>
      <c r="H78" s="300">
        <f t="shared" si="3"/>
        <v>0</v>
      </c>
      <c r="I78" s="413"/>
      <c r="J78" s="301"/>
      <c r="K78" s="302"/>
      <c r="L78" s="303"/>
      <c r="M78" s="304"/>
      <c r="N78" s="304"/>
      <c r="O78" s="296"/>
      <c r="P78" s="416"/>
      <c r="Q78" s="296"/>
      <c r="R78" s="296"/>
    </row>
    <row r="79" spans="1:18">
      <c r="A79" s="625"/>
      <c r="B79" s="297">
        <v>0</v>
      </c>
      <c r="C79" s="297"/>
      <c r="D79" s="419"/>
      <c r="E79" s="419"/>
      <c r="F79" s="299" t="s">
        <v>105</v>
      </c>
      <c r="G79" s="323"/>
      <c r="H79" s="300">
        <f t="shared" si="3"/>
        <v>0</v>
      </c>
      <c r="I79" s="413"/>
      <c r="J79" s="301"/>
      <c r="K79" s="302"/>
      <c r="L79" s="303"/>
      <c r="M79" s="304"/>
      <c r="N79" s="304"/>
      <c r="O79" s="296"/>
      <c r="P79" s="416"/>
      <c r="Q79" s="296"/>
      <c r="R79" s="296"/>
    </row>
    <row r="80" spans="1:18">
      <c r="A80" s="625"/>
      <c r="B80" s="297">
        <v>0</v>
      </c>
      <c r="C80" s="297"/>
      <c r="D80" s="419"/>
      <c r="E80" s="419"/>
      <c r="F80" s="299" t="s">
        <v>105</v>
      </c>
      <c r="G80" s="323"/>
      <c r="H80" s="300">
        <f t="shared" si="3"/>
        <v>0</v>
      </c>
      <c r="I80" s="413"/>
      <c r="J80" s="301"/>
      <c r="K80" s="302"/>
      <c r="L80" s="303"/>
      <c r="M80" s="304"/>
      <c r="N80" s="304"/>
      <c r="O80" s="296"/>
      <c r="P80" s="416"/>
      <c r="Q80" s="296"/>
      <c r="R80" s="296"/>
    </row>
    <row r="81" spans="1:18" ht="15.75" customHeight="1">
      <c r="A81" s="625"/>
      <c r="B81" s="297">
        <v>0</v>
      </c>
      <c r="C81" s="6" t="s">
        <v>73</v>
      </c>
      <c r="D81" s="628" t="s">
        <v>118</v>
      </c>
      <c r="E81" s="628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5" customHeight="1">
      <c r="A82" s="643" t="s">
        <v>144</v>
      </c>
      <c r="B82" s="297">
        <v>0</v>
      </c>
      <c r="C82" s="318"/>
      <c r="D82" s="319"/>
      <c r="E82" s="344"/>
      <c r="F82" s="299" t="s">
        <v>105</v>
      </c>
      <c r="G82" s="323"/>
      <c r="H82" s="345">
        <f t="shared" ref="H82:H90" si="20">F82*G82</f>
        <v>0</v>
      </c>
      <c r="I82" s="413"/>
      <c r="J82" s="301"/>
      <c r="K82" s="302"/>
      <c r="L82" s="303"/>
      <c r="M82" s="304"/>
      <c r="N82" s="304"/>
      <c r="O82" s="302"/>
      <c r="P82" s="416"/>
      <c r="Q82" s="305"/>
      <c r="R82" s="305"/>
    </row>
    <row r="83" spans="1:18">
      <c r="A83" s="644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20"/>
        <v>0</v>
      </c>
      <c r="I83" s="413"/>
      <c r="J83" s="301"/>
      <c r="K83" s="302"/>
      <c r="L83" s="303"/>
      <c r="M83" s="304"/>
      <c r="N83" s="304"/>
      <c r="O83" s="302"/>
      <c r="P83" s="416"/>
      <c r="Q83" s="305"/>
      <c r="R83" s="305"/>
    </row>
    <row r="84" spans="1:18">
      <c r="A84" s="644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20"/>
        <v>0</v>
      </c>
      <c r="I84" s="413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644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20"/>
        <v>0</v>
      </c>
      <c r="I85" s="413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644"/>
      <c r="B86" s="297">
        <v>0</v>
      </c>
      <c r="C86" s="318"/>
      <c r="D86" s="319"/>
      <c r="E86" s="344"/>
      <c r="F86" s="299" t="s">
        <v>105</v>
      </c>
      <c r="G86" s="412"/>
      <c r="H86" s="346">
        <f t="shared" si="20"/>
        <v>0</v>
      </c>
      <c r="I86" s="413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644"/>
      <c r="B87" s="297"/>
      <c r="C87" s="318"/>
      <c r="D87" s="319"/>
      <c r="E87" s="344"/>
      <c r="F87" s="299" t="s">
        <v>105</v>
      </c>
      <c r="G87" s="412"/>
      <c r="H87" s="346">
        <f t="shared" si="20"/>
        <v>0</v>
      </c>
      <c r="I87" s="413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644"/>
      <c r="B88" s="297">
        <v>0</v>
      </c>
      <c r="C88" s="318"/>
      <c r="D88" s="319"/>
      <c r="E88" s="344"/>
      <c r="F88" s="299" t="s">
        <v>105</v>
      </c>
      <c r="G88" s="412"/>
      <c r="H88" s="346">
        <f t="shared" si="20"/>
        <v>0</v>
      </c>
      <c r="I88" s="413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644"/>
      <c r="B89" s="297">
        <v>0</v>
      </c>
      <c r="C89" s="318"/>
      <c r="D89" s="319"/>
      <c r="E89" s="344"/>
      <c r="F89" s="299" t="s">
        <v>105</v>
      </c>
      <c r="G89" s="412"/>
      <c r="H89" s="346">
        <f t="shared" si="20"/>
        <v>0</v>
      </c>
      <c r="I89" s="413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644"/>
      <c r="B90" s="297">
        <v>0</v>
      </c>
      <c r="C90" s="318"/>
      <c r="D90" s="319"/>
      <c r="E90" s="344"/>
      <c r="F90" s="299" t="s">
        <v>105</v>
      </c>
      <c r="G90" s="412"/>
      <c r="H90" s="346">
        <f t="shared" si="20"/>
        <v>0</v>
      </c>
      <c r="I90" s="413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5" customHeight="1">
      <c r="A91" s="644"/>
      <c r="B91" s="297">
        <v>0</v>
      </c>
      <c r="C91" s="6" t="s">
        <v>123</v>
      </c>
      <c r="D91" s="645" t="s">
        <v>118</v>
      </c>
      <c r="E91" s="645"/>
      <c r="F91" s="308"/>
      <c r="G91" s="348"/>
      <c r="H91" s="349"/>
      <c r="I91" s="311"/>
      <c r="J91" s="312"/>
      <c r="K91" s="312"/>
      <c r="L91" s="313"/>
      <c r="M91" s="304"/>
      <c r="N91" s="304"/>
      <c r="O91" s="302"/>
      <c r="P91" s="302"/>
      <c r="Q91" s="303"/>
      <c r="R91" s="303"/>
    </row>
    <row r="92" spans="1:18" ht="16.149999999999999" customHeight="1">
      <c r="A92" s="646" t="s">
        <v>146</v>
      </c>
      <c r="B92" s="297" t="s">
        <v>115</v>
      </c>
      <c r="C92" s="297"/>
      <c r="D92" s="350" t="s">
        <v>147</v>
      </c>
      <c r="E92" s="344"/>
      <c r="F92" s="299">
        <v>24.54</v>
      </c>
      <c r="G92" s="412">
        <v>1645</v>
      </c>
      <c r="H92" s="300">
        <f t="shared" ref="H92:H97" si="21">F92*G92</f>
        <v>40368.299999999996</v>
      </c>
      <c r="I92" s="413"/>
      <c r="J92" s="301">
        <v>3</v>
      </c>
      <c r="K92" s="302">
        <f>G92/P92*60</f>
        <v>2193.3333333333335</v>
      </c>
      <c r="L92" s="303">
        <f t="shared" ref="L92:L95" si="22">K92/J92</f>
        <v>731.1111111111112</v>
      </c>
      <c r="M92" s="304">
        <v>0.72222222222222221</v>
      </c>
      <c r="N92" s="304">
        <v>0.75347222222222221</v>
      </c>
      <c r="O92" s="296">
        <v>20</v>
      </c>
      <c r="P92" s="416">
        <f>(N92-M92)*24*60</f>
        <v>45</v>
      </c>
      <c r="Q92" s="305"/>
      <c r="R92" s="305"/>
    </row>
    <row r="93" spans="1:18">
      <c r="A93" s="647"/>
      <c r="B93" s="297" t="s">
        <v>115</v>
      </c>
      <c r="C93" s="297"/>
      <c r="D93" s="319" t="s">
        <v>148</v>
      </c>
      <c r="E93" s="344"/>
      <c r="F93" s="299">
        <v>22.48</v>
      </c>
      <c r="G93" s="412">
        <v>717</v>
      </c>
      <c r="H93" s="300">
        <f t="shared" si="21"/>
        <v>16118.16</v>
      </c>
      <c r="I93" s="413"/>
      <c r="J93" s="301">
        <v>4</v>
      </c>
      <c r="K93" s="302">
        <f t="shared" ref="K93:K95" si="23">G93/P93*60</f>
        <v>2151.0000000000077</v>
      </c>
      <c r="L93" s="303">
        <f t="shared" si="22"/>
        <v>537.75000000000193</v>
      </c>
      <c r="M93" s="304">
        <v>0.76736111111111116</v>
      </c>
      <c r="N93" s="304">
        <v>0.78125</v>
      </c>
      <c r="O93" s="296">
        <v>20</v>
      </c>
      <c r="P93" s="416">
        <f>(N93-M93)*24*60</f>
        <v>19.999999999999929</v>
      </c>
      <c r="Q93" s="305"/>
      <c r="R93" s="305"/>
    </row>
    <row r="94" spans="1:18">
      <c r="A94" s="647"/>
      <c r="B94" s="297" t="s">
        <v>115</v>
      </c>
      <c r="C94" s="297"/>
      <c r="D94" s="350" t="s">
        <v>149</v>
      </c>
      <c r="E94" s="339"/>
      <c r="F94" s="299">
        <v>22.21</v>
      </c>
      <c r="G94" s="306">
        <v>1141</v>
      </c>
      <c r="H94" s="300">
        <f t="shared" si="21"/>
        <v>25341.61</v>
      </c>
      <c r="I94" s="413"/>
      <c r="J94" s="301">
        <v>4</v>
      </c>
      <c r="K94" s="302">
        <f t="shared" si="23"/>
        <v>2281.9999999999959</v>
      </c>
      <c r="L94" s="303">
        <f t="shared" si="22"/>
        <v>570.49999999999898</v>
      </c>
      <c r="M94" s="304">
        <v>0.79513888888888884</v>
      </c>
      <c r="N94" s="304">
        <v>0.81597222222222221</v>
      </c>
      <c r="O94" s="296">
        <v>25</v>
      </c>
      <c r="P94" s="416">
        <f>(N94-M94)*24*60</f>
        <v>30.000000000000053</v>
      </c>
      <c r="Q94" s="305"/>
      <c r="R94" s="305"/>
    </row>
    <row r="95" spans="1:18">
      <c r="A95" s="648"/>
      <c r="B95" s="297" t="s">
        <v>115</v>
      </c>
      <c r="C95" s="297"/>
      <c r="D95" s="319" t="s">
        <v>326</v>
      </c>
      <c r="E95" s="339"/>
      <c r="F95" s="299">
        <v>23.27</v>
      </c>
      <c r="G95" s="306">
        <v>2298</v>
      </c>
      <c r="H95" s="300">
        <f t="shared" si="21"/>
        <v>53474.46</v>
      </c>
      <c r="I95" s="413"/>
      <c r="J95" s="301">
        <v>4</v>
      </c>
      <c r="K95" s="302">
        <f t="shared" si="23"/>
        <v>2298.0000000000023</v>
      </c>
      <c r="L95" s="303">
        <f t="shared" si="22"/>
        <v>574.50000000000057</v>
      </c>
      <c r="M95" s="304">
        <v>0.82986111111111116</v>
      </c>
      <c r="N95" s="304">
        <v>0.87152777777777779</v>
      </c>
      <c r="O95" s="296">
        <v>20</v>
      </c>
      <c r="P95" s="416">
        <f>(N95-M95)*24*60</f>
        <v>59.999999999999943</v>
      </c>
      <c r="Q95" s="305"/>
      <c r="R95" s="305"/>
    </row>
    <row r="96" spans="1:18">
      <c r="A96" s="648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1"/>
        <v>0</v>
      </c>
      <c r="I96" s="413"/>
      <c r="J96" s="301"/>
      <c r="K96" s="302"/>
      <c r="L96" s="303"/>
      <c r="M96" s="304"/>
      <c r="N96" s="304"/>
      <c r="O96" s="296"/>
      <c r="P96" s="416"/>
      <c r="Q96" s="305"/>
      <c r="R96" s="305"/>
    </row>
    <row r="97" spans="1:18">
      <c r="A97" s="648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1"/>
        <v>0</v>
      </c>
      <c r="I97" s="413"/>
      <c r="J97" s="301"/>
      <c r="K97" s="302"/>
      <c r="L97" s="303"/>
      <c r="M97" s="304"/>
      <c r="N97" s="304"/>
      <c r="O97" s="296"/>
      <c r="P97" s="416"/>
      <c r="Q97" s="305"/>
      <c r="R97" s="305"/>
    </row>
    <row r="98" spans="1:18">
      <c r="A98" s="648"/>
      <c r="B98" s="297">
        <v>0</v>
      </c>
      <c r="C98" s="297"/>
      <c r="D98" s="319"/>
      <c r="E98" s="339"/>
      <c r="F98" s="299"/>
      <c r="G98" s="306"/>
      <c r="H98" s="300"/>
      <c r="I98" s="413"/>
      <c r="J98" s="301"/>
      <c r="K98" s="302"/>
      <c r="L98" s="303"/>
      <c r="M98" s="304"/>
      <c r="N98" s="304"/>
      <c r="O98" s="296"/>
      <c r="P98" s="416"/>
      <c r="Q98" s="305"/>
      <c r="R98" s="305"/>
    </row>
    <row r="99" spans="1:18">
      <c r="A99" s="648"/>
      <c r="B99" s="297">
        <v>0</v>
      </c>
      <c r="C99" s="297"/>
      <c r="D99" s="319"/>
      <c r="E99" s="339"/>
      <c r="F99" s="299" t="s">
        <v>105</v>
      </c>
      <c r="G99" s="306"/>
      <c r="H99" s="300">
        <f>F99*G99</f>
        <v>0</v>
      </c>
      <c r="I99" s="413"/>
      <c r="J99" s="301"/>
      <c r="K99" s="302"/>
      <c r="L99" s="303"/>
      <c r="M99" s="304"/>
      <c r="N99" s="304"/>
      <c r="O99" s="296"/>
      <c r="P99" s="416"/>
      <c r="Q99" s="305"/>
      <c r="R99" s="305"/>
    </row>
    <row r="100" spans="1:18" ht="15.75" customHeight="1">
      <c r="A100" s="648"/>
      <c r="B100" s="297">
        <v>0</v>
      </c>
      <c r="C100" s="6" t="s">
        <v>150</v>
      </c>
      <c r="D100" s="649" t="s">
        <v>118</v>
      </c>
      <c r="E100" s="650"/>
      <c r="F100" s="308"/>
      <c r="G100" s="309"/>
      <c r="H100" s="351"/>
      <c r="I100" s="311"/>
      <c r="J100" s="312">
        <f>AVERAGE(J92:J99)</f>
        <v>3.75</v>
      </c>
      <c r="K100" s="312">
        <f>AVERAGE(K92:K99)</f>
        <v>2231.0833333333348</v>
      </c>
      <c r="L100" s="313">
        <f>AVERAGE(L92:L99)</f>
        <v>603.46527777777817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651" t="s">
        <v>151</v>
      </c>
      <c r="B101" s="297" t="s">
        <v>115</v>
      </c>
      <c r="C101" s="6"/>
      <c r="D101" s="339" t="s">
        <v>152</v>
      </c>
      <c r="E101" s="352"/>
      <c r="F101" s="299">
        <v>25.03</v>
      </c>
      <c r="G101" s="412">
        <v>1185</v>
      </c>
      <c r="H101" s="300">
        <f t="shared" ref="H101:H110" si="24">F101*G101</f>
        <v>29660.550000000003</v>
      </c>
      <c r="I101" s="413"/>
      <c r="J101" s="301">
        <v>4</v>
      </c>
      <c r="K101" s="302">
        <f>G101/P101*60</f>
        <v>2843.9999999999918</v>
      </c>
      <c r="L101" s="303">
        <f t="shared" ref="L101:L105" si="25">K101/J101</f>
        <v>710.99999999999795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6">(N101-M101)*24*60</f>
        <v>25.000000000000071</v>
      </c>
      <c r="Q101" s="303"/>
      <c r="R101" s="305"/>
    </row>
    <row r="102" spans="1:18">
      <c r="A102" s="651"/>
      <c r="B102" s="297" t="s">
        <v>115</v>
      </c>
      <c r="C102" s="6"/>
      <c r="D102" s="319" t="s">
        <v>153</v>
      </c>
      <c r="E102" s="352"/>
      <c r="F102" s="299">
        <v>24.82</v>
      </c>
      <c r="G102" s="412">
        <v>1800</v>
      </c>
      <c r="H102" s="300">
        <f t="shared" si="24"/>
        <v>44676</v>
      </c>
      <c r="I102" s="413"/>
      <c r="J102" s="301">
        <v>4</v>
      </c>
      <c r="K102" s="302">
        <f t="shared" ref="K102:K105" si="27">G102/P102*60</f>
        <v>3085.7142857142826</v>
      </c>
      <c r="L102" s="303">
        <f t="shared" si="25"/>
        <v>771.42857142857065</v>
      </c>
      <c r="M102" s="304">
        <v>0.75347222222222221</v>
      </c>
      <c r="N102" s="304">
        <v>0.77777777777777779</v>
      </c>
      <c r="O102" s="296">
        <v>20</v>
      </c>
      <c r="P102" s="302">
        <f t="shared" si="26"/>
        <v>35.000000000000036</v>
      </c>
      <c r="Q102" s="305"/>
      <c r="R102" s="305"/>
    </row>
    <row r="103" spans="1:18">
      <c r="A103" s="651"/>
      <c r="B103" s="297" t="s">
        <v>115</v>
      </c>
      <c r="C103" s="6"/>
      <c r="D103" s="336" t="s">
        <v>154</v>
      </c>
      <c r="E103" s="319"/>
      <c r="F103" s="299">
        <v>28.57</v>
      </c>
      <c r="G103" s="412">
        <v>3047</v>
      </c>
      <c r="H103" s="300">
        <f t="shared" si="24"/>
        <v>87052.79</v>
      </c>
      <c r="I103" s="413"/>
      <c r="J103" s="301">
        <v>3</v>
      </c>
      <c r="K103" s="302">
        <f t="shared" si="27"/>
        <v>3046.9999999999945</v>
      </c>
      <c r="L103" s="303">
        <f t="shared" si="25"/>
        <v>1015.6666666666648</v>
      </c>
      <c r="M103" s="304">
        <v>0.79166666666666663</v>
      </c>
      <c r="N103" s="304">
        <v>0.83333333333333337</v>
      </c>
      <c r="O103" s="296">
        <v>20</v>
      </c>
      <c r="P103" s="302">
        <f t="shared" si="26"/>
        <v>60.000000000000107</v>
      </c>
      <c r="Q103" s="305"/>
      <c r="R103" s="305"/>
    </row>
    <row r="104" spans="1:18">
      <c r="A104" s="651"/>
      <c r="B104" s="297" t="s">
        <v>115</v>
      </c>
      <c r="C104" s="6"/>
      <c r="D104" s="319" t="s">
        <v>155</v>
      </c>
      <c r="E104" s="339"/>
      <c r="F104" s="299">
        <v>14.03</v>
      </c>
      <c r="G104" s="412">
        <v>5926</v>
      </c>
      <c r="H104" s="300">
        <f t="shared" si="24"/>
        <v>83141.78</v>
      </c>
      <c r="I104" s="413"/>
      <c r="J104" s="301">
        <v>3</v>
      </c>
      <c r="K104" s="302">
        <f t="shared" si="27"/>
        <v>2963.0000000000027</v>
      </c>
      <c r="L104" s="303">
        <f t="shared" si="25"/>
        <v>987.66666666666754</v>
      </c>
      <c r="M104" s="304">
        <v>0.84722222222222221</v>
      </c>
      <c r="N104" s="304">
        <v>0.93055555555555547</v>
      </c>
      <c r="O104" s="296">
        <v>20</v>
      </c>
      <c r="P104" s="302">
        <f>(N104-M104)*24*60</f>
        <v>119.99999999999989</v>
      </c>
      <c r="Q104" s="305">
        <v>0.93055555555555547</v>
      </c>
      <c r="R104" s="305">
        <v>0.97222222222222221</v>
      </c>
    </row>
    <row r="105" spans="1:18">
      <c r="A105" s="651"/>
      <c r="B105" s="297" t="s">
        <v>115</v>
      </c>
      <c r="C105" s="6"/>
      <c r="D105" s="319" t="s">
        <v>156</v>
      </c>
      <c r="E105" s="336"/>
      <c r="F105" s="299">
        <v>14.285714285714283</v>
      </c>
      <c r="G105" s="412">
        <v>8428</v>
      </c>
      <c r="H105" s="300">
        <f t="shared" si="24"/>
        <v>120399.99999999997</v>
      </c>
      <c r="I105" s="413"/>
      <c r="J105" s="301">
        <v>3</v>
      </c>
      <c r="K105" s="302">
        <f t="shared" si="27"/>
        <v>3064.7272726624033</v>
      </c>
      <c r="L105" s="303">
        <f t="shared" si="25"/>
        <v>1021.5757575541344</v>
      </c>
      <c r="M105" s="304">
        <v>46123.986111111109</v>
      </c>
      <c r="N105" s="304">
        <v>46124.100694444445</v>
      </c>
      <c r="O105" s="296">
        <v>20</v>
      </c>
      <c r="P105" s="302">
        <f>(N105-M105)*24*60</f>
        <v>165.00000000349246</v>
      </c>
      <c r="Q105" s="303"/>
      <c r="R105" s="305"/>
    </row>
    <row r="106" spans="1:18">
      <c r="A106" s="651"/>
      <c r="B106" s="297">
        <v>0</v>
      </c>
      <c r="C106" s="6"/>
      <c r="D106" s="336"/>
      <c r="E106" s="352"/>
      <c r="F106" s="299" t="s">
        <v>105</v>
      </c>
      <c r="G106" s="306"/>
      <c r="H106" s="300">
        <f t="shared" si="24"/>
        <v>0</v>
      </c>
      <c r="I106" s="413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51"/>
      <c r="B107" s="297">
        <v>0</v>
      </c>
      <c r="C107" s="6"/>
      <c r="D107" s="319"/>
      <c r="E107" s="336"/>
      <c r="F107" s="299" t="s">
        <v>105</v>
      </c>
      <c r="G107" s="412"/>
      <c r="H107" s="300">
        <f t="shared" si="24"/>
        <v>0</v>
      </c>
      <c r="I107" s="413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51"/>
      <c r="B108" s="297">
        <v>0</v>
      </c>
      <c r="C108" s="6"/>
      <c r="D108" s="319"/>
      <c r="E108" s="336"/>
      <c r="F108" s="299" t="s">
        <v>105</v>
      </c>
      <c r="G108" s="412"/>
      <c r="H108" s="300">
        <f t="shared" si="24"/>
        <v>0</v>
      </c>
      <c r="I108" s="413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51"/>
      <c r="B109" s="297">
        <v>0</v>
      </c>
      <c r="C109" s="297"/>
      <c r="D109" s="319"/>
      <c r="E109" s="336"/>
      <c r="F109" s="299" t="s">
        <v>105</v>
      </c>
      <c r="G109" s="412"/>
      <c r="H109" s="300">
        <f t="shared" si="24"/>
        <v>0</v>
      </c>
      <c r="I109" s="413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51"/>
      <c r="B110" s="297">
        <v>0</v>
      </c>
      <c r="C110" s="297"/>
      <c r="D110" s="319"/>
      <c r="E110" s="336"/>
      <c r="F110" s="299" t="s">
        <v>105</v>
      </c>
      <c r="G110" s="412"/>
      <c r="H110" s="300">
        <f t="shared" si="24"/>
        <v>0</v>
      </c>
      <c r="I110" s="413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51"/>
      <c r="B111" s="297">
        <v>0</v>
      </c>
      <c r="C111" s="6" t="s">
        <v>135</v>
      </c>
      <c r="D111" s="628" t="s">
        <v>118</v>
      </c>
      <c r="E111" s="65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3000.888311675335</v>
      </c>
      <c r="L111" s="313">
        <f>AVERAGE(L101:L110)</f>
        <v>901.46753246320714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641" t="s">
        <v>335</v>
      </c>
      <c r="B112" s="297" t="s">
        <v>115</v>
      </c>
      <c r="C112" s="6"/>
      <c r="D112" s="336" t="s">
        <v>158</v>
      </c>
      <c r="E112" s="355"/>
      <c r="F112" s="299">
        <v>16.7</v>
      </c>
      <c r="G112" s="412">
        <v>1097</v>
      </c>
      <c r="H112" s="345">
        <f t="shared" si="3"/>
        <v>18319.899999999998</v>
      </c>
      <c r="I112" s="413"/>
      <c r="J112" s="301">
        <v>3</v>
      </c>
      <c r="K112" s="302">
        <f t="shared" ref="K112:K117" si="28">G112/P112*60</f>
        <v>3290.9999999999854</v>
      </c>
      <c r="L112" s="303">
        <f t="shared" ref="L112:L117" si="29">K112/J112</f>
        <v>1096.9999999999952</v>
      </c>
      <c r="M112" s="304">
        <v>0.72222222222222221</v>
      </c>
      <c r="N112" s="304">
        <v>0.73611111111111116</v>
      </c>
      <c r="O112" s="296">
        <v>20</v>
      </c>
      <c r="P112" s="416">
        <f t="shared" ref="P112:P117" si="30">(N112-M112)*24*60</f>
        <v>20.000000000000089</v>
      </c>
      <c r="Q112" s="296"/>
      <c r="R112" s="296"/>
    </row>
    <row r="113" spans="1:18">
      <c r="A113" s="641"/>
      <c r="B113" s="297" t="s">
        <v>115</v>
      </c>
      <c r="C113" s="318"/>
      <c r="D113" s="419" t="s">
        <v>159</v>
      </c>
      <c r="E113" s="419"/>
      <c r="F113" s="299">
        <v>18.18</v>
      </c>
      <c r="G113" s="412">
        <v>957</v>
      </c>
      <c r="H113" s="345">
        <f t="shared" si="3"/>
        <v>17398.259999999998</v>
      </c>
      <c r="I113" s="413"/>
      <c r="J113" s="301">
        <v>4</v>
      </c>
      <c r="K113" s="302">
        <f t="shared" si="28"/>
        <v>2871.0000000000105</v>
      </c>
      <c r="L113" s="303">
        <f t="shared" si="29"/>
        <v>717.75000000000261</v>
      </c>
      <c r="M113" s="304">
        <v>0.75</v>
      </c>
      <c r="N113" s="304">
        <v>0.76388888888888884</v>
      </c>
      <c r="O113" s="296">
        <v>20</v>
      </c>
      <c r="P113" s="416">
        <f t="shared" si="30"/>
        <v>19.999999999999929</v>
      </c>
      <c r="Q113" s="305"/>
      <c r="R113" s="305"/>
    </row>
    <row r="114" spans="1:18">
      <c r="A114" s="641"/>
      <c r="B114" s="297" t="s">
        <v>115</v>
      </c>
      <c r="C114" s="318"/>
      <c r="D114" s="419" t="s">
        <v>160</v>
      </c>
      <c r="E114" s="319"/>
      <c r="F114" s="299">
        <v>18.18</v>
      </c>
      <c r="G114" s="412">
        <v>1378</v>
      </c>
      <c r="H114" s="345">
        <f>F114*G114</f>
        <v>25052.04</v>
      </c>
      <c r="I114" s="413"/>
      <c r="J114" s="301">
        <v>3</v>
      </c>
      <c r="K114" s="302">
        <f t="shared" si="28"/>
        <v>3307.2000000000116</v>
      </c>
      <c r="L114" s="303">
        <f t="shared" si="29"/>
        <v>1102.400000000004</v>
      </c>
      <c r="M114" s="304">
        <v>0.77777777777777779</v>
      </c>
      <c r="N114" s="304">
        <v>0.79513888888888884</v>
      </c>
      <c r="O114" s="296">
        <v>20</v>
      </c>
      <c r="P114" s="416">
        <f t="shared" si="30"/>
        <v>24.999999999999911</v>
      </c>
      <c r="Q114" s="305"/>
      <c r="R114" s="305"/>
    </row>
    <row r="115" spans="1:18">
      <c r="A115" s="641"/>
      <c r="B115" s="297" t="s">
        <v>115</v>
      </c>
      <c r="C115" s="318"/>
      <c r="D115" s="319" t="s">
        <v>161</v>
      </c>
      <c r="E115" s="339"/>
      <c r="F115" s="299">
        <v>16.66</v>
      </c>
      <c r="G115" s="412">
        <v>5671</v>
      </c>
      <c r="H115" s="345">
        <f t="shared" ref="H115:H123" si="31">F115*G115</f>
        <v>94478.86</v>
      </c>
      <c r="I115" s="413"/>
      <c r="J115" s="301">
        <v>4</v>
      </c>
      <c r="K115" s="302">
        <f t="shared" si="28"/>
        <v>2958.7826086956547</v>
      </c>
      <c r="L115" s="303">
        <f t="shared" si="29"/>
        <v>739.69565217391369</v>
      </c>
      <c r="M115" s="304">
        <v>0.80902777777777779</v>
      </c>
      <c r="N115" s="304">
        <v>0.88888888888888884</v>
      </c>
      <c r="O115" s="296">
        <v>20</v>
      </c>
      <c r="P115" s="416">
        <f t="shared" si="30"/>
        <v>114.99999999999991</v>
      </c>
      <c r="Q115" s="305"/>
      <c r="R115" s="305"/>
    </row>
    <row r="116" spans="1:18">
      <c r="A116" s="641"/>
      <c r="B116" s="297" t="s">
        <v>115</v>
      </c>
      <c r="C116" s="318"/>
      <c r="D116" s="319" t="s">
        <v>162</v>
      </c>
      <c r="E116" s="336"/>
      <c r="F116" s="299">
        <v>22.281818181818181</v>
      </c>
      <c r="G116" s="412">
        <v>1008</v>
      </c>
      <c r="H116" s="345">
        <f t="shared" si="31"/>
        <v>22460.072727272727</v>
      </c>
      <c r="I116" s="413"/>
      <c r="J116" s="301">
        <v>4</v>
      </c>
      <c r="K116" s="302">
        <f t="shared" si="28"/>
        <v>3024.0000000000105</v>
      </c>
      <c r="L116" s="303">
        <f t="shared" si="29"/>
        <v>756.00000000000261</v>
      </c>
      <c r="M116" s="304">
        <v>0.90277777777777779</v>
      </c>
      <c r="N116" s="347">
        <v>0.91666666666666663</v>
      </c>
      <c r="O116" s="296">
        <v>20</v>
      </c>
      <c r="P116" s="416">
        <f t="shared" si="30"/>
        <v>19.999999999999929</v>
      </c>
      <c r="Q116" s="305">
        <v>0.875</v>
      </c>
      <c r="R116" s="305">
        <v>0.91666666666666663</v>
      </c>
    </row>
    <row r="117" spans="1:18">
      <c r="A117" s="641"/>
      <c r="B117" s="297" t="s">
        <v>115</v>
      </c>
      <c r="C117" s="318"/>
      <c r="D117" s="319" t="s">
        <v>163</v>
      </c>
      <c r="E117" s="335"/>
      <c r="F117" s="299">
        <v>17.890909090909091</v>
      </c>
      <c r="G117" s="412">
        <v>3931</v>
      </c>
      <c r="H117" s="345">
        <f t="shared" si="31"/>
        <v>70329.163636363635</v>
      </c>
      <c r="I117" s="413"/>
      <c r="J117" s="301">
        <v>3</v>
      </c>
      <c r="K117" s="302">
        <f t="shared" si="28"/>
        <v>3144.7999999999975</v>
      </c>
      <c r="L117" s="303">
        <f t="shared" si="29"/>
        <v>1048.2666666666657</v>
      </c>
      <c r="M117" s="304">
        <v>0.93055555555555547</v>
      </c>
      <c r="N117" s="304">
        <v>0.98263888888888884</v>
      </c>
      <c r="O117" s="302">
        <v>20</v>
      </c>
      <c r="P117" s="416">
        <f t="shared" si="30"/>
        <v>75.000000000000057</v>
      </c>
      <c r="Q117" s="305"/>
      <c r="R117" s="305"/>
    </row>
    <row r="118" spans="1:18">
      <c r="A118" s="641"/>
      <c r="B118" s="297">
        <v>0</v>
      </c>
      <c r="C118" s="318"/>
      <c r="D118" s="336"/>
      <c r="E118" s="335"/>
      <c r="F118" s="299" t="s">
        <v>105</v>
      </c>
      <c r="G118" s="412"/>
      <c r="H118" s="345">
        <f t="shared" si="31"/>
        <v>0</v>
      </c>
      <c r="I118" s="413"/>
      <c r="J118" s="301"/>
      <c r="K118" s="302"/>
      <c r="L118" s="303"/>
      <c r="M118" s="304"/>
      <c r="N118" s="304"/>
      <c r="O118" s="296"/>
      <c r="P118" s="416"/>
      <c r="Q118" s="305"/>
      <c r="R118" s="305"/>
    </row>
    <row r="119" spans="1:18">
      <c r="A119" s="641"/>
      <c r="B119" s="297">
        <v>0</v>
      </c>
      <c r="C119" s="318"/>
      <c r="D119" s="336"/>
      <c r="E119" s="335"/>
      <c r="F119" s="299" t="s">
        <v>105</v>
      </c>
      <c r="G119" s="412"/>
      <c r="H119" s="345">
        <f t="shared" si="31"/>
        <v>0</v>
      </c>
      <c r="I119" s="413"/>
      <c r="J119" s="301"/>
      <c r="K119" s="302"/>
      <c r="L119" s="303"/>
      <c r="M119" s="304"/>
      <c r="N119" s="304"/>
      <c r="O119" s="296"/>
      <c r="P119" s="416"/>
      <c r="Q119" s="305"/>
      <c r="R119" s="305"/>
    </row>
    <row r="120" spans="1:18">
      <c r="A120" s="641"/>
      <c r="B120" s="297">
        <v>0</v>
      </c>
      <c r="C120" s="318"/>
      <c r="D120" s="336"/>
      <c r="E120" s="335"/>
      <c r="F120" s="299" t="s">
        <v>105</v>
      </c>
      <c r="G120" s="412"/>
      <c r="H120" s="345"/>
      <c r="I120" s="413"/>
      <c r="J120" s="301"/>
      <c r="K120" s="302"/>
      <c r="L120" s="303"/>
      <c r="M120" s="304"/>
      <c r="N120" s="304"/>
      <c r="O120" s="296"/>
      <c r="P120" s="416"/>
      <c r="Q120" s="305"/>
      <c r="R120" s="305"/>
    </row>
    <row r="121" spans="1:18">
      <c r="A121" s="641"/>
      <c r="B121" s="297">
        <v>0</v>
      </c>
      <c r="C121" s="318"/>
      <c r="D121" s="336"/>
      <c r="E121" s="335"/>
      <c r="F121" s="299" t="s">
        <v>105</v>
      </c>
      <c r="G121" s="412"/>
      <c r="H121" s="345"/>
      <c r="I121" s="413"/>
      <c r="J121" s="301"/>
      <c r="K121" s="302"/>
      <c r="L121" s="303"/>
      <c r="M121" s="304"/>
      <c r="N121" s="304"/>
      <c r="O121" s="296"/>
      <c r="P121" s="416"/>
      <c r="Q121" s="305"/>
      <c r="R121" s="305"/>
    </row>
    <row r="122" spans="1:18">
      <c r="A122" s="641"/>
      <c r="B122" s="297">
        <v>0</v>
      </c>
      <c r="C122" s="318"/>
      <c r="D122" s="336"/>
      <c r="E122" s="335"/>
      <c r="F122" s="299" t="s">
        <v>105</v>
      </c>
      <c r="G122" s="412"/>
      <c r="H122" s="345"/>
      <c r="I122" s="413"/>
      <c r="J122" s="301"/>
      <c r="K122" s="302"/>
      <c r="L122" s="303"/>
      <c r="M122" s="304"/>
      <c r="N122" s="304"/>
      <c r="O122" s="296"/>
      <c r="P122" s="416"/>
      <c r="Q122" s="305"/>
      <c r="R122" s="305"/>
    </row>
    <row r="123" spans="1:18">
      <c r="A123" s="641"/>
      <c r="B123" s="297">
        <v>0</v>
      </c>
      <c r="C123" s="318"/>
      <c r="D123" s="336"/>
      <c r="E123" s="335"/>
      <c r="F123" s="299" t="s">
        <v>105</v>
      </c>
      <c r="G123" s="412"/>
      <c r="H123" s="345">
        <f t="shared" si="31"/>
        <v>0</v>
      </c>
      <c r="I123" s="413"/>
      <c r="J123" s="301"/>
      <c r="K123" s="302"/>
      <c r="L123" s="303"/>
      <c r="M123" s="304"/>
      <c r="N123" s="304"/>
      <c r="O123" s="296"/>
      <c r="P123" s="416"/>
      <c r="Q123" s="305"/>
      <c r="R123" s="305"/>
    </row>
    <row r="124" spans="1:18" ht="17.5" customHeight="1">
      <c r="A124" s="641"/>
      <c r="B124" s="297">
        <v>0</v>
      </c>
      <c r="C124" s="6" t="s">
        <v>142</v>
      </c>
      <c r="D124" s="642" t="s">
        <v>118</v>
      </c>
      <c r="E124" s="642"/>
      <c r="F124" s="308"/>
      <c r="G124" s="348"/>
      <c r="H124" s="349"/>
      <c r="I124" s="311"/>
      <c r="J124" s="312">
        <f>AVERAGE(J112:J123)</f>
        <v>3.5</v>
      </c>
      <c r="K124" s="312">
        <f>AVERAGE(K112:K123)</f>
        <v>3099.4637681159452</v>
      </c>
      <c r="L124" s="313">
        <f>AVERAGE(L112:L123)</f>
        <v>910.18538647343064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8" activePane="bottomLeft" state="frozen"/>
      <selection activeCell="N8" sqref="N8"/>
      <selection pane="bottomLeft" activeCell="N8" sqref="N8"/>
    </sheetView>
  </sheetViews>
  <sheetFormatPr defaultColWidth="7.90625" defaultRowHeight="15.5"/>
  <cols>
    <col min="1" max="1" width="14.26953125" style="33" customWidth="1"/>
    <col min="2" max="2" width="12.7265625" style="33" customWidth="1"/>
    <col min="3" max="3" width="12.7265625" style="33" hidden="1" customWidth="1"/>
    <col min="4" max="4" width="14.26953125" style="33" customWidth="1"/>
    <col min="5" max="5" width="16.453125" style="33" customWidth="1"/>
    <col min="6" max="6" width="8.90625" style="259" customWidth="1"/>
    <col min="7" max="7" width="20.26953125" style="33" bestFit="1" customWidth="1"/>
    <col min="8" max="8" width="16.36328125" style="33" customWidth="1"/>
    <col min="9" max="9" width="6.36328125" style="33" customWidth="1"/>
    <col min="10" max="10" width="10.08984375" style="33" customWidth="1"/>
    <col min="11" max="11" width="10.6328125" style="33" customWidth="1"/>
    <col min="12" max="12" width="14.453125" style="33" customWidth="1"/>
    <col min="13" max="13" width="10.08984375" style="33" customWidth="1"/>
    <col min="14" max="14" width="9.26953125" style="33" customWidth="1"/>
    <col min="15" max="15" width="11.90625" style="33" customWidth="1"/>
    <col min="16" max="16" width="6" style="33" customWidth="1"/>
    <col min="17" max="18" width="9.26953125" style="33" customWidth="1"/>
    <col min="19" max="19" width="8.6328125" style="33" customWidth="1"/>
    <col min="20" max="21" width="7.6328125" style="33" bestFit="1" customWidth="1"/>
    <col min="22" max="22" width="10.6328125" style="33" customWidth="1"/>
    <col min="23" max="23" width="8.6328125" style="278" customWidth="1"/>
    <col min="24" max="25" width="7.08984375" style="33" customWidth="1"/>
    <col min="26" max="27" width="9.453125" style="33" customWidth="1"/>
    <col min="28" max="28" width="12.6328125" style="33" customWidth="1"/>
    <col min="29" max="29" width="12.453125" style="33" customWidth="1"/>
    <col min="30" max="31" width="9.453125" style="33" customWidth="1"/>
    <col min="32" max="32" width="13.08984375" style="33" customWidth="1"/>
    <col min="33" max="33" width="10.36328125" style="33" customWidth="1"/>
    <col min="34" max="34" width="9.26953125" style="33" customWidth="1"/>
    <col min="35" max="35" width="7.90625" style="33" customWidth="1"/>
    <col min="36" max="36" width="24.453125" style="33" bestFit="1" customWidth="1"/>
    <col min="37" max="16384" width="7.90625" style="33"/>
  </cols>
  <sheetData>
    <row r="1" spans="1:34" ht="26.25" customHeight="1">
      <c r="A1" s="28" t="s">
        <v>164</v>
      </c>
      <c r="B1" s="28"/>
      <c r="C1" s="28"/>
      <c r="D1" s="423" t="s">
        <v>78</v>
      </c>
      <c r="E1" s="29">
        <f>SUM(G5:G173)</f>
        <v>164562</v>
      </c>
      <c r="F1" s="424" t="s">
        <v>4</v>
      </c>
      <c r="G1" s="30">
        <f>SUM(H5:H173)</f>
        <v>6542665.7510691024</v>
      </c>
      <c r="H1" s="420" t="s">
        <v>165</v>
      </c>
      <c r="I1" s="31">
        <f>M17+M30+M43+M56+M69+M82+M95+M108+M121+M134+M147+M160+M173</f>
        <v>194.90119047619046</v>
      </c>
      <c r="J1" s="440" t="s">
        <v>166</v>
      </c>
      <c r="K1" s="440"/>
      <c r="L1" s="440"/>
      <c r="M1" s="440" t="s">
        <v>167</v>
      </c>
      <c r="N1" s="440"/>
      <c r="O1" s="440"/>
      <c r="P1" s="440" t="s">
        <v>168</v>
      </c>
      <c r="Q1" s="440"/>
      <c r="R1" s="440"/>
      <c r="S1" s="440"/>
      <c r="T1" s="440" t="s">
        <v>81</v>
      </c>
      <c r="U1" s="440"/>
      <c r="V1" s="440"/>
      <c r="W1" s="440"/>
      <c r="X1" s="440"/>
      <c r="Y1" s="440"/>
      <c r="Z1" s="32" t="s">
        <v>169</v>
      </c>
      <c r="AA1" s="32" t="s">
        <v>170</v>
      </c>
      <c r="AB1" s="441" t="s">
        <v>171</v>
      </c>
      <c r="AC1" s="442"/>
      <c r="AD1" s="32" t="s">
        <v>169</v>
      </c>
      <c r="AE1" s="32" t="s">
        <v>172</v>
      </c>
      <c r="AF1" s="440" t="s">
        <v>173</v>
      </c>
      <c r="AG1" s="445"/>
      <c r="AH1" s="445"/>
    </row>
    <row r="2" spans="1:34" ht="26.25" customHeight="1">
      <c r="A2" s="450" t="s">
        <v>349</v>
      </c>
      <c r="B2" s="450"/>
      <c r="C2" s="423"/>
      <c r="D2" s="423" t="s">
        <v>83</v>
      </c>
      <c r="E2" s="34">
        <f>AVERAGE(O17,O30,O43,O56,O69,O82,O95,O108,O121,O134,O147,O160,O173)</f>
        <v>128.61153452109377</v>
      </c>
      <c r="F2" s="35" t="s">
        <v>84</v>
      </c>
      <c r="G2" s="36">
        <f>G1/E1</f>
        <v>39.758059278989698</v>
      </c>
      <c r="H2" s="420" t="s">
        <v>175</v>
      </c>
      <c r="I2" s="420">
        <f>COUNT(I5:I173)</f>
        <v>5</v>
      </c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43"/>
      <c r="AC2" s="444"/>
      <c r="AD2" s="38">
        <f>AD17+AD30+AD43+AD56+AD69+AD82+AD95+AD108+AD121+AD134+AD147+AD160+AD173</f>
        <v>4</v>
      </c>
      <c r="AE2" s="38">
        <f>AE17+AE30+AE43+AE56+AE69+AE82+AE95+AE108+AE121+AE134+AE147+AE160+AE173</f>
        <v>6</v>
      </c>
      <c r="AF2" s="445"/>
      <c r="AG2" s="445"/>
      <c r="AH2" s="445"/>
    </row>
    <row r="3" spans="1:34" ht="30.65" customHeight="1">
      <c r="A3" s="451" t="s">
        <v>86</v>
      </c>
      <c r="B3" s="451" t="s">
        <v>176</v>
      </c>
      <c r="C3" s="452"/>
      <c r="D3" s="451" t="s">
        <v>88</v>
      </c>
      <c r="E3" s="451"/>
      <c r="F3" s="452" t="s">
        <v>89</v>
      </c>
      <c r="G3" s="465" t="s">
        <v>177</v>
      </c>
      <c r="H3" s="452" t="s">
        <v>178</v>
      </c>
      <c r="I3" s="446" t="s">
        <v>92</v>
      </c>
      <c r="J3" s="447" t="s">
        <v>179</v>
      </c>
      <c r="K3" s="448" t="s">
        <v>180</v>
      </c>
      <c r="L3" s="449" t="s">
        <v>12</v>
      </c>
      <c r="M3" s="465" t="s">
        <v>179</v>
      </c>
      <c r="N3" s="448" t="s">
        <v>94</v>
      </c>
      <c r="O3" s="449" t="s">
        <v>83</v>
      </c>
      <c r="P3" s="447" t="s">
        <v>93</v>
      </c>
      <c r="Q3" s="449" t="s">
        <v>83</v>
      </c>
      <c r="R3" s="458" t="s">
        <v>181</v>
      </c>
      <c r="S3" s="459" t="s">
        <v>182</v>
      </c>
      <c r="T3" s="465" t="s">
        <v>95</v>
      </c>
      <c r="U3" s="465"/>
      <c r="V3" s="466" t="s">
        <v>183</v>
      </c>
      <c r="W3" s="446" t="s">
        <v>97</v>
      </c>
      <c r="X3" s="465" t="s">
        <v>98</v>
      </c>
      <c r="Y3" s="465"/>
      <c r="Z3" s="467" t="s">
        <v>184</v>
      </c>
      <c r="AA3" s="468"/>
      <c r="AB3" s="454" t="s">
        <v>185</v>
      </c>
      <c r="AC3" s="455"/>
      <c r="AD3" s="456" t="s">
        <v>186</v>
      </c>
      <c r="AE3" s="457"/>
      <c r="AF3" s="448" t="s">
        <v>94</v>
      </c>
      <c r="AG3" s="458" t="s">
        <v>181</v>
      </c>
      <c r="AH3" s="459" t="s">
        <v>182</v>
      </c>
    </row>
    <row r="4" spans="1:34" ht="30.65" customHeight="1">
      <c r="A4" s="452"/>
      <c r="B4" s="451"/>
      <c r="C4" s="453"/>
      <c r="D4" s="451"/>
      <c r="E4" s="451"/>
      <c r="F4" s="453"/>
      <c r="G4" s="465"/>
      <c r="H4" s="453"/>
      <c r="I4" s="446"/>
      <c r="J4" s="447"/>
      <c r="K4" s="448"/>
      <c r="L4" s="449"/>
      <c r="M4" s="465"/>
      <c r="N4" s="448"/>
      <c r="O4" s="449"/>
      <c r="P4" s="447"/>
      <c r="Q4" s="449"/>
      <c r="R4" s="458"/>
      <c r="S4" s="459"/>
      <c r="T4" s="430" t="s">
        <v>99</v>
      </c>
      <c r="U4" s="430" t="s">
        <v>100</v>
      </c>
      <c r="V4" s="465"/>
      <c r="W4" s="446"/>
      <c r="X4" s="424" t="s">
        <v>101</v>
      </c>
      <c r="Y4" s="424" t="s">
        <v>46</v>
      </c>
      <c r="Z4" s="430" t="s">
        <v>187</v>
      </c>
      <c r="AA4" s="430" t="s">
        <v>188</v>
      </c>
      <c r="AB4" s="455"/>
      <c r="AC4" s="455"/>
      <c r="AD4" s="430" t="s">
        <v>189</v>
      </c>
      <c r="AE4" s="39" t="s">
        <v>190</v>
      </c>
      <c r="AF4" s="448"/>
      <c r="AG4" s="458"/>
      <c r="AH4" s="459"/>
    </row>
    <row r="5" spans="1:34" ht="18.75" customHeight="1">
      <c r="A5" s="460" t="s">
        <v>191</v>
      </c>
      <c r="B5" s="40" t="s">
        <v>192</v>
      </c>
      <c r="C5" s="41"/>
      <c r="D5" s="42" t="s">
        <v>193</v>
      </c>
      <c r="E5" s="43"/>
      <c r="F5" s="359">
        <v>37.94</v>
      </c>
      <c r="G5" s="44">
        <v>4479.8</v>
      </c>
      <c r="H5" s="45">
        <f t="shared" ref="H5:H16" si="0">F5*G5</f>
        <v>169963.61199999999</v>
      </c>
      <c r="I5" s="421"/>
      <c r="J5" s="46">
        <v>20</v>
      </c>
      <c r="K5" s="44">
        <v>2400</v>
      </c>
      <c r="L5" s="47">
        <v>120</v>
      </c>
      <c r="M5" s="422">
        <v>20</v>
      </c>
      <c r="N5" s="44">
        <f t="shared" ref="N5:N10" si="1">G5/W5*60</f>
        <v>2277.8644067796617</v>
      </c>
      <c r="O5" s="47">
        <f t="shared" ref="O5:O10" si="2">N5/M5</f>
        <v>113.89322033898308</v>
      </c>
      <c r="P5" s="48">
        <f t="shared" ref="P5:P10" si="3">M5-J5</f>
        <v>0</v>
      </c>
      <c r="Q5" s="49">
        <f t="shared" ref="Q5:Q10" si="4">O5-L5</f>
        <v>-6.1067796610169154</v>
      </c>
      <c r="R5" s="428">
        <f t="shared" ref="R5:R10" si="5">O5/L5</f>
        <v>0.94911016949152571</v>
      </c>
      <c r="S5" s="463">
        <f>R17</f>
        <v>0.92373635427250633</v>
      </c>
      <c r="T5" s="50">
        <v>0.29166666666666669</v>
      </c>
      <c r="U5" s="50">
        <v>0.37361111111111112</v>
      </c>
      <c r="V5" s="424">
        <v>5</v>
      </c>
      <c r="W5" s="421">
        <f>(U5-T5)*24*60</f>
        <v>117.99999999999999</v>
      </c>
      <c r="X5" s="424"/>
      <c r="Y5" s="424"/>
      <c r="Z5" s="51"/>
      <c r="AA5" s="51"/>
      <c r="AB5" s="451"/>
      <c r="AC5" s="451"/>
      <c r="AD5" s="52"/>
      <c r="AE5" s="52"/>
      <c r="AF5" s="48">
        <f t="shared" ref="AF5:AF70" si="6">N5-K5</f>
        <v>-122.13559322033825</v>
      </c>
      <c r="AG5" s="428">
        <f t="shared" ref="AG5:AG70" si="7">N5/K5</f>
        <v>0.94911016949152571</v>
      </c>
      <c r="AH5" s="463">
        <f>AG17</f>
        <v>0.95836900817550896</v>
      </c>
    </row>
    <row r="6" spans="1:34" ht="19.149999999999999" customHeight="1">
      <c r="A6" s="461"/>
      <c r="B6" s="40" t="s">
        <v>192</v>
      </c>
      <c r="C6" s="41"/>
      <c r="D6" s="42" t="s">
        <v>194</v>
      </c>
      <c r="E6" s="43"/>
      <c r="F6" s="359">
        <v>31.266131815044861</v>
      </c>
      <c r="G6" s="44">
        <v>2815.15</v>
      </c>
      <c r="H6" s="45">
        <f t="shared" si="0"/>
        <v>88018.850979123541</v>
      </c>
      <c r="I6" s="421"/>
      <c r="J6" s="46">
        <v>18</v>
      </c>
      <c r="K6" s="44">
        <v>2600</v>
      </c>
      <c r="L6" s="47">
        <v>144.44444444444446</v>
      </c>
      <c r="M6" s="422">
        <v>19</v>
      </c>
      <c r="N6" s="44">
        <f t="shared" si="1"/>
        <v>2483.955882352941</v>
      </c>
      <c r="O6" s="47">
        <f t="shared" si="2"/>
        <v>130.73452012383899</v>
      </c>
      <c r="P6" s="48">
        <f t="shared" si="3"/>
        <v>1</v>
      </c>
      <c r="Q6" s="49">
        <f t="shared" si="4"/>
        <v>-13.709924320605467</v>
      </c>
      <c r="R6" s="428">
        <f t="shared" si="5"/>
        <v>0.90508513931888523</v>
      </c>
      <c r="S6" s="463"/>
      <c r="T6" s="50">
        <v>0.3888888888888889</v>
      </c>
      <c r="U6" s="50">
        <v>0.43611111111111112</v>
      </c>
      <c r="V6" s="424">
        <v>22</v>
      </c>
      <c r="W6" s="421">
        <f t="shared" ref="W6:W17" si="8">(U6-T6)*24*60</f>
        <v>68</v>
      </c>
      <c r="X6" s="53">
        <v>0.37708333333333338</v>
      </c>
      <c r="Y6" s="53">
        <v>0.38611111111111113</v>
      </c>
      <c r="Z6" s="54"/>
      <c r="AA6" s="54"/>
      <c r="AB6" s="451"/>
      <c r="AC6" s="451"/>
      <c r="AD6" s="438"/>
      <c r="AE6" s="438"/>
      <c r="AF6" s="48">
        <f t="shared" si="6"/>
        <v>-116.04411764705901</v>
      </c>
      <c r="AG6" s="428">
        <f t="shared" si="7"/>
        <v>0.95536764705882349</v>
      </c>
      <c r="AH6" s="463"/>
    </row>
    <row r="7" spans="1:34" ht="19.149999999999999" customHeight="1">
      <c r="A7" s="461"/>
      <c r="B7" s="40" t="s">
        <v>192</v>
      </c>
      <c r="C7" s="41"/>
      <c r="D7" s="42" t="s">
        <v>195</v>
      </c>
      <c r="E7" s="43"/>
      <c r="F7" s="359">
        <v>38</v>
      </c>
      <c r="G7" s="44">
        <v>4285.8</v>
      </c>
      <c r="H7" s="45">
        <f t="shared" si="0"/>
        <v>162860.4</v>
      </c>
      <c r="I7" s="421"/>
      <c r="J7" s="46">
        <v>19</v>
      </c>
      <c r="K7" s="44">
        <v>2600</v>
      </c>
      <c r="L7" s="47">
        <v>136.84210526315789</v>
      </c>
      <c r="M7" s="422">
        <v>20</v>
      </c>
      <c r="N7" s="44">
        <f t="shared" si="1"/>
        <v>2571.4800000000005</v>
      </c>
      <c r="O7" s="47">
        <f t="shared" si="2"/>
        <v>128.57400000000001</v>
      </c>
      <c r="P7" s="48">
        <f t="shared" si="3"/>
        <v>1</v>
      </c>
      <c r="Q7" s="49">
        <f t="shared" si="4"/>
        <v>-8.268105263157878</v>
      </c>
      <c r="R7" s="428">
        <f t="shared" si="5"/>
        <v>0.93957923076923089</v>
      </c>
      <c r="S7" s="463"/>
      <c r="T7" s="50">
        <v>0.44097222222222221</v>
      </c>
      <c r="U7" s="50">
        <v>0.51041666666666663</v>
      </c>
      <c r="V7" s="424">
        <v>7</v>
      </c>
      <c r="W7" s="421">
        <f t="shared" si="8"/>
        <v>99.999999999999972</v>
      </c>
      <c r="X7" s="53"/>
      <c r="Y7" s="53"/>
      <c r="Z7" s="54"/>
      <c r="AA7" s="54"/>
      <c r="AB7" s="451"/>
      <c r="AC7" s="451"/>
      <c r="AD7" s="438"/>
      <c r="AE7" s="438"/>
      <c r="AF7" s="48">
        <f t="shared" si="6"/>
        <v>-28.519999999999527</v>
      </c>
      <c r="AG7" s="428">
        <f t="shared" si="7"/>
        <v>0.98903076923076938</v>
      </c>
      <c r="AH7" s="463"/>
    </row>
    <row r="8" spans="1:34" ht="19.149999999999999" customHeight="1">
      <c r="A8" s="461"/>
      <c r="B8" s="40" t="s">
        <v>192</v>
      </c>
      <c r="C8" s="41"/>
      <c r="D8" s="42" t="s">
        <v>195</v>
      </c>
      <c r="E8" s="43"/>
      <c r="F8" s="359">
        <v>38</v>
      </c>
      <c r="G8" s="44">
        <v>5238.2000000000007</v>
      </c>
      <c r="H8" s="45">
        <f t="shared" si="0"/>
        <v>199051.60000000003</v>
      </c>
      <c r="I8" s="421"/>
      <c r="J8" s="46">
        <v>19</v>
      </c>
      <c r="K8" s="44">
        <v>2600</v>
      </c>
      <c r="L8" s="47">
        <v>136.84210526315789</v>
      </c>
      <c r="M8" s="422">
        <v>20</v>
      </c>
      <c r="N8" s="44">
        <f t="shared" si="1"/>
        <v>2514.3359999999998</v>
      </c>
      <c r="O8" s="47">
        <f t="shared" si="2"/>
        <v>125.71679999999999</v>
      </c>
      <c r="P8" s="48">
        <f t="shared" si="3"/>
        <v>1</v>
      </c>
      <c r="Q8" s="49">
        <f t="shared" si="4"/>
        <v>-11.125305263157898</v>
      </c>
      <c r="R8" s="428">
        <f t="shared" si="5"/>
        <v>0.91869969230769233</v>
      </c>
      <c r="S8" s="463"/>
      <c r="T8" s="50">
        <v>0.55138888888888882</v>
      </c>
      <c r="U8" s="50">
        <v>0.6381944444444444</v>
      </c>
      <c r="V8" s="424">
        <v>6</v>
      </c>
      <c r="W8" s="421">
        <f t="shared" si="8"/>
        <v>125.00000000000003</v>
      </c>
      <c r="X8" s="53"/>
      <c r="Y8" s="53"/>
      <c r="Z8" s="54"/>
      <c r="AA8" s="54"/>
      <c r="AB8" s="451"/>
      <c r="AC8" s="451"/>
      <c r="AD8" s="438"/>
      <c r="AE8" s="438"/>
      <c r="AF8" s="48">
        <f t="shared" si="6"/>
        <v>-85.664000000000215</v>
      </c>
      <c r="AG8" s="428">
        <f t="shared" si="7"/>
        <v>0.96705230769230766</v>
      </c>
      <c r="AH8" s="463"/>
    </row>
    <row r="9" spans="1:34" ht="19.149999999999999" customHeight="1">
      <c r="A9" s="461"/>
      <c r="B9" s="40" t="s">
        <v>192</v>
      </c>
      <c r="C9" s="55"/>
      <c r="D9" s="42" t="s">
        <v>194</v>
      </c>
      <c r="E9" s="56"/>
      <c r="F9" s="359">
        <v>31.266131815044861</v>
      </c>
      <c r="G9" s="57">
        <v>1515.85</v>
      </c>
      <c r="H9" s="45">
        <f t="shared" si="0"/>
        <v>47394.765911835748</v>
      </c>
      <c r="I9" s="438"/>
      <c r="J9" s="46">
        <v>18</v>
      </c>
      <c r="K9" s="44">
        <v>2600</v>
      </c>
      <c r="L9" s="47">
        <v>144.44444444444446</v>
      </c>
      <c r="M9" s="422">
        <v>19</v>
      </c>
      <c r="N9" s="44">
        <f t="shared" si="1"/>
        <v>2458.1351351351332</v>
      </c>
      <c r="O9" s="47">
        <f t="shared" si="2"/>
        <v>129.37553342816491</v>
      </c>
      <c r="P9" s="48">
        <f t="shared" si="3"/>
        <v>1</v>
      </c>
      <c r="Q9" s="49">
        <f t="shared" si="4"/>
        <v>-15.068911016279543</v>
      </c>
      <c r="R9" s="428">
        <f t="shared" si="5"/>
        <v>0.8956767698872955</v>
      </c>
      <c r="S9" s="463"/>
      <c r="T9" s="50">
        <v>0.65416666666666656</v>
      </c>
      <c r="U9" s="50">
        <v>0.67986111111111103</v>
      </c>
      <c r="V9" s="424">
        <v>23</v>
      </c>
      <c r="W9" s="421">
        <f t="shared" si="8"/>
        <v>37.000000000000028</v>
      </c>
      <c r="X9" s="53">
        <v>0.64166666666666672</v>
      </c>
      <c r="Y9" s="53">
        <v>0.65138888888888891</v>
      </c>
      <c r="Z9" s="54"/>
      <c r="AA9" s="54"/>
      <c r="AB9" s="451"/>
      <c r="AC9" s="451"/>
      <c r="AD9" s="438"/>
      <c r="AE9" s="438"/>
      <c r="AF9" s="48">
        <f t="shared" si="6"/>
        <v>-141.86486486486683</v>
      </c>
      <c r="AG9" s="428">
        <f t="shared" si="7"/>
        <v>0.94543659043658967</v>
      </c>
      <c r="AH9" s="463"/>
    </row>
    <row r="10" spans="1:34" ht="19.149999999999999" customHeight="1">
      <c r="A10" s="462"/>
      <c r="B10" s="40" t="s">
        <v>192</v>
      </c>
      <c r="C10" s="41"/>
      <c r="D10" s="42" t="s">
        <v>193</v>
      </c>
      <c r="E10" s="43"/>
      <c r="F10" s="359">
        <v>37.94</v>
      </c>
      <c r="G10" s="44">
        <v>2412.1999999999998</v>
      </c>
      <c r="H10" s="45">
        <f t="shared" si="0"/>
        <v>91518.867999999988</v>
      </c>
      <c r="I10" s="421"/>
      <c r="J10" s="46">
        <v>20</v>
      </c>
      <c r="K10" s="44">
        <v>2400</v>
      </c>
      <c r="L10" s="47">
        <v>120</v>
      </c>
      <c r="M10" s="422">
        <v>20</v>
      </c>
      <c r="N10" s="44">
        <f t="shared" si="1"/>
        <v>2261.4375000000023</v>
      </c>
      <c r="O10" s="47">
        <f t="shared" si="2"/>
        <v>113.07187500000012</v>
      </c>
      <c r="P10" s="48">
        <f t="shared" si="3"/>
        <v>0</v>
      </c>
      <c r="Q10" s="49">
        <f t="shared" si="4"/>
        <v>-6.9281249999998806</v>
      </c>
      <c r="R10" s="428">
        <f t="shared" si="5"/>
        <v>0.94226562500000099</v>
      </c>
      <c r="S10" s="464"/>
      <c r="T10" s="50">
        <v>0.68541666666666656</v>
      </c>
      <c r="U10" s="50">
        <v>0.72986111111111096</v>
      </c>
      <c r="V10" s="424">
        <v>8</v>
      </c>
      <c r="W10" s="421">
        <f t="shared" si="8"/>
        <v>63.999999999999929</v>
      </c>
      <c r="X10" s="53"/>
      <c r="Y10" s="53"/>
      <c r="Z10" s="54"/>
      <c r="AA10" s="54"/>
      <c r="AB10" s="451"/>
      <c r="AC10" s="451"/>
      <c r="AD10" s="438"/>
      <c r="AE10" s="438"/>
      <c r="AF10" s="48">
        <f t="shared" si="6"/>
        <v>-138.56249999999773</v>
      </c>
      <c r="AG10" s="428">
        <f t="shared" si="7"/>
        <v>0.94226562500000099</v>
      </c>
      <c r="AH10" s="464"/>
    </row>
    <row r="11" spans="1:34" ht="19.149999999999999" customHeight="1">
      <c r="A11" s="462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21"/>
      <c r="J11" s="46"/>
      <c r="K11" s="44"/>
      <c r="L11" s="47"/>
      <c r="M11" s="422"/>
      <c r="N11" s="44"/>
      <c r="O11" s="47"/>
      <c r="P11" s="48"/>
      <c r="Q11" s="49"/>
      <c r="R11" s="428"/>
      <c r="S11" s="464"/>
      <c r="T11" s="50"/>
      <c r="U11" s="50"/>
      <c r="V11" s="424"/>
      <c r="W11" s="421">
        <f t="shared" si="8"/>
        <v>0</v>
      </c>
      <c r="X11" s="53"/>
      <c r="Y11" s="53"/>
      <c r="Z11" s="54"/>
      <c r="AA11" s="54"/>
      <c r="AB11" s="451"/>
      <c r="AC11" s="451"/>
      <c r="AD11" s="438"/>
      <c r="AE11" s="438"/>
      <c r="AF11" s="48">
        <f t="shared" si="6"/>
        <v>0</v>
      </c>
      <c r="AG11" s="428" t="e">
        <f t="shared" si="7"/>
        <v>#DIV/0!</v>
      </c>
      <c r="AH11" s="464"/>
    </row>
    <row r="12" spans="1:34" ht="19.149999999999999" customHeight="1">
      <c r="A12" s="462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21"/>
      <c r="J12" s="46"/>
      <c r="K12" s="44"/>
      <c r="L12" s="47"/>
      <c r="M12" s="422"/>
      <c r="N12" s="44"/>
      <c r="O12" s="47"/>
      <c r="P12" s="48"/>
      <c r="Q12" s="49"/>
      <c r="R12" s="428"/>
      <c r="S12" s="464"/>
      <c r="T12" s="50"/>
      <c r="U12" s="50"/>
      <c r="V12" s="424"/>
      <c r="W12" s="421">
        <f t="shared" si="8"/>
        <v>0</v>
      </c>
      <c r="X12" s="53"/>
      <c r="Y12" s="53"/>
      <c r="Z12" s="54"/>
      <c r="AA12" s="54"/>
      <c r="AB12" s="451"/>
      <c r="AC12" s="451"/>
      <c r="AD12" s="438"/>
      <c r="AE12" s="438"/>
      <c r="AF12" s="48">
        <f t="shared" si="6"/>
        <v>0</v>
      </c>
      <c r="AG12" s="428" t="e">
        <f t="shared" si="7"/>
        <v>#DIV/0!</v>
      </c>
      <c r="AH12" s="464"/>
    </row>
    <row r="13" spans="1:34" ht="19.149999999999999" customHeight="1">
      <c r="A13" s="462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25"/>
      <c r="J13" s="46"/>
      <c r="K13" s="44"/>
      <c r="L13" s="47"/>
      <c r="M13" s="62"/>
      <c r="N13" s="44"/>
      <c r="O13" s="47"/>
      <c r="P13" s="48"/>
      <c r="Q13" s="49"/>
      <c r="R13" s="428"/>
      <c r="S13" s="464"/>
      <c r="T13" s="63"/>
      <c r="U13" s="63"/>
      <c r="V13" s="425"/>
      <c r="W13" s="421">
        <f t="shared" si="8"/>
        <v>0</v>
      </c>
      <c r="X13" s="64"/>
      <c r="Y13" s="64"/>
      <c r="Z13" s="54"/>
      <c r="AA13" s="54"/>
      <c r="AB13" s="451"/>
      <c r="AC13" s="451"/>
      <c r="AD13" s="438"/>
      <c r="AE13" s="438"/>
      <c r="AF13" s="48">
        <f t="shared" si="6"/>
        <v>0</v>
      </c>
      <c r="AG13" s="428" t="e">
        <f t="shared" si="7"/>
        <v>#DIV/0!</v>
      </c>
      <c r="AH13" s="464"/>
    </row>
    <row r="14" spans="1:34" ht="19.149999999999999" customHeight="1">
      <c r="A14" s="462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25"/>
      <c r="J14" s="46"/>
      <c r="K14" s="44"/>
      <c r="L14" s="47"/>
      <c r="M14" s="62"/>
      <c r="N14" s="44"/>
      <c r="O14" s="47"/>
      <c r="P14" s="48"/>
      <c r="Q14" s="49"/>
      <c r="R14" s="428"/>
      <c r="S14" s="464"/>
      <c r="T14" s="63"/>
      <c r="U14" s="63"/>
      <c r="V14" s="425"/>
      <c r="W14" s="421">
        <f t="shared" si="8"/>
        <v>0</v>
      </c>
      <c r="X14" s="64"/>
      <c r="Y14" s="64"/>
      <c r="Z14" s="54"/>
      <c r="AA14" s="54"/>
      <c r="AB14" s="451"/>
      <c r="AC14" s="451"/>
      <c r="AD14" s="438"/>
      <c r="AE14" s="438"/>
      <c r="AF14" s="65"/>
      <c r="AG14" s="429"/>
      <c r="AH14" s="464"/>
    </row>
    <row r="15" spans="1:34" ht="19.149999999999999" customHeight="1">
      <c r="A15" s="462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25"/>
      <c r="J15" s="46"/>
      <c r="K15" s="44"/>
      <c r="L15" s="47"/>
      <c r="M15" s="62"/>
      <c r="N15" s="68"/>
      <c r="O15" s="47"/>
      <c r="P15" s="48"/>
      <c r="Q15" s="49"/>
      <c r="R15" s="428"/>
      <c r="S15" s="464"/>
      <c r="T15" s="63"/>
      <c r="U15" s="63"/>
      <c r="V15" s="425"/>
      <c r="W15" s="421">
        <f t="shared" si="8"/>
        <v>0</v>
      </c>
      <c r="X15" s="64"/>
      <c r="Y15" s="64"/>
      <c r="Z15" s="54"/>
      <c r="AA15" s="54"/>
      <c r="AB15" s="451"/>
      <c r="AC15" s="451"/>
      <c r="AD15" s="438"/>
      <c r="AE15" s="438"/>
      <c r="AF15" s="65"/>
      <c r="AG15" s="429"/>
      <c r="AH15" s="464"/>
    </row>
    <row r="16" spans="1:34" ht="19.149999999999999" customHeight="1">
      <c r="A16" s="462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25"/>
      <c r="J16" s="46"/>
      <c r="K16" s="44"/>
      <c r="L16" s="47"/>
      <c r="M16" s="62"/>
      <c r="N16" s="68"/>
      <c r="O16" s="47"/>
      <c r="P16" s="48"/>
      <c r="Q16" s="49"/>
      <c r="R16" s="428"/>
      <c r="S16" s="464"/>
      <c r="T16" s="63"/>
      <c r="U16" s="63"/>
      <c r="V16" s="425"/>
      <c r="W16" s="421">
        <f t="shared" si="8"/>
        <v>0</v>
      </c>
      <c r="X16" s="64"/>
      <c r="Y16" s="64"/>
      <c r="Z16" s="54"/>
      <c r="AA16" s="54"/>
      <c r="AB16" s="451"/>
      <c r="AC16" s="451"/>
      <c r="AD16" s="438"/>
      <c r="AE16" s="438"/>
      <c r="AF16" s="65"/>
      <c r="AG16" s="429"/>
      <c r="AH16" s="464"/>
    </row>
    <row r="17" spans="1:34" ht="19.149999999999999" customHeight="1">
      <c r="A17" s="462"/>
      <c r="B17" s="69">
        <v>0</v>
      </c>
      <c r="C17" s="69" t="s">
        <v>198</v>
      </c>
      <c r="D17" s="469" t="s">
        <v>118</v>
      </c>
      <c r="E17" s="469"/>
      <c r="F17" s="360"/>
      <c r="G17" s="70"/>
      <c r="H17" s="71"/>
      <c r="I17" s="72"/>
      <c r="J17" s="70">
        <v>19</v>
      </c>
      <c r="K17" s="70">
        <v>2533.3333333333335</v>
      </c>
      <c r="L17" s="73">
        <v>133.76218323586747</v>
      </c>
      <c r="M17" s="70">
        <f t="shared" ref="M17:O17" si="9">AVERAGE(M5:M16)</f>
        <v>19.666666666666668</v>
      </c>
      <c r="N17" s="70">
        <f t="shared" si="9"/>
        <v>2427.8681540446228</v>
      </c>
      <c r="O17" s="73">
        <f t="shared" si="9"/>
        <v>123.56099148183118</v>
      </c>
      <c r="P17" s="65">
        <f t="shared" ref="P17:P23" si="10">M17-J17</f>
        <v>0.66666666666666785</v>
      </c>
      <c r="Q17" s="74">
        <f t="shared" ref="Q17:Q23" si="11">O17-L17</f>
        <v>-10.201191754036287</v>
      </c>
      <c r="R17" s="75">
        <f>O17/L17</f>
        <v>0.92373635427250633</v>
      </c>
      <c r="S17" s="464"/>
      <c r="T17" s="63"/>
      <c r="U17" s="63"/>
      <c r="V17" s="42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51"/>
      <c r="AC17" s="451"/>
      <c r="AD17" s="79">
        <f>SUM(AD5:AD16)</f>
        <v>0</v>
      </c>
      <c r="AE17" s="79">
        <f>SUM(AE5:AE16)</f>
        <v>0</v>
      </c>
      <c r="AF17" s="65">
        <f t="shared" si="6"/>
        <v>-105.46517928871071</v>
      </c>
      <c r="AG17" s="429">
        <f t="shared" si="7"/>
        <v>0.95836900817550896</v>
      </c>
      <c r="AH17" s="464"/>
    </row>
    <row r="18" spans="1:34" ht="19.149999999999999" customHeight="1">
      <c r="A18" s="471" t="s">
        <v>199</v>
      </c>
      <c r="B18" s="80" t="s">
        <v>192</v>
      </c>
      <c r="C18" s="81"/>
      <c r="D18" s="82" t="s">
        <v>200</v>
      </c>
      <c r="E18" s="83"/>
      <c r="F18" s="361">
        <v>36.86</v>
      </c>
      <c r="G18" s="57">
        <v>4494</v>
      </c>
      <c r="H18" s="84">
        <f t="shared" ref="H18:H29" si="12">F18*G18</f>
        <v>165648.84</v>
      </c>
      <c r="I18" s="438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2265.8823529411761</v>
      </c>
      <c r="O18" s="86">
        <f t="shared" ref="O18:O23" si="14">N18/M18</f>
        <v>125.88235294117645</v>
      </c>
      <c r="P18" s="54">
        <f t="shared" si="10"/>
        <v>1</v>
      </c>
      <c r="Q18" s="88">
        <f t="shared" si="11"/>
        <v>-6.4705882352941302</v>
      </c>
      <c r="R18" s="431">
        <f t="shared" ref="R18:R23" si="15">O18/L18</f>
        <v>0.95111111111111102</v>
      </c>
      <c r="S18" s="472">
        <f>R30</f>
        <v>0.89227731170511992</v>
      </c>
      <c r="T18" s="89">
        <v>0.16666666666666666</v>
      </c>
      <c r="U18" s="89">
        <v>0.24930555555555556</v>
      </c>
      <c r="V18" s="438">
        <v>5</v>
      </c>
      <c r="W18" s="90">
        <f>(U18-T18)*24*60</f>
        <v>119.00000000000001</v>
      </c>
      <c r="X18" s="86"/>
      <c r="Y18" s="86"/>
      <c r="Z18" s="54"/>
      <c r="AA18" s="54"/>
      <c r="AB18" s="451"/>
      <c r="AC18" s="451"/>
      <c r="AD18" s="438"/>
      <c r="AE18" s="438"/>
      <c r="AF18" s="91">
        <f t="shared" si="6"/>
        <v>15.882352941176123</v>
      </c>
      <c r="AG18" s="92">
        <f t="shared" si="7"/>
        <v>1.0070588235294116</v>
      </c>
      <c r="AH18" s="473">
        <f>AG30</f>
        <v>0.92304125819889171</v>
      </c>
    </row>
    <row r="19" spans="1:34" ht="19.149999999999999" customHeight="1">
      <c r="A19" s="471"/>
      <c r="B19" s="435" t="s">
        <v>192</v>
      </c>
      <c r="C19" s="434"/>
      <c r="D19" s="82" t="s">
        <v>206</v>
      </c>
      <c r="E19" s="83"/>
      <c r="F19" s="359">
        <v>38.630952380952372</v>
      </c>
      <c r="G19" s="57">
        <v>1756.44</v>
      </c>
      <c r="H19" s="84">
        <f t="shared" si="12"/>
        <v>67852.949999999983</v>
      </c>
      <c r="I19" s="438"/>
      <c r="J19" s="93">
        <v>18</v>
      </c>
      <c r="K19" s="44">
        <v>2600</v>
      </c>
      <c r="L19" s="47">
        <v>144.44444444444446</v>
      </c>
      <c r="M19" s="87">
        <v>19</v>
      </c>
      <c r="N19" s="94">
        <f t="shared" si="13"/>
        <v>2291.0086956521736</v>
      </c>
      <c r="O19" s="95">
        <f t="shared" si="14"/>
        <v>120.57940503432492</v>
      </c>
      <c r="P19" s="54">
        <f t="shared" si="10"/>
        <v>1</v>
      </c>
      <c r="Q19" s="88">
        <f t="shared" si="11"/>
        <v>-23.865039410119536</v>
      </c>
      <c r="R19" s="431">
        <f t="shared" si="15"/>
        <v>0.83478049639148011</v>
      </c>
      <c r="S19" s="472"/>
      <c r="T19" s="89">
        <v>0.26527777777777778</v>
      </c>
      <c r="U19" s="89">
        <v>0.29722222222222222</v>
      </c>
      <c r="V19" s="438">
        <v>23</v>
      </c>
      <c r="W19" s="90">
        <f>(U19-T19)*24*60</f>
        <v>46</v>
      </c>
      <c r="X19" s="96">
        <v>0.25277777777777777</v>
      </c>
      <c r="Y19" s="96">
        <v>0.26250000000000001</v>
      </c>
      <c r="Z19" s="54"/>
      <c r="AA19" s="54"/>
      <c r="AB19" s="451"/>
      <c r="AC19" s="451"/>
      <c r="AD19" s="438"/>
      <c r="AE19" s="438"/>
      <c r="AF19" s="48">
        <f t="shared" si="6"/>
        <v>-308.99130434782637</v>
      </c>
      <c r="AG19" s="428">
        <f t="shared" si="7"/>
        <v>0.88115719063545139</v>
      </c>
      <c r="AH19" s="474"/>
    </row>
    <row r="20" spans="1:34" ht="19.149999999999999" customHeight="1">
      <c r="A20" s="471"/>
      <c r="B20" s="435" t="s">
        <v>201</v>
      </c>
      <c r="C20" s="55"/>
      <c r="D20" s="42" t="s">
        <v>202</v>
      </c>
      <c r="E20" s="83"/>
      <c r="F20" s="359">
        <v>38.39</v>
      </c>
      <c r="G20" s="57">
        <v>2327</v>
      </c>
      <c r="H20" s="84">
        <f t="shared" si="12"/>
        <v>89333.53</v>
      </c>
      <c r="I20" s="438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1485.3191489361704</v>
      </c>
      <c r="O20" s="95">
        <f t="shared" si="14"/>
        <v>87.371714643304145</v>
      </c>
      <c r="P20" s="54">
        <f t="shared" si="10"/>
        <v>1</v>
      </c>
      <c r="Q20" s="88">
        <f t="shared" si="11"/>
        <v>-14.878285356695855</v>
      </c>
      <c r="R20" s="431">
        <f t="shared" si="15"/>
        <v>0.85449109675603074</v>
      </c>
      <c r="S20" s="472"/>
      <c r="T20" s="89">
        <v>0.30208333333333331</v>
      </c>
      <c r="U20" s="89">
        <v>0.36736111111111108</v>
      </c>
      <c r="V20" s="438">
        <v>7</v>
      </c>
      <c r="W20" s="90">
        <f t="shared" ref="W20:W29" si="16">(U20-T20)*24*60</f>
        <v>93.999999999999986</v>
      </c>
      <c r="X20" s="96"/>
      <c r="Y20" s="96"/>
      <c r="Z20" s="54"/>
      <c r="AA20" s="54"/>
      <c r="AB20" s="451"/>
      <c r="AC20" s="451"/>
      <c r="AD20" s="438"/>
      <c r="AE20" s="438"/>
      <c r="AF20" s="91">
        <f t="shared" si="6"/>
        <v>-150.68085106382955</v>
      </c>
      <c r="AG20" s="92">
        <f t="shared" si="7"/>
        <v>0.90789679030328263</v>
      </c>
      <c r="AH20" s="474"/>
    </row>
    <row r="21" spans="1:34" ht="19.149999999999999" customHeight="1">
      <c r="A21" s="471"/>
      <c r="B21" s="435" t="s">
        <v>201</v>
      </c>
      <c r="C21" s="97"/>
      <c r="D21" s="98" t="s">
        <v>205</v>
      </c>
      <c r="E21" s="43"/>
      <c r="F21" s="359">
        <v>38.1</v>
      </c>
      <c r="G21" s="44">
        <v>1106</v>
      </c>
      <c r="H21" s="84">
        <f t="shared" si="12"/>
        <v>42138.6</v>
      </c>
      <c r="I21" s="424"/>
      <c r="J21" s="93">
        <v>17</v>
      </c>
      <c r="K21" s="44">
        <v>1500</v>
      </c>
      <c r="L21" s="47">
        <v>88.235294117647058</v>
      </c>
      <c r="M21" s="422">
        <v>16</v>
      </c>
      <c r="N21" s="94">
        <f t="shared" si="13"/>
        <v>1301.1764705882358</v>
      </c>
      <c r="O21" s="95">
        <f t="shared" si="14"/>
        <v>81.323529411764738</v>
      </c>
      <c r="P21" s="54">
        <f t="shared" si="10"/>
        <v>-1</v>
      </c>
      <c r="Q21" s="88">
        <f t="shared" si="11"/>
        <v>-6.9117647058823195</v>
      </c>
      <c r="R21" s="431">
        <f t="shared" si="15"/>
        <v>0.92166666666666708</v>
      </c>
      <c r="S21" s="472"/>
      <c r="T21" s="89">
        <v>0.38263888888888892</v>
      </c>
      <c r="U21" s="89">
        <v>0.41805555555555557</v>
      </c>
      <c r="V21" s="438">
        <v>22</v>
      </c>
      <c r="W21" s="90">
        <f t="shared" si="16"/>
        <v>50.999999999999979</v>
      </c>
      <c r="X21" s="96">
        <v>0.37152777777777773</v>
      </c>
      <c r="Y21" s="96">
        <v>0.38194444444444442</v>
      </c>
      <c r="Z21" s="54"/>
      <c r="AA21" s="54"/>
      <c r="AB21" s="451"/>
      <c r="AC21" s="451"/>
      <c r="AD21" s="438"/>
      <c r="AE21" s="438"/>
      <c r="AF21" s="48">
        <f t="shared" si="6"/>
        <v>-198.82352941176418</v>
      </c>
      <c r="AG21" s="428">
        <f t="shared" si="7"/>
        <v>0.86745098039215718</v>
      </c>
      <c r="AH21" s="475"/>
    </row>
    <row r="22" spans="1:34" ht="19.149999999999999" customHeight="1">
      <c r="A22" s="471"/>
      <c r="B22" s="435" t="s">
        <v>192</v>
      </c>
      <c r="C22" s="97"/>
      <c r="D22" s="42" t="s">
        <v>206</v>
      </c>
      <c r="E22" s="43"/>
      <c r="F22" s="359">
        <v>38.630952380952372</v>
      </c>
      <c r="G22" s="44">
        <v>4516.5599999999995</v>
      </c>
      <c r="H22" s="84">
        <f t="shared" si="12"/>
        <v>174479.01428571422</v>
      </c>
      <c r="I22" s="424"/>
      <c r="J22" s="93">
        <v>18</v>
      </c>
      <c r="K22" s="44">
        <v>2600</v>
      </c>
      <c r="L22" s="47">
        <v>144.44444444444446</v>
      </c>
      <c r="M22" s="87">
        <v>19</v>
      </c>
      <c r="N22" s="94">
        <f t="shared" si="13"/>
        <v>2441.3837837837837</v>
      </c>
      <c r="O22" s="95">
        <f t="shared" si="14"/>
        <v>128.49388335704126</v>
      </c>
      <c r="P22" s="54">
        <f t="shared" si="10"/>
        <v>1</v>
      </c>
      <c r="Q22" s="88">
        <f t="shared" si="11"/>
        <v>-15.950561087403202</v>
      </c>
      <c r="R22" s="431">
        <f t="shared" si="15"/>
        <v>0.88957303862567016</v>
      </c>
      <c r="S22" s="472"/>
      <c r="T22" s="89">
        <v>0.42291666666666666</v>
      </c>
      <c r="U22" s="89">
        <v>0.5</v>
      </c>
      <c r="V22" s="438">
        <v>7</v>
      </c>
      <c r="W22" s="90">
        <f t="shared" si="16"/>
        <v>111</v>
      </c>
      <c r="X22" s="96"/>
      <c r="Y22" s="96"/>
      <c r="Z22" s="54"/>
      <c r="AA22" s="54"/>
      <c r="AB22" s="451"/>
      <c r="AC22" s="451"/>
      <c r="AD22" s="438"/>
      <c r="AE22" s="438"/>
      <c r="AF22" s="91">
        <f t="shared" si="6"/>
        <v>-158.61621621621634</v>
      </c>
      <c r="AG22" s="92">
        <f t="shared" si="7"/>
        <v>0.93899376299376291</v>
      </c>
      <c r="AH22" s="475"/>
    </row>
    <row r="23" spans="1:34" ht="19.149999999999999" customHeight="1">
      <c r="A23" s="471"/>
      <c r="B23" s="435" t="s">
        <v>201</v>
      </c>
      <c r="C23" s="97"/>
      <c r="D23" s="42" t="s">
        <v>317</v>
      </c>
      <c r="E23" s="43"/>
      <c r="F23" s="359">
        <v>49.91</v>
      </c>
      <c r="G23" s="44">
        <v>2582.25</v>
      </c>
      <c r="H23" s="84">
        <f t="shared" si="12"/>
        <v>128880.09749999999</v>
      </c>
      <c r="I23" s="424">
        <v>1</v>
      </c>
      <c r="J23" s="93">
        <v>15</v>
      </c>
      <c r="K23" s="44">
        <v>1500</v>
      </c>
      <c r="L23" s="47">
        <v>100</v>
      </c>
      <c r="M23" s="87">
        <v>15</v>
      </c>
      <c r="N23" s="94">
        <f t="shared" si="13"/>
        <v>1371.1061946902646</v>
      </c>
      <c r="O23" s="95">
        <f t="shared" si="14"/>
        <v>91.407079646017635</v>
      </c>
      <c r="P23" s="54">
        <f t="shared" si="10"/>
        <v>0</v>
      </c>
      <c r="Q23" s="88">
        <f t="shared" si="11"/>
        <v>-8.5929203539823646</v>
      </c>
      <c r="R23" s="431">
        <f t="shared" si="15"/>
        <v>0.9140707964601763</v>
      </c>
      <c r="S23" s="472"/>
      <c r="T23" s="89">
        <v>0.54166666666666663</v>
      </c>
      <c r="U23" s="89">
        <v>0.62013888888888891</v>
      </c>
      <c r="V23" s="438">
        <v>6</v>
      </c>
      <c r="W23" s="90">
        <f t="shared" si="16"/>
        <v>113.00000000000009</v>
      </c>
      <c r="X23" s="96"/>
      <c r="Y23" s="96"/>
      <c r="Z23" s="54"/>
      <c r="AA23" s="54"/>
      <c r="AB23" s="451"/>
      <c r="AC23" s="451"/>
      <c r="AD23" s="438"/>
      <c r="AE23" s="438">
        <v>1</v>
      </c>
      <c r="AF23" s="48">
        <f t="shared" si="6"/>
        <v>-128.8938053097354</v>
      </c>
      <c r="AG23" s="428">
        <f t="shared" si="7"/>
        <v>0.91407079646017642</v>
      </c>
      <c r="AH23" s="475"/>
    </row>
    <row r="24" spans="1:34" ht="19.149999999999999" customHeight="1">
      <c r="A24" s="471"/>
      <c r="B24" s="435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1"/>
      <c r="S24" s="472"/>
      <c r="T24" s="89"/>
      <c r="U24" s="89"/>
      <c r="V24" s="438"/>
      <c r="W24" s="90">
        <f t="shared" si="16"/>
        <v>0</v>
      </c>
      <c r="X24" s="438"/>
      <c r="Y24" s="438"/>
      <c r="Z24" s="54"/>
      <c r="AA24" s="54"/>
      <c r="AB24" s="451"/>
      <c r="AC24" s="451"/>
      <c r="AD24" s="438"/>
      <c r="AE24" s="438"/>
      <c r="AF24" s="91">
        <f t="shared" si="6"/>
        <v>0</v>
      </c>
      <c r="AG24" s="92" t="e">
        <f t="shared" si="7"/>
        <v>#DIV/0!</v>
      </c>
      <c r="AH24" s="475"/>
    </row>
    <row r="25" spans="1:34" ht="19.149999999999999" customHeight="1">
      <c r="A25" s="471"/>
      <c r="B25" s="435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1"/>
      <c r="S25" s="472"/>
      <c r="T25" s="89"/>
      <c r="U25" s="89"/>
      <c r="V25" s="438"/>
      <c r="W25" s="90">
        <f t="shared" si="16"/>
        <v>0</v>
      </c>
      <c r="X25" s="438"/>
      <c r="Y25" s="438"/>
      <c r="Z25" s="54"/>
      <c r="AA25" s="54"/>
      <c r="AB25" s="451"/>
      <c r="AC25" s="451"/>
      <c r="AD25" s="438"/>
      <c r="AE25" s="438"/>
      <c r="AF25" s="48">
        <f t="shared" si="6"/>
        <v>0</v>
      </c>
      <c r="AG25" s="428" t="e">
        <f t="shared" si="7"/>
        <v>#DIV/0!</v>
      </c>
      <c r="AH25" s="475"/>
    </row>
    <row r="26" spans="1:34" ht="19.149999999999999" customHeight="1">
      <c r="A26" s="471"/>
      <c r="B26" s="435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1"/>
      <c r="S26" s="472"/>
      <c r="T26" s="89"/>
      <c r="U26" s="89"/>
      <c r="V26" s="438"/>
      <c r="W26" s="90">
        <f t="shared" si="16"/>
        <v>0</v>
      </c>
      <c r="X26" s="438"/>
      <c r="Y26" s="438"/>
      <c r="Z26" s="54"/>
      <c r="AA26" s="54"/>
      <c r="AB26" s="451"/>
      <c r="AC26" s="451"/>
      <c r="AD26" s="438"/>
      <c r="AE26" s="438"/>
      <c r="AF26" s="91">
        <f t="shared" si="6"/>
        <v>0</v>
      </c>
      <c r="AG26" s="92" t="e">
        <f t="shared" si="7"/>
        <v>#DIV/0!</v>
      </c>
      <c r="AH26" s="475"/>
    </row>
    <row r="27" spans="1:34" ht="19.149999999999999" customHeight="1">
      <c r="A27" s="471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1"/>
      <c r="S27" s="472"/>
      <c r="T27" s="89"/>
      <c r="U27" s="89"/>
      <c r="V27" s="438"/>
      <c r="W27" s="90">
        <f t="shared" si="16"/>
        <v>0</v>
      </c>
      <c r="X27" s="438"/>
      <c r="Y27" s="438"/>
      <c r="Z27" s="54"/>
      <c r="AA27" s="54"/>
      <c r="AB27" s="451"/>
      <c r="AC27" s="451"/>
      <c r="AD27" s="438"/>
      <c r="AE27" s="438"/>
      <c r="AF27" s="48">
        <f t="shared" si="6"/>
        <v>0</v>
      </c>
      <c r="AG27" s="428" t="e">
        <f t="shared" si="7"/>
        <v>#DIV/0!</v>
      </c>
      <c r="AH27" s="475"/>
    </row>
    <row r="28" spans="1:34" ht="19.149999999999999" customHeight="1">
      <c r="A28" s="471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1"/>
      <c r="S28" s="472"/>
      <c r="T28" s="89"/>
      <c r="U28" s="89"/>
      <c r="V28" s="438"/>
      <c r="W28" s="90">
        <f t="shared" si="16"/>
        <v>0</v>
      </c>
      <c r="X28" s="438"/>
      <c r="Y28" s="438"/>
      <c r="Z28" s="54"/>
      <c r="AA28" s="54"/>
      <c r="AB28" s="451"/>
      <c r="AC28" s="451"/>
      <c r="AD28" s="438"/>
      <c r="AE28" s="438"/>
      <c r="AF28" s="91">
        <f t="shared" si="6"/>
        <v>0</v>
      </c>
      <c r="AG28" s="92" t="e">
        <f t="shared" si="7"/>
        <v>#DIV/0!</v>
      </c>
      <c r="AH28" s="475"/>
    </row>
    <row r="29" spans="1:34" ht="19.149999999999999" customHeight="1">
      <c r="A29" s="471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1"/>
      <c r="S29" s="472"/>
      <c r="T29" s="89"/>
      <c r="U29" s="89"/>
      <c r="V29" s="438"/>
      <c r="W29" s="90">
        <f t="shared" si="16"/>
        <v>0</v>
      </c>
      <c r="X29" s="438"/>
      <c r="Y29" s="438"/>
      <c r="Z29" s="54"/>
      <c r="AA29" s="54"/>
      <c r="AB29" s="451"/>
      <c r="AC29" s="451"/>
      <c r="AD29" s="438"/>
      <c r="AE29" s="438"/>
      <c r="AF29" s="48">
        <f t="shared" si="6"/>
        <v>0</v>
      </c>
      <c r="AG29" s="428"/>
      <c r="AH29" s="475"/>
    </row>
    <row r="30" spans="1:34" ht="19.149999999999999" customHeight="1">
      <c r="A30" s="471"/>
      <c r="B30" s="99">
        <v>0</v>
      </c>
      <c r="C30" s="100" t="s">
        <v>207</v>
      </c>
      <c r="D30" s="470" t="s">
        <v>118</v>
      </c>
      <c r="E30" s="470"/>
      <c r="F30" s="363"/>
      <c r="G30" s="101"/>
      <c r="H30" s="102"/>
      <c r="I30" s="103"/>
      <c r="J30" s="101">
        <v>16.833333333333332</v>
      </c>
      <c r="K30" s="101">
        <v>2014.3333333333333</v>
      </c>
      <c r="L30" s="104">
        <v>118.62118736383444</v>
      </c>
      <c r="M30" s="101">
        <f t="shared" ref="M30:O30" si="17">AVERAGE(M18:M29)</f>
        <v>17.333333333333332</v>
      </c>
      <c r="N30" s="101">
        <f t="shared" si="17"/>
        <v>1859.3127744319675</v>
      </c>
      <c r="O30" s="104">
        <f t="shared" si="17"/>
        <v>105.84299417227153</v>
      </c>
      <c r="P30" s="54">
        <f t="shared" ref="P30:P37" si="18">M30-J30</f>
        <v>0.5</v>
      </c>
      <c r="Q30" s="88">
        <f t="shared" ref="Q30:Q37" si="19">O30-L30</f>
        <v>-12.778193191562906</v>
      </c>
      <c r="R30" s="105">
        <f t="shared" ref="R30:R37" si="20">O30/L30</f>
        <v>0.89227731170511992</v>
      </c>
      <c r="S30" s="4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51"/>
      <c r="AC30" s="451"/>
      <c r="AD30" s="107">
        <f>SUM(AD18:AD29)</f>
        <v>0</v>
      </c>
      <c r="AE30" s="107">
        <f>SUM(AE18:AE29)</f>
        <v>1</v>
      </c>
      <c r="AF30" s="108">
        <f t="shared" si="6"/>
        <v>-155.0205589013658</v>
      </c>
      <c r="AG30" s="109">
        <f t="shared" ref="AG30" si="21">N30/K30</f>
        <v>0.92304125819889171</v>
      </c>
      <c r="AH30" s="476"/>
    </row>
    <row r="31" spans="1:34" ht="19.149999999999999" customHeight="1">
      <c r="A31" s="479" t="s">
        <v>208</v>
      </c>
      <c r="B31" s="110" t="s">
        <v>115</v>
      </c>
      <c r="C31" s="66"/>
      <c r="D31" s="111" t="s">
        <v>209</v>
      </c>
      <c r="E31" s="112"/>
      <c r="F31" s="364">
        <v>35.33</v>
      </c>
      <c r="G31" s="94">
        <v>2078</v>
      </c>
      <c r="H31" s="113">
        <f t="shared" ref="H31:H40" si="22">F31*G31</f>
        <v>73415.739999999991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7" si="23">G31/W31*60</f>
        <v>1889.090909090909</v>
      </c>
      <c r="O31" s="116">
        <f t="shared" ref="O31:O37" si="24">N31/M31</f>
        <v>157.42424242424241</v>
      </c>
      <c r="P31" s="117">
        <f t="shared" si="18"/>
        <v>0</v>
      </c>
      <c r="Q31" s="118">
        <f t="shared" si="19"/>
        <v>-19.075757575757592</v>
      </c>
      <c r="R31" s="432">
        <f t="shared" si="20"/>
        <v>0.89192205339514108</v>
      </c>
      <c r="S31" s="481">
        <f>R43</f>
        <v>0.87906073212346036</v>
      </c>
      <c r="T31" s="119">
        <v>0.16666666666666666</v>
      </c>
      <c r="U31" s="119">
        <v>0.21249999999999999</v>
      </c>
      <c r="V31" s="52">
        <v>5</v>
      </c>
      <c r="W31" s="120">
        <f t="shared" ref="W31:W42" si="25">(U31-T31)*24*60</f>
        <v>66</v>
      </c>
      <c r="X31" s="52"/>
      <c r="Y31" s="52"/>
      <c r="Z31" s="51"/>
      <c r="AA31" s="51"/>
      <c r="AB31" s="451"/>
      <c r="AC31" s="451"/>
      <c r="AD31" s="52"/>
      <c r="AE31" s="52"/>
      <c r="AF31" s="117">
        <f t="shared" si="6"/>
        <v>-228.90909090909099</v>
      </c>
      <c r="AG31" s="121">
        <f t="shared" si="7"/>
        <v>0.89192205339514119</v>
      </c>
      <c r="AH31" s="477">
        <f>AG43</f>
        <v>0.87547782612173419</v>
      </c>
    </row>
    <row r="32" spans="1:34" ht="19.149999999999999" customHeight="1">
      <c r="A32" s="480"/>
      <c r="B32" s="122" t="s">
        <v>115</v>
      </c>
      <c r="C32" s="123"/>
      <c r="D32" s="98" t="s">
        <v>210</v>
      </c>
      <c r="E32" s="43"/>
      <c r="F32" s="359">
        <v>34.229999999999997</v>
      </c>
      <c r="G32" s="44">
        <v>1964</v>
      </c>
      <c r="H32" s="84">
        <f t="shared" si="22"/>
        <v>67227.719999999987</v>
      </c>
      <c r="I32" s="421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1870.4761904761899</v>
      </c>
      <c r="O32" s="47">
        <f t="shared" si="24"/>
        <v>155.87301587301582</v>
      </c>
      <c r="P32" s="48">
        <f t="shared" si="18"/>
        <v>0</v>
      </c>
      <c r="Q32" s="49">
        <f t="shared" si="19"/>
        <v>-20.626984126984183</v>
      </c>
      <c r="R32" s="428">
        <f t="shared" si="20"/>
        <v>0.88313323440802161</v>
      </c>
      <c r="S32" s="472"/>
      <c r="T32" s="89">
        <v>0.21805555555555556</v>
      </c>
      <c r="U32" s="89">
        <v>0.26180555555555557</v>
      </c>
      <c r="V32" s="438">
        <v>8</v>
      </c>
      <c r="W32" s="90">
        <f t="shared" si="25"/>
        <v>63.000000000000014</v>
      </c>
      <c r="X32" s="124"/>
      <c r="Y32" s="124"/>
      <c r="Z32" s="125"/>
      <c r="AA32" s="125"/>
      <c r="AB32" s="451"/>
      <c r="AC32" s="451"/>
      <c r="AD32" s="438"/>
      <c r="AE32" s="438"/>
      <c r="AF32" s="48">
        <f t="shared" si="6"/>
        <v>-247.52380952381009</v>
      </c>
      <c r="AG32" s="428">
        <f t="shared" si="7"/>
        <v>0.88313323440802172</v>
      </c>
      <c r="AH32" s="463"/>
    </row>
    <row r="33" spans="1:34" ht="19.149999999999999" customHeight="1">
      <c r="A33" s="480"/>
      <c r="B33" s="122" t="s">
        <v>201</v>
      </c>
      <c r="C33" s="438"/>
      <c r="D33" s="82" t="s">
        <v>317</v>
      </c>
      <c r="E33" s="83"/>
      <c r="F33" s="359">
        <v>49.91</v>
      </c>
      <c r="G33" s="57">
        <v>2112.75</v>
      </c>
      <c r="H33" s="84">
        <f t="shared" si="22"/>
        <v>105447.35249999999</v>
      </c>
      <c r="I33" s="438"/>
      <c r="J33" s="46">
        <v>15</v>
      </c>
      <c r="K33" s="44">
        <v>1500</v>
      </c>
      <c r="L33" s="47">
        <v>100</v>
      </c>
      <c r="M33" s="46">
        <v>15</v>
      </c>
      <c r="N33" s="44">
        <f t="shared" si="23"/>
        <v>1306.8556701030932</v>
      </c>
      <c r="O33" s="47">
        <f t="shared" si="24"/>
        <v>87.123711340206214</v>
      </c>
      <c r="P33" s="48">
        <f t="shared" si="18"/>
        <v>0</v>
      </c>
      <c r="Q33" s="49">
        <f t="shared" si="19"/>
        <v>-12.876288659793786</v>
      </c>
      <c r="R33" s="428">
        <f t="shared" si="20"/>
        <v>0.87123711340206211</v>
      </c>
      <c r="S33" s="472"/>
      <c r="T33" s="89">
        <v>0.27708333333333335</v>
      </c>
      <c r="U33" s="89">
        <v>0.34444444444444444</v>
      </c>
      <c r="V33" s="438">
        <v>22</v>
      </c>
      <c r="W33" s="90">
        <f t="shared" si="25"/>
        <v>96.999999999999972</v>
      </c>
      <c r="X33" s="124">
        <v>0.26527777777777778</v>
      </c>
      <c r="Y33" s="124">
        <v>0.27430555555555552</v>
      </c>
      <c r="Z33" s="125"/>
      <c r="AA33" s="125"/>
      <c r="AB33" s="451"/>
      <c r="AC33" s="451"/>
      <c r="AD33" s="438"/>
      <c r="AE33" s="438"/>
      <c r="AF33" s="48">
        <f t="shared" si="6"/>
        <v>-193.14432989690681</v>
      </c>
      <c r="AG33" s="126">
        <f t="shared" si="7"/>
        <v>0.87123711340206211</v>
      </c>
      <c r="AH33" s="463"/>
    </row>
    <row r="34" spans="1:34" ht="19.149999999999999" customHeight="1">
      <c r="A34" s="480"/>
      <c r="B34" s="122" t="s">
        <v>196</v>
      </c>
      <c r="C34" s="127"/>
      <c r="D34" s="82" t="s">
        <v>212</v>
      </c>
      <c r="E34" s="83"/>
      <c r="F34" s="359">
        <v>54.09</v>
      </c>
      <c r="G34" s="57">
        <v>2879.02</v>
      </c>
      <c r="H34" s="84">
        <f t="shared" si="22"/>
        <v>155726.1918</v>
      </c>
      <c r="I34" s="438"/>
      <c r="J34" s="46">
        <v>18</v>
      </c>
      <c r="K34" s="44">
        <v>1500</v>
      </c>
      <c r="L34" s="47">
        <v>83.333333333333329</v>
      </c>
      <c r="M34" s="46">
        <v>18</v>
      </c>
      <c r="N34" s="44">
        <f t="shared" si="23"/>
        <v>1270.155882352941</v>
      </c>
      <c r="O34" s="47">
        <f t="shared" si="24"/>
        <v>70.564215686274508</v>
      </c>
      <c r="P34" s="48">
        <f t="shared" si="18"/>
        <v>0</v>
      </c>
      <c r="Q34" s="49">
        <f t="shared" si="19"/>
        <v>-12.76911764705882</v>
      </c>
      <c r="R34" s="428">
        <f t="shared" si="20"/>
        <v>0.84677058823529416</v>
      </c>
      <c r="S34" s="472"/>
      <c r="T34" s="89">
        <v>0.34930555555555554</v>
      </c>
      <c r="U34" s="89">
        <v>0.44374999999999998</v>
      </c>
      <c r="V34" s="438">
        <v>7</v>
      </c>
      <c r="W34" s="90">
        <f t="shared" si="25"/>
        <v>136</v>
      </c>
      <c r="X34" s="124"/>
      <c r="Y34" s="124"/>
      <c r="Z34" s="125"/>
      <c r="AA34" s="125"/>
      <c r="AB34" s="451"/>
      <c r="AC34" s="451"/>
      <c r="AD34" s="438"/>
      <c r="AE34" s="438"/>
      <c r="AF34" s="48">
        <f t="shared" si="6"/>
        <v>-229.84411764705897</v>
      </c>
      <c r="AG34" s="126">
        <f t="shared" si="7"/>
        <v>0.84677058823529405</v>
      </c>
      <c r="AH34" s="463"/>
    </row>
    <row r="35" spans="1:34" ht="19.149999999999999" customHeight="1">
      <c r="A35" s="480"/>
      <c r="B35" s="122" t="s">
        <v>196</v>
      </c>
      <c r="C35" s="41"/>
      <c r="D35" s="42" t="s">
        <v>213</v>
      </c>
      <c r="E35" s="43"/>
      <c r="F35" s="359">
        <v>50.67</v>
      </c>
      <c r="G35" s="128">
        <v>1994</v>
      </c>
      <c r="H35" s="84">
        <f t="shared" si="22"/>
        <v>101035.98000000001</v>
      </c>
      <c r="I35" s="424"/>
      <c r="J35" s="46">
        <v>18</v>
      </c>
      <c r="K35" s="44">
        <v>1500</v>
      </c>
      <c r="L35" s="47">
        <v>83.333333333333329</v>
      </c>
      <c r="M35" s="46">
        <v>18</v>
      </c>
      <c r="N35" s="44">
        <f t="shared" si="23"/>
        <v>1272.7659574468087</v>
      </c>
      <c r="O35" s="47">
        <f t="shared" si="24"/>
        <v>70.709219858156033</v>
      </c>
      <c r="P35" s="48">
        <f t="shared" si="18"/>
        <v>0</v>
      </c>
      <c r="Q35" s="49">
        <f t="shared" si="19"/>
        <v>-12.624113475177296</v>
      </c>
      <c r="R35" s="428">
        <f t="shared" si="20"/>
        <v>0.84851063829787243</v>
      </c>
      <c r="S35" s="472"/>
      <c r="T35" s="89">
        <v>0.48472222222222217</v>
      </c>
      <c r="U35" s="89">
        <v>0.54999999999999993</v>
      </c>
      <c r="V35" s="438">
        <v>6</v>
      </c>
      <c r="W35" s="90">
        <f t="shared" si="25"/>
        <v>93.999999999999986</v>
      </c>
      <c r="X35" s="124"/>
      <c r="Y35" s="124"/>
      <c r="Z35" s="125"/>
      <c r="AA35" s="125"/>
      <c r="AB35" s="451"/>
      <c r="AC35" s="451"/>
      <c r="AD35" s="438"/>
      <c r="AE35" s="438"/>
      <c r="AF35" s="117">
        <f t="shared" si="6"/>
        <v>-227.23404255319133</v>
      </c>
      <c r="AG35" s="121">
        <f t="shared" si="7"/>
        <v>0.84851063829787243</v>
      </c>
      <c r="AH35" s="464"/>
    </row>
    <row r="36" spans="1:34" ht="19.149999999999999" customHeight="1">
      <c r="A36" s="480"/>
      <c r="B36" s="122" t="s">
        <v>107</v>
      </c>
      <c r="C36" s="129"/>
      <c r="D36" s="42" t="s">
        <v>337</v>
      </c>
      <c r="E36" s="83"/>
      <c r="F36" s="359">
        <v>25.64</v>
      </c>
      <c r="G36" s="57">
        <v>476</v>
      </c>
      <c r="H36" s="84">
        <f t="shared" si="22"/>
        <v>12204.64</v>
      </c>
      <c r="I36" s="438"/>
      <c r="J36" s="46">
        <v>10</v>
      </c>
      <c r="K36" s="44">
        <v>1500</v>
      </c>
      <c r="L36" s="47">
        <v>150</v>
      </c>
      <c r="M36" s="46">
        <v>10</v>
      </c>
      <c r="N36" s="44">
        <f t="shared" si="23"/>
        <v>1359.9999999999945</v>
      </c>
      <c r="O36" s="47">
        <f t="shared" si="24"/>
        <v>135.99999999999946</v>
      </c>
      <c r="P36" s="48">
        <f t="shared" si="18"/>
        <v>0</v>
      </c>
      <c r="Q36" s="49">
        <f t="shared" si="19"/>
        <v>-14.00000000000054</v>
      </c>
      <c r="R36" s="428">
        <f t="shared" si="20"/>
        <v>0.90666666666666307</v>
      </c>
      <c r="S36" s="472"/>
      <c r="T36" s="89">
        <v>0.55486111111111103</v>
      </c>
      <c r="U36" s="89">
        <v>0.56944444444444442</v>
      </c>
      <c r="V36" s="438">
        <v>7</v>
      </c>
      <c r="W36" s="90">
        <f t="shared" si="25"/>
        <v>21.000000000000085</v>
      </c>
      <c r="X36" s="124"/>
      <c r="Y36" s="124"/>
      <c r="Z36" s="125"/>
      <c r="AA36" s="125"/>
      <c r="AB36" s="451"/>
      <c r="AC36" s="451"/>
      <c r="AD36" s="438"/>
      <c r="AE36" s="438"/>
      <c r="AF36" s="48">
        <f t="shared" si="6"/>
        <v>-140.00000000000546</v>
      </c>
      <c r="AG36" s="428">
        <f t="shared" si="7"/>
        <v>0.90666666666666307</v>
      </c>
      <c r="AH36" s="464"/>
    </row>
    <row r="37" spans="1:34" ht="19.149999999999999" customHeight="1">
      <c r="A37" s="480"/>
      <c r="B37" s="122" t="s">
        <v>115</v>
      </c>
      <c r="C37" s="129"/>
      <c r="D37" s="82" t="s">
        <v>116</v>
      </c>
      <c r="E37" s="83"/>
      <c r="F37" s="359">
        <v>28.57</v>
      </c>
      <c r="G37" s="57">
        <v>1240</v>
      </c>
      <c r="H37" s="84">
        <f t="shared" si="22"/>
        <v>35426.800000000003</v>
      </c>
      <c r="I37" s="438"/>
      <c r="J37" s="46">
        <v>12</v>
      </c>
      <c r="K37" s="44">
        <v>1500</v>
      </c>
      <c r="L37" s="47">
        <v>125</v>
      </c>
      <c r="M37" s="46">
        <v>12</v>
      </c>
      <c r="N37" s="44">
        <f t="shared" si="23"/>
        <v>1305.263157894738</v>
      </c>
      <c r="O37" s="47">
        <f t="shared" si="24"/>
        <v>108.7719298245615</v>
      </c>
      <c r="P37" s="48">
        <f t="shared" si="18"/>
        <v>0</v>
      </c>
      <c r="Q37" s="49">
        <f t="shared" si="19"/>
        <v>-16.228070175438503</v>
      </c>
      <c r="R37" s="428">
        <f t="shared" si="20"/>
        <v>0.87017543859649193</v>
      </c>
      <c r="S37" s="472"/>
      <c r="T37" s="89">
        <v>0.58749999999999991</v>
      </c>
      <c r="U37" s="89">
        <v>0.62708333333333321</v>
      </c>
      <c r="V37" s="438">
        <v>5</v>
      </c>
      <c r="W37" s="90">
        <f t="shared" si="25"/>
        <v>56.999999999999957</v>
      </c>
      <c r="X37" s="124"/>
      <c r="Y37" s="124"/>
      <c r="Z37" s="125"/>
      <c r="AA37" s="125"/>
      <c r="AB37" s="451"/>
      <c r="AC37" s="451"/>
      <c r="AD37" s="438"/>
      <c r="AE37" s="438"/>
      <c r="AF37" s="48">
        <f t="shared" si="6"/>
        <v>-194.73684210526199</v>
      </c>
      <c r="AG37" s="126">
        <f t="shared" si="7"/>
        <v>0.87017543859649205</v>
      </c>
      <c r="AH37" s="464"/>
    </row>
    <row r="38" spans="1:34" ht="19.149999999999999" customHeight="1">
      <c r="A38" s="480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38"/>
      <c r="J38" s="46"/>
      <c r="K38" s="44"/>
      <c r="L38" s="47"/>
      <c r="M38" s="427"/>
      <c r="N38" s="44"/>
      <c r="O38" s="47"/>
      <c r="P38" s="48"/>
      <c r="Q38" s="49"/>
      <c r="R38" s="428"/>
      <c r="S38" s="472"/>
      <c r="T38" s="89"/>
      <c r="U38" s="89"/>
      <c r="V38" s="438"/>
      <c r="W38" s="90">
        <f t="shared" si="25"/>
        <v>0</v>
      </c>
      <c r="X38" s="124"/>
      <c r="Y38" s="124"/>
      <c r="Z38" s="125"/>
      <c r="AA38" s="125"/>
      <c r="AB38" s="451"/>
      <c r="AC38" s="451"/>
      <c r="AD38" s="438"/>
      <c r="AE38" s="438"/>
      <c r="AF38" s="48">
        <f t="shared" si="6"/>
        <v>0</v>
      </c>
      <c r="AG38" s="126" t="e">
        <f t="shared" si="7"/>
        <v>#DIV/0!</v>
      </c>
      <c r="AH38" s="464"/>
    </row>
    <row r="39" spans="1:34" ht="19.149999999999999" customHeight="1">
      <c r="A39" s="480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38"/>
      <c r="J39" s="46"/>
      <c r="K39" s="44"/>
      <c r="L39" s="47"/>
      <c r="M39" s="427"/>
      <c r="N39" s="44"/>
      <c r="O39" s="47"/>
      <c r="P39" s="48"/>
      <c r="Q39" s="49"/>
      <c r="R39" s="428"/>
      <c r="S39" s="472"/>
      <c r="T39" s="89"/>
      <c r="U39" s="89"/>
      <c r="V39" s="438"/>
      <c r="W39" s="90">
        <f t="shared" si="25"/>
        <v>0</v>
      </c>
      <c r="X39" s="124"/>
      <c r="Y39" s="124"/>
      <c r="Z39" s="125"/>
      <c r="AA39" s="125"/>
      <c r="AB39" s="451"/>
      <c r="AC39" s="451"/>
      <c r="AD39" s="438"/>
      <c r="AE39" s="438"/>
      <c r="AF39" s="117">
        <f t="shared" si="6"/>
        <v>0</v>
      </c>
      <c r="AG39" s="121" t="e">
        <f t="shared" si="7"/>
        <v>#DIV/0!</v>
      </c>
      <c r="AH39" s="464"/>
    </row>
    <row r="40" spans="1:34" ht="19.149999999999999" customHeight="1">
      <c r="A40" s="480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4"/>
      <c r="J40" s="132"/>
      <c r="K40" s="133"/>
      <c r="L40" s="134"/>
      <c r="M40" s="422"/>
      <c r="N40" s="44"/>
      <c r="O40" s="47"/>
      <c r="P40" s="48"/>
      <c r="Q40" s="49"/>
      <c r="R40" s="428"/>
      <c r="S40" s="472"/>
      <c r="T40" s="89"/>
      <c r="U40" s="89"/>
      <c r="V40" s="438"/>
      <c r="W40" s="90">
        <f t="shared" si="25"/>
        <v>0</v>
      </c>
      <c r="X40" s="124"/>
      <c r="Y40" s="124"/>
      <c r="Z40" s="125"/>
      <c r="AA40" s="125"/>
      <c r="AB40" s="451"/>
      <c r="AC40" s="451"/>
      <c r="AD40" s="438"/>
      <c r="AE40" s="438"/>
      <c r="AF40" s="48">
        <f t="shared" si="6"/>
        <v>0</v>
      </c>
      <c r="AG40" s="428" t="e">
        <f t="shared" si="7"/>
        <v>#DIV/0!</v>
      </c>
      <c r="AH40" s="464"/>
    </row>
    <row r="41" spans="1:34" ht="19.149999999999999" customHeight="1">
      <c r="A41" s="480"/>
      <c r="B41" s="438">
        <v>0</v>
      </c>
      <c r="C41" s="55"/>
      <c r="D41" s="82"/>
      <c r="E41" s="83"/>
      <c r="F41" s="359" t="s">
        <v>105</v>
      </c>
      <c r="G41" s="57"/>
      <c r="H41" s="84"/>
      <c r="I41" s="438"/>
      <c r="J41" s="87"/>
      <c r="K41" s="57"/>
      <c r="L41" s="86"/>
      <c r="M41" s="427"/>
      <c r="N41" s="57"/>
      <c r="O41" s="86"/>
      <c r="P41" s="54"/>
      <c r="Q41" s="88"/>
      <c r="R41" s="431"/>
      <c r="S41" s="472"/>
      <c r="T41" s="89"/>
      <c r="U41" s="89"/>
      <c r="V41" s="438"/>
      <c r="W41" s="90">
        <f t="shared" si="25"/>
        <v>0</v>
      </c>
      <c r="X41" s="124"/>
      <c r="Y41" s="124"/>
      <c r="Z41" s="125"/>
      <c r="AA41" s="125"/>
      <c r="AB41" s="451"/>
      <c r="AC41" s="451"/>
      <c r="AD41" s="438"/>
      <c r="AE41" s="438"/>
      <c r="AF41" s="48"/>
      <c r="AG41" s="130"/>
      <c r="AH41" s="464"/>
    </row>
    <row r="42" spans="1:34" ht="19.149999999999999" customHeight="1">
      <c r="A42" s="480"/>
      <c r="B42" s="438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38"/>
      <c r="J42" s="87"/>
      <c r="K42" s="57"/>
      <c r="L42" s="86"/>
      <c r="M42" s="427"/>
      <c r="N42" s="57"/>
      <c r="O42" s="86"/>
      <c r="P42" s="54"/>
      <c r="Q42" s="88"/>
      <c r="R42" s="431"/>
      <c r="S42" s="472"/>
      <c r="T42" s="89"/>
      <c r="U42" s="89"/>
      <c r="V42" s="438"/>
      <c r="W42" s="90">
        <f t="shared" si="25"/>
        <v>0</v>
      </c>
      <c r="X42" s="124"/>
      <c r="Y42" s="124"/>
      <c r="Z42" s="125"/>
      <c r="AA42" s="125"/>
      <c r="AB42" s="451"/>
      <c r="AC42" s="451"/>
      <c r="AD42" s="438"/>
      <c r="AE42" s="438"/>
      <c r="AF42" s="48"/>
      <c r="AG42" s="130"/>
      <c r="AH42" s="464"/>
    </row>
    <row r="43" spans="1:34" ht="19.149999999999999" customHeight="1">
      <c r="A43" s="480"/>
      <c r="B43" s="122">
        <v>0</v>
      </c>
      <c r="C43" s="100" t="s">
        <v>214</v>
      </c>
      <c r="D43" s="478" t="s">
        <v>118</v>
      </c>
      <c r="E43" s="478"/>
      <c r="F43" s="363"/>
      <c r="G43" s="101"/>
      <c r="H43" s="102"/>
      <c r="I43" s="103"/>
      <c r="J43" s="101">
        <v>13.857142857142858</v>
      </c>
      <c r="K43" s="101">
        <v>1676.5714285714287</v>
      </c>
      <c r="L43" s="104">
        <v>127.80952380952382</v>
      </c>
      <c r="M43" s="101">
        <f t="shared" ref="M43:O43" si="26">AVERAGE(M31:M42)</f>
        <v>13.857142857142858</v>
      </c>
      <c r="N43" s="101">
        <f t="shared" si="26"/>
        <v>1467.8011096235248</v>
      </c>
      <c r="O43" s="104">
        <f t="shared" si="26"/>
        <v>112.35233357235086</v>
      </c>
      <c r="P43" s="54">
        <f>M43-J43</f>
        <v>0</v>
      </c>
      <c r="Q43" s="88">
        <f>N43-K43</f>
        <v>-208.77031894790389</v>
      </c>
      <c r="R43" s="105">
        <f t="shared" ref="R43:R49" si="27">O43/L43</f>
        <v>0.87906073212346036</v>
      </c>
      <c r="S43" s="472"/>
      <c r="T43" s="89"/>
      <c r="U43" s="89"/>
      <c r="V43" s="438"/>
      <c r="W43" s="438"/>
      <c r="X43" s="124"/>
      <c r="Y43" s="124"/>
      <c r="Z43" s="135">
        <f>SUM(Z31:Z42)</f>
        <v>0</v>
      </c>
      <c r="AA43" s="135">
        <f>SUM(AA31:AA42)</f>
        <v>0</v>
      </c>
      <c r="AB43" s="451"/>
      <c r="AC43" s="451"/>
      <c r="AD43" s="107">
        <f>SUM(AD31:AD42)</f>
        <v>0</v>
      </c>
      <c r="AE43" s="107">
        <f>SUM(AE31:AE42)</f>
        <v>0</v>
      </c>
      <c r="AF43" s="48">
        <f t="shared" ref="AF43:AF54" si="28">N43-K43</f>
        <v>-208.77031894790389</v>
      </c>
      <c r="AG43" s="429">
        <f t="shared" si="7"/>
        <v>0.87547782612173419</v>
      </c>
      <c r="AH43" s="464"/>
    </row>
    <row r="44" spans="1:34" s="148" customFormat="1" ht="19.149999999999999" customHeight="1">
      <c r="A44" s="482" t="s">
        <v>215</v>
      </c>
      <c r="B44" s="97" t="s">
        <v>115</v>
      </c>
      <c r="C44" s="136"/>
      <c r="D44" s="42" t="s">
        <v>217</v>
      </c>
      <c r="E44" s="43"/>
      <c r="F44" s="366">
        <v>24.73</v>
      </c>
      <c r="G44" s="137">
        <v>2139</v>
      </c>
      <c r="H44" s="45">
        <f>F44*G44</f>
        <v>52897.47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2175.2542372881358</v>
      </c>
      <c r="O44" s="141">
        <f t="shared" ref="O44:O49" si="30">N44/M44</f>
        <v>435.05084745762713</v>
      </c>
      <c r="P44" s="51">
        <f t="shared" ref="P44:P49" si="31">M44-J44</f>
        <v>1</v>
      </c>
      <c r="Q44" s="142">
        <f t="shared" ref="Q44:Q49" si="32">O44-L44</f>
        <v>-64.949152542372872</v>
      </c>
      <c r="R44" s="143">
        <f t="shared" si="27"/>
        <v>0.87010169491525424</v>
      </c>
      <c r="S44" s="463">
        <f>R56</f>
        <v>0.89345360393408491</v>
      </c>
      <c r="T44" s="144">
        <v>0.16666666666666666</v>
      </c>
      <c r="U44" s="144">
        <v>0.20763888888888887</v>
      </c>
      <c r="V44" s="145">
        <v>5</v>
      </c>
      <c r="W44" s="146">
        <f t="shared" ref="W44:W56" si="33">(U44-T44)*24*60</f>
        <v>58.999999999999993</v>
      </c>
      <c r="X44" s="124"/>
      <c r="Y44" s="124"/>
      <c r="Z44" s="125"/>
      <c r="AA44" s="125"/>
      <c r="AB44" s="451"/>
      <c r="AC44" s="451"/>
      <c r="AD44" s="438"/>
      <c r="AE44" s="438"/>
      <c r="AF44" s="147">
        <f t="shared" si="28"/>
        <v>175.25423728813576</v>
      </c>
      <c r="AG44" s="433">
        <f t="shared" si="7"/>
        <v>1.0876271186440678</v>
      </c>
      <c r="AH44" s="485">
        <f>AG56</f>
        <v>1.0273119623628095</v>
      </c>
    </row>
    <row r="45" spans="1:34" s="148" customFormat="1" ht="19.149999999999999" customHeight="1">
      <c r="A45" s="483"/>
      <c r="B45" s="97" t="s">
        <v>115</v>
      </c>
      <c r="C45" s="136"/>
      <c r="D45" s="42" t="s">
        <v>218</v>
      </c>
      <c r="E45" s="43"/>
      <c r="F45" s="366">
        <v>24.73</v>
      </c>
      <c r="G45" s="137">
        <v>2124</v>
      </c>
      <c r="H45" s="45">
        <f>F45*G45</f>
        <v>52526.520000000004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2159.9999999999991</v>
      </c>
      <c r="O45" s="141">
        <f t="shared" si="30"/>
        <v>431.99999999999983</v>
      </c>
      <c r="P45" s="51">
        <f t="shared" si="31"/>
        <v>1</v>
      </c>
      <c r="Q45" s="142">
        <f t="shared" si="32"/>
        <v>-68.000000000000171</v>
      </c>
      <c r="R45" s="143">
        <f t="shared" si="27"/>
        <v>0.86399999999999966</v>
      </c>
      <c r="S45" s="463"/>
      <c r="T45" s="144">
        <v>0.21111111111111108</v>
      </c>
      <c r="U45" s="144">
        <v>0.25208333333333333</v>
      </c>
      <c r="V45" s="145">
        <v>5</v>
      </c>
      <c r="W45" s="146">
        <f t="shared" si="33"/>
        <v>59.000000000000028</v>
      </c>
      <c r="X45" s="124"/>
      <c r="Y45" s="124"/>
      <c r="Z45" s="125"/>
      <c r="AA45" s="125"/>
      <c r="AB45" s="451"/>
      <c r="AC45" s="451"/>
      <c r="AD45" s="438"/>
      <c r="AE45" s="438"/>
      <c r="AF45" s="147">
        <f t="shared" si="28"/>
        <v>159.99999999999909</v>
      </c>
      <c r="AG45" s="433">
        <f t="shared" si="7"/>
        <v>1.0799999999999996</v>
      </c>
      <c r="AH45" s="485"/>
    </row>
    <row r="46" spans="1:34" s="148" customFormat="1" ht="19.149999999999999" customHeight="1">
      <c r="A46" s="483"/>
      <c r="B46" s="97" t="s">
        <v>115</v>
      </c>
      <c r="C46" s="136"/>
      <c r="D46" s="42" t="s">
        <v>252</v>
      </c>
      <c r="E46" s="43"/>
      <c r="F46" s="366">
        <v>21.92</v>
      </c>
      <c r="G46" s="137">
        <v>707</v>
      </c>
      <c r="H46" s="45">
        <f t="shared" ref="H46:H50" si="34">F46*G46</f>
        <v>15497.44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2120.9999999999991</v>
      </c>
      <c r="O46" s="141">
        <f t="shared" si="30"/>
        <v>424.19999999999982</v>
      </c>
      <c r="P46" s="51">
        <f t="shared" si="31"/>
        <v>1</v>
      </c>
      <c r="Q46" s="142">
        <f t="shared" si="32"/>
        <v>-75.800000000000182</v>
      </c>
      <c r="R46" s="143">
        <f t="shared" si="27"/>
        <v>0.8483999999999996</v>
      </c>
      <c r="S46" s="463"/>
      <c r="T46" s="144">
        <v>0.25555555555555554</v>
      </c>
      <c r="U46" s="144">
        <v>0.26944444444444443</v>
      </c>
      <c r="V46" s="145">
        <v>5</v>
      </c>
      <c r="W46" s="146">
        <f t="shared" si="33"/>
        <v>20.000000000000007</v>
      </c>
      <c r="X46" s="124"/>
      <c r="Y46" s="124"/>
      <c r="Z46" s="125"/>
      <c r="AA46" s="125"/>
      <c r="AB46" s="451"/>
      <c r="AC46" s="451"/>
      <c r="AD46" s="438"/>
      <c r="AE46" s="438"/>
      <c r="AF46" s="147">
        <f t="shared" si="28"/>
        <v>120.99999999999909</v>
      </c>
      <c r="AG46" s="433">
        <f t="shared" si="7"/>
        <v>1.0604999999999996</v>
      </c>
      <c r="AH46" s="485"/>
    </row>
    <row r="47" spans="1:34" s="148" customFormat="1" ht="19.149999999999999" customHeight="1">
      <c r="A47" s="483"/>
      <c r="B47" s="97" t="s">
        <v>203</v>
      </c>
      <c r="C47" s="136"/>
      <c r="D47" s="150" t="s">
        <v>309</v>
      </c>
      <c r="E47" s="151"/>
      <c r="F47" s="366">
        <v>31.43</v>
      </c>
      <c r="G47" s="140">
        <v>2037</v>
      </c>
      <c r="H47" s="45">
        <f t="shared" si="34"/>
        <v>64022.909999999996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1454.9999999999995</v>
      </c>
      <c r="O47" s="141">
        <f t="shared" si="30"/>
        <v>207.8571428571428</v>
      </c>
      <c r="P47" s="51">
        <f t="shared" si="31"/>
        <v>0</v>
      </c>
      <c r="Q47" s="142">
        <f t="shared" si="32"/>
        <v>-6.4285714285714732</v>
      </c>
      <c r="R47" s="143">
        <f t="shared" si="27"/>
        <v>0.96999999999999975</v>
      </c>
      <c r="S47" s="463"/>
      <c r="T47" s="144">
        <v>0.28333333333333333</v>
      </c>
      <c r="U47" s="144">
        <v>0.34166666666666667</v>
      </c>
      <c r="V47" s="140">
        <v>20</v>
      </c>
      <c r="W47" s="146">
        <f t="shared" si="33"/>
        <v>84.000000000000028</v>
      </c>
      <c r="X47" s="124">
        <v>0.27291666666666664</v>
      </c>
      <c r="Y47" s="124">
        <v>0.28055555555555556</v>
      </c>
      <c r="Z47" s="125"/>
      <c r="AA47" s="125"/>
      <c r="AB47" s="451"/>
      <c r="AC47" s="451"/>
      <c r="AD47" s="438"/>
      <c r="AE47" s="438"/>
      <c r="AF47" s="147">
        <f t="shared" si="28"/>
        <v>-45.000000000000455</v>
      </c>
      <c r="AG47" s="433">
        <f t="shared" si="7"/>
        <v>0.96999999999999975</v>
      </c>
      <c r="AH47" s="485"/>
    </row>
    <row r="48" spans="1:34" s="148" customFormat="1" ht="19.149999999999999" customHeight="1">
      <c r="A48" s="483"/>
      <c r="B48" s="97" t="s">
        <v>203</v>
      </c>
      <c r="C48" s="136"/>
      <c r="D48" s="153" t="s">
        <v>310</v>
      </c>
      <c r="E48" s="151"/>
      <c r="F48" s="366">
        <v>11.86</v>
      </c>
      <c r="G48" s="140">
        <v>2510</v>
      </c>
      <c r="H48" s="45">
        <f t="shared" si="34"/>
        <v>29768.6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1448.0769230769229</v>
      </c>
      <c r="O48" s="141">
        <f t="shared" si="30"/>
        <v>241.34615384615381</v>
      </c>
      <c r="P48" s="51">
        <f t="shared" si="31"/>
        <v>0</v>
      </c>
      <c r="Q48" s="142">
        <f t="shared" si="32"/>
        <v>-8.6538461538461888</v>
      </c>
      <c r="R48" s="143">
        <f t="shared" si="27"/>
        <v>0.96538461538461529</v>
      </c>
      <c r="S48" s="463"/>
      <c r="T48" s="154">
        <v>0.35555555555555557</v>
      </c>
      <c r="U48" s="154">
        <v>0.42777777777777781</v>
      </c>
      <c r="V48" s="137">
        <v>20</v>
      </c>
      <c r="W48" s="146">
        <f t="shared" si="33"/>
        <v>104.00000000000003</v>
      </c>
      <c r="X48" s="124">
        <v>0.34513888888888888</v>
      </c>
      <c r="Y48" s="124">
        <v>0.3527777777777778</v>
      </c>
      <c r="Z48" s="125"/>
      <c r="AA48" s="125"/>
      <c r="AB48" s="451"/>
      <c r="AC48" s="451"/>
      <c r="AD48" s="438"/>
      <c r="AE48" s="438"/>
      <c r="AF48" s="147">
        <f t="shared" si="28"/>
        <v>-51.923076923077133</v>
      </c>
      <c r="AG48" s="433">
        <f t="shared" si="7"/>
        <v>0.96538461538461529</v>
      </c>
      <c r="AH48" s="485"/>
    </row>
    <row r="49" spans="1:34" s="148" customFormat="1" ht="19.149999999999999" customHeight="1">
      <c r="A49" s="483"/>
      <c r="B49" s="97" t="s">
        <v>196</v>
      </c>
      <c r="C49" s="136"/>
      <c r="D49" s="153" t="s">
        <v>220</v>
      </c>
      <c r="E49" s="151"/>
      <c r="F49" s="366">
        <v>10.09</v>
      </c>
      <c r="G49" s="137">
        <v>5781.1500000000005</v>
      </c>
      <c r="H49" s="45">
        <f t="shared" si="34"/>
        <v>58331.803500000002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1427.4444444444443</v>
      </c>
      <c r="O49" s="141">
        <f t="shared" si="30"/>
        <v>237.90740740740739</v>
      </c>
      <c r="P49" s="51">
        <f t="shared" si="31"/>
        <v>0</v>
      </c>
      <c r="Q49" s="142">
        <f t="shared" si="32"/>
        <v>-12.092592592592609</v>
      </c>
      <c r="R49" s="143">
        <f t="shared" si="27"/>
        <v>0.9516296296296296</v>
      </c>
      <c r="S49" s="463"/>
      <c r="T49" s="154">
        <v>0.44861111111111113</v>
      </c>
      <c r="U49" s="154">
        <v>0.61736111111111114</v>
      </c>
      <c r="V49" s="137">
        <v>30</v>
      </c>
      <c r="W49" s="146">
        <f t="shared" si="33"/>
        <v>243.00000000000006</v>
      </c>
      <c r="X49" s="155">
        <v>0.43124999999999997</v>
      </c>
      <c r="Y49" s="155">
        <v>0.4458333333333333</v>
      </c>
      <c r="Z49" s="156"/>
      <c r="AA49" s="125"/>
      <c r="AB49" s="451"/>
      <c r="AC49" s="451"/>
      <c r="AD49" s="438"/>
      <c r="AE49" s="438"/>
      <c r="AF49" s="147">
        <f t="shared" si="28"/>
        <v>-72.555555555555657</v>
      </c>
      <c r="AG49" s="433">
        <f t="shared" si="7"/>
        <v>0.9516296296296296</v>
      </c>
      <c r="AH49" s="485"/>
    </row>
    <row r="50" spans="1:34" s="148" customFormat="1" ht="19.149999999999999" customHeight="1">
      <c r="A50" s="483"/>
      <c r="B50" s="97">
        <v>0</v>
      </c>
      <c r="C50" s="136"/>
      <c r="D50" s="153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463"/>
      <c r="T50" s="154"/>
      <c r="U50" s="154"/>
      <c r="V50" s="137"/>
      <c r="W50" s="146">
        <f t="shared" si="33"/>
        <v>0</v>
      </c>
      <c r="X50" s="155"/>
      <c r="Y50" s="155"/>
      <c r="Z50" s="156"/>
      <c r="AA50" s="156"/>
      <c r="AB50" s="451"/>
      <c r="AC50" s="451"/>
      <c r="AD50" s="438"/>
      <c r="AE50" s="438"/>
      <c r="AF50" s="147">
        <f t="shared" si="28"/>
        <v>0</v>
      </c>
      <c r="AG50" s="433" t="e">
        <f t="shared" si="7"/>
        <v>#DIV/0!</v>
      </c>
      <c r="AH50" s="485"/>
    </row>
    <row r="51" spans="1:34" s="148" customFormat="1" ht="19.149999999999999" customHeight="1">
      <c r="A51" s="483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46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451"/>
      <c r="AC51" s="451"/>
      <c r="AD51" s="438"/>
      <c r="AE51" s="438"/>
      <c r="AF51" s="147">
        <f t="shared" si="28"/>
        <v>0</v>
      </c>
      <c r="AG51" s="433" t="e">
        <f t="shared" si="7"/>
        <v>#DIV/0!</v>
      </c>
      <c r="AH51" s="485"/>
    </row>
    <row r="52" spans="1:34" s="148" customFormat="1" ht="19.149999999999999" customHeight="1">
      <c r="A52" s="483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1"/>
      <c r="S52" s="46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451"/>
      <c r="AC52" s="451"/>
      <c r="AD52" s="438"/>
      <c r="AE52" s="438"/>
      <c r="AF52" s="147">
        <f t="shared" si="28"/>
        <v>0</v>
      </c>
      <c r="AG52" s="433" t="e">
        <f t="shared" si="7"/>
        <v>#DIV/0!</v>
      </c>
      <c r="AH52" s="485"/>
    </row>
    <row r="53" spans="1:34" s="148" customFormat="1" ht="19.149999999999999" customHeight="1">
      <c r="A53" s="483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1"/>
      <c r="S53" s="46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451"/>
      <c r="AC53" s="451"/>
      <c r="AD53" s="438"/>
      <c r="AE53" s="438"/>
      <c r="AF53" s="147">
        <f t="shared" si="28"/>
        <v>0</v>
      </c>
      <c r="AG53" s="433" t="e">
        <f t="shared" si="7"/>
        <v>#DIV/0!</v>
      </c>
      <c r="AH53" s="485"/>
    </row>
    <row r="54" spans="1:34" s="148" customFormat="1" ht="19.149999999999999" customHeight="1">
      <c r="A54" s="483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1"/>
      <c r="S54" s="46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451"/>
      <c r="AC54" s="451"/>
      <c r="AD54" s="438"/>
      <c r="AE54" s="438"/>
      <c r="AF54" s="147">
        <f t="shared" si="28"/>
        <v>0</v>
      </c>
      <c r="AG54" s="433" t="e">
        <f t="shared" si="7"/>
        <v>#DIV/0!</v>
      </c>
      <c r="AH54" s="485"/>
    </row>
    <row r="55" spans="1:34" s="148" customFormat="1" ht="19.149999999999999" customHeight="1">
      <c r="A55" s="483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1"/>
      <c r="S55" s="46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451"/>
      <c r="AC55" s="451"/>
      <c r="AD55" s="438"/>
      <c r="AE55" s="438"/>
      <c r="AF55" s="147"/>
      <c r="AG55" s="433"/>
      <c r="AH55" s="485"/>
    </row>
    <row r="56" spans="1:34" ht="19.149999999999999" customHeight="1">
      <c r="A56" s="484"/>
      <c r="B56" s="160">
        <v>0</v>
      </c>
      <c r="C56" s="100" t="s">
        <v>221</v>
      </c>
      <c r="D56" s="478" t="s">
        <v>118</v>
      </c>
      <c r="E56" s="478"/>
      <c r="F56" s="363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5.666666666666667</v>
      </c>
      <c r="N56" s="101">
        <f t="shared" si="35"/>
        <v>1797.7959341349167</v>
      </c>
      <c r="O56" s="104">
        <f t="shared" si="35"/>
        <v>329.72692526138849</v>
      </c>
      <c r="P56" s="161">
        <f>M56-J56</f>
        <v>0.5</v>
      </c>
      <c r="Q56" s="118">
        <f>N56-K56</f>
        <v>47.795934134916706</v>
      </c>
      <c r="R56" s="162">
        <f t="shared" ref="R56:R61" si="36">O56/L56</f>
        <v>0.89345360393408491</v>
      </c>
      <c r="S56" s="463"/>
      <c r="T56" s="163"/>
      <c r="U56" s="163"/>
      <c r="V56" s="426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451"/>
      <c r="AC56" s="451"/>
      <c r="AD56" s="107">
        <f>SUM(AD44:AD55)</f>
        <v>0</v>
      </c>
      <c r="AE56" s="107">
        <f>SUM(AE44:AE55)</f>
        <v>0</v>
      </c>
      <c r="AF56" s="165">
        <f>N56-K56</f>
        <v>47.795934134916706</v>
      </c>
      <c r="AG56" s="431">
        <f>N56/K56</f>
        <v>1.0273119623628095</v>
      </c>
      <c r="AH56" s="485"/>
    </row>
    <row r="57" spans="1:34" ht="19.149999999999999" customHeight="1">
      <c r="A57" s="488" t="s">
        <v>222</v>
      </c>
      <c r="B57" s="97" t="s">
        <v>203</v>
      </c>
      <c r="C57" s="166"/>
      <c r="D57" s="167" t="s">
        <v>223</v>
      </c>
      <c r="E57" s="112"/>
      <c r="F57" s="359">
        <v>28.26</v>
      </c>
      <c r="G57" s="137">
        <v>1733</v>
      </c>
      <c r="H57" s="84">
        <f t="shared" ref="H57:H66" si="37">F57*G57</f>
        <v>48974.58</v>
      </c>
      <c r="I57" s="438"/>
      <c r="J57" s="87">
        <v>7</v>
      </c>
      <c r="K57" s="57">
        <v>1500</v>
      </c>
      <c r="L57" s="86">
        <v>214.28571428571428</v>
      </c>
      <c r="M57" s="427">
        <v>7</v>
      </c>
      <c r="N57" s="57">
        <f t="shared" ref="N57:N61" si="38">G57/W57*60</f>
        <v>1424.3835616438355</v>
      </c>
      <c r="O57" s="86">
        <f t="shared" ref="O57:O61" si="39">N57/M57</f>
        <v>203.48336594911936</v>
      </c>
      <c r="P57" s="168">
        <f t="shared" ref="P57:P61" si="40">M57-J57</f>
        <v>0</v>
      </c>
      <c r="Q57" s="49">
        <f t="shared" ref="Q57:Q61" si="41">O57-L57</f>
        <v>-10.802348336594918</v>
      </c>
      <c r="R57" s="428">
        <f t="shared" si="36"/>
        <v>0.94958904109589037</v>
      </c>
      <c r="S57" s="463">
        <f>R69</f>
        <v>0.96458981915481501</v>
      </c>
      <c r="T57" s="144">
        <v>0.16666666666666666</v>
      </c>
      <c r="U57" s="144">
        <v>0.21736111111111112</v>
      </c>
      <c r="V57" s="424">
        <v>5</v>
      </c>
      <c r="W57" s="421">
        <f>(U57-T57)*24*60</f>
        <v>73.000000000000014</v>
      </c>
      <c r="X57" s="53"/>
      <c r="Y57" s="53"/>
      <c r="Z57" s="54"/>
      <c r="AA57" s="54"/>
      <c r="AB57" s="451"/>
      <c r="AC57" s="451"/>
      <c r="AD57" s="438"/>
      <c r="AE57" s="438"/>
      <c r="AF57" s="48">
        <f t="shared" si="6"/>
        <v>-75.616438356164508</v>
      </c>
      <c r="AG57" s="432">
        <f t="shared" si="7"/>
        <v>0.94958904109589037</v>
      </c>
      <c r="AH57" s="477">
        <f>AG69</f>
        <v>0.96451606068875617</v>
      </c>
    </row>
    <row r="58" spans="1:34" ht="19.149999999999999" customHeight="1">
      <c r="A58" s="449"/>
      <c r="B58" s="97" t="s">
        <v>203</v>
      </c>
      <c r="C58" s="434"/>
      <c r="D58" s="42" t="s">
        <v>224</v>
      </c>
      <c r="E58" s="43"/>
      <c r="F58" s="359">
        <v>27.88</v>
      </c>
      <c r="G58" s="137">
        <v>2879</v>
      </c>
      <c r="H58" s="45">
        <f t="shared" si="37"/>
        <v>80266.52</v>
      </c>
      <c r="I58" s="424"/>
      <c r="J58" s="46">
        <v>7</v>
      </c>
      <c r="K58" s="44">
        <v>1500</v>
      </c>
      <c r="L58" s="86">
        <v>214.28571428571428</v>
      </c>
      <c r="M58" s="422">
        <v>7</v>
      </c>
      <c r="N58" s="44">
        <f t="shared" si="38"/>
        <v>1463.8983050847457</v>
      </c>
      <c r="O58" s="47">
        <f t="shared" si="39"/>
        <v>209.12832929782081</v>
      </c>
      <c r="P58" s="168">
        <f t="shared" si="40"/>
        <v>0</v>
      </c>
      <c r="Q58" s="49">
        <f t="shared" si="41"/>
        <v>-5.1573849878934652</v>
      </c>
      <c r="R58" s="428">
        <f t="shared" si="36"/>
        <v>0.97593220338983044</v>
      </c>
      <c r="S58" s="463"/>
      <c r="T58" s="169">
        <v>0.22430555555555556</v>
      </c>
      <c r="U58" s="169">
        <v>0.30625000000000002</v>
      </c>
      <c r="V58" s="424">
        <v>10</v>
      </c>
      <c r="W58" s="421">
        <f>(U58-T58)*24*60</f>
        <v>118.00000000000001</v>
      </c>
      <c r="X58" s="53"/>
      <c r="Y58" s="53"/>
      <c r="Z58" s="54"/>
      <c r="AA58" s="54"/>
      <c r="AB58" s="486"/>
      <c r="AC58" s="487"/>
      <c r="AD58" s="438"/>
      <c r="AE58" s="438"/>
      <c r="AF58" s="48">
        <f t="shared" si="6"/>
        <v>-36.101694915254257</v>
      </c>
      <c r="AG58" s="428">
        <f t="shared" si="7"/>
        <v>0.97593220338983044</v>
      </c>
      <c r="AH58" s="463"/>
    </row>
    <row r="59" spans="1:34" ht="19.149999999999999" customHeight="1">
      <c r="A59" s="449"/>
      <c r="B59" s="97" t="s">
        <v>203</v>
      </c>
      <c r="C59" s="434"/>
      <c r="D59" s="42" t="s">
        <v>225</v>
      </c>
      <c r="E59" s="43"/>
      <c r="F59" s="359">
        <v>28</v>
      </c>
      <c r="G59" s="137">
        <v>2897</v>
      </c>
      <c r="H59" s="45">
        <f t="shared" si="37"/>
        <v>81116</v>
      </c>
      <c r="I59" s="424"/>
      <c r="J59" s="46">
        <v>7</v>
      </c>
      <c r="K59" s="44">
        <v>1500</v>
      </c>
      <c r="L59" s="86">
        <v>214.28571428571428</v>
      </c>
      <c r="M59" s="422">
        <v>7</v>
      </c>
      <c r="N59" s="44">
        <f t="shared" si="38"/>
        <v>1448.5000000000005</v>
      </c>
      <c r="O59" s="47">
        <f t="shared" si="39"/>
        <v>206.9285714285715</v>
      </c>
      <c r="P59" s="168">
        <f t="shared" si="40"/>
        <v>0</v>
      </c>
      <c r="Q59" s="49">
        <f t="shared" si="41"/>
        <v>-7.3571428571427759</v>
      </c>
      <c r="R59" s="428">
        <f t="shared" si="36"/>
        <v>0.96566666666666701</v>
      </c>
      <c r="S59" s="463"/>
      <c r="T59" s="169">
        <v>0.32361111111111113</v>
      </c>
      <c r="U59" s="169">
        <v>0.40694444444444444</v>
      </c>
      <c r="V59" s="145">
        <v>25</v>
      </c>
      <c r="W59" s="421">
        <f t="shared" ref="W59:W69" si="42">(U59-T59)*24*60</f>
        <v>119.99999999999997</v>
      </c>
      <c r="X59" s="53">
        <v>0.30972222222222223</v>
      </c>
      <c r="Y59" s="53">
        <v>0.32083333333333336</v>
      </c>
      <c r="Z59" s="54"/>
      <c r="AA59" s="54"/>
      <c r="AB59" s="451"/>
      <c r="AC59" s="451"/>
      <c r="AD59" s="438"/>
      <c r="AE59" s="438"/>
      <c r="AF59" s="48">
        <f t="shared" si="6"/>
        <v>-51.499999999999545</v>
      </c>
      <c r="AG59" s="428">
        <f t="shared" si="7"/>
        <v>0.96566666666666701</v>
      </c>
      <c r="AH59" s="463"/>
    </row>
    <row r="60" spans="1:34" ht="19.149999999999999" customHeight="1">
      <c r="A60" s="449"/>
      <c r="B60" s="97" t="s">
        <v>196</v>
      </c>
      <c r="C60" s="434"/>
      <c r="D60" s="42" t="s">
        <v>220</v>
      </c>
      <c r="E60" s="43"/>
      <c r="F60" s="359">
        <v>10.09</v>
      </c>
      <c r="G60" s="137">
        <v>4496.45</v>
      </c>
      <c r="H60" s="45">
        <f t="shared" si="37"/>
        <v>45369.180499999995</v>
      </c>
      <c r="I60" s="42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1442.7112299465234</v>
      </c>
      <c r="O60" s="47">
        <f t="shared" si="39"/>
        <v>240.45187165775391</v>
      </c>
      <c r="P60" s="168">
        <f t="shared" si="40"/>
        <v>0</v>
      </c>
      <c r="Q60" s="49">
        <f t="shared" si="41"/>
        <v>-9.5481283422460876</v>
      </c>
      <c r="R60" s="428">
        <f t="shared" si="36"/>
        <v>0.96180748663101567</v>
      </c>
      <c r="S60" s="463"/>
      <c r="T60" s="169">
        <v>0.42777777777777776</v>
      </c>
      <c r="U60" s="169">
        <v>0.55763888888888891</v>
      </c>
      <c r="V60" s="145">
        <v>30</v>
      </c>
      <c r="W60" s="421">
        <f t="shared" si="42"/>
        <v>187.00000000000006</v>
      </c>
      <c r="X60" s="53">
        <v>0.41041666666666665</v>
      </c>
      <c r="Y60" s="53">
        <v>0.42499999999999999</v>
      </c>
      <c r="Z60" s="54"/>
      <c r="AA60" s="54"/>
      <c r="AB60" s="451"/>
      <c r="AC60" s="451"/>
      <c r="AD60" s="438"/>
      <c r="AE60" s="438"/>
      <c r="AF60" s="48">
        <f t="shared" si="6"/>
        <v>-57.288770053476583</v>
      </c>
      <c r="AG60" s="432">
        <f t="shared" si="7"/>
        <v>0.96180748663101556</v>
      </c>
      <c r="AH60" s="463"/>
    </row>
    <row r="61" spans="1:34" ht="19.149999999999999" customHeight="1">
      <c r="A61" s="449"/>
      <c r="B61" s="97" t="s">
        <v>196</v>
      </c>
      <c r="C61" s="434"/>
      <c r="D61" s="42" t="s">
        <v>220</v>
      </c>
      <c r="E61" s="43"/>
      <c r="F61" s="359">
        <v>10.09</v>
      </c>
      <c r="G61" s="137">
        <v>2569.4</v>
      </c>
      <c r="H61" s="45">
        <f t="shared" si="37"/>
        <v>25925.245999999999</v>
      </c>
      <c r="I61" s="42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1454.3773584905668</v>
      </c>
      <c r="O61" s="47">
        <f t="shared" si="39"/>
        <v>242.39622641509447</v>
      </c>
      <c r="P61" s="168">
        <f t="shared" si="40"/>
        <v>0</v>
      </c>
      <c r="Q61" s="49">
        <f t="shared" si="41"/>
        <v>-7.6037735849055252</v>
      </c>
      <c r="R61" s="428">
        <f t="shared" si="36"/>
        <v>0.96958490566037792</v>
      </c>
      <c r="S61" s="463"/>
      <c r="T61" s="169">
        <v>0.57847222222222228</v>
      </c>
      <c r="U61" s="169">
        <v>0.65208333333333335</v>
      </c>
      <c r="V61" s="145">
        <v>30</v>
      </c>
      <c r="W61" s="421">
        <f t="shared" si="42"/>
        <v>105.99999999999994</v>
      </c>
      <c r="X61" s="53">
        <v>0.56111111111111112</v>
      </c>
      <c r="Y61" s="53">
        <v>0.5756944444444444</v>
      </c>
      <c r="Z61" s="54"/>
      <c r="AA61" s="54"/>
      <c r="AB61" s="451"/>
      <c r="AC61" s="451"/>
      <c r="AD61" s="438"/>
      <c r="AE61" s="438"/>
      <c r="AF61" s="48">
        <f t="shared" si="6"/>
        <v>-45.622641509433151</v>
      </c>
      <c r="AG61" s="428">
        <f t="shared" si="7"/>
        <v>0.96958490566037792</v>
      </c>
      <c r="AH61" s="463"/>
    </row>
    <row r="62" spans="1:34" ht="19.149999999999999" customHeight="1">
      <c r="A62" s="449"/>
      <c r="B62" s="97">
        <v>0</v>
      </c>
      <c r="C62" s="434"/>
      <c r="D62" s="42"/>
      <c r="E62" s="43"/>
      <c r="F62" s="359" t="s">
        <v>105</v>
      </c>
      <c r="G62" s="137"/>
      <c r="H62" s="45">
        <f t="shared" si="37"/>
        <v>0</v>
      </c>
      <c r="I62" s="424"/>
      <c r="J62" s="170"/>
      <c r="K62" s="61"/>
      <c r="L62" s="86"/>
      <c r="M62" s="62"/>
      <c r="N62" s="44"/>
      <c r="O62" s="47"/>
      <c r="P62" s="168"/>
      <c r="Q62" s="49"/>
      <c r="R62" s="428"/>
      <c r="S62" s="463"/>
      <c r="T62" s="169"/>
      <c r="U62" s="169"/>
      <c r="V62" s="145"/>
      <c r="W62" s="421">
        <f t="shared" si="42"/>
        <v>0</v>
      </c>
      <c r="X62" s="53"/>
      <c r="Y62" s="53"/>
      <c r="Z62" s="54"/>
      <c r="AA62" s="54"/>
      <c r="AB62" s="451"/>
      <c r="AC62" s="451"/>
      <c r="AD62" s="438"/>
      <c r="AE62" s="438"/>
      <c r="AF62" s="48">
        <f t="shared" si="6"/>
        <v>0</v>
      </c>
      <c r="AG62" s="428" t="e">
        <f t="shared" si="7"/>
        <v>#DIV/0!</v>
      </c>
      <c r="AH62" s="463"/>
    </row>
    <row r="63" spans="1:34" ht="19.149999999999999" customHeight="1">
      <c r="A63" s="449"/>
      <c r="B63" s="97">
        <v>0</v>
      </c>
      <c r="C63" s="434"/>
      <c r="D63" s="42"/>
      <c r="E63" s="43"/>
      <c r="F63" s="359" t="s">
        <v>105</v>
      </c>
      <c r="G63" s="137"/>
      <c r="H63" s="45">
        <f t="shared" si="37"/>
        <v>0</v>
      </c>
      <c r="I63" s="424"/>
      <c r="J63" s="46"/>
      <c r="K63" s="44"/>
      <c r="L63" s="86"/>
      <c r="M63" s="62"/>
      <c r="N63" s="44"/>
      <c r="O63" s="47"/>
      <c r="P63" s="168"/>
      <c r="Q63" s="49"/>
      <c r="R63" s="428"/>
      <c r="S63" s="463"/>
      <c r="T63" s="169"/>
      <c r="U63" s="169"/>
      <c r="V63" s="145"/>
      <c r="W63" s="421">
        <f t="shared" si="42"/>
        <v>0</v>
      </c>
      <c r="X63" s="53"/>
      <c r="Y63" s="53"/>
      <c r="Z63" s="54"/>
      <c r="AA63" s="54"/>
      <c r="AB63" s="451"/>
      <c r="AC63" s="451"/>
      <c r="AD63" s="438"/>
      <c r="AE63" s="438"/>
      <c r="AF63" s="48">
        <f t="shared" si="6"/>
        <v>0</v>
      </c>
      <c r="AG63" s="432" t="e">
        <f t="shared" si="7"/>
        <v>#DIV/0!</v>
      </c>
      <c r="AH63" s="463"/>
    </row>
    <row r="64" spans="1:34" ht="19.149999999999999" customHeight="1">
      <c r="A64" s="449"/>
      <c r="B64" s="97">
        <v>0</v>
      </c>
      <c r="C64" s="434"/>
      <c r="D64" s="42"/>
      <c r="E64" s="43"/>
      <c r="F64" s="359" t="s">
        <v>105</v>
      </c>
      <c r="G64" s="137"/>
      <c r="H64" s="45">
        <f t="shared" si="37"/>
        <v>0</v>
      </c>
      <c r="I64" s="424"/>
      <c r="J64" s="170"/>
      <c r="K64" s="61"/>
      <c r="L64" s="86"/>
      <c r="M64" s="62"/>
      <c r="N64" s="44"/>
      <c r="O64" s="47"/>
      <c r="P64" s="168"/>
      <c r="Q64" s="49"/>
      <c r="R64" s="428"/>
      <c r="S64" s="463"/>
      <c r="T64" s="169"/>
      <c r="U64" s="169"/>
      <c r="V64" s="145"/>
      <c r="W64" s="421">
        <f t="shared" si="42"/>
        <v>0</v>
      </c>
      <c r="X64" s="424"/>
      <c r="Y64" s="424"/>
      <c r="Z64" s="54"/>
      <c r="AA64" s="54"/>
      <c r="AB64" s="451"/>
      <c r="AC64" s="451"/>
      <c r="AD64" s="438"/>
      <c r="AE64" s="438"/>
      <c r="AF64" s="48">
        <f t="shared" si="6"/>
        <v>0</v>
      </c>
      <c r="AG64" s="428" t="e">
        <f t="shared" si="7"/>
        <v>#DIV/0!</v>
      </c>
      <c r="AH64" s="463"/>
    </row>
    <row r="65" spans="1:34" ht="19.149999999999999" customHeight="1">
      <c r="A65" s="449"/>
      <c r="B65" s="97">
        <v>0</v>
      </c>
      <c r="C65" s="434"/>
      <c r="D65" s="42"/>
      <c r="E65" s="43"/>
      <c r="F65" s="359" t="s">
        <v>105</v>
      </c>
      <c r="G65" s="137"/>
      <c r="H65" s="45">
        <f t="shared" si="37"/>
        <v>0</v>
      </c>
      <c r="I65" s="424"/>
      <c r="J65" s="170"/>
      <c r="K65" s="61"/>
      <c r="L65" s="86"/>
      <c r="M65" s="62"/>
      <c r="N65" s="61"/>
      <c r="O65" s="77"/>
      <c r="P65" s="48"/>
      <c r="Q65" s="49"/>
      <c r="R65" s="428"/>
      <c r="S65" s="463"/>
      <c r="T65" s="169"/>
      <c r="U65" s="169"/>
      <c r="V65" s="145"/>
      <c r="W65" s="421">
        <f t="shared" si="42"/>
        <v>0</v>
      </c>
      <c r="X65" s="424"/>
      <c r="Y65" s="424"/>
      <c r="Z65" s="54"/>
      <c r="AA65" s="54"/>
      <c r="AB65" s="451"/>
      <c r="AC65" s="451"/>
      <c r="AD65" s="438"/>
      <c r="AE65" s="438"/>
      <c r="AF65" s="48">
        <f t="shared" si="6"/>
        <v>0</v>
      </c>
      <c r="AG65" s="428" t="e">
        <f t="shared" si="7"/>
        <v>#DIV/0!</v>
      </c>
      <c r="AH65" s="463"/>
    </row>
    <row r="66" spans="1:34" ht="19.149999999999999" customHeight="1">
      <c r="A66" s="449"/>
      <c r="B66" s="97">
        <v>0</v>
      </c>
      <c r="C66" s="434"/>
      <c r="D66" s="42"/>
      <c r="E66" s="43"/>
      <c r="F66" s="359" t="s">
        <v>105</v>
      </c>
      <c r="G66" s="137"/>
      <c r="H66" s="45">
        <f t="shared" si="37"/>
        <v>0</v>
      </c>
      <c r="I66" s="424"/>
      <c r="J66" s="170"/>
      <c r="K66" s="61"/>
      <c r="L66" s="86"/>
      <c r="M66" s="62"/>
      <c r="N66" s="61"/>
      <c r="O66" s="77"/>
      <c r="P66" s="48"/>
      <c r="Q66" s="49"/>
      <c r="R66" s="428"/>
      <c r="S66" s="463"/>
      <c r="T66" s="169"/>
      <c r="U66" s="169"/>
      <c r="V66" s="145"/>
      <c r="W66" s="421">
        <f t="shared" si="42"/>
        <v>0</v>
      </c>
      <c r="X66" s="424"/>
      <c r="Y66" s="424"/>
      <c r="Z66" s="54"/>
      <c r="AA66" s="54"/>
      <c r="AB66" s="451"/>
      <c r="AC66" s="451"/>
      <c r="AD66" s="438"/>
      <c r="AE66" s="438"/>
      <c r="AF66" s="48">
        <f t="shared" si="6"/>
        <v>0</v>
      </c>
      <c r="AG66" s="432" t="e">
        <f t="shared" si="7"/>
        <v>#DIV/0!</v>
      </c>
      <c r="AH66" s="463"/>
    </row>
    <row r="67" spans="1:34" ht="19.149999999999999" customHeight="1">
      <c r="A67" s="449"/>
      <c r="B67" s="97">
        <v>0</v>
      </c>
      <c r="C67" s="434"/>
      <c r="D67" s="42"/>
      <c r="E67" s="43"/>
      <c r="F67" s="359" t="s">
        <v>105</v>
      </c>
      <c r="G67" s="137"/>
      <c r="H67" s="45">
        <f>F67*G67</f>
        <v>0</v>
      </c>
      <c r="I67" s="424"/>
      <c r="J67" s="170"/>
      <c r="K67" s="61"/>
      <c r="L67" s="86"/>
      <c r="M67" s="62"/>
      <c r="N67" s="61"/>
      <c r="O67" s="77"/>
      <c r="P67" s="48"/>
      <c r="Q67" s="49"/>
      <c r="R67" s="428"/>
      <c r="S67" s="463"/>
      <c r="T67" s="169"/>
      <c r="U67" s="169"/>
      <c r="V67" s="145"/>
      <c r="W67" s="421">
        <f t="shared" si="42"/>
        <v>0</v>
      </c>
      <c r="X67" s="424"/>
      <c r="Y67" s="424"/>
      <c r="Z67" s="54"/>
      <c r="AA67" s="54"/>
      <c r="AB67" s="451"/>
      <c r="AC67" s="451"/>
      <c r="AD67" s="438"/>
      <c r="AE67" s="438"/>
      <c r="AF67" s="48">
        <f t="shared" si="6"/>
        <v>0</v>
      </c>
      <c r="AG67" s="428" t="e">
        <f t="shared" si="7"/>
        <v>#DIV/0!</v>
      </c>
      <c r="AH67" s="463"/>
    </row>
    <row r="68" spans="1:34" ht="19.149999999999999" customHeight="1">
      <c r="A68" s="449"/>
      <c r="B68" s="424">
        <v>0</v>
      </c>
      <c r="C68" s="434"/>
      <c r="D68" s="42"/>
      <c r="E68" s="43"/>
      <c r="F68" s="366" t="s">
        <v>105</v>
      </c>
      <c r="G68" s="137"/>
      <c r="H68" s="45">
        <f>F68*G68</f>
        <v>0</v>
      </c>
      <c r="I68" s="424"/>
      <c r="J68" s="170"/>
      <c r="K68" s="61"/>
      <c r="L68" s="86"/>
      <c r="M68" s="62"/>
      <c r="N68" s="61"/>
      <c r="O68" s="77"/>
      <c r="P68" s="48"/>
      <c r="Q68" s="49"/>
      <c r="R68" s="428"/>
      <c r="S68" s="463"/>
      <c r="T68" s="169"/>
      <c r="U68" s="169"/>
      <c r="V68" s="145"/>
      <c r="W68" s="421">
        <f t="shared" si="42"/>
        <v>0</v>
      </c>
      <c r="X68" s="424"/>
      <c r="Y68" s="424"/>
      <c r="Z68" s="54"/>
      <c r="AA68" s="54"/>
      <c r="AB68" s="451"/>
      <c r="AC68" s="451"/>
      <c r="AD68" s="438"/>
      <c r="AE68" s="438"/>
      <c r="AF68" s="48"/>
      <c r="AG68" s="428"/>
      <c r="AH68" s="463"/>
    </row>
    <row r="69" spans="1:34" ht="19.149999999999999" customHeight="1">
      <c r="A69" s="449"/>
      <c r="B69" s="171">
        <v>0</v>
      </c>
      <c r="C69" s="6" t="s">
        <v>227</v>
      </c>
      <c r="D69" s="478" t="s">
        <v>118</v>
      </c>
      <c r="E69" s="478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1446.7740910331343</v>
      </c>
      <c r="O69" s="73">
        <f t="shared" si="43"/>
        <v>220.47767294967201</v>
      </c>
      <c r="P69" s="48">
        <f>M69-J69</f>
        <v>0</v>
      </c>
      <c r="Q69" s="49">
        <f>N69-K69</f>
        <v>-53.225908966865745</v>
      </c>
      <c r="R69" s="175">
        <f t="shared" ref="R69:R75" si="44">O69/L69</f>
        <v>0.96458981915481501</v>
      </c>
      <c r="S69" s="463"/>
      <c r="T69" s="144"/>
      <c r="U69" s="144"/>
      <c r="V69" s="44"/>
      <c r="W69" s="42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51"/>
      <c r="AC69" s="451"/>
      <c r="AD69" s="107">
        <f>SUM(AD57:AD68)</f>
        <v>0</v>
      </c>
      <c r="AE69" s="107">
        <f>SUM(AE57:AE68)</f>
        <v>0</v>
      </c>
      <c r="AF69" s="48">
        <f t="shared" si="6"/>
        <v>-53.225908966865745</v>
      </c>
      <c r="AG69" s="428">
        <f t="shared" si="7"/>
        <v>0.96451606068875617</v>
      </c>
      <c r="AH69" s="463"/>
    </row>
    <row r="70" spans="1:34" ht="19.149999999999999" customHeight="1">
      <c r="A70" s="459" t="s">
        <v>228</v>
      </c>
      <c r="B70" s="424" t="s">
        <v>201</v>
      </c>
      <c r="C70" s="97"/>
      <c r="D70" s="42" t="s">
        <v>229</v>
      </c>
      <c r="E70" s="43"/>
      <c r="F70" s="359">
        <v>62.13</v>
      </c>
      <c r="G70" s="44">
        <v>487</v>
      </c>
      <c r="H70" s="45">
        <f>F70*G70</f>
        <v>30257.31</v>
      </c>
      <c r="I70" s="424"/>
      <c r="J70" s="46">
        <v>14</v>
      </c>
      <c r="K70" s="44">
        <v>1500</v>
      </c>
      <c r="L70" s="47">
        <v>107.14285714285714</v>
      </c>
      <c r="M70" s="422">
        <v>14</v>
      </c>
      <c r="N70" s="44">
        <f t="shared" ref="N70:N75" si="45">G70/W70*60</f>
        <v>1270.4347826086957</v>
      </c>
      <c r="O70" s="47">
        <f t="shared" ref="O70:O75" si="46">N70/M70</f>
        <v>90.745341614906835</v>
      </c>
      <c r="P70" s="48">
        <f t="shared" ref="P70:P75" si="47">M70-J70</f>
        <v>0</v>
      </c>
      <c r="Q70" s="49">
        <f t="shared" ref="Q70:Q75" si="48">O70-L70</f>
        <v>-16.397515527950304</v>
      </c>
      <c r="R70" s="428">
        <f t="shared" si="44"/>
        <v>0.8469565217391305</v>
      </c>
      <c r="S70" s="463">
        <f>R82</f>
        <v>0.89524463570295476</v>
      </c>
      <c r="T70" s="50">
        <v>0.29166666666666669</v>
      </c>
      <c r="U70" s="50">
        <v>0.30763888888888891</v>
      </c>
      <c r="V70" s="424">
        <v>5</v>
      </c>
      <c r="W70" s="421">
        <f>(U70-T70)*24*60</f>
        <v>23</v>
      </c>
      <c r="X70" s="424"/>
      <c r="Y70" s="424"/>
      <c r="Z70" s="54"/>
      <c r="AA70" s="54"/>
      <c r="AB70" s="451"/>
      <c r="AC70" s="451"/>
      <c r="AD70" s="438"/>
      <c r="AE70" s="438">
        <v>1</v>
      </c>
      <c r="AF70" s="48">
        <f t="shared" si="6"/>
        <v>-229.56521739130426</v>
      </c>
      <c r="AG70" s="428">
        <f t="shared" si="7"/>
        <v>0.8469565217391305</v>
      </c>
      <c r="AH70" s="463">
        <f>AG82</f>
        <v>0.89606796074332806</v>
      </c>
    </row>
    <row r="71" spans="1:34" ht="19.149999999999999" customHeight="1">
      <c r="A71" s="459"/>
      <c r="B71" s="424" t="s">
        <v>230</v>
      </c>
      <c r="C71" s="41"/>
      <c r="D71" s="176" t="s">
        <v>231</v>
      </c>
      <c r="E71" s="43"/>
      <c r="F71" s="359">
        <v>47.65</v>
      </c>
      <c r="G71" s="44">
        <v>2271</v>
      </c>
      <c r="H71" s="45">
        <f>F71*G71</f>
        <v>108213.15</v>
      </c>
      <c r="I71" s="424"/>
      <c r="J71" s="46">
        <v>18</v>
      </c>
      <c r="K71" s="177">
        <v>1440</v>
      </c>
      <c r="L71" s="47">
        <v>80</v>
      </c>
      <c r="M71" s="427">
        <v>18</v>
      </c>
      <c r="N71" s="44">
        <f t="shared" si="45"/>
        <v>1362.6000000000004</v>
      </c>
      <c r="O71" s="47">
        <f t="shared" si="46"/>
        <v>75.700000000000017</v>
      </c>
      <c r="P71" s="48">
        <f t="shared" si="47"/>
        <v>0</v>
      </c>
      <c r="Q71" s="49">
        <f t="shared" si="48"/>
        <v>-4.2999999999999829</v>
      </c>
      <c r="R71" s="428">
        <f t="shared" si="44"/>
        <v>0.94625000000000026</v>
      </c>
      <c r="S71" s="463"/>
      <c r="T71" s="50">
        <v>0.3125</v>
      </c>
      <c r="U71" s="50">
        <v>0.38194444444444442</v>
      </c>
      <c r="V71" s="424">
        <v>7</v>
      </c>
      <c r="W71" s="421">
        <f t="shared" ref="W71:W81" si="49">(U71-T71)*24*60</f>
        <v>99.999999999999972</v>
      </c>
      <c r="X71" s="53"/>
      <c r="Y71" s="53"/>
      <c r="Z71" s="54"/>
      <c r="AA71" s="54"/>
      <c r="AB71" s="451"/>
      <c r="AC71" s="451"/>
      <c r="AD71" s="438"/>
      <c r="AE71" s="438"/>
      <c r="AF71" s="48">
        <f>N71-K71</f>
        <v>-77.399999999999636</v>
      </c>
      <c r="AG71" s="428">
        <f>N71/K71</f>
        <v>0.94625000000000026</v>
      </c>
      <c r="AH71" s="463"/>
    </row>
    <row r="72" spans="1:34" ht="19.149999999999999" customHeight="1">
      <c r="A72" s="459"/>
      <c r="B72" s="424" t="s">
        <v>196</v>
      </c>
      <c r="C72" s="66"/>
      <c r="D72" s="176" t="s">
        <v>232</v>
      </c>
      <c r="E72" s="43"/>
      <c r="F72" s="359">
        <v>56.85</v>
      </c>
      <c r="G72" s="57">
        <v>2487</v>
      </c>
      <c r="H72" s="45">
        <f t="shared" ref="H72:H80" si="50">F72*G72</f>
        <v>141385.95000000001</v>
      </c>
      <c r="I72" s="424"/>
      <c r="J72" s="87">
        <v>18</v>
      </c>
      <c r="K72" s="57">
        <v>1636</v>
      </c>
      <c r="L72" s="86">
        <v>90.888888888888886</v>
      </c>
      <c r="M72" s="422">
        <v>18</v>
      </c>
      <c r="N72" s="44">
        <f t="shared" si="45"/>
        <v>1320.5309734513273</v>
      </c>
      <c r="O72" s="47">
        <f t="shared" si="46"/>
        <v>73.362831858407077</v>
      </c>
      <c r="P72" s="48">
        <f t="shared" si="47"/>
        <v>0</v>
      </c>
      <c r="Q72" s="49">
        <f t="shared" si="48"/>
        <v>-17.526057030481809</v>
      </c>
      <c r="R72" s="428">
        <f t="shared" si="44"/>
        <v>0.80717052166951553</v>
      </c>
      <c r="S72" s="463"/>
      <c r="T72" s="50">
        <v>0.3972222222222222</v>
      </c>
      <c r="U72" s="50">
        <v>0.47569444444444442</v>
      </c>
      <c r="V72" s="424">
        <v>22</v>
      </c>
      <c r="W72" s="421">
        <f t="shared" si="49"/>
        <v>113</v>
      </c>
      <c r="X72" s="53">
        <v>0.38541666666666669</v>
      </c>
      <c r="Y72" s="53">
        <v>0.39444444444444443</v>
      </c>
      <c r="Z72" s="54"/>
      <c r="AA72" s="54"/>
      <c r="AB72" s="451"/>
      <c r="AC72" s="451"/>
      <c r="AD72" s="438"/>
      <c r="AE72" s="438"/>
      <c r="AF72" s="48">
        <f>N72-K72</f>
        <v>-315.46902654867267</v>
      </c>
      <c r="AG72" s="428">
        <f>N72/K72</f>
        <v>0.80717052166951553</v>
      </c>
      <c r="AH72" s="463"/>
    </row>
    <row r="73" spans="1:34" ht="19.149999999999999" customHeight="1">
      <c r="A73" s="459"/>
      <c r="B73" s="424" t="s">
        <v>230</v>
      </c>
      <c r="C73" s="178"/>
      <c r="D73" s="179" t="s">
        <v>233</v>
      </c>
      <c r="E73" s="180"/>
      <c r="F73" s="359">
        <v>53.76</v>
      </c>
      <c r="G73" s="57">
        <v>2569</v>
      </c>
      <c r="H73" s="45">
        <f t="shared" si="50"/>
        <v>138109.44</v>
      </c>
      <c r="I73" s="438"/>
      <c r="J73" s="181">
        <v>16</v>
      </c>
      <c r="K73" s="182">
        <v>1440</v>
      </c>
      <c r="L73" s="86">
        <v>90</v>
      </c>
      <c r="M73" s="427">
        <v>16</v>
      </c>
      <c r="N73" s="44">
        <f t="shared" si="45"/>
        <v>1284.500000000003</v>
      </c>
      <c r="O73" s="47">
        <f t="shared" si="46"/>
        <v>80.281250000000185</v>
      </c>
      <c r="P73" s="48">
        <f t="shared" si="47"/>
        <v>0</v>
      </c>
      <c r="Q73" s="49">
        <f t="shared" si="48"/>
        <v>-9.7187499999998153</v>
      </c>
      <c r="R73" s="428">
        <f t="shared" si="44"/>
        <v>0.89201388888889099</v>
      </c>
      <c r="S73" s="463"/>
      <c r="T73" s="50">
        <v>0.52083333333333337</v>
      </c>
      <c r="U73" s="50">
        <v>0.60416666666666652</v>
      </c>
      <c r="V73" s="424">
        <v>6</v>
      </c>
      <c r="W73" s="421">
        <f t="shared" si="49"/>
        <v>119.99999999999973</v>
      </c>
      <c r="X73" s="183"/>
      <c r="Y73" s="183"/>
      <c r="Z73" s="125"/>
      <c r="AA73" s="125"/>
      <c r="AB73" s="451"/>
      <c r="AC73" s="451"/>
      <c r="AD73" s="438"/>
      <c r="AE73" s="438"/>
      <c r="AF73" s="48">
        <f>N73-K73</f>
        <v>-155.49999999999704</v>
      </c>
      <c r="AG73" s="428">
        <f>N73/K73</f>
        <v>0.89201388888889099</v>
      </c>
      <c r="AH73" s="463"/>
    </row>
    <row r="74" spans="1:34" ht="19.149999999999999" customHeight="1">
      <c r="A74" s="459"/>
      <c r="B74" s="424" t="s">
        <v>230</v>
      </c>
      <c r="C74" s="178"/>
      <c r="D74" s="179" t="s">
        <v>234</v>
      </c>
      <c r="E74" s="180"/>
      <c r="F74" s="359">
        <v>47.51</v>
      </c>
      <c r="G74" s="177">
        <v>2491</v>
      </c>
      <c r="H74" s="45">
        <f t="shared" si="50"/>
        <v>118347.40999999999</v>
      </c>
      <c r="I74" s="424"/>
      <c r="J74" s="46">
        <v>17</v>
      </c>
      <c r="K74" s="177">
        <v>1440</v>
      </c>
      <c r="L74" s="47">
        <v>84.705882352941174</v>
      </c>
      <c r="M74" s="422">
        <v>17</v>
      </c>
      <c r="N74" s="44">
        <f t="shared" si="45"/>
        <v>1371.1926605504595</v>
      </c>
      <c r="O74" s="47">
        <f t="shared" si="46"/>
        <v>80.658391797085855</v>
      </c>
      <c r="P74" s="48">
        <f t="shared" si="47"/>
        <v>0</v>
      </c>
      <c r="Q74" s="49">
        <f t="shared" si="48"/>
        <v>-4.0474905558553189</v>
      </c>
      <c r="R74" s="428">
        <f t="shared" si="44"/>
        <v>0.95221712538226355</v>
      </c>
      <c r="S74" s="463"/>
      <c r="T74" s="50">
        <v>0.6201388888888888</v>
      </c>
      <c r="U74" s="50">
        <v>0.69583333333333319</v>
      </c>
      <c r="V74" s="424">
        <v>23</v>
      </c>
      <c r="W74" s="421">
        <f t="shared" si="49"/>
        <v>108.99999999999993</v>
      </c>
      <c r="X74" s="183">
        <v>0.60763888888888895</v>
      </c>
      <c r="Y74" s="183">
        <v>0.61736111111111114</v>
      </c>
      <c r="Z74" s="125"/>
      <c r="AA74" s="125"/>
      <c r="AB74" s="451"/>
      <c r="AC74" s="451"/>
      <c r="AD74" s="438"/>
      <c r="AE74" s="438"/>
      <c r="AF74" s="48">
        <f t="shared" ref="AF74:AF80" si="51">N74-K74</f>
        <v>-68.80733944954045</v>
      </c>
      <c r="AG74" s="428">
        <f t="shared" ref="AG74:AG80" si="52">N74/K74</f>
        <v>0.95221712538226355</v>
      </c>
      <c r="AH74" s="463"/>
    </row>
    <row r="75" spans="1:34" ht="19.149999999999999" customHeight="1">
      <c r="A75" s="459"/>
      <c r="B75" s="424" t="s">
        <v>196</v>
      </c>
      <c r="C75" s="66"/>
      <c r="D75" s="176" t="s">
        <v>283</v>
      </c>
      <c r="E75" s="43"/>
      <c r="F75" s="359">
        <v>55.56</v>
      </c>
      <c r="G75" s="57">
        <v>840</v>
      </c>
      <c r="H75" s="45">
        <f t="shared" si="50"/>
        <v>46670.400000000001</v>
      </c>
      <c r="I75" s="424">
        <v>1</v>
      </c>
      <c r="J75" s="87">
        <v>16</v>
      </c>
      <c r="K75" s="57">
        <v>1440</v>
      </c>
      <c r="L75" s="86">
        <v>90</v>
      </c>
      <c r="M75" s="422">
        <v>16</v>
      </c>
      <c r="N75" s="44">
        <f t="shared" si="45"/>
        <v>1362.1621621621609</v>
      </c>
      <c r="O75" s="47">
        <f t="shared" si="46"/>
        <v>85.135135135135059</v>
      </c>
      <c r="P75" s="48">
        <f t="shared" si="47"/>
        <v>0</v>
      </c>
      <c r="Q75" s="49">
        <f t="shared" si="48"/>
        <v>-4.8648648648649413</v>
      </c>
      <c r="R75" s="428">
        <f t="shared" si="44"/>
        <v>0.94594594594594505</v>
      </c>
      <c r="S75" s="463"/>
      <c r="T75" s="50">
        <v>0.6993055555555554</v>
      </c>
      <c r="U75" s="50">
        <v>0.72499999999999987</v>
      </c>
      <c r="V75" s="424">
        <v>5</v>
      </c>
      <c r="W75" s="421">
        <f t="shared" si="49"/>
        <v>37.000000000000028</v>
      </c>
      <c r="X75" s="183"/>
      <c r="Y75" s="183"/>
      <c r="Z75" s="125"/>
      <c r="AA75" s="125"/>
      <c r="AB75" s="451"/>
      <c r="AC75" s="451"/>
      <c r="AD75" s="438"/>
      <c r="AE75" s="438"/>
      <c r="AF75" s="48">
        <f t="shared" si="51"/>
        <v>-77.837837837839061</v>
      </c>
      <c r="AG75" s="428">
        <f t="shared" si="52"/>
        <v>0.94594594594594505</v>
      </c>
      <c r="AH75" s="463"/>
    </row>
    <row r="76" spans="1:34" ht="19.149999999999999" customHeight="1">
      <c r="A76" s="459"/>
      <c r="B76" s="424">
        <v>0</v>
      </c>
      <c r="C76" s="178"/>
      <c r="D76" s="179"/>
      <c r="E76" s="180"/>
      <c r="F76" s="359" t="s">
        <v>105</v>
      </c>
      <c r="G76" s="177"/>
      <c r="H76" s="45">
        <f t="shared" si="50"/>
        <v>0</v>
      </c>
      <c r="I76" s="424"/>
      <c r="J76" s="46"/>
      <c r="K76" s="177"/>
      <c r="L76" s="47"/>
      <c r="M76" s="427"/>
      <c r="N76" s="44"/>
      <c r="O76" s="47"/>
      <c r="P76" s="48"/>
      <c r="Q76" s="49"/>
      <c r="R76" s="428"/>
      <c r="S76" s="463"/>
      <c r="T76" s="50"/>
      <c r="U76" s="50"/>
      <c r="V76" s="424"/>
      <c r="W76" s="421">
        <f t="shared" si="49"/>
        <v>0</v>
      </c>
      <c r="X76" s="183"/>
      <c r="Y76" s="183"/>
      <c r="Z76" s="125"/>
      <c r="AA76" s="125"/>
      <c r="AB76" s="451"/>
      <c r="AC76" s="451"/>
      <c r="AD76" s="438"/>
      <c r="AE76" s="438"/>
      <c r="AF76" s="48">
        <f t="shared" si="51"/>
        <v>0</v>
      </c>
      <c r="AG76" s="428" t="e">
        <f t="shared" si="52"/>
        <v>#DIV/0!</v>
      </c>
      <c r="AH76" s="463"/>
    </row>
    <row r="77" spans="1:34" ht="19.149999999999999" customHeight="1">
      <c r="A77" s="459"/>
      <c r="B77" s="424">
        <v>0</v>
      </c>
      <c r="C77" s="434"/>
      <c r="D77" s="179"/>
      <c r="E77" s="43"/>
      <c r="F77" s="359" t="s">
        <v>105</v>
      </c>
      <c r="G77" s="177"/>
      <c r="H77" s="45">
        <f t="shared" si="50"/>
        <v>0</v>
      </c>
      <c r="I77" s="438"/>
      <c r="J77" s="181"/>
      <c r="K77" s="182"/>
      <c r="L77" s="86"/>
      <c r="M77" s="427" t="s">
        <v>49</v>
      </c>
      <c r="N77" s="44"/>
      <c r="O77" s="47"/>
      <c r="P77" s="48"/>
      <c r="Q77" s="49"/>
      <c r="R77" s="428"/>
      <c r="S77" s="463"/>
      <c r="T77" s="50"/>
      <c r="U77" s="50"/>
      <c r="V77" s="424"/>
      <c r="W77" s="421">
        <f t="shared" si="49"/>
        <v>0</v>
      </c>
      <c r="X77" s="183"/>
      <c r="Y77" s="183"/>
      <c r="Z77" s="125"/>
      <c r="AA77" s="125"/>
      <c r="AB77" s="451"/>
      <c r="AC77" s="451"/>
      <c r="AD77" s="438"/>
      <c r="AE77" s="438"/>
      <c r="AF77" s="48">
        <f t="shared" si="51"/>
        <v>0</v>
      </c>
      <c r="AG77" s="428" t="e">
        <f t="shared" si="52"/>
        <v>#DIV/0!</v>
      </c>
      <c r="AH77" s="463"/>
    </row>
    <row r="78" spans="1:34" ht="19.149999999999999" customHeight="1">
      <c r="A78" s="459"/>
      <c r="B78" s="424">
        <v>0</v>
      </c>
      <c r="C78" s="434"/>
      <c r="D78" s="42"/>
      <c r="E78" s="43"/>
      <c r="F78" s="359" t="s">
        <v>105</v>
      </c>
      <c r="G78" s="57"/>
      <c r="H78" s="45">
        <f t="shared" si="50"/>
        <v>0</v>
      </c>
      <c r="I78" s="438"/>
      <c r="J78" s="87"/>
      <c r="K78" s="57"/>
      <c r="L78" s="86"/>
      <c r="M78" s="427"/>
      <c r="N78" s="44"/>
      <c r="O78" s="47"/>
      <c r="P78" s="48"/>
      <c r="Q78" s="49"/>
      <c r="R78" s="428"/>
      <c r="S78" s="463"/>
      <c r="T78" s="50"/>
      <c r="U78" s="50"/>
      <c r="V78" s="424"/>
      <c r="W78" s="421">
        <f t="shared" si="49"/>
        <v>0</v>
      </c>
      <c r="X78" s="183"/>
      <c r="Y78" s="183"/>
      <c r="Z78" s="125"/>
      <c r="AA78" s="125"/>
      <c r="AB78" s="451"/>
      <c r="AC78" s="451"/>
      <c r="AD78" s="438"/>
      <c r="AE78" s="438"/>
      <c r="AF78" s="48">
        <f t="shared" si="51"/>
        <v>0</v>
      </c>
      <c r="AG78" s="428" t="e">
        <f t="shared" si="52"/>
        <v>#DIV/0!</v>
      </c>
      <c r="AH78" s="463"/>
    </row>
    <row r="79" spans="1:34" ht="19.149999999999999" customHeight="1">
      <c r="A79" s="459"/>
      <c r="B79" s="424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38"/>
      <c r="J79" s="87"/>
      <c r="K79" s="57"/>
      <c r="L79" s="86"/>
      <c r="M79" s="427"/>
      <c r="N79" s="57"/>
      <c r="O79" s="184"/>
      <c r="P79" s="108"/>
      <c r="Q79" s="185"/>
      <c r="R79" s="109"/>
      <c r="S79" s="463"/>
      <c r="T79" s="50"/>
      <c r="U79" s="50"/>
      <c r="V79" s="424"/>
      <c r="W79" s="421">
        <f t="shared" si="49"/>
        <v>0</v>
      </c>
      <c r="X79" s="183"/>
      <c r="Y79" s="183"/>
      <c r="Z79" s="125"/>
      <c r="AA79" s="125"/>
      <c r="AB79" s="451"/>
      <c r="AC79" s="451"/>
      <c r="AD79" s="438"/>
      <c r="AE79" s="438"/>
      <c r="AF79" s="48">
        <f t="shared" si="51"/>
        <v>0</v>
      </c>
      <c r="AG79" s="428" t="e">
        <f t="shared" si="52"/>
        <v>#DIV/0!</v>
      </c>
      <c r="AH79" s="463"/>
    </row>
    <row r="80" spans="1:34" ht="19.149999999999999" customHeight="1">
      <c r="A80" s="459"/>
      <c r="B80" s="424">
        <v>0</v>
      </c>
      <c r="C80" s="434"/>
      <c r="D80" s="42"/>
      <c r="E80" s="43"/>
      <c r="F80" s="359"/>
      <c r="G80" s="57"/>
      <c r="H80" s="45">
        <f t="shared" si="50"/>
        <v>0</v>
      </c>
      <c r="I80" s="438"/>
      <c r="J80" s="87"/>
      <c r="K80" s="57"/>
      <c r="L80" s="86"/>
      <c r="M80" s="427"/>
      <c r="N80" s="57"/>
      <c r="O80" s="186"/>
      <c r="P80" s="54"/>
      <c r="Q80" s="88"/>
      <c r="R80" s="437"/>
      <c r="S80" s="463"/>
      <c r="T80" s="50"/>
      <c r="U80" s="50"/>
      <c r="V80" s="424"/>
      <c r="W80" s="421">
        <f t="shared" si="49"/>
        <v>0</v>
      </c>
      <c r="X80" s="183"/>
      <c r="Y80" s="183"/>
      <c r="Z80" s="125"/>
      <c r="AA80" s="125"/>
      <c r="AB80" s="451"/>
      <c r="AC80" s="451"/>
      <c r="AD80" s="438"/>
      <c r="AE80" s="438"/>
      <c r="AF80" s="48">
        <f t="shared" si="51"/>
        <v>0</v>
      </c>
      <c r="AG80" s="428" t="e">
        <f t="shared" si="52"/>
        <v>#DIV/0!</v>
      </c>
      <c r="AH80" s="463"/>
    </row>
    <row r="81" spans="1:34" ht="19.149999999999999" customHeight="1">
      <c r="A81" s="459"/>
      <c r="B81" s="424">
        <v>0</v>
      </c>
      <c r="C81" s="434"/>
      <c r="D81" s="42"/>
      <c r="E81" s="43"/>
      <c r="F81" s="366"/>
      <c r="G81" s="57"/>
      <c r="H81" s="84"/>
      <c r="I81" s="438"/>
      <c r="J81" s="87"/>
      <c r="K81" s="57"/>
      <c r="L81" s="86"/>
      <c r="M81" s="427"/>
      <c r="N81" s="57"/>
      <c r="O81" s="186"/>
      <c r="P81" s="54"/>
      <c r="Q81" s="88"/>
      <c r="R81" s="437"/>
      <c r="S81" s="463"/>
      <c r="T81" s="50"/>
      <c r="U81" s="50"/>
      <c r="V81" s="424"/>
      <c r="W81" s="421">
        <f t="shared" si="49"/>
        <v>0</v>
      </c>
      <c r="X81" s="183"/>
      <c r="Y81" s="183"/>
      <c r="Z81" s="125"/>
      <c r="AA81" s="125"/>
      <c r="AB81" s="451"/>
      <c r="AC81" s="451"/>
      <c r="AD81" s="438"/>
      <c r="AE81" s="438"/>
      <c r="AF81" s="48"/>
      <c r="AG81" s="126"/>
      <c r="AH81" s="463"/>
    </row>
    <row r="82" spans="1:34" ht="19.149999999999999" customHeight="1">
      <c r="A82" s="489"/>
      <c r="B82" s="171">
        <v>0</v>
      </c>
      <c r="C82" s="100" t="s">
        <v>236</v>
      </c>
      <c r="D82" s="478" t="s">
        <v>118</v>
      </c>
      <c r="E82" s="478"/>
      <c r="F82" s="369"/>
      <c r="G82" s="101"/>
      <c r="H82" s="102"/>
      <c r="I82" s="103"/>
      <c r="J82" s="101">
        <v>16.5</v>
      </c>
      <c r="K82" s="101">
        <v>1482.6666666666667</v>
      </c>
      <c r="L82" s="104">
        <v>90.456271397447878</v>
      </c>
      <c r="M82" s="101">
        <f t="shared" ref="M82:O82" si="53">AVERAGE(M70:M81)</f>
        <v>16.5</v>
      </c>
      <c r="N82" s="101">
        <f t="shared" si="53"/>
        <v>1328.5700964621078</v>
      </c>
      <c r="O82" s="187">
        <f t="shared" si="53"/>
        <v>80.980491734255835</v>
      </c>
      <c r="P82" s="117">
        <f>M82-J82</f>
        <v>0</v>
      </c>
      <c r="Q82" s="118">
        <f>N82-K82</f>
        <v>-154.09657020455893</v>
      </c>
      <c r="R82" s="175">
        <f>O82/L82</f>
        <v>0.89524463570295476</v>
      </c>
      <c r="S82" s="463"/>
      <c r="T82" s="50"/>
      <c r="U82" s="50"/>
      <c r="V82" s="424"/>
      <c r="W82" s="44"/>
      <c r="X82" s="47"/>
      <c r="Y82" s="47"/>
      <c r="Z82" s="106">
        <f>SUM(Z70:Z81)</f>
        <v>0</v>
      </c>
      <c r="AA82" s="106">
        <f>SUM(AA70:AA81)</f>
        <v>0</v>
      </c>
      <c r="AB82" s="451"/>
      <c r="AC82" s="451"/>
      <c r="AD82" s="107">
        <f>SUM(AD70:AD81)</f>
        <v>0</v>
      </c>
      <c r="AE82" s="107">
        <f>SUM(AE70:AE81)</f>
        <v>1</v>
      </c>
      <c r="AF82" s="48">
        <f>N82-K82</f>
        <v>-154.09657020455893</v>
      </c>
      <c r="AG82" s="428">
        <f>N82/K82</f>
        <v>0.89606796074332806</v>
      </c>
      <c r="AH82" s="463"/>
    </row>
    <row r="83" spans="1:34" ht="19.149999999999999" customHeight="1">
      <c r="A83" s="490" t="s">
        <v>237</v>
      </c>
      <c r="B83" s="110" t="s">
        <v>203</v>
      </c>
      <c r="C83" s="66"/>
      <c r="D83" s="375" t="s">
        <v>204</v>
      </c>
      <c r="E83" s="43"/>
      <c r="F83" s="366">
        <v>43.14</v>
      </c>
      <c r="G83" s="57">
        <v>2093</v>
      </c>
      <c r="H83" s="84">
        <f t="shared" ref="H83:H94" si="54">F83*G83</f>
        <v>90292.02</v>
      </c>
      <c r="I83" s="438"/>
      <c r="J83" s="87">
        <v>16</v>
      </c>
      <c r="K83" s="57">
        <v>1440</v>
      </c>
      <c r="L83" s="86">
        <v>90</v>
      </c>
      <c r="M83" s="427">
        <v>16</v>
      </c>
      <c r="N83" s="57">
        <f t="shared" ref="N83:N88" si="55">G83/W83*60</f>
        <v>1427.0454545454545</v>
      </c>
      <c r="O83" s="186">
        <f t="shared" ref="O83:O88" si="56">N83/M83</f>
        <v>89.190340909090907</v>
      </c>
      <c r="P83" s="54">
        <f t="shared" ref="P83:P88" si="57">M83-J83</f>
        <v>0</v>
      </c>
      <c r="Q83" s="88">
        <f t="shared" ref="Q83:Q88" si="58">O83-L83</f>
        <v>-0.80965909090909349</v>
      </c>
      <c r="R83" s="188">
        <f t="shared" ref="R83:R88" si="59">O83/L83</f>
        <v>0.99100378787878785</v>
      </c>
      <c r="S83" s="463">
        <f>R95</f>
        <v>0.94073293380161727</v>
      </c>
      <c r="T83" s="50">
        <v>0.33333333333333331</v>
      </c>
      <c r="U83" s="50">
        <v>0.39444444444444443</v>
      </c>
      <c r="V83" s="424">
        <v>5</v>
      </c>
      <c r="W83" s="421">
        <f t="shared" ref="W83:W93" si="60">(U83-T83)*24*60</f>
        <v>88</v>
      </c>
      <c r="X83" s="53"/>
      <c r="Y83" s="53"/>
      <c r="Z83" s="54"/>
      <c r="AA83" s="54"/>
      <c r="AB83" s="451"/>
      <c r="AC83" s="451"/>
      <c r="AD83" s="438"/>
      <c r="AE83" s="438"/>
      <c r="AF83" s="48">
        <f t="shared" ref="AF83:AF173" si="61">N83-K83</f>
        <v>-12.954545454545496</v>
      </c>
      <c r="AG83" s="428">
        <f t="shared" ref="AG83:AG173" si="62">N83/K83</f>
        <v>0.99100378787878785</v>
      </c>
      <c r="AH83" s="463">
        <f>AG95</f>
        <v>0.93945407553094917</v>
      </c>
    </row>
    <row r="84" spans="1:34" ht="19.149999999999999" customHeight="1">
      <c r="A84" s="491"/>
      <c r="B84" s="110" t="s">
        <v>230</v>
      </c>
      <c r="C84" s="434"/>
      <c r="D84" s="189" t="s">
        <v>235</v>
      </c>
      <c r="E84" s="43"/>
      <c r="F84" s="366">
        <v>53.36</v>
      </c>
      <c r="G84" s="44">
        <v>2722.5</v>
      </c>
      <c r="H84" s="84">
        <f t="shared" si="54"/>
        <v>145272.6</v>
      </c>
      <c r="I84" s="424"/>
      <c r="J84" s="87">
        <v>19</v>
      </c>
      <c r="K84" s="57">
        <v>1440</v>
      </c>
      <c r="L84" s="86">
        <v>75.78947368421052</v>
      </c>
      <c r="M84" s="427">
        <v>19</v>
      </c>
      <c r="N84" s="57">
        <f t="shared" si="55"/>
        <v>1372.6890756302525</v>
      </c>
      <c r="O84" s="186">
        <f t="shared" si="56"/>
        <v>72.24679345422382</v>
      </c>
      <c r="P84" s="54">
        <f t="shared" si="57"/>
        <v>0</v>
      </c>
      <c r="Q84" s="88">
        <f t="shared" si="58"/>
        <v>-3.5426802299867006</v>
      </c>
      <c r="R84" s="188">
        <f t="shared" si="59"/>
        <v>0.95325630252100879</v>
      </c>
      <c r="S84" s="463"/>
      <c r="T84" s="50">
        <v>0.41041666666666665</v>
      </c>
      <c r="U84" s="50">
        <v>0.49305555555555552</v>
      </c>
      <c r="V84" s="424">
        <v>23</v>
      </c>
      <c r="W84" s="421">
        <f t="shared" si="60"/>
        <v>118.99999999999997</v>
      </c>
      <c r="X84" s="53">
        <v>0.3979166666666667</v>
      </c>
      <c r="Y84" s="53">
        <v>0.40763888888888888</v>
      </c>
      <c r="Z84" s="54"/>
      <c r="AA84" s="54"/>
      <c r="AB84" s="451"/>
      <c r="AC84" s="451"/>
      <c r="AD84" s="438"/>
      <c r="AE84" s="438"/>
      <c r="AF84" s="48">
        <f t="shared" si="61"/>
        <v>-67.310924369747454</v>
      </c>
      <c r="AG84" s="428">
        <f t="shared" si="62"/>
        <v>0.95325630252100868</v>
      </c>
      <c r="AH84" s="463"/>
    </row>
    <row r="85" spans="1:34" ht="19.149999999999999" customHeight="1">
      <c r="A85" s="491"/>
      <c r="B85" s="110" t="s">
        <v>230</v>
      </c>
      <c r="C85" s="123"/>
      <c r="D85" s="189" t="s">
        <v>235</v>
      </c>
      <c r="E85" s="43"/>
      <c r="F85" s="366">
        <v>53.36</v>
      </c>
      <c r="G85" s="44">
        <v>1210</v>
      </c>
      <c r="H85" s="84">
        <f t="shared" si="54"/>
        <v>64565.599999999999</v>
      </c>
      <c r="I85" s="424"/>
      <c r="J85" s="87">
        <v>19</v>
      </c>
      <c r="K85" s="57">
        <v>1440</v>
      </c>
      <c r="L85" s="86">
        <v>75.78947368421052</v>
      </c>
      <c r="M85" s="427">
        <v>19</v>
      </c>
      <c r="N85" s="57">
        <f t="shared" si="55"/>
        <v>1369.8113207547178</v>
      </c>
      <c r="O85" s="186">
        <f t="shared" si="56"/>
        <v>72.095332671300937</v>
      </c>
      <c r="P85" s="54">
        <f t="shared" si="57"/>
        <v>0</v>
      </c>
      <c r="Q85" s="88">
        <f t="shared" si="58"/>
        <v>-3.6941410129095829</v>
      </c>
      <c r="R85" s="188">
        <f t="shared" si="59"/>
        <v>0.95125786163522075</v>
      </c>
      <c r="S85" s="463"/>
      <c r="T85" s="50">
        <v>0.53402777777777777</v>
      </c>
      <c r="U85" s="50">
        <v>0.5708333333333333</v>
      </c>
      <c r="V85" s="424">
        <v>6</v>
      </c>
      <c r="W85" s="421">
        <f t="shared" si="60"/>
        <v>52.999999999999972</v>
      </c>
      <c r="X85" s="53"/>
      <c r="Y85" s="53"/>
      <c r="Z85" s="54"/>
      <c r="AA85" s="54"/>
      <c r="AB85" s="451"/>
      <c r="AC85" s="451"/>
      <c r="AD85" s="438"/>
      <c r="AE85" s="438"/>
      <c r="AF85" s="48">
        <f t="shared" si="61"/>
        <v>-70.188679245282174</v>
      </c>
      <c r="AG85" s="428">
        <f t="shared" si="62"/>
        <v>0.95125786163522075</v>
      </c>
      <c r="AH85" s="463"/>
    </row>
    <row r="86" spans="1:34" ht="19.149999999999999" customHeight="1">
      <c r="A86" s="491"/>
      <c r="B86" s="110" t="s">
        <v>196</v>
      </c>
      <c r="C86" s="97"/>
      <c r="D86" s="189" t="s">
        <v>254</v>
      </c>
      <c r="E86" s="43"/>
      <c r="F86" s="366">
        <v>56.43</v>
      </c>
      <c r="G86" s="44">
        <v>961</v>
      </c>
      <c r="H86" s="84">
        <f t="shared" si="54"/>
        <v>54229.23</v>
      </c>
      <c r="I86" s="424"/>
      <c r="J86" s="87">
        <v>18</v>
      </c>
      <c r="K86" s="57">
        <v>1500</v>
      </c>
      <c r="L86" s="86">
        <v>83.333333333333329</v>
      </c>
      <c r="M86" s="427">
        <v>18</v>
      </c>
      <c r="N86" s="57">
        <f t="shared" si="55"/>
        <v>1372.8571428571424</v>
      </c>
      <c r="O86" s="186">
        <f t="shared" si="56"/>
        <v>76.269841269841251</v>
      </c>
      <c r="P86" s="54">
        <f t="shared" si="57"/>
        <v>0</v>
      </c>
      <c r="Q86" s="88">
        <f t="shared" si="58"/>
        <v>-7.0634920634920775</v>
      </c>
      <c r="R86" s="188">
        <f t="shared" si="59"/>
        <v>0.91523809523809507</v>
      </c>
      <c r="S86" s="463"/>
      <c r="T86" s="50">
        <v>0.57638888888888884</v>
      </c>
      <c r="U86" s="50">
        <v>0.60555555555555551</v>
      </c>
      <c r="V86" s="424">
        <v>8</v>
      </c>
      <c r="W86" s="421">
        <f t="shared" si="60"/>
        <v>42.000000000000014</v>
      </c>
      <c r="X86" s="53"/>
      <c r="Y86" s="53"/>
      <c r="Z86" s="54"/>
      <c r="AA86" s="54"/>
      <c r="AB86" s="451"/>
      <c r="AC86" s="451"/>
      <c r="AD86" s="438"/>
      <c r="AE86" s="438"/>
      <c r="AF86" s="48">
        <f t="shared" si="61"/>
        <v>-127.14285714285757</v>
      </c>
      <c r="AG86" s="428">
        <f t="shared" si="62"/>
        <v>0.91523809523809496</v>
      </c>
      <c r="AH86" s="463"/>
    </row>
    <row r="87" spans="1:34" ht="19.149999999999999" customHeight="1">
      <c r="A87" s="491"/>
      <c r="B87" s="110" t="s">
        <v>230</v>
      </c>
      <c r="C87" s="97"/>
      <c r="D87" s="189" t="s">
        <v>239</v>
      </c>
      <c r="E87" s="43"/>
      <c r="F87" s="366">
        <v>59.54</v>
      </c>
      <c r="G87" s="44">
        <v>1663</v>
      </c>
      <c r="H87" s="84">
        <f t="shared" si="54"/>
        <v>99015.02</v>
      </c>
      <c r="I87" s="424"/>
      <c r="J87" s="87">
        <v>18</v>
      </c>
      <c r="K87" s="57">
        <v>1385</v>
      </c>
      <c r="L87" s="86">
        <v>76.944444444444443</v>
      </c>
      <c r="M87" s="427">
        <v>18</v>
      </c>
      <c r="N87" s="57">
        <f t="shared" si="55"/>
        <v>1295.844155844155</v>
      </c>
      <c r="O87" s="186">
        <f t="shared" si="56"/>
        <v>71.99134199134194</v>
      </c>
      <c r="P87" s="54">
        <f t="shared" si="57"/>
        <v>0</v>
      </c>
      <c r="Q87" s="88">
        <f t="shared" si="58"/>
        <v>-4.9531024531025025</v>
      </c>
      <c r="R87" s="188">
        <f t="shared" si="59"/>
        <v>0.93562754934596026</v>
      </c>
      <c r="S87" s="463"/>
      <c r="T87" s="50">
        <v>0.62083333333333324</v>
      </c>
      <c r="U87" s="50">
        <v>0.67430555555555549</v>
      </c>
      <c r="V87" s="424">
        <v>22</v>
      </c>
      <c r="W87" s="421">
        <f t="shared" si="60"/>
        <v>77.000000000000043</v>
      </c>
      <c r="X87" s="53">
        <v>0.60902777777777783</v>
      </c>
      <c r="Y87" s="53">
        <v>0.61805555555555558</v>
      </c>
      <c r="Z87" s="54"/>
      <c r="AA87" s="54"/>
      <c r="AB87" s="451"/>
      <c r="AC87" s="451"/>
      <c r="AD87" s="438"/>
      <c r="AE87" s="438"/>
      <c r="AF87" s="48">
        <f t="shared" si="61"/>
        <v>-89.155844155844989</v>
      </c>
      <c r="AG87" s="428">
        <f t="shared" si="62"/>
        <v>0.93562754934596026</v>
      </c>
      <c r="AH87" s="463"/>
    </row>
    <row r="88" spans="1:34" ht="19.149999999999999" customHeight="1">
      <c r="A88" s="491"/>
      <c r="B88" s="110" t="s">
        <v>230</v>
      </c>
      <c r="C88" s="434"/>
      <c r="D88" s="189" t="s">
        <v>235</v>
      </c>
      <c r="E88" s="43"/>
      <c r="F88" s="366">
        <v>53.36</v>
      </c>
      <c r="G88" s="57">
        <v>2117.5</v>
      </c>
      <c r="H88" s="84">
        <f t="shared" si="54"/>
        <v>112989.8</v>
      </c>
      <c r="I88" s="424">
        <v>1</v>
      </c>
      <c r="J88" s="87">
        <v>19</v>
      </c>
      <c r="K88" s="57">
        <v>1440</v>
      </c>
      <c r="L88" s="86">
        <v>75.78947368421052</v>
      </c>
      <c r="M88" s="427">
        <v>19</v>
      </c>
      <c r="N88" s="57">
        <f t="shared" si="55"/>
        <v>1283.3333333333337</v>
      </c>
      <c r="O88" s="186">
        <f t="shared" si="56"/>
        <v>67.543859649122822</v>
      </c>
      <c r="P88" s="54">
        <f t="shared" si="57"/>
        <v>0</v>
      </c>
      <c r="Q88" s="88">
        <f t="shared" si="58"/>
        <v>-8.2456140350876979</v>
      </c>
      <c r="R88" s="188">
        <f t="shared" si="59"/>
        <v>0.89120370370370394</v>
      </c>
      <c r="S88" s="463"/>
      <c r="T88" s="50">
        <v>0.67916666666666659</v>
      </c>
      <c r="U88" s="50">
        <v>0.74791666666666656</v>
      </c>
      <c r="V88" s="424">
        <v>7</v>
      </c>
      <c r="W88" s="421">
        <f t="shared" si="60"/>
        <v>98.999999999999972</v>
      </c>
      <c r="X88" s="53"/>
      <c r="Y88" s="53"/>
      <c r="Z88" s="54"/>
      <c r="AA88" s="54"/>
      <c r="AB88" s="451"/>
      <c r="AC88" s="451"/>
      <c r="AD88" s="438"/>
      <c r="AE88" s="438"/>
      <c r="AF88" s="48">
        <f t="shared" si="61"/>
        <v>-156.66666666666629</v>
      </c>
      <c r="AG88" s="428">
        <f t="shared" si="62"/>
        <v>0.89120370370370394</v>
      </c>
      <c r="AH88" s="463"/>
    </row>
    <row r="89" spans="1:34" ht="19.149999999999999" customHeight="1">
      <c r="A89" s="491"/>
      <c r="B89" s="110">
        <v>0</v>
      </c>
      <c r="C89" s="434"/>
      <c r="D89" s="42"/>
      <c r="E89" s="43"/>
      <c r="F89" s="366" t="s">
        <v>105</v>
      </c>
      <c r="G89" s="115"/>
      <c r="H89" s="84">
        <f t="shared" si="54"/>
        <v>0</v>
      </c>
      <c r="I89" s="424"/>
      <c r="J89" s="87"/>
      <c r="K89" s="57"/>
      <c r="L89" s="86"/>
      <c r="M89" s="427"/>
      <c r="N89" s="57"/>
      <c r="O89" s="186"/>
      <c r="P89" s="54"/>
      <c r="Q89" s="88"/>
      <c r="R89" s="188"/>
      <c r="S89" s="463"/>
      <c r="T89" s="50"/>
      <c r="U89" s="50"/>
      <c r="V89" s="424"/>
      <c r="W89" s="421">
        <f t="shared" si="60"/>
        <v>0</v>
      </c>
      <c r="X89" s="53"/>
      <c r="Y89" s="53"/>
      <c r="Z89" s="54"/>
      <c r="AA89" s="54"/>
      <c r="AB89" s="451"/>
      <c r="AC89" s="451"/>
      <c r="AD89" s="438"/>
      <c r="AE89" s="438"/>
      <c r="AF89" s="48">
        <f t="shared" si="61"/>
        <v>0</v>
      </c>
      <c r="AG89" s="428" t="e">
        <f t="shared" si="62"/>
        <v>#DIV/0!</v>
      </c>
      <c r="AH89" s="463"/>
    </row>
    <row r="90" spans="1:34" ht="19.149999999999999" customHeight="1">
      <c r="A90" s="491"/>
      <c r="B90" s="110">
        <v>0</v>
      </c>
      <c r="C90" s="434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27"/>
      <c r="N90" s="57"/>
      <c r="O90" s="186"/>
      <c r="P90" s="54"/>
      <c r="Q90" s="88"/>
      <c r="R90" s="188"/>
      <c r="S90" s="463"/>
      <c r="T90" s="50"/>
      <c r="U90" s="50"/>
      <c r="V90" s="424"/>
      <c r="W90" s="421">
        <f t="shared" si="60"/>
        <v>0</v>
      </c>
      <c r="X90" s="191"/>
      <c r="Y90" s="191"/>
      <c r="Z90" s="54"/>
      <c r="AA90" s="54"/>
      <c r="AB90" s="451"/>
      <c r="AC90" s="451"/>
      <c r="AD90" s="438"/>
      <c r="AE90" s="438"/>
      <c r="AF90" s="48">
        <f t="shared" si="61"/>
        <v>0</v>
      </c>
      <c r="AG90" s="428" t="e">
        <f t="shared" si="62"/>
        <v>#DIV/0!</v>
      </c>
      <c r="AH90" s="463"/>
    </row>
    <row r="91" spans="1:34" ht="19.149999999999999" customHeight="1">
      <c r="A91" s="491"/>
      <c r="B91" s="110">
        <v>0</v>
      </c>
      <c r="C91" s="434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27" t="s">
        <v>49</v>
      </c>
      <c r="N91" s="57"/>
      <c r="O91" s="186"/>
      <c r="P91" s="54"/>
      <c r="Q91" s="88"/>
      <c r="R91" s="188"/>
      <c r="S91" s="464"/>
      <c r="T91" s="50"/>
      <c r="U91" s="50"/>
      <c r="V91" s="424"/>
      <c r="W91" s="421">
        <f t="shared" si="60"/>
        <v>0</v>
      </c>
      <c r="X91" s="116"/>
      <c r="Y91" s="116"/>
      <c r="Z91" s="54"/>
      <c r="AA91" s="54"/>
      <c r="AB91" s="451"/>
      <c r="AC91" s="451"/>
      <c r="AD91" s="438"/>
      <c r="AE91" s="438"/>
      <c r="AF91" s="48">
        <f t="shared" si="61"/>
        <v>0</v>
      </c>
      <c r="AG91" s="428" t="e">
        <f t="shared" si="62"/>
        <v>#DIV/0!</v>
      </c>
      <c r="AH91" s="464"/>
    </row>
    <row r="92" spans="1:34" ht="19.149999999999999" customHeight="1">
      <c r="A92" s="491"/>
      <c r="B92" s="110">
        <v>0</v>
      </c>
      <c r="C92" s="434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464"/>
      <c r="T92" s="50"/>
      <c r="U92" s="50"/>
      <c r="V92" s="424"/>
      <c r="W92" s="421">
        <f t="shared" si="60"/>
        <v>0</v>
      </c>
      <c r="X92" s="183"/>
      <c r="Y92" s="183"/>
      <c r="Z92" s="125"/>
      <c r="AA92" s="125"/>
      <c r="AB92" s="451"/>
      <c r="AC92" s="451"/>
      <c r="AD92" s="438"/>
      <c r="AE92" s="438"/>
      <c r="AF92" s="48">
        <f t="shared" si="61"/>
        <v>0</v>
      </c>
      <c r="AG92" s="428" t="e">
        <f t="shared" si="62"/>
        <v>#DIV/0!</v>
      </c>
      <c r="AH92" s="464"/>
    </row>
    <row r="93" spans="1:34" ht="19.149999999999999" customHeight="1">
      <c r="A93" s="491"/>
      <c r="B93" s="425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27"/>
      <c r="N93" s="57"/>
      <c r="O93" s="86"/>
      <c r="P93" s="54"/>
      <c r="Q93" s="88"/>
      <c r="R93" s="431"/>
      <c r="S93" s="492"/>
      <c r="T93" s="63"/>
      <c r="U93" s="63"/>
      <c r="V93" s="425"/>
      <c r="W93" s="421">
        <f t="shared" si="60"/>
        <v>0</v>
      </c>
      <c r="X93" s="200"/>
      <c r="Y93" s="200"/>
      <c r="Z93" s="125"/>
      <c r="AA93" s="125"/>
      <c r="AB93" s="451"/>
      <c r="AC93" s="451"/>
      <c r="AD93" s="438"/>
      <c r="AE93" s="438"/>
      <c r="AF93" s="48">
        <f t="shared" si="61"/>
        <v>0</v>
      </c>
      <c r="AG93" s="428" t="e">
        <f t="shared" si="62"/>
        <v>#DIV/0!</v>
      </c>
      <c r="AH93" s="464"/>
    </row>
    <row r="94" spans="1:34" ht="19.149999999999999" customHeight="1">
      <c r="A94" s="491"/>
      <c r="B94" s="425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1"/>
      <c r="S94" s="492"/>
      <c r="T94" s="63"/>
      <c r="U94" s="63"/>
      <c r="V94" s="425"/>
      <c r="W94" s="421">
        <f>(U94-T94)*24*60</f>
        <v>0</v>
      </c>
      <c r="X94" s="200"/>
      <c r="Y94" s="200"/>
      <c r="Z94" s="125"/>
      <c r="AA94" s="125"/>
      <c r="AB94" s="451"/>
      <c r="AC94" s="451"/>
      <c r="AD94" s="438"/>
      <c r="AE94" s="438"/>
      <c r="AF94" s="48">
        <f t="shared" si="61"/>
        <v>0</v>
      </c>
      <c r="AG94" s="428" t="e">
        <f t="shared" si="62"/>
        <v>#DIV/0!</v>
      </c>
      <c r="AH94" s="464"/>
    </row>
    <row r="95" spans="1:34" ht="19.149999999999999" customHeight="1">
      <c r="A95" s="491"/>
      <c r="B95" s="203">
        <v>0</v>
      </c>
      <c r="C95" s="100" t="s">
        <v>242</v>
      </c>
      <c r="D95" s="478" t="s">
        <v>118</v>
      </c>
      <c r="E95" s="478"/>
      <c r="F95" s="360"/>
      <c r="G95" s="70"/>
      <c r="H95" s="204"/>
      <c r="I95" s="103"/>
      <c r="J95" s="205">
        <v>18.166666666666668</v>
      </c>
      <c r="K95" s="205">
        <v>1440.8333333333333</v>
      </c>
      <c r="L95" s="206">
        <v>79.607699805068222</v>
      </c>
      <c r="M95" s="205">
        <f t="shared" ref="M95:O95" si="63">AVERAGE(M83:M94)</f>
        <v>18.166666666666668</v>
      </c>
      <c r="N95" s="205">
        <f t="shared" si="63"/>
        <v>1353.5967471608426</v>
      </c>
      <c r="O95" s="206">
        <f t="shared" si="63"/>
        <v>74.889584990820268</v>
      </c>
      <c r="P95" s="207">
        <f>M95-J95</f>
        <v>0</v>
      </c>
      <c r="Q95" s="208">
        <f t="shared" ref="Q95:Q102" si="64">O95-L95</f>
        <v>-4.7181148142479543</v>
      </c>
      <c r="R95" s="209">
        <f>O95/L95</f>
        <v>0.94073293380161727</v>
      </c>
      <c r="S95" s="46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51"/>
      <c r="AC95" s="451"/>
      <c r="AD95" s="107">
        <f>SUM(AD83:AD94)</f>
        <v>0</v>
      </c>
      <c r="AE95" s="107">
        <f>SUM(AE83:AE94)</f>
        <v>0</v>
      </c>
      <c r="AF95" s="65">
        <f t="shared" si="61"/>
        <v>-87.236586172490661</v>
      </c>
      <c r="AG95" s="429">
        <f t="shared" si="62"/>
        <v>0.93945407553094917</v>
      </c>
      <c r="AH95" s="464"/>
    </row>
    <row r="96" spans="1:34" ht="19.149999999999999" customHeight="1">
      <c r="A96" s="493" t="s">
        <v>243</v>
      </c>
      <c r="B96" s="424" t="s">
        <v>203</v>
      </c>
      <c r="C96" s="97"/>
      <c r="D96" s="42" t="s">
        <v>244</v>
      </c>
      <c r="E96" s="43"/>
      <c r="F96" s="359">
        <v>36.92</v>
      </c>
      <c r="G96" s="44">
        <v>2700</v>
      </c>
      <c r="H96" s="45">
        <f t="shared" ref="H96:H106" si="65">F96*G96</f>
        <v>99684</v>
      </c>
      <c r="I96" s="424"/>
      <c r="J96" s="46">
        <v>6</v>
      </c>
      <c r="K96" s="44">
        <v>1636</v>
      </c>
      <c r="L96" s="47">
        <v>272.66666666666669</v>
      </c>
      <c r="M96" s="422">
        <v>6</v>
      </c>
      <c r="N96" s="44">
        <f t="shared" ref="N96:N102" si="66">G96/W96*60</f>
        <v>1557.6923076923072</v>
      </c>
      <c r="O96" s="47">
        <f t="shared" ref="O96:O102" si="67">N96/M96</f>
        <v>259.61538461538453</v>
      </c>
      <c r="P96" s="48">
        <f t="shared" ref="P96:P102" si="68">M96-J96</f>
        <v>0</v>
      </c>
      <c r="Q96" s="49">
        <f t="shared" si="64"/>
        <v>-13.051282051282158</v>
      </c>
      <c r="R96" s="428">
        <f t="shared" ref="R96:R102" si="69">O96/L96</f>
        <v>0.95213466240361067</v>
      </c>
      <c r="S96" s="463">
        <f>R108</f>
        <v>0.9228890380552639</v>
      </c>
      <c r="T96" s="89">
        <v>0.33333333333333331</v>
      </c>
      <c r="U96" s="89">
        <v>0.40555555555555556</v>
      </c>
      <c r="V96" s="438">
        <v>5</v>
      </c>
      <c r="W96" s="90">
        <f t="shared" ref="W96:W122" si="70">(U96-T96)*24*60</f>
        <v>104.00000000000003</v>
      </c>
      <c r="X96" s="96"/>
      <c r="Y96" s="96"/>
      <c r="Z96" s="54"/>
      <c r="AA96" s="54"/>
      <c r="AB96" s="451"/>
      <c r="AC96" s="451"/>
      <c r="AD96" s="438"/>
      <c r="AE96" s="438"/>
      <c r="AF96" s="54">
        <f t="shared" si="61"/>
        <v>-78.307692307692832</v>
      </c>
      <c r="AG96" s="431">
        <f t="shared" si="62"/>
        <v>0.95213466240361078</v>
      </c>
      <c r="AH96" s="472">
        <f>AG108</f>
        <v>0.90827364683972367</v>
      </c>
    </row>
    <row r="97" spans="1:34" s="218" customFormat="1" ht="19.149999999999999" customHeight="1">
      <c r="A97" s="493"/>
      <c r="B97" s="424" t="s">
        <v>203</v>
      </c>
      <c r="C97" s="210"/>
      <c r="D97" s="211" t="s">
        <v>245</v>
      </c>
      <c r="E97" s="56"/>
      <c r="F97" s="370">
        <v>29.113149847094796</v>
      </c>
      <c r="G97" s="212">
        <v>2442.2999999999997</v>
      </c>
      <c r="H97" s="213">
        <f t="shared" si="65"/>
        <v>71103.045871559618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1395.5999999999995</v>
      </c>
      <c r="O97" s="47">
        <f t="shared" si="67"/>
        <v>69.779999999999973</v>
      </c>
      <c r="P97" s="48">
        <f t="shared" si="68"/>
        <v>0</v>
      </c>
      <c r="Q97" s="49">
        <f t="shared" si="64"/>
        <v>-5.2200000000000273</v>
      </c>
      <c r="R97" s="428">
        <f t="shared" si="69"/>
        <v>0.93039999999999967</v>
      </c>
      <c r="S97" s="463"/>
      <c r="T97" s="214">
        <v>0.42152777777777778</v>
      </c>
      <c r="U97" s="214">
        <v>0.49444444444444446</v>
      </c>
      <c r="V97" s="215">
        <v>23</v>
      </c>
      <c r="W97" s="90">
        <f t="shared" si="70"/>
        <v>105.00000000000003</v>
      </c>
      <c r="X97" s="53">
        <v>0.40902777777777777</v>
      </c>
      <c r="Y97" s="53">
        <v>0.41875000000000001</v>
      </c>
      <c r="Z97" s="54"/>
      <c r="AA97" s="54"/>
      <c r="AB97" s="451"/>
      <c r="AC97" s="451"/>
      <c r="AD97" s="215"/>
      <c r="AE97" s="215"/>
      <c r="AF97" s="216">
        <f t="shared" si="61"/>
        <v>-104.40000000000055</v>
      </c>
      <c r="AG97" s="217">
        <f t="shared" si="62"/>
        <v>0.93039999999999967</v>
      </c>
      <c r="AH97" s="472"/>
    </row>
    <row r="98" spans="1:34" s="221" customFormat="1" ht="19.149999999999999" customHeight="1">
      <c r="A98" s="493"/>
      <c r="B98" s="424" t="s">
        <v>230</v>
      </c>
      <c r="C98" s="55"/>
      <c r="D98" s="42" t="s">
        <v>247</v>
      </c>
      <c r="E98" s="83"/>
      <c r="F98" s="370">
        <v>59.34</v>
      </c>
      <c r="G98" s="57">
        <v>990</v>
      </c>
      <c r="H98" s="213">
        <f t="shared" si="65"/>
        <v>58746.600000000006</v>
      </c>
      <c r="I98" s="438"/>
      <c r="J98" s="46">
        <v>17</v>
      </c>
      <c r="K98" s="44">
        <v>1440</v>
      </c>
      <c r="L98" s="47">
        <v>84.705882352941174</v>
      </c>
      <c r="M98" s="87">
        <v>17</v>
      </c>
      <c r="N98" s="44">
        <f t="shared" si="66"/>
        <v>1291.304347826087</v>
      </c>
      <c r="O98" s="47">
        <f t="shared" si="67"/>
        <v>75.959079283887476</v>
      </c>
      <c r="P98" s="48">
        <f t="shared" si="68"/>
        <v>0</v>
      </c>
      <c r="Q98" s="49">
        <f t="shared" si="64"/>
        <v>-8.7468030690536978</v>
      </c>
      <c r="R98" s="428">
        <f t="shared" si="69"/>
        <v>0.89673913043478271</v>
      </c>
      <c r="S98" s="463"/>
      <c r="T98" s="89">
        <v>0.53541666666666665</v>
      </c>
      <c r="U98" s="89">
        <v>0.56736111111111109</v>
      </c>
      <c r="V98" s="438">
        <v>6</v>
      </c>
      <c r="W98" s="90">
        <f t="shared" si="70"/>
        <v>46</v>
      </c>
      <c r="X98" s="219"/>
      <c r="Y98" s="219"/>
      <c r="Z98" s="220"/>
      <c r="AA98" s="220"/>
      <c r="AB98" s="451"/>
      <c r="AC98" s="451"/>
      <c r="AD98" s="438"/>
      <c r="AE98" s="438"/>
      <c r="AF98" s="54">
        <f t="shared" si="61"/>
        <v>-148.695652173913</v>
      </c>
      <c r="AG98" s="431">
        <f t="shared" si="62"/>
        <v>0.89673913043478259</v>
      </c>
      <c r="AH98" s="472"/>
    </row>
    <row r="99" spans="1:34" ht="19.149999999999999" customHeight="1">
      <c r="A99" s="493"/>
      <c r="B99" s="424" t="s">
        <v>230</v>
      </c>
      <c r="C99" s="81"/>
      <c r="D99" s="82" t="s">
        <v>241</v>
      </c>
      <c r="E99" s="83"/>
      <c r="F99" s="370">
        <v>77.349999999999994</v>
      </c>
      <c r="G99" s="57">
        <v>1047</v>
      </c>
      <c r="H99" s="213">
        <f t="shared" si="65"/>
        <v>80985.45</v>
      </c>
      <c r="I99" s="438"/>
      <c r="J99" s="46">
        <v>19</v>
      </c>
      <c r="K99" s="44">
        <v>1440</v>
      </c>
      <c r="L99" s="47">
        <v>75.78947368421052</v>
      </c>
      <c r="M99" s="422">
        <v>18</v>
      </c>
      <c r="N99" s="44">
        <f t="shared" si="66"/>
        <v>1282.0408163265308</v>
      </c>
      <c r="O99" s="47">
        <f t="shared" si="67"/>
        <v>71.224489795918373</v>
      </c>
      <c r="P99" s="48">
        <f t="shared" si="68"/>
        <v>-1</v>
      </c>
      <c r="Q99" s="49">
        <f t="shared" si="64"/>
        <v>-4.5649838882921472</v>
      </c>
      <c r="R99" s="428">
        <f t="shared" si="69"/>
        <v>0.93976757369614528</v>
      </c>
      <c r="S99" s="463"/>
      <c r="T99" s="89">
        <v>0.57222222222222219</v>
      </c>
      <c r="U99" s="89">
        <v>0.60624999999999996</v>
      </c>
      <c r="V99" s="438">
        <v>7</v>
      </c>
      <c r="W99" s="90">
        <f t="shared" si="70"/>
        <v>48.999999999999986</v>
      </c>
      <c r="X99" s="183"/>
      <c r="Y99" s="183"/>
      <c r="Z99" s="125"/>
      <c r="AA99" s="125"/>
      <c r="AB99" s="451"/>
      <c r="AC99" s="451"/>
      <c r="AD99" s="438"/>
      <c r="AE99" s="438"/>
      <c r="AF99" s="216">
        <f t="shared" si="61"/>
        <v>-157.95918367346917</v>
      </c>
      <c r="AG99" s="217">
        <f t="shared" si="62"/>
        <v>0.89030612244897978</v>
      </c>
      <c r="AH99" s="472"/>
    </row>
    <row r="100" spans="1:34" s="221" customFormat="1" ht="19.149999999999999" customHeight="1">
      <c r="A100" s="493"/>
      <c r="B100" s="424" t="s">
        <v>230</v>
      </c>
      <c r="C100" s="55"/>
      <c r="D100" s="42" t="s">
        <v>238</v>
      </c>
      <c r="E100" s="83"/>
      <c r="F100" s="370">
        <v>71.55</v>
      </c>
      <c r="G100" s="57">
        <v>1072</v>
      </c>
      <c r="H100" s="213">
        <f t="shared" si="65"/>
        <v>76701.599999999991</v>
      </c>
      <c r="I100" s="438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1236.9230769230776</v>
      </c>
      <c r="O100" s="47">
        <f t="shared" si="67"/>
        <v>68.717948717948758</v>
      </c>
      <c r="P100" s="48">
        <f t="shared" si="68"/>
        <v>0</v>
      </c>
      <c r="Q100" s="49">
        <f t="shared" si="64"/>
        <v>-8.2264957264956848</v>
      </c>
      <c r="R100" s="428">
        <f t="shared" si="69"/>
        <v>0.89308525409608497</v>
      </c>
      <c r="S100" s="463"/>
      <c r="T100" s="214">
        <v>0.61180555555555549</v>
      </c>
      <c r="U100" s="214">
        <v>0.64791666666666659</v>
      </c>
      <c r="V100" s="215">
        <v>8</v>
      </c>
      <c r="W100" s="90">
        <f t="shared" si="70"/>
        <v>51.999999999999972</v>
      </c>
      <c r="X100" s="222"/>
      <c r="Y100" s="222"/>
      <c r="Z100" s="220"/>
      <c r="AA100" s="220"/>
      <c r="AB100" s="451"/>
      <c r="AC100" s="451"/>
      <c r="AD100" s="438"/>
      <c r="AE100" s="438"/>
      <c r="AF100" s="54">
        <f t="shared" si="61"/>
        <v>-148.07692307692241</v>
      </c>
      <c r="AG100" s="431">
        <f t="shared" si="62"/>
        <v>0.89308525409608486</v>
      </c>
      <c r="AH100" s="472"/>
    </row>
    <row r="101" spans="1:34" s="221" customFormat="1" ht="19.149999999999999" customHeight="1">
      <c r="A101" s="493"/>
      <c r="B101" s="424" t="s">
        <v>203</v>
      </c>
      <c r="C101" s="55"/>
      <c r="D101" s="82" t="s">
        <v>245</v>
      </c>
      <c r="E101" s="83"/>
      <c r="F101" s="370">
        <v>29.113149847094796</v>
      </c>
      <c r="G101" s="57">
        <v>1046.7</v>
      </c>
      <c r="H101" s="213">
        <f t="shared" si="65"/>
        <v>30472.733944954125</v>
      </c>
      <c r="I101" s="438">
        <v>1</v>
      </c>
      <c r="J101" s="46">
        <v>20</v>
      </c>
      <c r="K101" s="44">
        <v>1500</v>
      </c>
      <c r="L101" s="47">
        <v>75</v>
      </c>
      <c r="M101" s="87">
        <v>20</v>
      </c>
      <c r="N101" s="44">
        <f t="shared" si="66"/>
        <v>1365.2608695652175</v>
      </c>
      <c r="O101" s="47">
        <f t="shared" si="67"/>
        <v>68.263043478260869</v>
      </c>
      <c r="P101" s="48">
        <f t="shared" si="68"/>
        <v>0</v>
      </c>
      <c r="Q101" s="49">
        <f t="shared" si="64"/>
        <v>-6.7369565217391312</v>
      </c>
      <c r="R101" s="428">
        <f t="shared" si="69"/>
        <v>0.91017391304347828</v>
      </c>
      <c r="S101" s="463"/>
      <c r="T101" s="214">
        <v>0.66319444444444431</v>
      </c>
      <c r="U101" s="89">
        <v>0.69513888888888875</v>
      </c>
      <c r="V101" s="215">
        <v>22</v>
      </c>
      <c r="W101" s="90">
        <f t="shared" si="70"/>
        <v>46</v>
      </c>
      <c r="X101" s="223">
        <v>0.65138888888888891</v>
      </c>
      <c r="Y101" s="223">
        <v>0.66041666666666665</v>
      </c>
      <c r="Z101" s="220"/>
      <c r="AA101" s="220"/>
      <c r="AB101" s="451"/>
      <c r="AC101" s="451"/>
      <c r="AD101" s="438"/>
      <c r="AE101" s="438"/>
      <c r="AF101" s="216">
        <f t="shared" si="61"/>
        <v>-134.73913043478251</v>
      </c>
      <c r="AG101" s="217">
        <f t="shared" si="62"/>
        <v>0.91017391304347828</v>
      </c>
      <c r="AH101" s="472"/>
    </row>
    <row r="102" spans="1:34" s="221" customFormat="1" ht="19.149999999999999" customHeight="1">
      <c r="A102" s="493"/>
      <c r="B102" s="424" t="s">
        <v>196</v>
      </c>
      <c r="C102" s="178"/>
      <c r="D102" s="179" t="s">
        <v>284</v>
      </c>
      <c r="E102" s="180"/>
      <c r="F102" s="370">
        <v>54.29</v>
      </c>
      <c r="G102" s="57">
        <v>695</v>
      </c>
      <c r="H102" s="213">
        <f t="shared" si="65"/>
        <v>37731.550000000003</v>
      </c>
      <c r="I102" s="424"/>
      <c r="J102" s="46">
        <v>15</v>
      </c>
      <c r="K102" s="44">
        <v>1440</v>
      </c>
      <c r="L102" s="47">
        <v>96</v>
      </c>
      <c r="M102" s="87">
        <v>15</v>
      </c>
      <c r="N102" s="44">
        <f t="shared" si="66"/>
        <v>1263.6363636363621</v>
      </c>
      <c r="O102" s="47">
        <f t="shared" si="67"/>
        <v>84.24242424242415</v>
      </c>
      <c r="P102" s="48">
        <f t="shared" si="68"/>
        <v>0</v>
      </c>
      <c r="Q102" s="49">
        <f t="shared" si="64"/>
        <v>-11.75757575757585</v>
      </c>
      <c r="R102" s="428">
        <f t="shared" si="69"/>
        <v>0.8775252525252516</v>
      </c>
      <c r="S102" s="463"/>
      <c r="T102" s="214">
        <v>0.69861111111111096</v>
      </c>
      <c r="U102" s="214">
        <v>0.72152777777777766</v>
      </c>
      <c r="V102" s="215">
        <v>5</v>
      </c>
      <c r="W102" s="90">
        <f t="shared" si="70"/>
        <v>33.000000000000043</v>
      </c>
      <c r="X102" s="223"/>
      <c r="Y102" s="223"/>
      <c r="Z102" s="220"/>
      <c r="AA102" s="220"/>
      <c r="AB102" s="451"/>
      <c r="AC102" s="451"/>
      <c r="AD102" s="438"/>
      <c r="AE102" s="438"/>
      <c r="AF102" s="54">
        <f t="shared" si="61"/>
        <v>-176.36363636363785</v>
      </c>
      <c r="AG102" s="431">
        <f t="shared" si="62"/>
        <v>0.87752525252525149</v>
      </c>
      <c r="AH102" s="472"/>
    </row>
    <row r="103" spans="1:34" s="221" customFormat="1" ht="19.149999999999999" customHeight="1">
      <c r="A103" s="493"/>
      <c r="B103" s="424">
        <v>0</v>
      </c>
      <c r="C103" s="224"/>
      <c r="D103" s="82"/>
      <c r="E103" s="83"/>
      <c r="F103" s="370" t="s">
        <v>105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28"/>
      <c r="S103" s="463"/>
      <c r="T103" s="214"/>
      <c r="U103" s="214"/>
      <c r="V103" s="215"/>
      <c r="W103" s="90">
        <f t="shared" si="70"/>
        <v>0</v>
      </c>
      <c r="X103" s="223"/>
      <c r="Y103" s="223"/>
      <c r="Z103" s="220"/>
      <c r="AA103" s="220"/>
      <c r="AB103" s="451"/>
      <c r="AC103" s="451"/>
      <c r="AD103" s="438"/>
      <c r="AE103" s="438"/>
      <c r="AF103" s="216">
        <f t="shared" si="61"/>
        <v>0</v>
      </c>
      <c r="AG103" s="217" t="e">
        <f t="shared" si="62"/>
        <v>#DIV/0!</v>
      </c>
      <c r="AH103" s="472"/>
    </row>
    <row r="104" spans="1:34" s="221" customFormat="1" ht="19.149999999999999" customHeight="1">
      <c r="A104" s="493"/>
      <c r="B104" s="424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8"/>
      <c r="S104" s="46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451"/>
      <c r="AC104" s="451"/>
      <c r="AD104" s="438"/>
      <c r="AE104" s="438"/>
      <c r="AF104" s="54">
        <f t="shared" si="61"/>
        <v>0</v>
      </c>
      <c r="AG104" s="431" t="e">
        <f t="shared" si="62"/>
        <v>#DIV/0!</v>
      </c>
      <c r="AH104" s="472"/>
    </row>
    <row r="105" spans="1:34" s="221" customFormat="1" ht="19.149999999999999" customHeight="1">
      <c r="A105" s="493"/>
      <c r="B105" s="424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8"/>
      <c r="S105" s="46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451"/>
      <c r="AC105" s="451"/>
      <c r="AD105" s="438"/>
      <c r="AE105" s="438"/>
      <c r="AF105" s="216">
        <f t="shared" si="61"/>
        <v>0</v>
      </c>
      <c r="AG105" s="217" t="e">
        <f t="shared" si="62"/>
        <v>#DIV/0!</v>
      </c>
      <c r="AH105" s="472"/>
    </row>
    <row r="106" spans="1:34" s="221" customFormat="1" ht="19.149999999999999" customHeight="1">
      <c r="A106" s="493"/>
      <c r="B106" s="424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1"/>
      <c r="S106" s="492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451"/>
      <c r="AC106" s="451"/>
      <c r="AD106" s="438"/>
      <c r="AE106" s="438"/>
      <c r="AF106" s="220"/>
      <c r="AG106" s="431"/>
      <c r="AH106" s="472"/>
    </row>
    <row r="107" spans="1:34" s="221" customFormat="1" ht="19.149999999999999" customHeight="1">
      <c r="A107" s="493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1"/>
      <c r="S107" s="492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451"/>
      <c r="AC107" s="451"/>
      <c r="AD107" s="438"/>
      <c r="AE107" s="438"/>
      <c r="AF107" s="220"/>
      <c r="AG107" s="431"/>
      <c r="AH107" s="472"/>
    </row>
    <row r="108" spans="1:34" ht="19.149999999999999" customHeight="1">
      <c r="A108" s="493"/>
      <c r="B108" s="110">
        <v>0</v>
      </c>
      <c r="C108" s="100" t="s">
        <v>250</v>
      </c>
      <c r="D108" s="478" t="s">
        <v>118</v>
      </c>
      <c r="E108" s="478"/>
      <c r="F108" s="371"/>
      <c r="G108" s="101"/>
      <c r="H108" s="102"/>
      <c r="I108" s="103"/>
      <c r="J108" s="101">
        <v>16.428571428571427</v>
      </c>
      <c r="K108" s="101">
        <v>1477.2857142857142</v>
      </c>
      <c r="L108" s="104">
        <v>108.01520959260897</v>
      </c>
      <c r="M108" s="101">
        <f t="shared" ref="M108:O108" si="71">AVERAGE(M96:M107)</f>
        <v>16.285714285714285</v>
      </c>
      <c r="N108" s="101">
        <f t="shared" si="71"/>
        <v>1341.7796831385117</v>
      </c>
      <c r="O108" s="104">
        <f t="shared" si="71"/>
        <v>99.686052876260604</v>
      </c>
      <c r="P108" s="54">
        <f t="shared" ref="P108:P116" si="72">M108-J108</f>
        <v>-0.14285714285714235</v>
      </c>
      <c r="Q108" s="88">
        <f t="shared" ref="Q108:Q116" si="73">O108-L108</f>
        <v>-8.3291567163483649</v>
      </c>
      <c r="R108" s="105">
        <f t="shared" ref="R108:R116" si="74">O108/L108</f>
        <v>0.9228890380552639</v>
      </c>
      <c r="S108" s="46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51"/>
      <c r="AC108" s="451"/>
      <c r="AD108" s="107">
        <f>SUM(AD96:AD107)</f>
        <v>0</v>
      </c>
      <c r="AE108" s="107">
        <f>SUM(AE96:AE107)</f>
        <v>0</v>
      </c>
      <c r="AF108" s="54">
        <f t="shared" si="61"/>
        <v>-135.50603114720252</v>
      </c>
      <c r="AG108" s="431">
        <f t="shared" si="62"/>
        <v>0.90827364683972367</v>
      </c>
      <c r="AH108" s="472"/>
    </row>
    <row r="109" spans="1:34" ht="19.149999999999999" customHeight="1">
      <c r="A109" s="494" t="s">
        <v>251</v>
      </c>
      <c r="B109" s="424" t="s">
        <v>115</v>
      </c>
      <c r="C109" s="434"/>
      <c r="D109" s="179" t="s">
        <v>287</v>
      </c>
      <c r="E109" s="43"/>
      <c r="F109" s="359">
        <v>29.965493443754308</v>
      </c>
      <c r="G109" s="44">
        <v>1895</v>
      </c>
      <c r="H109" s="45">
        <f t="shared" ref="H109:H120" si="75">F109*G109</f>
        <v>56784.610075914417</v>
      </c>
      <c r="I109" s="424"/>
      <c r="J109" s="46">
        <v>18</v>
      </c>
      <c r="K109" s="44">
        <v>1200</v>
      </c>
      <c r="L109" s="47">
        <v>66.666666666666671</v>
      </c>
      <c r="M109" s="422">
        <v>18</v>
      </c>
      <c r="N109" s="44">
        <f t="shared" ref="N109:N116" si="76">G109/W109*60</f>
        <v>1172.1649484536085</v>
      </c>
      <c r="O109" s="47">
        <f t="shared" ref="O109:O116" si="77">N109/M109</f>
        <v>65.120274914089364</v>
      </c>
      <c r="P109" s="48">
        <f t="shared" si="72"/>
        <v>0</v>
      </c>
      <c r="Q109" s="49">
        <f t="shared" si="73"/>
        <v>-1.546391752577307</v>
      </c>
      <c r="R109" s="428">
        <f t="shared" si="74"/>
        <v>0.9768041237113404</v>
      </c>
      <c r="S109" s="497">
        <f>R121</f>
        <v>0.86704331539702506</v>
      </c>
      <c r="T109" s="230">
        <v>0.5</v>
      </c>
      <c r="U109" s="230">
        <v>0.56736111111111109</v>
      </c>
      <c r="V109" s="231">
        <v>5</v>
      </c>
      <c r="W109" s="421">
        <f t="shared" si="70"/>
        <v>96.999999999999972</v>
      </c>
      <c r="X109" s="53"/>
      <c r="Y109" s="53"/>
      <c r="Z109" s="54"/>
      <c r="AA109" s="54"/>
      <c r="AB109" s="451"/>
      <c r="AC109" s="451"/>
      <c r="AD109" s="438"/>
      <c r="AE109" s="438"/>
      <c r="AF109" s="48">
        <f t="shared" si="61"/>
        <v>-27.835051546391469</v>
      </c>
      <c r="AG109" s="126">
        <f t="shared" si="62"/>
        <v>0.9768041237113404</v>
      </c>
      <c r="AH109" s="472">
        <f>AG121</f>
        <v>0.88250995162041213</v>
      </c>
    </row>
    <row r="110" spans="1:34" ht="19.149999999999999" customHeight="1">
      <c r="A110" s="495"/>
      <c r="B110" s="424" t="s">
        <v>196</v>
      </c>
      <c r="C110" s="178"/>
      <c r="D110" s="42" t="s">
        <v>253</v>
      </c>
      <c r="E110" s="180"/>
      <c r="F110" s="359">
        <v>51.75</v>
      </c>
      <c r="G110" s="177">
        <v>997</v>
      </c>
      <c r="H110" s="45">
        <f t="shared" si="75"/>
        <v>51594.75</v>
      </c>
      <c r="I110" s="424"/>
      <c r="J110" s="46">
        <v>21</v>
      </c>
      <c r="K110" s="44">
        <v>1500</v>
      </c>
      <c r="L110" s="47">
        <v>71.428571428571431</v>
      </c>
      <c r="M110" s="422">
        <v>21</v>
      </c>
      <c r="N110" s="44">
        <f t="shared" si="76"/>
        <v>1391.1627906976742</v>
      </c>
      <c r="O110" s="47">
        <f t="shared" si="77"/>
        <v>66.245847176079721</v>
      </c>
      <c r="P110" s="48">
        <f t="shared" si="72"/>
        <v>0</v>
      </c>
      <c r="Q110" s="49">
        <f t="shared" si="73"/>
        <v>-5.1827242524917096</v>
      </c>
      <c r="R110" s="428">
        <f t="shared" si="74"/>
        <v>0.92744186046511612</v>
      </c>
      <c r="S110" s="498"/>
      <c r="T110" s="230">
        <v>0.57222222222222219</v>
      </c>
      <c r="U110" s="230">
        <v>0.6020833333333333</v>
      </c>
      <c r="V110" s="231">
        <v>7</v>
      </c>
      <c r="W110" s="421">
        <f t="shared" si="70"/>
        <v>43.000000000000007</v>
      </c>
      <c r="X110" s="191"/>
      <c r="Y110" s="191"/>
      <c r="Z110" s="54"/>
      <c r="AA110" s="54"/>
      <c r="AB110" s="451"/>
      <c r="AC110" s="451"/>
      <c r="AD110" s="438"/>
      <c r="AE110" s="438">
        <v>1</v>
      </c>
      <c r="AF110" s="48">
        <f t="shared" si="61"/>
        <v>-108.83720930232585</v>
      </c>
      <c r="AG110" s="126">
        <f t="shared" si="62"/>
        <v>0.92744186046511612</v>
      </c>
      <c r="AH110" s="472"/>
    </row>
    <row r="111" spans="1:34" ht="19.149999999999999" customHeight="1">
      <c r="A111" s="495"/>
      <c r="B111" s="424" t="s">
        <v>115</v>
      </c>
      <c r="C111" s="178"/>
      <c r="D111" s="42" t="s">
        <v>290</v>
      </c>
      <c r="E111" s="180"/>
      <c r="F111" s="359">
        <v>35.83</v>
      </c>
      <c r="G111" s="57">
        <v>2021.6000000000001</v>
      </c>
      <c r="H111" s="45">
        <f t="shared" si="75"/>
        <v>72433.928</v>
      </c>
      <c r="I111" s="424"/>
      <c r="J111" s="46">
        <v>11</v>
      </c>
      <c r="K111" s="44">
        <v>2250</v>
      </c>
      <c r="L111" s="47">
        <v>204.54545454545453</v>
      </c>
      <c r="M111" s="232">
        <v>11</v>
      </c>
      <c r="N111" s="44">
        <f t="shared" si="76"/>
        <v>2055.8644067796631</v>
      </c>
      <c r="O111" s="47">
        <f t="shared" si="77"/>
        <v>186.89676425269664</v>
      </c>
      <c r="P111" s="48">
        <f t="shared" si="72"/>
        <v>0</v>
      </c>
      <c r="Q111" s="49">
        <f t="shared" si="73"/>
        <v>-17.648690292757891</v>
      </c>
      <c r="R111" s="428">
        <f t="shared" si="74"/>
        <v>0.91371751412429469</v>
      </c>
      <c r="S111" s="498"/>
      <c r="T111" s="230">
        <v>0.61736111111111103</v>
      </c>
      <c r="U111" s="230">
        <v>0.65833333333333321</v>
      </c>
      <c r="V111" s="231">
        <v>22</v>
      </c>
      <c r="W111" s="421">
        <f t="shared" si="70"/>
        <v>58.99999999999995</v>
      </c>
      <c r="X111" s="53">
        <v>0.60555555555555551</v>
      </c>
      <c r="Y111" s="53">
        <v>0.61458333333333337</v>
      </c>
      <c r="Z111" s="54"/>
      <c r="AA111" s="54"/>
      <c r="AB111" s="451"/>
      <c r="AC111" s="451"/>
      <c r="AD111" s="438"/>
      <c r="AE111" s="438"/>
      <c r="AF111" s="48">
        <f t="shared" si="61"/>
        <v>-194.13559322033689</v>
      </c>
      <c r="AG111" s="126">
        <f t="shared" si="62"/>
        <v>0.91371751412429469</v>
      </c>
      <c r="AH111" s="472"/>
    </row>
    <row r="112" spans="1:34" ht="19.149999999999999" customHeight="1">
      <c r="A112" s="495"/>
      <c r="B112" s="424" t="s">
        <v>115</v>
      </c>
      <c r="C112" s="178"/>
      <c r="D112" s="179" t="s">
        <v>211</v>
      </c>
      <c r="E112" s="180"/>
      <c r="F112" s="359">
        <v>36.409999999999997</v>
      </c>
      <c r="G112" s="57">
        <v>1064.0999999999999</v>
      </c>
      <c r="H112" s="45">
        <f t="shared" si="75"/>
        <v>38743.880999999994</v>
      </c>
      <c r="I112" s="438"/>
      <c r="J112" s="46">
        <v>10</v>
      </c>
      <c r="K112" s="44">
        <v>2769</v>
      </c>
      <c r="L112" s="47">
        <v>276.89999999999998</v>
      </c>
      <c r="M112" s="232">
        <v>10</v>
      </c>
      <c r="N112" s="44">
        <f t="shared" si="76"/>
        <v>2280.2142857142803</v>
      </c>
      <c r="O112" s="47">
        <f t="shared" si="77"/>
        <v>228.02142857142803</v>
      </c>
      <c r="P112" s="48">
        <f t="shared" si="72"/>
        <v>0</v>
      </c>
      <c r="Q112" s="49">
        <f t="shared" si="73"/>
        <v>-48.878571428571945</v>
      </c>
      <c r="R112" s="428">
        <f t="shared" si="74"/>
        <v>0.82347933756384273</v>
      </c>
      <c r="S112" s="498"/>
      <c r="T112" s="230">
        <v>0.66249999999999987</v>
      </c>
      <c r="U112" s="230">
        <v>0.68194444444444435</v>
      </c>
      <c r="V112" s="231">
        <v>6</v>
      </c>
      <c r="W112" s="421">
        <f t="shared" si="70"/>
        <v>28.00000000000006</v>
      </c>
      <c r="X112" s="53"/>
      <c r="Y112" s="53"/>
      <c r="Z112" s="54"/>
      <c r="AA112" s="54"/>
      <c r="AB112" s="451"/>
      <c r="AC112" s="451"/>
      <c r="AD112" s="438">
        <v>1</v>
      </c>
      <c r="AE112" s="438"/>
      <c r="AF112" s="48">
        <f t="shared" si="61"/>
        <v>-488.78571428571968</v>
      </c>
      <c r="AG112" s="126">
        <f t="shared" si="62"/>
        <v>0.82347933756384262</v>
      </c>
      <c r="AH112" s="472"/>
    </row>
    <row r="113" spans="1:34" s="221" customFormat="1" ht="19.149999999999999" customHeight="1">
      <c r="A113" s="495"/>
      <c r="B113" s="424" t="s">
        <v>115</v>
      </c>
      <c r="C113" s="178"/>
      <c r="D113" s="179" t="s">
        <v>255</v>
      </c>
      <c r="E113" s="83"/>
      <c r="F113" s="359">
        <v>20.170000000000002</v>
      </c>
      <c r="G113" s="57">
        <v>241</v>
      </c>
      <c r="H113" s="45">
        <f t="shared" si="75"/>
        <v>4860.97</v>
      </c>
      <c r="I113" s="438"/>
      <c r="J113" s="46">
        <v>12</v>
      </c>
      <c r="K113" s="44">
        <v>1500</v>
      </c>
      <c r="L113" s="47">
        <v>125</v>
      </c>
      <c r="M113" s="427">
        <v>12</v>
      </c>
      <c r="N113" s="44">
        <f t="shared" si="76"/>
        <v>1112.3076923076826</v>
      </c>
      <c r="O113" s="47">
        <f t="shared" si="77"/>
        <v>92.692307692306883</v>
      </c>
      <c r="P113" s="48">
        <f t="shared" si="72"/>
        <v>0</v>
      </c>
      <c r="Q113" s="49">
        <f t="shared" si="73"/>
        <v>-32.307692307693117</v>
      </c>
      <c r="R113" s="428">
        <f t="shared" si="74"/>
        <v>0.74153846153845504</v>
      </c>
      <c r="S113" s="498"/>
      <c r="T113" s="230">
        <v>0.79513888888888884</v>
      </c>
      <c r="U113" s="230">
        <v>0.8041666666666667</v>
      </c>
      <c r="V113" s="231">
        <v>7</v>
      </c>
      <c r="W113" s="421">
        <f t="shared" si="70"/>
        <v>13.000000000000114</v>
      </c>
      <c r="X113" s="219"/>
      <c r="Y113" s="219"/>
      <c r="Z113" s="220"/>
      <c r="AA113" s="220"/>
      <c r="AB113" s="451"/>
      <c r="AC113" s="451"/>
      <c r="AD113" s="224"/>
      <c r="AE113" s="224"/>
      <c r="AF113" s="48">
        <f t="shared" si="61"/>
        <v>-387.6923076923174</v>
      </c>
      <c r="AG113" s="126">
        <f t="shared" si="62"/>
        <v>0.74153846153845504</v>
      </c>
      <c r="AH113" s="472"/>
    </row>
    <row r="114" spans="1:34" s="221" customFormat="1" ht="19.149999999999999" customHeight="1">
      <c r="A114" s="495"/>
      <c r="B114" s="424" t="s">
        <v>115</v>
      </c>
      <c r="C114" s="55"/>
      <c r="D114" s="179" t="s">
        <v>267</v>
      </c>
      <c r="E114" s="43"/>
      <c r="F114" s="359">
        <v>20.420000000000002</v>
      </c>
      <c r="G114" s="44">
        <v>1104</v>
      </c>
      <c r="H114" s="45">
        <f t="shared" si="75"/>
        <v>22543.68</v>
      </c>
      <c r="I114" s="438"/>
      <c r="J114" s="46">
        <v>12</v>
      </c>
      <c r="K114" s="44">
        <v>1500</v>
      </c>
      <c r="L114" s="47">
        <v>125</v>
      </c>
      <c r="M114" s="427">
        <v>12</v>
      </c>
      <c r="N114" s="44">
        <f t="shared" si="76"/>
        <v>1324.800000000009</v>
      </c>
      <c r="O114" s="47">
        <f t="shared" si="77"/>
        <v>110.40000000000076</v>
      </c>
      <c r="P114" s="48">
        <f t="shared" si="72"/>
        <v>0</v>
      </c>
      <c r="Q114" s="49">
        <f t="shared" si="73"/>
        <v>-14.599999999999241</v>
      </c>
      <c r="R114" s="428">
        <f t="shared" si="74"/>
        <v>0.88320000000000609</v>
      </c>
      <c r="S114" s="498"/>
      <c r="T114" s="230">
        <v>0.80972222222222223</v>
      </c>
      <c r="U114" s="230">
        <v>0.84444444444444422</v>
      </c>
      <c r="V114" s="231">
        <v>8</v>
      </c>
      <c r="W114" s="421">
        <f t="shared" si="70"/>
        <v>49.999999999999659</v>
      </c>
      <c r="X114" s="219"/>
      <c r="Y114" s="219"/>
      <c r="Z114" s="220"/>
      <c r="AA114" s="220"/>
      <c r="AB114" s="451"/>
      <c r="AC114" s="451"/>
      <c r="AD114" s="224"/>
      <c r="AE114" s="224"/>
      <c r="AF114" s="48">
        <f t="shared" si="61"/>
        <v>-175.19999999999095</v>
      </c>
      <c r="AG114" s="126">
        <f t="shared" si="62"/>
        <v>0.88320000000000598</v>
      </c>
      <c r="AH114" s="472"/>
    </row>
    <row r="115" spans="1:34" s="221" customFormat="1" ht="19.149999999999999" customHeight="1">
      <c r="A115" s="495"/>
      <c r="B115" s="424" t="s">
        <v>196</v>
      </c>
      <c r="C115" s="55"/>
      <c r="D115" s="82" t="s">
        <v>277</v>
      </c>
      <c r="E115" s="83"/>
      <c r="F115" s="359">
        <v>50.49</v>
      </c>
      <c r="G115" s="233">
        <v>1418</v>
      </c>
      <c r="H115" s="45">
        <f t="shared" si="75"/>
        <v>71594.820000000007</v>
      </c>
      <c r="I115" s="438"/>
      <c r="J115" s="46">
        <v>14</v>
      </c>
      <c r="K115" s="44">
        <v>1440</v>
      </c>
      <c r="L115" s="47">
        <v>102.85714285714286</v>
      </c>
      <c r="M115" s="427">
        <v>15</v>
      </c>
      <c r="N115" s="44">
        <f t="shared" si="76"/>
        <v>1350.476190476192</v>
      </c>
      <c r="O115" s="47">
        <f t="shared" si="77"/>
        <v>90.031746031746124</v>
      </c>
      <c r="P115" s="48">
        <f t="shared" si="72"/>
        <v>1</v>
      </c>
      <c r="Q115" s="49">
        <f t="shared" si="73"/>
        <v>-12.825396825396737</v>
      </c>
      <c r="R115" s="428">
        <f t="shared" si="74"/>
        <v>0.87530864197530955</v>
      </c>
      <c r="S115" s="498"/>
      <c r="T115" s="230">
        <v>0.86041666666666639</v>
      </c>
      <c r="U115" s="230">
        <v>0.90416666666666634</v>
      </c>
      <c r="V115" s="231">
        <v>23</v>
      </c>
      <c r="W115" s="421">
        <f t="shared" si="70"/>
        <v>62.999999999999936</v>
      </c>
      <c r="X115" s="219">
        <v>0.84791666666666676</v>
      </c>
      <c r="Y115" s="219">
        <v>0.85763888888888884</v>
      </c>
      <c r="Z115" s="220"/>
      <c r="AA115" s="220"/>
      <c r="AB115" s="451"/>
      <c r="AC115" s="451"/>
      <c r="AD115" s="224"/>
      <c r="AE115" s="224"/>
      <c r="AF115" s="48">
        <f t="shared" si="61"/>
        <v>-89.52380952380804</v>
      </c>
      <c r="AG115" s="126">
        <f t="shared" si="62"/>
        <v>0.9378306878306889</v>
      </c>
      <c r="AH115" s="472"/>
    </row>
    <row r="116" spans="1:34" s="221" customFormat="1" ht="19.149999999999999" customHeight="1">
      <c r="A116" s="495"/>
      <c r="B116" s="424" t="s">
        <v>196</v>
      </c>
      <c r="C116" s="166"/>
      <c r="D116" s="179" t="s">
        <v>281</v>
      </c>
      <c r="E116" s="43"/>
      <c r="F116" s="359">
        <v>57.3</v>
      </c>
      <c r="G116" s="44">
        <v>1390</v>
      </c>
      <c r="H116" s="45">
        <f t="shared" si="75"/>
        <v>79647</v>
      </c>
      <c r="I116" s="438"/>
      <c r="J116" s="46">
        <v>18</v>
      </c>
      <c r="K116" s="44">
        <v>1500</v>
      </c>
      <c r="L116" s="47">
        <v>83.333333333333329</v>
      </c>
      <c r="M116" s="427">
        <v>18</v>
      </c>
      <c r="N116" s="44">
        <f t="shared" si="76"/>
        <v>1367.2131147540997</v>
      </c>
      <c r="O116" s="47">
        <f t="shared" si="77"/>
        <v>75.956284153005541</v>
      </c>
      <c r="P116" s="48">
        <f t="shared" si="72"/>
        <v>0</v>
      </c>
      <c r="Q116" s="49">
        <f t="shared" si="73"/>
        <v>-7.3770491803277878</v>
      </c>
      <c r="R116" s="428">
        <f t="shared" si="74"/>
        <v>0.91147540983606656</v>
      </c>
      <c r="S116" s="498"/>
      <c r="T116" s="230">
        <v>0.90763888888888855</v>
      </c>
      <c r="U116" s="230">
        <v>0.94999999999999962</v>
      </c>
      <c r="V116" s="231">
        <v>5</v>
      </c>
      <c r="W116" s="421">
        <f t="shared" si="70"/>
        <v>60.999999999999943</v>
      </c>
      <c r="X116" s="219"/>
      <c r="Y116" s="219"/>
      <c r="Z116" s="220"/>
      <c r="AA116" s="220"/>
      <c r="AB116" s="451"/>
      <c r="AC116" s="451"/>
      <c r="AD116" s="224"/>
      <c r="AE116" s="224"/>
      <c r="AF116" s="48">
        <f t="shared" si="61"/>
        <v>-132.78688524590029</v>
      </c>
      <c r="AG116" s="126">
        <f t="shared" si="62"/>
        <v>0.91147540983606645</v>
      </c>
      <c r="AH116" s="472"/>
    </row>
    <row r="117" spans="1:34" s="221" customFormat="1" ht="19.149999999999999" customHeight="1">
      <c r="A117" s="495"/>
      <c r="B117" s="424"/>
      <c r="C117" s="55"/>
      <c r="D117" s="82"/>
      <c r="E117" s="83"/>
      <c r="F117" s="359" t="s">
        <v>105</v>
      </c>
      <c r="G117" s="233"/>
      <c r="H117" s="45">
        <f t="shared" si="75"/>
        <v>0</v>
      </c>
      <c r="I117" s="438"/>
      <c r="J117" s="181"/>
      <c r="K117" s="235"/>
      <c r="L117" s="47"/>
      <c r="M117" s="427"/>
      <c r="N117" s="182"/>
      <c r="O117" s="228"/>
      <c r="P117" s="168"/>
      <c r="Q117" s="49"/>
      <c r="R117" s="428"/>
      <c r="S117" s="498"/>
      <c r="T117" s="230"/>
      <c r="U117" s="230"/>
      <c r="V117" s="231"/>
      <c r="W117" s="421">
        <f t="shared" si="70"/>
        <v>0</v>
      </c>
      <c r="X117" s="219"/>
      <c r="Y117" s="219"/>
      <c r="Z117" s="220"/>
      <c r="AA117" s="220"/>
      <c r="AB117" s="451"/>
      <c r="AC117" s="451"/>
      <c r="AD117" s="224"/>
      <c r="AE117" s="224"/>
      <c r="AF117" s="48">
        <f t="shared" si="61"/>
        <v>0</v>
      </c>
      <c r="AG117" s="126" t="e">
        <f t="shared" si="62"/>
        <v>#DIV/0!</v>
      </c>
      <c r="AH117" s="472"/>
    </row>
    <row r="118" spans="1:34" s="221" customFormat="1" ht="19.149999999999999" customHeight="1">
      <c r="A118" s="495"/>
      <c r="B118" s="424"/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38"/>
      <c r="J118" s="46"/>
      <c r="K118" s="44"/>
      <c r="L118" s="47"/>
      <c r="M118" s="427"/>
      <c r="N118" s="44"/>
      <c r="O118" s="47"/>
      <c r="P118" s="48"/>
      <c r="Q118" s="49"/>
      <c r="R118" s="428"/>
      <c r="S118" s="498"/>
      <c r="T118" s="230"/>
      <c r="U118" s="230"/>
      <c r="V118" s="231"/>
      <c r="W118" s="421">
        <f t="shared" si="70"/>
        <v>0</v>
      </c>
      <c r="X118" s="219"/>
      <c r="Y118" s="219"/>
      <c r="Z118" s="220"/>
      <c r="AA118" s="220"/>
      <c r="AB118" s="451"/>
      <c r="AC118" s="451"/>
      <c r="AD118" s="224"/>
      <c r="AE118" s="224"/>
      <c r="AF118" s="48">
        <f t="shared" si="61"/>
        <v>0</v>
      </c>
      <c r="AG118" s="126" t="e">
        <f t="shared" si="62"/>
        <v>#DIV/0!</v>
      </c>
      <c r="AH118" s="472"/>
    </row>
    <row r="119" spans="1:34" s="221" customFormat="1" ht="19.149999999999999" customHeight="1">
      <c r="A119" s="495"/>
      <c r="B119" s="224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38"/>
      <c r="J119" s="181"/>
      <c r="K119" s="235"/>
      <c r="L119" s="47"/>
      <c r="M119" s="427"/>
      <c r="N119" s="182"/>
      <c r="O119" s="228"/>
      <c r="P119" s="168"/>
      <c r="Q119" s="49"/>
      <c r="R119" s="428"/>
      <c r="S119" s="498"/>
      <c r="T119" s="230"/>
      <c r="U119" s="230"/>
      <c r="V119" s="231"/>
      <c r="W119" s="421">
        <f t="shared" si="70"/>
        <v>0</v>
      </c>
      <c r="X119" s="219"/>
      <c r="Y119" s="219"/>
      <c r="Z119" s="220"/>
      <c r="AA119" s="220"/>
      <c r="AB119" s="451"/>
      <c r="AC119" s="451"/>
      <c r="AD119" s="224"/>
      <c r="AE119" s="224"/>
      <c r="AF119" s="48">
        <f t="shared" si="61"/>
        <v>0</v>
      </c>
      <c r="AG119" s="126" t="e">
        <f t="shared" si="62"/>
        <v>#DIV/0!</v>
      </c>
      <c r="AH119" s="472"/>
    </row>
    <row r="120" spans="1:34" s="221" customFormat="1" ht="19.149999999999999" customHeight="1">
      <c r="A120" s="495"/>
      <c r="B120" s="224">
        <v>0</v>
      </c>
      <c r="C120" s="226"/>
      <c r="D120" s="82"/>
      <c r="E120" s="83"/>
      <c r="F120" s="366" t="s">
        <v>105</v>
      </c>
      <c r="G120" s="233"/>
      <c r="H120" s="45">
        <f t="shared" si="75"/>
        <v>0</v>
      </c>
      <c r="I120" s="438"/>
      <c r="J120" s="181"/>
      <c r="K120" s="235"/>
      <c r="L120" s="47"/>
      <c r="M120" s="427"/>
      <c r="N120" s="182"/>
      <c r="O120" s="228"/>
      <c r="P120" s="168"/>
      <c r="Q120" s="49"/>
      <c r="R120" s="428"/>
      <c r="S120" s="498"/>
      <c r="T120" s="230"/>
      <c r="U120" s="230"/>
      <c r="V120" s="231"/>
      <c r="W120" s="421">
        <f t="shared" si="70"/>
        <v>0</v>
      </c>
      <c r="X120" s="219"/>
      <c r="Y120" s="219"/>
      <c r="Z120" s="220"/>
      <c r="AA120" s="220"/>
      <c r="AB120" s="451"/>
      <c r="AC120" s="451"/>
      <c r="AD120" s="224"/>
      <c r="AE120" s="224"/>
      <c r="AF120" s="48">
        <f t="shared" si="61"/>
        <v>0</v>
      </c>
      <c r="AG120" s="126" t="e">
        <f t="shared" si="62"/>
        <v>#DIV/0!</v>
      </c>
      <c r="AH120" s="472"/>
    </row>
    <row r="121" spans="1:34" ht="19.149999999999999" customHeight="1">
      <c r="A121" s="496"/>
      <c r="B121" s="122">
        <v>0</v>
      </c>
      <c r="C121" s="100" t="s">
        <v>259</v>
      </c>
      <c r="D121" s="236" t="s">
        <v>118</v>
      </c>
      <c r="E121" s="237"/>
      <c r="F121" s="368"/>
      <c r="G121" s="238"/>
      <c r="H121" s="239"/>
      <c r="I121" s="240"/>
      <c r="J121" s="205">
        <v>14.5</v>
      </c>
      <c r="K121" s="205">
        <v>1707.375</v>
      </c>
      <c r="L121" s="206">
        <v>131.9663961038961</v>
      </c>
      <c r="M121" s="205">
        <f t="shared" ref="M121:O121" si="78">AVERAGE(M109:M120)</f>
        <v>14.625</v>
      </c>
      <c r="N121" s="205">
        <f t="shared" si="78"/>
        <v>1506.7754286479012</v>
      </c>
      <c r="O121" s="206">
        <f t="shared" si="78"/>
        <v>114.42058159891913</v>
      </c>
      <c r="P121" s="48">
        <f t="shared" ref="P121:P129" si="79">M121-J121</f>
        <v>0.125</v>
      </c>
      <c r="Q121" s="49">
        <f t="shared" ref="Q121:Q129" si="80">O121-L121</f>
        <v>-17.545814504976974</v>
      </c>
      <c r="R121" s="175">
        <f t="shared" ref="R121:R129" si="81">O121/L121</f>
        <v>0.86704331539702506</v>
      </c>
      <c r="S121" s="477"/>
      <c r="T121" s="50"/>
      <c r="U121" s="50"/>
      <c r="V121" s="44"/>
      <c r="W121" s="421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51"/>
      <c r="AC121" s="451"/>
      <c r="AD121" s="107">
        <f>SUM(AD109:AD120)</f>
        <v>1</v>
      </c>
      <c r="AE121" s="107">
        <f>SUM(AE109:AE120)</f>
        <v>1</v>
      </c>
      <c r="AF121" s="48">
        <f>N121-K121</f>
        <v>-200.59957135209879</v>
      </c>
      <c r="AG121" s="126">
        <f>N121/K121</f>
        <v>0.88250995162041213</v>
      </c>
      <c r="AH121" s="472"/>
    </row>
    <row r="122" spans="1:34" ht="19.149999999999999" customHeight="1">
      <c r="A122" s="499" t="s">
        <v>260</v>
      </c>
      <c r="B122" s="131" t="s">
        <v>230</v>
      </c>
      <c r="C122" s="166"/>
      <c r="D122" s="179" t="s">
        <v>246</v>
      </c>
      <c r="E122" s="43"/>
      <c r="F122" s="359">
        <v>77.34</v>
      </c>
      <c r="G122" s="44">
        <v>940</v>
      </c>
      <c r="H122" s="45">
        <f t="shared" ref="H122:H132" si="82">F122*G122</f>
        <v>72699.600000000006</v>
      </c>
      <c r="I122" s="424"/>
      <c r="J122" s="46">
        <v>18</v>
      </c>
      <c r="K122" s="44">
        <v>1440</v>
      </c>
      <c r="L122" s="47">
        <v>80</v>
      </c>
      <c r="M122" s="422">
        <v>18</v>
      </c>
      <c r="N122" s="177">
        <f t="shared" ref="N122:N129" si="83">G122/W122*60</f>
        <v>1342.8571428571424</v>
      </c>
      <c r="O122" s="241">
        <f t="shared" ref="O122:O129" si="84">N122/M122</f>
        <v>74.60317460317458</v>
      </c>
      <c r="P122" s="108">
        <f t="shared" si="79"/>
        <v>0</v>
      </c>
      <c r="Q122" s="185">
        <f t="shared" si="80"/>
        <v>-5.3968253968254203</v>
      </c>
      <c r="R122" s="109">
        <f t="shared" si="81"/>
        <v>0.93253968253968222</v>
      </c>
      <c r="S122" s="463">
        <f>R134</f>
        <v>0.9250969780843209</v>
      </c>
      <c r="T122" s="50">
        <v>0.5</v>
      </c>
      <c r="U122" s="50">
        <v>0.52916666666666667</v>
      </c>
      <c r="V122" s="231">
        <v>5</v>
      </c>
      <c r="W122" s="421">
        <f t="shared" si="70"/>
        <v>42.000000000000014</v>
      </c>
      <c r="X122" s="53"/>
      <c r="Y122" s="53"/>
      <c r="Z122" s="54"/>
      <c r="AA122" s="54"/>
      <c r="AB122" s="451"/>
      <c r="AC122" s="451"/>
      <c r="AD122" s="438"/>
      <c r="AE122" s="438">
        <v>1</v>
      </c>
      <c r="AF122" s="48">
        <f t="shared" si="61"/>
        <v>-97.142857142857565</v>
      </c>
      <c r="AG122" s="428">
        <f t="shared" si="62"/>
        <v>0.93253968253968222</v>
      </c>
      <c r="AH122" s="477">
        <f>AG134</f>
        <v>0.92587628568366742</v>
      </c>
    </row>
    <row r="123" spans="1:34" ht="19.149999999999999" customHeight="1">
      <c r="A123" s="499"/>
      <c r="B123" s="131" t="s">
        <v>230</v>
      </c>
      <c r="C123" s="97"/>
      <c r="D123" s="42" t="s">
        <v>261</v>
      </c>
      <c r="E123" s="180"/>
      <c r="F123" s="359">
        <v>58.67</v>
      </c>
      <c r="G123" s="44">
        <v>1736</v>
      </c>
      <c r="H123" s="45">
        <f t="shared" si="82"/>
        <v>101851.12000000001</v>
      </c>
      <c r="I123" s="438"/>
      <c r="J123" s="87">
        <v>19</v>
      </c>
      <c r="K123" s="57">
        <v>1440</v>
      </c>
      <c r="L123" s="86">
        <v>75.78947368421052</v>
      </c>
      <c r="M123" s="427">
        <v>19</v>
      </c>
      <c r="N123" s="57">
        <f t="shared" si="83"/>
        <v>1335.3846153846148</v>
      </c>
      <c r="O123" s="86">
        <f t="shared" si="84"/>
        <v>70.283400809716568</v>
      </c>
      <c r="P123" s="54">
        <f t="shared" si="79"/>
        <v>0</v>
      </c>
      <c r="Q123" s="88">
        <f t="shared" si="80"/>
        <v>-5.5060728744939524</v>
      </c>
      <c r="R123" s="431">
        <f t="shared" si="81"/>
        <v>0.92735042735042705</v>
      </c>
      <c r="S123" s="463"/>
      <c r="T123" s="50">
        <v>0.53333333333333333</v>
      </c>
      <c r="U123" s="50">
        <v>0.58750000000000002</v>
      </c>
      <c r="V123" s="231">
        <v>6</v>
      </c>
      <c r="W123" s="421">
        <f>(U123-T123)*24*60</f>
        <v>78.000000000000043</v>
      </c>
      <c r="X123" s="53"/>
      <c r="Y123" s="53"/>
      <c r="Z123" s="54"/>
      <c r="AA123" s="54"/>
      <c r="AB123" s="451"/>
      <c r="AC123" s="451"/>
      <c r="AD123" s="438"/>
      <c r="AE123" s="438"/>
      <c r="AF123" s="48">
        <f t="shared" si="61"/>
        <v>-104.61538461538521</v>
      </c>
      <c r="AG123" s="428">
        <f t="shared" si="62"/>
        <v>0.92735042735042694</v>
      </c>
      <c r="AH123" s="463"/>
    </row>
    <row r="124" spans="1:34" ht="19.149999999999999" customHeight="1">
      <c r="A124" s="499"/>
      <c r="B124" s="131" t="s">
        <v>230</v>
      </c>
      <c r="C124" s="178"/>
      <c r="D124" s="179" t="s">
        <v>248</v>
      </c>
      <c r="E124" s="180"/>
      <c r="F124" s="359">
        <v>59.52</v>
      </c>
      <c r="G124" s="177">
        <v>2370</v>
      </c>
      <c r="H124" s="45">
        <f t="shared" si="82"/>
        <v>141062.39999999999</v>
      </c>
      <c r="I124" s="242"/>
      <c r="J124" s="87">
        <v>21</v>
      </c>
      <c r="K124" s="57">
        <v>1385</v>
      </c>
      <c r="L124" s="86">
        <v>65.952380952380949</v>
      </c>
      <c r="M124" s="422">
        <v>21</v>
      </c>
      <c r="N124" s="177">
        <f t="shared" si="83"/>
        <v>1316.6666666666674</v>
      </c>
      <c r="O124" s="241">
        <f t="shared" si="84"/>
        <v>62.698412698412731</v>
      </c>
      <c r="P124" s="108">
        <f t="shared" si="79"/>
        <v>0</v>
      </c>
      <c r="Q124" s="185">
        <f t="shared" si="80"/>
        <v>-3.2539682539682175</v>
      </c>
      <c r="R124" s="109">
        <f t="shared" si="81"/>
        <v>0.9506618531889296</v>
      </c>
      <c r="S124" s="500"/>
      <c r="T124" s="50">
        <v>0.60347222222222219</v>
      </c>
      <c r="U124" s="50">
        <v>0.67847222222222214</v>
      </c>
      <c r="V124" s="231">
        <v>23</v>
      </c>
      <c r="W124" s="243">
        <f>(U124-T124)*24*60</f>
        <v>107.99999999999994</v>
      </c>
      <c r="X124" s="191">
        <v>0.59097222222222223</v>
      </c>
      <c r="Y124" s="191">
        <v>0.60069444444444442</v>
      </c>
      <c r="Z124" s="54"/>
      <c r="AA124" s="54"/>
      <c r="AB124" s="451"/>
      <c r="AC124" s="451"/>
      <c r="AD124" s="438"/>
      <c r="AE124" s="438"/>
      <c r="AF124" s="108">
        <f t="shared" si="61"/>
        <v>-68.333333333332575</v>
      </c>
      <c r="AG124" s="109">
        <f t="shared" si="62"/>
        <v>0.9506618531889296</v>
      </c>
      <c r="AH124" s="463"/>
    </row>
    <row r="125" spans="1:34" ht="19.149999999999999" customHeight="1">
      <c r="A125" s="499"/>
      <c r="B125" s="131" t="s">
        <v>196</v>
      </c>
      <c r="C125" s="97"/>
      <c r="D125" s="42" t="s">
        <v>262</v>
      </c>
      <c r="E125" s="43"/>
      <c r="F125" s="359">
        <v>56.79</v>
      </c>
      <c r="G125" s="44">
        <v>1413</v>
      </c>
      <c r="H125" s="45">
        <f t="shared" si="82"/>
        <v>80244.27</v>
      </c>
      <c r="I125" s="424"/>
      <c r="J125" s="87">
        <v>18</v>
      </c>
      <c r="K125" s="57">
        <v>1636</v>
      </c>
      <c r="L125" s="86">
        <v>90.888888888888886</v>
      </c>
      <c r="M125" s="422">
        <v>18</v>
      </c>
      <c r="N125" s="57">
        <f t="shared" si="83"/>
        <v>1541.4545454545466</v>
      </c>
      <c r="O125" s="86">
        <f t="shared" si="84"/>
        <v>85.636363636363697</v>
      </c>
      <c r="P125" s="54">
        <f t="shared" si="79"/>
        <v>0</v>
      </c>
      <c r="Q125" s="88">
        <f t="shared" si="80"/>
        <v>-5.2525252525251886</v>
      </c>
      <c r="R125" s="431">
        <f t="shared" si="81"/>
        <v>0.94220937986219233</v>
      </c>
      <c r="S125" s="500"/>
      <c r="T125" s="50">
        <v>0.71874999999999989</v>
      </c>
      <c r="U125" s="50">
        <v>0.75694444444444431</v>
      </c>
      <c r="V125" s="231">
        <v>5</v>
      </c>
      <c r="W125" s="243">
        <f t="shared" ref="W125:W133" si="85">(U125-T125)*24*60</f>
        <v>54.999999999999964</v>
      </c>
      <c r="X125" s="64"/>
      <c r="Y125" s="64"/>
      <c r="Z125" s="54"/>
      <c r="AA125" s="54"/>
      <c r="AB125" s="451"/>
      <c r="AC125" s="451"/>
      <c r="AD125" s="438"/>
      <c r="AE125" s="438"/>
      <c r="AF125" s="48">
        <f t="shared" si="61"/>
        <v>-94.545454545453367</v>
      </c>
      <c r="AG125" s="428">
        <f t="shared" si="62"/>
        <v>0.94220937986219233</v>
      </c>
      <c r="AH125" s="464"/>
    </row>
    <row r="126" spans="1:34" ht="19.149999999999999" customHeight="1">
      <c r="A126" s="499"/>
      <c r="B126" s="131" t="s">
        <v>196</v>
      </c>
      <c r="C126" s="438"/>
      <c r="D126" s="42" t="s">
        <v>263</v>
      </c>
      <c r="E126" s="180"/>
      <c r="F126" s="359">
        <v>56.87</v>
      </c>
      <c r="G126" s="57">
        <v>1071</v>
      </c>
      <c r="H126" s="45">
        <f t="shared" si="82"/>
        <v>60907.77</v>
      </c>
      <c r="I126" s="438"/>
      <c r="J126" s="87">
        <v>18</v>
      </c>
      <c r="K126" s="57">
        <v>1636</v>
      </c>
      <c r="L126" s="86">
        <v>90.888888888888886</v>
      </c>
      <c r="M126" s="427">
        <v>18</v>
      </c>
      <c r="N126" s="57">
        <f t="shared" si="83"/>
        <v>1494.4186046511625</v>
      </c>
      <c r="O126" s="86">
        <f t="shared" si="84"/>
        <v>83.023255813953469</v>
      </c>
      <c r="P126" s="54">
        <f t="shared" si="79"/>
        <v>0</v>
      </c>
      <c r="Q126" s="88">
        <f t="shared" si="80"/>
        <v>-7.8656330749354169</v>
      </c>
      <c r="R126" s="431">
        <f t="shared" si="81"/>
        <v>0.9134588047989991</v>
      </c>
      <c r="S126" s="500"/>
      <c r="T126" s="50">
        <v>0.76111111111111096</v>
      </c>
      <c r="U126" s="50">
        <v>0.79097222222222208</v>
      </c>
      <c r="V126" s="231">
        <v>6</v>
      </c>
      <c r="W126" s="243">
        <f t="shared" si="85"/>
        <v>43.000000000000007</v>
      </c>
      <c r="X126" s="64"/>
      <c r="Y126" s="64"/>
      <c r="Z126" s="54"/>
      <c r="AA126" s="54"/>
      <c r="AB126" s="451"/>
      <c r="AC126" s="451"/>
      <c r="AD126" s="438"/>
      <c r="AE126" s="438"/>
      <c r="AF126" s="108">
        <f t="shared" si="61"/>
        <v>-141.58139534883753</v>
      </c>
      <c r="AG126" s="109">
        <f t="shared" si="62"/>
        <v>0.9134588047989991</v>
      </c>
      <c r="AH126" s="464"/>
    </row>
    <row r="127" spans="1:34" ht="19.149999999999999" customHeight="1">
      <c r="A127" s="499"/>
      <c r="B127" s="131" t="s">
        <v>196</v>
      </c>
      <c r="C127" s="226"/>
      <c r="D127" s="82" t="s">
        <v>264</v>
      </c>
      <c r="E127" s="83"/>
      <c r="F127" s="359">
        <v>54.09</v>
      </c>
      <c r="G127" s="212">
        <v>991</v>
      </c>
      <c r="H127" s="45">
        <f t="shared" si="82"/>
        <v>53603.19</v>
      </c>
      <c r="I127" s="224"/>
      <c r="J127" s="87">
        <v>17</v>
      </c>
      <c r="K127" s="57">
        <v>1565</v>
      </c>
      <c r="L127" s="86">
        <v>92.058823529411768</v>
      </c>
      <c r="M127" s="422">
        <v>17</v>
      </c>
      <c r="N127" s="177">
        <f t="shared" si="83"/>
        <v>1382.7906976744184</v>
      </c>
      <c r="O127" s="241">
        <f t="shared" si="84"/>
        <v>81.340629274965792</v>
      </c>
      <c r="P127" s="108">
        <f t="shared" si="79"/>
        <v>0</v>
      </c>
      <c r="Q127" s="185">
        <f t="shared" si="80"/>
        <v>-10.718194254445976</v>
      </c>
      <c r="R127" s="109">
        <f t="shared" si="81"/>
        <v>0.88357233078237596</v>
      </c>
      <c r="S127" s="500"/>
      <c r="T127" s="50">
        <v>0.79583333333333317</v>
      </c>
      <c r="U127" s="50">
        <v>0.82569444444444429</v>
      </c>
      <c r="V127" s="424">
        <v>7</v>
      </c>
      <c r="W127" s="243">
        <f t="shared" si="85"/>
        <v>43.000000000000007</v>
      </c>
      <c r="X127" s="64"/>
      <c r="Y127" s="64"/>
      <c r="Z127" s="54"/>
      <c r="AA127" s="54"/>
      <c r="AB127" s="451"/>
      <c r="AC127" s="451"/>
      <c r="AD127" s="438"/>
      <c r="AE127" s="438"/>
      <c r="AF127" s="108">
        <f t="shared" si="61"/>
        <v>-182.20930232558158</v>
      </c>
      <c r="AG127" s="109">
        <f t="shared" si="62"/>
        <v>0.88357233078237596</v>
      </c>
      <c r="AH127" s="464"/>
    </row>
    <row r="128" spans="1:34" ht="19.149999999999999" customHeight="1">
      <c r="A128" s="499"/>
      <c r="B128" s="131" t="s">
        <v>196</v>
      </c>
      <c r="C128" s="160"/>
      <c r="D128" s="59" t="s">
        <v>265</v>
      </c>
      <c r="E128" s="83"/>
      <c r="F128" s="359">
        <v>47.6</v>
      </c>
      <c r="G128" s="57">
        <v>1450</v>
      </c>
      <c r="H128" s="45">
        <f t="shared" si="82"/>
        <v>69020</v>
      </c>
      <c r="I128" s="438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1338.4615384615399</v>
      </c>
      <c r="O128" s="86">
        <f t="shared" si="84"/>
        <v>70.445344129554726</v>
      </c>
      <c r="P128" s="54">
        <f t="shared" si="79"/>
        <v>0</v>
      </c>
      <c r="Q128" s="88">
        <f t="shared" si="80"/>
        <v>-5.3441295546557939</v>
      </c>
      <c r="R128" s="431">
        <f t="shared" si="81"/>
        <v>0.92948717948718051</v>
      </c>
      <c r="S128" s="500"/>
      <c r="T128" s="50">
        <v>0.84097222222222201</v>
      </c>
      <c r="U128" s="50">
        <v>0.88611111111111085</v>
      </c>
      <c r="V128" s="424">
        <v>22</v>
      </c>
      <c r="W128" s="243">
        <f t="shared" si="85"/>
        <v>64.999999999999929</v>
      </c>
      <c r="X128" s="64">
        <v>0.82916666666666661</v>
      </c>
      <c r="Y128" s="64">
        <v>0.83819444444444446</v>
      </c>
      <c r="Z128" s="54"/>
      <c r="AA128" s="54"/>
      <c r="AB128" s="451"/>
      <c r="AC128" s="451"/>
      <c r="AD128" s="438"/>
      <c r="AE128" s="438"/>
      <c r="AF128" s="108">
        <f t="shared" si="61"/>
        <v>-101.53846153846007</v>
      </c>
      <c r="AG128" s="109">
        <f t="shared" si="62"/>
        <v>0.92948717948718051</v>
      </c>
      <c r="AH128" s="464"/>
    </row>
    <row r="129" spans="1:34" ht="19.149999999999999" customHeight="1">
      <c r="A129" s="499"/>
      <c r="B129" s="131" t="s">
        <v>196</v>
      </c>
      <c r="C129" s="160"/>
      <c r="D129" s="59" t="s">
        <v>197</v>
      </c>
      <c r="E129" s="60"/>
      <c r="F129" s="359">
        <v>50.67</v>
      </c>
      <c r="G129" s="57">
        <v>1770</v>
      </c>
      <c r="H129" s="45">
        <f t="shared" si="82"/>
        <v>89685.900000000009</v>
      </c>
      <c r="I129" s="438"/>
      <c r="J129" s="87">
        <v>18</v>
      </c>
      <c r="K129" s="57">
        <v>1500</v>
      </c>
      <c r="L129" s="86">
        <v>83.333333333333329</v>
      </c>
      <c r="M129" s="427">
        <v>18</v>
      </c>
      <c r="N129" s="57">
        <f t="shared" si="83"/>
        <v>1397.3684210526305</v>
      </c>
      <c r="O129" s="86">
        <f t="shared" si="84"/>
        <v>77.631578947368368</v>
      </c>
      <c r="P129" s="54">
        <f t="shared" si="79"/>
        <v>0</v>
      </c>
      <c r="Q129" s="88">
        <f t="shared" si="80"/>
        <v>-5.7017543859649606</v>
      </c>
      <c r="R129" s="431">
        <f t="shared" si="81"/>
        <v>0.93157894736842051</v>
      </c>
      <c r="S129" s="500"/>
      <c r="T129" s="50">
        <v>0.89166666666666639</v>
      </c>
      <c r="U129" s="50">
        <v>0.9444444444444442</v>
      </c>
      <c r="V129" s="424">
        <v>8</v>
      </c>
      <c r="W129" s="243">
        <f t="shared" si="85"/>
        <v>76.000000000000057</v>
      </c>
      <c r="X129" s="64"/>
      <c r="Y129" s="64"/>
      <c r="Z129" s="54"/>
      <c r="AA129" s="54"/>
      <c r="AB129" s="451"/>
      <c r="AC129" s="451"/>
      <c r="AD129" s="438"/>
      <c r="AE129" s="438"/>
      <c r="AF129" s="108"/>
      <c r="AG129" s="109"/>
      <c r="AH129" s="464"/>
    </row>
    <row r="130" spans="1:34" ht="19.149999999999999" customHeight="1">
      <c r="A130" s="49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38"/>
      <c r="J130" s="87"/>
      <c r="K130" s="57"/>
      <c r="L130" s="86"/>
      <c r="M130" s="427"/>
      <c r="N130" s="177"/>
      <c r="O130" s="241"/>
      <c r="P130" s="108"/>
      <c r="Q130" s="185"/>
      <c r="R130" s="109"/>
      <c r="S130" s="500"/>
      <c r="T130" s="50"/>
      <c r="U130" s="50"/>
      <c r="V130" s="424"/>
      <c r="W130" s="243"/>
      <c r="X130" s="64"/>
      <c r="Y130" s="64"/>
      <c r="Z130" s="54"/>
      <c r="AA130" s="54"/>
      <c r="AB130" s="451"/>
      <c r="AC130" s="451"/>
      <c r="AD130" s="438"/>
      <c r="AE130" s="438"/>
      <c r="AF130" s="65"/>
      <c r="AG130" s="429"/>
      <c r="AH130" s="464"/>
    </row>
    <row r="131" spans="1:34" ht="19.149999999999999" customHeight="1">
      <c r="A131" s="49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1"/>
      <c r="S131" s="500"/>
      <c r="T131" s="50"/>
      <c r="U131" s="50"/>
      <c r="V131" s="424"/>
      <c r="W131" s="243"/>
      <c r="X131" s="64"/>
      <c r="Y131" s="64"/>
      <c r="Z131" s="54"/>
      <c r="AA131" s="54"/>
      <c r="AB131" s="451"/>
      <c r="AC131" s="451"/>
      <c r="AD131" s="438"/>
      <c r="AE131" s="438"/>
      <c r="AF131" s="65"/>
      <c r="AG131" s="429"/>
      <c r="AH131" s="464"/>
    </row>
    <row r="132" spans="1:34" ht="19.149999999999999" customHeight="1">
      <c r="A132" s="49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38"/>
      <c r="J132" s="87"/>
      <c r="K132" s="57"/>
      <c r="L132" s="86"/>
      <c r="M132" s="427"/>
      <c r="N132" s="57"/>
      <c r="O132" s="86"/>
      <c r="P132" s="54"/>
      <c r="Q132" s="88"/>
      <c r="R132" s="431"/>
      <c r="S132" s="500"/>
      <c r="T132" s="50"/>
      <c r="U132" s="50"/>
      <c r="V132" s="424"/>
      <c r="W132" s="243">
        <f t="shared" si="85"/>
        <v>0</v>
      </c>
      <c r="X132" s="64"/>
      <c r="Y132" s="64"/>
      <c r="Z132" s="54"/>
      <c r="AA132" s="54"/>
      <c r="AB132" s="451"/>
      <c r="AC132" s="451"/>
      <c r="AD132" s="438"/>
      <c r="AE132" s="438"/>
      <c r="AF132" s="65"/>
      <c r="AG132" s="429"/>
      <c r="AH132" s="464"/>
    </row>
    <row r="133" spans="1:34" ht="19.149999999999999" customHeight="1">
      <c r="A133" s="49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38"/>
      <c r="J133" s="87"/>
      <c r="K133" s="57"/>
      <c r="L133" s="86"/>
      <c r="M133" s="427"/>
      <c r="N133" s="57"/>
      <c r="O133" s="86"/>
      <c r="P133" s="54"/>
      <c r="Q133" s="88"/>
      <c r="R133" s="431"/>
      <c r="S133" s="500"/>
      <c r="T133" s="50"/>
      <c r="U133" s="50"/>
      <c r="V133" s="424"/>
      <c r="W133" s="243">
        <f t="shared" si="85"/>
        <v>0</v>
      </c>
      <c r="X133" s="64"/>
      <c r="Y133" s="64"/>
      <c r="Z133" s="54"/>
      <c r="AA133" s="54"/>
      <c r="AB133" s="451"/>
      <c r="AC133" s="451"/>
      <c r="AD133" s="438"/>
      <c r="AE133" s="438"/>
      <c r="AF133" s="65"/>
      <c r="AG133" s="429"/>
      <c r="AH133" s="464"/>
    </row>
    <row r="134" spans="1:34" ht="19.149999999999999" customHeight="1">
      <c r="A134" s="499"/>
      <c r="B134" s="171">
        <v>0</v>
      </c>
      <c r="C134" s="100" t="s">
        <v>268</v>
      </c>
      <c r="D134" s="478" t="s">
        <v>118</v>
      </c>
      <c r="E134" s="478"/>
      <c r="F134" s="369"/>
      <c r="G134" s="101"/>
      <c r="H134" s="102"/>
      <c r="I134" s="245"/>
      <c r="J134" s="246">
        <v>18.5</v>
      </c>
      <c r="K134" s="246">
        <v>1505.25</v>
      </c>
      <c r="L134" s="247">
        <v>81.837657870165614</v>
      </c>
      <c r="M134" s="246">
        <f t="shared" ref="M134:O134" si="86">AVERAGE(M122:M133)</f>
        <v>18.5</v>
      </c>
      <c r="N134" s="246">
        <f t="shared" si="86"/>
        <v>1393.6752790253404</v>
      </c>
      <c r="O134" s="247">
        <f t="shared" si="86"/>
        <v>75.707769989188748</v>
      </c>
      <c r="P134" s="51">
        <f t="shared" ref="P134:P142" si="87">M134-J134</f>
        <v>0</v>
      </c>
      <c r="Q134" s="142">
        <f t="shared" ref="Q134:Q142" si="88">O134-L134</f>
        <v>-6.1298878809768667</v>
      </c>
      <c r="R134" s="248">
        <f t="shared" ref="R134:R142" si="89">O134/L134</f>
        <v>0.9250969780843209</v>
      </c>
      <c r="S134" s="463"/>
      <c r="T134" s="50"/>
      <c r="U134" s="50"/>
      <c r="V134" s="424"/>
      <c r="W134" s="424"/>
      <c r="X134" s="53"/>
      <c r="Y134" s="53"/>
      <c r="Z134" s="106">
        <f>SUM(Z122:Z133)</f>
        <v>0</v>
      </c>
      <c r="AA134" s="106">
        <f>SUM(AA122:AA133)</f>
        <v>0</v>
      </c>
      <c r="AB134" s="451"/>
      <c r="AC134" s="451"/>
      <c r="AD134" s="107">
        <f>SUM(AD122:AD133)</f>
        <v>0</v>
      </c>
      <c r="AE134" s="107">
        <f>SUM(AE122:AE133)</f>
        <v>1</v>
      </c>
      <c r="AF134" s="48">
        <f t="shared" si="61"/>
        <v>-111.57472097465961</v>
      </c>
      <c r="AG134" s="428">
        <f t="shared" si="62"/>
        <v>0.92587628568366742</v>
      </c>
      <c r="AH134" s="464"/>
    </row>
    <row r="135" spans="1:34" ht="19.149999999999999" customHeight="1">
      <c r="A135" s="501" t="s">
        <v>269</v>
      </c>
      <c r="B135" s="424" t="s">
        <v>196</v>
      </c>
      <c r="C135" s="438"/>
      <c r="D135" s="82" t="s">
        <v>270</v>
      </c>
      <c r="E135" s="83"/>
      <c r="F135" s="359">
        <v>53.68</v>
      </c>
      <c r="G135" s="57">
        <v>958</v>
      </c>
      <c r="H135" s="249">
        <f t="shared" ref="H135:H146" si="90">F135*G135</f>
        <v>51425.440000000002</v>
      </c>
      <c r="I135" s="438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1368.5714285714282</v>
      </c>
      <c r="O135" s="116">
        <f t="shared" ref="O135:O142" si="92">N135/M135</f>
        <v>85.535714285714263</v>
      </c>
      <c r="P135" s="54">
        <f t="shared" si="87"/>
        <v>0</v>
      </c>
      <c r="Q135" s="88">
        <f t="shared" si="88"/>
        <v>-8.2142857142857366</v>
      </c>
      <c r="R135" s="431">
        <f t="shared" si="89"/>
        <v>0.91238095238095218</v>
      </c>
      <c r="S135" s="498">
        <f>R147</f>
        <v>0.91723411985789549</v>
      </c>
      <c r="T135" s="250">
        <v>0.5</v>
      </c>
      <c r="U135" s="50">
        <v>0.52916666666666667</v>
      </c>
      <c r="V135" s="145">
        <v>5</v>
      </c>
      <c r="W135" s="251">
        <f t="shared" ref="W135:W147" si="93">(U135-T135)*24*60</f>
        <v>42.000000000000014</v>
      </c>
      <c r="X135" s="426"/>
      <c r="Y135" s="426"/>
      <c r="Z135" s="54"/>
      <c r="AA135" s="54"/>
      <c r="AB135" s="451"/>
      <c r="AC135" s="451"/>
      <c r="AD135" s="438"/>
      <c r="AE135" s="438"/>
      <c r="AF135" s="117">
        <f t="shared" si="61"/>
        <v>-131.42857142857179</v>
      </c>
      <c r="AG135" s="121">
        <f t="shared" si="62"/>
        <v>0.91238095238095218</v>
      </c>
      <c r="AH135" s="472">
        <f>AG147</f>
        <v>0.91811361425027649</v>
      </c>
    </row>
    <row r="136" spans="1:34" ht="19.149999999999999" customHeight="1">
      <c r="A136" s="502"/>
      <c r="B136" s="424" t="s">
        <v>196</v>
      </c>
      <c r="C136" s="438"/>
      <c r="D136" s="82" t="s">
        <v>271</v>
      </c>
      <c r="E136" s="252"/>
      <c r="F136" s="359">
        <v>57.734999999999999</v>
      </c>
      <c r="G136" s="57">
        <v>1694</v>
      </c>
      <c r="H136" s="84">
        <f t="shared" si="90"/>
        <v>97803.09</v>
      </c>
      <c r="I136" s="438"/>
      <c r="J136" s="46">
        <v>16</v>
      </c>
      <c r="K136" s="57">
        <v>1565</v>
      </c>
      <c r="L136" s="86">
        <v>97.8125</v>
      </c>
      <c r="M136" s="427">
        <v>16</v>
      </c>
      <c r="N136" s="57">
        <f t="shared" si="91"/>
        <v>1411.6666666666656</v>
      </c>
      <c r="O136" s="86">
        <f t="shared" si="92"/>
        <v>88.2291666666666</v>
      </c>
      <c r="P136" s="54">
        <f t="shared" si="87"/>
        <v>0</v>
      </c>
      <c r="Q136" s="88">
        <f t="shared" si="88"/>
        <v>-9.5833333333333997</v>
      </c>
      <c r="R136" s="431">
        <f t="shared" si="89"/>
        <v>0.90202342917997802</v>
      </c>
      <c r="S136" s="498"/>
      <c r="T136" s="250">
        <v>0.53472222222222221</v>
      </c>
      <c r="U136" s="50">
        <v>0.58472222222222225</v>
      </c>
      <c r="V136" s="145">
        <v>8</v>
      </c>
      <c r="W136" s="251">
        <f t="shared" si="93"/>
        <v>72.000000000000057</v>
      </c>
      <c r="X136" s="53"/>
      <c r="Y136" s="53"/>
      <c r="Z136" s="54"/>
      <c r="AA136" s="54"/>
      <c r="AB136" s="451"/>
      <c r="AC136" s="451"/>
      <c r="AD136" s="438"/>
      <c r="AE136" s="438"/>
      <c r="AF136" s="48">
        <f t="shared" si="61"/>
        <v>-153.33333333333439</v>
      </c>
      <c r="AG136" s="126">
        <f t="shared" si="62"/>
        <v>0.90202342917997802</v>
      </c>
      <c r="AH136" s="472"/>
    </row>
    <row r="137" spans="1:34" ht="19.149999999999999" customHeight="1">
      <c r="A137" s="502"/>
      <c r="B137" s="424" t="s">
        <v>196</v>
      </c>
      <c r="C137" s="438"/>
      <c r="D137" s="82" t="s">
        <v>212</v>
      </c>
      <c r="E137" s="83"/>
      <c r="F137" s="359">
        <v>54.09</v>
      </c>
      <c r="G137" s="212">
        <v>631.98</v>
      </c>
      <c r="H137" s="84">
        <f t="shared" si="90"/>
        <v>34183.798200000005</v>
      </c>
      <c r="I137" s="224">
        <v>1</v>
      </c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1"/>
        <v>1307.5448275862045</v>
      </c>
      <c r="O137" s="86">
        <f t="shared" si="92"/>
        <v>72.641379310344689</v>
      </c>
      <c r="P137" s="54">
        <f t="shared" si="87"/>
        <v>0</v>
      </c>
      <c r="Q137" s="88">
        <f t="shared" si="88"/>
        <v>-10.691954022988639</v>
      </c>
      <c r="R137" s="431">
        <f t="shared" si="89"/>
        <v>0.87169655172413629</v>
      </c>
      <c r="S137" s="498"/>
      <c r="T137" s="50">
        <v>0.58888888888888891</v>
      </c>
      <c r="U137" s="50">
        <v>0.60902777777777783</v>
      </c>
      <c r="V137" s="253">
        <v>6</v>
      </c>
      <c r="W137" s="251">
        <f t="shared" si="93"/>
        <v>29.000000000000057</v>
      </c>
      <c r="X137" s="53"/>
      <c r="Y137" s="53"/>
      <c r="Z137" s="54"/>
      <c r="AA137" s="54"/>
      <c r="AB137" s="451"/>
      <c r="AC137" s="451"/>
      <c r="AD137" s="438"/>
      <c r="AE137" s="438">
        <v>1</v>
      </c>
      <c r="AF137" s="48">
        <f t="shared" si="61"/>
        <v>-192.45517241379548</v>
      </c>
      <c r="AG137" s="126">
        <f t="shared" si="62"/>
        <v>0.87169655172413629</v>
      </c>
      <c r="AH137" s="472"/>
    </row>
    <row r="138" spans="1:34" ht="19.149999999999999" customHeight="1">
      <c r="A138" s="502"/>
      <c r="B138" s="424" t="s">
        <v>196</v>
      </c>
      <c r="C138" s="226"/>
      <c r="D138" s="82" t="s">
        <v>272</v>
      </c>
      <c r="E138" s="83"/>
      <c r="F138" s="359">
        <v>50.67</v>
      </c>
      <c r="G138" s="57">
        <v>923</v>
      </c>
      <c r="H138" s="84">
        <f t="shared" si="90"/>
        <v>46768.41</v>
      </c>
      <c r="I138" s="438"/>
      <c r="J138" s="87">
        <v>17</v>
      </c>
      <c r="K138" s="57">
        <v>1500</v>
      </c>
      <c r="L138" s="86">
        <v>88.235294117647058</v>
      </c>
      <c r="M138" s="232">
        <v>17</v>
      </c>
      <c r="N138" s="57">
        <f t="shared" si="91"/>
        <v>1384.4999999999995</v>
      </c>
      <c r="O138" s="86">
        <f t="shared" si="92"/>
        <v>81.441176470588204</v>
      </c>
      <c r="P138" s="54">
        <f t="shared" si="87"/>
        <v>0</v>
      </c>
      <c r="Q138" s="88">
        <f t="shared" si="88"/>
        <v>-6.7941176470588545</v>
      </c>
      <c r="R138" s="437">
        <f t="shared" si="89"/>
        <v>0.9229999999999996</v>
      </c>
      <c r="S138" s="498"/>
      <c r="T138" s="50">
        <v>0.70833333333333337</v>
      </c>
      <c r="U138" s="50">
        <v>0.73611111111111116</v>
      </c>
      <c r="V138" s="253">
        <v>5</v>
      </c>
      <c r="W138" s="251">
        <f t="shared" si="93"/>
        <v>40.000000000000014</v>
      </c>
      <c r="X138" s="53"/>
      <c r="Y138" s="53"/>
      <c r="Z138" s="54"/>
      <c r="AA138" s="54"/>
      <c r="AB138" s="451"/>
      <c r="AC138" s="451"/>
      <c r="AD138" s="438"/>
      <c r="AE138" s="438"/>
      <c r="AF138" s="48">
        <f t="shared" si="61"/>
        <v>-115.50000000000045</v>
      </c>
      <c r="AG138" s="126">
        <f t="shared" si="62"/>
        <v>0.92299999999999971</v>
      </c>
      <c r="AH138" s="472"/>
    </row>
    <row r="139" spans="1:34" ht="19.149999999999999" customHeight="1">
      <c r="A139" s="502"/>
      <c r="B139" s="424" t="s">
        <v>196</v>
      </c>
      <c r="C139" s="434"/>
      <c r="D139" s="42" t="s">
        <v>273</v>
      </c>
      <c r="E139" s="43"/>
      <c r="F139" s="359">
        <v>50.98</v>
      </c>
      <c r="G139" s="57">
        <v>1702</v>
      </c>
      <c r="H139" s="84">
        <f t="shared" si="90"/>
        <v>86767.959999999992</v>
      </c>
      <c r="I139" s="438"/>
      <c r="J139" s="46">
        <v>20</v>
      </c>
      <c r="K139" s="44">
        <v>1440</v>
      </c>
      <c r="L139" s="47">
        <v>72</v>
      </c>
      <c r="M139" s="232">
        <v>20</v>
      </c>
      <c r="N139" s="57">
        <f t="shared" si="91"/>
        <v>1361.599999999999</v>
      </c>
      <c r="O139" s="86">
        <f t="shared" si="92"/>
        <v>68.079999999999956</v>
      </c>
      <c r="P139" s="54">
        <f t="shared" si="87"/>
        <v>0</v>
      </c>
      <c r="Q139" s="88">
        <f t="shared" si="88"/>
        <v>-3.9200000000000443</v>
      </c>
      <c r="R139" s="431">
        <f t="shared" si="89"/>
        <v>0.94555555555555493</v>
      </c>
      <c r="S139" s="498"/>
      <c r="T139" s="50">
        <v>0.7416666666666667</v>
      </c>
      <c r="U139" s="50">
        <v>0.79375000000000007</v>
      </c>
      <c r="V139" s="254">
        <v>8</v>
      </c>
      <c r="W139" s="251">
        <f t="shared" si="93"/>
        <v>75.000000000000057</v>
      </c>
      <c r="X139" s="53"/>
      <c r="Y139" s="53"/>
      <c r="Z139" s="54"/>
      <c r="AA139" s="54"/>
      <c r="AB139" s="451"/>
      <c r="AC139" s="451"/>
      <c r="AD139" s="438"/>
      <c r="AE139" s="438"/>
      <c r="AF139" s="48">
        <f t="shared" si="61"/>
        <v>-78.400000000001</v>
      </c>
      <c r="AG139" s="126">
        <f t="shared" si="62"/>
        <v>0.94555555555555482</v>
      </c>
      <c r="AH139" s="472"/>
    </row>
    <row r="140" spans="1:34" ht="19.149999999999999" customHeight="1">
      <c r="A140" s="503"/>
      <c r="B140" s="424" t="s">
        <v>196</v>
      </c>
      <c r="C140" s="434"/>
      <c r="D140" s="255" t="s">
        <v>274</v>
      </c>
      <c r="E140" s="83"/>
      <c r="F140" s="359">
        <v>54.09</v>
      </c>
      <c r="G140" s="57">
        <v>873</v>
      </c>
      <c r="H140" s="84">
        <f t="shared" si="90"/>
        <v>47220.57</v>
      </c>
      <c r="I140" s="438"/>
      <c r="J140" s="87">
        <v>19</v>
      </c>
      <c r="K140" s="57">
        <v>1500</v>
      </c>
      <c r="L140" s="86">
        <v>78.94736842105263</v>
      </c>
      <c r="M140" s="232">
        <v>19</v>
      </c>
      <c r="N140" s="57">
        <f t="shared" si="91"/>
        <v>1415.6756756756745</v>
      </c>
      <c r="O140" s="86">
        <f t="shared" si="92"/>
        <v>74.509246088193393</v>
      </c>
      <c r="P140" s="54">
        <f t="shared" si="87"/>
        <v>0</v>
      </c>
      <c r="Q140" s="88">
        <f t="shared" si="88"/>
        <v>-4.438122332859237</v>
      </c>
      <c r="R140" s="431">
        <f t="shared" si="89"/>
        <v>0.94378378378378303</v>
      </c>
      <c r="S140" s="505"/>
      <c r="T140" s="63">
        <v>0.79861111111111116</v>
      </c>
      <c r="U140" s="256">
        <v>0.82430555555555562</v>
      </c>
      <c r="V140" s="257">
        <v>7</v>
      </c>
      <c r="W140" s="251">
        <f t="shared" si="93"/>
        <v>37.000000000000028</v>
      </c>
      <c r="X140" s="53"/>
      <c r="Y140" s="53"/>
      <c r="Z140" s="54"/>
      <c r="AA140" s="54"/>
      <c r="AB140" s="451"/>
      <c r="AC140" s="451"/>
      <c r="AD140" s="438"/>
      <c r="AE140" s="438"/>
      <c r="AF140" s="48">
        <f t="shared" si="61"/>
        <v>-84.324324324325516</v>
      </c>
      <c r="AG140" s="126">
        <f t="shared" si="62"/>
        <v>0.94378378378378303</v>
      </c>
      <c r="AH140" s="472"/>
    </row>
    <row r="141" spans="1:34" ht="19.149999999999999" customHeight="1">
      <c r="A141" s="503"/>
      <c r="B141" s="424" t="s">
        <v>196</v>
      </c>
      <c r="C141" s="434"/>
      <c r="D141" s="42" t="s">
        <v>275</v>
      </c>
      <c r="E141" s="258"/>
      <c r="F141" s="359">
        <v>50.92</v>
      </c>
      <c r="G141" s="57">
        <v>1965</v>
      </c>
      <c r="H141" s="84">
        <f t="shared" si="90"/>
        <v>100057.8</v>
      </c>
      <c r="I141" s="438"/>
      <c r="J141" s="46">
        <v>19</v>
      </c>
      <c r="K141" s="44">
        <v>1440</v>
      </c>
      <c r="L141" s="47">
        <v>75.78947368421052</v>
      </c>
      <c r="M141" s="232">
        <v>19</v>
      </c>
      <c r="N141" s="57">
        <f t="shared" si="91"/>
        <v>1339.7727272727273</v>
      </c>
      <c r="O141" s="86">
        <f t="shared" si="92"/>
        <v>70.514354066985646</v>
      </c>
      <c r="P141" s="54">
        <f t="shared" si="87"/>
        <v>0</v>
      </c>
      <c r="Q141" s="88">
        <f t="shared" si="88"/>
        <v>-5.275119617224874</v>
      </c>
      <c r="R141" s="431">
        <f t="shared" si="89"/>
        <v>0.9303977272727274</v>
      </c>
      <c r="S141" s="505"/>
      <c r="T141" s="63">
        <v>0.83888888888888891</v>
      </c>
      <c r="U141" s="256">
        <v>0.9</v>
      </c>
      <c r="V141" s="55">
        <v>21</v>
      </c>
      <c r="W141" s="251">
        <f t="shared" si="93"/>
        <v>88</v>
      </c>
      <c r="X141" s="53">
        <v>0.82777777777777783</v>
      </c>
      <c r="Y141" s="53">
        <v>0.83611111111111114</v>
      </c>
      <c r="Z141" s="54"/>
      <c r="AA141" s="54"/>
      <c r="AB141" s="451"/>
      <c r="AC141" s="451"/>
      <c r="AD141" s="438"/>
      <c r="AE141" s="438"/>
      <c r="AF141" s="48">
        <f t="shared" si="61"/>
        <v>-100.22727272727275</v>
      </c>
      <c r="AG141" s="126">
        <f t="shared" si="62"/>
        <v>0.93039772727272729</v>
      </c>
      <c r="AH141" s="472"/>
    </row>
    <row r="142" spans="1:34" ht="19.149999999999999" customHeight="1">
      <c r="A142" s="503"/>
      <c r="B142" s="424" t="s">
        <v>196</v>
      </c>
      <c r="C142" s="434"/>
      <c r="D142" s="42" t="s">
        <v>276</v>
      </c>
      <c r="E142" s="258"/>
      <c r="F142" s="359">
        <v>50.67</v>
      </c>
      <c r="G142" s="57">
        <v>1080</v>
      </c>
      <c r="H142" s="84">
        <f t="shared" si="90"/>
        <v>54723.6</v>
      </c>
      <c r="I142" s="438"/>
      <c r="J142" s="87">
        <v>17</v>
      </c>
      <c r="K142" s="57">
        <v>1440</v>
      </c>
      <c r="L142" s="86">
        <v>84.705882352941174</v>
      </c>
      <c r="M142" s="232">
        <v>17</v>
      </c>
      <c r="N142" s="57">
        <f t="shared" si="91"/>
        <v>1322.4489795918371</v>
      </c>
      <c r="O142" s="86">
        <f t="shared" si="92"/>
        <v>77.791116446578656</v>
      </c>
      <c r="P142" s="54">
        <f t="shared" si="87"/>
        <v>0</v>
      </c>
      <c r="Q142" s="88">
        <f t="shared" si="88"/>
        <v>-6.9147659063625184</v>
      </c>
      <c r="R142" s="431">
        <f t="shared" si="89"/>
        <v>0.91836734693877586</v>
      </c>
      <c r="S142" s="505"/>
      <c r="T142" s="63">
        <v>0.90416666666666667</v>
      </c>
      <c r="U142" s="256">
        <v>0.93819444444444444</v>
      </c>
      <c r="V142" s="55">
        <v>6</v>
      </c>
      <c r="W142" s="251">
        <f t="shared" si="93"/>
        <v>48.999999999999986</v>
      </c>
      <c r="X142" s="53"/>
      <c r="Y142" s="53"/>
      <c r="Z142" s="54"/>
      <c r="AA142" s="54"/>
      <c r="AB142" s="451"/>
      <c r="AC142" s="451"/>
      <c r="AD142" s="438"/>
      <c r="AE142" s="438"/>
      <c r="AF142" s="48">
        <f t="shared" si="61"/>
        <v>-117.55102040816291</v>
      </c>
      <c r="AG142" s="126">
        <f t="shared" si="62"/>
        <v>0.91836734693877575</v>
      </c>
      <c r="AH142" s="472"/>
    </row>
    <row r="143" spans="1:34" ht="19.149999999999999" customHeight="1">
      <c r="A143" s="503"/>
      <c r="B143" s="424">
        <v>0</v>
      </c>
      <c r="C143" s="259"/>
      <c r="D143" s="82"/>
      <c r="E143" s="83"/>
      <c r="F143" s="359" t="s">
        <v>105</v>
      </c>
      <c r="G143" s="57"/>
      <c r="H143" s="84">
        <f t="shared" si="90"/>
        <v>0</v>
      </c>
      <c r="I143" s="438"/>
      <c r="J143" s="46"/>
      <c r="K143" s="44"/>
      <c r="L143" s="47"/>
      <c r="M143" s="232"/>
      <c r="N143" s="57"/>
      <c r="O143" s="86"/>
      <c r="P143" s="54"/>
      <c r="Q143" s="88"/>
      <c r="R143" s="431"/>
      <c r="S143" s="505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451"/>
      <c r="AC143" s="451"/>
      <c r="AD143" s="438"/>
      <c r="AE143" s="438"/>
      <c r="AF143" s="48">
        <f t="shared" si="61"/>
        <v>0</v>
      </c>
      <c r="AG143" s="126" t="e">
        <f t="shared" si="62"/>
        <v>#DIV/0!</v>
      </c>
      <c r="AH143" s="472"/>
    </row>
    <row r="144" spans="1:34" ht="19.149999999999999" customHeight="1">
      <c r="A144" s="503"/>
      <c r="B144" s="424">
        <v>0</v>
      </c>
      <c r="C144" s="434"/>
      <c r="D144" s="42"/>
      <c r="E144" s="258"/>
      <c r="F144" s="359" t="s">
        <v>105</v>
      </c>
      <c r="G144" s="57"/>
      <c r="H144" s="84">
        <f t="shared" si="90"/>
        <v>0</v>
      </c>
      <c r="I144" s="438"/>
      <c r="J144" s="46"/>
      <c r="K144" s="57"/>
      <c r="L144" s="86"/>
      <c r="M144" s="427"/>
      <c r="N144" s="57"/>
      <c r="O144" s="86"/>
      <c r="P144" s="54"/>
      <c r="Q144" s="88"/>
      <c r="R144" s="437"/>
      <c r="S144" s="505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451"/>
      <c r="AC144" s="451"/>
      <c r="AD144" s="438"/>
      <c r="AE144" s="438"/>
      <c r="AF144" s="48">
        <f t="shared" si="61"/>
        <v>0</v>
      </c>
      <c r="AG144" s="126" t="e">
        <f t="shared" si="62"/>
        <v>#DIV/0!</v>
      </c>
      <c r="AH144" s="472"/>
    </row>
    <row r="145" spans="1:34" ht="19.149999999999999" customHeight="1">
      <c r="A145" s="503"/>
      <c r="B145" s="424">
        <v>0</v>
      </c>
      <c r="C145" s="434"/>
      <c r="D145" s="42"/>
      <c r="E145" s="258"/>
      <c r="F145" s="359" t="s">
        <v>105</v>
      </c>
      <c r="G145" s="57"/>
      <c r="H145" s="84">
        <f t="shared" si="90"/>
        <v>0</v>
      </c>
      <c r="I145" s="438"/>
      <c r="J145" s="87"/>
      <c r="K145" s="57"/>
      <c r="L145" s="86"/>
      <c r="M145" s="427"/>
      <c r="N145" s="57"/>
      <c r="O145" s="86"/>
      <c r="P145" s="54"/>
      <c r="Q145" s="88"/>
      <c r="R145" s="431"/>
      <c r="S145" s="505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451"/>
      <c r="AC145" s="451"/>
      <c r="AD145" s="438"/>
      <c r="AE145" s="438"/>
      <c r="AF145" s="48">
        <f t="shared" si="61"/>
        <v>0</v>
      </c>
      <c r="AG145" s="126" t="e">
        <f t="shared" si="62"/>
        <v>#DIV/0!</v>
      </c>
      <c r="AH145" s="472"/>
    </row>
    <row r="146" spans="1:34" ht="19.149999999999999" customHeight="1">
      <c r="A146" s="503"/>
      <c r="B146" s="426">
        <v>0</v>
      </c>
      <c r="C146" s="259"/>
      <c r="D146" s="260"/>
      <c r="E146" s="258"/>
      <c r="F146" s="359" t="s">
        <v>105</v>
      </c>
      <c r="G146" s="57"/>
      <c r="H146" s="84">
        <f t="shared" si="90"/>
        <v>0</v>
      </c>
      <c r="I146" s="438"/>
      <c r="J146" s="87"/>
      <c r="K146" s="57"/>
      <c r="L146" s="86"/>
      <c r="M146" s="427"/>
      <c r="N146" s="57"/>
      <c r="O146" s="86"/>
      <c r="P146" s="54"/>
      <c r="Q146" s="88"/>
      <c r="R146" s="431"/>
      <c r="S146" s="505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451"/>
      <c r="AC146" s="451"/>
      <c r="AD146" s="438"/>
      <c r="AE146" s="438"/>
      <c r="AF146" s="54"/>
      <c r="AG146" s="431"/>
      <c r="AH146" s="472"/>
    </row>
    <row r="147" spans="1:34" ht="19.149999999999999" customHeight="1">
      <c r="A147" s="504"/>
      <c r="B147" s="261">
        <v>0</v>
      </c>
      <c r="C147" s="100" t="s">
        <v>278</v>
      </c>
      <c r="D147" s="478" t="s">
        <v>118</v>
      </c>
      <c r="E147" s="478"/>
      <c r="F147" s="373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M147:O147" si="94">AVERAGE(M135:M146)</f>
        <v>17.75</v>
      </c>
      <c r="N147" s="246">
        <f t="shared" si="94"/>
        <v>1363.9725381705671</v>
      </c>
      <c r="O147" s="247">
        <f t="shared" si="94"/>
        <v>77.342769166883926</v>
      </c>
      <c r="P147" s="51">
        <f t="shared" ref="P147:P152" si="95">M147-J147</f>
        <v>0</v>
      </c>
      <c r="Q147" s="142">
        <f t="shared" ref="Q147:Q152" si="96">O147-L147</f>
        <v>-6.9789623217641719</v>
      </c>
      <c r="R147" s="262">
        <f t="shared" ref="R147:R152" si="97">O147/L147</f>
        <v>0.91723411985789549</v>
      </c>
      <c r="S147" s="506"/>
      <c r="T147" s="63"/>
      <c r="U147" s="63"/>
      <c r="V147" s="55"/>
      <c r="W147" s="421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51"/>
      <c r="AC147" s="451"/>
      <c r="AD147" s="107">
        <f>SUM(AD135:AD146)</f>
        <v>0</v>
      </c>
      <c r="AE147" s="107">
        <f>SUM(AE135:AE146)</f>
        <v>1</v>
      </c>
      <c r="AF147" s="207">
        <f t="shared" si="61"/>
        <v>-121.65246182943292</v>
      </c>
      <c r="AG147" s="263">
        <f t="shared" si="62"/>
        <v>0.91811361425027649</v>
      </c>
      <c r="AH147" s="472"/>
    </row>
    <row r="148" spans="1:34" ht="19.149999999999999" customHeight="1">
      <c r="A148" s="508" t="s">
        <v>279</v>
      </c>
      <c r="B148" s="438" t="s">
        <v>196</v>
      </c>
      <c r="C148" s="122"/>
      <c r="D148" s="176" t="s">
        <v>258</v>
      </c>
      <c r="E148" s="43"/>
      <c r="F148" s="366">
        <v>44.98</v>
      </c>
      <c r="G148" s="57">
        <v>1777</v>
      </c>
      <c r="H148" s="84">
        <f t="shared" ref="H148:H172" si="98">F148*G148</f>
        <v>79929.459999999992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2" si="99">G148/W148*60</f>
        <v>1254.3529411764705</v>
      </c>
      <c r="O148" s="47">
        <f t="shared" ref="O148:O152" si="100">N148/M148</f>
        <v>66.01857585139318</v>
      </c>
      <c r="P148" s="48">
        <f t="shared" si="95"/>
        <v>0</v>
      </c>
      <c r="Q148" s="49">
        <f t="shared" si="96"/>
        <v>-12.92879256965945</v>
      </c>
      <c r="R148" s="428">
        <f t="shared" si="97"/>
        <v>0.83623529411764697</v>
      </c>
      <c r="S148" s="509">
        <f>R160</f>
        <v>0.83384418403692473</v>
      </c>
      <c r="T148" s="250">
        <v>0.70833333333333337</v>
      </c>
      <c r="U148" s="50">
        <v>0.76736111111111116</v>
      </c>
      <c r="V148" s="424">
        <v>5</v>
      </c>
      <c r="W148" s="421">
        <f>(U148-T148)*24*60</f>
        <v>85.000000000000014</v>
      </c>
      <c r="X148" s="53"/>
      <c r="Y148" s="53"/>
      <c r="Z148" s="54"/>
      <c r="AA148" s="54"/>
      <c r="AB148" s="451"/>
      <c r="AC148" s="451"/>
      <c r="AD148" s="438"/>
      <c r="AE148" s="438"/>
      <c r="AF148" s="48">
        <f t="shared" si="61"/>
        <v>-245.64705882352951</v>
      </c>
      <c r="AG148" s="126">
        <f t="shared" si="62"/>
        <v>0.83623529411764697</v>
      </c>
      <c r="AH148" s="472">
        <f>AG160</f>
        <v>0.86326762820171277</v>
      </c>
    </row>
    <row r="149" spans="1:34" ht="19.149999999999999" customHeight="1">
      <c r="A149" s="508"/>
      <c r="B149" s="438" t="s">
        <v>196</v>
      </c>
      <c r="C149" s="224"/>
      <c r="D149" s="255" t="s">
        <v>257</v>
      </c>
      <c r="E149" s="60"/>
      <c r="F149" s="366">
        <v>53.68</v>
      </c>
      <c r="G149" s="57">
        <v>1068</v>
      </c>
      <c r="H149" s="84">
        <f t="shared" si="98"/>
        <v>57330.239999999998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1256.4705882352946</v>
      </c>
      <c r="O149" s="47">
        <f t="shared" si="100"/>
        <v>62.823529411764731</v>
      </c>
      <c r="P149" s="48">
        <f t="shared" si="95"/>
        <v>0</v>
      </c>
      <c r="Q149" s="49">
        <f t="shared" si="96"/>
        <v>-12.176470588235269</v>
      </c>
      <c r="R149" s="428">
        <f t="shared" si="97"/>
        <v>0.83764705882352974</v>
      </c>
      <c r="S149" s="510"/>
      <c r="T149" s="250">
        <v>0.77222222222222225</v>
      </c>
      <c r="U149" s="50">
        <v>0.80763888888888891</v>
      </c>
      <c r="V149" s="424">
        <v>7</v>
      </c>
      <c r="W149" s="421">
        <f t="shared" ref="W149:W159" si="101">(U149-T149)*24*60</f>
        <v>50.999999999999979</v>
      </c>
      <c r="X149" s="53"/>
      <c r="Y149" s="53"/>
      <c r="Z149" s="54"/>
      <c r="AA149" s="54"/>
      <c r="AB149" s="451"/>
      <c r="AC149" s="451"/>
      <c r="AD149" s="438">
        <v>1</v>
      </c>
      <c r="AE149" s="438"/>
      <c r="AF149" s="48">
        <f t="shared" si="61"/>
        <v>-243.5294117647054</v>
      </c>
      <c r="AG149" s="126">
        <f t="shared" si="62"/>
        <v>0.83764705882352974</v>
      </c>
      <c r="AH149" s="511"/>
    </row>
    <row r="150" spans="1:34" ht="19.149999999999999" customHeight="1">
      <c r="A150" s="508"/>
      <c r="B150" s="438" t="s">
        <v>196</v>
      </c>
      <c r="C150" s="224"/>
      <c r="D150" s="179" t="s">
        <v>256</v>
      </c>
      <c r="E150" s="60"/>
      <c r="F150" s="366">
        <v>58.17</v>
      </c>
      <c r="G150" s="57">
        <v>764</v>
      </c>
      <c r="H150" s="84">
        <f t="shared" si="98"/>
        <v>44441.880000000005</v>
      </c>
      <c r="I150" s="264"/>
      <c r="J150" s="87">
        <v>19</v>
      </c>
      <c r="K150" s="57">
        <v>1385</v>
      </c>
      <c r="L150" s="86">
        <v>72.89473684210526</v>
      </c>
      <c r="M150" s="232">
        <v>20</v>
      </c>
      <c r="N150" s="44">
        <f t="shared" si="99"/>
        <v>1206.3157894736833</v>
      </c>
      <c r="O150" s="47">
        <f t="shared" si="100"/>
        <v>60.315789473684163</v>
      </c>
      <c r="P150" s="48">
        <f t="shared" si="95"/>
        <v>1</v>
      </c>
      <c r="Q150" s="49">
        <f t="shared" si="96"/>
        <v>-12.578947368421098</v>
      </c>
      <c r="R150" s="428">
        <f t="shared" si="97"/>
        <v>0.82743682310469246</v>
      </c>
      <c r="S150" s="510"/>
      <c r="T150" s="250">
        <v>0.82222222222222219</v>
      </c>
      <c r="U150" s="50">
        <v>0.84861111111111109</v>
      </c>
      <c r="V150" s="424">
        <v>21</v>
      </c>
      <c r="W150" s="421">
        <f t="shared" si="101"/>
        <v>38.000000000000028</v>
      </c>
      <c r="X150" s="219">
        <v>0.81111111111111101</v>
      </c>
      <c r="Y150" s="219">
        <v>0.81944444444444453</v>
      </c>
      <c r="Z150" s="220"/>
      <c r="AA150" s="220"/>
      <c r="AB150" s="451"/>
      <c r="AC150" s="451"/>
      <c r="AD150" s="438">
        <v>1</v>
      </c>
      <c r="AE150" s="438"/>
      <c r="AF150" s="48">
        <f t="shared" si="61"/>
        <v>-178.68421052631675</v>
      </c>
      <c r="AG150" s="126">
        <f t="shared" si="62"/>
        <v>0.87098612958388677</v>
      </c>
      <c r="AH150" s="511"/>
    </row>
    <row r="151" spans="1:34" s="221" customFormat="1" ht="19.149999999999999" customHeight="1">
      <c r="A151" s="508"/>
      <c r="B151" s="438" t="s">
        <v>196</v>
      </c>
      <c r="C151" s="224"/>
      <c r="D151" s="59" t="s">
        <v>249</v>
      </c>
      <c r="E151" s="60"/>
      <c r="F151" s="366">
        <v>57.73</v>
      </c>
      <c r="G151" s="57">
        <v>807</v>
      </c>
      <c r="H151" s="84">
        <f t="shared" si="98"/>
        <v>46588.11</v>
      </c>
      <c r="I151" s="264"/>
      <c r="J151" s="87">
        <v>16</v>
      </c>
      <c r="K151" s="57">
        <v>1440</v>
      </c>
      <c r="L151" s="86">
        <v>90</v>
      </c>
      <c r="M151" s="232">
        <v>17</v>
      </c>
      <c r="N151" s="44">
        <f t="shared" si="99"/>
        <v>1210.4999999999995</v>
      </c>
      <c r="O151" s="47">
        <f t="shared" si="100"/>
        <v>71.205882352941146</v>
      </c>
      <c r="P151" s="48">
        <f t="shared" si="95"/>
        <v>1</v>
      </c>
      <c r="Q151" s="49">
        <f t="shared" si="96"/>
        <v>-18.794117647058854</v>
      </c>
      <c r="R151" s="428">
        <f t="shared" si="97"/>
        <v>0.79117647058823493</v>
      </c>
      <c r="S151" s="510"/>
      <c r="T151" s="250">
        <v>0.85277777777777775</v>
      </c>
      <c r="U151" s="50">
        <v>0.88055555555555554</v>
      </c>
      <c r="V151" s="424">
        <v>6</v>
      </c>
      <c r="W151" s="421">
        <f t="shared" si="101"/>
        <v>40.000000000000014</v>
      </c>
      <c r="X151" s="219"/>
      <c r="Y151" s="219"/>
      <c r="Z151" s="220"/>
      <c r="AA151" s="220"/>
      <c r="AB151" s="451"/>
      <c r="AC151" s="451"/>
      <c r="AD151" s="224"/>
      <c r="AE151" s="224"/>
      <c r="AF151" s="48">
        <f t="shared" si="61"/>
        <v>-229.50000000000045</v>
      </c>
      <c r="AG151" s="126">
        <f t="shared" si="62"/>
        <v>0.84062499999999973</v>
      </c>
      <c r="AH151" s="511"/>
    </row>
    <row r="152" spans="1:34" s="221" customFormat="1" ht="19.149999999999999" customHeight="1">
      <c r="A152" s="508"/>
      <c r="B152" s="438" t="s">
        <v>196</v>
      </c>
      <c r="C152" s="224"/>
      <c r="D152" s="255" t="s">
        <v>282</v>
      </c>
      <c r="E152" s="60"/>
      <c r="F152" s="366">
        <v>55.32</v>
      </c>
      <c r="G152" s="57">
        <v>560</v>
      </c>
      <c r="H152" s="84">
        <f t="shared" si="98"/>
        <v>30979.200000000001</v>
      </c>
      <c r="I152" s="264"/>
      <c r="J152" s="87">
        <v>14</v>
      </c>
      <c r="K152" s="57">
        <v>1440</v>
      </c>
      <c r="L152" s="86">
        <v>102.85714285714286</v>
      </c>
      <c r="M152" s="232">
        <v>15</v>
      </c>
      <c r="N152" s="44">
        <f t="shared" si="99"/>
        <v>1343.9999999999961</v>
      </c>
      <c r="O152" s="47">
        <f t="shared" si="100"/>
        <v>89.599999999999739</v>
      </c>
      <c r="P152" s="48">
        <f t="shared" si="95"/>
        <v>1</v>
      </c>
      <c r="Q152" s="49">
        <f t="shared" si="96"/>
        <v>-13.257142857143123</v>
      </c>
      <c r="R152" s="428">
        <f t="shared" si="97"/>
        <v>0.8711111111111085</v>
      </c>
      <c r="S152" s="510"/>
      <c r="T152" s="265">
        <v>0.88541666666666663</v>
      </c>
      <c r="U152" s="63">
        <v>0.90277777777777779</v>
      </c>
      <c r="V152" s="425">
        <v>7</v>
      </c>
      <c r="W152" s="421">
        <f t="shared" si="101"/>
        <v>25.000000000000071</v>
      </c>
      <c r="X152" s="222"/>
      <c r="Y152" s="222"/>
      <c r="Z152" s="220"/>
      <c r="AA152" s="220"/>
      <c r="AB152" s="451"/>
      <c r="AC152" s="451"/>
      <c r="AD152" s="224"/>
      <c r="AE152" s="224"/>
      <c r="AF152" s="48">
        <f t="shared" si="61"/>
        <v>-96.000000000003865</v>
      </c>
      <c r="AG152" s="126">
        <f t="shared" si="62"/>
        <v>0.93333333333333068</v>
      </c>
      <c r="AH152" s="511"/>
    </row>
    <row r="153" spans="1:34" s="221" customFormat="1" ht="19.149999999999999" customHeight="1">
      <c r="A153" s="508"/>
      <c r="B153" s="438">
        <v>0</v>
      </c>
      <c r="C153" s="224"/>
      <c r="D153" s="255"/>
      <c r="E153" s="60"/>
      <c r="F153" s="366" t="s">
        <v>105</v>
      </c>
      <c r="G153" s="57"/>
      <c r="H153" s="84">
        <f t="shared" si="98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28"/>
      <c r="S153" s="510"/>
      <c r="T153" s="265"/>
      <c r="U153" s="63"/>
      <c r="V153" s="425"/>
      <c r="W153" s="421">
        <f t="shared" si="101"/>
        <v>0</v>
      </c>
      <c r="X153" s="222"/>
      <c r="Y153" s="222"/>
      <c r="Z153" s="220"/>
      <c r="AA153" s="220"/>
      <c r="AB153" s="451"/>
      <c r="AC153" s="451"/>
      <c r="AD153" s="224"/>
      <c r="AE153" s="224"/>
      <c r="AF153" s="48">
        <f t="shared" si="61"/>
        <v>0</v>
      </c>
      <c r="AG153" s="126" t="e">
        <f t="shared" si="62"/>
        <v>#DIV/0!</v>
      </c>
      <c r="AH153" s="511"/>
    </row>
    <row r="154" spans="1:34" s="221" customFormat="1" ht="19.149999999999999" customHeight="1">
      <c r="A154" s="508"/>
      <c r="B154" s="438">
        <v>0</v>
      </c>
      <c r="C154" s="224"/>
      <c r="D154" s="255"/>
      <c r="E154" s="60"/>
      <c r="F154" s="366" t="s">
        <v>105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510"/>
      <c r="T154" s="265"/>
      <c r="U154" s="63"/>
      <c r="V154" s="425"/>
      <c r="W154" s="421">
        <f t="shared" si="101"/>
        <v>0</v>
      </c>
      <c r="X154" s="222"/>
      <c r="Y154" s="222"/>
      <c r="Z154" s="220"/>
      <c r="AA154" s="220"/>
      <c r="AB154" s="451"/>
      <c r="AC154" s="451"/>
      <c r="AD154" s="224"/>
      <c r="AE154" s="224"/>
      <c r="AF154" s="48">
        <f t="shared" si="61"/>
        <v>0</v>
      </c>
      <c r="AG154" s="126" t="e">
        <f t="shared" si="62"/>
        <v>#DIV/0!</v>
      </c>
      <c r="AH154" s="511"/>
    </row>
    <row r="155" spans="1:34" s="221" customFormat="1" ht="19.149999999999999" customHeight="1">
      <c r="A155" s="508"/>
      <c r="B155" s="438">
        <v>0</v>
      </c>
      <c r="C155" s="224"/>
      <c r="D155" s="255"/>
      <c r="E155" s="60"/>
      <c r="F155" s="366" t="s">
        <v>105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510"/>
      <c r="T155" s="265"/>
      <c r="U155" s="63"/>
      <c r="V155" s="425"/>
      <c r="W155" s="421">
        <f t="shared" si="101"/>
        <v>0</v>
      </c>
      <c r="X155" s="222"/>
      <c r="Y155" s="222"/>
      <c r="Z155" s="220"/>
      <c r="AA155" s="220"/>
      <c r="AB155" s="451"/>
      <c r="AC155" s="451"/>
      <c r="AD155" s="224"/>
      <c r="AE155" s="224"/>
      <c r="AF155" s="268"/>
      <c r="AG155" s="130"/>
      <c r="AH155" s="511"/>
    </row>
    <row r="156" spans="1:34" s="221" customFormat="1" ht="19.149999999999999" customHeight="1">
      <c r="A156" s="508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510"/>
      <c r="T156" s="265"/>
      <c r="U156" s="63"/>
      <c r="V156" s="425"/>
      <c r="W156" s="269">
        <f t="shared" si="101"/>
        <v>0</v>
      </c>
      <c r="X156" s="222"/>
      <c r="Y156" s="222"/>
      <c r="Z156" s="220"/>
      <c r="AA156" s="220"/>
      <c r="AB156" s="451"/>
      <c r="AC156" s="451"/>
      <c r="AD156" s="224"/>
      <c r="AE156" s="224"/>
      <c r="AF156" s="268"/>
      <c r="AG156" s="130"/>
      <c r="AH156" s="511"/>
    </row>
    <row r="157" spans="1:34" s="221" customFormat="1" ht="19.149999999999999" customHeight="1">
      <c r="A157" s="508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510"/>
      <c r="T157" s="265"/>
      <c r="U157" s="63"/>
      <c r="V157" s="425"/>
      <c r="W157" s="269">
        <f t="shared" si="101"/>
        <v>0</v>
      </c>
      <c r="X157" s="222"/>
      <c r="Y157" s="222"/>
      <c r="Z157" s="220"/>
      <c r="AA157" s="220"/>
      <c r="AB157" s="451"/>
      <c r="AC157" s="451"/>
      <c r="AD157" s="224"/>
      <c r="AE157" s="224"/>
      <c r="AF157" s="268"/>
      <c r="AG157" s="130"/>
      <c r="AH157" s="511"/>
    </row>
    <row r="158" spans="1:34" s="221" customFormat="1" ht="19.149999999999999" customHeight="1">
      <c r="A158" s="508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510"/>
      <c r="T158" s="265"/>
      <c r="U158" s="63"/>
      <c r="V158" s="425"/>
      <c r="W158" s="269">
        <f t="shared" si="101"/>
        <v>0</v>
      </c>
      <c r="X158" s="222"/>
      <c r="Y158" s="222"/>
      <c r="Z158" s="220"/>
      <c r="AA158" s="220"/>
      <c r="AB158" s="451"/>
      <c r="AC158" s="451"/>
      <c r="AD158" s="224"/>
      <c r="AE158" s="224"/>
      <c r="AF158" s="268"/>
      <c r="AG158" s="130"/>
      <c r="AH158" s="511"/>
    </row>
    <row r="159" spans="1:34" s="221" customFormat="1" ht="19.149999999999999" customHeight="1">
      <c r="A159" s="508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8"/>
        <v>0</v>
      </c>
      <c r="I159" s="264"/>
      <c r="J159" s="266"/>
      <c r="K159" s="182"/>
      <c r="L159" s="134"/>
      <c r="M159" s="427"/>
      <c r="N159" s="182"/>
      <c r="O159" s="228"/>
      <c r="P159" s="267"/>
      <c r="Q159" s="74"/>
      <c r="R159" s="130"/>
      <c r="S159" s="510"/>
      <c r="T159" s="265"/>
      <c r="U159" s="63"/>
      <c r="V159" s="425"/>
      <c r="W159" s="270">
        <f t="shared" si="101"/>
        <v>0</v>
      </c>
      <c r="X159" s="222"/>
      <c r="Y159" s="222"/>
      <c r="Z159" s="220"/>
      <c r="AA159" s="220"/>
      <c r="AB159" s="451"/>
      <c r="AC159" s="451"/>
      <c r="AD159" s="224"/>
      <c r="AE159" s="224"/>
      <c r="AF159" s="268"/>
      <c r="AG159" s="130"/>
      <c r="AH159" s="511"/>
    </row>
    <row r="160" spans="1:34" ht="19.149999999999999" customHeight="1">
      <c r="A160" s="508"/>
      <c r="B160" s="271">
        <v>0</v>
      </c>
      <c r="C160" s="272" t="s">
        <v>285</v>
      </c>
      <c r="D160" s="507" t="s">
        <v>118</v>
      </c>
      <c r="E160" s="469"/>
      <c r="F160" s="360"/>
      <c r="G160" s="205"/>
      <c r="H160" s="204"/>
      <c r="I160" s="72"/>
      <c r="J160" s="273">
        <v>17.600000000000001</v>
      </c>
      <c r="K160" s="273">
        <v>1453</v>
      </c>
      <c r="L160" s="274">
        <v>83.939849624060159</v>
      </c>
      <c r="M160" s="273">
        <f t="shared" ref="M160:O160" si="102">AVERAGE(M148:M159)</f>
        <v>18.2</v>
      </c>
      <c r="N160" s="273">
        <f t="shared" si="102"/>
        <v>1254.3278637770886</v>
      </c>
      <c r="O160" s="274">
        <f t="shared" si="102"/>
        <v>69.992755417956602</v>
      </c>
      <c r="P160" s="65">
        <f t="shared" ref="P160:P164" si="103">M160-J160</f>
        <v>0.59999999999999787</v>
      </c>
      <c r="Q160" s="74">
        <f t="shared" ref="Q160:Q164" si="104">O160-L160</f>
        <v>-13.947094206103557</v>
      </c>
      <c r="R160" s="275">
        <f>O160/L160</f>
        <v>0.83384418403692473</v>
      </c>
      <c r="S160" s="510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451"/>
      <c r="AC160" s="451"/>
      <c r="AD160" s="79">
        <f>SUM(AD148:AD159)</f>
        <v>2</v>
      </c>
      <c r="AE160" s="79">
        <f>SUM(AE148:AE159)</f>
        <v>0</v>
      </c>
      <c r="AF160" s="65">
        <f t="shared" si="61"/>
        <v>-198.67213622291138</v>
      </c>
      <c r="AG160" s="130">
        <f t="shared" si="62"/>
        <v>0.86326762820171277</v>
      </c>
      <c r="AH160" s="511"/>
    </row>
    <row r="161" spans="1:36" ht="19.149999999999999" customHeight="1">
      <c r="A161" s="471" t="s">
        <v>286</v>
      </c>
      <c r="B161" s="122" t="s">
        <v>115</v>
      </c>
      <c r="C161" s="122"/>
      <c r="D161" s="82" t="s">
        <v>288</v>
      </c>
      <c r="E161" s="83"/>
      <c r="F161" s="365">
        <v>34.229999999999997</v>
      </c>
      <c r="G161" s="57">
        <v>3086</v>
      </c>
      <c r="H161" s="84">
        <f t="shared" ref="H161:H170" si="105">F161*G161</f>
        <v>105633.77999999998</v>
      </c>
      <c r="I161" s="43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4" si="106">G161/W161*60</f>
        <v>2080.4494382022472</v>
      </c>
      <c r="O161" s="86">
        <f t="shared" ref="O161:O164" si="107">N161/M161</f>
        <v>160.03457216940362</v>
      </c>
      <c r="P161" s="54">
        <f t="shared" si="103"/>
        <v>0</v>
      </c>
      <c r="Q161" s="88">
        <f t="shared" si="104"/>
        <v>-13.042350907519449</v>
      </c>
      <c r="R161" s="431">
        <f t="shared" ref="R161:R164" si="108">O161/L161</f>
        <v>0.92464419475655424</v>
      </c>
      <c r="S161" s="472">
        <f>R173</f>
        <v>0.90366932598631</v>
      </c>
      <c r="T161" s="89">
        <v>0.16666666666666666</v>
      </c>
      <c r="U161" s="89">
        <v>0.22847222222222222</v>
      </c>
      <c r="V161" s="438">
        <v>5</v>
      </c>
      <c r="W161" s="90">
        <f t="shared" ref="W161:W172" si="109">(U161-T161)*24*60</f>
        <v>89</v>
      </c>
      <c r="X161" s="96"/>
      <c r="Y161" s="96"/>
      <c r="Z161" s="54"/>
      <c r="AA161" s="54"/>
      <c r="AB161" s="451"/>
      <c r="AC161" s="451"/>
      <c r="AD161" s="438"/>
      <c r="AE161" s="438"/>
      <c r="AF161" s="54">
        <f t="shared" si="61"/>
        <v>-169.55056179775283</v>
      </c>
      <c r="AG161" s="431">
        <f t="shared" si="62"/>
        <v>0.92464419475655435</v>
      </c>
      <c r="AH161" s="472">
        <f>AG173</f>
        <v>0.90691629407521801</v>
      </c>
    </row>
    <row r="162" spans="1:36" ht="19.149999999999999" customHeight="1">
      <c r="A162" s="471"/>
      <c r="B162" s="122" t="s">
        <v>115</v>
      </c>
      <c r="C162" s="122"/>
      <c r="D162" s="82" t="s">
        <v>289</v>
      </c>
      <c r="E162" s="83"/>
      <c r="F162" s="365">
        <v>34.229999999999997</v>
      </c>
      <c r="G162" s="57">
        <v>3688</v>
      </c>
      <c r="H162" s="84">
        <f t="shared" si="105"/>
        <v>126240.23999999999</v>
      </c>
      <c r="I162" s="43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2087.5471698113201</v>
      </c>
      <c r="O162" s="86">
        <f t="shared" si="107"/>
        <v>160.58055152394769</v>
      </c>
      <c r="P162" s="54">
        <f t="shared" si="103"/>
        <v>0</v>
      </c>
      <c r="Q162" s="88">
        <f t="shared" si="104"/>
        <v>-12.496371552975376</v>
      </c>
      <c r="R162" s="431">
        <f t="shared" si="108"/>
        <v>0.92779874213836444</v>
      </c>
      <c r="S162" s="472"/>
      <c r="T162" s="89">
        <v>0.23333333333333334</v>
      </c>
      <c r="U162" s="89">
        <v>0.30694444444444446</v>
      </c>
      <c r="V162" s="438">
        <v>7</v>
      </c>
      <c r="W162" s="90">
        <f t="shared" si="109"/>
        <v>106.00000000000003</v>
      </c>
      <c r="X162" s="96"/>
      <c r="Y162" s="96"/>
      <c r="Z162" s="54"/>
      <c r="AA162" s="54"/>
      <c r="AB162" s="451"/>
      <c r="AC162" s="451"/>
      <c r="AD162" s="438"/>
      <c r="AE162" s="438">
        <v>1</v>
      </c>
      <c r="AF162" s="54">
        <f t="shared" si="61"/>
        <v>-162.45283018867985</v>
      </c>
      <c r="AG162" s="431">
        <f t="shared" si="62"/>
        <v>0.92779874213836455</v>
      </c>
      <c r="AH162" s="472"/>
    </row>
    <row r="163" spans="1:36" ht="19.149999999999999" customHeight="1">
      <c r="A163" s="471"/>
      <c r="B163" s="122" t="s">
        <v>115</v>
      </c>
      <c r="C163" s="122"/>
      <c r="D163" s="252" t="s">
        <v>290</v>
      </c>
      <c r="E163" s="252"/>
      <c r="F163" s="365">
        <v>35.83</v>
      </c>
      <c r="G163" s="57">
        <v>3032.4</v>
      </c>
      <c r="H163" s="84">
        <f t="shared" si="105"/>
        <v>108650.89199999999</v>
      </c>
      <c r="I163" s="43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6"/>
        <v>2115.6279069767438</v>
      </c>
      <c r="O163" s="86">
        <f t="shared" si="107"/>
        <v>192.32980972515853</v>
      </c>
      <c r="P163" s="54">
        <f t="shared" si="103"/>
        <v>0</v>
      </c>
      <c r="Q163" s="88">
        <f t="shared" si="104"/>
        <v>-12.215644820296006</v>
      </c>
      <c r="R163" s="431">
        <f t="shared" si="108"/>
        <v>0.94027906976744169</v>
      </c>
      <c r="S163" s="472"/>
      <c r="T163" s="89">
        <v>0.32222222222222224</v>
      </c>
      <c r="U163" s="89">
        <v>0.38194444444444448</v>
      </c>
      <c r="V163" s="438">
        <v>22</v>
      </c>
      <c r="W163" s="90">
        <f t="shared" si="109"/>
        <v>86.000000000000014</v>
      </c>
      <c r="X163" s="96">
        <v>0.31041666666666667</v>
      </c>
      <c r="Y163" s="96">
        <v>0.31944444444444448</v>
      </c>
      <c r="Z163" s="54"/>
      <c r="AA163" s="54"/>
      <c r="AB163" s="451"/>
      <c r="AC163" s="451"/>
      <c r="AD163" s="438">
        <v>1</v>
      </c>
      <c r="AE163" s="438"/>
      <c r="AF163" s="54">
        <f t="shared" si="61"/>
        <v>-134.37209302325618</v>
      </c>
      <c r="AG163" s="431">
        <f t="shared" si="62"/>
        <v>0.94027906976744169</v>
      </c>
      <c r="AH163" s="472"/>
    </row>
    <row r="164" spans="1:36" ht="19.149999999999999" customHeight="1">
      <c r="A164" s="471"/>
      <c r="B164" s="122" t="s">
        <v>115</v>
      </c>
      <c r="C164" s="122"/>
      <c r="D164" s="277" t="s">
        <v>211</v>
      </c>
      <c r="E164" s="277"/>
      <c r="F164" s="365">
        <v>36.409999999999997</v>
      </c>
      <c r="G164" s="57">
        <v>6029.9</v>
      </c>
      <c r="H164" s="84">
        <f t="shared" si="105"/>
        <v>219548.65899999996</v>
      </c>
      <c r="I164" s="438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6"/>
        <v>2349.3116883116882</v>
      </c>
      <c r="O164" s="86">
        <f t="shared" si="107"/>
        <v>234.9311688311688</v>
      </c>
      <c r="P164" s="54">
        <f t="shared" si="103"/>
        <v>0</v>
      </c>
      <c r="Q164" s="88">
        <f t="shared" si="104"/>
        <v>-41.968831168831173</v>
      </c>
      <c r="R164" s="431">
        <f t="shared" si="108"/>
        <v>0.8484332568839611</v>
      </c>
      <c r="S164" s="472"/>
      <c r="T164" s="89">
        <v>0.42291666666666666</v>
      </c>
      <c r="U164" s="89">
        <v>0.52986111111111112</v>
      </c>
      <c r="V164" s="438">
        <v>6</v>
      </c>
      <c r="W164" s="90">
        <f t="shared" si="109"/>
        <v>154</v>
      </c>
      <c r="X164" s="96"/>
      <c r="Y164" s="96"/>
      <c r="Z164" s="54"/>
      <c r="AA164" s="54"/>
      <c r="AB164" s="451"/>
      <c r="AC164" s="451"/>
      <c r="AD164" s="438"/>
      <c r="AE164" s="438"/>
      <c r="AF164" s="54">
        <f t="shared" si="61"/>
        <v>-419.68831168831184</v>
      </c>
      <c r="AG164" s="431">
        <f t="shared" si="62"/>
        <v>0.8484332568839611</v>
      </c>
      <c r="AH164" s="472"/>
    </row>
    <row r="165" spans="1:36" ht="19.149999999999999" customHeight="1">
      <c r="A165" s="471"/>
      <c r="B165" s="122">
        <v>0</v>
      </c>
      <c r="C165" s="81"/>
      <c r="D165" s="82"/>
      <c r="E165" s="83"/>
      <c r="F165" s="362" t="s">
        <v>105</v>
      </c>
      <c r="G165" s="57"/>
      <c r="H165" s="84">
        <f t="shared" si="105"/>
        <v>0</v>
      </c>
      <c r="I165" s="438"/>
      <c r="J165" s="87"/>
      <c r="K165" s="57"/>
      <c r="L165" s="86"/>
      <c r="M165" s="87"/>
      <c r="N165" s="57"/>
      <c r="O165" s="86"/>
      <c r="P165" s="54"/>
      <c r="Q165" s="88"/>
      <c r="R165" s="431"/>
      <c r="S165" s="472"/>
      <c r="T165" s="89"/>
      <c r="U165" s="89"/>
      <c r="V165" s="438"/>
      <c r="W165" s="90">
        <f t="shared" si="109"/>
        <v>0</v>
      </c>
      <c r="X165" s="96"/>
      <c r="Y165" s="96"/>
      <c r="Z165" s="54"/>
      <c r="AA165" s="54"/>
      <c r="AB165" s="451"/>
      <c r="AC165" s="451"/>
      <c r="AD165" s="438"/>
      <c r="AE165" s="438"/>
      <c r="AF165" s="54">
        <f t="shared" si="61"/>
        <v>0</v>
      </c>
      <c r="AG165" s="431" t="e">
        <f t="shared" si="62"/>
        <v>#DIV/0!</v>
      </c>
      <c r="AH165" s="472"/>
    </row>
    <row r="166" spans="1:36" ht="19.149999999999999" customHeight="1">
      <c r="A166" s="471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5"/>
        <v>0</v>
      </c>
      <c r="I166" s="438"/>
      <c r="J166" s="87"/>
      <c r="K166" s="57"/>
      <c r="L166" s="86"/>
      <c r="M166" s="87"/>
      <c r="N166" s="57"/>
      <c r="O166" s="86"/>
      <c r="P166" s="54"/>
      <c r="Q166" s="88"/>
      <c r="R166" s="431"/>
      <c r="S166" s="472"/>
      <c r="T166" s="89"/>
      <c r="U166" s="89"/>
      <c r="V166" s="438"/>
      <c r="W166" s="90">
        <f t="shared" si="109"/>
        <v>0</v>
      </c>
      <c r="X166" s="96"/>
      <c r="Y166" s="96"/>
      <c r="Z166" s="54"/>
      <c r="AA166" s="54"/>
      <c r="AB166" s="451"/>
      <c r="AC166" s="451"/>
      <c r="AD166" s="438"/>
      <c r="AE166" s="438"/>
      <c r="AF166" s="54">
        <f t="shared" si="61"/>
        <v>0</v>
      </c>
      <c r="AG166" s="431" t="e">
        <f t="shared" si="62"/>
        <v>#DIV/0!</v>
      </c>
      <c r="AH166" s="472"/>
    </row>
    <row r="167" spans="1:36" ht="19.149999999999999" customHeight="1">
      <c r="A167" s="471"/>
      <c r="B167" s="122">
        <v>0</v>
      </c>
      <c r="C167" s="122"/>
      <c r="D167" s="255"/>
      <c r="E167" s="60"/>
      <c r="F167" s="365" t="s">
        <v>105</v>
      </c>
      <c r="G167" s="57"/>
      <c r="H167" s="84">
        <f t="shared" si="105"/>
        <v>0</v>
      </c>
      <c r="I167" s="438"/>
      <c r="J167" s="87"/>
      <c r="K167" s="57"/>
      <c r="L167" s="86"/>
      <c r="M167" s="87"/>
      <c r="N167" s="57"/>
      <c r="O167" s="86"/>
      <c r="P167" s="54"/>
      <c r="Q167" s="88"/>
      <c r="R167" s="431"/>
      <c r="S167" s="472"/>
      <c r="T167" s="89"/>
      <c r="U167" s="89"/>
      <c r="V167" s="438"/>
      <c r="W167" s="90">
        <f t="shared" si="109"/>
        <v>0</v>
      </c>
      <c r="X167" s="96"/>
      <c r="Y167" s="96"/>
      <c r="Z167" s="54"/>
      <c r="AA167" s="54"/>
      <c r="AB167" s="451"/>
      <c r="AC167" s="451"/>
      <c r="AD167" s="438"/>
      <c r="AE167" s="438"/>
      <c r="AF167" s="54">
        <f t="shared" si="61"/>
        <v>0</v>
      </c>
      <c r="AG167" s="431" t="e">
        <f t="shared" si="62"/>
        <v>#DIV/0!</v>
      </c>
      <c r="AH167" s="472"/>
    </row>
    <row r="168" spans="1:36" ht="19.149999999999999" customHeight="1">
      <c r="A168" s="471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5"/>
        <v>0</v>
      </c>
      <c r="I168" s="438"/>
      <c r="J168" s="87"/>
      <c r="K168" s="57"/>
      <c r="L168" s="86"/>
      <c r="M168" s="87"/>
      <c r="N168" s="57"/>
      <c r="O168" s="86"/>
      <c r="P168" s="54"/>
      <c r="Q168" s="88"/>
      <c r="R168" s="431"/>
      <c r="S168" s="472"/>
      <c r="T168" s="89"/>
      <c r="U168" s="89"/>
      <c r="V168" s="438"/>
      <c r="W168" s="90">
        <f t="shared" si="109"/>
        <v>0</v>
      </c>
      <c r="X168" s="96"/>
      <c r="Y168" s="96"/>
      <c r="Z168" s="54"/>
      <c r="AA168" s="54"/>
      <c r="AB168" s="451"/>
      <c r="AC168" s="451"/>
      <c r="AD168" s="438"/>
      <c r="AE168" s="438"/>
      <c r="AF168" s="54">
        <f t="shared" si="61"/>
        <v>0</v>
      </c>
      <c r="AG168" s="431" t="e">
        <f t="shared" si="62"/>
        <v>#DIV/0!</v>
      </c>
      <c r="AH168" s="472"/>
    </row>
    <row r="169" spans="1:36" ht="19.149999999999999" customHeight="1">
      <c r="A169" s="471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5"/>
        <v>0</v>
      </c>
      <c r="I169" s="438"/>
      <c r="J169" s="87"/>
      <c r="K169" s="57"/>
      <c r="L169" s="86"/>
      <c r="M169" s="87"/>
      <c r="N169" s="57"/>
      <c r="O169" s="86"/>
      <c r="P169" s="54"/>
      <c r="Q169" s="88"/>
      <c r="R169" s="431"/>
      <c r="S169" s="472"/>
      <c r="T169" s="89"/>
      <c r="U169" s="89"/>
      <c r="V169" s="438" t="s">
        <v>49</v>
      </c>
      <c r="W169" s="90">
        <f t="shared" si="109"/>
        <v>0</v>
      </c>
      <c r="X169" s="96"/>
      <c r="Y169" s="96"/>
      <c r="Z169" s="54"/>
      <c r="AA169" s="54"/>
      <c r="AB169" s="451"/>
      <c r="AC169" s="451"/>
      <c r="AD169" s="438"/>
      <c r="AE169" s="438"/>
      <c r="AF169" s="54">
        <f t="shared" si="61"/>
        <v>0</v>
      </c>
      <c r="AG169" s="431" t="e">
        <f t="shared" si="62"/>
        <v>#DIV/0!</v>
      </c>
      <c r="AH169" s="472"/>
    </row>
    <row r="170" spans="1:36" ht="19.149999999999999" customHeight="1">
      <c r="A170" s="471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5"/>
        <v>0</v>
      </c>
      <c r="I170" s="438"/>
      <c r="J170" s="87"/>
      <c r="K170" s="57"/>
      <c r="L170" s="86"/>
      <c r="M170" s="87"/>
      <c r="N170" s="57"/>
      <c r="O170" s="86"/>
      <c r="P170" s="54"/>
      <c r="Q170" s="88"/>
      <c r="R170" s="431"/>
      <c r="S170" s="472"/>
      <c r="T170" s="89"/>
      <c r="U170" s="89"/>
      <c r="V170" s="438"/>
      <c r="W170" s="90">
        <f t="shared" si="109"/>
        <v>0</v>
      </c>
      <c r="X170" s="96"/>
      <c r="Y170" s="96"/>
      <c r="Z170" s="54"/>
      <c r="AA170" s="54"/>
      <c r="AB170" s="451"/>
      <c r="AC170" s="451"/>
      <c r="AD170" s="438"/>
      <c r="AE170" s="438"/>
      <c r="AF170" s="54">
        <f t="shared" si="61"/>
        <v>0</v>
      </c>
      <c r="AG170" s="431" t="e">
        <f t="shared" si="62"/>
        <v>#DIV/0!</v>
      </c>
      <c r="AH170" s="472"/>
    </row>
    <row r="171" spans="1:36" ht="19.149999999999999" customHeight="1">
      <c r="A171" s="471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8"/>
        <v>0</v>
      </c>
      <c r="I171" s="438"/>
      <c r="J171" s="87"/>
      <c r="K171" s="57"/>
      <c r="L171" s="86"/>
      <c r="M171" s="87"/>
      <c r="N171" s="57"/>
      <c r="O171" s="86"/>
      <c r="P171" s="54"/>
      <c r="Q171" s="88"/>
      <c r="R171" s="431"/>
      <c r="S171" s="472"/>
      <c r="T171" s="89"/>
      <c r="U171" s="89"/>
      <c r="V171" s="438"/>
      <c r="W171" s="90">
        <f t="shared" si="109"/>
        <v>0</v>
      </c>
      <c r="X171" s="96"/>
      <c r="Y171" s="96"/>
      <c r="Z171" s="54"/>
      <c r="AA171" s="54"/>
      <c r="AB171" s="451"/>
      <c r="AC171" s="451"/>
      <c r="AD171" s="438"/>
      <c r="AE171" s="438"/>
      <c r="AF171" s="54"/>
      <c r="AG171" s="431"/>
      <c r="AH171" s="472"/>
    </row>
    <row r="172" spans="1:36" ht="19.149999999999999" customHeight="1">
      <c r="A172" s="471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8"/>
        <v>0</v>
      </c>
      <c r="I172" s="438"/>
      <c r="J172" s="87"/>
      <c r="K172" s="57"/>
      <c r="L172" s="86"/>
      <c r="M172" s="87"/>
      <c r="N172" s="57"/>
      <c r="O172" s="86"/>
      <c r="P172" s="54"/>
      <c r="Q172" s="88"/>
      <c r="R172" s="431"/>
      <c r="S172" s="472"/>
      <c r="T172" s="89"/>
      <c r="U172" s="89"/>
      <c r="V172" s="438"/>
      <c r="W172" s="90">
        <f t="shared" si="109"/>
        <v>0</v>
      </c>
      <c r="X172" s="96"/>
      <c r="Y172" s="96"/>
      <c r="Z172" s="54"/>
      <c r="AA172" s="54"/>
      <c r="AB172" s="451"/>
      <c r="AC172" s="451"/>
      <c r="AD172" s="438"/>
      <c r="AE172" s="438"/>
      <c r="AF172" s="54"/>
      <c r="AG172" s="431"/>
      <c r="AH172" s="472"/>
    </row>
    <row r="173" spans="1:36" ht="19.149999999999999" customHeight="1">
      <c r="A173" s="471"/>
      <c r="B173" s="122">
        <v>0</v>
      </c>
      <c r="C173" s="100" t="s">
        <v>291</v>
      </c>
      <c r="D173" s="478" t="s">
        <v>118</v>
      </c>
      <c r="E173" s="478"/>
      <c r="F173" s="363"/>
      <c r="G173" s="101"/>
      <c r="H173" s="102"/>
      <c r="I173" s="103"/>
      <c r="J173" s="101">
        <v>11.75</v>
      </c>
      <c r="K173" s="101">
        <v>2379.75</v>
      </c>
      <c r="L173" s="104">
        <v>206.89982517482517</v>
      </c>
      <c r="M173" s="101">
        <f t="shared" ref="M173:O173" si="110">AVERAGE(M161:M172)</f>
        <v>11.75</v>
      </c>
      <c r="N173" s="101">
        <f t="shared" si="110"/>
        <v>2158.2340508255002</v>
      </c>
      <c r="O173" s="104">
        <f t="shared" si="110"/>
        <v>186.96902556241963</v>
      </c>
      <c r="P173" s="54">
        <f>M173-J173</f>
        <v>0</v>
      </c>
      <c r="Q173" s="88">
        <f>O173-L173</f>
        <v>-19.930799612405536</v>
      </c>
      <c r="R173" s="105">
        <f>O173/L173</f>
        <v>0.90366932598631</v>
      </c>
      <c r="S173" s="4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12"/>
      <c r="AC173" s="512"/>
      <c r="AD173" s="107">
        <f>SUM(AD161:AD172)</f>
        <v>1</v>
      </c>
      <c r="AE173" s="107">
        <f>SUM(AE161:AE172)</f>
        <v>1</v>
      </c>
      <c r="AF173" s="54">
        <f t="shared" si="61"/>
        <v>-221.51594917449984</v>
      </c>
      <c r="AG173" s="431">
        <f t="shared" si="62"/>
        <v>0.90691629407521801</v>
      </c>
      <c r="AH173" s="472"/>
    </row>
    <row r="174" spans="1:36" ht="19.149999999999999" customHeight="1">
      <c r="AJ174" s="279" t="s">
        <v>292</v>
      </c>
    </row>
    <row r="175" spans="1:36" ht="19.149999999999999" customHeight="1">
      <c r="AJ175" s="279" t="s">
        <v>293</v>
      </c>
    </row>
    <row r="176" spans="1:36" ht="19.149999999999999" customHeight="1">
      <c r="AJ176" s="279" t="s">
        <v>294</v>
      </c>
    </row>
    <row r="177" spans="23:36" ht="19.149999999999999" customHeight="1">
      <c r="W177" s="33"/>
      <c r="AJ177" s="279" t="s">
        <v>295</v>
      </c>
    </row>
    <row r="178" spans="23:36" ht="19.149999999999999" customHeight="1">
      <c r="W178" s="33"/>
      <c r="AJ178" s="279" t="s">
        <v>296</v>
      </c>
    </row>
    <row r="179" spans="23:36">
      <c r="W179" s="33"/>
      <c r="AJ179" s="279" t="s">
        <v>297</v>
      </c>
    </row>
    <row r="180" spans="23:36">
      <c r="W180" s="33"/>
      <c r="AJ180" s="279" t="s">
        <v>298</v>
      </c>
    </row>
    <row r="181" spans="23:36">
      <c r="W181" s="33"/>
      <c r="AJ181" s="279" t="s">
        <v>299</v>
      </c>
    </row>
    <row r="182" spans="23:36">
      <c r="W182" s="33"/>
      <c r="AJ182" s="279" t="s">
        <v>300</v>
      </c>
    </row>
    <row r="183" spans="23:36">
      <c r="W183" s="33"/>
      <c r="AJ183" s="279" t="s">
        <v>301</v>
      </c>
    </row>
    <row r="184" spans="23:36">
      <c r="W184" s="33"/>
      <c r="AJ184" s="279" t="s">
        <v>302</v>
      </c>
    </row>
    <row r="185" spans="23:36">
      <c r="W185" s="33"/>
      <c r="AJ185" s="279" t="s">
        <v>303</v>
      </c>
    </row>
    <row r="186" spans="23:36">
      <c r="W186" s="33"/>
      <c r="AJ186" s="279" t="s">
        <v>304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4:Q159 AF125 Q17:Q18 AF155:AF159 AF17:AF29 AF5:AF13 AF36 AF40 AF57:AF70 AF74 AF78 Q57:Q70 Q109:Q117">
    <cfRule type="cellIs" dxfId="9851" priority="3262" operator="lessThan">
      <formula>0</formula>
    </cfRule>
  </conditionalFormatting>
  <conditionalFormatting sqref="AH57 AH70 S43 S123 S95 AH95 S5:S9 AH5:AH9 S134 AH17:AH18 S17:S18 S32 S82 AH82 S57:S70">
    <cfRule type="cellIs" dxfId="9850" priority="3261" operator="lessThan">
      <formula>0.8</formula>
    </cfRule>
  </conditionalFormatting>
  <conditionalFormatting sqref="R147 R173 R30 R121 R95 R43 R134 R82 R154:R159 R17:R18 R57:R70 R109:R117">
    <cfRule type="cellIs" dxfId="9849" priority="3259" operator="lessThan">
      <formula>0.8</formula>
    </cfRule>
    <cfRule type="cellIs" dxfId="9848" priority="3260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57:R70 R109:R117">
    <cfRule type="cellIs" dxfId="9847" priority="3257" operator="greaterThan">
      <formula>1</formula>
    </cfRule>
    <cfRule type="cellIs" dxfId="9846" priority="3258" operator="lessThan">
      <formula>0.8</formula>
    </cfRule>
  </conditionalFormatting>
  <conditionalFormatting sqref="P147 P30 P121 P95 P43 P134 P82 P154:P159 P17:P18 P57:P70 P109:P117">
    <cfRule type="cellIs" dxfId="9845" priority="3256" operator="greaterThan">
      <formula>0</formula>
    </cfRule>
  </conditionalFormatting>
  <conditionalFormatting sqref="S161">
    <cfRule type="cellIs" dxfId="9844" priority="3255" operator="lessThan">
      <formula>0.8</formula>
    </cfRule>
  </conditionalFormatting>
  <conditionalFormatting sqref="Q161:Q166">
    <cfRule type="cellIs" dxfId="9843" priority="3254" operator="lessThan">
      <formula>0</formula>
    </cfRule>
  </conditionalFormatting>
  <conditionalFormatting sqref="R161:R166">
    <cfRule type="cellIs" dxfId="9842" priority="3252" operator="lessThan">
      <formula>0.8</formula>
    </cfRule>
    <cfRule type="cellIs" dxfId="9841" priority="3253" operator="greaterThan">
      <formula>1</formula>
    </cfRule>
  </conditionalFormatting>
  <conditionalFormatting sqref="R161:R166">
    <cfRule type="cellIs" dxfId="9840" priority="3250" operator="greaterThan">
      <formula>1</formula>
    </cfRule>
    <cfRule type="cellIs" dxfId="9839" priority="3251" operator="lessThan">
      <formula>0.8</formula>
    </cfRule>
  </conditionalFormatting>
  <conditionalFormatting sqref="P161:P166">
    <cfRule type="cellIs" dxfId="9838" priority="3249" operator="greaterThan">
      <formula>0</formula>
    </cfRule>
  </conditionalFormatting>
  <conditionalFormatting sqref="Q169:Q172 AF161:AF172">
    <cfRule type="cellIs" dxfId="9837" priority="3248" operator="lessThan">
      <formula>0</formula>
    </cfRule>
  </conditionalFormatting>
  <conditionalFormatting sqref="R169:R172">
    <cfRule type="cellIs" dxfId="9836" priority="3246" operator="lessThan">
      <formula>0.8</formula>
    </cfRule>
    <cfRule type="cellIs" dxfId="9835" priority="3247" operator="greaterThan">
      <formula>1</formula>
    </cfRule>
  </conditionalFormatting>
  <conditionalFormatting sqref="R169:R172 AG161:AG172">
    <cfRule type="cellIs" dxfId="9834" priority="3244" operator="greaterThan">
      <formula>1</formula>
    </cfRule>
    <cfRule type="cellIs" dxfId="9833" priority="3245" operator="lessThan">
      <formula>0.8</formula>
    </cfRule>
  </conditionalFormatting>
  <conditionalFormatting sqref="P169:P172">
    <cfRule type="cellIs" dxfId="9832" priority="3243" operator="greaterThan">
      <formula>0</formula>
    </cfRule>
  </conditionalFormatting>
  <conditionalFormatting sqref="AF145">
    <cfRule type="cellIs" dxfId="9831" priority="3242" operator="lessThan">
      <formula>0</formula>
    </cfRule>
  </conditionalFormatting>
  <conditionalFormatting sqref="AG145">
    <cfRule type="cellIs" dxfId="9830" priority="3240" operator="greaterThan">
      <formula>1</formula>
    </cfRule>
    <cfRule type="cellIs" dxfId="9829" priority="3241" operator="lessThan">
      <formula>0.8</formula>
    </cfRule>
  </conditionalFormatting>
  <conditionalFormatting sqref="AF44:AF54">
    <cfRule type="cellIs" dxfId="9828" priority="3239" operator="lessThan">
      <formula>0</formula>
    </cfRule>
  </conditionalFormatting>
  <conditionalFormatting sqref="AG44:AG54">
    <cfRule type="cellIs" dxfId="9827" priority="3237" operator="greaterThan">
      <formula>1</formula>
    </cfRule>
    <cfRule type="cellIs" dxfId="9826" priority="3238" operator="lessThan">
      <formula>0.8</formula>
    </cfRule>
  </conditionalFormatting>
  <conditionalFormatting sqref="AF83:AF94">
    <cfRule type="cellIs" dxfId="9825" priority="3236" operator="lessThan">
      <formula>0</formula>
    </cfRule>
  </conditionalFormatting>
  <conditionalFormatting sqref="AH83">
    <cfRule type="cellIs" dxfId="9824" priority="3235" operator="lessThan">
      <formula>0.8</formula>
    </cfRule>
  </conditionalFormatting>
  <conditionalFormatting sqref="AG83:AG94">
    <cfRule type="cellIs" dxfId="9823" priority="3233" operator="greaterThan">
      <formula>1</formula>
    </cfRule>
    <cfRule type="cellIs" dxfId="9822" priority="3234" operator="lessThan">
      <formula>0.8</formula>
    </cfRule>
  </conditionalFormatting>
  <conditionalFormatting sqref="S83">
    <cfRule type="cellIs" dxfId="9821" priority="3232" operator="lessThan">
      <formula>0.8</formula>
    </cfRule>
  </conditionalFormatting>
  <conditionalFormatting sqref="AH84">
    <cfRule type="cellIs" dxfId="9820" priority="3231" operator="lessThan">
      <formula>0.8</formula>
    </cfRule>
  </conditionalFormatting>
  <conditionalFormatting sqref="S84">
    <cfRule type="cellIs" dxfId="9819" priority="3230" operator="lessThan">
      <formula>0.8</formula>
    </cfRule>
  </conditionalFormatting>
  <conditionalFormatting sqref="S90">
    <cfRule type="cellIs" dxfId="9818" priority="3229" operator="lessThan">
      <formula>0.8</formula>
    </cfRule>
  </conditionalFormatting>
  <conditionalFormatting sqref="AH90">
    <cfRule type="cellIs" dxfId="9817" priority="3228" operator="lessThan">
      <formula>0.8</formula>
    </cfRule>
  </conditionalFormatting>
  <conditionalFormatting sqref="AF122">
    <cfRule type="cellIs" dxfId="9816" priority="3227" operator="lessThan">
      <formula>0</formula>
    </cfRule>
  </conditionalFormatting>
  <conditionalFormatting sqref="S122">
    <cfRule type="cellIs" dxfId="9815" priority="3226" operator="lessThan">
      <formula>0.8</formula>
    </cfRule>
  </conditionalFormatting>
  <conditionalFormatting sqref="AG122">
    <cfRule type="cellIs" dxfId="9814" priority="3224" operator="greaterThan">
      <formula>1</formula>
    </cfRule>
    <cfRule type="cellIs" dxfId="9813" priority="3225" operator="lessThan">
      <formula>0.8</formula>
    </cfRule>
  </conditionalFormatting>
  <conditionalFormatting sqref="P162:P168">
    <cfRule type="cellIs" dxfId="9812" priority="3218" operator="greaterThan">
      <formula>0</formula>
    </cfRule>
  </conditionalFormatting>
  <conditionalFormatting sqref="R162:R168">
    <cfRule type="cellIs" dxfId="9811" priority="3221" operator="lessThan">
      <formula>0.8</formula>
    </cfRule>
    <cfRule type="cellIs" dxfId="9810" priority="3222" operator="greaterThan">
      <formula>1</formula>
    </cfRule>
  </conditionalFormatting>
  <conditionalFormatting sqref="R162:R168">
    <cfRule type="cellIs" dxfId="9809" priority="3219" operator="greaterThan">
      <formula>1</formula>
    </cfRule>
    <cfRule type="cellIs" dxfId="9808" priority="3220" operator="lessThan">
      <formula>0.8</formula>
    </cfRule>
  </conditionalFormatting>
  <conditionalFormatting sqref="Q162:Q168">
    <cfRule type="cellIs" dxfId="9807" priority="3223" operator="lessThan">
      <formula>0</formula>
    </cfRule>
  </conditionalFormatting>
  <conditionalFormatting sqref="P132:P133">
    <cfRule type="cellIs" dxfId="9806" priority="3211" operator="greaterThan">
      <formula>0</formula>
    </cfRule>
  </conditionalFormatting>
  <conditionalFormatting sqref="AF124 Q132:Q133 AF126:AF133">
    <cfRule type="cellIs" dxfId="9805" priority="3217" operator="lessThan">
      <formula>0</formula>
    </cfRule>
  </conditionalFormatting>
  <conditionalFormatting sqref="S124:S133">
    <cfRule type="cellIs" dxfId="9804" priority="3216" operator="lessThan">
      <formula>0.8</formula>
    </cfRule>
  </conditionalFormatting>
  <conditionalFormatting sqref="R132:R133">
    <cfRule type="cellIs" dxfId="9803" priority="3214" operator="lessThan">
      <formula>0.8</formula>
    </cfRule>
    <cfRule type="cellIs" dxfId="9802" priority="3215" operator="greaterThan">
      <formula>1</formula>
    </cfRule>
  </conditionalFormatting>
  <conditionalFormatting sqref="AG124 R132:R133 AG126:AG133">
    <cfRule type="cellIs" dxfId="9801" priority="3212" operator="greaterThan">
      <formula>1</formula>
    </cfRule>
    <cfRule type="cellIs" dxfId="9800" priority="3213" operator="lessThan">
      <formula>0.8</formula>
    </cfRule>
  </conditionalFormatting>
  <conditionalFormatting sqref="AH109">
    <cfRule type="cellIs" dxfId="9799" priority="3210" operator="lessThan">
      <formula>0.8</formula>
    </cfRule>
  </conditionalFormatting>
  <conditionalFormatting sqref="R160 AG160">
    <cfRule type="cellIs" dxfId="9798" priority="3205" operator="greaterThan">
      <formula>1</formula>
    </cfRule>
    <cfRule type="cellIs" dxfId="9797" priority="3206" operator="lessThan">
      <formula>0.8</formula>
    </cfRule>
  </conditionalFormatting>
  <conditionalFormatting sqref="R160">
    <cfRule type="cellIs" dxfId="9796" priority="3207" operator="lessThan">
      <formula>0.8</formula>
    </cfRule>
    <cfRule type="cellIs" dxfId="9795" priority="3208" operator="greaterThan">
      <formula>1</formula>
    </cfRule>
  </conditionalFormatting>
  <conditionalFormatting sqref="P160">
    <cfRule type="cellIs" dxfId="9794" priority="3204" operator="greaterThan">
      <formula>0</formula>
    </cfRule>
  </conditionalFormatting>
  <conditionalFormatting sqref="AH148">
    <cfRule type="cellIs" dxfId="9793" priority="3203" operator="lessThan">
      <formula>0.8</formula>
    </cfRule>
  </conditionalFormatting>
  <conditionalFormatting sqref="Q160 AF160">
    <cfRule type="cellIs" dxfId="9792" priority="3209" operator="lessThan">
      <formula>0</formula>
    </cfRule>
  </conditionalFormatting>
  <conditionalFormatting sqref="AF148:AF154">
    <cfRule type="cellIs" dxfId="9791" priority="3202" operator="lessThan">
      <formula>0</formula>
    </cfRule>
  </conditionalFormatting>
  <conditionalFormatting sqref="S148">
    <cfRule type="cellIs" dxfId="9790" priority="3201" operator="lessThan">
      <formula>0.8</formula>
    </cfRule>
  </conditionalFormatting>
  <conditionalFormatting sqref="AG148:AG154">
    <cfRule type="cellIs" dxfId="9789" priority="3199" operator="greaterThan">
      <formula>1</formula>
    </cfRule>
    <cfRule type="cellIs" dxfId="9788" priority="3200" operator="lessThan">
      <formula>0.8</formula>
    </cfRule>
  </conditionalFormatting>
  <conditionalFormatting sqref="S86">
    <cfRule type="cellIs" dxfId="9787" priority="3198" operator="lessThan">
      <formula>0.8</formula>
    </cfRule>
  </conditionalFormatting>
  <conditionalFormatting sqref="S88 AH88">
    <cfRule type="cellIs" dxfId="9786" priority="3193" operator="lessThan">
      <formula>0.8</formula>
    </cfRule>
  </conditionalFormatting>
  <conditionalFormatting sqref="AH86">
    <cfRule type="cellIs" dxfId="9785" priority="3197" operator="lessThan">
      <formula>0.8</formula>
    </cfRule>
  </conditionalFormatting>
  <conditionalFormatting sqref="S87">
    <cfRule type="cellIs" dxfId="9784" priority="3196" operator="lessThan">
      <formula>0.8</formula>
    </cfRule>
  </conditionalFormatting>
  <conditionalFormatting sqref="AH87">
    <cfRule type="cellIs" dxfId="9783" priority="3195" operator="lessThan">
      <formula>0.8</formula>
    </cfRule>
  </conditionalFormatting>
  <conditionalFormatting sqref="S89 AH89">
    <cfRule type="cellIs" dxfId="9782" priority="3194" operator="lessThan">
      <formula>0.8</formula>
    </cfRule>
  </conditionalFormatting>
  <conditionalFormatting sqref="AF31 AF35 AF39">
    <cfRule type="cellIs" dxfId="9781" priority="3192" operator="lessThan">
      <formula>0</formula>
    </cfRule>
  </conditionalFormatting>
  <conditionalFormatting sqref="AH31 S31">
    <cfRule type="cellIs" dxfId="9780" priority="3191" operator="lessThan">
      <formula>0.8</formula>
    </cfRule>
  </conditionalFormatting>
  <conditionalFormatting sqref="AG31 AG35 AG39">
    <cfRule type="cellIs" dxfId="9779" priority="3189" operator="greaterThan">
      <formula>1</formula>
    </cfRule>
    <cfRule type="cellIs" dxfId="9778" priority="3190" operator="lessThan">
      <formula>0.8</formula>
    </cfRule>
  </conditionalFormatting>
  <conditionalFormatting sqref="AF135">
    <cfRule type="cellIs" dxfId="9777" priority="3188" operator="lessThan">
      <formula>0</formula>
    </cfRule>
  </conditionalFormatting>
  <conditionalFormatting sqref="AH135 S135">
    <cfRule type="cellIs" dxfId="9776" priority="3187" operator="lessThan">
      <formula>0.8</formula>
    </cfRule>
  </conditionalFormatting>
  <conditionalFormatting sqref="AG135">
    <cfRule type="cellIs" dxfId="9775" priority="3185" operator="greaterThan">
      <formula>1</formula>
    </cfRule>
    <cfRule type="cellIs" dxfId="9774" priority="3186" operator="lessThan">
      <formula>0.8</formula>
    </cfRule>
  </conditionalFormatting>
  <conditionalFormatting sqref="AF108 Q108">
    <cfRule type="cellIs" dxfId="9773" priority="3184" operator="lessThan">
      <formula>0</formula>
    </cfRule>
  </conditionalFormatting>
  <conditionalFormatting sqref="R108">
    <cfRule type="cellIs" dxfId="9772" priority="3182" operator="lessThan">
      <formula>0.8</formula>
    </cfRule>
    <cfRule type="cellIs" dxfId="9771" priority="3183" operator="greaterThan">
      <formula>1</formula>
    </cfRule>
  </conditionalFormatting>
  <conditionalFormatting sqref="AG108 R108">
    <cfRule type="cellIs" dxfId="9770" priority="3180" operator="greaterThan">
      <formula>1</formula>
    </cfRule>
    <cfRule type="cellIs" dxfId="9769" priority="3181" operator="lessThan">
      <formula>0.8</formula>
    </cfRule>
  </conditionalFormatting>
  <conditionalFormatting sqref="P108">
    <cfRule type="cellIs" dxfId="9768" priority="3179" operator="greaterThan">
      <formula>0</formula>
    </cfRule>
  </conditionalFormatting>
  <conditionalFormatting sqref="AH97">
    <cfRule type="cellIs" dxfId="9767" priority="3174" operator="lessThan">
      <formula>0.8</formula>
    </cfRule>
  </conditionalFormatting>
  <conditionalFormatting sqref="AG96 AG98 AG100 AG102 AG104">
    <cfRule type="cellIs" dxfId="9766" priority="3176" operator="greaterThan">
      <formula>1</formula>
    </cfRule>
    <cfRule type="cellIs" dxfId="9765" priority="3177" operator="lessThan">
      <formula>0.8</formula>
    </cfRule>
  </conditionalFormatting>
  <conditionalFormatting sqref="AF96 AF98 AF100 AF102 AF104">
    <cfRule type="cellIs" dxfId="9764" priority="3178" operator="lessThan">
      <formula>0</formula>
    </cfRule>
  </conditionalFormatting>
  <conditionalFormatting sqref="AG97 AG99 AG101 AG103 AG105">
    <cfRule type="cellIs" dxfId="9763" priority="3172" operator="greaterThan">
      <formula>1</formula>
    </cfRule>
    <cfRule type="cellIs" dxfId="9762" priority="3173" operator="lessThan">
      <formula>0.8</formula>
    </cfRule>
  </conditionalFormatting>
  <conditionalFormatting sqref="AF97 AF99 AF101 AF103 AF105">
    <cfRule type="cellIs" dxfId="9761" priority="3175" operator="lessThan">
      <formula>0</formula>
    </cfRule>
  </conditionalFormatting>
  <conditionalFormatting sqref="AF71 AF73 AF75 AF79 AF77">
    <cfRule type="cellIs" dxfId="9760" priority="3169" operator="lessThan">
      <formula>0</formula>
    </cfRule>
  </conditionalFormatting>
  <conditionalFormatting sqref="S71 AH71">
    <cfRule type="cellIs" dxfId="9759" priority="3168" operator="lessThan">
      <formula>0.8</formula>
    </cfRule>
  </conditionalFormatting>
  <conditionalFormatting sqref="AG71 AG73 AG75 AG79 AG77">
    <cfRule type="cellIs" dxfId="9758" priority="3166" operator="greaterThan">
      <formula>1</formula>
    </cfRule>
    <cfRule type="cellIs" dxfId="9757" priority="3167" operator="lessThan">
      <formula>0.8</formula>
    </cfRule>
  </conditionalFormatting>
  <conditionalFormatting sqref="AF72 AF76 AF80">
    <cfRule type="cellIs" dxfId="9756" priority="3165" operator="lessThan">
      <formula>0</formula>
    </cfRule>
  </conditionalFormatting>
  <conditionalFormatting sqref="S72 AH72">
    <cfRule type="cellIs" dxfId="9755" priority="3164" operator="lessThan">
      <formula>0.8</formula>
    </cfRule>
  </conditionalFormatting>
  <conditionalFormatting sqref="S11">
    <cfRule type="cellIs" dxfId="9754" priority="3171" operator="lessThan">
      <formula>0.8</formula>
    </cfRule>
  </conditionalFormatting>
  <conditionalFormatting sqref="S10">
    <cfRule type="cellIs" dxfId="9753" priority="3170" operator="lessThan">
      <formula>0.8</formula>
    </cfRule>
  </conditionalFormatting>
  <conditionalFormatting sqref="AG72 AG76 AG80">
    <cfRule type="cellIs" dxfId="9752" priority="3162" operator="greaterThan">
      <formula>1</formula>
    </cfRule>
    <cfRule type="cellIs" dxfId="9751" priority="3163" operator="lessThan">
      <formula>0.8</formula>
    </cfRule>
  </conditionalFormatting>
  <conditionalFormatting sqref="AF14:AF16 Q15:Q16">
    <cfRule type="cellIs" dxfId="9750" priority="3161" operator="lessThan">
      <formula>0</formula>
    </cfRule>
  </conditionalFormatting>
  <conditionalFormatting sqref="R15:R16">
    <cfRule type="cellIs" dxfId="9749" priority="3159" operator="lessThan">
      <formula>0.8</formula>
    </cfRule>
    <cfRule type="cellIs" dxfId="9748" priority="3160" operator="greaterThan">
      <formula>1</formula>
    </cfRule>
  </conditionalFormatting>
  <conditionalFormatting sqref="AG14:AG16 R15:R16">
    <cfRule type="cellIs" dxfId="9747" priority="3157" operator="greaterThan">
      <formula>1</formula>
    </cfRule>
    <cfRule type="cellIs" dxfId="9746" priority="3158" operator="lessThan">
      <formula>0.8</formula>
    </cfRule>
  </conditionalFormatting>
  <conditionalFormatting sqref="P15:P16">
    <cfRule type="cellIs" dxfId="9745" priority="3156" operator="greaterThan">
      <formula>0</formula>
    </cfRule>
  </conditionalFormatting>
  <conditionalFormatting sqref="AH98">
    <cfRule type="cellIs" dxfId="9744" priority="3155" operator="lessThan">
      <formula>0.8</formula>
    </cfRule>
  </conditionalFormatting>
  <conditionalFormatting sqref="AF33 AF37">
    <cfRule type="cellIs" dxfId="9743" priority="3154" operator="lessThan">
      <formula>0</formula>
    </cfRule>
  </conditionalFormatting>
  <conditionalFormatting sqref="AG33 AG37">
    <cfRule type="cellIs" dxfId="9742" priority="3152" operator="greaterThan">
      <formula>1</formula>
    </cfRule>
    <cfRule type="cellIs" dxfId="9741" priority="3153" operator="lessThan">
      <formula>0.8</formula>
    </cfRule>
  </conditionalFormatting>
  <conditionalFormatting sqref="P41:P42">
    <cfRule type="cellIs" dxfId="9740" priority="3146" operator="greaterThan">
      <formula>0</formula>
    </cfRule>
  </conditionalFormatting>
  <conditionalFormatting sqref="Q41:Q42 AF34 AF41:AF42 AF38">
    <cfRule type="cellIs" dxfId="9739" priority="3151" operator="lessThan">
      <formula>0</formula>
    </cfRule>
  </conditionalFormatting>
  <conditionalFormatting sqref="R41:R42">
    <cfRule type="cellIs" dxfId="9738" priority="3149" operator="lessThan">
      <formula>0.8</formula>
    </cfRule>
    <cfRule type="cellIs" dxfId="9737" priority="3150" operator="greaterThan">
      <formula>1</formula>
    </cfRule>
  </conditionalFormatting>
  <conditionalFormatting sqref="R41:R42 AG34 AG41:AG42 AG38">
    <cfRule type="cellIs" dxfId="9736" priority="3147" operator="greaterThan">
      <formula>1</formula>
    </cfRule>
    <cfRule type="cellIs" dxfId="9735" priority="3148" operator="lessThan">
      <formula>0.8</formula>
    </cfRule>
  </conditionalFormatting>
  <conditionalFormatting sqref="AF137:AF144">
    <cfRule type="cellIs" dxfId="9734" priority="3145" operator="lessThan">
      <formula>0</formula>
    </cfRule>
  </conditionalFormatting>
  <conditionalFormatting sqref="AH137 S137">
    <cfRule type="cellIs" dxfId="9733" priority="3144" operator="lessThan">
      <formula>0.8</formula>
    </cfRule>
  </conditionalFormatting>
  <conditionalFormatting sqref="AG137:AG144">
    <cfRule type="cellIs" dxfId="9732" priority="3142" operator="greaterThan">
      <formula>1</formula>
    </cfRule>
    <cfRule type="cellIs" dxfId="9731" priority="3143" operator="lessThan">
      <formula>0.8</formula>
    </cfRule>
  </conditionalFormatting>
  <conditionalFormatting sqref="AF55">
    <cfRule type="cellIs" dxfId="9730" priority="3141" operator="lessThan">
      <formula>0</formula>
    </cfRule>
  </conditionalFormatting>
  <conditionalFormatting sqref="AG55">
    <cfRule type="cellIs" dxfId="9729" priority="3139" operator="greaterThan">
      <formula>1</formula>
    </cfRule>
    <cfRule type="cellIs" dxfId="9728" priority="3140" operator="lessThan">
      <formula>0.8</formula>
    </cfRule>
  </conditionalFormatting>
  <conditionalFormatting sqref="AF56 Q56">
    <cfRule type="cellIs" dxfId="9727" priority="3138" operator="lessThan">
      <formula>0</formula>
    </cfRule>
  </conditionalFormatting>
  <conditionalFormatting sqref="R56">
    <cfRule type="cellIs" dxfId="9726" priority="3136" operator="lessThan">
      <formula>0.8</formula>
    </cfRule>
    <cfRule type="cellIs" dxfId="9725" priority="3137" operator="greaterThan">
      <formula>1</formula>
    </cfRule>
  </conditionalFormatting>
  <conditionalFormatting sqref="AG56 R56">
    <cfRule type="cellIs" dxfId="9724" priority="3134" operator="greaterThan">
      <formula>1</formula>
    </cfRule>
    <cfRule type="cellIs" dxfId="9723" priority="3135" operator="lessThan">
      <formula>0.8</formula>
    </cfRule>
  </conditionalFormatting>
  <conditionalFormatting sqref="P56">
    <cfRule type="cellIs" dxfId="9722" priority="3133" operator="greaterThan">
      <formula>0</formula>
    </cfRule>
  </conditionalFormatting>
  <conditionalFormatting sqref="P52:P55">
    <cfRule type="cellIs" dxfId="9721" priority="3127" operator="greaterThan">
      <formula>0</formula>
    </cfRule>
  </conditionalFormatting>
  <conditionalFormatting sqref="Q52:Q55">
    <cfRule type="cellIs" dxfId="9720" priority="3132" operator="lessThan">
      <formula>0</formula>
    </cfRule>
  </conditionalFormatting>
  <conditionalFormatting sqref="R52:R55">
    <cfRule type="cellIs" dxfId="9719" priority="3130" operator="lessThan">
      <formula>0.8</formula>
    </cfRule>
    <cfRule type="cellIs" dxfId="9718" priority="3131" operator="greaterThan">
      <formula>1</formula>
    </cfRule>
  </conditionalFormatting>
  <conditionalFormatting sqref="R52:R55">
    <cfRule type="cellIs" dxfId="9717" priority="3128" operator="greaterThan">
      <formula>1</formula>
    </cfRule>
    <cfRule type="cellIs" dxfId="9716" priority="3129" operator="lessThan">
      <formula>0.8</formula>
    </cfRule>
  </conditionalFormatting>
  <conditionalFormatting sqref="P80:P81">
    <cfRule type="cellIs" dxfId="9715" priority="3121" operator="greaterThan">
      <formula>0</formula>
    </cfRule>
  </conditionalFormatting>
  <conditionalFormatting sqref="AF81 Q80:Q81">
    <cfRule type="cellIs" dxfId="9714" priority="3126" operator="lessThan">
      <formula>0</formula>
    </cfRule>
  </conditionalFormatting>
  <conditionalFormatting sqref="R80:R81">
    <cfRule type="cellIs" dxfId="9713" priority="3124" operator="lessThan">
      <formula>0.8</formula>
    </cfRule>
    <cfRule type="cellIs" dxfId="9712" priority="3125" operator="greaterThan">
      <formula>1</formula>
    </cfRule>
  </conditionalFormatting>
  <conditionalFormatting sqref="AG81 R80:R81">
    <cfRule type="cellIs" dxfId="9711" priority="3122" operator="greaterThan">
      <formula>1</formula>
    </cfRule>
    <cfRule type="cellIs" dxfId="9710" priority="3123" operator="lessThan">
      <formula>0.8</formula>
    </cfRule>
  </conditionalFormatting>
  <conditionalFormatting sqref="AH85">
    <cfRule type="cellIs" dxfId="9709" priority="3120" operator="lessThan">
      <formula>0.8</formula>
    </cfRule>
  </conditionalFormatting>
  <conditionalFormatting sqref="S85">
    <cfRule type="cellIs" dxfId="9708" priority="3119" operator="lessThan">
      <formula>0.8</formula>
    </cfRule>
  </conditionalFormatting>
  <conditionalFormatting sqref="AF106:AF107">
    <cfRule type="cellIs" dxfId="9707" priority="3118" operator="lessThan">
      <formula>0</formula>
    </cfRule>
  </conditionalFormatting>
  <conditionalFormatting sqref="AH100:AH107">
    <cfRule type="cellIs" dxfId="9706" priority="3117" operator="lessThan">
      <formula>0.8</formula>
    </cfRule>
  </conditionalFormatting>
  <conditionalFormatting sqref="AG106:AG107">
    <cfRule type="cellIs" dxfId="9705" priority="3115" operator="greaterThan">
      <formula>1</formula>
    </cfRule>
    <cfRule type="cellIs" dxfId="9704" priority="3116" operator="lessThan">
      <formula>0.8</formula>
    </cfRule>
  </conditionalFormatting>
  <conditionalFormatting sqref="P106:P107">
    <cfRule type="cellIs" dxfId="9703" priority="3109" operator="greaterThan">
      <formula>0</formula>
    </cfRule>
  </conditionalFormatting>
  <conditionalFormatting sqref="Q106:Q107">
    <cfRule type="cellIs" dxfId="9702" priority="3114" operator="lessThan">
      <formula>0</formula>
    </cfRule>
  </conditionalFormatting>
  <conditionalFormatting sqref="R106:R107">
    <cfRule type="cellIs" dxfId="9701" priority="3112" operator="lessThan">
      <formula>0.8</formula>
    </cfRule>
    <cfRule type="cellIs" dxfId="9700" priority="3113" operator="greaterThan">
      <formula>1</formula>
    </cfRule>
  </conditionalFormatting>
  <conditionalFormatting sqref="R106:R107">
    <cfRule type="cellIs" dxfId="9699" priority="3110" operator="greaterThan">
      <formula>1</formula>
    </cfRule>
    <cfRule type="cellIs" dxfId="9698" priority="3111" operator="lessThan">
      <formula>0.8</formula>
    </cfRule>
  </conditionalFormatting>
  <conditionalFormatting sqref="AF109:AF120">
    <cfRule type="cellIs" dxfId="9697" priority="3108" operator="lessThan">
      <formula>0</formula>
    </cfRule>
  </conditionalFormatting>
  <conditionalFormatting sqref="S109">
    <cfRule type="cellIs" dxfId="9696" priority="3107" operator="lessThan">
      <formula>0.8</formula>
    </cfRule>
  </conditionalFormatting>
  <conditionalFormatting sqref="AG109:AG120">
    <cfRule type="cellIs" dxfId="9695" priority="3105" operator="greaterThan">
      <formula>1</formula>
    </cfRule>
    <cfRule type="cellIs" dxfId="9694" priority="3106" operator="lessThan">
      <formula>0.8</formula>
    </cfRule>
  </conditionalFormatting>
  <conditionalFormatting sqref="S150">
    <cfRule type="cellIs" dxfId="9693" priority="3104" operator="lessThan">
      <formula>0.8</formula>
    </cfRule>
  </conditionalFormatting>
  <conditionalFormatting sqref="AH150">
    <cfRule type="cellIs" dxfId="9692" priority="3103" operator="lessThan">
      <formula>0.8</formula>
    </cfRule>
  </conditionalFormatting>
  <conditionalFormatting sqref="S149">
    <cfRule type="cellIs" dxfId="9691" priority="3102" operator="lessThan">
      <formula>0.8</formula>
    </cfRule>
  </conditionalFormatting>
  <conditionalFormatting sqref="Q26:Q29">
    <cfRule type="cellIs" dxfId="9690" priority="3101" operator="lessThan">
      <formula>0</formula>
    </cfRule>
  </conditionalFormatting>
  <conditionalFormatting sqref="S21:S29 AH21:AH29">
    <cfRule type="cellIs" dxfId="9689" priority="3100" operator="lessThan">
      <formula>0.8</formula>
    </cfRule>
  </conditionalFormatting>
  <conditionalFormatting sqref="R26:R29">
    <cfRule type="cellIs" dxfId="9688" priority="3098" operator="lessThan">
      <formula>0.8</formula>
    </cfRule>
    <cfRule type="cellIs" dxfId="9687" priority="3099" operator="greaterThan">
      <formula>1</formula>
    </cfRule>
  </conditionalFormatting>
  <conditionalFormatting sqref="R26:R29">
    <cfRule type="cellIs" dxfId="9686" priority="3096" operator="greaterThan">
      <formula>1</formula>
    </cfRule>
    <cfRule type="cellIs" dxfId="9685" priority="3097" operator="lessThan">
      <formula>0.8</formula>
    </cfRule>
  </conditionalFormatting>
  <conditionalFormatting sqref="P26:P29">
    <cfRule type="cellIs" dxfId="9684" priority="3095" operator="greaterThan">
      <formula>0</formula>
    </cfRule>
  </conditionalFormatting>
  <conditionalFormatting sqref="AH91 S91">
    <cfRule type="cellIs" dxfId="9683" priority="3094" operator="lessThan">
      <formula>0.8</formula>
    </cfRule>
  </conditionalFormatting>
  <conditionalFormatting sqref="P92:P94">
    <cfRule type="cellIs" dxfId="9682" priority="3088" operator="greaterThan">
      <formula>0</formula>
    </cfRule>
  </conditionalFormatting>
  <conditionalFormatting sqref="Q92:Q94">
    <cfRule type="cellIs" dxfId="9681" priority="3093" operator="lessThan">
      <formula>0</formula>
    </cfRule>
  </conditionalFormatting>
  <conditionalFormatting sqref="R92:R94">
    <cfRule type="cellIs" dxfId="9680" priority="3091" operator="lessThan">
      <formula>0.8</formula>
    </cfRule>
    <cfRule type="cellIs" dxfId="9679" priority="3092" operator="greaterThan">
      <formula>1</formula>
    </cfRule>
  </conditionalFormatting>
  <conditionalFormatting sqref="R92:R94">
    <cfRule type="cellIs" dxfId="9678" priority="3089" operator="greaterThan">
      <formula>1</formula>
    </cfRule>
    <cfRule type="cellIs" dxfId="9677" priority="3090" operator="lessThan">
      <formula>0.8</formula>
    </cfRule>
  </conditionalFormatting>
  <conditionalFormatting sqref="AF146 Q145:Q146">
    <cfRule type="cellIs" dxfId="9676" priority="3087" operator="lessThan">
      <formula>0</formula>
    </cfRule>
  </conditionalFormatting>
  <conditionalFormatting sqref="AH139:AH146 S139:S146">
    <cfRule type="cellIs" dxfId="9675" priority="3086" operator="lessThan">
      <formula>0.8</formula>
    </cfRule>
  </conditionalFormatting>
  <conditionalFormatting sqref="R145:R146">
    <cfRule type="cellIs" dxfId="9674" priority="3084" operator="lessThan">
      <formula>0.8</formula>
    </cfRule>
    <cfRule type="cellIs" dxfId="9673" priority="3085" operator="greaterThan">
      <formula>1</formula>
    </cfRule>
  </conditionalFormatting>
  <conditionalFormatting sqref="AG146 R145:R146">
    <cfRule type="cellIs" dxfId="9672" priority="3082" operator="greaterThan">
      <formula>1</formula>
    </cfRule>
    <cfRule type="cellIs" dxfId="9671" priority="3083" operator="lessThan">
      <formula>0.8</formula>
    </cfRule>
  </conditionalFormatting>
  <conditionalFormatting sqref="P145:P146">
    <cfRule type="cellIs" dxfId="9670" priority="3081" operator="greaterThan">
      <formula>0</formula>
    </cfRule>
  </conditionalFormatting>
  <conditionalFormatting sqref="Q119:Q120">
    <cfRule type="cellIs" dxfId="9669" priority="3080" operator="lessThan">
      <formula>0</formula>
    </cfRule>
  </conditionalFormatting>
  <conditionalFormatting sqref="R119:R120">
    <cfRule type="cellIs" dxfId="9668" priority="3078" operator="lessThan">
      <formula>0.8</formula>
    </cfRule>
    <cfRule type="cellIs" dxfId="9667" priority="3079" operator="greaterThan">
      <formula>1</formula>
    </cfRule>
  </conditionalFormatting>
  <conditionalFormatting sqref="R119:R120">
    <cfRule type="cellIs" dxfId="9666" priority="3076" operator="greaterThan">
      <formula>1</formula>
    </cfRule>
    <cfRule type="cellIs" dxfId="9665" priority="3077" operator="lessThan">
      <formula>0.8</formula>
    </cfRule>
  </conditionalFormatting>
  <conditionalFormatting sqref="P119:P120">
    <cfRule type="cellIs" dxfId="9664" priority="3075" operator="greaterThan">
      <formula>0</formula>
    </cfRule>
  </conditionalFormatting>
  <conditionalFormatting sqref="S44:S56">
    <cfRule type="cellIs" dxfId="9663" priority="3074" operator="lessThan">
      <formula>0.8</formula>
    </cfRule>
  </conditionalFormatting>
  <conditionalFormatting sqref="S108">
    <cfRule type="cellIs" dxfId="9662" priority="3073" operator="lessThan">
      <formula>0.8</formula>
    </cfRule>
  </conditionalFormatting>
  <conditionalFormatting sqref="S96">
    <cfRule type="cellIs" dxfId="9661" priority="3072" operator="lessThan">
      <formula>0.8</formula>
    </cfRule>
  </conditionalFormatting>
  <conditionalFormatting sqref="S97">
    <cfRule type="cellIs" dxfId="9660" priority="3071" operator="lessThan">
      <formula>0.8</formula>
    </cfRule>
  </conditionalFormatting>
  <conditionalFormatting sqref="S103">
    <cfRule type="cellIs" dxfId="9659" priority="3070" operator="lessThan">
      <formula>0.8</formula>
    </cfRule>
  </conditionalFormatting>
  <conditionalFormatting sqref="S99">
    <cfRule type="cellIs" dxfId="9658" priority="3069" operator="lessThan">
      <formula>0.8</formula>
    </cfRule>
  </conditionalFormatting>
  <conditionalFormatting sqref="S101">
    <cfRule type="cellIs" dxfId="9657" priority="3066" operator="lessThan">
      <formula>0.8</formula>
    </cfRule>
  </conditionalFormatting>
  <conditionalFormatting sqref="S100">
    <cfRule type="cellIs" dxfId="9656" priority="3068" operator="lessThan">
      <formula>0.8</formula>
    </cfRule>
  </conditionalFormatting>
  <conditionalFormatting sqref="S102">
    <cfRule type="cellIs" dxfId="9655" priority="3067" operator="lessThan">
      <formula>0.8</formula>
    </cfRule>
  </conditionalFormatting>
  <conditionalFormatting sqref="S98">
    <cfRule type="cellIs" dxfId="9654" priority="3065" operator="lessThan">
      <formula>0.8</formula>
    </cfRule>
  </conditionalFormatting>
  <conditionalFormatting sqref="S104">
    <cfRule type="cellIs" dxfId="9653" priority="3064" operator="lessThan">
      <formula>0.8</formula>
    </cfRule>
  </conditionalFormatting>
  <conditionalFormatting sqref="P118">
    <cfRule type="cellIs" dxfId="9652" priority="3058" operator="greaterThan">
      <formula>0</formula>
    </cfRule>
  </conditionalFormatting>
  <conditionalFormatting sqref="Q118">
    <cfRule type="cellIs" dxfId="9651" priority="3063" operator="lessThan">
      <formula>0</formula>
    </cfRule>
  </conditionalFormatting>
  <conditionalFormatting sqref="R118">
    <cfRule type="cellIs" dxfId="9650" priority="3061" operator="lessThan">
      <formula>0.8</formula>
    </cfRule>
    <cfRule type="cellIs" dxfId="9649" priority="3062" operator="greaterThan">
      <formula>1</formula>
    </cfRule>
  </conditionalFormatting>
  <conditionalFormatting sqref="R118">
    <cfRule type="cellIs" dxfId="9648" priority="3059" operator="greaterThan">
      <formula>1</formula>
    </cfRule>
    <cfRule type="cellIs" dxfId="9647" priority="3060" operator="lessThan">
      <formula>0.8</formula>
    </cfRule>
  </conditionalFormatting>
  <conditionalFormatting sqref="Q162:Q166">
    <cfRule type="cellIs" dxfId="9646" priority="3057" operator="lessThan">
      <formula>0</formula>
    </cfRule>
  </conditionalFormatting>
  <conditionalFormatting sqref="R162:R166">
    <cfRule type="cellIs" dxfId="9645" priority="3055" operator="lessThan">
      <formula>0.8</formula>
    </cfRule>
    <cfRule type="cellIs" dxfId="9644" priority="3056" operator="greaterThan">
      <formula>1</formula>
    </cfRule>
  </conditionalFormatting>
  <conditionalFormatting sqref="R162:R166">
    <cfRule type="cellIs" dxfId="9643" priority="3053" operator="greaterThan">
      <formula>1</formula>
    </cfRule>
    <cfRule type="cellIs" dxfId="9642" priority="3054" operator="lessThan">
      <formula>0.8</formula>
    </cfRule>
  </conditionalFormatting>
  <conditionalFormatting sqref="P162:P166">
    <cfRule type="cellIs" dxfId="9641" priority="3052" operator="greaterThan">
      <formula>0</formula>
    </cfRule>
  </conditionalFormatting>
  <conditionalFormatting sqref="P167:P168">
    <cfRule type="cellIs" dxfId="9640" priority="3046" operator="greaterThan">
      <formula>0</formula>
    </cfRule>
  </conditionalFormatting>
  <conditionalFormatting sqref="R167:R168">
    <cfRule type="cellIs" dxfId="9639" priority="3049" operator="lessThan">
      <formula>0.8</formula>
    </cfRule>
    <cfRule type="cellIs" dxfId="9638" priority="3050" operator="greaterThan">
      <formula>1</formula>
    </cfRule>
  </conditionalFormatting>
  <conditionalFormatting sqref="R167:R168">
    <cfRule type="cellIs" dxfId="9637" priority="3047" operator="greaterThan">
      <formula>1</formula>
    </cfRule>
    <cfRule type="cellIs" dxfId="9636" priority="3048" operator="lessThan">
      <formula>0.8</formula>
    </cfRule>
  </conditionalFormatting>
  <conditionalFormatting sqref="Q167:Q168">
    <cfRule type="cellIs" dxfId="9635" priority="3051" operator="lessThan">
      <formula>0</formula>
    </cfRule>
  </conditionalFormatting>
  <conditionalFormatting sqref="Q83">
    <cfRule type="cellIs" dxfId="9634" priority="3045" operator="lessThan">
      <formula>0</formula>
    </cfRule>
  </conditionalFormatting>
  <conditionalFormatting sqref="R83">
    <cfRule type="cellIs" dxfId="9633" priority="3043" operator="lessThan">
      <formula>0.8</formula>
    </cfRule>
    <cfRule type="cellIs" dxfId="9632" priority="3044" operator="greaterThan">
      <formula>1</formula>
    </cfRule>
  </conditionalFormatting>
  <conditionalFormatting sqref="R83">
    <cfRule type="cellIs" dxfId="9631" priority="3041" operator="greaterThan">
      <formula>1</formula>
    </cfRule>
    <cfRule type="cellIs" dxfId="9630" priority="3042" operator="lessThan">
      <formula>0.8</formula>
    </cfRule>
  </conditionalFormatting>
  <conditionalFormatting sqref="P83">
    <cfRule type="cellIs" dxfId="9629" priority="3040" operator="greaterThan">
      <formula>0</formula>
    </cfRule>
  </conditionalFormatting>
  <conditionalFormatting sqref="Q83">
    <cfRule type="cellIs" dxfId="9628" priority="3039" operator="lessThan">
      <formula>0</formula>
    </cfRule>
  </conditionalFormatting>
  <conditionalFormatting sqref="R83">
    <cfRule type="cellIs" dxfId="9627" priority="3037" operator="lessThan">
      <formula>0.8</formula>
    </cfRule>
    <cfRule type="cellIs" dxfId="9626" priority="3038" operator="greaterThan">
      <formula>1</formula>
    </cfRule>
  </conditionalFormatting>
  <conditionalFormatting sqref="R83">
    <cfRule type="cellIs" dxfId="9625" priority="3035" operator="greaterThan">
      <formula>1</formula>
    </cfRule>
    <cfRule type="cellIs" dxfId="9624" priority="3036" operator="lessThan">
      <formula>0.8</formula>
    </cfRule>
  </conditionalFormatting>
  <conditionalFormatting sqref="P83">
    <cfRule type="cellIs" dxfId="9623" priority="3034" operator="greaterThan">
      <formula>0</formula>
    </cfRule>
  </conditionalFormatting>
  <conditionalFormatting sqref="Q83">
    <cfRule type="cellIs" dxfId="9622" priority="3033" operator="lessThan">
      <formula>0</formula>
    </cfRule>
  </conditionalFormatting>
  <conditionalFormatting sqref="R83">
    <cfRule type="cellIs" dxfId="9621" priority="3031" operator="lessThan">
      <formula>0.8</formula>
    </cfRule>
    <cfRule type="cellIs" dxfId="9620" priority="3032" operator="greaterThan">
      <formula>1</formula>
    </cfRule>
  </conditionalFormatting>
  <conditionalFormatting sqref="R83">
    <cfRule type="cellIs" dxfId="9619" priority="3029" operator="greaterThan">
      <formula>1</formula>
    </cfRule>
    <cfRule type="cellIs" dxfId="9618" priority="3030" operator="lessThan">
      <formula>0.8</formula>
    </cfRule>
  </conditionalFormatting>
  <conditionalFormatting sqref="P83">
    <cfRule type="cellIs" dxfId="9617" priority="3028" operator="greaterThan">
      <formula>0</formula>
    </cfRule>
  </conditionalFormatting>
  <conditionalFormatting sqref="Q83">
    <cfRule type="cellIs" dxfId="9616" priority="3027" operator="lessThan">
      <formula>0</formula>
    </cfRule>
  </conditionalFormatting>
  <conditionalFormatting sqref="R83">
    <cfRule type="cellIs" dxfId="9615" priority="3025" operator="lessThan">
      <formula>0.8</formula>
    </cfRule>
    <cfRule type="cellIs" dxfId="9614" priority="3026" operator="greaterThan">
      <formula>1</formula>
    </cfRule>
  </conditionalFormatting>
  <conditionalFormatting sqref="R83">
    <cfRule type="cellIs" dxfId="9613" priority="3023" operator="greaterThan">
      <formula>1</formula>
    </cfRule>
    <cfRule type="cellIs" dxfId="9612" priority="3024" operator="lessThan">
      <formula>0.8</formula>
    </cfRule>
  </conditionalFormatting>
  <conditionalFormatting sqref="P83">
    <cfRule type="cellIs" dxfId="9611" priority="3022" operator="greaterThan">
      <formula>0</formula>
    </cfRule>
  </conditionalFormatting>
  <conditionalFormatting sqref="P83">
    <cfRule type="cellIs" dxfId="9610" priority="3016" operator="greaterThan">
      <formula>0</formula>
    </cfRule>
  </conditionalFormatting>
  <conditionalFormatting sqref="Q83">
    <cfRule type="cellIs" dxfId="9609" priority="3021" operator="lessThan">
      <formula>0</formula>
    </cfRule>
  </conditionalFormatting>
  <conditionalFormatting sqref="R83">
    <cfRule type="cellIs" dxfId="9608" priority="3019" operator="lessThan">
      <formula>0.8</formula>
    </cfRule>
    <cfRule type="cellIs" dxfId="9607" priority="3020" operator="greaterThan">
      <formula>1</formula>
    </cfRule>
  </conditionalFormatting>
  <conditionalFormatting sqref="R83">
    <cfRule type="cellIs" dxfId="9606" priority="3017" operator="greaterThan">
      <formula>1</formula>
    </cfRule>
    <cfRule type="cellIs" dxfId="9605" priority="3018" operator="lessThan">
      <formula>0.8</formula>
    </cfRule>
  </conditionalFormatting>
  <conditionalFormatting sqref="P83">
    <cfRule type="cellIs" dxfId="9604" priority="3010" operator="greaterThan">
      <formula>0</formula>
    </cfRule>
  </conditionalFormatting>
  <conditionalFormatting sqref="Q83">
    <cfRule type="cellIs" dxfId="9603" priority="3015" operator="lessThan">
      <formula>0</formula>
    </cfRule>
  </conditionalFormatting>
  <conditionalFormatting sqref="R83">
    <cfRule type="cellIs" dxfId="9602" priority="3013" operator="lessThan">
      <formula>0.8</formula>
    </cfRule>
    <cfRule type="cellIs" dxfId="9601" priority="3014" operator="greaterThan">
      <formula>1</formula>
    </cfRule>
  </conditionalFormatting>
  <conditionalFormatting sqref="R83">
    <cfRule type="cellIs" dxfId="9600" priority="3011" operator="greaterThan">
      <formula>1</formula>
    </cfRule>
    <cfRule type="cellIs" dxfId="9599" priority="3012" operator="lessThan">
      <formula>0.8</formula>
    </cfRule>
  </conditionalFormatting>
  <conditionalFormatting sqref="R83">
    <cfRule type="cellIs" dxfId="9598" priority="3007" operator="lessThan">
      <formula>0.8</formula>
    </cfRule>
    <cfRule type="cellIs" dxfId="9597" priority="3008" operator="greaterThan">
      <formula>1</formula>
    </cfRule>
  </conditionalFormatting>
  <conditionalFormatting sqref="R83">
    <cfRule type="cellIs" dxfId="9596" priority="3005" operator="greaterThan">
      <formula>1</formula>
    </cfRule>
    <cfRule type="cellIs" dxfId="9595" priority="3006" operator="lessThan">
      <formula>0.8</formula>
    </cfRule>
  </conditionalFormatting>
  <conditionalFormatting sqref="P83">
    <cfRule type="cellIs" dxfId="9594" priority="3004" operator="greaterThan">
      <formula>0</formula>
    </cfRule>
  </conditionalFormatting>
  <conditionalFormatting sqref="Q83">
    <cfRule type="cellIs" dxfId="9593" priority="3009" operator="lessThan">
      <formula>0</formula>
    </cfRule>
  </conditionalFormatting>
  <conditionalFormatting sqref="Q83">
    <cfRule type="cellIs" dxfId="9592" priority="3003" operator="lessThan">
      <formula>0</formula>
    </cfRule>
  </conditionalFormatting>
  <conditionalFormatting sqref="R83">
    <cfRule type="cellIs" dxfId="9591" priority="3001" operator="lessThan">
      <formula>0.8</formula>
    </cfRule>
    <cfRule type="cellIs" dxfId="9590" priority="3002" operator="greaterThan">
      <formula>1</formula>
    </cfRule>
  </conditionalFormatting>
  <conditionalFormatting sqref="R83">
    <cfRule type="cellIs" dxfId="9589" priority="2999" operator="greaterThan">
      <formula>1</formula>
    </cfRule>
    <cfRule type="cellIs" dxfId="9588" priority="3000" operator="lessThan">
      <formula>0.8</formula>
    </cfRule>
  </conditionalFormatting>
  <conditionalFormatting sqref="P83">
    <cfRule type="cellIs" dxfId="9587" priority="2998" operator="greaterThan">
      <formula>0</formula>
    </cfRule>
  </conditionalFormatting>
  <conditionalFormatting sqref="P83">
    <cfRule type="cellIs" dxfId="9586" priority="2992" operator="greaterThan">
      <formula>0</formula>
    </cfRule>
  </conditionalFormatting>
  <conditionalFormatting sqref="Q83">
    <cfRule type="cellIs" dxfId="9585" priority="2997" operator="lessThan">
      <formula>0</formula>
    </cfRule>
  </conditionalFormatting>
  <conditionalFormatting sqref="R83">
    <cfRule type="cellIs" dxfId="9584" priority="2995" operator="lessThan">
      <formula>0.8</formula>
    </cfRule>
    <cfRule type="cellIs" dxfId="9583" priority="2996" operator="greaterThan">
      <formula>1</formula>
    </cfRule>
  </conditionalFormatting>
  <conditionalFormatting sqref="R83">
    <cfRule type="cellIs" dxfId="9582" priority="2993" operator="greaterThan">
      <formula>1</formula>
    </cfRule>
    <cfRule type="cellIs" dxfId="9581" priority="2994" operator="lessThan">
      <formula>0.8</formula>
    </cfRule>
  </conditionalFormatting>
  <conditionalFormatting sqref="P83">
    <cfRule type="cellIs" dxfId="9580" priority="2986" operator="greaterThan">
      <formula>0</formula>
    </cfRule>
  </conditionalFormatting>
  <conditionalFormatting sqref="Q83">
    <cfRule type="cellIs" dxfId="9579" priority="2991" operator="lessThan">
      <formula>0</formula>
    </cfRule>
  </conditionalFormatting>
  <conditionalFormatting sqref="R83">
    <cfRule type="cellIs" dxfId="9578" priority="2989" operator="lessThan">
      <formula>0.8</formula>
    </cfRule>
    <cfRule type="cellIs" dxfId="9577" priority="2990" operator="greaterThan">
      <formula>1</formula>
    </cfRule>
  </conditionalFormatting>
  <conditionalFormatting sqref="R83">
    <cfRule type="cellIs" dxfId="9576" priority="2987" operator="greaterThan">
      <formula>1</formula>
    </cfRule>
    <cfRule type="cellIs" dxfId="9575" priority="2988" operator="lessThan">
      <formula>0.8</formula>
    </cfRule>
  </conditionalFormatting>
  <conditionalFormatting sqref="R83">
    <cfRule type="cellIs" dxfId="9574" priority="2983" operator="lessThan">
      <formula>0.8</formula>
    </cfRule>
    <cfRule type="cellIs" dxfId="9573" priority="2984" operator="greaterThan">
      <formula>1</formula>
    </cfRule>
  </conditionalFormatting>
  <conditionalFormatting sqref="R83">
    <cfRule type="cellIs" dxfId="9572" priority="2981" operator="greaterThan">
      <formula>1</formula>
    </cfRule>
    <cfRule type="cellIs" dxfId="9571" priority="2982" operator="lessThan">
      <formula>0.8</formula>
    </cfRule>
  </conditionalFormatting>
  <conditionalFormatting sqref="P83">
    <cfRule type="cellIs" dxfId="9570" priority="2980" operator="greaterThan">
      <formula>0</formula>
    </cfRule>
  </conditionalFormatting>
  <conditionalFormatting sqref="Q83">
    <cfRule type="cellIs" dxfId="9569" priority="2985" operator="lessThan">
      <formula>0</formula>
    </cfRule>
  </conditionalFormatting>
  <conditionalFormatting sqref="P83">
    <cfRule type="cellIs" dxfId="9568" priority="2974" operator="greaterThan">
      <formula>0</formula>
    </cfRule>
  </conditionalFormatting>
  <conditionalFormatting sqref="Q83">
    <cfRule type="cellIs" dxfId="9567" priority="2979" operator="lessThan">
      <formula>0</formula>
    </cfRule>
  </conditionalFormatting>
  <conditionalFormatting sqref="R83">
    <cfRule type="cellIs" dxfId="9566" priority="2977" operator="lessThan">
      <formula>0.8</formula>
    </cfRule>
    <cfRule type="cellIs" dxfId="9565" priority="2978" operator="greaterThan">
      <formula>1</formula>
    </cfRule>
  </conditionalFormatting>
  <conditionalFormatting sqref="R83">
    <cfRule type="cellIs" dxfId="9564" priority="2975" operator="greaterThan">
      <formula>1</formula>
    </cfRule>
    <cfRule type="cellIs" dxfId="9563" priority="2976" operator="lessThan">
      <formula>0.8</formula>
    </cfRule>
  </conditionalFormatting>
  <conditionalFormatting sqref="R83">
    <cfRule type="cellIs" dxfId="9562" priority="2971" operator="lessThan">
      <formula>0.8</formula>
    </cfRule>
    <cfRule type="cellIs" dxfId="9561" priority="2972" operator="greaterThan">
      <formula>1</formula>
    </cfRule>
  </conditionalFormatting>
  <conditionalFormatting sqref="R83">
    <cfRule type="cellIs" dxfId="9560" priority="2969" operator="greaterThan">
      <formula>1</formula>
    </cfRule>
    <cfRule type="cellIs" dxfId="9559" priority="2970" operator="lessThan">
      <formula>0.8</formula>
    </cfRule>
  </conditionalFormatting>
  <conditionalFormatting sqref="P83">
    <cfRule type="cellIs" dxfId="9558" priority="2968" operator="greaterThan">
      <formula>0</formula>
    </cfRule>
  </conditionalFormatting>
  <conditionalFormatting sqref="Q83">
    <cfRule type="cellIs" dxfId="9557" priority="2973" operator="lessThan">
      <formula>0</formula>
    </cfRule>
  </conditionalFormatting>
  <conditionalFormatting sqref="R83">
    <cfRule type="cellIs" dxfId="9556" priority="2965" operator="lessThan">
      <formula>0.8</formula>
    </cfRule>
    <cfRule type="cellIs" dxfId="9555" priority="2966" operator="greaterThan">
      <formula>1</formula>
    </cfRule>
  </conditionalFormatting>
  <conditionalFormatting sqref="R83">
    <cfRule type="cellIs" dxfId="9554" priority="2963" operator="greaterThan">
      <formula>1</formula>
    </cfRule>
    <cfRule type="cellIs" dxfId="9553" priority="2964" operator="lessThan">
      <formula>0.8</formula>
    </cfRule>
  </conditionalFormatting>
  <conditionalFormatting sqref="P83">
    <cfRule type="cellIs" dxfId="9552" priority="2962" operator="greaterThan">
      <formula>0</formula>
    </cfRule>
  </conditionalFormatting>
  <conditionalFormatting sqref="Q83">
    <cfRule type="cellIs" dxfId="9551" priority="2967" operator="lessThan">
      <formula>0</formula>
    </cfRule>
  </conditionalFormatting>
  <conditionalFormatting sqref="Q83">
    <cfRule type="cellIs" dxfId="9550" priority="2961" operator="lessThan">
      <formula>0</formula>
    </cfRule>
  </conditionalFormatting>
  <conditionalFormatting sqref="R83">
    <cfRule type="cellIs" dxfId="9549" priority="2959" operator="lessThan">
      <formula>0.8</formula>
    </cfRule>
    <cfRule type="cellIs" dxfId="9548" priority="2960" operator="greaterThan">
      <formula>1</formula>
    </cfRule>
  </conditionalFormatting>
  <conditionalFormatting sqref="R83">
    <cfRule type="cellIs" dxfId="9547" priority="2957" operator="greaterThan">
      <formula>1</formula>
    </cfRule>
    <cfRule type="cellIs" dxfId="9546" priority="2958" operator="lessThan">
      <formula>0.8</formula>
    </cfRule>
  </conditionalFormatting>
  <conditionalFormatting sqref="P83">
    <cfRule type="cellIs" dxfId="9545" priority="2956" operator="greaterThan">
      <formula>0</formula>
    </cfRule>
  </conditionalFormatting>
  <conditionalFormatting sqref="Q83">
    <cfRule type="cellIs" dxfId="9544" priority="2950" operator="lessThan">
      <formula>0</formula>
    </cfRule>
  </conditionalFormatting>
  <conditionalFormatting sqref="R83">
    <cfRule type="cellIs" dxfId="9543" priority="2954" operator="lessThan">
      <formula>0.8</formula>
    </cfRule>
    <cfRule type="cellIs" dxfId="9542" priority="2955" operator="greaterThan">
      <formula>1</formula>
    </cfRule>
  </conditionalFormatting>
  <conditionalFormatting sqref="R83">
    <cfRule type="cellIs" dxfId="9541" priority="2952" operator="greaterThan">
      <formula>1</formula>
    </cfRule>
    <cfRule type="cellIs" dxfId="9540" priority="2953" operator="lessThan">
      <formula>0.8</formula>
    </cfRule>
  </conditionalFormatting>
  <conditionalFormatting sqref="P83">
    <cfRule type="cellIs" dxfId="9539" priority="2951" operator="greaterThan">
      <formula>0</formula>
    </cfRule>
  </conditionalFormatting>
  <conditionalFormatting sqref="Q83">
    <cfRule type="cellIs" dxfId="9538" priority="2949" operator="lessThan">
      <formula>0</formula>
    </cfRule>
  </conditionalFormatting>
  <conditionalFormatting sqref="R83">
    <cfRule type="cellIs" dxfId="9537" priority="2947" operator="lessThan">
      <formula>0.8</formula>
    </cfRule>
    <cfRule type="cellIs" dxfId="9536" priority="2948" operator="greaterThan">
      <formula>1</formula>
    </cfRule>
  </conditionalFormatting>
  <conditionalFormatting sqref="R83">
    <cfRule type="cellIs" dxfId="9535" priority="2945" operator="greaterThan">
      <formula>1</formula>
    </cfRule>
    <cfRule type="cellIs" dxfId="9534" priority="2946" operator="lessThan">
      <formula>0.8</formula>
    </cfRule>
  </conditionalFormatting>
  <conditionalFormatting sqref="P83">
    <cfRule type="cellIs" dxfId="9533" priority="2944" operator="greaterThan">
      <formula>0</formula>
    </cfRule>
  </conditionalFormatting>
  <conditionalFormatting sqref="Q83">
    <cfRule type="cellIs" dxfId="9532" priority="2943" operator="lessThan">
      <formula>0</formula>
    </cfRule>
  </conditionalFormatting>
  <conditionalFormatting sqref="R83">
    <cfRule type="cellIs" dxfId="9531" priority="2941" operator="lessThan">
      <formula>0.8</formula>
    </cfRule>
    <cfRule type="cellIs" dxfId="9530" priority="2942" operator="greaterThan">
      <formula>1</formula>
    </cfRule>
  </conditionalFormatting>
  <conditionalFormatting sqref="R83">
    <cfRule type="cellIs" dxfId="9529" priority="2939" operator="greaterThan">
      <formula>1</formula>
    </cfRule>
    <cfRule type="cellIs" dxfId="9528" priority="2940" operator="lessThan">
      <formula>0.8</formula>
    </cfRule>
  </conditionalFormatting>
  <conditionalFormatting sqref="P83">
    <cfRule type="cellIs" dxfId="9527" priority="2938" operator="greaterThan">
      <formula>0</formula>
    </cfRule>
  </conditionalFormatting>
  <conditionalFormatting sqref="Q83">
    <cfRule type="cellIs" dxfId="9526" priority="2937" operator="lessThan">
      <formula>0</formula>
    </cfRule>
  </conditionalFormatting>
  <conditionalFormatting sqref="R83">
    <cfRule type="cellIs" dxfId="9525" priority="2935" operator="lessThan">
      <formula>0.8</formula>
    </cfRule>
    <cfRule type="cellIs" dxfId="9524" priority="2936" operator="greaterThan">
      <formula>1</formula>
    </cfRule>
  </conditionalFormatting>
  <conditionalFormatting sqref="R83">
    <cfRule type="cellIs" dxfId="9523" priority="2933" operator="greaterThan">
      <formula>1</formula>
    </cfRule>
    <cfRule type="cellIs" dxfId="9522" priority="2934" operator="lessThan">
      <formula>0.8</formula>
    </cfRule>
  </conditionalFormatting>
  <conditionalFormatting sqref="P83">
    <cfRule type="cellIs" dxfId="9521" priority="2932" operator="greaterThan">
      <formula>0</formula>
    </cfRule>
  </conditionalFormatting>
  <conditionalFormatting sqref="Q83">
    <cfRule type="cellIs" dxfId="9520" priority="2931" operator="lessThan">
      <formula>0</formula>
    </cfRule>
  </conditionalFormatting>
  <conditionalFormatting sqref="R83">
    <cfRule type="cellIs" dxfId="9519" priority="2929" operator="lessThan">
      <formula>0.8</formula>
    </cfRule>
    <cfRule type="cellIs" dxfId="9518" priority="2930" operator="greaterThan">
      <formula>1</formula>
    </cfRule>
  </conditionalFormatting>
  <conditionalFormatting sqref="R83">
    <cfRule type="cellIs" dxfId="9517" priority="2927" operator="greaterThan">
      <formula>1</formula>
    </cfRule>
    <cfRule type="cellIs" dxfId="9516" priority="2928" operator="lessThan">
      <formula>0.8</formula>
    </cfRule>
  </conditionalFormatting>
  <conditionalFormatting sqref="P83">
    <cfRule type="cellIs" dxfId="9515" priority="2926" operator="greaterThan">
      <formula>0</formula>
    </cfRule>
  </conditionalFormatting>
  <conditionalFormatting sqref="Q83">
    <cfRule type="cellIs" dxfId="9514" priority="2925" operator="lessThan">
      <formula>0</formula>
    </cfRule>
  </conditionalFormatting>
  <conditionalFormatting sqref="R83">
    <cfRule type="cellIs" dxfId="9513" priority="2923" operator="lessThan">
      <formula>0.8</formula>
    </cfRule>
    <cfRule type="cellIs" dxfId="9512" priority="2924" operator="greaterThan">
      <formula>1</formula>
    </cfRule>
  </conditionalFormatting>
  <conditionalFormatting sqref="R83">
    <cfRule type="cellIs" dxfId="9511" priority="2921" operator="greaterThan">
      <formula>1</formula>
    </cfRule>
    <cfRule type="cellIs" dxfId="9510" priority="2922" operator="lessThan">
      <formula>0.8</formula>
    </cfRule>
  </conditionalFormatting>
  <conditionalFormatting sqref="P83">
    <cfRule type="cellIs" dxfId="9509" priority="2920" operator="greaterThan">
      <formula>0</formula>
    </cfRule>
  </conditionalFormatting>
  <conditionalFormatting sqref="P83">
    <cfRule type="cellIs" dxfId="9508" priority="2914" operator="greaterThan">
      <formula>0</formula>
    </cfRule>
  </conditionalFormatting>
  <conditionalFormatting sqref="Q83">
    <cfRule type="cellIs" dxfId="9507" priority="2919" operator="lessThan">
      <formula>0</formula>
    </cfRule>
  </conditionalFormatting>
  <conditionalFormatting sqref="R83">
    <cfRule type="cellIs" dxfId="9506" priority="2917" operator="lessThan">
      <formula>0.8</formula>
    </cfRule>
    <cfRule type="cellIs" dxfId="9505" priority="2918" operator="greaterThan">
      <formula>1</formula>
    </cfRule>
  </conditionalFormatting>
  <conditionalFormatting sqref="R83">
    <cfRule type="cellIs" dxfId="9504" priority="2915" operator="greaterThan">
      <formula>1</formula>
    </cfRule>
    <cfRule type="cellIs" dxfId="9503" priority="2916" operator="lessThan">
      <formula>0.8</formula>
    </cfRule>
  </conditionalFormatting>
  <conditionalFormatting sqref="P83">
    <cfRule type="cellIs" dxfId="9502" priority="2908" operator="greaterThan">
      <formula>0</formula>
    </cfRule>
  </conditionalFormatting>
  <conditionalFormatting sqref="Q83">
    <cfRule type="cellIs" dxfId="9501" priority="2913" operator="lessThan">
      <formula>0</formula>
    </cfRule>
  </conditionalFormatting>
  <conditionalFormatting sqref="R83">
    <cfRule type="cellIs" dxfId="9500" priority="2911" operator="lessThan">
      <formula>0.8</formula>
    </cfRule>
    <cfRule type="cellIs" dxfId="9499" priority="2912" operator="greaterThan">
      <formula>1</formula>
    </cfRule>
  </conditionalFormatting>
  <conditionalFormatting sqref="R83">
    <cfRule type="cellIs" dxfId="9498" priority="2909" operator="greaterThan">
      <formula>1</formula>
    </cfRule>
    <cfRule type="cellIs" dxfId="9497" priority="2910" operator="lessThan">
      <formula>0.8</formula>
    </cfRule>
  </conditionalFormatting>
  <conditionalFormatting sqref="R83">
    <cfRule type="cellIs" dxfId="9496" priority="2905" operator="lessThan">
      <formula>0.8</formula>
    </cfRule>
    <cfRule type="cellIs" dxfId="9495" priority="2906" operator="greaterThan">
      <formula>1</formula>
    </cfRule>
  </conditionalFormatting>
  <conditionalFormatting sqref="R83">
    <cfRule type="cellIs" dxfId="9494" priority="2903" operator="greaterThan">
      <formula>1</formula>
    </cfRule>
    <cfRule type="cellIs" dxfId="9493" priority="2904" operator="lessThan">
      <formula>0.8</formula>
    </cfRule>
  </conditionalFormatting>
  <conditionalFormatting sqref="P83">
    <cfRule type="cellIs" dxfId="9492" priority="2902" operator="greaterThan">
      <formula>0</formula>
    </cfRule>
  </conditionalFormatting>
  <conditionalFormatting sqref="Q83">
    <cfRule type="cellIs" dxfId="9491" priority="2907" operator="lessThan">
      <formula>0</formula>
    </cfRule>
  </conditionalFormatting>
  <conditionalFormatting sqref="Q83">
    <cfRule type="cellIs" dxfId="9490" priority="2901" operator="lessThan">
      <formula>0</formula>
    </cfRule>
  </conditionalFormatting>
  <conditionalFormatting sqref="R83">
    <cfRule type="cellIs" dxfId="9489" priority="2899" operator="lessThan">
      <formula>0.8</formula>
    </cfRule>
    <cfRule type="cellIs" dxfId="9488" priority="2900" operator="greaterThan">
      <formula>1</formula>
    </cfRule>
  </conditionalFormatting>
  <conditionalFormatting sqref="R83">
    <cfRule type="cellIs" dxfId="9487" priority="2897" operator="greaterThan">
      <formula>1</formula>
    </cfRule>
    <cfRule type="cellIs" dxfId="9486" priority="2898" operator="lessThan">
      <formula>0.8</formula>
    </cfRule>
  </conditionalFormatting>
  <conditionalFormatting sqref="P83">
    <cfRule type="cellIs" dxfId="9485" priority="2896" operator="greaterThan">
      <formula>0</formula>
    </cfRule>
  </conditionalFormatting>
  <conditionalFormatting sqref="Q83">
    <cfRule type="cellIs" dxfId="9484" priority="2895" operator="lessThan">
      <formula>0</formula>
    </cfRule>
  </conditionalFormatting>
  <conditionalFormatting sqref="R83">
    <cfRule type="cellIs" dxfId="9483" priority="2893" operator="lessThan">
      <formula>0.8</formula>
    </cfRule>
    <cfRule type="cellIs" dxfId="9482" priority="2894" operator="greaterThan">
      <formula>1</formula>
    </cfRule>
  </conditionalFormatting>
  <conditionalFormatting sqref="R83">
    <cfRule type="cellIs" dxfId="9481" priority="2891" operator="greaterThan">
      <formula>1</formula>
    </cfRule>
    <cfRule type="cellIs" dxfId="9480" priority="2892" operator="lessThan">
      <formula>0.8</formula>
    </cfRule>
  </conditionalFormatting>
  <conditionalFormatting sqref="P83">
    <cfRule type="cellIs" dxfId="9479" priority="2890" operator="greaterThan">
      <formula>0</formula>
    </cfRule>
  </conditionalFormatting>
  <conditionalFormatting sqref="Q83">
    <cfRule type="cellIs" dxfId="9478" priority="2889" operator="lessThan">
      <formula>0</formula>
    </cfRule>
  </conditionalFormatting>
  <conditionalFormatting sqref="R83">
    <cfRule type="cellIs" dxfId="9477" priority="2887" operator="lessThan">
      <formula>0.8</formula>
    </cfRule>
    <cfRule type="cellIs" dxfId="9476" priority="2888" operator="greaterThan">
      <formula>1</formula>
    </cfRule>
  </conditionalFormatting>
  <conditionalFormatting sqref="R83">
    <cfRule type="cellIs" dxfId="9475" priority="2885" operator="greaterThan">
      <formula>1</formula>
    </cfRule>
    <cfRule type="cellIs" dxfId="9474" priority="2886" operator="lessThan">
      <formula>0.8</formula>
    </cfRule>
  </conditionalFormatting>
  <conditionalFormatting sqref="P83">
    <cfRule type="cellIs" dxfId="9473" priority="2884" operator="greaterThan">
      <formula>0</formula>
    </cfRule>
  </conditionalFormatting>
  <conditionalFormatting sqref="Q83">
    <cfRule type="cellIs" dxfId="9472" priority="2883" operator="lessThan">
      <formula>0</formula>
    </cfRule>
  </conditionalFormatting>
  <conditionalFormatting sqref="R83">
    <cfRule type="cellIs" dxfId="9471" priority="2881" operator="lessThan">
      <formula>0.8</formula>
    </cfRule>
    <cfRule type="cellIs" dxfId="9470" priority="2882" operator="greaterThan">
      <formula>1</formula>
    </cfRule>
  </conditionalFormatting>
  <conditionalFormatting sqref="R83">
    <cfRule type="cellIs" dxfId="9469" priority="2879" operator="greaterThan">
      <formula>1</formula>
    </cfRule>
    <cfRule type="cellIs" dxfId="9468" priority="2880" operator="lessThan">
      <formula>0.8</formula>
    </cfRule>
  </conditionalFormatting>
  <conditionalFormatting sqref="P83">
    <cfRule type="cellIs" dxfId="9467" priority="2878" operator="greaterThan">
      <formula>0</formula>
    </cfRule>
  </conditionalFormatting>
  <conditionalFormatting sqref="P83">
    <cfRule type="cellIs" dxfId="9466" priority="2872" operator="greaterThan">
      <formula>0</formula>
    </cfRule>
  </conditionalFormatting>
  <conditionalFormatting sqref="Q83">
    <cfRule type="cellIs" dxfId="9465" priority="2877" operator="lessThan">
      <formula>0</formula>
    </cfRule>
  </conditionalFormatting>
  <conditionalFormatting sqref="R83">
    <cfRule type="cellIs" dxfId="9464" priority="2875" operator="lessThan">
      <formula>0.8</formula>
    </cfRule>
    <cfRule type="cellIs" dxfId="9463" priority="2876" operator="greaterThan">
      <formula>1</formula>
    </cfRule>
  </conditionalFormatting>
  <conditionalFormatting sqref="R83">
    <cfRule type="cellIs" dxfId="9462" priority="2873" operator="greaterThan">
      <formula>1</formula>
    </cfRule>
    <cfRule type="cellIs" dxfId="9461" priority="2874" operator="lessThan">
      <formula>0.8</formula>
    </cfRule>
  </conditionalFormatting>
  <conditionalFormatting sqref="P83">
    <cfRule type="cellIs" dxfId="9460" priority="2866" operator="greaterThan">
      <formula>0</formula>
    </cfRule>
  </conditionalFormatting>
  <conditionalFormatting sqref="Q83">
    <cfRule type="cellIs" dxfId="9459" priority="2871" operator="lessThan">
      <formula>0</formula>
    </cfRule>
  </conditionalFormatting>
  <conditionalFormatting sqref="R83">
    <cfRule type="cellIs" dxfId="9458" priority="2869" operator="lessThan">
      <formula>0.8</formula>
    </cfRule>
    <cfRule type="cellIs" dxfId="9457" priority="2870" operator="greaterThan">
      <formula>1</formula>
    </cfRule>
  </conditionalFormatting>
  <conditionalFormatting sqref="R83">
    <cfRule type="cellIs" dxfId="9456" priority="2867" operator="greaterThan">
      <formula>1</formula>
    </cfRule>
    <cfRule type="cellIs" dxfId="9455" priority="2868" operator="lessThan">
      <formula>0.8</formula>
    </cfRule>
  </conditionalFormatting>
  <conditionalFormatting sqref="R83">
    <cfRule type="cellIs" dxfId="9454" priority="2863" operator="lessThan">
      <formula>0.8</formula>
    </cfRule>
    <cfRule type="cellIs" dxfId="9453" priority="2864" operator="greaterThan">
      <formula>1</formula>
    </cfRule>
  </conditionalFormatting>
  <conditionalFormatting sqref="R83">
    <cfRule type="cellIs" dxfId="9452" priority="2861" operator="greaterThan">
      <formula>1</formula>
    </cfRule>
    <cfRule type="cellIs" dxfId="9451" priority="2862" operator="lessThan">
      <formula>0.8</formula>
    </cfRule>
  </conditionalFormatting>
  <conditionalFormatting sqref="P83">
    <cfRule type="cellIs" dxfId="9450" priority="2860" operator="greaterThan">
      <formula>0</formula>
    </cfRule>
  </conditionalFormatting>
  <conditionalFormatting sqref="Q83">
    <cfRule type="cellIs" dxfId="9449" priority="2865" operator="lessThan">
      <formula>0</formula>
    </cfRule>
  </conditionalFormatting>
  <conditionalFormatting sqref="Q83">
    <cfRule type="cellIs" dxfId="9448" priority="2859" operator="lessThan">
      <formula>0</formula>
    </cfRule>
  </conditionalFormatting>
  <conditionalFormatting sqref="R83">
    <cfRule type="cellIs" dxfId="9447" priority="2857" operator="lessThan">
      <formula>0.8</formula>
    </cfRule>
    <cfRule type="cellIs" dxfId="9446" priority="2858" operator="greaterThan">
      <formula>1</formula>
    </cfRule>
  </conditionalFormatting>
  <conditionalFormatting sqref="R83">
    <cfRule type="cellIs" dxfId="9445" priority="2855" operator="greaterThan">
      <formula>1</formula>
    </cfRule>
    <cfRule type="cellIs" dxfId="9444" priority="2856" operator="lessThan">
      <formula>0.8</formula>
    </cfRule>
  </conditionalFormatting>
  <conditionalFormatting sqref="P83">
    <cfRule type="cellIs" dxfId="9443" priority="2854" operator="greaterThan">
      <formula>0</formula>
    </cfRule>
  </conditionalFormatting>
  <conditionalFormatting sqref="P83">
    <cfRule type="cellIs" dxfId="9442" priority="2848" operator="greaterThan">
      <formula>0</formula>
    </cfRule>
  </conditionalFormatting>
  <conditionalFormatting sqref="Q83">
    <cfRule type="cellIs" dxfId="9441" priority="2853" operator="lessThan">
      <formula>0</formula>
    </cfRule>
  </conditionalFormatting>
  <conditionalFormatting sqref="R83">
    <cfRule type="cellIs" dxfId="9440" priority="2851" operator="lessThan">
      <formula>0.8</formula>
    </cfRule>
    <cfRule type="cellIs" dxfId="9439" priority="2852" operator="greaterThan">
      <formula>1</formula>
    </cfRule>
  </conditionalFormatting>
  <conditionalFormatting sqref="R83">
    <cfRule type="cellIs" dxfId="9438" priority="2849" operator="greaterThan">
      <formula>1</formula>
    </cfRule>
    <cfRule type="cellIs" dxfId="9437" priority="2850" operator="lessThan">
      <formula>0.8</formula>
    </cfRule>
  </conditionalFormatting>
  <conditionalFormatting sqref="P83">
    <cfRule type="cellIs" dxfId="9436" priority="2842" operator="greaterThan">
      <formula>0</formula>
    </cfRule>
  </conditionalFormatting>
  <conditionalFormatting sqref="Q83">
    <cfRule type="cellIs" dxfId="9435" priority="2847" operator="lessThan">
      <formula>0</formula>
    </cfRule>
  </conditionalFormatting>
  <conditionalFormatting sqref="R83">
    <cfRule type="cellIs" dxfId="9434" priority="2845" operator="lessThan">
      <formula>0.8</formula>
    </cfRule>
    <cfRule type="cellIs" dxfId="9433" priority="2846" operator="greaterThan">
      <formula>1</formula>
    </cfRule>
  </conditionalFormatting>
  <conditionalFormatting sqref="R83">
    <cfRule type="cellIs" dxfId="9432" priority="2843" operator="greaterThan">
      <formula>1</formula>
    </cfRule>
    <cfRule type="cellIs" dxfId="9431" priority="2844" operator="lessThan">
      <formula>0.8</formula>
    </cfRule>
  </conditionalFormatting>
  <conditionalFormatting sqref="R83">
    <cfRule type="cellIs" dxfId="9430" priority="2839" operator="lessThan">
      <formula>0.8</formula>
    </cfRule>
    <cfRule type="cellIs" dxfId="9429" priority="2840" operator="greaterThan">
      <formula>1</formula>
    </cfRule>
  </conditionalFormatting>
  <conditionalFormatting sqref="R83">
    <cfRule type="cellIs" dxfId="9428" priority="2837" operator="greaterThan">
      <formula>1</formula>
    </cfRule>
    <cfRule type="cellIs" dxfId="9427" priority="2838" operator="lessThan">
      <formula>0.8</formula>
    </cfRule>
  </conditionalFormatting>
  <conditionalFormatting sqref="P83">
    <cfRule type="cellIs" dxfId="9426" priority="2836" operator="greaterThan">
      <formula>0</formula>
    </cfRule>
  </conditionalFormatting>
  <conditionalFormatting sqref="Q83">
    <cfRule type="cellIs" dxfId="9425" priority="2841" operator="lessThan">
      <formula>0</formula>
    </cfRule>
  </conditionalFormatting>
  <conditionalFormatting sqref="P83">
    <cfRule type="cellIs" dxfId="9424" priority="2830" operator="greaterThan">
      <formula>0</formula>
    </cfRule>
  </conditionalFormatting>
  <conditionalFormatting sqref="Q83">
    <cfRule type="cellIs" dxfId="9423" priority="2835" operator="lessThan">
      <formula>0</formula>
    </cfRule>
  </conditionalFormatting>
  <conditionalFormatting sqref="R83">
    <cfRule type="cellIs" dxfId="9422" priority="2833" operator="lessThan">
      <formula>0.8</formula>
    </cfRule>
    <cfRule type="cellIs" dxfId="9421" priority="2834" operator="greaterThan">
      <formula>1</formula>
    </cfRule>
  </conditionalFormatting>
  <conditionalFormatting sqref="R83">
    <cfRule type="cellIs" dxfId="9420" priority="2831" operator="greaterThan">
      <formula>1</formula>
    </cfRule>
    <cfRule type="cellIs" dxfId="9419" priority="2832" operator="lessThan">
      <formula>0.8</formula>
    </cfRule>
  </conditionalFormatting>
  <conditionalFormatting sqref="R83">
    <cfRule type="cellIs" dxfId="9418" priority="2827" operator="lessThan">
      <formula>0.8</formula>
    </cfRule>
    <cfRule type="cellIs" dxfId="9417" priority="2828" operator="greaterThan">
      <formula>1</formula>
    </cfRule>
  </conditionalFormatting>
  <conditionalFormatting sqref="R83">
    <cfRule type="cellIs" dxfId="9416" priority="2825" operator="greaterThan">
      <formula>1</formula>
    </cfRule>
    <cfRule type="cellIs" dxfId="9415" priority="2826" operator="lessThan">
      <formula>0.8</formula>
    </cfRule>
  </conditionalFormatting>
  <conditionalFormatting sqref="P83">
    <cfRule type="cellIs" dxfId="9414" priority="2824" operator="greaterThan">
      <formula>0</formula>
    </cfRule>
  </conditionalFormatting>
  <conditionalFormatting sqref="Q83">
    <cfRule type="cellIs" dxfId="9413" priority="2829" operator="lessThan">
      <formula>0</formula>
    </cfRule>
  </conditionalFormatting>
  <conditionalFormatting sqref="R83">
    <cfRule type="cellIs" dxfId="9412" priority="2821" operator="lessThan">
      <formula>0.8</formula>
    </cfRule>
    <cfRule type="cellIs" dxfId="9411" priority="2822" operator="greaterThan">
      <formula>1</formula>
    </cfRule>
  </conditionalFormatting>
  <conditionalFormatting sqref="R83">
    <cfRule type="cellIs" dxfId="9410" priority="2819" operator="greaterThan">
      <formula>1</formula>
    </cfRule>
    <cfRule type="cellIs" dxfId="9409" priority="2820" operator="lessThan">
      <formula>0.8</formula>
    </cfRule>
  </conditionalFormatting>
  <conditionalFormatting sqref="P83">
    <cfRule type="cellIs" dxfId="9408" priority="2818" operator="greaterThan">
      <formula>0</formula>
    </cfRule>
  </conditionalFormatting>
  <conditionalFormatting sqref="Q83">
    <cfRule type="cellIs" dxfId="9407" priority="2823" operator="lessThan">
      <formula>0</formula>
    </cfRule>
  </conditionalFormatting>
  <conditionalFormatting sqref="Q83">
    <cfRule type="cellIs" dxfId="9406" priority="2817" operator="lessThan">
      <formula>0</formula>
    </cfRule>
  </conditionalFormatting>
  <conditionalFormatting sqref="R83">
    <cfRule type="cellIs" dxfId="9405" priority="2815" operator="lessThan">
      <formula>0.8</formula>
    </cfRule>
    <cfRule type="cellIs" dxfId="9404" priority="2816" operator="greaterThan">
      <formula>1</formula>
    </cfRule>
  </conditionalFormatting>
  <conditionalFormatting sqref="R83">
    <cfRule type="cellIs" dxfId="9403" priority="2813" operator="greaterThan">
      <formula>1</formula>
    </cfRule>
    <cfRule type="cellIs" dxfId="9402" priority="2814" operator="lessThan">
      <formula>0.8</formula>
    </cfRule>
  </conditionalFormatting>
  <conditionalFormatting sqref="P83">
    <cfRule type="cellIs" dxfId="9401" priority="2812" operator="greaterThan">
      <formula>0</formula>
    </cfRule>
  </conditionalFormatting>
  <conditionalFormatting sqref="Q83">
    <cfRule type="cellIs" dxfId="9400" priority="2806" operator="lessThan">
      <formula>0</formula>
    </cfRule>
  </conditionalFormatting>
  <conditionalFormatting sqref="R83">
    <cfRule type="cellIs" dxfId="9399" priority="2810" operator="lessThan">
      <formula>0.8</formula>
    </cfRule>
    <cfRule type="cellIs" dxfId="9398" priority="2811" operator="greaterThan">
      <formula>1</formula>
    </cfRule>
  </conditionalFormatting>
  <conditionalFormatting sqref="R83">
    <cfRule type="cellIs" dxfId="9397" priority="2808" operator="greaterThan">
      <formula>1</formula>
    </cfRule>
    <cfRule type="cellIs" dxfId="9396" priority="2809" operator="lessThan">
      <formula>0.8</formula>
    </cfRule>
  </conditionalFormatting>
  <conditionalFormatting sqref="P83">
    <cfRule type="cellIs" dxfId="9395" priority="2807" operator="greaterThan">
      <formula>0</formula>
    </cfRule>
  </conditionalFormatting>
  <conditionalFormatting sqref="Q83">
    <cfRule type="cellIs" dxfId="9394" priority="2805" operator="lessThan">
      <formula>0</formula>
    </cfRule>
  </conditionalFormatting>
  <conditionalFormatting sqref="R83">
    <cfRule type="cellIs" dxfId="9393" priority="2803" operator="lessThan">
      <formula>0.8</formula>
    </cfRule>
    <cfRule type="cellIs" dxfId="9392" priority="2804" operator="greaterThan">
      <formula>1</formula>
    </cfRule>
  </conditionalFormatting>
  <conditionalFormatting sqref="R83">
    <cfRule type="cellIs" dxfId="9391" priority="2801" operator="greaterThan">
      <formula>1</formula>
    </cfRule>
    <cfRule type="cellIs" dxfId="9390" priority="2802" operator="lessThan">
      <formula>0.8</formula>
    </cfRule>
  </conditionalFormatting>
  <conditionalFormatting sqref="P83">
    <cfRule type="cellIs" dxfId="9389" priority="2800" operator="greaterThan">
      <formula>0</formula>
    </cfRule>
  </conditionalFormatting>
  <conditionalFormatting sqref="Q83">
    <cfRule type="cellIs" dxfId="9388" priority="2799" operator="lessThan">
      <formula>0</formula>
    </cfRule>
  </conditionalFormatting>
  <conditionalFormatting sqref="R83">
    <cfRule type="cellIs" dxfId="9387" priority="2797" operator="lessThan">
      <formula>0.8</formula>
    </cfRule>
    <cfRule type="cellIs" dxfId="9386" priority="2798" operator="greaterThan">
      <formula>1</formula>
    </cfRule>
  </conditionalFormatting>
  <conditionalFormatting sqref="R83">
    <cfRule type="cellIs" dxfId="9385" priority="2795" operator="greaterThan">
      <formula>1</formula>
    </cfRule>
    <cfRule type="cellIs" dxfId="9384" priority="2796" operator="lessThan">
      <formula>0.8</formula>
    </cfRule>
  </conditionalFormatting>
  <conditionalFormatting sqref="P83">
    <cfRule type="cellIs" dxfId="9383" priority="2794" operator="greaterThan">
      <formula>0</formula>
    </cfRule>
  </conditionalFormatting>
  <conditionalFormatting sqref="Q83">
    <cfRule type="cellIs" dxfId="9382" priority="2793" operator="lessThan">
      <formula>0</formula>
    </cfRule>
  </conditionalFormatting>
  <conditionalFormatting sqref="R83">
    <cfRule type="cellIs" dxfId="9381" priority="2791" operator="lessThan">
      <formula>0.8</formula>
    </cfRule>
    <cfRule type="cellIs" dxfId="9380" priority="2792" operator="greaterThan">
      <formula>1</formula>
    </cfRule>
  </conditionalFormatting>
  <conditionalFormatting sqref="R83">
    <cfRule type="cellIs" dxfId="9379" priority="2789" operator="greaterThan">
      <formula>1</formula>
    </cfRule>
    <cfRule type="cellIs" dxfId="9378" priority="2790" operator="lessThan">
      <formula>0.8</formula>
    </cfRule>
  </conditionalFormatting>
  <conditionalFormatting sqref="P83">
    <cfRule type="cellIs" dxfId="9377" priority="2788" operator="greaterThan">
      <formula>0</formula>
    </cfRule>
  </conditionalFormatting>
  <conditionalFormatting sqref="Q83">
    <cfRule type="cellIs" dxfId="9376" priority="2787" operator="lessThan">
      <formula>0</formula>
    </cfRule>
  </conditionalFormatting>
  <conditionalFormatting sqref="R83">
    <cfRule type="cellIs" dxfId="9375" priority="2785" operator="lessThan">
      <formula>0.8</formula>
    </cfRule>
    <cfRule type="cellIs" dxfId="9374" priority="2786" operator="greaterThan">
      <formula>1</formula>
    </cfRule>
  </conditionalFormatting>
  <conditionalFormatting sqref="R83">
    <cfRule type="cellIs" dxfId="9373" priority="2783" operator="greaterThan">
      <formula>1</formula>
    </cfRule>
    <cfRule type="cellIs" dxfId="9372" priority="2784" operator="lessThan">
      <formula>0.8</formula>
    </cfRule>
  </conditionalFormatting>
  <conditionalFormatting sqref="P83">
    <cfRule type="cellIs" dxfId="9371" priority="2782" operator="greaterThan">
      <formula>0</formula>
    </cfRule>
  </conditionalFormatting>
  <conditionalFormatting sqref="Q83">
    <cfRule type="cellIs" dxfId="9370" priority="2781" operator="lessThan">
      <formula>0</formula>
    </cfRule>
  </conditionalFormatting>
  <conditionalFormatting sqref="R83">
    <cfRule type="cellIs" dxfId="9369" priority="2779" operator="lessThan">
      <formula>0.8</formula>
    </cfRule>
    <cfRule type="cellIs" dxfId="9368" priority="2780" operator="greaterThan">
      <formula>1</formula>
    </cfRule>
  </conditionalFormatting>
  <conditionalFormatting sqref="R83">
    <cfRule type="cellIs" dxfId="9367" priority="2777" operator="greaterThan">
      <formula>1</formula>
    </cfRule>
    <cfRule type="cellIs" dxfId="9366" priority="2778" operator="lessThan">
      <formula>0.8</formula>
    </cfRule>
  </conditionalFormatting>
  <conditionalFormatting sqref="P83">
    <cfRule type="cellIs" dxfId="9365" priority="2776" operator="greaterThan">
      <formula>0</formula>
    </cfRule>
  </conditionalFormatting>
  <conditionalFormatting sqref="P83">
    <cfRule type="cellIs" dxfId="9364" priority="2770" operator="greaterThan">
      <formula>0</formula>
    </cfRule>
  </conditionalFormatting>
  <conditionalFormatting sqref="Q83">
    <cfRule type="cellIs" dxfId="9363" priority="2775" operator="lessThan">
      <formula>0</formula>
    </cfRule>
  </conditionalFormatting>
  <conditionalFormatting sqref="R83">
    <cfRule type="cellIs" dxfId="9362" priority="2773" operator="lessThan">
      <formula>0.8</formula>
    </cfRule>
    <cfRule type="cellIs" dxfId="9361" priority="2774" operator="greaterThan">
      <formula>1</formula>
    </cfRule>
  </conditionalFormatting>
  <conditionalFormatting sqref="R83">
    <cfRule type="cellIs" dxfId="9360" priority="2771" operator="greaterThan">
      <formula>1</formula>
    </cfRule>
    <cfRule type="cellIs" dxfId="9359" priority="2772" operator="lessThan">
      <formula>0.8</formula>
    </cfRule>
  </conditionalFormatting>
  <conditionalFormatting sqref="P83">
    <cfRule type="cellIs" dxfId="9358" priority="2764" operator="greaterThan">
      <formula>0</formula>
    </cfRule>
  </conditionalFormatting>
  <conditionalFormatting sqref="Q83">
    <cfRule type="cellIs" dxfId="9357" priority="2769" operator="lessThan">
      <formula>0</formula>
    </cfRule>
  </conditionalFormatting>
  <conditionalFormatting sqref="R83">
    <cfRule type="cellIs" dxfId="9356" priority="2767" operator="lessThan">
      <formula>0.8</formula>
    </cfRule>
    <cfRule type="cellIs" dxfId="9355" priority="2768" operator="greaterThan">
      <formula>1</formula>
    </cfRule>
  </conditionalFormatting>
  <conditionalFormatting sqref="R83">
    <cfRule type="cellIs" dxfId="9354" priority="2765" operator="greaterThan">
      <formula>1</formula>
    </cfRule>
    <cfRule type="cellIs" dxfId="9353" priority="2766" operator="lessThan">
      <formula>0.8</formula>
    </cfRule>
  </conditionalFormatting>
  <conditionalFormatting sqref="R83">
    <cfRule type="cellIs" dxfId="9352" priority="2761" operator="lessThan">
      <formula>0.8</formula>
    </cfRule>
    <cfRule type="cellIs" dxfId="9351" priority="2762" operator="greaterThan">
      <formula>1</formula>
    </cfRule>
  </conditionalFormatting>
  <conditionalFormatting sqref="R83">
    <cfRule type="cellIs" dxfId="9350" priority="2759" operator="greaterThan">
      <formula>1</formula>
    </cfRule>
    <cfRule type="cellIs" dxfId="9349" priority="2760" operator="lessThan">
      <formula>0.8</formula>
    </cfRule>
  </conditionalFormatting>
  <conditionalFormatting sqref="P83">
    <cfRule type="cellIs" dxfId="9348" priority="2758" operator="greaterThan">
      <formula>0</formula>
    </cfRule>
  </conditionalFormatting>
  <conditionalFormatting sqref="Q83">
    <cfRule type="cellIs" dxfId="9347" priority="2763" operator="lessThan">
      <formula>0</formula>
    </cfRule>
  </conditionalFormatting>
  <conditionalFormatting sqref="Q83">
    <cfRule type="cellIs" dxfId="9346" priority="2752" operator="lessThan">
      <formula>0</formula>
    </cfRule>
  </conditionalFormatting>
  <conditionalFormatting sqref="P83">
    <cfRule type="cellIs" dxfId="9345" priority="2753" operator="greaterThan">
      <formula>0</formula>
    </cfRule>
  </conditionalFormatting>
  <conditionalFormatting sqref="R83">
    <cfRule type="cellIs" dxfId="9344" priority="2756" operator="lessThan">
      <formula>0.8</formula>
    </cfRule>
    <cfRule type="cellIs" dxfId="9343" priority="2757" operator="greaterThan">
      <formula>1</formula>
    </cfRule>
  </conditionalFormatting>
  <conditionalFormatting sqref="R83">
    <cfRule type="cellIs" dxfId="9342" priority="2754" operator="greaterThan">
      <formula>1</formula>
    </cfRule>
    <cfRule type="cellIs" dxfId="9341" priority="2755" operator="lessThan">
      <formula>0.8</formula>
    </cfRule>
  </conditionalFormatting>
  <conditionalFormatting sqref="Q83">
    <cfRule type="cellIs" dxfId="9340" priority="2746" operator="lessThan">
      <formula>0</formula>
    </cfRule>
  </conditionalFormatting>
  <conditionalFormatting sqref="R83">
    <cfRule type="cellIs" dxfId="9339" priority="2750" operator="lessThan">
      <formula>0.8</formula>
    </cfRule>
    <cfRule type="cellIs" dxfId="9338" priority="2751" operator="greaterThan">
      <formula>1</formula>
    </cfRule>
  </conditionalFormatting>
  <conditionalFormatting sqref="R83">
    <cfRule type="cellIs" dxfId="9337" priority="2748" operator="greaterThan">
      <formula>1</formula>
    </cfRule>
    <cfRule type="cellIs" dxfId="9336" priority="2749" operator="lessThan">
      <formula>0.8</formula>
    </cfRule>
  </conditionalFormatting>
  <conditionalFormatting sqref="P83">
    <cfRule type="cellIs" dxfId="9335" priority="2747" operator="greaterThan">
      <formula>0</formula>
    </cfRule>
  </conditionalFormatting>
  <conditionalFormatting sqref="Q83">
    <cfRule type="cellIs" dxfId="9334" priority="2745" operator="lessThan">
      <formula>0</formula>
    </cfRule>
  </conditionalFormatting>
  <conditionalFormatting sqref="R83">
    <cfRule type="cellIs" dxfId="9333" priority="2743" operator="lessThan">
      <formula>0.8</formula>
    </cfRule>
    <cfRule type="cellIs" dxfId="9332" priority="2744" operator="greaterThan">
      <formula>1</formula>
    </cfRule>
  </conditionalFormatting>
  <conditionalFormatting sqref="R83">
    <cfRule type="cellIs" dxfId="9331" priority="2741" operator="greaterThan">
      <formula>1</formula>
    </cfRule>
    <cfRule type="cellIs" dxfId="9330" priority="2742" operator="lessThan">
      <formula>0.8</formula>
    </cfRule>
  </conditionalFormatting>
  <conditionalFormatting sqref="P83">
    <cfRule type="cellIs" dxfId="9329" priority="2740" operator="greaterThan">
      <formula>0</formula>
    </cfRule>
  </conditionalFormatting>
  <conditionalFormatting sqref="Q83">
    <cfRule type="cellIs" dxfId="9328" priority="2739" operator="lessThan">
      <formula>0</formula>
    </cfRule>
  </conditionalFormatting>
  <conditionalFormatting sqref="R83">
    <cfRule type="cellIs" dxfId="9327" priority="2737" operator="lessThan">
      <formula>0.8</formula>
    </cfRule>
    <cfRule type="cellIs" dxfId="9326" priority="2738" operator="greaterThan">
      <formula>1</formula>
    </cfRule>
  </conditionalFormatting>
  <conditionalFormatting sqref="R83">
    <cfRule type="cellIs" dxfId="9325" priority="2735" operator="greaterThan">
      <formula>1</formula>
    </cfRule>
    <cfRule type="cellIs" dxfId="9324" priority="2736" operator="lessThan">
      <formula>0.8</formula>
    </cfRule>
  </conditionalFormatting>
  <conditionalFormatting sqref="P83">
    <cfRule type="cellIs" dxfId="9323" priority="2734" operator="greaterThan">
      <formula>0</formula>
    </cfRule>
  </conditionalFormatting>
  <conditionalFormatting sqref="Q83">
    <cfRule type="cellIs" dxfId="9322" priority="2733" operator="lessThan">
      <formula>0</formula>
    </cfRule>
  </conditionalFormatting>
  <conditionalFormatting sqref="R83">
    <cfRule type="cellIs" dxfId="9321" priority="2731" operator="lessThan">
      <formula>0.8</formula>
    </cfRule>
    <cfRule type="cellIs" dxfId="9320" priority="2732" operator="greaterThan">
      <formula>1</formula>
    </cfRule>
  </conditionalFormatting>
  <conditionalFormatting sqref="R83">
    <cfRule type="cellIs" dxfId="9319" priority="2729" operator="greaterThan">
      <formula>1</formula>
    </cfRule>
    <cfRule type="cellIs" dxfId="9318" priority="2730" operator="lessThan">
      <formula>0.8</formula>
    </cfRule>
  </conditionalFormatting>
  <conditionalFormatting sqref="P83">
    <cfRule type="cellIs" dxfId="9317" priority="2728" operator="greaterThan">
      <formula>0</formula>
    </cfRule>
  </conditionalFormatting>
  <conditionalFormatting sqref="Q83">
    <cfRule type="cellIs" dxfId="9316" priority="2727" operator="lessThan">
      <formula>0</formula>
    </cfRule>
  </conditionalFormatting>
  <conditionalFormatting sqref="R83">
    <cfRule type="cellIs" dxfId="9315" priority="2725" operator="lessThan">
      <formula>0.8</formula>
    </cfRule>
    <cfRule type="cellIs" dxfId="9314" priority="2726" operator="greaterThan">
      <formula>1</formula>
    </cfRule>
  </conditionalFormatting>
  <conditionalFormatting sqref="R83">
    <cfRule type="cellIs" dxfId="9313" priority="2723" operator="greaterThan">
      <formula>1</formula>
    </cfRule>
    <cfRule type="cellIs" dxfId="9312" priority="2724" operator="lessThan">
      <formula>0.8</formula>
    </cfRule>
  </conditionalFormatting>
  <conditionalFormatting sqref="P83">
    <cfRule type="cellIs" dxfId="9311" priority="2722" operator="greaterThan">
      <formula>0</formula>
    </cfRule>
  </conditionalFormatting>
  <conditionalFormatting sqref="Q83">
    <cfRule type="cellIs" dxfId="9310" priority="2721" operator="lessThan">
      <formula>0</formula>
    </cfRule>
  </conditionalFormatting>
  <conditionalFormatting sqref="R83">
    <cfRule type="cellIs" dxfId="9309" priority="2719" operator="lessThan">
      <formula>0.8</formula>
    </cfRule>
    <cfRule type="cellIs" dxfId="9308" priority="2720" operator="greaterThan">
      <formula>1</formula>
    </cfRule>
  </conditionalFormatting>
  <conditionalFormatting sqref="R83">
    <cfRule type="cellIs" dxfId="9307" priority="2717" operator="greaterThan">
      <formula>1</formula>
    </cfRule>
    <cfRule type="cellIs" dxfId="9306" priority="2718" operator="lessThan">
      <formula>0.8</formula>
    </cfRule>
  </conditionalFormatting>
  <conditionalFormatting sqref="P83">
    <cfRule type="cellIs" dxfId="9305" priority="2716" operator="greaterThan">
      <formula>0</formula>
    </cfRule>
  </conditionalFormatting>
  <conditionalFormatting sqref="Q83">
    <cfRule type="cellIs" dxfId="9304" priority="2715" operator="lessThan">
      <formula>0</formula>
    </cfRule>
  </conditionalFormatting>
  <conditionalFormatting sqref="R83">
    <cfRule type="cellIs" dxfId="9303" priority="2713" operator="lessThan">
      <formula>0.8</formula>
    </cfRule>
    <cfRule type="cellIs" dxfId="9302" priority="2714" operator="greaterThan">
      <formula>1</formula>
    </cfRule>
  </conditionalFormatting>
  <conditionalFormatting sqref="R83">
    <cfRule type="cellIs" dxfId="9301" priority="2711" operator="greaterThan">
      <formula>1</formula>
    </cfRule>
    <cfRule type="cellIs" dxfId="9300" priority="2712" operator="lessThan">
      <formula>0.8</formula>
    </cfRule>
  </conditionalFormatting>
  <conditionalFormatting sqref="P83">
    <cfRule type="cellIs" dxfId="9299" priority="2710" operator="greaterThan">
      <formula>0</formula>
    </cfRule>
  </conditionalFormatting>
  <conditionalFormatting sqref="Q83">
    <cfRule type="cellIs" dxfId="9298" priority="2709" operator="lessThan">
      <formula>0</formula>
    </cfRule>
  </conditionalFormatting>
  <conditionalFormatting sqref="R83">
    <cfRule type="cellIs" dxfId="9297" priority="2707" operator="lessThan">
      <formula>0.8</formula>
    </cfRule>
    <cfRule type="cellIs" dxfId="9296" priority="2708" operator="greaterThan">
      <formula>1</formula>
    </cfRule>
  </conditionalFormatting>
  <conditionalFormatting sqref="R83">
    <cfRule type="cellIs" dxfId="9295" priority="2705" operator="greaterThan">
      <formula>1</formula>
    </cfRule>
    <cfRule type="cellIs" dxfId="9294" priority="2706" operator="lessThan">
      <formula>0.8</formula>
    </cfRule>
  </conditionalFormatting>
  <conditionalFormatting sqref="P83">
    <cfRule type="cellIs" dxfId="9293" priority="2704" operator="greaterThan">
      <formula>0</formula>
    </cfRule>
  </conditionalFormatting>
  <conditionalFormatting sqref="P83">
    <cfRule type="cellIs" dxfId="9292" priority="2698" operator="greaterThan">
      <formula>0</formula>
    </cfRule>
  </conditionalFormatting>
  <conditionalFormatting sqref="Q83">
    <cfRule type="cellIs" dxfId="9291" priority="2703" operator="lessThan">
      <formula>0</formula>
    </cfRule>
  </conditionalFormatting>
  <conditionalFormatting sqref="R83">
    <cfRule type="cellIs" dxfId="9290" priority="2701" operator="lessThan">
      <formula>0.8</formula>
    </cfRule>
    <cfRule type="cellIs" dxfId="9289" priority="2702" operator="greaterThan">
      <formula>1</formula>
    </cfRule>
  </conditionalFormatting>
  <conditionalFormatting sqref="R83">
    <cfRule type="cellIs" dxfId="9288" priority="2699" operator="greaterThan">
      <formula>1</formula>
    </cfRule>
    <cfRule type="cellIs" dxfId="9287" priority="2700" operator="lessThan">
      <formula>0.8</formula>
    </cfRule>
  </conditionalFormatting>
  <conditionalFormatting sqref="P83">
    <cfRule type="cellIs" dxfId="9286" priority="2692" operator="greaterThan">
      <formula>0</formula>
    </cfRule>
  </conditionalFormatting>
  <conditionalFormatting sqref="Q83">
    <cfRule type="cellIs" dxfId="9285" priority="2697" operator="lessThan">
      <formula>0</formula>
    </cfRule>
  </conditionalFormatting>
  <conditionalFormatting sqref="R83">
    <cfRule type="cellIs" dxfId="9284" priority="2695" operator="lessThan">
      <formula>0.8</formula>
    </cfRule>
    <cfRule type="cellIs" dxfId="9283" priority="2696" operator="greaterThan">
      <formula>1</formula>
    </cfRule>
  </conditionalFormatting>
  <conditionalFormatting sqref="R83">
    <cfRule type="cellIs" dxfId="9282" priority="2693" operator="greaterThan">
      <formula>1</formula>
    </cfRule>
    <cfRule type="cellIs" dxfId="9281" priority="2694" operator="lessThan">
      <formula>0.8</formula>
    </cfRule>
  </conditionalFormatting>
  <conditionalFormatting sqref="R83">
    <cfRule type="cellIs" dxfId="9280" priority="2689" operator="lessThan">
      <formula>0.8</formula>
    </cfRule>
    <cfRule type="cellIs" dxfId="9279" priority="2690" operator="greaterThan">
      <formula>1</formula>
    </cfRule>
  </conditionalFormatting>
  <conditionalFormatting sqref="R83">
    <cfRule type="cellIs" dxfId="9278" priority="2687" operator="greaterThan">
      <formula>1</formula>
    </cfRule>
    <cfRule type="cellIs" dxfId="9277" priority="2688" operator="lessThan">
      <formula>0.8</formula>
    </cfRule>
  </conditionalFormatting>
  <conditionalFormatting sqref="P83">
    <cfRule type="cellIs" dxfId="9276" priority="2686" operator="greaterThan">
      <formula>0</formula>
    </cfRule>
  </conditionalFormatting>
  <conditionalFormatting sqref="Q83">
    <cfRule type="cellIs" dxfId="9275" priority="2691" operator="lessThan">
      <formula>0</formula>
    </cfRule>
  </conditionalFormatting>
  <conditionalFormatting sqref="Q83">
    <cfRule type="cellIs" dxfId="9274" priority="2685" operator="lessThan">
      <formula>0</formula>
    </cfRule>
  </conditionalFormatting>
  <conditionalFormatting sqref="R83">
    <cfRule type="cellIs" dxfId="9273" priority="2683" operator="lessThan">
      <formula>0.8</formula>
    </cfRule>
    <cfRule type="cellIs" dxfId="9272" priority="2684" operator="greaterThan">
      <formula>1</formula>
    </cfRule>
  </conditionalFormatting>
  <conditionalFormatting sqref="R83">
    <cfRule type="cellIs" dxfId="9271" priority="2681" operator="greaterThan">
      <formula>1</formula>
    </cfRule>
    <cfRule type="cellIs" dxfId="9270" priority="2682" operator="lessThan">
      <formula>0.8</formula>
    </cfRule>
  </conditionalFormatting>
  <conditionalFormatting sqref="P83">
    <cfRule type="cellIs" dxfId="9269" priority="2680" operator="greaterThan">
      <formula>0</formula>
    </cfRule>
  </conditionalFormatting>
  <conditionalFormatting sqref="P83">
    <cfRule type="cellIs" dxfId="9268" priority="2674" operator="greaterThan">
      <formula>0</formula>
    </cfRule>
  </conditionalFormatting>
  <conditionalFormatting sqref="Q83">
    <cfRule type="cellIs" dxfId="9267" priority="2679" operator="lessThan">
      <formula>0</formula>
    </cfRule>
  </conditionalFormatting>
  <conditionalFormatting sqref="R83">
    <cfRule type="cellIs" dxfId="9266" priority="2677" operator="lessThan">
      <formula>0.8</formula>
    </cfRule>
    <cfRule type="cellIs" dxfId="9265" priority="2678" operator="greaterThan">
      <formula>1</formula>
    </cfRule>
  </conditionalFormatting>
  <conditionalFormatting sqref="R83">
    <cfRule type="cellIs" dxfId="9264" priority="2675" operator="greaterThan">
      <formula>1</formula>
    </cfRule>
    <cfRule type="cellIs" dxfId="9263" priority="2676" operator="lessThan">
      <formula>0.8</formula>
    </cfRule>
  </conditionalFormatting>
  <conditionalFormatting sqref="P83">
    <cfRule type="cellIs" dxfId="9262" priority="2668" operator="greaterThan">
      <formula>0</formula>
    </cfRule>
  </conditionalFormatting>
  <conditionalFormatting sqref="Q83">
    <cfRule type="cellIs" dxfId="9261" priority="2673" operator="lessThan">
      <formula>0</formula>
    </cfRule>
  </conditionalFormatting>
  <conditionalFormatting sqref="R83">
    <cfRule type="cellIs" dxfId="9260" priority="2671" operator="lessThan">
      <formula>0.8</formula>
    </cfRule>
    <cfRule type="cellIs" dxfId="9259" priority="2672" operator="greaterThan">
      <formula>1</formula>
    </cfRule>
  </conditionalFormatting>
  <conditionalFormatting sqref="R83">
    <cfRule type="cellIs" dxfId="9258" priority="2669" operator="greaterThan">
      <formula>1</formula>
    </cfRule>
    <cfRule type="cellIs" dxfId="9257" priority="2670" operator="lessThan">
      <formula>0.8</formula>
    </cfRule>
  </conditionalFormatting>
  <conditionalFormatting sqref="R83">
    <cfRule type="cellIs" dxfId="9256" priority="2665" operator="lessThan">
      <formula>0.8</formula>
    </cfRule>
    <cfRule type="cellIs" dxfId="9255" priority="2666" operator="greaterThan">
      <formula>1</formula>
    </cfRule>
  </conditionalFormatting>
  <conditionalFormatting sqref="R83">
    <cfRule type="cellIs" dxfId="9254" priority="2663" operator="greaterThan">
      <formula>1</formula>
    </cfRule>
    <cfRule type="cellIs" dxfId="9253" priority="2664" operator="lessThan">
      <formula>0.8</formula>
    </cfRule>
  </conditionalFormatting>
  <conditionalFormatting sqref="P83">
    <cfRule type="cellIs" dxfId="9252" priority="2662" operator="greaterThan">
      <formula>0</formula>
    </cfRule>
  </conditionalFormatting>
  <conditionalFormatting sqref="Q83">
    <cfRule type="cellIs" dxfId="9251" priority="2667" operator="lessThan">
      <formula>0</formula>
    </cfRule>
  </conditionalFormatting>
  <conditionalFormatting sqref="P83">
    <cfRule type="cellIs" dxfId="9250" priority="2656" operator="greaterThan">
      <formula>0</formula>
    </cfRule>
  </conditionalFormatting>
  <conditionalFormatting sqref="Q83">
    <cfRule type="cellIs" dxfId="9249" priority="2661" operator="lessThan">
      <formula>0</formula>
    </cfRule>
  </conditionalFormatting>
  <conditionalFormatting sqref="R83">
    <cfRule type="cellIs" dxfId="9248" priority="2659" operator="lessThan">
      <formula>0.8</formula>
    </cfRule>
    <cfRule type="cellIs" dxfId="9247" priority="2660" operator="greaterThan">
      <formula>1</formula>
    </cfRule>
  </conditionalFormatting>
  <conditionalFormatting sqref="R83">
    <cfRule type="cellIs" dxfId="9246" priority="2657" operator="greaterThan">
      <formula>1</formula>
    </cfRule>
    <cfRule type="cellIs" dxfId="9245" priority="2658" operator="lessThan">
      <formula>0.8</formula>
    </cfRule>
  </conditionalFormatting>
  <conditionalFormatting sqref="R83">
    <cfRule type="cellIs" dxfId="9244" priority="2653" operator="lessThan">
      <formula>0.8</formula>
    </cfRule>
    <cfRule type="cellIs" dxfId="9243" priority="2654" operator="greaterThan">
      <formula>1</formula>
    </cfRule>
  </conditionalFormatting>
  <conditionalFormatting sqref="R83">
    <cfRule type="cellIs" dxfId="9242" priority="2651" operator="greaterThan">
      <formula>1</formula>
    </cfRule>
    <cfRule type="cellIs" dxfId="9241" priority="2652" operator="lessThan">
      <formula>0.8</formula>
    </cfRule>
  </conditionalFormatting>
  <conditionalFormatting sqref="P83">
    <cfRule type="cellIs" dxfId="9240" priority="2650" operator="greaterThan">
      <formula>0</formula>
    </cfRule>
  </conditionalFormatting>
  <conditionalFormatting sqref="Q83">
    <cfRule type="cellIs" dxfId="9239" priority="2655" operator="lessThan">
      <formula>0</formula>
    </cfRule>
  </conditionalFormatting>
  <conditionalFormatting sqref="R83">
    <cfRule type="cellIs" dxfId="9238" priority="2647" operator="lessThan">
      <formula>0.8</formula>
    </cfRule>
    <cfRule type="cellIs" dxfId="9237" priority="2648" operator="greaterThan">
      <formula>1</formula>
    </cfRule>
  </conditionalFormatting>
  <conditionalFormatting sqref="R83">
    <cfRule type="cellIs" dxfId="9236" priority="2645" operator="greaterThan">
      <formula>1</formula>
    </cfRule>
    <cfRule type="cellIs" dxfId="9235" priority="2646" operator="lessThan">
      <formula>0.8</formula>
    </cfRule>
  </conditionalFormatting>
  <conditionalFormatting sqref="P83">
    <cfRule type="cellIs" dxfId="9234" priority="2644" operator="greaterThan">
      <formula>0</formula>
    </cfRule>
  </conditionalFormatting>
  <conditionalFormatting sqref="Q83">
    <cfRule type="cellIs" dxfId="9233" priority="2649" operator="lessThan">
      <formula>0</formula>
    </cfRule>
  </conditionalFormatting>
  <conditionalFormatting sqref="Q83">
    <cfRule type="cellIs" dxfId="9232" priority="2643" operator="lessThan">
      <formula>0</formula>
    </cfRule>
  </conditionalFormatting>
  <conditionalFormatting sqref="R83">
    <cfRule type="cellIs" dxfId="9231" priority="2641" operator="lessThan">
      <formula>0.8</formula>
    </cfRule>
    <cfRule type="cellIs" dxfId="9230" priority="2642" operator="greaterThan">
      <formula>1</formula>
    </cfRule>
  </conditionalFormatting>
  <conditionalFormatting sqref="R83">
    <cfRule type="cellIs" dxfId="9229" priority="2639" operator="greaterThan">
      <formula>1</formula>
    </cfRule>
    <cfRule type="cellIs" dxfId="9228" priority="2640" operator="lessThan">
      <formula>0.8</formula>
    </cfRule>
  </conditionalFormatting>
  <conditionalFormatting sqref="P83">
    <cfRule type="cellIs" dxfId="9227" priority="2638" operator="greaterThan">
      <formula>0</formula>
    </cfRule>
  </conditionalFormatting>
  <conditionalFormatting sqref="Q83">
    <cfRule type="cellIs" dxfId="9226" priority="2632" operator="lessThan">
      <formula>0</formula>
    </cfRule>
  </conditionalFormatting>
  <conditionalFormatting sqref="R83">
    <cfRule type="cellIs" dxfId="9225" priority="2636" operator="lessThan">
      <formula>0.8</formula>
    </cfRule>
    <cfRule type="cellIs" dxfId="9224" priority="2637" operator="greaterThan">
      <formula>1</formula>
    </cfRule>
  </conditionalFormatting>
  <conditionalFormatting sqref="R83">
    <cfRule type="cellIs" dxfId="9223" priority="2634" operator="greaterThan">
      <formula>1</formula>
    </cfRule>
    <cfRule type="cellIs" dxfId="9222" priority="2635" operator="lessThan">
      <formula>0.8</formula>
    </cfRule>
  </conditionalFormatting>
  <conditionalFormatting sqref="P83">
    <cfRule type="cellIs" dxfId="9221" priority="2633" operator="greaterThan">
      <formula>0</formula>
    </cfRule>
  </conditionalFormatting>
  <conditionalFormatting sqref="Q83">
    <cfRule type="cellIs" dxfId="9220" priority="2631" operator="lessThan">
      <formula>0</formula>
    </cfRule>
  </conditionalFormatting>
  <conditionalFormatting sqref="R83">
    <cfRule type="cellIs" dxfId="9219" priority="2629" operator="lessThan">
      <formula>0.8</formula>
    </cfRule>
    <cfRule type="cellIs" dxfId="9218" priority="2630" operator="greaterThan">
      <formula>1</formula>
    </cfRule>
  </conditionalFormatting>
  <conditionalFormatting sqref="R83">
    <cfRule type="cellIs" dxfId="9217" priority="2627" operator="greaterThan">
      <formula>1</formula>
    </cfRule>
    <cfRule type="cellIs" dxfId="9216" priority="2628" operator="lessThan">
      <formula>0.8</formula>
    </cfRule>
  </conditionalFormatting>
  <conditionalFormatting sqref="P83">
    <cfRule type="cellIs" dxfId="9215" priority="2626" operator="greaterThan">
      <formula>0</formula>
    </cfRule>
  </conditionalFormatting>
  <conditionalFormatting sqref="Q83">
    <cfRule type="cellIs" dxfId="9214" priority="2625" operator="lessThan">
      <formula>0</formula>
    </cfRule>
  </conditionalFormatting>
  <conditionalFormatting sqref="R83">
    <cfRule type="cellIs" dxfId="9213" priority="2623" operator="lessThan">
      <formula>0.8</formula>
    </cfRule>
    <cfRule type="cellIs" dxfId="9212" priority="2624" operator="greaterThan">
      <formula>1</formula>
    </cfRule>
  </conditionalFormatting>
  <conditionalFormatting sqref="R83">
    <cfRule type="cellIs" dxfId="9211" priority="2621" operator="greaterThan">
      <formula>1</formula>
    </cfRule>
    <cfRule type="cellIs" dxfId="9210" priority="2622" operator="lessThan">
      <formula>0.8</formula>
    </cfRule>
  </conditionalFormatting>
  <conditionalFormatting sqref="P83">
    <cfRule type="cellIs" dxfId="9209" priority="2620" operator="greaterThan">
      <formula>0</formula>
    </cfRule>
  </conditionalFormatting>
  <conditionalFormatting sqref="Q83">
    <cfRule type="cellIs" dxfId="9208" priority="2619" operator="lessThan">
      <formula>0</formula>
    </cfRule>
  </conditionalFormatting>
  <conditionalFormatting sqref="R83">
    <cfRule type="cellIs" dxfId="9207" priority="2617" operator="lessThan">
      <formula>0.8</formula>
    </cfRule>
    <cfRule type="cellIs" dxfId="9206" priority="2618" operator="greaterThan">
      <formula>1</formula>
    </cfRule>
  </conditionalFormatting>
  <conditionalFormatting sqref="R83">
    <cfRule type="cellIs" dxfId="9205" priority="2615" operator="greaterThan">
      <formula>1</formula>
    </cfRule>
    <cfRule type="cellIs" dxfId="9204" priority="2616" operator="lessThan">
      <formula>0.8</formula>
    </cfRule>
  </conditionalFormatting>
  <conditionalFormatting sqref="P83">
    <cfRule type="cellIs" dxfId="9203" priority="2614" operator="greaterThan">
      <formula>0</formula>
    </cfRule>
  </conditionalFormatting>
  <conditionalFormatting sqref="Q83">
    <cfRule type="cellIs" dxfId="9202" priority="2613" operator="lessThan">
      <formula>0</formula>
    </cfRule>
  </conditionalFormatting>
  <conditionalFormatting sqref="R83">
    <cfRule type="cellIs" dxfId="9201" priority="2611" operator="lessThan">
      <formula>0.8</formula>
    </cfRule>
    <cfRule type="cellIs" dxfId="9200" priority="2612" operator="greaterThan">
      <formula>1</formula>
    </cfRule>
  </conditionalFormatting>
  <conditionalFormatting sqref="R83">
    <cfRule type="cellIs" dxfId="9199" priority="2609" operator="greaterThan">
      <formula>1</formula>
    </cfRule>
    <cfRule type="cellIs" dxfId="9198" priority="2610" operator="lessThan">
      <formula>0.8</formula>
    </cfRule>
  </conditionalFormatting>
  <conditionalFormatting sqref="P83">
    <cfRule type="cellIs" dxfId="9197" priority="2608" operator="greaterThan">
      <formula>0</formula>
    </cfRule>
  </conditionalFormatting>
  <conditionalFormatting sqref="Q83">
    <cfRule type="cellIs" dxfId="9196" priority="2607" operator="lessThan">
      <formula>0</formula>
    </cfRule>
  </conditionalFormatting>
  <conditionalFormatting sqref="R83">
    <cfRule type="cellIs" dxfId="9195" priority="2605" operator="lessThan">
      <formula>0.8</formula>
    </cfRule>
    <cfRule type="cellIs" dxfId="9194" priority="2606" operator="greaterThan">
      <formula>1</formula>
    </cfRule>
  </conditionalFormatting>
  <conditionalFormatting sqref="R83">
    <cfRule type="cellIs" dxfId="9193" priority="2603" operator="greaterThan">
      <formula>1</formula>
    </cfRule>
    <cfRule type="cellIs" dxfId="9192" priority="2604" operator="lessThan">
      <formula>0.8</formula>
    </cfRule>
  </conditionalFormatting>
  <conditionalFormatting sqref="P83">
    <cfRule type="cellIs" dxfId="9191" priority="2602" operator="greaterThan">
      <formula>0</formula>
    </cfRule>
  </conditionalFormatting>
  <conditionalFormatting sqref="P83">
    <cfRule type="cellIs" dxfId="9190" priority="2596" operator="greaterThan">
      <formula>0</formula>
    </cfRule>
  </conditionalFormatting>
  <conditionalFormatting sqref="Q83">
    <cfRule type="cellIs" dxfId="9189" priority="2601" operator="lessThan">
      <formula>0</formula>
    </cfRule>
  </conditionalFormatting>
  <conditionalFormatting sqref="R83">
    <cfRule type="cellIs" dxfId="9188" priority="2599" operator="lessThan">
      <formula>0.8</formula>
    </cfRule>
    <cfRule type="cellIs" dxfId="9187" priority="2600" operator="greaterThan">
      <formula>1</formula>
    </cfRule>
  </conditionalFormatting>
  <conditionalFormatting sqref="R83">
    <cfRule type="cellIs" dxfId="9186" priority="2597" operator="greaterThan">
      <formula>1</formula>
    </cfRule>
    <cfRule type="cellIs" dxfId="9185" priority="2598" operator="lessThan">
      <formula>0.8</formula>
    </cfRule>
  </conditionalFormatting>
  <conditionalFormatting sqref="P83">
    <cfRule type="cellIs" dxfId="9184" priority="2590" operator="greaterThan">
      <formula>0</formula>
    </cfRule>
  </conditionalFormatting>
  <conditionalFormatting sqref="Q83">
    <cfRule type="cellIs" dxfId="9183" priority="2595" operator="lessThan">
      <formula>0</formula>
    </cfRule>
  </conditionalFormatting>
  <conditionalFormatting sqref="R83">
    <cfRule type="cellIs" dxfId="9182" priority="2593" operator="lessThan">
      <formula>0.8</formula>
    </cfRule>
    <cfRule type="cellIs" dxfId="9181" priority="2594" operator="greaterThan">
      <formula>1</formula>
    </cfRule>
  </conditionalFormatting>
  <conditionalFormatting sqref="R83">
    <cfRule type="cellIs" dxfId="9180" priority="2591" operator="greaterThan">
      <formula>1</formula>
    </cfRule>
    <cfRule type="cellIs" dxfId="9179" priority="2592" operator="lessThan">
      <formula>0.8</formula>
    </cfRule>
  </conditionalFormatting>
  <conditionalFormatting sqref="R83">
    <cfRule type="cellIs" dxfId="9178" priority="2587" operator="lessThan">
      <formula>0.8</formula>
    </cfRule>
    <cfRule type="cellIs" dxfId="9177" priority="2588" operator="greaterThan">
      <formula>1</formula>
    </cfRule>
  </conditionalFormatting>
  <conditionalFormatting sqref="R83">
    <cfRule type="cellIs" dxfId="9176" priority="2585" operator="greaterThan">
      <formula>1</formula>
    </cfRule>
    <cfRule type="cellIs" dxfId="9175" priority="2586" operator="lessThan">
      <formula>0.8</formula>
    </cfRule>
  </conditionalFormatting>
  <conditionalFormatting sqref="P83">
    <cfRule type="cellIs" dxfId="9174" priority="2584" operator="greaterThan">
      <formula>0</formula>
    </cfRule>
  </conditionalFormatting>
  <conditionalFormatting sqref="Q83">
    <cfRule type="cellIs" dxfId="9173" priority="2589" operator="lessThan">
      <formula>0</formula>
    </cfRule>
  </conditionalFormatting>
  <conditionalFormatting sqref="P123 P125:P126 P128:P129 P131">
    <cfRule type="cellIs" dxfId="9172" priority="2578" operator="greaterThan">
      <formula>0</formula>
    </cfRule>
  </conditionalFormatting>
  <conditionalFormatting sqref="Q123 Q125:Q126 Q128:Q129 Q131">
    <cfRule type="cellIs" dxfId="9171" priority="2583" operator="lessThan">
      <formula>0</formula>
    </cfRule>
  </conditionalFormatting>
  <conditionalFormatting sqref="R123 R125:R126 R128:R129 R131">
    <cfRule type="cellIs" dxfId="9170" priority="2581" operator="lessThan">
      <formula>0.8</formula>
    </cfRule>
    <cfRule type="cellIs" dxfId="9169" priority="2582" operator="greaterThan">
      <formula>1</formula>
    </cfRule>
  </conditionalFormatting>
  <conditionalFormatting sqref="R123 R125:R126 R128:R129 R131">
    <cfRule type="cellIs" dxfId="9168" priority="2579" operator="greaterThan">
      <formula>1</formula>
    </cfRule>
    <cfRule type="cellIs" dxfId="9167" priority="2580" operator="lessThan">
      <formula>0.8</formula>
    </cfRule>
  </conditionalFormatting>
  <conditionalFormatting sqref="Q123 Q125:Q126 Q128:Q129 Q131">
    <cfRule type="cellIs" dxfId="9166" priority="2577" operator="lessThan">
      <formula>0</formula>
    </cfRule>
  </conditionalFormatting>
  <conditionalFormatting sqref="R123 R125:R126 R128:R129 R131">
    <cfRule type="cellIs" dxfId="9165" priority="2575" operator="lessThan">
      <formula>0.8</formula>
    </cfRule>
    <cfRule type="cellIs" dxfId="9164" priority="2576" operator="greaterThan">
      <formula>1</formula>
    </cfRule>
  </conditionalFormatting>
  <conditionalFormatting sqref="R123 R125:R126 R128:R129 R131">
    <cfRule type="cellIs" dxfId="9163" priority="2573" operator="greaterThan">
      <formula>1</formula>
    </cfRule>
    <cfRule type="cellIs" dxfId="9162" priority="2574" operator="lessThan">
      <formula>0.8</formula>
    </cfRule>
  </conditionalFormatting>
  <conditionalFormatting sqref="P123 P125:P126 P128:P129 P131">
    <cfRule type="cellIs" dxfId="9161" priority="2572" operator="greaterThan">
      <formula>0</formula>
    </cfRule>
  </conditionalFormatting>
  <conditionalFormatting sqref="Q31">
    <cfRule type="cellIs" dxfId="9160" priority="2571" operator="lessThan">
      <formula>0</formula>
    </cfRule>
  </conditionalFormatting>
  <conditionalFormatting sqref="R31">
    <cfRule type="cellIs" dxfId="9159" priority="2569" operator="lessThan">
      <formula>0.8</formula>
    </cfRule>
    <cfRule type="cellIs" dxfId="9158" priority="2570" operator="greaterThan">
      <formula>1</formula>
    </cfRule>
  </conditionalFormatting>
  <conditionalFormatting sqref="R31">
    <cfRule type="cellIs" dxfId="9157" priority="2567" operator="greaterThan">
      <formula>1</formula>
    </cfRule>
    <cfRule type="cellIs" dxfId="9156" priority="2568" operator="lessThan">
      <formula>0.8</formula>
    </cfRule>
  </conditionalFormatting>
  <conditionalFormatting sqref="P31">
    <cfRule type="cellIs" dxfId="9155" priority="2566" operator="greaterThan">
      <formula>0</formula>
    </cfRule>
  </conditionalFormatting>
  <conditionalFormatting sqref="Q31">
    <cfRule type="cellIs" dxfId="9154" priority="2565" operator="lessThan">
      <formula>0</formula>
    </cfRule>
  </conditionalFormatting>
  <conditionalFormatting sqref="R31">
    <cfRule type="cellIs" dxfId="9153" priority="2563" operator="lessThan">
      <formula>0.8</formula>
    </cfRule>
    <cfRule type="cellIs" dxfId="9152" priority="2564" operator="greaterThan">
      <formula>1</formula>
    </cfRule>
  </conditionalFormatting>
  <conditionalFormatting sqref="R31">
    <cfRule type="cellIs" dxfId="9151" priority="2561" operator="greaterThan">
      <formula>1</formula>
    </cfRule>
    <cfRule type="cellIs" dxfId="9150" priority="2562" operator="lessThan">
      <formula>0.8</formula>
    </cfRule>
  </conditionalFormatting>
  <conditionalFormatting sqref="P31">
    <cfRule type="cellIs" dxfId="9149" priority="2560" operator="greaterThan">
      <formula>0</formula>
    </cfRule>
  </conditionalFormatting>
  <conditionalFormatting sqref="Q31">
    <cfRule type="cellIs" dxfId="9148" priority="2559" operator="lessThan">
      <formula>0</formula>
    </cfRule>
  </conditionalFormatting>
  <conditionalFormatting sqref="R31">
    <cfRule type="cellIs" dxfId="9147" priority="2557" operator="lessThan">
      <formula>0.8</formula>
    </cfRule>
    <cfRule type="cellIs" dxfId="9146" priority="2558" operator="greaterThan">
      <formula>1</formula>
    </cfRule>
  </conditionalFormatting>
  <conditionalFormatting sqref="R31">
    <cfRule type="cellIs" dxfId="9145" priority="2555" operator="greaterThan">
      <formula>1</formula>
    </cfRule>
    <cfRule type="cellIs" dxfId="9144" priority="2556" operator="lessThan">
      <formula>0.8</formula>
    </cfRule>
  </conditionalFormatting>
  <conditionalFormatting sqref="P31">
    <cfRule type="cellIs" dxfId="9143" priority="2554" operator="greaterThan">
      <formula>0</formula>
    </cfRule>
  </conditionalFormatting>
  <conditionalFormatting sqref="Q31">
    <cfRule type="cellIs" dxfId="9142" priority="2553" operator="lessThan">
      <formula>0</formula>
    </cfRule>
  </conditionalFormatting>
  <conditionalFormatting sqref="R31">
    <cfRule type="cellIs" dxfId="9141" priority="2551" operator="lessThan">
      <formula>0.8</formula>
    </cfRule>
    <cfRule type="cellIs" dxfId="9140" priority="2552" operator="greaterThan">
      <formula>1</formula>
    </cfRule>
  </conditionalFormatting>
  <conditionalFormatting sqref="R31">
    <cfRule type="cellIs" dxfId="9139" priority="2549" operator="greaterThan">
      <formula>1</formula>
    </cfRule>
    <cfRule type="cellIs" dxfId="9138" priority="2550" operator="lessThan">
      <formula>0.8</formula>
    </cfRule>
  </conditionalFormatting>
  <conditionalFormatting sqref="P31">
    <cfRule type="cellIs" dxfId="9137" priority="2548" operator="greaterThan">
      <formula>0</formula>
    </cfRule>
  </conditionalFormatting>
  <conditionalFormatting sqref="P31">
    <cfRule type="cellIs" dxfId="9136" priority="2542" operator="greaterThan">
      <formula>0</formula>
    </cfRule>
  </conditionalFormatting>
  <conditionalFormatting sqref="Q31">
    <cfRule type="cellIs" dxfId="9135" priority="2547" operator="lessThan">
      <formula>0</formula>
    </cfRule>
  </conditionalFormatting>
  <conditionalFormatting sqref="R31">
    <cfRule type="cellIs" dxfId="9134" priority="2545" operator="lessThan">
      <formula>0.8</formula>
    </cfRule>
    <cfRule type="cellIs" dxfId="9133" priority="2546" operator="greaterThan">
      <formula>1</formula>
    </cfRule>
  </conditionalFormatting>
  <conditionalFormatting sqref="R31">
    <cfRule type="cellIs" dxfId="9132" priority="2543" operator="greaterThan">
      <formula>1</formula>
    </cfRule>
    <cfRule type="cellIs" dxfId="9131" priority="2544" operator="lessThan">
      <formula>0.8</formula>
    </cfRule>
  </conditionalFormatting>
  <conditionalFormatting sqref="P31">
    <cfRule type="cellIs" dxfId="9130" priority="2536" operator="greaterThan">
      <formula>0</formula>
    </cfRule>
  </conditionalFormatting>
  <conditionalFormatting sqref="Q31">
    <cfRule type="cellIs" dxfId="9129" priority="2541" operator="lessThan">
      <formula>0</formula>
    </cfRule>
  </conditionalFormatting>
  <conditionalFormatting sqref="R31">
    <cfRule type="cellIs" dxfId="9128" priority="2539" operator="lessThan">
      <formula>0.8</formula>
    </cfRule>
    <cfRule type="cellIs" dxfId="9127" priority="2540" operator="greaterThan">
      <formula>1</formula>
    </cfRule>
  </conditionalFormatting>
  <conditionalFormatting sqref="R31">
    <cfRule type="cellIs" dxfId="9126" priority="2537" operator="greaterThan">
      <formula>1</formula>
    </cfRule>
    <cfRule type="cellIs" dxfId="9125" priority="2538" operator="lessThan">
      <formula>0.8</formula>
    </cfRule>
  </conditionalFormatting>
  <conditionalFormatting sqref="R31">
    <cfRule type="cellIs" dxfId="9124" priority="2533" operator="lessThan">
      <formula>0.8</formula>
    </cfRule>
    <cfRule type="cellIs" dxfId="9123" priority="2534" operator="greaterThan">
      <formula>1</formula>
    </cfRule>
  </conditionalFormatting>
  <conditionalFormatting sqref="R31">
    <cfRule type="cellIs" dxfId="9122" priority="2531" operator="greaterThan">
      <formula>1</formula>
    </cfRule>
    <cfRule type="cellIs" dxfId="9121" priority="2532" operator="lessThan">
      <formula>0.8</formula>
    </cfRule>
  </conditionalFormatting>
  <conditionalFormatting sqref="P31">
    <cfRule type="cellIs" dxfId="9120" priority="2530" operator="greaterThan">
      <formula>0</formula>
    </cfRule>
  </conditionalFormatting>
  <conditionalFormatting sqref="Q31">
    <cfRule type="cellIs" dxfId="9119" priority="2535" operator="lessThan">
      <formula>0</formula>
    </cfRule>
  </conditionalFormatting>
  <conditionalFormatting sqref="Q31">
    <cfRule type="cellIs" dxfId="9118" priority="2529" operator="lessThan">
      <formula>0</formula>
    </cfRule>
  </conditionalFormatting>
  <conditionalFormatting sqref="R31">
    <cfRule type="cellIs" dxfId="9117" priority="2527" operator="lessThan">
      <formula>0.8</formula>
    </cfRule>
    <cfRule type="cellIs" dxfId="9116" priority="2528" operator="greaterThan">
      <formula>1</formula>
    </cfRule>
  </conditionalFormatting>
  <conditionalFormatting sqref="R31">
    <cfRule type="cellIs" dxfId="9115" priority="2525" operator="greaterThan">
      <formula>1</formula>
    </cfRule>
    <cfRule type="cellIs" dxfId="9114" priority="2526" operator="lessThan">
      <formula>0.8</formula>
    </cfRule>
  </conditionalFormatting>
  <conditionalFormatting sqref="P31">
    <cfRule type="cellIs" dxfId="9113" priority="2524" operator="greaterThan">
      <formula>0</formula>
    </cfRule>
  </conditionalFormatting>
  <conditionalFormatting sqref="P31">
    <cfRule type="cellIs" dxfId="9112" priority="2518" operator="greaterThan">
      <formula>0</formula>
    </cfRule>
  </conditionalFormatting>
  <conditionalFormatting sqref="Q31">
    <cfRule type="cellIs" dxfId="9111" priority="2523" operator="lessThan">
      <formula>0</formula>
    </cfRule>
  </conditionalFormatting>
  <conditionalFormatting sqref="R31">
    <cfRule type="cellIs" dxfId="9110" priority="2521" operator="lessThan">
      <formula>0.8</formula>
    </cfRule>
    <cfRule type="cellIs" dxfId="9109" priority="2522" operator="greaterThan">
      <formula>1</formula>
    </cfRule>
  </conditionalFormatting>
  <conditionalFormatting sqref="R31">
    <cfRule type="cellIs" dxfId="9108" priority="2519" operator="greaterThan">
      <formula>1</formula>
    </cfRule>
    <cfRule type="cellIs" dxfId="9107" priority="2520" operator="lessThan">
      <formula>0.8</formula>
    </cfRule>
  </conditionalFormatting>
  <conditionalFormatting sqref="P31">
    <cfRule type="cellIs" dxfId="9106" priority="2512" operator="greaterThan">
      <formula>0</formula>
    </cfRule>
  </conditionalFormatting>
  <conditionalFormatting sqref="Q31">
    <cfRule type="cellIs" dxfId="9105" priority="2517" operator="lessThan">
      <formula>0</formula>
    </cfRule>
  </conditionalFormatting>
  <conditionalFormatting sqref="R31">
    <cfRule type="cellIs" dxfId="9104" priority="2515" operator="lessThan">
      <formula>0.8</formula>
    </cfRule>
    <cfRule type="cellIs" dxfId="9103" priority="2516" operator="greaterThan">
      <formula>1</formula>
    </cfRule>
  </conditionalFormatting>
  <conditionalFormatting sqref="R31">
    <cfRule type="cellIs" dxfId="9102" priority="2513" operator="greaterThan">
      <formula>1</formula>
    </cfRule>
    <cfRule type="cellIs" dxfId="9101" priority="2514" operator="lessThan">
      <formula>0.8</formula>
    </cfRule>
  </conditionalFormatting>
  <conditionalFormatting sqref="R31">
    <cfRule type="cellIs" dxfId="9100" priority="2509" operator="lessThan">
      <formula>0.8</formula>
    </cfRule>
    <cfRule type="cellIs" dxfId="9099" priority="2510" operator="greaterThan">
      <formula>1</formula>
    </cfRule>
  </conditionalFormatting>
  <conditionalFormatting sqref="R31">
    <cfRule type="cellIs" dxfId="9098" priority="2507" operator="greaterThan">
      <formula>1</formula>
    </cfRule>
    <cfRule type="cellIs" dxfId="9097" priority="2508" operator="lessThan">
      <formula>0.8</formula>
    </cfRule>
  </conditionalFormatting>
  <conditionalFormatting sqref="P31">
    <cfRule type="cellIs" dxfId="9096" priority="2506" operator="greaterThan">
      <formula>0</formula>
    </cfRule>
  </conditionalFormatting>
  <conditionalFormatting sqref="Q31">
    <cfRule type="cellIs" dxfId="9095" priority="2511" operator="lessThan">
      <formula>0</formula>
    </cfRule>
  </conditionalFormatting>
  <conditionalFormatting sqref="P31">
    <cfRule type="cellIs" dxfId="9094" priority="2500" operator="greaterThan">
      <formula>0</formula>
    </cfRule>
  </conditionalFormatting>
  <conditionalFormatting sqref="Q31">
    <cfRule type="cellIs" dxfId="9093" priority="2505" operator="lessThan">
      <formula>0</formula>
    </cfRule>
  </conditionalFormatting>
  <conditionalFormatting sqref="R31">
    <cfRule type="cellIs" dxfId="9092" priority="2503" operator="lessThan">
      <formula>0.8</formula>
    </cfRule>
    <cfRule type="cellIs" dxfId="9091" priority="2504" operator="greaterThan">
      <formula>1</formula>
    </cfRule>
  </conditionalFormatting>
  <conditionalFormatting sqref="R31">
    <cfRule type="cellIs" dxfId="9090" priority="2501" operator="greaterThan">
      <formula>1</formula>
    </cfRule>
    <cfRule type="cellIs" dxfId="9089" priority="2502" operator="lessThan">
      <formula>0.8</formula>
    </cfRule>
  </conditionalFormatting>
  <conditionalFormatting sqref="R31">
    <cfRule type="cellIs" dxfId="9088" priority="2497" operator="lessThan">
      <formula>0.8</formula>
    </cfRule>
    <cfRule type="cellIs" dxfId="9087" priority="2498" operator="greaterThan">
      <formula>1</formula>
    </cfRule>
  </conditionalFormatting>
  <conditionalFormatting sqref="R31">
    <cfRule type="cellIs" dxfId="9086" priority="2495" operator="greaterThan">
      <formula>1</formula>
    </cfRule>
    <cfRule type="cellIs" dxfId="9085" priority="2496" operator="lessThan">
      <formula>0.8</formula>
    </cfRule>
  </conditionalFormatting>
  <conditionalFormatting sqref="P31">
    <cfRule type="cellIs" dxfId="9084" priority="2494" operator="greaterThan">
      <formula>0</formula>
    </cfRule>
  </conditionalFormatting>
  <conditionalFormatting sqref="Q31">
    <cfRule type="cellIs" dxfId="9083" priority="2499" operator="lessThan">
      <formula>0</formula>
    </cfRule>
  </conditionalFormatting>
  <conditionalFormatting sqref="R31">
    <cfRule type="cellIs" dxfId="9082" priority="2491" operator="lessThan">
      <formula>0.8</formula>
    </cfRule>
    <cfRule type="cellIs" dxfId="9081" priority="2492" operator="greaterThan">
      <formula>1</formula>
    </cfRule>
  </conditionalFormatting>
  <conditionalFormatting sqref="R31">
    <cfRule type="cellIs" dxfId="9080" priority="2489" operator="greaterThan">
      <formula>1</formula>
    </cfRule>
    <cfRule type="cellIs" dxfId="9079" priority="2490" operator="lessThan">
      <formula>0.8</formula>
    </cfRule>
  </conditionalFormatting>
  <conditionalFormatting sqref="P31">
    <cfRule type="cellIs" dxfId="9078" priority="2488" operator="greaterThan">
      <formula>0</formula>
    </cfRule>
  </conditionalFormatting>
  <conditionalFormatting sqref="Q31">
    <cfRule type="cellIs" dxfId="9077" priority="2493" operator="lessThan">
      <formula>0</formula>
    </cfRule>
  </conditionalFormatting>
  <conditionalFormatting sqref="Q31">
    <cfRule type="cellIs" dxfId="9076" priority="2487" operator="lessThan">
      <formula>0</formula>
    </cfRule>
  </conditionalFormatting>
  <conditionalFormatting sqref="R31">
    <cfRule type="cellIs" dxfId="9075" priority="2485" operator="lessThan">
      <formula>0.8</formula>
    </cfRule>
    <cfRule type="cellIs" dxfId="9074" priority="2486" operator="greaterThan">
      <formula>1</formula>
    </cfRule>
  </conditionalFormatting>
  <conditionalFormatting sqref="R31">
    <cfRule type="cellIs" dxfId="9073" priority="2483" operator="greaterThan">
      <formula>1</formula>
    </cfRule>
    <cfRule type="cellIs" dxfId="9072" priority="2484" operator="lessThan">
      <formula>0.8</formula>
    </cfRule>
  </conditionalFormatting>
  <conditionalFormatting sqref="P31">
    <cfRule type="cellIs" dxfId="9071" priority="2482" operator="greaterThan">
      <formula>0</formula>
    </cfRule>
  </conditionalFormatting>
  <conditionalFormatting sqref="Q31">
    <cfRule type="cellIs" dxfId="9070" priority="2476" operator="lessThan">
      <formula>0</formula>
    </cfRule>
  </conditionalFormatting>
  <conditionalFormatting sqref="R31">
    <cfRule type="cellIs" dxfId="9069" priority="2480" operator="lessThan">
      <formula>0.8</formula>
    </cfRule>
    <cfRule type="cellIs" dxfId="9068" priority="2481" operator="greaterThan">
      <formula>1</formula>
    </cfRule>
  </conditionalFormatting>
  <conditionalFormatting sqref="R31">
    <cfRule type="cellIs" dxfId="9067" priority="2478" operator="greaterThan">
      <formula>1</formula>
    </cfRule>
    <cfRule type="cellIs" dxfId="9066" priority="2479" operator="lessThan">
      <formula>0.8</formula>
    </cfRule>
  </conditionalFormatting>
  <conditionalFormatting sqref="P31">
    <cfRule type="cellIs" dxfId="9065" priority="2477" operator="greaterThan">
      <formula>0</formula>
    </cfRule>
  </conditionalFormatting>
  <conditionalFormatting sqref="Q31">
    <cfRule type="cellIs" dxfId="9064" priority="2475" operator="lessThan">
      <formula>0</formula>
    </cfRule>
  </conditionalFormatting>
  <conditionalFormatting sqref="R31">
    <cfRule type="cellIs" dxfId="9063" priority="2473" operator="lessThan">
      <formula>0.8</formula>
    </cfRule>
    <cfRule type="cellIs" dxfId="9062" priority="2474" operator="greaterThan">
      <formula>1</formula>
    </cfRule>
  </conditionalFormatting>
  <conditionalFormatting sqref="R31">
    <cfRule type="cellIs" dxfId="9061" priority="2471" operator="greaterThan">
      <formula>1</formula>
    </cfRule>
    <cfRule type="cellIs" dxfId="9060" priority="2472" operator="lessThan">
      <formula>0.8</formula>
    </cfRule>
  </conditionalFormatting>
  <conditionalFormatting sqref="P31">
    <cfRule type="cellIs" dxfId="9059" priority="2470" operator="greaterThan">
      <formula>0</formula>
    </cfRule>
  </conditionalFormatting>
  <conditionalFormatting sqref="Q31">
    <cfRule type="cellIs" dxfId="9058" priority="2469" operator="lessThan">
      <formula>0</formula>
    </cfRule>
  </conditionalFormatting>
  <conditionalFormatting sqref="R31">
    <cfRule type="cellIs" dxfId="9057" priority="2467" operator="lessThan">
      <formula>0.8</formula>
    </cfRule>
    <cfRule type="cellIs" dxfId="9056" priority="2468" operator="greaterThan">
      <formula>1</formula>
    </cfRule>
  </conditionalFormatting>
  <conditionalFormatting sqref="R31">
    <cfRule type="cellIs" dxfId="9055" priority="2465" operator="greaterThan">
      <formula>1</formula>
    </cfRule>
    <cfRule type="cellIs" dxfId="9054" priority="2466" operator="lessThan">
      <formula>0.8</formula>
    </cfRule>
  </conditionalFormatting>
  <conditionalFormatting sqref="P31">
    <cfRule type="cellIs" dxfId="9053" priority="2464" operator="greaterThan">
      <formula>0</formula>
    </cfRule>
  </conditionalFormatting>
  <conditionalFormatting sqref="Q31">
    <cfRule type="cellIs" dxfId="9052" priority="2463" operator="lessThan">
      <formula>0</formula>
    </cfRule>
  </conditionalFormatting>
  <conditionalFormatting sqref="R31">
    <cfRule type="cellIs" dxfId="9051" priority="2461" operator="lessThan">
      <formula>0.8</formula>
    </cfRule>
    <cfRule type="cellIs" dxfId="9050" priority="2462" operator="greaterThan">
      <formula>1</formula>
    </cfRule>
  </conditionalFormatting>
  <conditionalFormatting sqref="R31">
    <cfRule type="cellIs" dxfId="9049" priority="2459" operator="greaterThan">
      <formula>1</formula>
    </cfRule>
    <cfRule type="cellIs" dxfId="9048" priority="2460" operator="lessThan">
      <formula>0.8</formula>
    </cfRule>
  </conditionalFormatting>
  <conditionalFormatting sqref="P31">
    <cfRule type="cellIs" dxfId="9047" priority="2458" operator="greaterThan">
      <formula>0</formula>
    </cfRule>
  </conditionalFormatting>
  <conditionalFormatting sqref="Q31">
    <cfRule type="cellIs" dxfId="9046" priority="2457" operator="lessThan">
      <formula>0</formula>
    </cfRule>
  </conditionalFormatting>
  <conditionalFormatting sqref="R31">
    <cfRule type="cellIs" dxfId="9045" priority="2455" operator="lessThan">
      <formula>0.8</formula>
    </cfRule>
    <cfRule type="cellIs" dxfId="9044" priority="2456" operator="greaterThan">
      <formula>1</formula>
    </cfRule>
  </conditionalFormatting>
  <conditionalFormatting sqref="R31">
    <cfRule type="cellIs" dxfId="9043" priority="2453" operator="greaterThan">
      <formula>1</formula>
    </cfRule>
    <cfRule type="cellIs" dxfId="9042" priority="2454" operator="lessThan">
      <formula>0.8</formula>
    </cfRule>
  </conditionalFormatting>
  <conditionalFormatting sqref="P31">
    <cfRule type="cellIs" dxfId="9041" priority="2452" operator="greaterThan">
      <formula>0</formula>
    </cfRule>
  </conditionalFormatting>
  <conditionalFormatting sqref="Q31">
    <cfRule type="cellIs" dxfId="9040" priority="2451" operator="lessThan">
      <formula>0</formula>
    </cfRule>
  </conditionalFormatting>
  <conditionalFormatting sqref="R31">
    <cfRule type="cellIs" dxfId="9039" priority="2449" operator="lessThan">
      <formula>0.8</formula>
    </cfRule>
    <cfRule type="cellIs" dxfId="9038" priority="2450" operator="greaterThan">
      <formula>1</formula>
    </cfRule>
  </conditionalFormatting>
  <conditionalFormatting sqref="R31">
    <cfRule type="cellIs" dxfId="9037" priority="2447" operator="greaterThan">
      <formula>1</formula>
    </cfRule>
    <cfRule type="cellIs" dxfId="9036" priority="2448" operator="lessThan">
      <formula>0.8</formula>
    </cfRule>
  </conditionalFormatting>
  <conditionalFormatting sqref="P31">
    <cfRule type="cellIs" dxfId="9035" priority="2446" operator="greaterThan">
      <formula>0</formula>
    </cfRule>
  </conditionalFormatting>
  <conditionalFormatting sqref="P31">
    <cfRule type="cellIs" dxfId="9034" priority="2440" operator="greaterThan">
      <formula>0</formula>
    </cfRule>
  </conditionalFormatting>
  <conditionalFormatting sqref="Q31">
    <cfRule type="cellIs" dxfId="9033" priority="2445" operator="lessThan">
      <formula>0</formula>
    </cfRule>
  </conditionalFormatting>
  <conditionalFormatting sqref="R31">
    <cfRule type="cellIs" dxfId="9032" priority="2443" operator="lessThan">
      <formula>0.8</formula>
    </cfRule>
    <cfRule type="cellIs" dxfId="9031" priority="2444" operator="greaterThan">
      <formula>1</formula>
    </cfRule>
  </conditionalFormatting>
  <conditionalFormatting sqref="R31">
    <cfRule type="cellIs" dxfId="9030" priority="2441" operator="greaterThan">
      <formula>1</formula>
    </cfRule>
    <cfRule type="cellIs" dxfId="9029" priority="2442" operator="lessThan">
      <formula>0.8</formula>
    </cfRule>
  </conditionalFormatting>
  <conditionalFormatting sqref="P31">
    <cfRule type="cellIs" dxfId="9028" priority="2434" operator="greaterThan">
      <formula>0</formula>
    </cfRule>
  </conditionalFormatting>
  <conditionalFormatting sqref="Q31">
    <cfRule type="cellIs" dxfId="9027" priority="2439" operator="lessThan">
      <formula>0</formula>
    </cfRule>
  </conditionalFormatting>
  <conditionalFormatting sqref="R31">
    <cfRule type="cellIs" dxfId="9026" priority="2437" operator="lessThan">
      <formula>0.8</formula>
    </cfRule>
    <cfRule type="cellIs" dxfId="9025" priority="2438" operator="greaterThan">
      <formula>1</formula>
    </cfRule>
  </conditionalFormatting>
  <conditionalFormatting sqref="R31">
    <cfRule type="cellIs" dxfId="9024" priority="2435" operator="greaterThan">
      <formula>1</formula>
    </cfRule>
    <cfRule type="cellIs" dxfId="9023" priority="2436" operator="lessThan">
      <formula>0.8</formula>
    </cfRule>
  </conditionalFormatting>
  <conditionalFormatting sqref="R31">
    <cfRule type="cellIs" dxfId="9022" priority="2431" operator="lessThan">
      <formula>0.8</formula>
    </cfRule>
    <cfRule type="cellIs" dxfId="9021" priority="2432" operator="greaterThan">
      <formula>1</formula>
    </cfRule>
  </conditionalFormatting>
  <conditionalFormatting sqref="R31">
    <cfRule type="cellIs" dxfId="9020" priority="2429" operator="greaterThan">
      <formula>1</formula>
    </cfRule>
    <cfRule type="cellIs" dxfId="9019" priority="2430" operator="lessThan">
      <formula>0.8</formula>
    </cfRule>
  </conditionalFormatting>
  <conditionalFormatting sqref="P31">
    <cfRule type="cellIs" dxfId="9018" priority="2428" operator="greaterThan">
      <formula>0</formula>
    </cfRule>
  </conditionalFormatting>
  <conditionalFormatting sqref="Q31">
    <cfRule type="cellIs" dxfId="9017" priority="2433" operator="lessThan">
      <formula>0</formula>
    </cfRule>
  </conditionalFormatting>
  <conditionalFormatting sqref="Q31">
    <cfRule type="cellIs" dxfId="9016" priority="2427" operator="lessThan">
      <formula>0</formula>
    </cfRule>
  </conditionalFormatting>
  <conditionalFormatting sqref="R31">
    <cfRule type="cellIs" dxfId="9015" priority="2425" operator="lessThan">
      <formula>0.8</formula>
    </cfRule>
    <cfRule type="cellIs" dxfId="9014" priority="2426" operator="greaterThan">
      <formula>1</formula>
    </cfRule>
  </conditionalFormatting>
  <conditionalFormatting sqref="R31">
    <cfRule type="cellIs" dxfId="9013" priority="2423" operator="greaterThan">
      <formula>1</formula>
    </cfRule>
    <cfRule type="cellIs" dxfId="9012" priority="2424" operator="lessThan">
      <formula>0.8</formula>
    </cfRule>
  </conditionalFormatting>
  <conditionalFormatting sqref="P31">
    <cfRule type="cellIs" dxfId="9011" priority="2422" operator="greaterThan">
      <formula>0</formula>
    </cfRule>
  </conditionalFormatting>
  <conditionalFormatting sqref="Q31">
    <cfRule type="cellIs" dxfId="9010" priority="2421" operator="lessThan">
      <formula>0</formula>
    </cfRule>
  </conditionalFormatting>
  <conditionalFormatting sqref="R31">
    <cfRule type="cellIs" dxfId="9009" priority="2419" operator="lessThan">
      <formula>0.8</formula>
    </cfRule>
    <cfRule type="cellIs" dxfId="9008" priority="2420" operator="greaterThan">
      <formula>1</formula>
    </cfRule>
  </conditionalFormatting>
  <conditionalFormatting sqref="R31">
    <cfRule type="cellIs" dxfId="9007" priority="2417" operator="greaterThan">
      <formula>1</formula>
    </cfRule>
    <cfRule type="cellIs" dxfId="9006" priority="2418" operator="lessThan">
      <formula>0.8</formula>
    </cfRule>
  </conditionalFormatting>
  <conditionalFormatting sqref="P31">
    <cfRule type="cellIs" dxfId="9005" priority="2416" operator="greaterThan">
      <formula>0</formula>
    </cfRule>
  </conditionalFormatting>
  <conditionalFormatting sqref="Q31">
    <cfRule type="cellIs" dxfId="9004" priority="2415" operator="lessThan">
      <formula>0</formula>
    </cfRule>
  </conditionalFormatting>
  <conditionalFormatting sqref="R31">
    <cfRule type="cellIs" dxfId="9003" priority="2413" operator="lessThan">
      <formula>0.8</formula>
    </cfRule>
    <cfRule type="cellIs" dxfId="9002" priority="2414" operator="greaterThan">
      <formula>1</formula>
    </cfRule>
  </conditionalFormatting>
  <conditionalFormatting sqref="R31">
    <cfRule type="cellIs" dxfId="9001" priority="2411" operator="greaterThan">
      <formula>1</formula>
    </cfRule>
    <cfRule type="cellIs" dxfId="9000" priority="2412" operator="lessThan">
      <formula>0.8</formula>
    </cfRule>
  </conditionalFormatting>
  <conditionalFormatting sqref="P31">
    <cfRule type="cellIs" dxfId="8999" priority="2410" operator="greaterThan">
      <formula>0</formula>
    </cfRule>
  </conditionalFormatting>
  <conditionalFormatting sqref="Q31">
    <cfRule type="cellIs" dxfId="8998" priority="2409" operator="lessThan">
      <formula>0</formula>
    </cfRule>
  </conditionalFormatting>
  <conditionalFormatting sqref="R31">
    <cfRule type="cellIs" dxfId="8997" priority="2407" operator="lessThan">
      <formula>0.8</formula>
    </cfRule>
    <cfRule type="cellIs" dxfId="8996" priority="2408" operator="greaterThan">
      <formula>1</formula>
    </cfRule>
  </conditionalFormatting>
  <conditionalFormatting sqref="R31">
    <cfRule type="cellIs" dxfId="8995" priority="2405" operator="greaterThan">
      <formula>1</formula>
    </cfRule>
    <cfRule type="cellIs" dxfId="8994" priority="2406" operator="lessThan">
      <formula>0.8</formula>
    </cfRule>
  </conditionalFormatting>
  <conditionalFormatting sqref="P31">
    <cfRule type="cellIs" dxfId="8993" priority="2404" operator="greaterThan">
      <formula>0</formula>
    </cfRule>
  </conditionalFormatting>
  <conditionalFormatting sqref="P31">
    <cfRule type="cellIs" dxfId="8992" priority="2398" operator="greaterThan">
      <formula>0</formula>
    </cfRule>
  </conditionalFormatting>
  <conditionalFormatting sqref="Q31">
    <cfRule type="cellIs" dxfId="8991" priority="2403" operator="lessThan">
      <formula>0</formula>
    </cfRule>
  </conditionalFormatting>
  <conditionalFormatting sqref="R31">
    <cfRule type="cellIs" dxfId="8990" priority="2401" operator="lessThan">
      <formula>0.8</formula>
    </cfRule>
    <cfRule type="cellIs" dxfId="8989" priority="2402" operator="greaterThan">
      <formula>1</formula>
    </cfRule>
  </conditionalFormatting>
  <conditionalFormatting sqref="R31">
    <cfRule type="cellIs" dxfId="8988" priority="2399" operator="greaterThan">
      <formula>1</formula>
    </cfRule>
    <cfRule type="cellIs" dxfId="8987" priority="2400" operator="lessThan">
      <formula>0.8</formula>
    </cfRule>
  </conditionalFormatting>
  <conditionalFormatting sqref="P31">
    <cfRule type="cellIs" dxfId="8986" priority="2392" operator="greaterThan">
      <formula>0</formula>
    </cfRule>
  </conditionalFormatting>
  <conditionalFormatting sqref="Q31">
    <cfRule type="cellIs" dxfId="8985" priority="2397" operator="lessThan">
      <formula>0</formula>
    </cfRule>
  </conditionalFormatting>
  <conditionalFormatting sqref="R31">
    <cfRule type="cellIs" dxfId="8984" priority="2395" operator="lessThan">
      <formula>0.8</formula>
    </cfRule>
    <cfRule type="cellIs" dxfId="8983" priority="2396" operator="greaterThan">
      <formula>1</formula>
    </cfRule>
  </conditionalFormatting>
  <conditionalFormatting sqref="R31">
    <cfRule type="cellIs" dxfId="8982" priority="2393" operator="greaterThan">
      <formula>1</formula>
    </cfRule>
    <cfRule type="cellIs" dxfId="8981" priority="2394" operator="lessThan">
      <formula>0.8</formula>
    </cfRule>
  </conditionalFormatting>
  <conditionalFormatting sqref="R31">
    <cfRule type="cellIs" dxfId="8980" priority="2389" operator="lessThan">
      <formula>0.8</formula>
    </cfRule>
    <cfRule type="cellIs" dxfId="8979" priority="2390" operator="greaterThan">
      <formula>1</formula>
    </cfRule>
  </conditionalFormatting>
  <conditionalFormatting sqref="R31">
    <cfRule type="cellIs" dxfId="8978" priority="2387" operator="greaterThan">
      <formula>1</formula>
    </cfRule>
    <cfRule type="cellIs" dxfId="8977" priority="2388" operator="lessThan">
      <formula>0.8</formula>
    </cfRule>
  </conditionalFormatting>
  <conditionalFormatting sqref="P31">
    <cfRule type="cellIs" dxfId="8976" priority="2386" operator="greaterThan">
      <formula>0</formula>
    </cfRule>
  </conditionalFormatting>
  <conditionalFormatting sqref="Q31">
    <cfRule type="cellIs" dxfId="8975" priority="2391" operator="lessThan">
      <formula>0</formula>
    </cfRule>
  </conditionalFormatting>
  <conditionalFormatting sqref="Q31">
    <cfRule type="cellIs" dxfId="8974" priority="2385" operator="lessThan">
      <formula>0</formula>
    </cfRule>
  </conditionalFormatting>
  <conditionalFormatting sqref="R31">
    <cfRule type="cellIs" dxfId="8973" priority="2383" operator="lessThan">
      <formula>0.8</formula>
    </cfRule>
    <cfRule type="cellIs" dxfId="8972" priority="2384" operator="greaterThan">
      <formula>1</formula>
    </cfRule>
  </conditionalFormatting>
  <conditionalFormatting sqref="R31">
    <cfRule type="cellIs" dxfId="8971" priority="2381" operator="greaterThan">
      <formula>1</formula>
    </cfRule>
    <cfRule type="cellIs" dxfId="8970" priority="2382" operator="lessThan">
      <formula>0.8</formula>
    </cfRule>
  </conditionalFormatting>
  <conditionalFormatting sqref="P31">
    <cfRule type="cellIs" dxfId="8969" priority="2380" operator="greaterThan">
      <formula>0</formula>
    </cfRule>
  </conditionalFormatting>
  <conditionalFormatting sqref="P31">
    <cfRule type="cellIs" dxfId="8968" priority="2374" operator="greaterThan">
      <formula>0</formula>
    </cfRule>
  </conditionalFormatting>
  <conditionalFormatting sqref="Q31">
    <cfRule type="cellIs" dxfId="8967" priority="2379" operator="lessThan">
      <formula>0</formula>
    </cfRule>
  </conditionalFormatting>
  <conditionalFormatting sqref="R31">
    <cfRule type="cellIs" dxfId="8966" priority="2377" operator="lessThan">
      <formula>0.8</formula>
    </cfRule>
    <cfRule type="cellIs" dxfId="8965" priority="2378" operator="greaterThan">
      <formula>1</formula>
    </cfRule>
  </conditionalFormatting>
  <conditionalFormatting sqref="R31">
    <cfRule type="cellIs" dxfId="8964" priority="2375" operator="greaterThan">
      <formula>1</formula>
    </cfRule>
    <cfRule type="cellIs" dxfId="8963" priority="2376" operator="lessThan">
      <formula>0.8</formula>
    </cfRule>
  </conditionalFormatting>
  <conditionalFormatting sqref="P31">
    <cfRule type="cellIs" dxfId="8962" priority="2368" operator="greaterThan">
      <formula>0</formula>
    </cfRule>
  </conditionalFormatting>
  <conditionalFormatting sqref="Q31">
    <cfRule type="cellIs" dxfId="8961" priority="2373" operator="lessThan">
      <formula>0</formula>
    </cfRule>
  </conditionalFormatting>
  <conditionalFormatting sqref="R31">
    <cfRule type="cellIs" dxfId="8960" priority="2371" operator="lessThan">
      <formula>0.8</formula>
    </cfRule>
    <cfRule type="cellIs" dxfId="8959" priority="2372" operator="greaterThan">
      <formula>1</formula>
    </cfRule>
  </conditionalFormatting>
  <conditionalFormatting sqref="R31">
    <cfRule type="cellIs" dxfId="8958" priority="2369" operator="greaterThan">
      <formula>1</formula>
    </cfRule>
    <cfRule type="cellIs" dxfId="8957" priority="2370" operator="lessThan">
      <formula>0.8</formula>
    </cfRule>
  </conditionalFormatting>
  <conditionalFormatting sqref="R31">
    <cfRule type="cellIs" dxfId="8956" priority="2365" operator="lessThan">
      <formula>0.8</formula>
    </cfRule>
    <cfRule type="cellIs" dxfId="8955" priority="2366" operator="greaterThan">
      <formula>1</formula>
    </cfRule>
  </conditionalFormatting>
  <conditionalFormatting sqref="R31">
    <cfRule type="cellIs" dxfId="8954" priority="2363" operator="greaterThan">
      <formula>1</formula>
    </cfRule>
    <cfRule type="cellIs" dxfId="8953" priority="2364" operator="lessThan">
      <formula>0.8</formula>
    </cfRule>
  </conditionalFormatting>
  <conditionalFormatting sqref="P31">
    <cfRule type="cellIs" dxfId="8952" priority="2362" operator="greaterThan">
      <formula>0</formula>
    </cfRule>
  </conditionalFormatting>
  <conditionalFormatting sqref="Q31">
    <cfRule type="cellIs" dxfId="8951" priority="2367" operator="lessThan">
      <formula>0</formula>
    </cfRule>
  </conditionalFormatting>
  <conditionalFormatting sqref="P31">
    <cfRule type="cellIs" dxfId="8950" priority="2356" operator="greaterThan">
      <formula>0</formula>
    </cfRule>
  </conditionalFormatting>
  <conditionalFormatting sqref="Q31">
    <cfRule type="cellIs" dxfId="8949" priority="2361" operator="lessThan">
      <formula>0</formula>
    </cfRule>
  </conditionalFormatting>
  <conditionalFormatting sqref="R31">
    <cfRule type="cellIs" dxfId="8948" priority="2359" operator="lessThan">
      <formula>0.8</formula>
    </cfRule>
    <cfRule type="cellIs" dxfId="8947" priority="2360" operator="greaterThan">
      <formula>1</formula>
    </cfRule>
  </conditionalFormatting>
  <conditionalFormatting sqref="R31">
    <cfRule type="cellIs" dxfId="8946" priority="2357" operator="greaterThan">
      <formula>1</formula>
    </cfRule>
    <cfRule type="cellIs" dxfId="8945" priority="2358" operator="lessThan">
      <formula>0.8</formula>
    </cfRule>
  </conditionalFormatting>
  <conditionalFormatting sqref="R31">
    <cfRule type="cellIs" dxfId="8944" priority="2353" operator="lessThan">
      <formula>0.8</formula>
    </cfRule>
    <cfRule type="cellIs" dxfId="8943" priority="2354" operator="greaterThan">
      <formula>1</formula>
    </cfRule>
  </conditionalFormatting>
  <conditionalFormatting sqref="R31">
    <cfRule type="cellIs" dxfId="8942" priority="2351" operator="greaterThan">
      <formula>1</formula>
    </cfRule>
    <cfRule type="cellIs" dxfId="8941" priority="2352" operator="lessThan">
      <formula>0.8</formula>
    </cfRule>
  </conditionalFormatting>
  <conditionalFormatting sqref="P31">
    <cfRule type="cellIs" dxfId="8940" priority="2350" operator="greaterThan">
      <formula>0</formula>
    </cfRule>
  </conditionalFormatting>
  <conditionalFormatting sqref="Q31">
    <cfRule type="cellIs" dxfId="8939" priority="2355" operator="lessThan">
      <formula>0</formula>
    </cfRule>
  </conditionalFormatting>
  <conditionalFormatting sqref="R31">
    <cfRule type="cellIs" dxfId="8938" priority="2347" operator="lessThan">
      <formula>0.8</formula>
    </cfRule>
    <cfRule type="cellIs" dxfId="8937" priority="2348" operator="greaterThan">
      <formula>1</formula>
    </cfRule>
  </conditionalFormatting>
  <conditionalFormatting sqref="R31">
    <cfRule type="cellIs" dxfId="8936" priority="2345" operator="greaterThan">
      <formula>1</formula>
    </cfRule>
    <cfRule type="cellIs" dxfId="8935" priority="2346" operator="lessThan">
      <formula>0.8</formula>
    </cfRule>
  </conditionalFormatting>
  <conditionalFormatting sqref="P31">
    <cfRule type="cellIs" dxfId="8934" priority="2344" operator="greaterThan">
      <formula>0</formula>
    </cfRule>
  </conditionalFormatting>
  <conditionalFormatting sqref="Q31">
    <cfRule type="cellIs" dxfId="8933" priority="2349" operator="lessThan">
      <formula>0</formula>
    </cfRule>
  </conditionalFormatting>
  <conditionalFormatting sqref="Q31">
    <cfRule type="cellIs" dxfId="8932" priority="2343" operator="lessThan">
      <formula>0</formula>
    </cfRule>
  </conditionalFormatting>
  <conditionalFormatting sqref="R31">
    <cfRule type="cellIs" dxfId="8931" priority="2341" operator="lessThan">
      <formula>0.8</formula>
    </cfRule>
    <cfRule type="cellIs" dxfId="8930" priority="2342" operator="greaterThan">
      <formula>1</formula>
    </cfRule>
  </conditionalFormatting>
  <conditionalFormatting sqref="R31">
    <cfRule type="cellIs" dxfId="8929" priority="2339" operator="greaterThan">
      <formula>1</formula>
    </cfRule>
    <cfRule type="cellIs" dxfId="8928" priority="2340" operator="lessThan">
      <formula>0.8</formula>
    </cfRule>
  </conditionalFormatting>
  <conditionalFormatting sqref="P31">
    <cfRule type="cellIs" dxfId="8927" priority="2338" operator="greaterThan">
      <formula>0</formula>
    </cfRule>
  </conditionalFormatting>
  <conditionalFormatting sqref="Q31">
    <cfRule type="cellIs" dxfId="8926" priority="2332" operator="lessThan">
      <formula>0</formula>
    </cfRule>
  </conditionalFormatting>
  <conditionalFormatting sqref="R31">
    <cfRule type="cellIs" dxfId="8925" priority="2336" operator="lessThan">
      <formula>0.8</formula>
    </cfRule>
    <cfRule type="cellIs" dxfId="8924" priority="2337" operator="greaterThan">
      <formula>1</formula>
    </cfRule>
  </conditionalFormatting>
  <conditionalFormatting sqref="R31">
    <cfRule type="cellIs" dxfId="8923" priority="2334" operator="greaterThan">
      <formula>1</formula>
    </cfRule>
    <cfRule type="cellIs" dxfId="8922" priority="2335" operator="lessThan">
      <formula>0.8</formula>
    </cfRule>
  </conditionalFormatting>
  <conditionalFormatting sqref="P31">
    <cfRule type="cellIs" dxfId="8921" priority="2333" operator="greaterThan">
      <formula>0</formula>
    </cfRule>
  </conditionalFormatting>
  <conditionalFormatting sqref="Q31">
    <cfRule type="cellIs" dxfId="8920" priority="2331" operator="lessThan">
      <formula>0</formula>
    </cfRule>
  </conditionalFormatting>
  <conditionalFormatting sqref="R31">
    <cfRule type="cellIs" dxfId="8919" priority="2329" operator="lessThan">
      <formula>0.8</formula>
    </cfRule>
    <cfRule type="cellIs" dxfId="8918" priority="2330" operator="greaterThan">
      <formula>1</formula>
    </cfRule>
  </conditionalFormatting>
  <conditionalFormatting sqref="R31">
    <cfRule type="cellIs" dxfId="8917" priority="2327" operator="greaterThan">
      <formula>1</formula>
    </cfRule>
    <cfRule type="cellIs" dxfId="8916" priority="2328" operator="lessThan">
      <formula>0.8</formula>
    </cfRule>
  </conditionalFormatting>
  <conditionalFormatting sqref="P31">
    <cfRule type="cellIs" dxfId="8915" priority="2326" operator="greaterThan">
      <formula>0</formula>
    </cfRule>
  </conditionalFormatting>
  <conditionalFormatting sqref="Q31">
    <cfRule type="cellIs" dxfId="8914" priority="2325" operator="lessThan">
      <formula>0</formula>
    </cfRule>
  </conditionalFormatting>
  <conditionalFormatting sqref="R31">
    <cfRule type="cellIs" dxfId="8913" priority="2323" operator="lessThan">
      <formula>0.8</formula>
    </cfRule>
    <cfRule type="cellIs" dxfId="8912" priority="2324" operator="greaterThan">
      <formula>1</formula>
    </cfRule>
  </conditionalFormatting>
  <conditionalFormatting sqref="R31">
    <cfRule type="cellIs" dxfId="8911" priority="2321" operator="greaterThan">
      <formula>1</formula>
    </cfRule>
    <cfRule type="cellIs" dxfId="8910" priority="2322" operator="lessThan">
      <formula>0.8</formula>
    </cfRule>
  </conditionalFormatting>
  <conditionalFormatting sqref="P31">
    <cfRule type="cellIs" dxfId="8909" priority="2320" operator="greaterThan">
      <formula>0</formula>
    </cfRule>
  </conditionalFormatting>
  <conditionalFormatting sqref="Q31">
    <cfRule type="cellIs" dxfId="8908" priority="2319" operator="lessThan">
      <formula>0</formula>
    </cfRule>
  </conditionalFormatting>
  <conditionalFormatting sqref="R31">
    <cfRule type="cellIs" dxfId="8907" priority="2317" operator="lessThan">
      <formula>0.8</formula>
    </cfRule>
    <cfRule type="cellIs" dxfId="8906" priority="2318" operator="greaterThan">
      <formula>1</formula>
    </cfRule>
  </conditionalFormatting>
  <conditionalFormatting sqref="R31">
    <cfRule type="cellIs" dxfId="8905" priority="2315" operator="greaterThan">
      <formula>1</formula>
    </cfRule>
    <cfRule type="cellIs" dxfId="8904" priority="2316" operator="lessThan">
      <formula>0.8</formula>
    </cfRule>
  </conditionalFormatting>
  <conditionalFormatting sqref="P31">
    <cfRule type="cellIs" dxfId="8903" priority="2314" operator="greaterThan">
      <formula>0</formula>
    </cfRule>
  </conditionalFormatting>
  <conditionalFormatting sqref="Q31">
    <cfRule type="cellIs" dxfId="8902" priority="2313" operator="lessThan">
      <formula>0</formula>
    </cfRule>
  </conditionalFormatting>
  <conditionalFormatting sqref="R31">
    <cfRule type="cellIs" dxfId="8901" priority="2311" operator="lessThan">
      <formula>0.8</formula>
    </cfRule>
    <cfRule type="cellIs" dxfId="8900" priority="2312" operator="greaterThan">
      <formula>1</formula>
    </cfRule>
  </conditionalFormatting>
  <conditionalFormatting sqref="R31">
    <cfRule type="cellIs" dxfId="8899" priority="2309" operator="greaterThan">
      <formula>1</formula>
    </cfRule>
    <cfRule type="cellIs" dxfId="8898" priority="2310" operator="lessThan">
      <formula>0.8</formula>
    </cfRule>
  </conditionalFormatting>
  <conditionalFormatting sqref="P31">
    <cfRule type="cellIs" dxfId="8897" priority="2308" operator="greaterThan">
      <formula>0</formula>
    </cfRule>
  </conditionalFormatting>
  <conditionalFormatting sqref="Q31">
    <cfRule type="cellIs" dxfId="8896" priority="2307" operator="lessThan">
      <formula>0</formula>
    </cfRule>
  </conditionalFormatting>
  <conditionalFormatting sqref="R31">
    <cfRule type="cellIs" dxfId="8895" priority="2305" operator="lessThan">
      <formula>0.8</formula>
    </cfRule>
    <cfRule type="cellIs" dxfId="8894" priority="2306" operator="greaterThan">
      <formula>1</formula>
    </cfRule>
  </conditionalFormatting>
  <conditionalFormatting sqref="R31">
    <cfRule type="cellIs" dxfId="8893" priority="2303" operator="greaterThan">
      <formula>1</formula>
    </cfRule>
    <cfRule type="cellIs" dxfId="8892" priority="2304" operator="lessThan">
      <formula>0.8</formula>
    </cfRule>
  </conditionalFormatting>
  <conditionalFormatting sqref="P31">
    <cfRule type="cellIs" dxfId="8891" priority="2302" operator="greaterThan">
      <formula>0</formula>
    </cfRule>
  </conditionalFormatting>
  <conditionalFormatting sqref="P31">
    <cfRule type="cellIs" dxfId="8890" priority="2296" operator="greaterThan">
      <formula>0</formula>
    </cfRule>
  </conditionalFormatting>
  <conditionalFormatting sqref="Q31">
    <cfRule type="cellIs" dxfId="8889" priority="2301" operator="lessThan">
      <formula>0</formula>
    </cfRule>
  </conditionalFormatting>
  <conditionalFormatting sqref="R31">
    <cfRule type="cellIs" dxfId="8888" priority="2299" operator="lessThan">
      <formula>0.8</formula>
    </cfRule>
    <cfRule type="cellIs" dxfId="8887" priority="2300" operator="greaterThan">
      <formula>1</formula>
    </cfRule>
  </conditionalFormatting>
  <conditionalFormatting sqref="R31">
    <cfRule type="cellIs" dxfId="8886" priority="2297" operator="greaterThan">
      <formula>1</formula>
    </cfRule>
    <cfRule type="cellIs" dxfId="8885" priority="2298" operator="lessThan">
      <formula>0.8</formula>
    </cfRule>
  </conditionalFormatting>
  <conditionalFormatting sqref="P31">
    <cfRule type="cellIs" dxfId="8884" priority="2290" operator="greaterThan">
      <formula>0</formula>
    </cfRule>
  </conditionalFormatting>
  <conditionalFormatting sqref="Q31">
    <cfRule type="cellIs" dxfId="8883" priority="2295" operator="lessThan">
      <formula>0</formula>
    </cfRule>
  </conditionalFormatting>
  <conditionalFormatting sqref="R31">
    <cfRule type="cellIs" dxfId="8882" priority="2293" operator="lessThan">
      <formula>0.8</formula>
    </cfRule>
    <cfRule type="cellIs" dxfId="8881" priority="2294" operator="greaterThan">
      <formula>1</formula>
    </cfRule>
  </conditionalFormatting>
  <conditionalFormatting sqref="R31">
    <cfRule type="cellIs" dxfId="8880" priority="2291" operator="greaterThan">
      <formula>1</formula>
    </cfRule>
    <cfRule type="cellIs" dxfId="8879" priority="2292" operator="lessThan">
      <formula>0.8</formula>
    </cfRule>
  </conditionalFormatting>
  <conditionalFormatting sqref="R31">
    <cfRule type="cellIs" dxfId="8878" priority="2287" operator="lessThan">
      <formula>0.8</formula>
    </cfRule>
    <cfRule type="cellIs" dxfId="8877" priority="2288" operator="greaterThan">
      <formula>1</formula>
    </cfRule>
  </conditionalFormatting>
  <conditionalFormatting sqref="R31">
    <cfRule type="cellIs" dxfId="8876" priority="2285" operator="greaterThan">
      <formula>1</formula>
    </cfRule>
    <cfRule type="cellIs" dxfId="8875" priority="2286" operator="lessThan">
      <formula>0.8</formula>
    </cfRule>
  </conditionalFormatting>
  <conditionalFormatting sqref="P31">
    <cfRule type="cellIs" dxfId="8874" priority="2284" operator="greaterThan">
      <formula>0</formula>
    </cfRule>
  </conditionalFormatting>
  <conditionalFormatting sqref="Q31">
    <cfRule type="cellIs" dxfId="8873" priority="2289" operator="lessThan">
      <formula>0</formula>
    </cfRule>
  </conditionalFormatting>
  <conditionalFormatting sqref="P79">
    <cfRule type="cellIs" dxfId="8872" priority="2278" operator="greaterThan">
      <formula>0</formula>
    </cfRule>
  </conditionalFormatting>
  <conditionalFormatting sqref="Q79">
    <cfRule type="cellIs" dxfId="8871" priority="2283" operator="lessThan">
      <formula>0</formula>
    </cfRule>
  </conditionalFormatting>
  <conditionalFormatting sqref="R79">
    <cfRule type="cellIs" dxfId="8870" priority="2281" operator="lessThan">
      <formula>0.8</formula>
    </cfRule>
    <cfRule type="cellIs" dxfId="8869" priority="2282" operator="greaterThan">
      <formula>1</formula>
    </cfRule>
  </conditionalFormatting>
  <conditionalFormatting sqref="R79">
    <cfRule type="cellIs" dxfId="8868" priority="2279" operator="greaterThan">
      <formula>1</formula>
    </cfRule>
    <cfRule type="cellIs" dxfId="8867" priority="2280" operator="lessThan">
      <formula>0.8</formula>
    </cfRule>
  </conditionalFormatting>
  <conditionalFormatting sqref="Q79">
    <cfRule type="cellIs" dxfId="8866" priority="2277" operator="lessThan">
      <formula>0</formula>
    </cfRule>
  </conditionalFormatting>
  <conditionalFormatting sqref="R79">
    <cfRule type="cellIs" dxfId="8865" priority="2275" operator="lessThan">
      <formula>0.8</formula>
    </cfRule>
    <cfRule type="cellIs" dxfId="8864" priority="2276" operator="greaterThan">
      <formula>1</formula>
    </cfRule>
  </conditionalFormatting>
  <conditionalFormatting sqref="R79">
    <cfRule type="cellIs" dxfId="8863" priority="2273" operator="greaterThan">
      <formula>1</formula>
    </cfRule>
    <cfRule type="cellIs" dxfId="8862" priority="2274" operator="lessThan">
      <formula>0.8</formula>
    </cfRule>
  </conditionalFormatting>
  <conditionalFormatting sqref="P79">
    <cfRule type="cellIs" dxfId="8861" priority="2272" operator="greaterThan">
      <formula>0</formula>
    </cfRule>
  </conditionalFormatting>
  <conditionalFormatting sqref="P79">
    <cfRule type="cellIs" dxfId="8860" priority="2266" operator="greaterThan">
      <formula>0</formula>
    </cfRule>
  </conditionalFormatting>
  <conditionalFormatting sqref="Q79">
    <cfRule type="cellIs" dxfId="8859" priority="2271" operator="lessThan">
      <formula>0</formula>
    </cfRule>
  </conditionalFormatting>
  <conditionalFormatting sqref="R79">
    <cfRule type="cellIs" dxfId="8858" priority="2269" operator="lessThan">
      <formula>0.8</formula>
    </cfRule>
    <cfRule type="cellIs" dxfId="8857" priority="2270" operator="greaterThan">
      <formula>1</formula>
    </cfRule>
  </conditionalFormatting>
  <conditionalFormatting sqref="R79">
    <cfRule type="cellIs" dxfId="8856" priority="2267" operator="greaterThan">
      <formula>1</formula>
    </cfRule>
    <cfRule type="cellIs" dxfId="8855" priority="2268" operator="lessThan">
      <formula>0.8</formula>
    </cfRule>
  </conditionalFormatting>
  <conditionalFormatting sqref="Q79">
    <cfRule type="cellIs" dxfId="8854" priority="2260" operator="lessThan">
      <formula>0</formula>
    </cfRule>
  </conditionalFormatting>
  <conditionalFormatting sqref="P79">
    <cfRule type="cellIs" dxfId="8853" priority="2261" operator="greaterThan">
      <formula>0</formula>
    </cfRule>
  </conditionalFormatting>
  <conditionalFormatting sqref="R79">
    <cfRule type="cellIs" dxfId="8852" priority="2264" operator="lessThan">
      <formula>0.8</formula>
    </cfRule>
    <cfRule type="cellIs" dxfId="8851" priority="2265" operator="greaterThan">
      <formula>1</formula>
    </cfRule>
  </conditionalFormatting>
  <conditionalFormatting sqref="R79">
    <cfRule type="cellIs" dxfId="8850" priority="2262" operator="greaterThan">
      <formula>1</formula>
    </cfRule>
    <cfRule type="cellIs" dxfId="8849" priority="2263" operator="lessThan">
      <formula>0.8</formula>
    </cfRule>
  </conditionalFormatting>
  <conditionalFormatting sqref="Q79">
    <cfRule type="cellIs" dxfId="8848" priority="2254" operator="lessThan">
      <formula>0</formula>
    </cfRule>
  </conditionalFormatting>
  <conditionalFormatting sqref="R79">
    <cfRule type="cellIs" dxfId="8847" priority="2258" operator="lessThan">
      <formula>0.8</formula>
    </cfRule>
    <cfRule type="cellIs" dxfId="8846" priority="2259" operator="greaterThan">
      <formula>1</formula>
    </cfRule>
  </conditionalFormatting>
  <conditionalFormatting sqref="R79">
    <cfRule type="cellIs" dxfId="8845" priority="2256" operator="greaterThan">
      <formula>1</formula>
    </cfRule>
    <cfRule type="cellIs" dxfId="8844" priority="2257" operator="lessThan">
      <formula>0.8</formula>
    </cfRule>
  </conditionalFormatting>
  <conditionalFormatting sqref="P79">
    <cfRule type="cellIs" dxfId="8843" priority="2255" operator="greaterThan">
      <formula>0</formula>
    </cfRule>
  </conditionalFormatting>
  <conditionalFormatting sqref="Q79">
    <cfRule type="cellIs" dxfId="8842" priority="2253" operator="lessThan">
      <formula>0</formula>
    </cfRule>
  </conditionalFormatting>
  <conditionalFormatting sqref="R79">
    <cfRule type="cellIs" dxfId="8841" priority="2251" operator="lessThan">
      <formula>0.8</formula>
    </cfRule>
    <cfRule type="cellIs" dxfId="8840" priority="2252" operator="greaterThan">
      <formula>1</formula>
    </cfRule>
  </conditionalFormatting>
  <conditionalFormatting sqref="R79">
    <cfRule type="cellIs" dxfId="8839" priority="2249" operator="greaterThan">
      <formula>1</formula>
    </cfRule>
    <cfRule type="cellIs" dxfId="8838" priority="2250" operator="lessThan">
      <formula>0.8</formula>
    </cfRule>
  </conditionalFormatting>
  <conditionalFormatting sqref="P79">
    <cfRule type="cellIs" dxfId="8837" priority="2248" operator="greaterThan">
      <formula>0</formula>
    </cfRule>
  </conditionalFormatting>
  <conditionalFormatting sqref="Q79">
    <cfRule type="cellIs" dxfId="8836" priority="2247" operator="lessThan">
      <formula>0</formula>
    </cfRule>
  </conditionalFormatting>
  <conditionalFormatting sqref="R79">
    <cfRule type="cellIs" dxfId="8835" priority="2245" operator="lessThan">
      <formula>0.8</formula>
    </cfRule>
    <cfRule type="cellIs" dxfId="8834" priority="2246" operator="greaterThan">
      <formula>1</formula>
    </cfRule>
  </conditionalFormatting>
  <conditionalFormatting sqref="R79">
    <cfRule type="cellIs" dxfId="8833" priority="2243" operator="greaterThan">
      <formula>1</formula>
    </cfRule>
    <cfRule type="cellIs" dxfId="8832" priority="2244" operator="lessThan">
      <formula>0.8</formula>
    </cfRule>
  </conditionalFormatting>
  <conditionalFormatting sqref="P79">
    <cfRule type="cellIs" dxfId="8831" priority="2242" operator="greaterThan">
      <formula>0</formula>
    </cfRule>
  </conditionalFormatting>
  <conditionalFormatting sqref="P79">
    <cfRule type="cellIs" dxfId="8830" priority="2236" operator="greaterThan">
      <formula>0</formula>
    </cfRule>
  </conditionalFormatting>
  <conditionalFormatting sqref="Q79">
    <cfRule type="cellIs" dxfId="8829" priority="2241" operator="lessThan">
      <formula>0</formula>
    </cfRule>
  </conditionalFormatting>
  <conditionalFormatting sqref="R79">
    <cfRule type="cellIs" dxfId="8828" priority="2239" operator="lessThan">
      <formula>0.8</formula>
    </cfRule>
    <cfRule type="cellIs" dxfId="8827" priority="2240" operator="greaterThan">
      <formula>1</formula>
    </cfRule>
  </conditionalFormatting>
  <conditionalFormatting sqref="R79">
    <cfRule type="cellIs" dxfId="8826" priority="2237" operator="greaterThan">
      <formula>1</formula>
    </cfRule>
    <cfRule type="cellIs" dxfId="8825" priority="2238" operator="lessThan">
      <formula>0.8</formula>
    </cfRule>
  </conditionalFormatting>
  <conditionalFormatting sqref="P71:P78">
    <cfRule type="cellIs" dxfId="8824" priority="2230" operator="greaterThan">
      <formula>0</formula>
    </cfRule>
  </conditionalFormatting>
  <conditionalFormatting sqref="Q71:Q78">
    <cfRule type="cellIs" dxfId="8823" priority="2235" operator="lessThan">
      <formula>0</formula>
    </cfRule>
  </conditionalFormatting>
  <conditionalFormatting sqref="R71:R78">
    <cfRule type="cellIs" dxfId="8822" priority="2233" operator="lessThan">
      <formula>0.8</formula>
    </cfRule>
    <cfRule type="cellIs" dxfId="8821" priority="2234" operator="greaterThan">
      <formula>1</formula>
    </cfRule>
  </conditionalFormatting>
  <conditionalFormatting sqref="R71:R78">
    <cfRule type="cellIs" dxfId="8820" priority="2231" operator="greaterThan">
      <formula>1</formula>
    </cfRule>
    <cfRule type="cellIs" dxfId="8819" priority="2232" operator="lessThan">
      <formula>0.8</formula>
    </cfRule>
  </conditionalFormatting>
  <conditionalFormatting sqref="Q148:Q153">
    <cfRule type="cellIs" dxfId="8818" priority="2229" operator="lessThan">
      <formula>0</formula>
    </cfRule>
  </conditionalFormatting>
  <conditionalFormatting sqref="R148:R153">
    <cfRule type="cellIs" dxfId="8817" priority="2227" operator="lessThan">
      <formula>0.8</formula>
    </cfRule>
    <cfRule type="cellIs" dxfId="8816" priority="2228" operator="greaterThan">
      <formula>1</formula>
    </cfRule>
  </conditionalFormatting>
  <conditionalFormatting sqref="R148:R153">
    <cfRule type="cellIs" dxfId="8815" priority="2225" operator="greaterThan">
      <formula>1</formula>
    </cfRule>
    <cfRule type="cellIs" dxfId="8814" priority="2226" operator="lessThan">
      <formula>0.8</formula>
    </cfRule>
  </conditionalFormatting>
  <conditionalFormatting sqref="P148:P153">
    <cfRule type="cellIs" dxfId="8813" priority="2224" operator="greaterThan">
      <formula>0</formula>
    </cfRule>
  </conditionalFormatting>
  <conditionalFormatting sqref="Q148:Q153">
    <cfRule type="cellIs" dxfId="8812" priority="2223" operator="lessThan">
      <formula>0</formula>
    </cfRule>
  </conditionalFormatting>
  <conditionalFormatting sqref="R148:R153">
    <cfRule type="cellIs" dxfId="8811" priority="2221" operator="lessThan">
      <formula>0.8</formula>
    </cfRule>
    <cfRule type="cellIs" dxfId="8810" priority="2222" operator="greaterThan">
      <formula>1</formula>
    </cfRule>
  </conditionalFormatting>
  <conditionalFormatting sqref="R148:R153">
    <cfRule type="cellIs" dxfId="8809" priority="2219" operator="greaterThan">
      <formula>1</formula>
    </cfRule>
    <cfRule type="cellIs" dxfId="8808" priority="2220" operator="lessThan">
      <formula>0.8</formula>
    </cfRule>
  </conditionalFormatting>
  <conditionalFormatting sqref="P148:P153">
    <cfRule type="cellIs" dxfId="8807" priority="2218" operator="greaterThan">
      <formula>0</formula>
    </cfRule>
  </conditionalFormatting>
  <conditionalFormatting sqref="Q148:Q153">
    <cfRule type="cellIs" dxfId="8806" priority="2217" operator="lessThan">
      <formula>0</formula>
    </cfRule>
  </conditionalFormatting>
  <conditionalFormatting sqref="R148:R153">
    <cfRule type="cellIs" dxfId="8805" priority="2215" operator="lessThan">
      <formula>0.8</formula>
    </cfRule>
    <cfRule type="cellIs" dxfId="8804" priority="2216" operator="greaterThan">
      <formula>1</formula>
    </cfRule>
  </conditionalFormatting>
  <conditionalFormatting sqref="R148:R153">
    <cfRule type="cellIs" dxfId="8803" priority="2213" operator="greaterThan">
      <formula>1</formula>
    </cfRule>
    <cfRule type="cellIs" dxfId="8802" priority="2214" operator="lessThan">
      <formula>0.8</formula>
    </cfRule>
  </conditionalFormatting>
  <conditionalFormatting sqref="P148:P153">
    <cfRule type="cellIs" dxfId="8801" priority="2212" operator="greaterThan">
      <formula>0</formula>
    </cfRule>
  </conditionalFormatting>
  <conditionalFormatting sqref="Q148:Q153">
    <cfRule type="cellIs" dxfId="8800" priority="2211" operator="lessThan">
      <formula>0</formula>
    </cfRule>
  </conditionalFormatting>
  <conditionalFormatting sqref="R148:R153">
    <cfRule type="cellIs" dxfId="8799" priority="2209" operator="lessThan">
      <formula>0.8</formula>
    </cfRule>
    <cfRule type="cellIs" dxfId="8798" priority="2210" operator="greaterThan">
      <formula>1</formula>
    </cfRule>
  </conditionalFormatting>
  <conditionalFormatting sqref="R148:R153">
    <cfRule type="cellIs" dxfId="8797" priority="2207" operator="greaterThan">
      <formula>1</formula>
    </cfRule>
    <cfRule type="cellIs" dxfId="8796" priority="2208" operator="lessThan">
      <formula>0.8</formula>
    </cfRule>
  </conditionalFormatting>
  <conditionalFormatting sqref="P148:P153">
    <cfRule type="cellIs" dxfId="8795" priority="2206" operator="greaterThan">
      <formula>0</formula>
    </cfRule>
  </conditionalFormatting>
  <conditionalFormatting sqref="P148:P153">
    <cfRule type="cellIs" dxfId="8794" priority="2200" operator="greaterThan">
      <formula>0</formula>
    </cfRule>
  </conditionalFormatting>
  <conditionalFormatting sqref="Q148:Q153">
    <cfRule type="cellIs" dxfId="8793" priority="2205" operator="lessThan">
      <formula>0</formula>
    </cfRule>
  </conditionalFormatting>
  <conditionalFormatting sqref="R148:R153">
    <cfRule type="cellIs" dxfId="8792" priority="2203" operator="lessThan">
      <formula>0.8</formula>
    </cfRule>
    <cfRule type="cellIs" dxfId="8791" priority="2204" operator="greaterThan">
      <formula>1</formula>
    </cfRule>
  </conditionalFormatting>
  <conditionalFormatting sqref="R148:R153">
    <cfRule type="cellIs" dxfId="8790" priority="2201" operator="greaterThan">
      <formula>1</formula>
    </cfRule>
    <cfRule type="cellIs" dxfId="8789" priority="2202" operator="lessThan">
      <formula>0.8</formula>
    </cfRule>
  </conditionalFormatting>
  <conditionalFormatting sqref="P148:P153">
    <cfRule type="cellIs" dxfId="8788" priority="2194" operator="greaterThan">
      <formula>0</formula>
    </cfRule>
  </conditionalFormatting>
  <conditionalFormatting sqref="Q148:Q153">
    <cfRule type="cellIs" dxfId="8787" priority="2199" operator="lessThan">
      <formula>0</formula>
    </cfRule>
  </conditionalFormatting>
  <conditionalFormatting sqref="R148:R153">
    <cfRule type="cellIs" dxfId="8786" priority="2197" operator="lessThan">
      <formula>0.8</formula>
    </cfRule>
    <cfRule type="cellIs" dxfId="8785" priority="2198" operator="greaterThan">
      <formula>1</formula>
    </cfRule>
  </conditionalFormatting>
  <conditionalFormatting sqref="R148:R153">
    <cfRule type="cellIs" dxfId="8784" priority="2195" operator="greaterThan">
      <formula>1</formula>
    </cfRule>
    <cfRule type="cellIs" dxfId="8783" priority="2196" operator="lessThan">
      <formula>0.8</formula>
    </cfRule>
  </conditionalFormatting>
  <conditionalFormatting sqref="R148:R153">
    <cfRule type="cellIs" dxfId="8782" priority="2191" operator="lessThan">
      <formula>0.8</formula>
    </cfRule>
    <cfRule type="cellIs" dxfId="8781" priority="2192" operator="greaterThan">
      <formula>1</formula>
    </cfRule>
  </conditionalFormatting>
  <conditionalFormatting sqref="R148:R153">
    <cfRule type="cellIs" dxfId="8780" priority="2189" operator="greaterThan">
      <formula>1</formula>
    </cfRule>
    <cfRule type="cellIs" dxfId="8779" priority="2190" operator="lessThan">
      <formula>0.8</formula>
    </cfRule>
  </conditionalFormatting>
  <conditionalFormatting sqref="P148:P153">
    <cfRule type="cellIs" dxfId="8778" priority="2188" operator="greaterThan">
      <formula>0</formula>
    </cfRule>
  </conditionalFormatting>
  <conditionalFormatting sqref="Q148:Q153">
    <cfRule type="cellIs" dxfId="8777" priority="2193" operator="lessThan">
      <formula>0</formula>
    </cfRule>
  </conditionalFormatting>
  <conditionalFormatting sqref="Q148:Q153">
    <cfRule type="cellIs" dxfId="8776" priority="2187" operator="lessThan">
      <formula>0</formula>
    </cfRule>
  </conditionalFormatting>
  <conditionalFormatting sqref="R148:R153">
    <cfRule type="cellIs" dxfId="8775" priority="2185" operator="lessThan">
      <formula>0.8</formula>
    </cfRule>
    <cfRule type="cellIs" dxfId="8774" priority="2186" operator="greaterThan">
      <formula>1</formula>
    </cfRule>
  </conditionalFormatting>
  <conditionalFormatting sqref="R148:R153">
    <cfRule type="cellIs" dxfId="8773" priority="2183" operator="greaterThan">
      <formula>1</formula>
    </cfRule>
    <cfRule type="cellIs" dxfId="8772" priority="2184" operator="lessThan">
      <formula>0.8</formula>
    </cfRule>
  </conditionalFormatting>
  <conditionalFormatting sqref="P148:P153">
    <cfRule type="cellIs" dxfId="8771" priority="2182" operator="greaterThan">
      <formula>0</formula>
    </cfRule>
  </conditionalFormatting>
  <conditionalFormatting sqref="P148:P153">
    <cfRule type="cellIs" dxfId="8770" priority="2176" operator="greaterThan">
      <formula>0</formula>
    </cfRule>
  </conditionalFormatting>
  <conditionalFormatting sqref="Q148:Q153">
    <cfRule type="cellIs" dxfId="8769" priority="2181" operator="lessThan">
      <formula>0</formula>
    </cfRule>
  </conditionalFormatting>
  <conditionalFormatting sqref="R148:R153">
    <cfRule type="cellIs" dxfId="8768" priority="2179" operator="lessThan">
      <formula>0.8</formula>
    </cfRule>
    <cfRule type="cellIs" dxfId="8767" priority="2180" operator="greaterThan">
      <formula>1</formula>
    </cfRule>
  </conditionalFormatting>
  <conditionalFormatting sqref="R148:R153">
    <cfRule type="cellIs" dxfId="8766" priority="2177" operator="greaterThan">
      <formula>1</formula>
    </cfRule>
    <cfRule type="cellIs" dxfId="8765" priority="2178" operator="lessThan">
      <formula>0.8</formula>
    </cfRule>
  </conditionalFormatting>
  <conditionalFormatting sqref="P148:P153">
    <cfRule type="cellIs" dxfId="8764" priority="2170" operator="greaterThan">
      <formula>0</formula>
    </cfRule>
  </conditionalFormatting>
  <conditionalFormatting sqref="Q148:Q153">
    <cfRule type="cellIs" dxfId="8763" priority="2175" operator="lessThan">
      <formula>0</formula>
    </cfRule>
  </conditionalFormatting>
  <conditionalFormatting sqref="R148:R153">
    <cfRule type="cellIs" dxfId="8762" priority="2173" operator="lessThan">
      <formula>0.8</formula>
    </cfRule>
    <cfRule type="cellIs" dxfId="8761" priority="2174" operator="greaterThan">
      <formula>1</formula>
    </cfRule>
  </conditionalFormatting>
  <conditionalFormatting sqref="R148:R153">
    <cfRule type="cellIs" dxfId="8760" priority="2171" operator="greaterThan">
      <formula>1</formula>
    </cfRule>
    <cfRule type="cellIs" dxfId="8759" priority="2172" operator="lessThan">
      <formula>0.8</formula>
    </cfRule>
  </conditionalFormatting>
  <conditionalFormatting sqref="R148:R153">
    <cfRule type="cellIs" dxfId="8758" priority="2167" operator="lessThan">
      <formula>0.8</formula>
    </cfRule>
    <cfRule type="cellIs" dxfId="8757" priority="2168" operator="greaterThan">
      <formula>1</formula>
    </cfRule>
  </conditionalFormatting>
  <conditionalFormatting sqref="R148:R153">
    <cfRule type="cellIs" dxfId="8756" priority="2165" operator="greaterThan">
      <formula>1</formula>
    </cfRule>
    <cfRule type="cellIs" dxfId="8755" priority="2166" operator="lessThan">
      <formula>0.8</formula>
    </cfRule>
  </conditionalFormatting>
  <conditionalFormatting sqref="P148:P153">
    <cfRule type="cellIs" dxfId="8754" priority="2164" operator="greaterThan">
      <formula>0</formula>
    </cfRule>
  </conditionalFormatting>
  <conditionalFormatting sqref="Q148:Q153">
    <cfRule type="cellIs" dxfId="8753" priority="2169" operator="lessThan">
      <formula>0</formula>
    </cfRule>
  </conditionalFormatting>
  <conditionalFormatting sqref="P148:P153">
    <cfRule type="cellIs" dxfId="8752" priority="2158" operator="greaterThan">
      <formula>0</formula>
    </cfRule>
  </conditionalFormatting>
  <conditionalFormatting sqref="Q148:Q153">
    <cfRule type="cellIs" dxfId="8751" priority="2163" operator="lessThan">
      <formula>0</formula>
    </cfRule>
  </conditionalFormatting>
  <conditionalFormatting sqref="R148:R153">
    <cfRule type="cellIs" dxfId="8750" priority="2161" operator="lessThan">
      <formula>0.8</formula>
    </cfRule>
    <cfRule type="cellIs" dxfId="8749" priority="2162" operator="greaterThan">
      <formula>1</formula>
    </cfRule>
  </conditionalFormatting>
  <conditionalFormatting sqref="R148:R153">
    <cfRule type="cellIs" dxfId="8748" priority="2159" operator="greaterThan">
      <formula>1</formula>
    </cfRule>
    <cfRule type="cellIs" dxfId="8747" priority="2160" operator="lessThan">
      <formula>0.8</formula>
    </cfRule>
  </conditionalFormatting>
  <conditionalFormatting sqref="R148:R153">
    <cfRule type="cellIs" dxfId="8746" priority="2155" operator="lessThan">
      <formula>0.8</formula>
    </cfRule>
    <cfRule type="cellIs" dxfId="8745" priority="2156" operator="greaterThan">
      <formula>1</formula>
    </cfRule>
  </conditionalFormatting>
  <conditionalFormatting sqref="R148:R153">
    <cfRule type="cellIs" dxfId="8744" priority="2153" operator="greaterThan">
      <formula>1</formula>
    </cfRule>
    <cfRule type="cellIs" dxfId="8743" priority="2154" operator="lessThan">
      <formula>0.8</formula>
    </cfRule>
  </conditionalFormatting>
  <conditionalFormatting sqref="P148:P153">
    <cfRule type="cellIs" dxfId="8742" priority="2152" operator="greaterThan">
      <formula>0</formula>
    </cfRule>
  </conditionalFormatting>
  <conditionalFormatting sqref="Q148:Q153">
    <cfRule type="cellIs" dxfId="8741" priority="2157" operator="lessThan">
      <formula>0</formula>
    </cfRule>
  </conditionalFormatting>
  <conditionalFormatting sqref="R148:R153">
    <cfRule type="cellIs" dxfId="8740" priority="2149" operator="lessThan">
      <formula>0.8</formula>
    </cfRule>
    <cfRule type="cellIs" dxfId="8739" priority="2150" operator="greaterThan">
      <formula>1</formula>
    </cfRule>
  </conditionalFormatting>
  <conditionalFormatting sqref="R148:R153">
    <cfRule type="cellIs" dxfId="8738" priority="2147" operator="greaterThan">
      <formula>1</formula>
    </cfRule>
    <cfRule type="cellIs" dxfId="8737" priority="2148" operator="lessThan">
      <formula>0.8</formula>
    </cfRule>
  </conditionalFormatting>
  <conditionalFormatting sqref="P148:P153">
    <cfRule type="cellIs" dxfId="8736" priority="2146" operator="greaterThan">
      <formula>0</formula>
    </cfRule>
  </conditionalFormatting>
  <conditionalFormatting sqref="Q148:Q153">
    <cfRule type="cellIs" dxfId="8735" priority="2151" operator="lessThan">
      <formula>0</formula>
    </cfRule>
  </conditionalFormatting>
  <conditionalFormatting sqref="Q148:Q153">
    <cfRule type="cellIs" dxfId="8734" priority="2145" operator="lessThan">
      <formula>0</formula>
    </cfRule>
  </conditionalFormatting>
  <conditionalFormatting sqref="R148:R153">
    <cfRule type="cellIs" dxfId="8733" priority="2143" operator="lessThan">
      <formula>0.8</formula>
    </cfRule>
    <cfRule type="cellIs" dxfId="8732" priority="2144" operator="greaterThan">
      <formula>1</formula>
    </cfRule>
  </conditionalFormatting>
  <conditionalFormatting sqref="R148:R153">
    <cfRule type="cellIs" dxfId="8731" priority="2141" operator="greaterThan">
      <formula>1</formula>
    </cfRule>
    <cfRule type="cellIs" dxfId="8730" priority="2142" operator="lessThan">
      <formula>0.8</formula>
    </cfRule>
  </conditionalFormatting>
  <conditionalFormatting sqref="P148:P153">
    <cfRule type="cellIs" dxfId="8729" priority="2140" operator="greaterThan">
      <formula>0</formula>
    </cfRule>
  </conditionalFormatting>
  <conditionalFormatting sqref="Q148:Q153">
    <cfRule type="cellIs" dxfId="8728" priority="2134" operator="lessThan">
      <formula>0</formula>
    </cfRule>
  </conditionalFormatting>
  <conditionalFormatting sqref="R148:R153">
    <cfRule type="cellIs" dxfId="8727" priority="2138" operator="lessThan">
      <formula>0.8</formula>
    </cfRule>
    <cfRule type="cellIs" dxfId="8726" priority="2139" operator="greaterThan">
      <formula>1</formula>
    </cfRule>
  </conditionalFormatting>
  <conditionalFormatting sqref="R148:R153">
    <cfRule type="cellIs" dxfId="8725" priority="2136" operator="greaterThan">
      <formula>1</formula>
    </cfRule>
    <cfRule type="cellIs" dxfId="8724" priority="2137" operator="lessThan">
      <formula>0.8</formula>
    </cfRule>
  </conditionalFormatting>
  <conditionalFormatting sqref="P148:P153">
    <cfRule type="cellIs" dxfId="8723" priority="2135" operator="greaterThan">
      <formula>0</formula>
    </cfRule>
  </conditionalFormatting>
  <conditionalFormatting sqref="Q148:Q153">
    <cfRule type="cellIs" dxfId="8722" priority="2133" operator="lessThan">
      <formula>0</formula>
    </cfRule>
  </conditionalFormatting>
  <conditionalFormatting sqref="R148:R153">
    <cfRule type="cellIs" dxfId="8721" priority="2131" operator="lessThan">
      <formula>0.8</formula>
    </cfRule>
    <cfRule type="cellIs" dxfId="8720" priority="2132" operator="greaterThan">
      <formula>1</formula>
    </cfRule>
  </conditionalFormatting>
  <conditionalFormatting sqref="R148:R153">
    <cfRule type="cellIs" dxfId="8719" priority="2129" operator="greaterThan">
      <formula>1</formula>
    </cfRule>
    <cfRule type="cellIs" dxfId="8718" priority="2130" operator="lessThan">
      <formula>0.8</formula>
    </cfRule>
  </conditionalFormatting>
  <conditionalFormatting sqref="P148:P153">
    <cfRule type="cellIs" dxfId="8717" priority="2128" operator="greaterThan">
      <formula>0</formula>
    </cfRule>
  </conditionalFormatting>
  <conditionalFormatting sqref="Q148:Q153">
    <cfRule type="cellIs" dxfId="8716" priority="2127" operator="lessThan">
      <formula>0</formula>
    </cfRule>
  </conditionalFormatting>
  <conditionalFormatting sqref="R148:R153">
    <cfRule type="cellIs" dxfId="8715" priority="2125" operator="lessThan">
      <formula>0.8</formula>
    </cfRule>
    <cfRule type="cellIs" dxfId="8714" priority="2126" operator="greaterThan">
      <formula>1</formula>
    </cfRule>
  </conditionalFormatting>
  <conditionalFormatting sqref="R148:R153">
    <cfRule type="cellIs" dxfId="8713" priority="2123" operator="greaterThan">
      <formula>1</formula>
    </cfRule>
    <cfRule type="cellIs" dxfId="8712" priority="2124" operator="lessThan">
      <formula>0.8</formula>
    </cfRule>
  </conditionalFormatting>
  <conditionalFormatting sqref="P148:P153">
    <cfRule type="cellIs" dxfId="8711" priority="2122" operator="greaterThan">
      <formula>0</formula>
    </cfRule>
  </conditionalFormatting>
  <conditionalFormatting sqref="Q148:Q153">
    <cfRule type="cellIs" dxfId="8710" priority="2121" operator="lessThan">
      <formula>0</formula>
    </cfRule>
  </conditionalFormatting>
  <conditionalFormatting sqref="R148:R153">
    <cfRule type="cellIs" dxfId="8709" priority="2119" operator="lessThan">
      <formula>0.8</formula>
    </cfRule>
    <cfRule type="cellIs" dxfId="8708" priority="2120" operator="greaterThan">
      <formula>1</formula>
    </cfRule>
  </conditionalFormatting>
  <conditionalFormatting sqref="R148:R153">
    <cfRule type="cellIs" dxfId="8707" priority="2117" operator="greaterThan">
      <formula>1</formula>
    </cfRule>
    <cfRule type="cellIs" dxfId="8706" priority="2118" operator="lessThan">
      <formula>0.8</formula>
    </cfRule>
  </conditionalFormatting>
  <conditionalFormatting sqref="P148:P153">
    <cfRule type="cellIs" dxfId="8705" priority="2116" operator="greaterThan">
      <formula>0</formula>
    </cfRule>
  </conditionalFormatting>
  <conditionalFormatting sqref="Q148:Q153">
    <cfRule type="cellIs" dxfId="8704" priority="2115" operator="lessThan">
      <formula>0</formula>
    </cfRule>
  </conditionalFormatting>
  <conditionalFormatting sqref="R148:R153">
    <cfRule type="cellIs" dxfId="8703" priority="2113" operator="lessThan">
      <formula>0.8</formula>
    </cfRule>
    <cfRule type="cellIs" dxfId="8702" priority="2114" operator="greaterThan">
      <formula>1</formula>
    </cfRule>
  </conditionalFormatting>
  <conditionalFormatting sqref="R148:R153">
    <cfRule type="cellIs" dxfId="8701" priority="2111" operator="greaterThan">
      <formula>1</formula>
    </cfRule>
    <cfRule type="cellIs" dxfId="8700" priority="2112" operator="lessThan">
      <formula>0.8</formula>
    </cfRule>
  </conditionalFormatting>
  <conditionalFormatting sqref="P148:P153">
    <cfRule type="cellIs" dxfId="8699" priority="2110" operator="greaterThan">
      <formula>0</formula>
    </cfRule>
  </conditionalFormatting>
  <conditionalFormatting sqref="Q148:Q153">
    <cfRule type="cellIs" dxfId="8698" priority="2109" operator="lessThan">
      <formula>0</formula>
    </cfRule>
  </conditionalFormatting>
  <conditionalFormatting sqref="R148:R153">
    <cfRule type="cellIs" dxfId="8697" priority="2107" operator="lessThan">
      <formula>0.8</formula>
    </cfRule>
    <cfRule type="cellIs" dxfId="8696" priority="2108" operator="greaterThan">
      <formula>1</formula>
    </cfRule>
  </conditionalFormatting>
  <conditionalFormatting sqref="R148:R153">
    <cfRule type="cellIs" dxfId="8695" priority="2105" operator="greaterThan">
      <formula>1</formula>
    </cfRule>
    <cfRule type="cellIs" dxfId="8694" priority="2106" operator="lessThan">
      <formula>0.8</formula>
    </cfRule>
  </conditionalFormatting>
  <conditionalFormatting sqref="P148:P153">
    <cfRule type="cellIs" dxfId="8693" priority="2104" operator="greaterThan">
      <formula>0</formula>
    </cfRule>
  </conditionalFormatting>
  <conditionalFormatting sqref="P148:P153">
    <cfRule type="cellIs" dxfId="8692" priority="2098" operator="greaterThan">
      <formula>0</formula>
    </cfRule>
  </conditionalFormatting>
  <conditionalFormatting sqref="Q148:Q153">
    <cfRule type="cellIs" dxfId="8691" priority="2103" operator="lessThan">
      <formula>0</formula>
    </cfRule>
  </conditionalFormatting>
  <conditionalFormatting sqref="R148:R153">
    <cfRule type="cellIs" dxfId="8690" priority="2101" operator="lessThan">
      <formula>0.8</formula>
    </cfRule>
    <cfRule type="cellIs" dxfId="8689" priority="2102" operator="greaterThan">
      <formula>1</formula>
    </cfRule>
  </conditionalFormatting>
  <conditionalFormatting sqref="R148:R153">
    <cfRule type="cellIs" dxfId="8688" priority="2099" operator="greaterThan">
      <formula>1</formula>
    </cfRule>
    <cfRule type="cellIs" dxfId="8687" priority="2100" operator="lessThan">
      <formula>0.8</formula>
    </cfRule>
  </conditionalFormatting>
  <conditionalFormatting sqref="P148:P153">
    <cfRule type="cellIs" dxfId="8686" priority="2092" operator="greaterThan">
      <formula>0</formula>
    </cfRule>
  </conditionalFormatting>
  <conditionalFormatting sqref="Q148:Q153">
    <cfRule type="cellIs" dxfId="8685" priority="2097" operator="lessThan">
      <formula>0</formula>
    </cfRule>
  </conditionalFormatting>
  <conditionalFormatting sqref="R148:R153">
    <cfRule type="cellIs" dxfId="8684" priority="2095" operator="lessThan">
      <formula>0.8</formula>
    </cfRule>
    <cfRule type="cellIs" dxfId="8683" priority="2096" operator="greaterThan">
      <formula>1</formula>
    </cfRule>
  </conditionalFormatting>
  <conditionalFormatting sqref="R148:R153">
    <cfRule type="cellIs" dxfId="8682" priority="2093" operator="greaterThan">
      <formula>1</formula>
    </cfRule>
    <cfRule type="cellIs" dxfId="8681" priority="2094" operator="lessThan">
      <formula>0.8</formula>
    </cfRule>
  </conditionalFormatting>
  <conditionalFormatting sqref="R148:R153">
    <cfRule type="cellIs" dxfId="8680" priority="2089" operator="lessThan">
      <formula>0.8</formula>
    </cfRule>
    <cfRule type="cellIs" dxfId="8679" priority="2090" operator="greaterThan">
      <formula>1</formula>
    </cfRule>
  </conditionalFormatting>
  <conditionalFormatting sqref="R148:R153">
    <cfRule type="cellIs" dxfId="8678" priority="2087" operator="greaterThan">
      <formula>1</formula>
    </cfRule>
    <cfRule type="cellIs" dxfId="8677" priority="2088" operator="lessThan">
      <formula>0.8</formula>
    </cfRule>
  </conditionalFormatting>
  <conditionalFormatting sqref="P148:P153">
    <cfRule type="cellIs" dxfId="8676" priority="2086" operator="greaterThan">
      <formula>0</formula>
    </cfRule>
  </conditionalFormatting>
  <conditionalFormatting sqref="Q148:Q153">
    <cfRule type="cellIs" dxfId="8675" priority="2091" operator="lessThan">
      <formula>0</formula>
    </cfRule>
  </conditionalFormatting>
  <conditionalFormatting sqref="Q148:Q153">
    <cfRule type="cellIs" dxfId="8674" priority="2080" operator="lessThan">
      <formula>0</formula>
    </cfRule>
  </conditionalFormatting>
  <conditionalFormatting sqref="P148:P153">
    <cfRule type="cellIs" dxfId="8673" priority="2081" operator="greaterThan">
      <formula>0</formula>
    </cfRule>
  </conditionalFormatting>
  <conditionalFormatting sqref="R148:R153">
    <cfRule type="cellIs" dxfId="8672" priority="2084" operator="lessThan">
      <formula>0.8</formula>
    </cfRule>
    <cfRule type="cellIs" dxfId="8671" priority="2085" operator="greaterThan">
      <formula>1</formula>
    </cfRule>
  </conditionalFormatting>
  <conditionalFormatting sqref="R148:R153">
    <cfRule type="cellIs" dxfId="8670" priority="2082" operator="greaterThan">
      <formula>1</formula>
    </cfRule>
    <cfRule type="cellIs" dxfId="8669" priority="2083" operator="lessThan">
      <formula>0.8</formula>
    </cfRule>
  </conditionalFormatting>
  <conditionalFormatting sqref="Q148:Q153">
    <cfRule type="cellIs" dxfId="8668" priority="2074" operator="lessThan">
      <formula>0</formula>
    </cfRule>
  </conditionalFormatting>
  <conditionalFormatting sqref="R148:R153">
    <cfRule type="cellIs" dxfId="8667" priority="2078" operator="lessThan">
      <formula>0.8</formula>
    </cfRule>
    <cfRule type="cellIs" dxfId="8666" priority="2079" operator="greaterThan">
      <formula>1</formula>
    </cfRule>
  </conditionalFormatting>
  <conditionalFormatting sqref="R148:R153">
    <cfRule type="cellIs" dxfId="8665" priority="2076" operator="greaterThan">
      <formula>1</formula>
    </cfRule>
    <cfRule type="cellIs" dxfId="8664" priority="2077" operator="lessThan">
      <formula>0.8</formula>
    </cfRule>
  </conditionalFormatting>
  <conditionalFormatting sqref="P148:P153">
    <cfRule type="cellIs" dxfId="8663" priority="2075" operator="greaterThan">
      <formula>0</formula>
    </cfRule>
  </conditionalFormatting>
  <conditionalFormatting sqref="Q148:Q153">
    <cfRule type="cellIs" dxfId="8662" priority="2073" operator="lessThan">
      <formula>0</formula>
    </cfRule>
  </conditionalFormatting>
  <conditionalFormatting sqref="R148:R153">
    <cfRule type="cellIs" dxfId="8661" priority="2071" operator="lessThan">
      <formula>0.8</formula>
    </cfRule>
    <cfRule type="cellIs" dxfId="8660" priority="2072" operator="greaterThan">
      <formula>1</formula>
    </cfRule>
  </conditionalFormatting>
  <conditionalFormatting sqref="R148:R153">
    <cfRule type="cellIs" dxfId="8659" priority="2069" operator="greaterThan">
      <formula>1</formula>
    </cfRule>
    <cfRule type="cellIs" dxfId="8658" priority="2070" operator="lessThan">
      <formula>0.8</formula>
    </cfRule>
  </conditionalFormatting>
  <conditionalFormatting sqref="P148:P153">
    <cfRule type="cellIs" dxfId="8657" priority="2068" operator="greaterThan">
      <formula>0</formula>
    </cfRule>
  </conditionalFormatting>
  <conditionalFormatting sqref="Q148:Q153">
    <cfRule type="cellIs" dxfId="8656" priority="2067" operator="lessThan">
      <formula>0</formula>
    </cfRule>
  </conditionalFormatting>
  <conditionalFormatting sqref="R148:R153">
    <cfRule type="cellIs" dxfId="8655" priority="2065" operator="lessThan">
      <formula>0.8</formula>
    </cfRule>
    <cfRule type="cellIs" dxfId="8654" priority="2066" operator="greaterThan">
      <formula>1</formula>
    </cfRule>
  </conditionalFormatting>
  <conditionalFormatting sqref="R148:R153">
    <cfRule type="cellIs" dxfId="8653" priority="2063" operator="greaterThan">
      <formula>1</formula>
    </cfRule>
    <cfRule type="cellIs" dxfId="8652" priority="2064" operator="lessThan">
      <formula>0.8</formula>
    </cfRule>
  </conditionalFormatting>
  <conditionalFormatting sqref="P148:P153">
    <cfRule type="cellIs" dxfId="8651" priority="2062" operator="greaterThan">
      <formula>0</formula>
    </cfRule>
  </conditionalFormatting>
  <conditionalFormatting sqref="Q148:Q153">
    <cfRule type="cellIs" dxfId="8650" priority="2061" operator="lessThan">
      <formula>0</formula>
    </cfRule>
  </conditionalFormatting>
  <conditionalFormatting sqref="R148:R153">
    <cfRule type="cellIs" dxfId="8649" priority="2059" operator="lessThan">
      <formula>0.8</formula>
    </cfRule>
    <cfRule type="cellIs" dxfId="8648" priority="2060" operator="greaterThan">
      <formula>1</formula>
    </cfRule>
  </conditionalFormatting>
  <conditionalFormatting sqref="R148:R153">
    <cfRule type="cellIs" dxfId="8647" priority="2057" operator="greaterThan">
      <formula>1</formula>
    </cfRule>
    <cfRule type="cellIs" dxfId="8646" priority="2058" operator="lessThan">
      <formula>0.8</formula>
    </cfRule>
  </conditionalFormatting>
  <conditionalFormatting sqref="P148:P153">
    <cfRule type="cellIs" dxfId="8645" priority="2056" operator="greaterThan">
      <formula>0</formula>
    </cfRule>
  </conditionalFormatting>
  <conditionalFormatting sqref="Q148:Q153">
    <cfRule type="cellIs" dxfId="8644" priority="2055" operator="lessThan">
      <formula>0</formula>
    </cfRule>
  </conditionalFormatting>
  <conditionalFormatting sqref="R148:R153">
    <cfRule type="cellIs" dxfId="8643" priority="2053" operator="lessThan">
      <formula>0.8</formula>
    </cfRule>
    <cfRule type="cellIs" dxfId="8642" priority="2054" operator="greaterThan">
      <formula>1</formula>
    </cfRule>
  </conditionalFormatting>
  <conditionalFormatting sqref="R148:R153">
    <cfRule type="cellIs" dxfId="8641" priority="2051" operator="greaterThan">
      <formula>1</formula>
    </cfRule>
    <cfRule type="cellIs" dxfId="8640" priority="2052" operator="lessThan">
      <formula>0.8</formula>
    </cfRule>
  </conditionalFormatting>
  <conditionalFormatting sqref="P148:P153">
    <cfRule type="cellIs" dxfId="8639" priority="2050" operator="greaterThan">
      <formula>0</formula>
    </cfRule>
  </conditionalFormatting>
  <conditionalFormatting sqref="Q124 Q127 Q130">
    <cfRule type="cellIs" dxfId="8638" priority="2044" operator="lessThan">
      <formula>0</formula>
    </cfRule>
  </conditionalFormatting>
  <conditionalFormatting sqref="P124 P127 P130">
    <cfRule type="cellIs" dxfId="8637" priority="2045" operator="greaterThan">
      <formula>0</formula>
    </cfRule>
  </conditionalFormatting>
  <conditionalFormatting sqref="R124 R127 R130">
    <cfRule type="cellIs" dxfId="8636" priority="2048" operator="lessThan">
      <formula>0.8</formula>
    </cfRule>
    <cfRule type="cellIs" dxfId="8635" priority="2049" operator="greaterThan">
      <formula>1</formula>
    </cfRule>
  </conditionalFormatting>
  <conditionalFormatting sqref="R124 R127 R130">
    <cfRule type="cellIs" dxfId="8634" priority="2046" operator="greaterThan">
      <formula>1</formula>
    </cfRule>
    <cfRule type="cellIs" dxfId="8633" priority="2047" operator="lessThan">
      <formula>0.8</formula>
    </cfRule>
  </conditionalFormatting>
  <conditionalFormatting sqref="Q124 Q127 Q130">
    <cfRule type="cellIs" dxfId="8632" priority="2038" operator="lessThan">
      <formula>0</formula>
    </cfRule>
  </conditionalFormatting>
  <conditionalFormatting sqref="R124 R127 R130">
    <cfRule type="cellIs" dxfId="8631" priority="2042" operator="lessThan">
      <formula>0.8</formula>
    </cfRule>
    <cfRule type="cellIs" dxfId="8630" priority="2043" operator="greaterThan">
      <formula>1</formula>
    </cfRule>
  </conditionalFormatting>
  <conditionalFormatting sqref="R124 R127 R130">
    <cfRule type="cellIs" dxfId="8629" priority="2040" operator="greaterThan">
      <formula>1</formula>
    </cfRule>
    <cfRule type="cellIs" dxfId="8628" priority="2041" operator="lessThan">
      <formula>0.8</formula>
    </cfRule>
  </conditionalFormatting>
  <conditionalFormatting sqref="P124 P127 P130">
    <cfRule type="cellIs" dxfId="8627" priority="2039" operator="greaterThan">
      <formula>0</formula>
    </cfRule>
  </conditionalFormatting>
  <conditionalFormatting sqref="Q124 Q127 Q130">
    <cfRule type="cellIs" dxfId="8626" priority="2037" operator="lessThan">
      <formula>0</formula>
    </cfRule>
  </conditionalFormatting>
  <conditionalFormatting sqref="R124 R127 R130">
    <cfRule type="cellIs" dxfId="8625" priority="2035" operator="lessThan">
      <formula>0.8</formula>
    </cfRule>
    <cfRule type="cellIs" dxfId="8624" priority="2036" operator="greaterThan">
      <formula>1</formula>
    </cfRule>
  </conditionalFormatting>
  <conditionalFormatting sqref="R124 R127 R130">
    <cfRule type="cellIs" dxfId="8623" priority="2033" operator="greaterThan">
      <formula>1</formula>
    </cfRule>
    <cfRule type="cellIs" dxfId="8622" priority="2034" operator="lessThan">
      <formula>0.8</formula>
    </cfRule>
  </conditionalFormatting>
  <conditionalFormatting sqref="P124 P127 P130">
    <cfRule type="cellIs" dxfId="8621" priority="2032" operator="greaterThan">
      <formula>0</formula>
    </cfRule>
  </conditionalFormatting>
  <conditionalFormatting sqref="Q124 Q127 Q130">
    <cfRule type="cellIs" dxfId="8620" priority="2031" operator="lessThan">
      <formula>0</formula>
    </cfRule>
  </conditionalFormatting>
  <conditionalFormatting sqref="R124 R127 R130">
    <cfRule type="cellIs" dxfId="8619" priority="2029" operator="lessThan">
      <formula>0.8</formula>
    </cfRule>
    <cfRule type="cellIs" dxfId="8618" priority="2030" operator="greaterThan">
      <formula>1</formula>
    </cfRule>
  </conditionalFormatting>
  <conditionalFormatting sqref="R124 R127 R130">
    <cfRule type="cellIs" dxfId="8617" priority="2027" operator="greaterThan">
      <formula>1</formula>
    </cfRule>
    <cfRule type="cellIs" dxfId="8616" priority="2028" operator="lessThan">
      <formula>0.8</formula>
    </cfRule>
  </conditionalFormatting>
  <conditionalFormatting sqref="P124 P127 P130">
    <cfRule type="cellIs" dxfId="8615" priority="2026" operator="greaterThan">
      <formula>0</formula>
    </cfRule>
  </conditionalFormatting>
  <conditionalFormatting sqref="Q124 Q127 Q130">
    <cfRule type="cellIs" dxfId="8614" priority="2025" operator="lessThan">
      <formula>0</formula>
    </cfRule>
  </conditionalFormatting>
  <conditionalFormatting sqref="R124 R127 R130">
    <cfRule type="cellIs" dxfId="8613" priority="2023" operator="lessThan">
      <formula>0.8</formula>
    </cfRule>
    <cfRule type="cellIs" dxfId="8612" priority="2024" operator="greaterThan">
      <formula>1</formula>
    </cfRule>
  </conditionalFormatting>
  <conditionalFormatting sqref="R124 R127 R130">
    <cfRule type="cellIs" dxfId="8611" priority="2021" operator="greaterThan">
      <formula>1</formula>
    </cfRule>
    <cfRule type="cellIs" dxfId="8610" priority="2022" operator="lessThan">
      <formula>0.8</formula>
    </cfRule>
  </conditionalFormatting>
  <conditionalFormatting sqref="P124 P127 P130">
    <cfRule type="cellIs" dxfId="8609" priority="2020" operator="greaterThan">
      <formula>0</formula>
    </cfRule>
  </conditionalFormatting>
  <conditionalFormatting sqref="Q124 Q127 Q130">
    <cfRule type="cellIs" dxfId="8608" priority="2019" operator="lessThan">
      <formula>0</formula>
    </cfRule>
  </conditionalFormatting>
  <conditionalFormatting sqref="R124 R127 R130">
    <cfRule type="cellIs" dxfId="8607" priority="2017" operator="lessThan">
      <formula>0.8</formula>
    </cfRule>
    <cfRule type="cellIs" dxfId="8606" priority="2018" operator="greaterThan">
      <formula>1</formula>
    </cfRule>
  </conditionalFormatting>
  <conditionalFormatting sqref="R124 R127 R130">
    <cfRule type="cellIs" dxfId="8605" priority="2015" operator="greaterThan">
      <formula>1</formula>
    </cfRule>
    <cfRule type="cellIs" dxfId="8604" priority="2016" operator="lessThan">
      <formula>0.8</formula>
    </cfRule>
  </conditionalFormatting>
  <conditionalFormatting sqref="P124 P127 P130">
    <cfRule type="cellIs" dxfId="8603" priority="2014" operator="greaterThan">
      <formula>0</formula>
    </cfRule>
  </conditionalFormatting>
  <conditionalFormatting sqref="Q124 Q127 Q130">
    <cfRule type="cellIs" dxfId="8602" priority="2013" operator="lessThan">
      <formula>0</formula>
    </cfRule>
  </conditionalFormatting>
  <conditionalFormatting sqref="R124 R127 R130">
    <cfRule type="cellIs" dxfId="8601" priority="2011" operator="lessThan">
      <formula>0.8</formula>
    </cfRule>
    <cfRule type="cellIs" dxfId="8600" priority="2012" operator="greaterThan">
      <formula>1</formula>
    </cfRule>
  </conditionalFormatting>
  <conditionalFormatting sqref="R124 R127 R130">
    <cfRule type="cellIs" dxfId="8599" priority="2009" operator="greaterThan">
      <formula>1</formula>
    </cfRule>
    <cfRule type="cellIs" dxfId="8598" priority="2010" operator="lessThan">
      <formula>0.8</formula>
    </cfRule>
  </conditionalFormatting>
  <conditionalFormatting sqref="P124 P127 P130">
    <cfRule type="cellIs" dxfId="8597" priority="2008" operator="greaterThan">
      <formula>0</formula>
    </cfRule>
  </conditionalFormatting>
  <conditionalFormatting sqref="Q124 Q127 Q130">
    <cfRule type="cellIs" dxfId="8596" priority="2007" operator="lessThan">
      <formula>0</formula>
    </cfRule>
  </conditionalFormatting>
  <conditionalFormatting sqref="R124 R127 R130">
    <cfRule type="cellIs" dxfId="8595" priority="2005" operator="lessThan">
      <formula>0.8</formula>
    </cfRule>
    <cfRule type="cellIs" dxfId="8594" priority="2006" operator="greaterThan">
      <formula>1</formula>
    </cfRule>
  </conditionalFormatting>
  <conditionalFormatting sqref="R124 R127 R130">
    <cfRule type="cellIs" dxfId="8593" priority="2003" operator="greaterThan">
      <formula>1</formula>
    </cfRule>
    <cfRule type="cellIs" dxfId="8592" priority="2004" operator="lessThan">
      <formula>0.8</formula>
    </cfRule>
  </conditionalFormatting>
  <conditionalFormatting sqref="P124 P127 P130">
    <cfRule type="cellIs" dxfId="8591" priority="2002" operator="greaterThan">
      <formula>0</formula>
    </cfRule>
  </conditionalFormatting>
  <conditionalFormatting sqref="Q124 Q127 Q130">
    <cfRule type="cellIs" dxfId="8590" priority="2001" operator="lessThan">
      <formula>0</formula>
    </cfRule>
  </conditionalFormatting>
  <conditionalFormatting sqref="R124 R127 R130">
    <cfRule type="cellIs" dxfId="8589" priority="1999" operator="lessThan">
      <formula>0.8</formula>
    </cfRule>
    <cfRule type="cellIs" dxfId="8588" priority="2000" operator="greaterThan">
      <formula>1</formula>
    </cfRule>
  </conditionalFormatting>
  <conditionalFormatting sqref="R124 R127 R130">
    <cfRule type="cellIs" dxfId="8587" priority="1997" operator="greaterThan">
      <formula>1</formula>
    </cfRule>
    <cfRule type="cellIs" dxfId="8586" priority="1998" operator="lessThan">
      <formula>0.8</formula>
    </cfRule>
  </conditionalFormatting>
  <conditionalFormatting sqref="P124 P127 P130">
    <cfRule type="cellIs" dxfId="8585" priority="1996" operator="greaterThan">
      <formula>0</formula>
    </cfRule>
  </conditionalFormatting>
  <conditionalFormatting sqref="P124 P127 P130">
    <cfRule type="cellIs" dxfId="8584" priority="1990" operator="greaterThan">
      <formula>0</formula>
    </cfRule>
  </conditionalFormatting>
  <conditionalFormatting sqref="Q124 Q127 Q130">
    <cfRule type="cellIs" dxfId="8583" priority="1995" operator="lessThan">
      <formula>0</formula>
    </cfRule>
  </conditionalFormatting>
  <conditionalFormatting sqref="R124 R127 R130">
    <cfRule type="cellIs" dxfId="8582" priority="1993" operator="lessThan">
      <formula>0.8</formula>
    </cfRule>
    <cfRule type="cellIs" dxfId="8581" priority="1994" operator="greaterThan">
      <formula>1</formula>
    </cfRule>
  </conditionalFormatting>
  <conditionalFormatting sqref="R124 R127 R130">
    <cfRule type="cellIs" dxfId="8580" priority="1991" operator="greaterThan">
      <formula>1</formula>
    </cfRule>
    <cfRule type="cellIs" dxfId="8579" priority="1992" operator="lessThan">
      <formula>0.8</formula>
    </cfRule>
  </conditionalFormatting>
  <conditionalFormatting sqref="P124 P127 P130">
    <cfRule type="cellIs" dxfId="8578" priority="1984" operator="greaterThan">
      <formula>0</formula>
    </cfRule>
  </conditionalFormatting>
  <conditionalFormatting sqref="Q124 Q127 Q130">
    <cfRule type="cellIs" dxfId="8577" priority="1989" operator="lessThan">
      <formula>0</formula>
    </cfRule>
  </conditionalFormatting>
  <conditionalFormatting sqref="R124 R127 R130">
    <cfRule type="cellIs" dxfId="8576" priority="1987" operator="lessThan">
      <formula>0.8</formula>
    </cfRule>
    <cfRule type="cellIs" dxfId="8575" priority="1988" operator="greaterThan">
      <formula>1</formula>
    </cfRule>
  </conditionalFormatting>
  <conditionalFormatting sqref="R124 R127 R130">
    <cfRule type="cellIs" dxfId="8574" priority="1985" operator="greaterThan">
      <formula>1</formula>
    </cfRule>
    <cfRule type="cellIs" dxfId="8573" priority="1986" operator="lessThan">
      <formula>0.8</formula>
    </cfRule>
  </conditionalFormatting>
  <conditionalFormatting sqref="R124 R127 R130">
    <cfRule type="cellIs" dxfId="8572" priority="1981" operator="lessThan">
      <formula>0.8</formula>
    </cfRule>
    <cfRule type="cellIs" dxfId="8571" priority="1982" operator="greaterThan">
      <formula>1</formula>
    </cfRule>
  </conditionalFormatting>
  <conditionalFormatting sqref="R124 R127 R130">
    <cfRule type="cellIs" dxfId="8570" priority="1979" operator="greaterThan">
      <formula>1</formula>
    </cfRule>
    <cfRule type="cellIs" dxfId="8569" priority="1980" operator="lessThan">
      <formula>0.8</formula>
    </cfRule>
  </conditionalFormatting>
  <conditionalFormatting sqref="P124 P127 P130">
    <cfRule type="cellIs" dxfId="8568" priority="1978" operator="greaterThan">
      <formula>0</formula>
    </cfRule>
  </conditionalFormatting>
  <conditionalFormatting sqref="Q124 Q127 Q130">
    <cfRule type="cellIs" dxfId="8567" priority="1983" operator="lessThan">
      <formula>0</formula>
    </cfRule>
  </conditionalFormatting>
  <conditionalFormatting sqref="Q124 Q127 Q130">
    <cfRule type="cellIs" dxfId="8566" priority="1977" operator="lessThan">
      <formula>0</formula>
    </cfRule>
  </conditionalFormatting>
  <conditionalFormatting sqref="R124 R127 R130">
    <cfRule type="cellIs" dxfId="8565" priority="1975" operator="lessThan">
      <formula>0.8</formula>
    </cfRule>
    <cfRule type="cellIs" dxfId="8564" priority="1976" operator="greaterThan">
      <formula>1</formula>
    </cfRule>
  </conditionalFormatting>
  <conditionalFormatting sqref="R124 R127 R130">
    <cfRule type="cellIs" dxfId="8563" priority="1973" operator="greaterThan">
      <formula>1</formula>
    </cfRule>
    <cfRule type="cellIs" dxfId="8562" priority="1974" operator="lessThan">
      <formula>0.8</formula>
    </cfRule>
  </conditionalFormatting>
  <conditionalFormatting sqref="P124 P127 P130">
    <cfRule type="cellIs" dxfId="8561" priority="1972" operator="greaterThan">
      <formula>0</formula>
    </cfRule>
  </conditionalFormatting>
  <conditionalFormatting sqref="P124 P127 P130">
    <cfRule type="cellIs" dxfId="8560" priority="1966" operator="greaterThan">
      <formula>0</formula>
    </cfRule>
  </conditionalFormatting>
  <conditionalFormatting sqref="Q124 Q127 Q130">
    <cfRule type="cellIs" dxfId="8559" priority="1971" operator="lessThan">
      <formula>0</formula>
    </cfRule>
  </conditionalFormatting>
  <conditionalFormatting sqref="R124 R127 R130">
    <cfRule type="cellIs" dxfId="8558" priority="1969" operator="lessThan">
      <formula>0.8</formula>
    </cfRule>
    <cfRule type="cellIs" dxfId="8557" priority="1970" operator="greaterThan">
      <formula>1</formula>
    </cfRule>
  </conditionalFormatting>
  <conditionalFormatting sqref="R124 R127 R130">
    <cfRule type="cellIs" dxfId="8556" priority="1967" operator="greaterThan">
      <formula>1</formula>
    </cfRule>
    <cfRule type="cellIs" dxfId="8555" priority="1968" operator="lessThan">
      <formula>0.8</formula>
    </cfRule>
  </conditionalFormatting>
  <conditionalFormatting sqref="P124 P127 P130">
    <cfRule type="cellIs" dxfId="8554" priority="1960" operator="greaterThan">
      <formula>0</formula>
    </cfRule>
  </conditionalFormatting>
  <conditionalFormatting sqref="Q124 Q127 Q130">
    <cfRule type="cellIs" dxfId="8553" priority="1965" operator="lessThan">
      <formula>0</formula>
    </cfRule>
  </conditionalFormatting>
  <conditionalFormatting sqref="R124 R127 R130">
    <cfRule type="cellIs" dxfId="8552" priority="1963" operator="lessThan">
      <formula>0.8</formula>
    </cfRule>
    <cfRule type="cellIs" dxfId="8551" priority="1964" operator="greaterThan">
      <formula>1</formula>
    </cfRule>
  </conditionalFormatting>
  <conditionalFormatting sqref="R124 R127 R130">
    <cfRule type="cellIs" dxfId="8550" priority="1961" operator="greaterThan">
      <formula>1</formula>
    </cfRule>
    <cfRule type="cellIs" dxfId="8549" priority="1962" operator="lessThan">
      <formula>0.8</formula>
    </cfRule>
  </conditionalFormatting>
  <conditionalFormatting sqref="R124 R127 R130">
    <cfRule type="cellIs" dxfId="8548" priority="1957" operator="lessThan">
      <formula>0.8</formula>
    </cfRule>
    <cfRule type="cellIs" dxfId="8547" priority="1958" operator="greaterThan">
      <formula>1</formula>
    </cfRule>
  </conditionalFormatting>
  <conditionalFormatting sqref="R124 R127 R130">
    <cfRule type="cellIs" dxfId="8546" priority="1955" operator="greaterThan">
      <formula>1</formula>
    </cfRule>
    <cfRule type="cellIs" dxfId="8545" priority="1956" operator="lessThan">
      <formula>0.8</formula>
    </cfRule>
  </conditionalFormatting>
  <conditionalFormatting sqref="P124 P127 P130">
    <cfRule type="cellIs" dxfId="8544" priority="1954" operator="greaterThan">
      <formula>0</formula>
    </cfRule>
  </conditionalFormatting>
  <conditionalFormatting sqref="Q124 Q127 Q130">
    <cfRule type="cellIs" dxfId="8543" priority="1959" operator="lessThan">
      <formula>0</formula>
    </cfRule>
  </conditionalFormatting>
  <conditionalFormatting sqref="P124 P127 P130">
    <cfRule type="cellIs" dxfId="8542" priority="1948" operator="greaterThan">
      <formula>0</formula>
    </cfRule>
  </conditionalFormatting>
  <conditionalFormatting sqref="Q124 Q127 Q130">
    <cfRule type="cellIs" dxfId="8541" priority="1953" operator="lessThan">
      <formula>0</formula>
    </cfRule>
  </conditionalFormatting>
  <conditionalFormatting sqref="R124 R127 R130">
    <cfRule type="cellIs" dxfId="8540" priority="1951" operator="lessThan">
      <formula>0.8</formula>
    </cfRule>
    <cfRule type="cellIs" dxfId="8539" priority="1952" operator="greaterThan">
      <formula>1</formula>
    </cfRule>
  </conditionalFormatting>
  <conditionalFormatting sqref="R124 R127 R130">
    <cfRule type="cellIs" dxfId="8538" priority="1949" operator="greaterThan">
      <formula>1</formula>
    </cfRule>
    <cfRule type="cellIs" dxfId="8537" priority="1950" operator="lessThan">
      <formula>0.8</formula>
    </cfRule>
  </conditionalFormatting>
  <conditionalFormatting sqref="R124 R127 R130">
    <cfRule type="cellIs" dxfId="8536" priority="1945" operator="lessThan">
      <formula>0.8</formula>
    </cfRule>
    <cfRule type="cellIs" dxfId="8535" priority="1946" operator="greaterThan">
      <formula>1</formula>
    </cfRule>
  </conditionalFormatting>
  <conditionalFormatting sqref="R124 R127 R130">
    <cfRule type="cellIs" dxfId="8534" priority="1943" operator="greaterThan">
      <formula>1</formula>
    </cfRule>
    <cfRule type="cellIs" dxfId="8533" priority="1944" operator="lessThan">
      <formula>0.8</formula>
    </cfRule>
  </conditionalFormatting>
  <conditionalFormatting sqref="P124 P127 P130">
    <cfRule type="cellIs" dxfId="8532" priority="1942" operator="greaterThan">
      <formula>0</formula>
    </cfRule>
  </conditionalFormatting>
  <conditionalFormatting sqref="Q124 Q127 Q130">
    <cfRule type="cellIs" dxfId="8531" priority="1947" operator="lessThan">
      <formula>0</formula>
    </cfRule>
  </conditionalFormatting>
  <conditionalFormatting sqref="R124 R127 R130">
    <cfRule type="cellIs" dxfId="8530" priority="1939" operator="lessThan">
      <formula>0.8</formula>
    </cfRule>
    <cfRule type="cellIs" dxfId="8529" priority="1940" operator="greaterThan">
      <formula>1</formula>
    </cfRule>
  </conditionalFormatting>
  <conditionalFormatting sqref="R124 R127 R130">
    <cfRule type="cellIs" dxfId="8528" priority="1937" operator="greaterThan">
      <formula>1</formula>
    </cfRule>
    <cfRule type="cellIs" dxfId="8527" priority="1938" operator="lessThan">
      <formula>0.8</formula>
    </cfRule>
  </conditionalFormatting>
  <conditionalFormatting sqref="P124 P127 P130">
    <cfRule type="cellIs" dxfId="8526" priority="1936" operator="greaterThan">
      <formula>0</formula>
    </cfRule>
  </conditionalFormatting>
  <conditionalFormatting sqref="Q124 Q127 Q130">
    <cfRule type="cellIs" dxfId="8525" priority="1941" operator="lessThan">
      <formula>0</formula>
    </cfRule>
  </conditionalFormatting>
  <conditionalFormatting sqref="Q124 Q127 Q130">
    <cfRule type="cellIs" dxfId="8524" priority="1935" operator="lessThan">
      <formula>0</formula>
    </cfRule>
  </conditionalFormatting>
  <conditionalFormatting sqref="R124 R127 R130">
    <cfRule type="cellIs" dxfId="8523" priority="1933" operator="lessThan">
      <formula>0.8</formula>
    </cfRule>
    <cfRule type="cellIs" dxfId="8522" priority="1934" operator="greaterThan">
      <formula>1</formula>
    </cfRule>
  </conditionalFormatting>
  <conditionalFormatting sqref="R124 R127 R130">
    <cfRule type="cellIs" dxfId="8521" priority="1931" operator="greaterThan">
      <formula>1</formula>
    </cfRule>
    <cfRule type="cellIs" dxfId="8520" priority="1932" operator="lessThan">
      <formula>0.8</formula>
    </cfRule>
  </conditionalFormatting>
  <conditionalFormatting sqref="P124 P127 P130">
    <cfRule type="cellIs" dxfId="8519" priority="1930" operator="greaterThan">
      <formula>0</formula>
    </cfRule>
  </conditionalFormatting>
  <conditionalFormatting sqref="Q124 Q127 Q130">
    <cfRule type="cellIs" dxfId="8518" priority="1924" operator="lessThan">
      <formula>0</formula>
    </cfRule>
  </conditionalFormatting>
  <conditionalFormatting sqref="R124 R127 R130">
    <cfRule type="cellIs" dxfId="8517" priority="1928" operator="lessThan">
      <formula>0.8</formula>
    </cfRule>
    <cfRule type="cellIs" dxfId="8516" priority="1929" operator="greaterThan">
      <formula>1</formula>
    </cfRule>
  </conditionalFormatting>
  <conditionalFormatting sqref="R124 R127 R130">
    <cfRule type="cellIs" dxfId="8515" priority="1926" operator="greaterThan">
      <formula>1</formula>
    </cfRule>
    <cfRule type="cellIs" dxfId="8514" priority="1927" operator="lessThan">
      <formula>0.8</formula>
    </cfRule>
  </conditionalFormatting>
  <conditionalFormatting sqref="P124 P127 P130">
    <cfRule type="cellIs" dxfId="8513" priority="1925" operator="greaterThan">
      <formula>0</formula>
    </cfRule>
  </conditionalFormatting>
  <conditionalFormatting sqref="Q124 Q127 Q130">
    <cfRule type="cellIs" dxfId="8512" priority="1923" operator="lessThan">
      <formula>0</formula>
    </cfRule>
  </conditionalFormatting>
  <conditionalFormatting sqref="R124 R127 R130">
    <cfRule type="cellIs" dxfId="8511" priority="1921" operator="lessThan">
      <formula>0.8</formula>
    </cfRule>
    <cfRule type="cellIs" dxfId="8510" priority="1922" operator="greaterThan">
      <formula>1</formula>
    </cfRule>
  </conditionalFormatting>
  <conditionalFormatting sqref="R124 R127 R130">
    <cfRule type="cellIs" dxfId="8509" priority="1919" operator="greaterThan">
      <formula>1</formula>
    </cfRule>
    <cfRule type="cellIs" dxfId="8508" priority="1920" operator="lessThan">
      <formula>0.8</formula>
    </cfRule>
  </conditionalFormatting>
  <conditionalFormatting sqref="P124 P127 P130">
    <cfRule type="cellIs" dxfId="8507" priority="1918" operator="greaterThan">
      <formula>0</formula>
    </cfRule>
  </conditionalFormatting>
  <conditionalFormatting sqref="Q124 Q127 Q130">
    <cfRule type="cellIs" dxfId="8506" priority="1917" operator="lessThan">
      <formula>0</formula>
    </cfRule>
  </conditionalFormatting>
  <conditionalFormatting sqref="R124 R127 R130">
    <cfRule type="cellIs" dxfId="8505" priority="1915" operator="lessThan">
      <formula>0.8</formula>
    </cfRule>
    <cfRule type="cellIs" dxfId="8504" priority="1916" operator="greaterThan">
      <formula>1</formula>
    </cfRule>
  </conditionalFormatting>
  <conditionalFormatting sqref="R124 R127 R130">
    <cfRule type="cellIs" dxfId="8503" priority="1913" operator="greaterThan">
      <formula>1</formula>
    </cfRule>
    <cfRule type="cellIs" dxfId="8502" priority="1914" operator="lessThan">
      <formula>0.8</formula>
    </cfRule>
  </conditionalFormatting>
  <conditionalFormatting sqref="P124 P127 P130">
    <cfRule type="cellIs" dxfId="8501" priority="1912" operator="greaterThan">
      <formula>0</formula>
    </cfRule>
  </conditionalFormatting>
  <conditionalFormatting sqref="Q124 Q127 Q130">
    <cfRule type="cellIs" dxfId="8500" priority="1911" operator="lessThan">
      <formula>0</formula>
    </cfRule>
  </conditionalFormatting>
  <conditionalFormatting sqref="R124 R127 R130">
    <cfRule type="cellIs" dxfId="8499" priority="1909" operator="lessThan">
      <formula>0.8</formula>
    </cfRule>
    <cfRule type="cellIs" dxfId="8498" priority="1910" operator="greaterThan">
      <formula>1</formula>
    </cfRule>
  </conditionalFormatting>
  <conditionalFormatting sqref="R124 R127 R130">
    <cfRule type="cellIs" dxfId="8497" priority="1907" operator="greaterThan">
      <formula>1</formula>
    </cfRule>
    <cfRule type="cellIs" dxfId="8496" priority="1908" operator="lessThan">
      <formula>0.8</formula>
    </cfRule>
  </conditionalFormatting>
  <conditionalFormatting sqref="P124 P127 P130">
    <cfRule type="cellIs" dxfId="8495" priority="1906" operator="greaterThan">
      <formula>0</formula>
    </cfRule>
  </conditionalFormatting>
  <conditionalFormatting sqref="Q124 Q127 Q130">
    <cfRule type="cellIs" dxfId="8494" priority="1905" operator="lessThan">
      <formula>0</formula>
    </cfRule>
  </conditionalFormatting>
  <conditionalFormatting sqref="R124 R127 R130">
    <cfRule type="cellIs" dxfId="8493" priority="1903" operator="lessThan">
      <formula>0.8</formula>
    </cfRule>
    <cfRule type="cellIs" dxfId="8492" priority="1904" operator="greaterThan">
      <formula>1</formula>
    </cfRule>
  </conditionalFormatting>
  <conditionalFormatting sqref="R124 R127 R130">
    <cfRule type="cellIs" dxfId="8491" priority="1901" operator="greaterThan">
      <formula>1</formula>
    </cfRule>
    <cfRule type="cellIs" dxfId="8490" priority="1902" operator="lessThan">
      <formula>0.8</formula>
    </cfRule>
  </conditionalFormatting>
  <conditionalFormatting sqref="P124 P127 P130">
    <cfRule type="cellIs" dxfId="8489" priority="1900" operator="greaterThan">
      <formula>0</formula>
    </cfRule>
  </conditionalFormatting>
  <conditionalFormatting sqref="Q124 Q127 Q130">
    <cfRule type="cellIs" dxfId="8488" priority="1899" operator="lessThan">
      <formula>0</formula>
    </cfRule>
  </conditionalFormatting>
  <conditionalFormatting sqref="R124 R127 R130">
    <cfRule type="cellIs" dxfId="8487" priority="1897" operator="lessThan">
      <formula>0.8</formula>
    </cfRule>
    <cfRule type="cellIs" dxfId="8486" priority="1898" operator="greaterThan">
      <formula>1</formula>
    </cfRule>
  </conditionalFormatting>
  <conditionalFormatting sqref="R124 R127 R130">
    <cfRule type="cellIs" dxfId="8485" priority="1895" operator="greaterThan">
      <formula>1</formula>
    </cfRule>
    <cfRule type="cellIs" dxfId="8484" priority="1896" operator="lessThan">
      <formula>0.8</formula>
    </cfRule>
  </conditionalFormatting>
  <conditionalFormatting sqref="P124 P127 P130">
    <cfRule type="cellIs" dxfId="8483" priority="1894" operator="greaterThan">
      <formula>0</formula>
    </cfRule>
  </conditionalFormatting>
  <conditionalFormatting sqref="P124 P127 P130">
    <cfRule type="cellIs" dxfId="8482" priority="1888" operator="greaterThan">
      <formula>0</formula>
    </cfRule>
  </conditionalFormatting>
  <conditionalFormatting sqref="Q124 Q127 Q130">
    <cfRule type="cellIs" dxfId="8481" priority="1893" operator="lessThan">
      <formula>0</formula>
    </cfRule>
  </conditionalFormatting>
  <conditionalFormatting sqref="R124 R127 R130">
    <cfRule type="cellIs" dxfId="8480" priority="1891" operator="lessThan">
      <formula>0.8</formula>
    </cfRule>
    <cfRule type="cellIs" dxfId="8479" priority="1892" operator="greaterThan">
      <formula>1</formula>
    </cfRule>
  </conditionalFormatting>
  <conditionalFormatting sqref="R124 R127 R130">
    <cfRule type="cellIs" dxfId="8478" priority="1889" operator="greaterThan">
      <formula>1</formula>
    </cfRule>
    <cfRule type="cellIs" dxfId="8477" priority="1890" operator="lessThan">
      <formula>0.8</formula>
    </cfRule>
  </conditionalFormatting>
  <conditionalFormatting sqref="P124 P127 P130">
    <cfRule type="cellIs" dxfId="8476" priority="1882" operator="greaterThan">
      <formula>0</formula>
    </cfRule>
  </conditionalFormatting>
  <conditionalFormatting sqref="Q124 Q127 Q130">
    <cfRule type="cellIs" dxfId="8475" priority="1887" operator="lessThan">
      <formula>0</formula>
    </cfRule>
  </conditionalFormatting>
  <conditionalFormatting sqref="R124 R127 R130">
    <cfRule type="cellIs" dxfId="8474" priority="1885" operator="lessThan">
      <formula>0.8</formula>
    </cfRule>
    <cfRule type="cellIs" dxfId="8473" priority="1886" operator="greaterThan">
      <formula>1</formula>
    </cfRule>
  </conditionalFormatting>
  <conditionalFormatting sqref="R124 R127 R130">
    <cfRule type="cellIs" dxfId="8472" priority="1883" operator="greaterThan">
      <formula>1</formula>
    </cfRule>
    <cfRule type="cellIs" dxfId="8471" priority="1884" operator="lessThan">
      <formula>0.8</formula>
    </cfRule>
  </conditionalFormatting>
  <conditionalFormatting sqref="R124 R127 R130">
    <cfRule type="cellIs" dxfId="8470" priority="1879" operator="lessThan">
      <formula>0.8</formula>
    </cfRule>
    <cfRule type="cellIs" dxfId="8469" priority="1880" operator="greaterThan">
      <formula>1</formula>
    </cfRule>
  </conditionalFormatting>
  <conditionalFormatting sqref="R124 R127 R130">
    <cfRule type="cellIs" dxfId="8468" priority="1877" operator="greaterThan">
      <formula>1</formula>
    </cfRule>
    <cfRule type="cellIs" dxfId="8467" priority="1878" operator="lessThan">
      <formula>0.8</formula>
    </cfRule>
  </conditionalFormatting>
  <conditionalFormatting sqref="P124 P127 P130">
    <cfRule type="cellIs" dxfId="8466" priority="1876" operator="greaterThan">
      <formula>0</formula>
    </cfRule>
  </conditionalFormatting>
  <conditionalFormatting sqref="Q124 Q127 Q130">
    <cfRule type="cellIs" dxfId="8465" priority="1881" operator="lessThan">
      <formula>0</formula>
    </cfRule>
  </conditionalFormatting>
  <conditionalFormatting sqref="Q5:Q14">
    <cfRule type="cellIs" dxfId="8464" priority="1875" operator="lessThan">
      <formula>0</formula>
    </cfRule>
  </conditionalFormatting>
  <conditionalFormatting sqref="R5:R14">
    <cfRule type="cellIs" dxfId="8463" priority="1873" operator="lessThan">
      <formula>0.8</formula>
    </cfRule>
    <cfRule type="cellIs" dxfId="8462" priority="1874" operator="greaterThan">
      <formula>1</formula>
    </cfRule>
  </conditionalFormatting>
  <conditionalFormatting sqref="R5:R14">
    <cfRule type="cellIs" dxfId="8461" priority="1871" operator="greaterThan">
      <formula>1</formula>
    </cfRule>
    <cfRule type="cellIs" dxfId="8460" priority="1872" operator="lessThan">
      <formula>0.8</formula>
    </cfRule>
  </conditionalFormatting>
  <conditionalFormatting sqref="P5:P14">
    <cfRule type="cellIs" dxfId="8459" priority="1870" operator="greaterThan">
      <formula>0</formula>
    </cfRule>
  </conditionalFormatting>
  <conditionalFormatting sqref="Q83">
    <cfRule type="cellIs" dxfId="8458" priority="1869" operator="lessThan">
      <formula>0</formula>
    </cfRule>
  </conditionalFormatting>
  <conditionalFormatting sqref="R83">
    <cfRule type="cellIs" dxfId="8457" priority="1867" operator="lessThan">
      <formula>0.8</formula>
    </cfRule>
    <cfRule type="cellIs" dxfId="8456" priority="1868" operator="greaterThan">
      <formula>1</formula>
    </cfRule>
  </conditionalFormatting>
  <conditionalFormatting sqref="R83">
    <cfRule type="cellIs" dxfId="8455" priority="1865" operator="greaterThan">
      <formula>1</formula>
    </cfRule>
    <cfRule type="cellIs" dxfId="8454" priority="1866" operator="lessThan">
      <formula>0.8</formula>
    </cfRule>
  </conditionalFormatting>
  <conditionalFormatting sqref="P83">
    <cfRule type="cellIs" dxfId="8453" priority="1864" operator="greaterThan">
      <formula>0</formula>
    </cfRule>
  </conditionalFormatting>
  <conditionalFormatting sqref="Q83">
    <cfRule type="cellIs" dxfId="8452" priority="1863" operator="lessThan">
      <formula>0</formula>
    </cfRule>
  </conditionalFormatting>
  <conditionalFormatting sqref="R83">
    <cfRule type="cellIs" dxfId="8451" priority="1861" operator="lessThan">
      <formula>0.8</formula>
    </cfRule>
    <cfRule type="cellIs" dxfId="8450" priority="1862" operator="greaterThan">
      <formula>1</formula>
    </cfRule>
  </conditionalFormatting>
  <conditionalFormatting sqref="R83">
    <cfRule type="cellIs" dxfId="8449" priority="1859" operator="greaterThan">
      <formula>1</formula>
    </cfRule>
    <cfRule type="cellIs" dxfId="8448" priority="1860" operator="lessThan">
      <formula>0.8</formula>
    </cfRule>
  </conditionalFormatting>
  <conditionalFormatting sqref="P83">
    <cfRule type="cellIs" dxfId="8447" priority="1858" operator="greaterThan">
      <formula>0</formula>
    </cfRule>
  </conditionalFormatting>
  <conditionalFormatting sqref="Q83">
    <cfRule type="cellIs" dxfId="8446" priority="1857" operator="lessThan">
      <formula>0</formula>
    </cfRule>
  </conditionalFormatting>
  <conditionalFormatting sqref="R83">
    <cfRule type="cellIs" dxfId="8445" priority="1855" operator="lessThan">
      <formula>0.8</formula>
    </cfRule>
    <cfRule type="cellIs" dxfId="8444" priority="1856" operator="greaterThan">
      <formula>1</formula>
    </cfRule>
  </conditionalFormatting>
  <conditionalFormatting sqref="R83">
    <cfRule type="cellIs" dxfId="8443" priority="1853" operator="greaterThan">
      <formula>1</formula>
    </cfRule>
    <cfRule type="cellIs" dxfId="8442" priority="1854" operator="lessThan">
      <formula>0.8</formula>
    </cfRule>
  </conditionalFormatting>
  <conditionalFormatting sqref="P83">
    <cfRule type="cellIs" dxfId="8441" priority="1852" operator="greaterThan">
      <formula>0</formula>
    </cfRule>
  </conditionalFormatting>
  <conditionalFormatting sqref="Q83">
    <cfRule type="cellIs" dxfId="8440" priority="1851" operator="lessThan">
      <formula>0</formula>
    </cfRule>
  </conditionalFormatting>
  <conditionalFormatting sqref="R83">
    <cfRule type="cellIs" dxfId="8439" priority="1849" operator="lessThan">
      <formula>0.8</formula>
    </cfRule>
    <cfRule type="cellIs" dxfId="8438" priority="1850" operator="greaterThan">
      <formula>1</formula>
    </cfRule>
  </conditionalFormatting>
  <conditionalFormatting sqref="R83">
    <cfRule type="cellIs" dxfId="8437" priority="1847" operator="greaterThan">
      <formula>1</formula>
    </cfRule>
    <cfRule type="cellIs" dxfId="8436" priority="1848" operator="lessThan">
      <formula>0.8</formula>
    </cfRule>
  </conditionalFormatting>
  <conditionalFormatting sqref="P83">
    <cfRule type="cellIs" dxfId="8435" priority="1846" operator="greaterThan">
      <formula>0</formula>
    </cfRule>
  </conditionalFormatting>
  <conditionalFormatting sqref="P83">
    <cfRule type="cellIs" dxfId="8434" priority="1840" operator="greaterThan">
      <formula>0</formula>
    </cfRule>
  </conditionalFormatting>
  <conditionalFormatting sqref="Q83">
    <cfRule type="cellIs" dxfId="8433" priority="1845" operator="lessThan">
      <formula>0</formula>
    </cfRule>
  </conditionalFormatting>
  <conditionalFormatting sqref="R83">
    <cfRule type="cellIs" dxfId="8432" priority="1843" operator="lessThan">
      <formula>0.8</formula>
    </cfRule>
    <cfRule type="cellIs" dxfId="8431" priority="1844" operator="greaterThan">
      <formula>1</formula>
    </cfRule>
  </conditionalFormatting>
  <conditionalFormatting sqref="R83">
    <cfRule type="cellIs" dxfId="8430" priority="1841" operator="greaterThan">
      <formula>1</formula>
    </cfRule>
    <cfRule type="cellIs" dxfId="8429" priority="1842" operator="lessThan">
      <formula>0.8</formula>
    </cfRule>
  </conditionalFormatting>
  <conditionalFormatting sqref="P83">
    <cfRule type="cellIs" dxfId="8428" priority="1834" operator="greaterThan">
      <formula>0</formula>
    </cfRule>
  </conditionalFormatting>
  <conditionalFormatting sqref="Q83">
    <cfRule type="cellIs" dxfId="8427" priority="1839" operator="lessThan">
      <formula>0</formula>
    </cfRule>
  </conditionalFormatting>
  <conditionalFormatting sqref="R83">
    <cfRule type="cellIs" dxfId="8426" priority="1837" operator="lessThan">
      <formula>0.8</formula>
    </cfRule>
    <cfRule type="cellIs" dxfId="8425" priority="1838" operator="greaterThan">
      <formula>1</formula>
    </cfRule>
  </conditionalFormatting>
  <conditionalFormatting sqref="R83">
    <cfRule type="cellIs" dxfId="8424" priority="1835" operator="greaterThan">
      <formula>1</formula>
    </cfRule>
    <cfRule type="cellIs" dxfId="8423" priority="1836" operator="lessThan">
      <formula>0.8</formula>
    </cfRule>
  </conditionalFormatting>
  <conditionalFormatting sqref="R83">
    <cfRule type="cellIs" dxfId="8422" priority="1831" operator="lessThan">
      <formula>0.8</formula>
    </cfRule>
    <cfRule type="cellIs" dxfId="8421" priority="1832" operator="greaterThan">
      <formula>1</formula>
    </cfRule>
  </conditionalFormatting>
  <conditionalFormatting sqref="R83">
    <cfRule type="cellIs" dxfId="8420" priority="1829" operator="greaterThan">
      <formula>1</formula>
    </cfRule>
    <cfRule type="cellIs" dxfId="8419" priority="1830" operator="lessThan">
      <formula>0.8</formula>
    </cfRule>
  </conditionalFormatting>
  <conditionalFormatting sqref="P83">
    <cfRule type="cellIs" dxfId="8418" priority="1828" operator="greaterThan">
      <formula>0</formula>
    </cfRule>
  </conditionalFormatting>
  <conditionalFormatting sqref="Q83">
    <cfRule type="cellIs" dxfId="8417" priority="1833" operator="lessThan">
      <formula>0</formula>
    </cfRule>
  </conditionalFormatting>
  <conditionalFormatting sqref="Q83">
    <cfRule type="cellIs" dxfId="8416" priority="1827" operator="lessThan">
      <formula>0</formula>
    </cfRule>
  </conditionalFormatting>
  <conditionalFormatting sqref="R83">
    <cfRule type="cellIs" dxfId="8415" priority="1825" operator="lessThan">
      <formula>0.8</formula>
    </cfRule>
    <cfRule type="cellIs" dxfId="8414" priority="1826" operator="greaterThan">
      <formula>1</formula>
    </cfRule>
  </conditionalFormatting>
  <conditionalFormatting sqref="R83">
    <cfRule type="cellIs" dxfId="8413" priority="1823" operator="greaterThan">
      <formula>1</formula>
    </cfRule>
    <cfRule type="cellIs" dxfId="8412" priority="1824" operator="lessThan">
      <formula>0.8</formula>
    </cfRule>
  </conditionalFormatting>
  <conditionalFormatting sqref="P83">
    <cfRule type="cellIs" dxfId="8411" priority="1822" operator="greaterThan">
      <formula>0</formula>
    </cfRule>
  </conditionalFormatting>
  <conditionalFormatting sqref="P83">
    <cfRule type="cellIs" dxfId="8410" priority="1816" operator="greaterThan">
      <formula>0</formula>
    </cfRule>
  </conditionalFormatting>
  <conditionalFormatting sqref="Q83">
    <cfRule type="cellIs" dxfId="8409" priority="1821" operator="lessThan">
      <formula>0</formula>
    </cfRule>
  </conditionalFormatting>
  <conditionalFormatting sqref="R83">
    <cfRule type="cellIs" dxfId="8408" priority="1819" operator="lessThan">
      <formula>0.8</formula>
    </cfRule>
    <cfRule type="cellIs" dxfId="8407" priority="1820" operator="greaterThan">
      <formula>1</formula>
    </cfRule>
  </conditionalFormatting>
  <conditionalFormatting sqref="R83">
    <cfRule type="cellIs" dxfId="8406" priority="1817" operator="greaterThan">
      <formula>1</formula>
    </cfRule>
    <cfRule type="cellIs" dxfId="8405" priority="1818" operator="lessThan">
      <formula>0.8</formula>
    </cfRule>
  </conditionalFormatting>
  <conditionalFormatting sqref="P83">
    <cfRule type="cellIs" dxfId="8404" priority="1810" operator="greaterThan">
      <formula>0</formula>
    </cfRule>
  </conditionalFormatting>
  <conditionalFormatting sqref="Q83">
    <cfRule type="cellIs" dxfId="8403" priority="1815" operator="lessThan">
      <formula>0</formula>
    </cfRule>
  </conditionalFormatting>
  <conditionalFormatting sqref="R83">
    <cfRule type="cellIs" dxfId="8402" priority="1813" operator="lessThan">
      <formula>0.8</formula>
    </cfRule>
    <cfRule type="cellIs" dxfId="8401" priority="1814" operator="greaterThan">
      <formula>1</formula>
    </cfRule>
  </conditionalFormatting>
  <conditionalFormatting sqref="R83">
    <cfRule type="cellIs" dxfId="8400" priority="1811" operator="greaterThan">
      <formula>1</formula>
    </cfRule>
    <cfRule type="cellIs" dxfId="8399" priority="1812" operator="lessThan">
      <formula>0.8</formula>
    </cfRule>
  </conditionalFormatting>
  <conditionalFormatting sqref="R83">
    <cfRule type="cellIs" dxfId="8398" priority="1807" operator="lessThan">
      <formula>0.8</formula>
    </cfRule>
    <cfRule type="cellIs" dxfId="8397" priority="1808" operator="greaterThan">
      <formula>1</formula>
    </cfRule>
  </conditionalFormatting>
  <conditionalFormatting sqref="R83">
    <cfRule type="cellIs" dxfId="8396" priority="1805" operator="greaterThan">
      <formula>1</formula>
    </cfRule>
    <cfRule type="cellIs" dxfId="8395" priority="1806" operator="lessThan">
      <formula>0.8</formula>
    </cfRule>
  </conditionalFormatting>
  <conditionalFormatting sqref="P83">
    <cfRule type="cellIs" dxfId="8394" priority="1804" operator="greaterThan">
      <formula>0</formula>
    </cfRule>
  </conditionalFormatting>
  <conditionalFormatting sqref="Q83">
    <cfRule type="cellIs" dxfId="8393" priority="1809" operator="lessThan">
      <formula>0</formula>
    </cfRule>
  </conditionalFormatting>
  <conditionalFormatting sqref="P83">
    <cfRule type="cellIs" dxfId="8392" priority="1798" operator="greaterThan">
      <formula>0</formula>
    </cfRule>
  </conditionalFormatting>
  <conditionalFormatting sqref="Q83">
    <cfRule type="cellIs" dxfId="8391" priority="1803" operator="lessThan">
      <formula>0</formula>
    </cfRule>
  </conditionalFormatting>
  <conditionalFormatting sqref="R83">
    <cfRule type="cellIs" dxfId="8390" priority="1801" operator="lessThan">
      <formula>0.8</formula>
    </cfRule>
    <cfRule type="cellIs" dxfId="8389" priority="1802" operator="greaterThan">
      <formula>1</formula>
    </cfRule>
  </conditionalFormatting>
  <conditionalFormatting sqref="R83">
    <cfRule type="cellIs" dxfId="8388" priority="1799" operator="greaterThan">
      <formula>1</formula>
    </cfRule>
    <cfRule type="cellIs" dxfId="8387" priority="1800" operator="lessThan">
      <formula>0.8</formula>
    </cfRule>
  </conditionalFormatting>
  <conditionalFormatting sqref="R83">
    <cfRule type="cellIs" dxfId="8386" priority="1795" operator="lessThan">
      <formula>0.8</formula>
    </cfRule>
    <cfRule type="cellIs" dxfId="8385" priority="1796" operator="greaterThan">
      <formula>1</formula>
    </cfRule>
  </conditionalFormatting>
  <conditionalFormatting sqref="R83">
    <cfRule type="cellIs" dxfId="8384" priority="1793" operator="greaterThan">
      <formula>1</formula>
    </cfRule>
    <cfRule type="cellIs" dxfId="8383" priority="1794" operator="lessThan">
      <formula>0.8</formula>
    </cfRule>
  </conditionalFormatting>
  <conditionalFormatting sqref="P83">
    <cfRule type="cellIs" dxfId="8382" priority="1792" operator="greaterThan">
      <formula>0</formula>
    </cfRule>
  </conditionalFormatting>
  <conditionalFormatting sqref="Q83">
    <cfRule type="cellIs" dxfId="8381" priority="1797" operator="lessThan">
      <formula>0</formula>
    </cfRule>
  </conditionalFormatting>
  <conditionalFormatting sqref="R83">
    <cfRule type="cellIs" dxfId="8380" priority="1789" operator="lessThan">
      <formula>0.8</formula>
    </cfRule>
    <cfRule type="cellIs" dxfId="8379" priority="1790" operator="greaterThan">
      <formula>1</formula>
    </cfRule>
  </conditionalFormatting>
  <conditionalFormatting sqref="R83">
    <cfRule type="cellIs" dxfId="8378" priority="1787" operator="greaterThan">
      <formula>1</formula>
    </cfRule>
    <cfRule type="cellIs" dxfId="8377" priority="1788" operator="lessThan">
      <formula>0.8</formula>
    </cfRule>
  </conditionalFormatting>
  <conditionalFormatting sqref="P83">
    <cfRule type="cellIs" dxfId="8376" priority="1786" operator="greaterThan">
      <formula>0</formula>
    </cfRule>
  </conditionalFormatting>
  <conditionalFormatting sqref="Q83">
    <cfRule type="cellIs" dxfId="8375" priority="1791" operator="lessThan">
      <formula>0</formula>
    </cfRule>
  </conditionalFormatting>
  <conditionalFormatting sqref="Q83">
    <cfRule type="cellIs" dxfId="8374" priority="1785" operator="lessThan">
      <formula>0</formula>
    </cfRule>
  </conditionalFormatting>
  <conditionalFormatting sqref="R83">
    <cfRule type="cellIs" dxfId="8373" priority="1783" operator="lessThan">
      <formula>0.8</formula>
    </cfRule>
    <cfRule type="cellIs" dxfId="8372" priority="1784" operator="greaterThan">
      <formula>1</formula>
    </cfRule>
  </conditionalFormatting>
  <conditionalFormatting sqref="R83">
    <cfRule type="cellIs" dxfId="8371" priority="1781" operator="greaterThan">
      <formula>1</formula>
    </cfRule>
    <cfRule type="cellIs" dxfId="8370" priority="1782" operator="lessThan">
      <formula>0.8</formula>
    </cfRule>
  </conditionalFormatting>
  <conditionalFormatting sqref="P83">
    <cfRule type="cellIs" dxfId="8369" priority="1780" operator="greaterThan">
      <formula>0</formula>
    </cfRule>
  </conditionalFormatting>
  <conditionalFormatting sqref="Q83">
    <cfRule type="cellIs" dxfId="8368" priority="1774" operator="lessThan">
      <formula>0</formula>
    </cfRule>
  </conditionalFormatting>
  <conditionalFormatting sqref="R83">
    <cfRule type="cellIs" dxfId="8367" priority="1778" operator="lessThan">
      <formula>0.8</formula>
    </cfRule>
    <cfRule type="cellIs" dxfId="8366" priority="1779" operator="greaterThan">
      <formula>1</formula>
    </cfRule>
  </conditionalFormatting>
  <conditionalFormatting sqref="R83">
    <cfRule type="cellIs" dxfId="8365" priority="1776" operator="greaterThan">
      <formula>1</formula>
    </cfRule>
    <cfRule type="cellIs" dxfId="8364" priority="1777" operator="lessThan">
      <formula>0.8</formula>
    </cfRule>
  </conditionalFormatting>
  <conditionalFormatting sqref="P83">
    <cfRule type="cellIs" dxfId="8363" priority="1775" operator="greaterThan">
      <formula>0</formula>
    </cfRule>
  </conditionalFormatting>
  <conditionalFormatting sqref="Q83">
    <cfRule type="cellIs" dxfId="8362" priority="1773" operator="lessThan">
      <formula>0</formula>
    </cfRule>
  </conditionalFormatting>
  <conditionalFormatting sqref="R83">
    <cfRule type="cellIs" dxfId="8361" priority="1771" operator="lessThan">
      <formula>0.8</formula>
    </cfRule>
    <cfRule type="cellIs" dxfId="8360" priority="1772" operator="greaterThan">
      <formula>1</formula>
    </cfRule>
  </conditionalFormatting>
  <conditionalFormatting sqref="R83">
    <cfRule type="cellIs" dxfId="8359" priority="1769" operator="greaterThan">
      <formula>1</formula>
    </cfRule>
    <cfRule type="cellIs" dxfId="8358" priority="1770" operator="lessThan">
      <formula>0.8</formula>
    </cfRule>
  </conditionalFormatting>
  <conditionalFormatting sqref="P83">
    <cfRule type="cellIs" dxfId="8357" priority="1768" operator="greaterThan">
      <formula>0</formula>
    </cfRule>
  </conditionalFormatting>
  <conditionalFormatting sqref="Q83">
    <cfRule type="cellIs" dxfId="8356" priority="1767" operator="lessThan">
      <formula>0</formula>
    </cfRule>
  </conditionalFormatting>
  <conditionalFormatting sqref="R83">
    <cfRule type="cellIs" dxfId="8355" priority="1765" operator="lessThan">
      <formula>0.8</formula>
    </cfRule>
    <cfRule type="cellIs" dxfId="8354" priority="1766" operator="greaterThan">
      <formula>1</formula>
    </cfRule>
  </conditionalFormatting>
  <conditionalFormatting sqref="R83">
    <cfRule type="cellIs" dxfId="8353" priority="1763" operator="greaterThan">
      <formula>1</formula>
    </cfRule>
    <cfRule type="cellIs" dxfId="8352" priority="1764" operator="lessThan">
      <formula>0.8</formula>
    </cfRule>
  </conditionalFormatting>
  <conditionalFormatting sqref="P83">
    <cfRule type="cellIs" dxfId="8351" priority="1762" operator="greaterThan">
      <formula>0</formula>
    </cfRule>
  </conditionalFormatting>
  <conditionalFormatting sqref="Q83">
    <cfRule type="cellIs" dxfId="8350" priority="1761" operator="lessThan">
      <formula>0</formula>
    </cfRule>
  </conditionalFormatting>
  <conditionalFormatting sqref="R83">
    <cfRule type="cellIs" dxfId="8349" priority="1759" operator="lessThan">
      <formula>0.8</formula>
    </cfRule>
    <cfRule type="cellIs" dxfId="8348" priority="1760" operator="greaterThan">
      <formula>1</formula>
    </cfRule>
  </conditionalFormatting>
  <conditionalFormatting sqref="R83">
    <cfRule type="cellIs" dxfId="8347" priority="1757" operator="greaterThan">
      <formula>1</formula>
    </cfRule>
    <cfRule type="cellIs" dxfId="8346" priority="1758" operator="lessThan">
      <formula>0.8</formula>
    </cfRule>
  </conditionalFormatting>
  <conditionalFormatting sqref="P83">
    <cfRule type="cellIs" dxfId="8345" priority="1756" operator="greaterThan">
      <formula>0</formula>
    </cfRule>
  </conditionalFormatting>
  <conditionalFormatting sqref="Q83">
    <cfRule type="cellIs" dxfId="8344" priority="1755" operator="lessThan">
      <formula>0</formula>
    </cfRule>
  </conditionalFormatting>
  <conditionalFormatting sqref="R83">
    <cfRule type="cellIs" dxfId="8343" priority="1753" operator="lessThan">
      <formula>0.8</formula>
    </cfRule>
    <cfRule type="cellIs" dxfId="8342" priority="1754" operator="greaterThan">
      <formula>1</formula>
    </cfRule>
  </conditionalFormatting>
  <conditionalFormatting sqref="R83">
    <cfRule type="cellIs" dxfId="8341" priority="1751" operator="greaterThan">
      <formula>1</formula>
    </cfRule>
    <cfRule type="cellIs" dxfId="8340" priority="1752" operator="lessThan">
      <formula>0.8</formula>
    </cfRule>
  </conditionalFormatting>
  <conditionalFormatting sqref="P83">
    <cfRule type="cellIs" dxfId="8339" priority="1750" operator="greaterThan">
      <formula>0</formula>
    </cfRule>
  </conditionalFormatting>
  <conditionalFormatting sqref="Q83">
    <cfRule type="cellIs" dxfId="8338" priority="1749" operator="lessThan">
      <formula>0</formula>
    </cfRule>
  </conditionalFormatting>
  <conditionalFormatting sqref="R83">
    <cfRule type="cellIs" dxfId="8337" priority="1747" operator="lessThan">
      <formula>0.8</formula>
    </cfRule>
    <cfRule type="cellIs" dxfId="8336" priority="1748" operator="greaterThan">
      <formula>1</formula>
    </cfRule>
  </conditionalFormatting>
  <conditionalFormatting sqref="R83">
    <cfRule type="cellIs" dxfId="8335" priority="1745" operator="greaterThan">
      <formula>1</formula>
    </cfRule>
    <cfRule type="cellIs" dxfId="8334" priority="1746" operator="lessThan">
      <formula>0.8</formula>
    </cfRule>
  </conditionalFormatting>
  <conditionalFormatting sqref="P83">
    <cfRule type="cellIs" dxfId="8333" priority="1744" operator="greaterThan">
      <formula>0</formula>
    </cfRule>
  </conditionalFormatting>
  <conditionalFormatting sqref="P83">
    <cfRule type="cellIs" dxfId="8332" priority="1738" operator="greaterThan">
      <formula>0</formula>
    </cfRule>
  </conditionalFormatting>
  <conditionalFormatting sqref="Q83">
    <cfRule type="cellIs" dxfId="8331" priority="1743" operator="lessThan">
      <formula>0</formula>
    </cfRule>
  </conditionalFormatting>
  <conditionalFormatting sqref="R83">
    <cfRule type="cellIs" dxfId="8330" priority="1741" operator="lessThan">
      <formula>0.8</formula>
    </cfRule>
    <cfRule type="cellIs" dxfId="8329" priority="1742" operator="greaterThan">
      <formula>1</formula>
    </cfRule>
  </conditionalFormatting>
  <conditionalFormatting sqref="R83">
    <cfRule type="cellIs" dxfId="8328" priority="1739" operator="greaterThan">
      <formula>1</formula>
    </cfRule>
    <cfRule type="cellIs" dxfId="8327" priority="1740" operator="lessThan">
      <formula>0.8</formula>
    </cfRule>
  </conditionalFormatting>
  <conditionalFormatting sqref="P83">
    <cfRule type="cellIs" dxfId="8326" priority="1732" operator="greaterThan">
      <formula>0</formula>
    </cfRule>
  </conditionalFormatting>
  <conditionalFormatting sqref="Q83">
    <cfRule type="cellIs" dxfId="8325" priority="1737" operator="lessThan">
      <formula>0</formula>
    </cfRule>
  </conditionalFormatting>
  <conditionalFormatting sqref="R83">
    <cfRule type="cellIs" dxfId="8324" priority="1735" operator="lessThan">
      <formula>0.8</formula>
    </cfRule>
    <cfRule type="cellIs" dxfId="8323" priority="1736" operator="greaterThan">
      <formula>1</formula>
    </cfRule>
  </conditionalFormatting>
  <conditionalFormatting sqref="R83">
    <cfRule type="cellIs" dxfId="8322" priority="1733" operator="greaterThan">
      <formula>1</formula>
    </cfRule>
    <cfRule type="cellIs" dxfId="8321" priority="1734" operator="lessThan">
      <formula>0.8</formula>
    </cfRule>
  </conditionalFormatting>
  <conditionalFormatting sqref="R83">
    <cfRule type="cellIs" dxfId="8320" priority="1729" operator="lessThan">
      <formula>0.8</formula>
    </cfRule>
    <cfRule type="cellIs" dxfId="8319" priority="1730" operator="greaterThan">
      <formula>1</formula>
    </cfRule>
  </conditionalFormatting>
  <conditionalFormatting sqref="R83">
    <cfRule type="cellIs" dxfId="8318" priority="1727" operator="greaterThan">
      <formula>1</formula>
    </cfRule>
    <cfRule type="cellIs" dxfId="8317" priority="1728" operator="lessThan">
      <formula>0.8</formula>
    </cfRule>
  </conditionalFormatting>
  <conditionalFormatting sqref="P83">
    <cfRule type="cellIs" dxfId="8316" priority="1726" operator="greaterThan">
      <formula>0</formula>
    </cfRule>
  </conditionalFormatting>
  <conditionalFormatting sqref="Q83">
    <cfRule type="cellIs" dxfId="8315" priority="1731" operator="lessThan">
      <formula>0</formula>
    </cfRule>
  </conditionalFormatting>
  <conditionalFormatting sqref="Q83">
    <cfRule type="cellIs" dxfId="8314" priority="1720" operator="lessThan">
      <formula>0</formula>
    </cfRule>
  </conditionalFormatting>
  <conditionalFormatting sqref="P83">
    <cfRule type="cellIs" dxfId="8313" priority="1721" operator="greaterThan">
      <formula>0</formula>
    </cfRule>
  </conditionalFormatting>
  <conditionalFormatting sqref="R83">
    <cfRule type="cellIs" dxfId="8312" priority="1724" operator="lessThan">
      <formula>0.8</formula>
    </cfRule>
    <cfRule type="cellIs" dxfId="8311" priority="1725" operator="greaterThan">
      <formula>1</formula>
    </cfRule>
  </conditionalFormatting>
  <conditionalFormatting sqref="R83">
    <cfRule type="cellIs" dxfId="8310" priority="1722" operator="greaterThan">
      <formula>1</formula>
    </cfRule>
    <cfRule type="cellIs" dxfId="8309" priority="1723" operator="lessThan">
      <formula>0.8</formula>
    </cfRule>
  </conditionalFormatting>
  <conditionalFormatting sqref="Q83">
    <cfRule type="cellIs" dxfId="8308" priority="1714" operator="lessThan">
      <formula>0</formula>
    </cfRule>
  </conditionalFormatting>
  <conditionalFormatting sqref="R83">
    <cfRule type="cellIs" dxfId="8307" priority="1718" operator="lessThan">
      <formula>0.8</formula>
    </cfRule>
    <cfRule type="cellIs" dxfId="8306" priority="1719" operator="greaterThan">
      <formula>1</formula>
    </cfRule>
  </conditionalFormatting>
  <conditionalFormatting sqref="R83">
    <cfRule type="cellIs" dxfId="8305" priority="1716" operator="greaterThan">
      <formula>1</formula>
    </cfRule>
    <cfRule type="cellIs" dxfId="8304" priority="1717" operator="lessThan">
      <formula>0.8</formula>
    </cfRule>
  </conditionalFormatting>
  <conditionalFormatting sqref="P83">
    <cfRule type="cellIs" dxfId="8303" priority="1715" operator="greaterThan">
      <formula>0</formula>
    </cfRule>
  </conditionalFormatting>
  <conditionalFormatting sqref="Q83">
    <cfRule type="cellIs" dxfId="8302" priority="1713" operator="lessThan">
      <formula>0</formula>
    </cfRule>
  </conditionalFormatting>
  <conditionalFormatting sqref="R83">
    <cfRule type="cellIs" dxfId="8301" priority="1711" operator="lessThan">
      <formula>0.8</formula>
    </cfRule>
    <cfRule type="cellIs" dxfId="8300" priority="1712" operator="greaterThan">
      <formula>1</formula>
    </cfRule>
  </conditionalFormatting>
  <conditionalFormatting sqref="R83">
    <cfRule type="cellIs" dxfId="8299" priority="1709" operator="greaterThan">
      <formula>1</formula>
    </cfRule>
    <cfRule type="cellIs" dxfId="8298" priority="1710" operator="lessThan">
      <formula>0.8</formula>
    </cfRule>
  </conditionalFormatting>
  <conditionalFormatting sqref="P83">
    <cfRule type="cellIs" dxfId="8297" priority="1708" operator="greaterThan">
      <formula>0</formula>
    </cfRule>
  </conditionalFormatting>
  <conditionalFormatting sqref="Q83">
    <cfRule type="cellIs" dxfId="8296" priority="1707" operator="lessThan">
      <formula>0</formula>
    </cfRule>
  </conditionalFormatting>
  <conditionalFormatting sqref="R83">
    <cfRule type="cellIs" dxfId="8295" priority="1705" operator="lessThan">
      <formula>0.8</formula>
    </cfRule>
    <cfRule type="cellIs" dxfId="8294" priority="1706" operator="greaterThan">
      <formula>1</formula>
    </cfRule>
  </conditionalFormatting>
  <conditionalFormatting sqref="R83">
    <cfRule type="cellIs" dxfId="8293" priority="1703" operator="greaterThan">
      <formula>1</formula>
    </cfRule>
    <cfRule type="cellIs" dxfId="8292" priority="1704" operator="lessThan">
      <formula>0.8</formula>
    </cfRule>
  </conditionalFormatting>
  <conditionalFormatting sqref="P83">
    <cfRule type="cellIs" dxfId="8291" priority="1702" operator="greaterThan">
      <formula>0</formula>
    </cfRule>
  </conditionalFormatting>
  <conditionalFormatting sqref="Q83">
    <cfRule type="cellIs" dxfId="8290" priority="1701" operator="lessThan">
      <formula>0</formula>
    </cfRule>
  </conditionalFormatting>
  <conditionalFormatting sqref="R83">
    <cfRule type="cellIs" dxfId="8289" priority="1699" operator="lessThan">
      <formula>0.8</formula>
    </cfRule>
    <cfRule type="cellIs" dxfId="8288" priority="1700" operator="greaterThan">
      <formula>1</formula>
    </cfRule>
  </conditionalFormatting>
  <conditionalFormatting sqref="R83">
    <cfRule type="cellIs" dxfId="8287" priority="1697" operator="greaterThan">
      <formula>1</formula>
    </cfRule>
    <cfRule type="cellIs" dxfId="8286" priority="1698" operator="lessThan">
      <formula>0.8</formula>
    </cfRule>
  </conditionalFormatting>
  <conditionalFormatting sqref="P83">
    <cfRule type="cellIs" dxfId="8285" priority="1696" operator="greaterThan">
      <formula>0</formula>
    </cfRule>
  </conditionalFormatting>
  <conditionalFormatting sqref="Q32:Q39">
    <cfRule type="cellIs" dxfId="8284" priority="1690" operator="lessThan">
      <formula>0</formula>
    </cfRule>
  </conditionalFormatting>
  <conditionalFormatting sqref="P32:P39">
    <cfRule type="cellIs" dxfId="8283" priority="1691" operator="greaterThan">
      <formula>0</formula>
    </cfRule>
  </conditionalFormatting>
  <conditionalFormatting sqref="R32:R39">
    <cfRule type="cellIs" dxfId="8282" priority="1694" operator="lessThan">
      <formula>0.8</formula>
    </cfRule>
    <cfRule type="cellIs" dxfId="8281" priority="1695" operator="greaterThan">
      <formula>1</formula>
    </cfRule>
  </conditionalFormatting>
  <conditionalFormatting sqref="R32:R39">
    <cfRule type="cellIs" dxfId="8280" priority="1692" operator="greaterThan">
      <formula>1</formula>
    </cfRule>
    <cfRule type="cellIs" dxfId="8279" priority="1693" operator="lessThan">
      <formula>0.8</formula>
    </cfRule>
  </conditionalFormatting>
  <conditionalFormatting sqref="Q32:Q39">
    <cfRule type="cellIs" dxfId="8278" priority="1684" operator="lessThan">
      <formula>0</formula>
    </cfRule>
  </conditionalFormatting>
  <conditionalFormatting sqref="R32:R39">
    <cfRule type="cellIs" dxfId="8277" priority="1688" operator="lessThan">
      <formula>0.8</formula>
    </cfRule>
    <cfRule type="cellIs" dxfId="8276" priority="1689" operator="greaterThan">
      <formula>1</formula>
    </cfRule>
  </conditionalFormatting>
  <conditionalFormatting sqref="R32:R39">
    <cfRule type="cellIs" dxfId="8275" priority="1686" operator="greaterThan">
      <formula>1</formula>
    </cfRule>
    <cfRule type="cellIs" dxfId="8274" priority="1687" operator="lessThan">
      <formula>0.8</formula>
    </cfRule>
  </conditionalFormatting>
  <conditionalFormatting sqref="P32:P39">
    <cfRule type="cellIs" dxfId="8273" priority="1685" operator="greaterThan">
      <formula>0</formula>
    </cfRule>
  </conditionalFormatting>
  <conditionalFormatting sqref="Q32:Q39">
    <cfRule type="cellIs" dxfId="8272" priority="1683" operator="lessThan">
      <formula>0</formula>
    </cfRule>
  </conditionalFormatting>
  <conditionalFormatting sqref="R32:R39">
    <cfRule type="cellIs" dxfId="8271" priority="1681" operator="lessThan">
      <formula>0.8</formula>
    </cfRule>
    <cfRule type="cellIs" dxfId="8270" priority="1682" operator="greaterThan">
      <formula>1</formula>
    </cfRule>
  </conditionalFormatting>
  <conditionalFormatting sqref="R32:R39">
    <cfRule type="cellIs" dxfId="8269" priority="1679" operator="greaterThan">
      <formula>1</formula>
    </cfRule>
    <cfRule type="cellIs" dxfId="8268" priority="1680" operator="lessThan">
      <formula>0.8</formula>
    </cfRule>
  </conditionalFormatting>
  <conditionalFormatting sqref="P32:P39">
    <cfRule type="cellIs" dxfId="8267" priority="1678" operator="greaterThan">
      <formula>0</formula>
    </cfRule>
  </conditionalFormatting>
  <conditionalFormatting sqref="Q32:Q39">
    <cfRule type="cellIs" dxfId="8266" priority="1677" operator="lessThan">
      <formula>0</formula>
    </cfRule>
  </conditionalFormatting>
  <conditionalFormatting sqref="R32:R39">
    <cfRule type="cellIs" dxfId="8265" priority="1675" operator="lessThan">
      <formula>0.8</formula>
    </cfRule>
    <cfRule type="cellIs" dxfId="8264" priority="1676" operator="greaterThan">
      <formula>1</formula>
    </cfRule>
  </conditionalFormatting>
  <conditionalFormatting sqref="R32:R39">
    <cfRule type="cellIs" dxfId="8263" priority="1673" operator="greaterThan">
      <formula>1</formula>
    </cfRule>
    <cfRule type="cellIs" dxfId="8262" priority="1674" operator="lessThan">
      <formula>0.8</formula>
    </cfRule>
  </conditionalFormatting>
  <conditionalFormatting sqref="P32:P39">
    <cfRule type="cellIs" dxfId="8261" priority="1672" operator="greaterThan">
      <formula>0</formula>
    </cfRule>
  </conditionalFormatting>
  <conditionalFormatting sqref="Q32:Q39">
    <cfRule type="cellIs" dxfId="8260" priority="1666" operator="lessThan">
      <formula>0</formula>
    </cfRule>
  </conditionalFormatting>
  <conditionalFormatting sqref="R32:R39">
    <cfRule type="cellIs" dxfId="8259" priority="1670" operator="lessThan">
      <formula>0.8</formula>
    </cfRule>
    <cfRule type="cellIs" dxfId="8258" priority="1671" operator="greaterThan">
      <formula>1</formula>
    </cfRule>
  </conditionalFormatting>
  <conditionalFormatting sqref="R32:R39">
    <cfRule type="cellIs" dxfId="8257" priority="1668" operator="greaterThan">
      <formula>1</formula>
    </cfRule>
    <cfRule type="cellIs" dxfId="8256" priority="1669" operator="lessThan">
      <formula>0.8</formula>
    </cfRule>
  </conditionalFormatting>
  <conditionalFormatting sqref="P32:P39">
    <cfRule type="cellIs" dxfId="8255" priority="1667" operator="greaterThan">
      <formula>0</formula>
    </cfRule>
  </conditionalFormatting>
  <conditionalFormatting sqref="Q32:Q39">
    <cfRule type="cellIs" dxfId="8254" priority="1665" operator="lessThan">
      <formula>0</formula>
    </cfRule>
  </conditionalFormatting>
  <conditionalFormatting sqref="R32:R39">
    <cfRule type="cellIs" dxfId="8253" priority="1663" operator="lessThan">
      <formula>0.8</formula>
    </cfRule>
    <cfRule type="cellIs" dxfId="8252" priority="1664" operator="greaterThan">
      <formula>1</formula>
    </cfRule>
  </conditionalFormatting>
  <conditionalFormatting sqref="R32:R39">
    <cfRule type="cellIs" dxfId="8251" priority="1661" operator="greaterThan">
      <formula>1</formula>
    </cfRule>
    <cfRule type="cellIs" dxfId="8250" priority="1662" operator="lessThan">
      <formula>0.8</formula>
    </cfRule>
  </conditionalFormatting>
  <conditionalFormatting sqref="P32:P39">
    <cfRule type="cellIs" dxfId="8249" priority="1660" operator="greaterThan">
      <formula>0</formula>
    </cfRule>
  </conditionalFormatting>
  <conditionalFormatting sqref="Q32:Q39">
    <cfRule type="cellIs" dxfId="8248" priority="1659" operator="lessThan">
      <formula>0</formula>
    </cfRule>
  </conditionalFormatting>
  <conditionalFormatting sqref="R32:R39">
    <cfRule type="cellIs" dxfId="8247" priority="1657" operator="lessThan">
      <formula>0.8</formula>
    </cfRule>
    <cfRule type="cellIs" dxfId="8246" priority="1658" operator="greaterThan">
      <formula>1</formula>
    </cfRule>
  </conditionalFormatting>
  <conditionalFormatting sqref="R32:R39">
    <cfRule type="cellIs" dxfId="8245" priority="1655" operator="greaterThan">
      <formula>1</formula>
    </cfRule>
    <cfRule type="cellIs" dxfId="8244" priority="1656" operator="lessThan">
      <formula>0.8</formula>
    </cfRule>
  </conditionalFormatting>
  <conditionalFormatting sqref="P32:P39">
    <cfRule type="cellIs" dxfId="8243" priority="1654" operator="greaterThan">
      <formula>0</formula>
    </cfRule>
  </conditionalFormatting>
  <conditionalFormatting sqref="Q32:Q39">
    <cfRule type="cellIs" dxfId="8242" priority="1653" operator="lessThan">
      <formula>0</formula>
    </cfRule>
  </conditionalFormatting>
  <conditionalFormatting sqref="R32:R39">
    <cfRule type="cellIs" dxfId="8241" priority="1651" operator="lessThan">
      <formula>0.8</formula>
    </cfRule>
    <cfRule type="cellIs" dxfId="8240" priority="1652" operator="greaterThan">
      <formula>1</formula>
    </cfRule>
  </conditionalFormatting>
  <conditionalFormatting sqref="R32:R39">
    <cfRule type="cellIs" dxfId="8239" priority="1649" operator="greaterThan">
      <formula>1</formula>
    </cfRule>
    <cfRule type="cellIs" dxfId="8238" priority="1650" operator="lessThan">
      <formula>0.8</formula>
    </cfRule>
  </conditionalFormatting>
  <conditionalFormatting sqref="P32:P39">
    <cfRule type="cellIs" dxfId="8237" priority="1648" operator="greaterThan">
      <formula>0</formula>
    </cfRule>
  </conditionalFormatting>
  <conditionalFormatting sqref="Q32:Q39">
    <cfRule type="cellIs" dxfId="8236" priority="1647" operator="lessThan">
      <formula>0</formula>
    </cfRule>
  </conditionalFormatting>
  <conditionalFormatting sqref="R32:R39">
    <cfRule type="cellIs" dxfId="8235" priority="1645" operator="lessThan">
      <formula>0.8</formula>
    </cfRule>
    <cfRule type="cellIs" dxfId="8234" priority="1646" operator="greaterThan">
      <formula>1</formula>
    </cfRule>
  </conditionalFormatting>
  <conditionalFormatting sqref="R32:R39">
    <cfRule type="cellIs" dxfId="8233" priority="1643" operator="greaterThan">
      <formula>1</formula>
    </cfRule>
    <cfRule type="cellIs" dxfId="8232" priority="1644" operator="lessThan">
      <formula>0.8</formula>
    </cfRule>
  </conditionalFormatting>
  <conditionalFormatting sqref="P32:P39">
    <cfRule type="cellIs" dxfId="8231" priority="1642" operator="greaterThan">
      <formula>0</formula>
    </cfRule>
  </conditionalFormatting>
  <conditionalFormatting sqref="Q32:Q39">
    <cfRule type="cellIs" dxfId="8230" priority="1641" operator="lessThan">
      <formula>0</formula>
    </cfRule>
  </conditionalFormatting>
  <conditionalFormatting sqref="R32:R39">
    <cfRule type="cellIs" dxfId="8229" priority="1639" operator="lessThan">
      <formula>0.8</formula>
    </cfRule>
    <cfRule type="cellIs" dxfId="8228" priority="1640" operator="greaterThan">
      <formula>1</formula>
    </cfRule>
  </conditionalFormatting>
  <conditionalFormatting sqref="R32:R39">
    <cfRule type="cellIs" dxfId="8227" priority="1637" operator="greaterThan">
      <formula>1</formula>
    </cfRule>
    <cfRule type="cellIs" dxfId="8226" priority="1638" operator="lessThan">
      <formula>0.8</formula>
    </cfRule>
  </conditionalFormatting>
  <conditionalFormatting sqref="P32:P39">
    <cfRule type="cellIs" dxfId="8225" priority="1636" operator="greaterThan">
      <formula>0</formula>
    </cfRule>
  </conditionalFormatting>
  <conditionalFormatting sqref="P32:P39">
    <cfRule type="cellIs" dxfId="8224" priority="1630" operator="greaterThan">
      <formula>0</formula>
    </cfRule>
  </conditionalFormatting>
  <conditionalFormatting sqref="Q32:Q39">
    <cfRule type="cellIs" dxfId="8223" priority="1635" operator="lessThan">
      <formula>0</formula>
    </cfRule>
  </conditionalFormatting>
  <conditionalFormatting sqref="R32:R39">
    <cfRule type="cellIs" dxfId="8222" priority="1633" operator="lessThan">
      <formula>0.8</formula>
    </cfRule>
    <cfRule type="cellIs" dxfId="8221" priority="1634" operator="greaterThan">
      <formula>1</formula>
    </cfRule>
  </conditionalFormatting>
  <conditionalFormatting sqref="R32:R39">
    <cfRule type="cellIs" dxfId="8220" priority="1631" operator="greaterThan">
      <formula>1</formula>
    </cfRule>
    <cfRule type="cellIs" dxfId="8219" priority="1632" operator="lessThan">
      <formula>0.8</formula>
    </cfRule>
  </conditionalFormatting>
  <conditionalFormatting sqref="P32:P39">
    <cfRule type="cellIs" dxfId="8218" priority="1624" operator="greaterThan">
      <formula>0</formula>
    </cfRule>
  </conditionalFormatting>
  <conditionalFormatting sqref="Q32:Q39">
    <cfRule type="cellIs" dxfId="8217" priority="1629" operator="lessThan">
      <formula>0</formula>
    </cfRule>
  </conditionalFormatting>
  <conditionalFormatting sqref="R32:R39">
    <cfRule type="cellIs" dxfId="8216" priority="1627" operator="lessThan">
      <formula>0.8</formula>
    </cfRule>
    <cfRule type="cellIs" dxfId="8215" priority="1628" operator="greaterThan">
      <formula>1</formula>
    </cfRule>
  </conditionalFormatting>
  <conditionalFormatting sqref="R32:R39">
    <cfRule type="cellIs" dxfId="8214" priority="1625" operator="greaterThan">
      <formula>1</formula>
    </cfRule>
    <cfRule type="cellIs" dxfId="8213" priority="1626" operator="lessThan">
      <formula>0.8</formula>
    </cfRule>
  </conditionalFormatting>
  <conditionalFormatting sqref="R32:R39">
    <cfRule type="cellIs" dxfId="8212" priority="1621" operator="lessThan">
      <formula>0.8</formula>
    </cfRule>
    <cfRule type="cellIs" dxfId="8211" priority="1622" operator="greaterThan">
      <formula>1</formula>
    </cfRule>
  </conditionalFormatting>
  <conditionalFormatting sqref="R32:R39">
    <cfRule type="cellIs" dxfId="8210" priority="1619" operator="greaterThan">
      <formula>1</formula>
    </cfRule>
    <cfRule type="cellIs" dxfId="8209" priority="1620" operator="lessThan">
      <formula>0.8</formula>
    </cfRule>
  </conditionalFormatting>
  <conditionalFormatting sqref="P32:P39">
    <cfRule type="cellIs" dxfId="8208" priority="1618" operator="greaterThan">
      <formula>0</formula>
    </cfRule>
  </conditionalFormatting>
  <conditionalFormatting sqref="Q32:Q39">
    <cfRule type="cellIs" dxfId="8207" priority="1623" operator="lessThan">
      <formula>0</formula>
    </cfRule>
  </conditionalFormatting>
  <conditionalFormatting sqref="Q32:Q39">
    <cfRule type="cellIs" dxfId="8206" priority="1612" operator="lessThan">
      <formula>0</formula>
    </cfRule>
  </conditionalFormatting>
  <conditionalFormatting sqref="P32:P39">
    <cfRule type="cellIs" dxfId="8205" priority="1613" operator="greaterThan">
      <formula>0</formula>
    </cfRule>
  </conditionalFormatting>
  <conditionalFormatting sqref="R32:R39">
    <cfRule type="cellIs" dxfId="8204" priority="1616" operator="lessThan">
      <formula>0.8</formula>
    </cfRule>
    <cfRule type="cellIs" dxfId="8203" priority="1617" operator="greaterThan">
      <formula>1</formula>
    </cfRule>
  </conditionalFormatting>
  <conditionalFormatting sqref="R32:R39">
    <cfRule type="cellIs" dxfId="8202" priority="1614" operator="greaterThan">
      <formula>1</formula>
    </cfRule>
    <cfRule type="cellIs" dxfId="8201" priority="1615" operator="lessThan">
      <formula>0.8</formula>
    </cfRule>
  </conditionalFormatting>
  <conditionalFormatting sqref="Q32:Q39">
    <cfRule type="cellIs" dxfId="8200" priority="1606" operator="lessThan">
      <formula>0</formula>
    </cfRule>
  </conditionalFormatting>
  <conditionalFormatting sqref="R32:R39">
    <cfRule type="cellIs" dxfId="8199" priority="1610" operator="lessThan">
      <formula>0.8</formula>
    </cfRule>
    <cfRule type="cellIs" dxfId="8198" priority="1611" operator="greaterThan">
      <formula>1</formula>
    </cfRule>
  </conditionalFormatting>
  <conditionalFormatting sqref="R32:R39">
    <cfRule type="cellIs" dxfId="8197" priority="1608" operator="greaterThan">
      <formula>1</formula>
    </cfRule>
    <cfRule type="cellIs" dxfId="8196" priority="1609" operator="lessThan">
      <formula>0.8</formula>
    </cfRule>
  </conditionalFormatting>
  <conditionalFormatting sqref="P32:P39">
    <cfRule type="cellIs" dxfId="8195" priority="1607" operator="greaterThan">
      <formula>0</formula>
    </cfRule>
  </conditionalFormatting>
  <conditionalFormatting sqref="Q32:Q39">
    <cfRule type="cellIs" dxfId="8194" priority="1605" operator="lessThan">
      <formula>0</formula>
    </cfRule>
  </conditionalFormatting>
  <conditionalFormatting sqref="R32:R39">
    <cfRule type="cellIs" dxfId="8193" priority="1603" operator="lessThan">
      <formula>0.8</formula>
    </cfRule>
    <cfRule type="cellIs" dxfId="8192" priority="1604" operator="greaterThan">
      <formula>1</formula>
    </cfRule>
  </conditionalFormatting>
  <conditionalFormatting sqref="R32:R39">
    <cfRule type="cellIs" dxfId="8191" priority="1601" operator="greaterThan">
      <formula>1</formula>
    </cfRule>
    <cfRule type="cellIs" dxfId="8190" priority="1602" operator="lessThan">
      <formula>0.8</formula>
    </cfRule>
  </conditionalFormatting>
  <conditionalFormatting sqref="P32:P39">
    <cfRule type="cellIs" dxfId="8189" priority="1600" operator="greaterThan">
      <formula>0</formula>
    </cfRule>
  </conditionalFormatting>
  <conditionalFormatting sqref="Q32:Q39">
    <cfRule type="cellIs" dxfId="8188" priority="1599" operator="lessThan">
      <formula>0</formula>
    </cfRule>
  </conditionalFormatting>
  <conditionalFormatting sqref="R32:R39">
    <cfRule type="cellIs" dxfId="8187" priority="1597" operator="lessThan">
      <formula>0.8</formula>
    </cfRule>
    <cfRule type="cellIs" dxfId="8186" priority="1598" operator="greaterThan">
      <formula>1</formula>
    </cfRule>
  </conditionalFormatting>
  <conditionalFormatting sqref="R32:R39">
    <cfRule type="cellIs" dxfId="8185" priority="1595" operator="greaterThan">
      <formula>1</formula>
    </cfRule>
    <cfRule type="cellIs" dxfId="8184" priority="1596" operator="lessThan">
      <formula>0.8</formula>
    </cfRule>
  </conditionalFormatting>
  <conditionalFormatting sqref="P32:P39">
    <cfRule type="cellIs" dxfId="8183" priority="1594" operator="greaterThan">
      <formula>0</formula>
    </cfRule>
  </conditionalFormatting>
  <conditionalFormatting sqref="Q32:Q39">
    <cfRule type="cellIs" dxfId="8182" priority="1588" operator="lessThan">
      <formula>0</formula>
    </cfRule>
  </conditionalFormatting>
  <conditionalFormatting sqref="P32:P39">
    <cfRule type="cellIs" dxfId="8181" priority="1589" operator="greaterThan">
      <formula>0</formula>
    </cfRule>
  </conditionalFormatting>
  <conditionalFormatting sqref="R32:R39">
    <cfRule type="cellIs" dxfId="8180" priority="1592" operator="lessThan">
      <formula>0.8</formula>
    </cfRule>
    <cfRule type="cellIs" dxfId="8179" priority="1593" operator="greaterThan">
      <formula>1</formula>
    </cfRule>
  </conditionalFormatting>
  <conditionalFormatting sqref="R32:R39">
    <cfRule type="cellIs" dxfId="8178" priority="1590" operator="greaterThan">
      <formula>1</formula>
    </cfRule>
    <cfRule type="cellIs" dxfId="8177" priority="1591" operator="lessThan">
      <formula>0.8</formula>
    </cfRule>
  </conditionalFormatting>
  <conditionalFormatting sqref="Q32:Q39">
    <cfRule type="cellIs" dxfId="8176" priority="1582" operator="lessThan">
      <formula>0</formula>
    </cfRule>
  </conditionalFormatting>
  <conditionalFormatting sqref="R32:R39">
    <cfRule type="cellIs" dxfId="8175" priority="1586" operator="lessThan">
      <formula>0.8</formula>
    </cfRule>
    <cfRule type="cellIs" dxfId="8174" priority="1587" operator="greaterThan">
      <formula>1</formula>
    </cfRule>
  </conditionalFormatting>
  <conditionalFormatting sqref="R32:R39">
    <cfRule type="cellIs" dxfId="8173" priority="1584" operator="greaterThan">
      <formula>1</formula>
    </cfRule>
    <cfRule type="cellIs" dxfId="8172" priority="1585" operator="lessThan">
      <formula>0.8</formula>
    </cfRule>
  </conditionalFormatting>
  <conditionalFormatting sqref="P32:P39">
    <cfRule type="cellIs" dxfId="8171" priority="1583" operator="greaterThan">
      <formula>0</formula>
    </cfRule>
  </conditionalFormatting>
  <conditionalFormatting sqref="Q32:Q39">
    <cfRule type="cellIs" dxfId="8170" priority="1581" operator="lessThan">
      <formula>0</formula>
    </cfRule>
  </conditionalFormatting>
  <conditionalFormatting sqref="R32:R39">
    <cfRule type="cellIs" dxfId="8169" priority="1579" operator="lessThan">
      <formula>0.8</formula>
    </cfRule>
    <cfRule type="cellIs" dxfId="8168" priority="1580" operator="greaterThan">
      <formula>1</formula>
    </cfRule>
  </conditionalFormatting>
  <conditionalFormatting sqref="R32:R39">
    <cfRule type="cellIs" dxfId="8167" priority="1577" operator="greaterThan">
      <formula>1</formula>
    </cfRule>
    <cfRule type="cellIs" dxfId="8166" priority="1578" operator="lessThan">
      <formula>0.8</formula>
    </cfRule>
  </conditionalFormatting>
  <conditionalFormatting sqref="P32:P39">
    <cfRule type="cellIs" dxfId="8165" priority="1576" operator="greaterThan">
      <formula>0</formula>
    </cfRule>
  </conditionalFormatting>
  <conditionalFormatting sqref="Q32:Q39">
    <cfRule type="cellIs" dxfId="8164" priority="1575" operator="lessThan">
      <formula>0</formula>
    </cfRule>
  </conditionalFormatting>
  <conditionalFormatting sqref="R32:R39">
    <cfRule type="cellIs" dxfId="8163" priority="1573" operator="lessThan">
      <formula>0.8</formula>
    </cfRule>
    <cfRule type="cellIs" dxfId="8162" priority="1574" operator="greaterThan">
      <formula>1</formula>
    </cfRule>
  </conditionalFormatting>
  <conditionalFormatting sqref="R32:R39">
    <cfRule type="cellIs" dxfId="8161" priority="1571" operator="greaterThan">
      <formula>1</formula>
    </cfRule>
    <cfRule type="cellIs" dxfId="8160" priority="1572" operator="lessThan">
      <formula>0.8</formula>
    </cfRule>
  </conditionalFormatting>
  <conditionalFormatting sqref="P32:P39">
    <cfRule type="cellIs" dxfId="8159" priority="1570" operator="greaterThan">
      <formula>0</formula>
    </cfRule>
  </conditionalFormatting>
  <conditionalFormatting sqref="Q19:Q25">
    <cfRule type="cellIs" dxfId="8158" priority="1569" operator="lessThan">
      <formula>0</formula>
    </cfRule>
  </conditionalFormatting>
  <conditionalFormatting sqref="R19:R25">
    <cfRule type="cellIs" dxfId="8157" priority="1567" operator="lessThan">
      <formula>0.8</formula>
    </cfRule>
    <cfRule type="cellIs" dxfId="8156" priority="1568" operator="greaterThan">
      <formula>1</formula>
    </cfRule>
  </conditionalFormatting>
  <conditionalFormatting sqref="R19:R25">
    <cfRule type="cellIs" dxfId="8155" priority="1565" operator="greaterThan">
      <formula>1</formula>
    </cfRule>
    <cfRule type="cellIs" dxfId="8154" priority="1566" operator="lessThan">
      <formula>0.8</formula>
    </cfRule>
  </conditionalFormatting>
  <conditionalFormatting sqref="P19:P25">
    <cfRule type="cellIs" dxfId="8153" priority="1564" operator="greaterThan">
      <formula>0</formula>
    </cfRule>
  </conditionalFormatting>
  <conditionalFormatting sqref="R19:R25">
    <cfRule type="cellIs" dxfId="8152" priority="1561" operator="lessThan">
      <formula>0.8</formula>
    </cfRule>
    <cfRule type="cellIs" dxfId="8151" priority="1562" operator="greaterThan">
      <formula>1</formula>
    </cfRule>
  </conditionalFormatting>
  <conditionalFormatting sqref="R19:R25">
    <cfRule type="cellIs" dxfId="8150" priority="1559" operator="greaterThan">
      <formula>1</formula>
    </cfRule>
    <cfRule type="cellIs" dxfId="8149" priority="1560" operator="lessThan">
      <formula>0.8</formula>
    </cfRule>
  </conditionalFormatting>
  <conditionalFormatting sqref="P19:P25">
    <cfRule type="cellIs" dxfId="8148" priority="1558" operator="greaterThan">
      <formula>0</formula>
    </cfRule>
  </conditionalFormatting>
  <conditionalFormatting sqref="Q19:Q25">
    <cfRule type="cellIs" dxfId="8147" priority="1563" operator="lessThan">
      <formula>0</formula>
    </cfRule>
  </conditionalFormatting>
  <conditionalFormatting sqref="R19:R25">
    <cfRule type="cellIs" dxfId="8146" priority="1555" operator="lessThan">
      <formula>0.8</formula>
    </cfRule>
    <cfRule type="cellIs" dxfId="8145" priority="1556" operator="greaterThan">
      <formula>1</formula>
    </cfRule>
  </conditionalFormatting>
  <conditionalFormatting sqref="R19:R25">
    <cfRule type="cellIs" dxfId="8144" priority="1553" operator="greaterThan">
      <formula>1</formula>
    </cfRule>
    <cfRule type="cellIs" dxfId="8143" priority="1554" operator="lessThan">
      <formula>0.8</formula>
    </cfRule>
  </conditionalFormatting>
  <conditionalFormatting sqref="P19:P25">
    <cfRule type="cellIs" dxfId="8142" priority="1552" operator="greaterThan">
      <formula>0</formula>
    </cfRule>
  </conditionalFormatting>
  <conditionalFormatting sqref="Q19:Q25">
    <cfRule type="cellIs" dxfId="8141" priority="1557" operator="lessThan">
      <formula>0</formula>
    </cfRule>
  </conditionalFormatting>
  <conditionalFormatting sqref="Q19:Q25">
    <cfRule type="cellIs" dxfId="8140" priority="1551" operator="lessThan">
      <formula>0</formula>
    </cfRule>
  </conditionalFormatting>
  <conditionalFormatting sqref="R19:R25">
    <cfRule type="cellIs" dxfId="8139" priority="1549" operator="lessThan">
      <formula>0.8</formula>
    </cfRule>
    <cfRule type="cellIs" dxfId="8138" priority="1550" operator="greaterThan">
      <formula>1</formula>
    </cfRule>
  </conditionalFormatting>
  <conditionalFormatting sqref="R19:R25">
    <cfRule type="cellIs" dxfId="8137" priority="1547" operator="greaterThan">
      <formula>1</formula>
    </cfRule>
    <cfRule type="cellIs" dxfId="8136" priority="1548" operator="lessThan">
      <formula>0.8</formula>
    </cfRule>
  </conditionalFormatting>
  <conditionalFormatting sqref="P19:P25">
    <cfRule type="cellIs" dxfId="8135" priority="1546" operator="greaterThan">
      <formula>0</formula>
    </cfRule>
  </conditionalFormatting>
  <conditionalFormatting sqref="Q135:Q136">
    <cfRule type="cellIs" dxfId="8134" priority="1545" operator="lessThan">
      <formula>0</formula>
    </cfRule>
  </conditionalFormatting>
  <conditionalFormatting sqref="R135:R136 R139:R142">
    <cfRule type="cellIs" dxfId="8133" priority="1543" operator="lessThan">
      <formula>0.8</formula>
    </cfRule>
    <cfRule type="cellIs" dxfId="8132" priority="1544" operator="greaterThan">
      <formula>1</formula>
    </cfRule>
  </conditionalFormatting>
  <conditionalFormatting sqref="R135:R136 R139:R142">
    <cfRule type="cellIs" dxfId="8131" priority="1541" operator="greaterThan">
      <formula>1</formula>
    </cfRule>
    <cfRule type="cellIs" dxfId="8130" priority="1542" operator="lessThan">
      <formula>0.8</formula>
    </cfRule>
  </conditionalFormatting>
  <conditionalFormatting sqref="P135:P136 P139 P142">
    <cfRule type="cellIs" dxfId="8129" priority="1540" operator="greaterThan">
      <formula>0</formula>
    </cfRule>
  </conditionalFormatting>
  <conditionalFormatting sqref="P135:P136 P139 P142">
    <cfRule type="cellIs" dxfId="8128" priority="1534" operator="greaterThan">
      <formula>0</formula>
    </cfRule>
  </conditionalFormatting>
  <conditionalFormatting sqref="Q135:Q136">
    <cfRule type="cellIs" dxfId="8127" priority="1539" operator="lessThan">
      <formula>0</formula>
    </cfRule>
  </conditionalFormatting>
  <conditionalFormatting sqref="R135:R136 R139:R142">
    <cfRule type="cellIs" dxfId="8126" priority="1537" operator="lessThan">
      <formula>0.8</formula>
    </cfRule>
    <cfRule type="cellIs" dxfId="8125" priority="1538" operator="greaterThan">
      <formula>1</formula>
    </cfRule>
  </conditionalFormatting>
  <conditionalFormatting sqref="R135:R136 R139:R142">
    <cfRule type="cellIs" dxfId="8124" priority="1535" operator="greaterThan">
      <formula>1</formula>
    </cfRule>
    <cfRule type="cellIs" dxfId="8123" priority="1536" operator="lessThan">
      <formula>0.8</formula>
    </cfRule>
  </conditionalFormatting>
  <conditionalFormatting sqref="P19:P25">
    <cfRule type="cellIs" dxfId="8122" priority="1528" operator="greaterThan">
      <formula>0</formula>
    </cfRule>
  </conditionalFormatting>
  <conditionalFormatting sqref="Q19:Q25">
    <cfRule type="cellIs" dxfId="8121" priority="1533" operator="lessThan">
      <formula>0</formula>
    </cfRule>
  </conditionalFormatting>
  <conditionalFormatting sqref="R19:R25">
    <cfRule type="cellIs" dxfId="8120" priority="1531" operator="lessThan">
      <formula>0.8</formula>
    </cfRule>
    <cfRule type="cellIs" dxfId="8119" priority="1532" operator="greaterThan">
      <formula>1</formula>
    </cfRule>
  </conditionalFormatting>
  <conditionalFormatting sqref="R19:R25">
    <cfRule type="cellIs" dxfId="8118" priority="1529" operator="greaterThan">
      <formula>1</formula>
    </cfRule>
    <cfRule type="cellIs" dxfId="8117" priority="1530" operator="lessThan">
      <formula>0.8</formula>
    </cfRule>
  </conditionalFormatting>
  <conditionalFormatting sqref="Q19:Q25">
    <cfRule type="cellIs" dxfId="8116" priority="1527" operator="lessThan">
      <formula>0</formula>
    </cfRule>
  </conditionalFormatting>
  <conditionalFormatting sqref="R19:R25">
    <cfRule type="cellIs" dxfId="8115" priority="1525" operator="lessThan">
      <formula>0.8</formula>
    </cfRule>
    <cfRule type="cellIs" dxfId="8114" priority="1526" operator="greaterThan">
      <formula>1</formula>
    </cfRule>
  </conditionalFormatting>
  <conditionalFormatting sqref="R19:R25">
    <cfRule type="cellIs" dxfId="8113" priority="1523" operator="greaterThan">
      <formula>1</formula>
    </cfRule>
    <cfRule type="cellIs" dxfId="8112" priority="1524" operator="lessThan">
      <formula>0.8</formula>
    </cfRule>
  </conditionalFormatting>
  <conditionalFormatting sqref="P19:P25">
    <cfRule type="cellIs" dxfId="8111" priority="1522" operator="greaterThan">
      <formula>0</formula>
    </cfRule>
  </conditionalFormatting>
  <conditionalFormatting sqref="Q19:Q25">
    <cfRule type="cellIs" dxfId="8110" priority="1521" operator="lessThan">
      <formula>0</formula>
    </cfRule>
  </conditionalFormatting>
  <conditionalFormatting sqref="R19:R25">
    <cfRule type="cellIs" dxfId="8109" priority="1519" operator="lessThan">
      <formula>0.8</formula>
    </cfRule>
    <cfRule type="cellIs" dxfId="8108" priority="1520" operator="greaterThan">
      <formula>1</formula>
    </cfRule>
  </conditionalFormatting>
  <conditionalFormatting sqref="R19:R25">
    <cfRule type="cellIs" dxfId="8107" priority="1517" operator="greaterThan">
      <formula>1</formula>
    </cfRule>
    <cfRule type="cellIs" dxfId="8106" priority="1518" operator="lessThan">
      <formula>0.8</formula>
    </cfRule>
  </conditionalFormatting>
  <conditionalFormatting sqref="P19:P25">
    <cfRule type="cellIs" dxfId="8105" priority="1516" operator="greaterThan">
      <formula>0</formula>
    </cfRule>
  </conditionalFormatting>
  <conditionalFormatting sqref="Q19:Q25">
    <cfRule type="cellIs" dxfId="8104" priority="1515" operator="lessThan">
      <formula>0</formula>
    </cfRule>
  </conditionalFormatting>
  <conditionalFormatting sqref="R19:R25">
    <cfRule type="cellIs" dxfId="8103" priority="1513" operator="lessThan">
      <formula>0.8</formula>
    </cfRule>
    <cfRule type="cellIs" dxfId="8102" priority="1514" operator="greaterThan">
      <formula>1</formula>
    </cfRule>
  </conditionalFormatting>
  <conditionalFormatting sqref="R19:R25">
    <cfRule type="cellIs" dxfId="8101" priority="1511" operator="greaterThan">
      <formula>1</formula>
    </cfRule>
    <cfRule type="cellIs" dxfId="8100" priority="1512" operator="lessThan">
      <formula>0.8</formula>
    </cfRule>
  </conditionalFormatting>
  <conditionalFormatting sqref="P19:P25">
    <cfRule type="cellIs" dxfId="8099" priority="1510" operator="greaterThan">
      <formula>0</formula>
    </cfRule>
  </conditionalFormatting>
  <conditionalFormatting sqref="R19:R25">
    <cfRule type="cellIs" dxfId="8098" priority="1507" operator="lessThan">
      <formula>0.8</formula>
    </cfRule>
    <cfRule type="cellIs" dxfId="8097" priority="1508" operator="greaterThan">
      <formula>1</formula>
    </cfRule>
  </conditionalFormatting>
  <conditionalFormatting sqref="R19:R25">
    <cfRule type="cellIs" dxfId="8096" priority="1505" operator="greaterThan">
      <formula>1</formula>
    </cfRule>
    <cfRule type="cellIs" dxfId="8095" priority="1506" operator="lessThan">
      <formula>0.8</formula>
    </cfRule>
  </conditionalFormatting>
  <conditionalFormatting sqref="P19:P25">
    <cfRule type="cellIs" dxfId="8094" priority="1504" operator="greaterThan">
      <formula>0</formula>
    </cfRule>
  </conditionalFormatting>
  <conditionalFormatting sqref="Q19:Q25">
    <cfRule type="cellIs" dxfId="8093" priority="1509" operator="lessThan">
      <formula>0</formula>
    </cfRule>
  </conditionalFormatting>
  <conditionalFormatting sqref="Q19:Q25">
    <cfRule type="cellIs" dxfId="8092" priority="1503" operator="lessThan">
      <formula>0</formula>
    </cfRule>
  </conditionalFormatting>
  <conditionalFormatting sqref="R19:R25">
    <cfRule type="cellIs" dxfId="8091" priority="1501" operator="lessThan">
      <formula>0.8</formula>
    </cfRule>
    <cfRule type="cellIs" dxfId="8090" priority="1502" operator="greaterThan">
      <formula>1</formula>
    </cfRule>
  </conditionalFormatting>
  <conditionalFormatting sqref="R19:R25">
    <cfRule type="cellIs" dxfId="8089" priority="1499" operator="greaterThan">
      <formula>1</formula>
    </cfRule>
    <cfRule type="cellIs" dxfId="8088" priority="1500" operator="lessThan">
      <formula>0.8</formula>
    </cfRule>
  </conditionalFormatting>
  <conditionalFormatting sqref="P19:P25">
    <cfRule type="cellIs" dxfId="8087" priority="1498" operator="greaterThan">
      <formula>0</formula>
    </cfRule>
  </conditionalFormatting>
  <conditionalFormatting sqref="P19:P25">
    <cfRule type="cellIs" dxfId="8086" priority="1492" operator="greaterThan">
      <formula>0</formula>
    </cfRule>
  </conditionalFormatting>
  <conditionalFormatting sqref="Q19:Q25">
    <cfRule type="cellIs" dxfId="8085" priority="1497" operator="lessThan">
      <formula>0</formula>
    </cfRule>
  </conditionalFormatting>
  <conditionalFormatting sqref="R19:R25">
    <cfRule type="cellIs" dxfId="8084" priority="1495" operator="lessThan">
      <formula>0.8</formula>
    </cfRule>
    <cfRule type="cellIs" dxfId="8083" priority="1496" operator="greaterThan">
      <formula>1</formula>
    </cfRule>
  </conditionalFormatting>
  <conditionalFormatting sqref="R19:R25">
    <cfRule type="cellIs" dxfId="8082" priority="1493" operator="greaterThan">
      <formula>1</formula>
    </cfRule>
    <cfRule type="cellIs" dxfId="8081" priority="1494" operator="lessThan">
      <formula>0.8</formula>
    </cfRule>
  </conditionalFormatting>
  <conditionalFormatting sqref="P19:P25">
    <cfRule type="cellIs" dxfId="8080" priority="1486" operator="greaterThan">
      <formula>0</formula>
    </cfRule>
  </conditionalFormatting>
  <conditionalFormatting sqref="Q19:Q25">
    <cfRule type="cellIs" dxfId="8079" priority="1491" operator="lessThan">
      <formula>0</formula>
    </cfRule>
  </conditionalFormatting>
  <conditionalFormatting sqref="R19:R25">
    <cfRule type="cellIs" dxfId="8078" priority="1489" operator="lessThan">
      <formula>0.8</formula>
    </cfRule>
    <cfRule type="cellIs" dxfId="8077" priority="1490" operator="greaterThan">
      <formula>1</formula>
    </cfRule>
  </conditionalFormatting>
  <conditionalFormatting sqref="R19:R25">
    <cfRule type="cellIs" dxfId="8076" priority="1487" operator="greaterThan">
      <formula>1</formula>
    </cfRule>
    <cfRule type="cellIs" dxfId="8075" priority="1488" operator="lessThan">
      <formula>0.8</formula>
    </cfRule>
  </conditionalFormatting>
  <conditionalFormatting sqref="Q19:Q25">
    <cfRule type="cellIs" dxfId="8074" priority="1485" operator="lessThan">
      <formula>0</formula>
    </cfRule>
  </conditionalFormatting>
  <conditionalFormatting sqref="R19:R25">
    <cfRule type="cellIs" dxfId="8073" priority="1483" operator="lessThan">
      <formula>0.8</formula>
    </cfRule>
    <cfRule type="cellIs" dxfId="8072" priority="1484" operator="greaterThan">
      <formula>1</formula>
    </cfRule>
  </conditionalFormatting>
  <conditionalFormatting sqref="R19:R25">
    <cfRule type="cellIs" dxfId="8071" priority="1481" operator="greaterThan">
      <formula>1</formula>
    </cfRule>
    <cfRule type="cellIs" dxfId="8070" priority="1482" operator="lessThan">
      <formula>0.8</formula>
    </cfRule>
  </conditionalFormatting>
  <conditionalFormatting sqref="P19:P25">
    <cfRule type="cellIs" dxfId="8069" priority="1480" operator="greaterThan">
      <formula>0</formula>
    </cfRule>
  </conditionalFormatting>
  <conditionalFormatting sqref="Q19:Q25">
    <cfRule type="cellIs" dxfId="8068" priority="1479" operator="lessThan">
      <formula>0</formula>
    </cfRule>
  </conditionalFormatting>
  <conditionalFormatting sqref="R19:R25">
    <cfRule type="cellIs" dxfId="8067" priority="1477" operator="lessThan">
      <formula>0.8</formula>
    </cfRule>
    <cfRule type="cellIs" dxfId="8066" priority="1478" operator="greaterThan">
      <formula>1</formula>
    </cfRule>
  </conditionalFormatting>
  <conditionalFormatting sqref="R19:R25">
    <cfRule type="cellIs" dxfId="8065" priority="1475" operator="greaterThan">
      <formula>1</formula>
    </cfRule>
    <cfRule type="cellIs" dxfId="8064" priority="1476" operator="lessThan">
      <formula>0.8</formula>
    </cfRule>
  </conditionalFormatting>
  <conditionalFormatting sqref="P19:P25">
    <cfRule type="cellIs" dxfId="8063" priority="1474" operator="greaterThan">
      <formula>0</formula>
    </cfRule>
  </conditionalFormatting>
  <conditionalFormatting sqref="P19:P25">
    <cfRule type="cellIs" dxfId="8062" priority="1468" operator="greaterThan">
      <formula>0</formula>
    </cfRule>
  </conditionalFormatting>
  <conditionalFormatting sqref="Q19:Q25">
    <cfRule type="cellIs" dxfId="8061" priority="1473" operator="lessThan">
      <formula>0</formula>
    </cfRule>
  </conditionalFormatting>
  <conditionalFormatting sqref="R19:R25">
    <cfRule type="cellIs" dxfId="8060" priority="1471" operator="lessThan">
      <formula>0.8</formula>
    </cfRule>
    <cfRule type="cellIs" dxfId="8059" priority="1472" operator="greaterThan">
      <formula>1</formula>
    </cfRule>
  </conditionalFormatting>
  <conditionalFormatting sqref="R19:R25">
    <cfRule type="cellIs" dxfId="8058" priority="1469" operator="greaterThan">
      <formula>1</formula>
    </cfRule>
    <cfRule type="cellIs" dxfId="8057" priority="1470" operator="lessThan">
      <formula>0.8</formula>
    </cfRule>
  </conditionalFormatting>
  <conditionalFormatting sqref="Q19:Q25">
    <cfRule type="cellIs" dxfId="8056" priority="1467" operator="lessThan">
      <formula>0</formula>
    </cfRule>
  </conditionalFormatting>
  <conditionalFormatting sqref="R19:R25">
    <cfRule type="cellIs" dxfId="8055" priority="1465" operator="lessThan">
      <formula>0.8</formula>
    </cfRule>
    <cfRule type="cellIs" dxfId="8054" priority="1466" operator="greaterThan">
      <formula>1</formula>
    </cfRule>
  </conditionalFormatting>
  <conditionalFormatting sqref="R19:R25">
    <cfRule type="cellIs" dxfId="8053" priority="1463" operator="greaterThan">
      <formula>1</formula>
    </cfRule>
    <cfRule type="cellIs" dxfId="8052" priority="1464" operator="lessThan">
      <formula>0.8</formula>
    </cfRule>
  </conditionalFormatting>
  <conditionalFormatting sqref="P19:P25">
    <cfRule type="cellIs" dxfId="8051" priority="1462" operator="greaterThan">
      <formula>0</formula>
    </cfRule>
  </conditionalFormatting>
  <conditionalFormatting sqref="Q19:Q25">
    <cfRule type="cellIs" dxfId="8050" priority="1461" operator="lessThan">
      <formula>0</formula>
    </cfRule>
  </conditionalFormatting>
  <conditionalFormatting sqref="R19:R25">
    <cfRule type="cellIs" dxfId="8049" priority="1459" operator="lessThan">
      <formula>0.8</formula>
    </cfRule>
    <cfRule type="cellIs" dxfId="8048" priority="1460" operator="greaterThan">
      <formula>1</formula>
    </cfRule>
  </conditionalFormatting>
  <conditionalFormatting sqref="R19:R25">
    <cfRule type="cellIs" dxfId="8047" priority="1457" operator="greaterThan">
      <formula>1</formula>
    </cfRule>
    <cfRule type="cellIs" dxfId="8046" priority="1458" operator="lessThan">
      <formula>0.8</formula>
    </cfRule>
  </conditionalFormatting>
  <conditionalFormatting sqref="P19:P25">
    <cfRule type="cellIs" dxfId="8045" priority="1456" operator="greaterThan">
      <formula>0</formula>
    </cfRule>
  </conditionalFormatting>
  <conditionalFormatting sqref="Q19:Q25">
    <cfRule type="cellIs" dxfId="8044" priority="1455" operator="lessThan">
      <formula>0</formula>
    </cfRule>
  </conditionalFormatting>
  <conditionalFormatting sqref="R19:R25">
    <cfRule type="cellIs" dxfId="8043" priority="1453" operator="lessThan">
      <formula>0.8</formula>
    </cfRule>
    <cfRule type="cellIs" dxfId="8042" priority="1454" operator="greaterThan">
      <formula>1</formula>
    </cfRule>
  </conditionalFormatting>
  <conditionalFormatting sqref="R19:R25">
    <cfRule type="cellIs" dxfId="8041" priority="1451" operator="greaterThan">
      <formula>1</formula>
    </cfRule>
    <cfRule type="cellIs" dxfId="8040" priority="1452" operator="lessThan">
      <formula>0.8</formula>
    </cfRule>
  </conditionalFormatting>
  <conditionalFormatting sqref="P19:P25">
    <cfRule type="cellIs" dxfId="8039" priority="1450" operator="greaterThan">
      <formula>0</formula>
    </cfRule>
  </conditionalFormatting>
  <conditionalFormatting sqref="R19:R25">
    <cfRule type="cellIs" dxfId="8038" priority="1447" operator="lessThan">
      <formula>0.8</formula>
    </cfRule>
    <cfRule type="cellIs" dxfId="8037" priority="1448" operator="greaterThan">
      <formula>1</formula>
    </cfRule>
  </conditionalFormatting>
  <conditionalFormatting sqref="R19:R25">
    <cfRule type="cellIs" dxfId="8036" priority="1445" operator="greaterThan">
      <formula>1</formula>
    </cfRule>
    <cfRule type="cellIs" dxfId="8035" priority="1446" operator="lessThan">
      <formula>0.8</formula>
    </cfRule>
  </conditionalFormatting>
  <conditionalFormatting sqref="P19:P25">
    <cfRule type="cellIs" dxfId="8034" priority="1444" operator="greaterThan">
      <formula>0</formula>
    </cfRule>
  </conditionalFormatting>
  <conditionalFormatting sqref="Q19:Q25">
    <cfRule type="cellIs" dxfId="8033" priority="1449" operator="lessThan">
      <formula>0</formula>
    </cfRule>
  </conditionalFormatting>
  <conditionalFormatting sqref="Q40">
    <cfRule type="cellIs" dxfId="8032" priority="1443" operator="lessThan">
      <formula>0</formula>
    </cfRule>
  </conditionalFormatting>
  <conditionalFormatting sqref="R40">
    <cfRule type="cellIs" dxfId="8031" priority="1441" operator="lessThan">
      <formula>0.8</formula>
    </cfRule>
    <cfRule type="cellIs" dxfId="8030" priority="1442" operator="greaterThan">
      <formula>1</formula>
    </cfRule>
  </conditionalFormatting>
  <conditionalFormatting sqref="R40">
    <cfRule type="cellIs" dxfId="8029" priority="1439" operator="greaterThan">
      <formula>1</formula>
    </cfRule>
    <cfRule type="cellIs" dxfId="8028" priority="1440" operator="lessThan">
      <formula>0.8</formula>
    </cfRule>
  </conditionalFormatting>
  <conditionalFormatting sqref="P40">
    <cfRule type="cellIs" dxfId="8027" priority="1438" operator="greaterThan">
      <formula>0</formula>
    </cfRule>
  </conditionalFormatting>
  <conditionalFormatting sqref="P40">
    <cfRule type="cellIs" dxfId="8026" priority="1432" operator="greaterThan">
      <formula>0</formula>
    </cfRule>
  </conditionalFormatting>
  <conditionalFormatting sqref="Q40">
    <cfRule type="cellIs" dxfId="8025" priority="1437" operator="lessThan">
      <formula>0</formula>
    </cfRule>
  </conditionalFormatting>
  <conditionalFormatting sqref="R40">
    <cfRule type="cellIs" dxfId="8024" priority="1435" operator="lessThan">
      <formula>0.8</formula>
    </cfRule>
    <cfRule type="cellIs" dxfId="8023" priority="1436" operator="greaterThan">
      <formula>1</formula>
    </cfRule>
  </conditionalFormatting>
  <conditionalFormatting sqref="R40">
    <cfRule type="cellIs" dxfId="8022" priority="1433" operator="greaterThan">
      <formula>1</formula>
    </cfRule>
    <cfRule type="cellIs" dxfId="8021" priority="1434" operator="lessThan">
      <formula>0.8</formula>
    </cfRule>
  </conditionalFormatting>
  <conditionalFormatting sqref="P40">
    <cfRule type="cellIs" dxfId="8020" priority="1426" operator="greaterThan">
      <formula>0</formula>
    </cfRule>
  </conditionalFormatting>
  <conditionalFormatting sqref="Q40">
    <cfRule type="cellIs" dxfId="8019" priority="1431" operator="lessThan">
      <formula>0</formula>
    </cfRule>
  </conditionalFormatting>
  <conditionalFormatting sqref="R40">
    <cfRule type="cellIs" dxfId="8018" priority="1429" operator="lessThan">
      <formula>0.8</formula>
    </cfRule>
    <cfRule type="cellIs" dxfId="8017" priority="1430" operator="greaterThan">
      <formula>1</formula>
    </cfRule>
  </conditionalFormatting>
  <conditionalFormatting sqref="R40">
    <cfRule type="cellIs" dxfId="8016" priority="1427" operator="greaterThan">
      <formula>1</formula>
    </cfRule>
    <cfRule type="cellIs" dxfId="8015" priority="1428" operator="lessThan">
      <formula>0.8</formula>
    </cfRule>
  </conditionalFormatting>
  <conditionalFormatting sqref="Q40">
    <cfRule type="cellIs" dxfId="8014" priority="1425" operator="lessThan">
      <formula>0</formula>
    </cfRule>
  </conditionalFormatting>
  <conditionalFormatting sqref="R40">
    <cfRule type="cellIs" dxfId="8013" priority="1423" operator="lessThan">
      <formula>0.8</formula>
    </cfRule>
    <cfRule type="cellIs" dxfId="8012" priority="1424" operator="greaterThan">
      <formula>1</formula>
    </cfRule>
  </conditionalFormatting>
  <conditionalFormatting sqref="R40">
    <cfRule type="cellIs" dxfId="8011" priority="1421" operator="greaterThan">
      <formula>1</formula>
    </cfRule>
    <cfRule type="cellIs" dxfId="8010" priority="1422" operator="lessThan">
      <formula>0.8</formula>
    </cfRule>
  </conditionalFormatting>
  <conditionalFormatting sqref="P40">
    <cfRule type="cellIs" dxfId="8009" priority="1420" operator="greaterThan">
      <formula>0</formula>
    </cfRule>
  </conditionalFormatting>
  <conditionalFormatting sqref="P40">
    <cfRule type="cellIs" dxfId="8008" priority="1414" operator="greaterThan">
      <formula>0</formula>
    </cfRule>
  </conditionalFormatting>
  <conditionalFormatting sqref="Q40">
    <cfRule type="cellIs" dxfId="8007" priority="1419" operator="lessThan">
      <formula>0</formula>
    </cfRule>
  </conditionalFormatting>
  <conditionalFormatting sqref="R40">
    <cfRule type="cellIs" dxfId="8006" priority="1417" operator="lessThan">
      <formula>0.8</formula>
    </cfRule>
    <cfRule type="cellIs" dxfId="8005" priority="1418" operator="greaterThan">
      <formula>1</formula>
    </cfRule>
  </conditionalFormatting>
  <conditionalFormatting sqref="R40">
    <cfRule type="cellIs" dxfId="8004" priority="1415" operator="greaterThan">
      <formula>1</formula>
    </cfRule>
    <cfRule type="cellIs" dxfId="8003" priority="1416" operator="lessThan">
      <formula>0.8</formula>
    </cfRule>
  </conditionalFormatting>
  <conditionalFormatting sqref="P40">
    <cfRule type="cellIs" dxfId="8002" priority="1408" operator="greaterThan">
      <formula>0</formula>
    </cfRule>
  </conditionalFormatting>
  <conditionalFormatting sqref="Q40">
    <cfRule type="cellIs" dxfId="8001" priority="1413" operator="lessThan">
      <formula>0</formula>
    </cfRule>
  </conditionalFormatting>
  <conditionalFormatting sqref="R40">
    <cfRule type="cellIs" dxfId="8000" priority="1411" operator="lessThan">
      <formula>0.8</formula>
    </cfRule>
    <cfRule type="cellIs" dxfId="7999" priority="1412" operator="greaterThan">
      <formula>1</formula>
    </cfRule>
  </conditionalFormatting>
  <conditionalFormatting sqref="R40">
    <cfRule type="cellIs" dxfId="7998" priority="1409" operator="greaterThan">
      <formula>1</formula>
    </cfRule>
    <cfRule type="cellIs" dxfId="7997" priority="1410" operator="lessThan">
      <formula>0.8</formula>
    </cfRule>
  </conditionalFormatting>
  <conditionalFormatting sqref="P40">
    <cfRule type="cellIs" dxfId="7996" priority="1402" operator="greaterThan">
      <formula>0</formula>
    </cfRule>
  </conditionalFormatting>
  <conditionalFormatting sqref="Q40">
    <cfRule type="cellIs" dxfId="7995" priority="1407" operator="lessThan">
      <formula>0</formula>
    </cfRule>
  </conditionalFormatting>
  <conditionalFormatting sqref="R40">
    <cfRule type="cellIs" dxfId="7994" priority="1405" operator="lessThan">
      <formula>0.8</formula>
    </cfRule>
    <cfRule type="cellIs" dxfId="7993" priority="1406" operator="greaterThan">
      <formula>1</formula>
    </cfRule>
  </conditionalFormatting>
  <conditionalFormatting sqref="R40">
    <cfRule type="cellIs" dxfId="7992" priority="1403" operator="greaterThan">
      <formula>1</formula>
    </cfRule>
    <cfRule type="cellIs" dxfId="7991" priority="1404" operator="lessThan">
      <formula>0.8</formula>
    </cfRule>
  </conditionalFormatting>
  <conditionalFormatting sqref="Q40">
    <cfRule type="cellIs" dxfId="7990" priority="1396" operator="lessThan">
      <formula>0</formula>
    </cfRule>
  </conditionalFormatting>
  <conditionalFormatting sqref="P40">
    <cfRule type="cellIs" dxfId="7989" priority="1397" operator="greaterThan">
      <formula>0</formula>
    </cfRule>
  </conditionalFormatting>
  <conditionalFormatting sqref="R40">
    <cfRule type="cellIs" dxfId="7988" priority="1400" operator="lessThan">
      <formula>0.8</formula>
    </cfRule>
    <cfRule type="cellIs" dxfId="7987" priority="1401" operator="greaterThan">
      <formula>1</formula>
    </cfRule>
  </conditionalFormatting>
  <conditionalFormatting sqref="R40">
    <cfRule type="cellIs" dxfId="7986" priority="1398" operator="greaterThan">
      <formula>1</formula>
    </cfRule>
    <cfRule type="cellIs" dxfId="7985" priority="1399" operator="lessThan">
      <formula>0.8</formula>
    </cfRule>
  </conditionalFormatting>
  <conditionalFormatting sqref="Q40">
    <cfRule type="cellIs" dxfId="7984" priority="1390" operator="lessThan">
      <formula>0</formula>
    </cfRule>
  </conditionalFormatting>
  <conditionalFormatting sqref="R40">
    <cfRule type="cellIs" dxfId="7983" priority="1394" operator="lessThan">
      <formula>0.8</formula>
    </cfRule>
    <cfRule type="cellIs" dxfId="7982" priority="1395" operator="greaterThan">
      <formula>1</formula>
    </cfRule>
  </conditionalFormatting>
  <conditionalFormatting sqref="R40">
    <cfRule type="cellIs" dxfId="7981" priority="1392" operator="greaterThan">
      <formula>1</formula>
    </cfRule>
    <cfRule type="cellIs" dxfId="7980" priority="1393" operator="lessThan">
      <formula>0.8</formula>
    </cfRule>
  </conditionalFormatting>
  <conditionalFormatting sqref="P40">
    <cfRule type="cellIs" dxfId="7979" priority="1391" operator="greaterThan">
      <formula>0</formula>
    </cfRule>
  </conditionalFormatting>
  <conditionalFormatting sqref="Q40">
    <cfRule type="cellIs" dxfId="7978" priority="1389" operator="lessThan">
      <formula>0</formula>
    </cfRule>
  </conditionalFormatting>
  <conditionalFormatting sqref="R40">
    <cfRule type="cellIs" dxfId="7977" priority="1387" operator="lessThan">
      <formula>0.8</formula>
    </cfRule>
    <cfRule type="cellIs" dxfId="7976" priority="1388" operator="greaterThan">
      <formula>1</formula>
    </cfRule>
  </conditionalFormatting>
  <conditionalFormatting sqref="R40">
    <cfRule type="cellIs" dxfId="7975" priority="1385" operator="greaterThan">
      <formula>1</formula>
    </cfRule>
    <cfRule type="cellIs" dxfId="7974" priority="1386" operator="lessThan">
      <formula>0.8</formula>
    </cfRule>
  </conditionalFormatting>
  <conditionalFormatting sqref="P40">
    <cfRule type="cellIs" dxfId="7973" priority="1384" operator="greaterThan">
      <formula>0</formula>
    </cfRule>
  </conditionalFormatting>
  <conditionalFormatting sqref="Q40">
    <cfRule type="cellIs" dxfId="7972" priority="1383" operator="lessThan">
      <formula>0</formula>
    </cfRule>
  </conditionalFormatting>
  <conditionalFormatting sqref="R40">
    <cfRule type="cellIs" dxfId="7971" priority="1381" operator="lessThan">
      <formula>0.8</formula>
    </cfRule>
    <cfRule type="cellIs" dxfId="7970" priority="1382" operator="greaterThan">
      <formula>1</formula>
    </cfRule>
  </conditionalFormatting>
  <conditionalFormatting sqref="R40">
    <cfRule type="cellIs" dxfId="7969" priority="1379" operator="greaterThan">
      <formula>1</formula>
    </cfRule>
    <cfRule type="cellIs" dxfId="7968" priority="1380" operator="lessThan">
      <formula>0.8</formula>
    </cfRule>
  </conditionalFormatting>
  <conditionalFormatting sqref="P40">
    <cfRule type="cellIs" dxfId="7967" priority="1378" operator="greaterThan">
      <formula>0</formula>
    </cfRule>
  </conditionalFormatting>
  <conditionalFormatting sqref="Q32:Q39">
    <cfRule type="cellIs" dxfId="7966" priority="1377" operator="lessThan">
      <formula>0</formula>
    </cfRule>
  </conditionalFormatting>
  <conditionalFormatting sqref="R32:R39">
    <cfRule type="cellIs" dxfId="7965" priority="1375" operator="lessThan">
      <formula>0.8</formula>
    </cfRule>
    <cfRule type="cellIs" dxfId="7964" priority="1376" operator="greaterThan">
      <formula>1</formula>
    </cfRule>
  </conditionalFormatting>
  <conditionalFormatting sqref="R32:R39">
    <cfRule type="cellIs" dxfId="7963" priority="1373" operator="greaterThan">
      <formula>1</formula>
    </cfRule>
    <cfRule type="cellIs" dxfId="7962" priority="1374" operator="lessThan">
      <formula>0.8</formula>
    </cfRule>
  </conditionalFormatting>
  <conditionalFormatting sqref="P32:P39">
    <cfRule type="cellIs" dxfId="7961" priority="1372" operator="greaterThan">
      <formula>0</formula>
    </cfRule>
  </conditionalFormatting>
  <conditionalFormatting sqref="Q32:Q39">
    <cfRule type="cellIs" dxfId="7960" priority="1371" operator="lessThan">
      <formula>0</formula>
    </cfRule>
  </conditionalFormatting>
  <conditionalFormatting sqref="R32:R39">
    <cfRule type="cellIs" dxfId="7959" priority="1369" operator="lessThan">
      <formula>0.8</formula>
    </cfRule>
    <cfRule type="cellIs" dxfId="7958" priority="1370" operator="greaterThan">
      <formula>1</formula>
    </cfRule>
  </conditionalFormatting>
  <conditionalFormatting sqref="R32:R39">
    <cfRule type="cellIs" dxfId="7957" priority="1367" operator="greaterThan">
      <formula>1</formula>
    </cfRule>
    <cfRule type="cellIs" dxfId="7956" priority="1368" operator="lessThan">
      <formula>0.8</formula>
    </cfRule>
  </conditionalFormatting>
  <conditionalFormatting sqref="P32:P39">
    <cfRule type="cellIs" dxfId="7955" priority="1366" operator="greaterThan">
      <formula>0</formula>
    </cfRule>
  </conditionalFormatting>
  <conditionalFormatting sqref="Q32:Q39">
    <cfRule type="cellIs" dxfId="7954" priority="1365" operator="lessThan">
      <formula>0</formula>
    </cfRule>
  </conditionalFormatting>
  <conditionalFormatting sqref="R32:R39">
    <cfRule type="cellIs" dxfId="7953" priority="1363" operator="lessThan">
      <formula>0.8</formula>
    </cfRule>
    <cfRule type="cellIs" dxfId="7952" priority="1364" operator="greaterThan">
      <formula>1</formula>
    </cfRule>
  </conditionalFormatting>
  <conditionalFormatting sqref="R32:R39">
    <cfRule type="cellIs" dxfId="7951" priority="1361" operator="greaterThan">
      <formula>1</formula>
    </cfRule>
    <cfRule type="cellIs" dxfId="7950" priority="1362" operator="lessThan">
      <formula>0.8</formula>
    </cfRule>
  </conditionalFormatting>
  <conditionalFormatting sqref="P32:P39">
    <cfRule type="cellIs" dxfId="7949" priority="1360" operator="greaterThan">
      <formula>0</formula>
    </cfRule>
  </conditionalFormatting>
  <conditionalFormatting sqref="Q32:Q39">
    <cfRule type="cellIs" dxfId="7948" priority="1359" operator="lessThan">
      <formula>0</formula>
    </cfRule>
  </conditionalFormatting>
  <conditionalFormatting sqref="R32:R39">
    <cfRule type="cellIs" dxfId="7947" priority="1357" operator="lessThan">
      <formula>0.8</formula>
    </cfRule>
    <cfRule type="cellIs" dxfId="7946" priority="1358" operator="greaterThan">
      <formula>1</formula>
    </cfRule>
  </conditionalFormatting>
  <conditionalFormatting sqref="R32:R39">
    <cfRule type="cellIs" dxfId="7945" priority="1355" operator="greaterThan">
      <formula>1</formula>
    </cfRule>
    <cfRule type="cellIs" dxfId="7944" priority="1356" operator="lessThan">
      <formula>0.8</formula>
    </cfRule>
  </conditionalFormatting>
  <conditionalFormatting sqref="P32:P39">
    <cfRule type="cellIs" dxfId="7943" priority="1354" operator="greaterThan">
      <formula>0</formula>
    </cfRule>
  </conditionalFormatting>
  <conditionalFormatting sqref="P32:P39">
    <cfRule type="cellIs" dxfId="7942" priority="1348" operator="greaterThan">
      <formula>0</formula>
    </cfRule>
  </conditionalFormatting>
  <conditionalFormatting sqref="Q32:Q39">
    <cfRule type="cellIs" dxfId="7941" priority="1353" operator="lessThan">
      <formula>0</formula>
    </cfRule>
  </conditionalFormatting>
  <conditionalFormatting sqref="R32:R39">
    <cfRule type="cellIs" dxfId="7940" priority="1351" operator="lessThan">
      <formula>0.8</formula>
    </cfRule>
    <cfRule type="cellIs" dxfId="7939" priority="1352" operator="greaterThan">
      <formula>1</formula>
    </cfRule>
  </conditionalFormatting>
  <conditionalFormatting sqref="R32:R39">
    <cfRule type="cellIs" dxfId="7938" priority="1349" operator="greaterThan">
      <formula>1</formula>
    </cfRule>
    <cfRule type="cellIs" dxfId="7937" priority="1350" operator="lessThan">
      <formula>0.8</formula>
    </cfRule>
  </conditionalFormatting>
  <conditionalFormatting sqref="P32:P39">
    <cfRule type="cellIs" dxfId="7936" priority="1342" operator="greaterThan">
      <formula>0</formula>
    </cfRule>
  </conditionalFormatting>
  <conditionalFormatting sqref="Q32:Q39">
    <cfRule type="cellIs" dxfId="7935" priority="1347" operator="lessThan">
      <formula>0</formula>
    </cfRule>
  </conditionalFormatting>
  <conditionalFormatting sqref="R32:R39">
    <cfRule type="cellIs" dxfId="7934" priority="1345" operator="lessThan">
      <formula>0.8</formula>
    </cfRule>
    <cfRule type="cellIs" dxfId="7933" priority="1346" operator="greaterThan">
      <formula>1</formula>
    </cfRule>
  </conditionalFormatting>
  <conditionalFormatting sqref="R32:R39">
    <cfRule type="cellIs" dxfId="7932" priority="1343" operator="greaterThan">
      <formula>1</formula>
    </cfRule>
    <cfRule type="cellIs" dxfId="7931" priority="1344" operator="lessThan">
      <formula>0.8</formula>
    </cfRule>
  </conditionalFormatting>
  <conditionalFormatting sqref="R32:R39">
    <cfRule type="cellIs" dxfId="7930" priority="1339" operator="lessThan">
      <formula>0.8</formula>
    </cfRule>
    <cfRule type="cellIs" dxfId="7929" priority="1340" operator="greaterThan">
      <formula>1</formula>
    </cfRule>
  </conditionalFormatting>
  <conditionalFormatting sqref="R32:R39">
    <cfRule type="cellIs" dxfId="7928" priority="1337" operator="greaterThan">
      <formula>1</formula>
    </cfRule>
    <cfRule type="cellIs" dxfId="7927" priority="1338" operator="lessThan">
      <formula>0.8</formula>
    </cfRule>
  </conditionalFormatting>
  <conditionalFormatting sqref="P32:P39">
    <cfRule type="cellIs" dxfId="7926" priority="1336" operator="greaterThan">
      <formula>0</formula>
    </cfRule>
  </conditionalFormatting>
  <conditionalFormatting sqref="Q32:Q39">
    <cfRule type="cellIs" dxfId="7925" priority="1341" operator="lessThan">
      <formula>0</formula>
    </cfRule>
  </conditionalFormatting>
  <conditionalFormatting sqref="Q32:Q39">
    <cfRule type="cellIs" dxfId="7924" priority="1335" operator="lessThan">
      <formula>0</formula>
    </cfRule>
  </conditionalFormatting>
  <conditionalFormatting sqref="R32:R39">
    <cfRule type="cellIs" dxfId="7923" priority="1333" operator="lessThan">
      <formula>0.8</formula>
    </cfRule>
    <cfRule type="cellIs" dxfId="7922" priority="1334" operator="greaterThan">
      <formula>1</formula>
    </cfRule>
  </conditionalFormatting>
  <conditionalFormatting sqref="R32:R39">
    <cfRule type="cellIs" dxfId="7921" priority="1331" operator="greaterThan">
      <formula>1</formula>
    </cfRule>
    <cfRule type="cellIs" dxfId="7920" priority="1332" operator="lessThan">
      <formula>0.8</formula>
    </cfRule>
  </conditionalFormatting>
  <conditionalFormatting sqref="P32:P39">
    <cfRule type="cellIs" dxfId="7919" priority="1330" operator="greaterThan">
      <formula>0</formula>
    </cfRule>
  </conditionalFormatting>
  <conditionalFormatting sqref="P32:P39">
    <cfRule type="cellIs" dxfId="7918" priority="1324" operator="greaterThan">
      <formula>0</formula>
    </cfRule>
  </conditionalFormatting>
  <conditionalFormatting sqref="Q32:Q39">
    <cfRule type="cellIs" dxfId="7917" priority="1329" operator="lessThan">
      <formula>0</formula>
    </cfRule>
  </conditionalFormatting>
  <conditionalFormatting sqref="R32:R39">
    <cfRule type="cellIs" dxfId="7916" priority="1327" operator="lessThan">
      <formula>0.8</formula>
    </cfRule>
    <cfRule type="cellIs" dxfId="7915" priority="1328" operator="greaterThan">
      <formula>1</formula>
    </cfRule>
  </conditionalFormatting>
  <conditionalFormatting sqref="R32:R39">
    <cfRule type="cellIs" dxfId="7914" priority="1325" operator="greaterThan">
      <formula>1</formula>
    </cfRule>
    <cfRule type="cellIs" dxfId="7913" priority="1326" operator="lessThan">
      <formula>0.8</formula>
    </cfRule>
  </conditionalFormatting>
  <conditionalFormatting sqref="P32:P39">
    <cfRule type="cellIs" dxfId="7912" priority="1318" operator="greaterThan">
      <formula>0</formula>
    </cfRule>
  </conditionalFormatting>
  <conditionalFormatting sqref="Q32:Q39">
    <cfRule type="cellIs" dxfId="7911" priority="1323" operator="lessThan">
      <formula>0</formula>
    </cfRule>
  </conditionalFormatting>
  <conditionalFormatting sqref="R32:R39">
    <cfRule type="cellIs" dxfId="7910" priority="1321" operator="lessThan">
      <formula>0.8</formula>
    </cfRule>
    <cfRule type="cellIs" dxfId="7909" priority="1322" operator="greaterThan">
      <formula>1</formula>
    </cfRule>
  </conditionalFormatting>
  <conditionalFormatting sqref="R32:R39">
    <cfRule type="cellIs" dxfId="7908" priority="1319" operator="greaterThan">
      <formula>1</formula>
    </cfRule>
    <cfRule type="cellIs" dxfId="7907" priority="1320" operator="lessThan">
      <formula>0.8</formula>
    </cfRule>
  </conditionalFormatting>
  <conditionalFormatting sqref="R32:R39">
    <cfRule type="cellIs" dxfId="7906" priority="1315" operator="lessThan">
      <formula>0.8</formula>
    </cfRule>
    <cfRule type="cellIs" dxfId="7905" priority="1316" operator="greaterThan">
      <formula>1</formula>
    </cfRule>
  </conditionalFormatting>
  <conditionalFormatting sqref="R32:R39">
    <cfRule type="cellIs" dxfId="7904" priority="1313" operator="greaterThan">
      <formula>1</formula>
    </cfRule>
    <cfRule type="cellIs" dxfId="7903" priority="1314" operator="lessThan">
      <formula>0.8</formula>
    </cfRule>
  </conditionalFormatting>
  <conditionalFormatting sqref="P32:P39">
    <cfRule type="cellIs" dxfId="7902" priority="1312" operator="greaterThan">
      <formula>0</formula>
    </cfRule>
  </conditionalFormatting>
  <conditionalFormatting sqref="Q32:Q39">
    <cfRule type="cellIs" dxfId="7901" priority="1317" operator="lessThan">
      <formula>0</formula>
    </cfRule>
  </conditionalFormatting>
  <conditionalFormatting sqref="P32:P39">
    <cfRule type="cellIs" dxfId="7900" priority="1306" operator="greaterThan">
      <formula>0</formula>
    </cfRule>
  </conditionalFormatting>
  <conditionalFormatting sqref="Q32:Q39">
    <cfRule type="cellIs" dxfId="7899" priority="1311" operator="lessThan">
      <formula>0</formula>
    </cfRule>
  </conditionalFormatting>
  <conditionalFormatting sqref="R32:R39">
    <cfRule type="cellIs" dxfId="7898" priority="1309" operator="lessThan">
      <formula>0.8</formula>
    </cfRule>
    <cfRule type="cellIs" dxfId="7897" priority="1310" operator="greaterThan">
      <formula>1</formula>
    </cfRule>
  </conditionalFormatting>
  <conditionalFormatting sqref="R32:R39">
    <cfRule type="cellIs" dxfId="7896" priority="1307" operator="greaterThan">
      <formula>1</formula>
    </cfRule>
    <cfRule type="cellIs" dxfId="7895" priority="1308" operator="lessThan">
      <formula>0.8</formula>
    </cfRule>
  </conditionalFormatting>
  <conditionalFormatting sqref="R32:R39">
    <cfRule type="cellIs" dxfId="7894" priority="1303" operator="lessThan">
      <formula>0.8</formula>
    </cfRule>
    <cfRule type="cellIs" dxfId="7893" priority="1304" operator="greaterThan">
      <formula>1</formula>
    </cfRule>
  </conditionalFormatting>
  <conditionalFormatting sqref="R32:R39">
    <cfRule type="cellIs" dxfId="7892" priority="1301" operator="greaterThan">
      <formula>1</formula>
    </cfRule>
    <cfRule type="cellIs" dxfId="7891" priority="1302" operator="lessThan">
      <formula>0.8</formula>
    </cfRule>
  </conditionalFormatting>
  <conditionalFormatting sqref="P32:P39">
    <cfRule type="cellIs" dxfId="7890" priority="1300" operator="greaterThan">
      <formula>0</formula>
    </cfRule>
  </conditionalFormatting>
  <conditionalFormatting sqref="Q32:Q39">
    <cfRule type="cellIs" dxfId="7889" priority="1305" operator="lessThan">
      <formula>0</formula>
    </cfRule>
  </conditionalFormatting>
  <conditionalFormatting sqref="R32:R39">
    <cfRule type="cellIs" dxfId="7888" priority="1297" operator="lessThan">
      <formula>0.8</formula>
    </cfRule>
    <cfRule type="cellIs" dxfId="7887" priority="1298" operator="greaterThan">
      <formula>1</formula>
    </cfRule>
  </conditionalFormatting>
  <conditionalFormatting sqref="R32:R39">
    <cfRule type="cellIs" dxfId="7886" priority="1295" operator="greaterThan">
      <formula>1</formula>
    </cfRule>
    <cfRule type="cellIs" dxfId="7885" priority="1296" operator="lessThan">
      <formula>0.8</formula>
    </cfRule>
  </conditionalFormatting>
  <conditionalFormatting sqref="P32:P39">
    <cfRule type="cellIs" dxfId="7884" priority="1294" operator="greaterThan">
      <formula>0</formula>
    </cfRule>
  </conditionalFormatting>
  <conditionalFormatting sqref="Q32:Q39">
    <cfRule type="cellIs" dxfId="7883" priority="1299" operator="lessThan">
      <formula>0</formula>
    </cfRule>
  </conditionalFormatting>
  <conditionalFormatting sqref="Q32:Q39">
    <cfRule type="cellIs" dxfId="7882" priority="1293" operator="lessThan">
      <formula>0</formula>
    </cfRule>
  </conditionalFormatting>
  <conditionalFormatting sqref="R32:R39">
    <cfRule type="cellIs" dxfId="7881" priority="1291" operator="lessThan">
      <formula>0.8</formula>
    </cfRule>
    <cfRule type="cellIs" dxfId="7880" priority="1292" operator="greaterThan">
      <formula>1</formula>
    </cfRule>
  </conditionalFormatting>
  <conditionalFormatting sqref="R32:R39">
    <cfRule type="cellIs" dxfId="7879" priority="1289" operator="greaterThan">
      <formula>1</formula>
    </cfRule>
    <cfRule type="cellIs" dxfId="7878" priority="1290" operator="lessThan">
      <formula>0.8</formula>
    </cfRule>
  </conditionalFormatting>
  <conditionalFormatting sqref="P32:P39">
    <cfRule type="cellIs" dxfId="7877" priority="1288" operator="greaterThan">
      <formula>0</formula>
    </cfRule>
  </conditionalFormatting>
  <conditionalFormatting sqref="Q32:Q39">
    <cfRule type="cellIs" dxfId="7876" priority="1282" operator="lessThan">
      <formula>0</formula>
    </cfRule>
  </conditionalFormatting>
  <conditionalFormatting sqref="R32:R39">
    <cfRule type="cellIs" dxfId="7875" priority="1286" operator="lessThan">
      <formula>0.8</formula>
    </cfRule>
    <cfRule type="cellIs" dxfId="7874" priority="1287" operator="greaterThan">
      <formula>1</formula>
    </cfRule>
  </conditionalFormatting>
  <conditionalFormatting sqref="R32:R39">
    <cfRule type="cellIs" dxfId="7873" priority="1284" operator="greaterThan">
      <formula>1</formula>
    </cfRule>
    <cfRule type="cellIs" dxfId="7872" priority="1285" operator="lessThan">
      <formula>0.8</formula>
    </cfRule>
  </conditionalFormatting>
  <conditionalFormatting sqref="P32:P39">
    <cfRule type="cellIs" dxfId="7871" priority="1283" operator="greaterThan">
      <formula>0</formula>
    </cfRule>
  </conditionalFormatting>
  <conditionalFormatting sqref="Q32:Q39">
    <cfRule type="cellIs" dxfId="7870" priority="1281" operator="lessThan">
      <formula>0</formula>
    </cfRule>
  </conditionalFormatting>
  <conditionalFormatting sqref="R32:R39">
    <cfRule type="cellIs" dxfId="7869" priority="1279" operator="lessThan">
      <formula>0.8</formula>
    </cfRule>
    <cfRule type="cellIs" dxfId="7868" priority="1280" operator="greaterThan">
      <formula>1</formula>
    </cfRule>
  </conditionalFormatting>
  <conditionalFormatting sqref="R32:R39">
    <cfRule type="cellIs" dxfId="7867" priority="1277" operator="greaterThan">
      <formula>1</formula>
    </cfRule>
    <cfRule type="cellIs" dxfId="7866" priority="1278" operator="lessThan">
      <formula>0.8</formula>
    </cfRule>
  </conditionalFormatting>
  <conditionalFormatting sqref="P32:P39">
    <cfRule type="cellIs" dxfId="7865" priority="1276" operator="greaterThan">
      <formula>0</formula>
    </cfRule>
  </conditionalFormatting>
  <conditionalFormatting sqref="Q32:Q39">
    <cfRule type="cellIs" dxfId="7864" priority="1275" operator="lessThan">
      <formula>0</formula>
    </cfRule>
  </conditionalFormatting>
  <conditionalFormatting sqref="R32:R39">
    <cfRule type="cellIs" dxfId="7863" priority="1273" operator="lessThan">
      <formula>0.8</formula>
    </cfRule>
    <cfRule type="cellIs" dxfId="7862" priority="1274" operator="greaterThan">
      <formula>1</formula>
    </cfRule>
  </conditionalFormatting>
  <conditionalFormatting sqref="R32:R39">
    <cfRule type="cellIs" dxfId="7861" priority="1271" operator="greaterThan">
      <formula>1</formula>
    </cfRule>
    <cfRule type="cellIs" dxfId="7860" priority="1272" operator="lessThan">
      <formula>0.8</formula>
    </cfRule>
  </conditionalFormatting>
  <conditionalFormatting sqref="P32:P39">
    <cfRule type="cellIs" dxfId="7859" priority="1270" operator="greaterThan">
      <formula>0</formula>
    </cfRule>
  </conditionalFormatting>
  <conditionalFormatting sqref="Q32:Q39">
    <cfRule type="cellIs" dxfId="7858" priority="1269" operator="lessThan">
      <formula>0</formula>
    </cfRule>
  </conditionalFormatting>
  <conditionalFormatting sqref="R32:R39">
    <cfRule type="cellIs" dxfId="7857" priority="1267" operator="lessThan">
      <formula>0.8</formula>
    </cfRule>
    <cfRule type="cellIs" dxfId="7856" priority="1268" operator="greaterThan">
      <formula>1</formula>
    </cfRule>
  </conditionalFormatting>
  <conditionalFormatting sqref="R32:R39">
    <cfRule type="cellIs" dxfId="7855" priority="1265" operator="greaterThan">
      <formula>1</formula>
    </cfRule>
    <cfRule type="cellIs" dxfId="7854" priority="1266" operator="lessThan">
      <formula>0.8</formula>
    </cfRule>
  </conditionalFormatting>
  <conditionalFormatting sqref="P32:P39">
    <cfRule type="cellIs" dxfId="7853" priority="1264" operator="greaterThan">
      <formula>0</formula>
    </cfRule>
  </conditionalFormatting>
  <conditionalFormatting sqref="Q32:Q39">
    <cfRule type="cellIs" dxfId="7852" priority="1263" operator="lessThan">
      <formula>0</formula>
    </cfRule>
  </conditionalFormatting>
  <conditionalFormatting sqref="R32:R39">
    <cfRule type="cellIs" dxfId="7851" priority="1261" operator="lessThan">
      <formula>0.8</formula>
    </cfRule>
    <cfRule type="cellIs" dxfId="7850" priority="1262" operator="greaterThan">
      <formula>1</formula>
    </cfRule>
  </conditionalFormatting>
  <conditionalFormatting sqref="R32:R39">
    <cfRule type="cellIs" dxfId="7849" priority="1259" operator="greaterThan">
      <formula>1</formula>
    </cfRule>
    <cfRule type="cellIs" dxfId="7848" priority="1260" operator="lessThan">
      <formula>0.8</formula>
    </cfRule>
  </conditionalFormatting>
  <conditionalFormatting sqref="P32:P39">
    <cfRule type="cellIs" dxfId="7847" priority="1258" operator="greaterThan">
      <formula>0</formula>
    </cfRule>
  </conditionalFormatting>
  <conditionalFormatting sqref="Q32:Q39">
    <cfRule type="cellIs" dxfId="7846" priority="1257" operator="lessThan">
      <formula>0</formula>
    </cfRule>
  </conditionalFormatting>
  <conditionalFormatting sqref="R32:R39">
    <cfRule type="cellIs" dxfId="7845" priority="1255" operator="lessThan">
      <formula>0.8</formula>
    </cfRule>
    <cfRule type="cellIs" dxfId="7844" priority="1256" operator="greaterThan">
      <formula>1</formula>
    </cfRule>
  </conditionalFormatting>
  <conditionalFormatting sqref="R32:R39">
    <cfRule type="cellIs" dxfId="7843" priority="1253" operator="greaterThan">
      <formula>1</formula>
    </cfRule>
    <cfRule type="cellIs" dxfId="7842" priority="1254" operator="lessThan">
      <formula>0.8</formula>
    </cfRule>
  </conditionalFormatting>
  <conditionalFormatting sqref="P32:P39">
    <cfRule type="cellIs" dxfId="7841" priority="1252" operator="greaterThan">
      <formula>0</formula>
    </cfRule>
  </conditionalFormatting>
  <conditionalFormatting sqref="P32:P39">
    <cfRule type="cellIs" dxfId="7840" priority="1246" operator="greaterThan">
      <formula>0</formula>
    </cfRule>
  </conditionalFormatting>
  <conditionalFormatting sqref="Q32:Q39">
    <cfRule type="cellIs" dxfId="7839" priority="1251" operator="lessThan">
      <formula>0</formula>
    </cfRule>
  </conditionalFormatting>
  <conditionalFormatting sqref="R32:R39">
    <cfRule type="cellIs" dxfId="7838" priority="1249" operator="lessThan">
      <formula>0.8</formula>
    </cfRule>
    <cfRule type="cellIs" dxfId="7837" priority="1250" operator="greaterThan">
      <formula>1</formula>
    </cfRule>
  </conditionalFormatting>
  <conditionalFormatting sqref="R32:R39">
    <cfRule type="cellIs" dxfId="7836" priority="1247" operator="greaterThan">
      <formula>1</formula>
    </cfRule>
    <cfRule type="cellIs" dxfId="7835" priority="1248" operator="lessThan">
      <formula>0.8</formula>
    </cfRule>
  </conditionalFormatting>
  <conditionalFormatting sqref="P32:P39">
    <cfRule type="cellIs" dxfId="7834" priority="1240" operator="greaterThan">
      <formula>0</formula>
    </cfRule>
  </conditionalFormatting>
  <conditionalFormatting sqref="Q32:Q39">
    <cfRule type="cellIs" dxfId="7833" priority="1245" operator="lessThan">
      <formula>0</formula>
    </cfRule>
  </conditionalFormatting>
  <conditionalFormatting sqref="R32:R39">
    <cfRule type="cellIs" dxfId="7832" priority="1243" operator="lessThan">
      <formula>0.8</formula>
    </cfRule>
    <cfRule type="cellIs" dxfId="7831" priority="1244" operator="greaterThan">
      <formula>1</formula>
    </cfRule>
  </conditionalFormatting>
  <conditionalFormatting sqref="R32:R39">
    <cfRule type="cellIs" dxfId="7830" priority="1241" operator="greaterThan">
      <formula>1</formula>
    </cfRule>
    <cfRule type="cellIs" dxfId="7829" priority="1242" operator="lessThan">
      <formula>0.8</formula>
    </cfRule>
  </conditionalFormatting>
  <conditionalFormatting sqref="R32:R39">
    <cfRule type="cellIs" dxfId="7828" priority="1237" operator="lessThan">
      <formula>0.8</formula>
    </cfRule>
    <cfRule type="cellIs" dxfId="7827" priority="1238" operator="greaterThan">
      <formula>1</formula>
    </cfRule>
  </conditionalFormatting>
  <conditionalFormatting sqref="R32:R39">
    <cfRule type="cellIs" dxfId="7826" priority="1235" operator="greaterThan">
      <formula>1</formula>
    </cfRule>
    <cfRule type="cellIs" dxfId="7825" priority="1236" operator="lessThan">
      <formula>0.8</formula>
    </cfRule>
  </conditionalFormatting>
  <conditionalFormatting sqref="P32:P39">
    <cfRule type="cellIs" dxfId="7824" priority="1234" operator="greaterThan">
      <formula>0</formula>
    </cfRule>
  </conditionalFormatting>
  <conditionalFormatting sqref="Q32:Q39">
    <cfRule type="cellIs" dxfId="7823" priority="1239" operator="lessThan">
      <formula>0</formula>
    </cfRule>
  </conditionalFormatting>
  <conditionalFormatting sqref="Q32:Q39">
    <cfRule type="cellIs" dxfId="7822" priority="1228" operator="lessThan">
      <formula>0</formula>
    </cfRule>
  </conditionalFormatting>
  <conditionalFormatting sqref="P32:P39">
    <cfRule type="cellIs" dxfId="7821" priority="1229" operator="greaterThan">
      <formula>0</formula>
    </cfRule>
  </conditionalFormatting>
  <conditionalFormatting sqref="R32:R39">
    <cfRule type="cellIs" dxfId="7820" priority="1232" operator="lessThan">
      <formula>0.8</formula>
    </cfRule>
    <cfRule type="cellIs" dxfId="7819" priority="1233" operator="greaterThan">
      <formula>1</formula>
    </cfRule>
  </conditionalFormatting>
  <conditionalFormatting sqref="R32:R39">
    <cfRule type="cellIs" dxfId="7818" priority="1230" operator="greaterThan">
      <formula>1</formula>
    </cfRule>
    <cfRule type="cellIs" dxfId="7817" priority="1231" operator="lessThan">
      <formula>0.8</formula>
    </cfRule>
  </conditionalFormatting>
  <conditionalFormatting sqref="Q32:Q39">
    <cfRule type="cellIs" dxfId="7816" priority="1222" operator="lessThan">
      <formula>0</formula>
    </cfRule>
  </conditionalFormatting>
  <conditionalFormatting sqref="R32:R39">
    <cfRule type="cellIs" dxfId="7815" priority="1226" operator="lessThan">
      <formula>0.8</formula>
    </cfRule>
    <cfRule type="cellIs" dxfId="7814" priority="1227" operator="greaterThan">
      <formula>1</formula>
    </cfRule>
  </conditionalFormatting>
  <conditionalFormatting sqref="R32:R39">
    <cfRule type="cellIs" dxfId="7813" priority="1224" operator="greaterThan">
      <formula>1</formula>
    </cfRule>
    <cfRule type="cellIs" dxfId="7812" priority="1225" operator="lessThan">
      <formula>0.8</formula>
    </cfRule>
  </conditionalFormatting>
  <conditionalFormatting sqref="P32:P39">
    <cfRule type="cellIs" dxfId="7811" priority="1223" operator="greaterThan">
      <formula>0</formula>
    </cfRule>
  </conditionalFormatting>
  <conditionalFormatting sqref="Q32:Q39">
    <cfRule type="cellIs" dxfId="7810" priority="1221" operator="lessThan">
      <formula>0</formula>
    </cfRule>
  </conditionalFormatting>
  <conditionalFormatting sqref="R32:R39">
    <cfRule type="cellIs" dxfId="7809" priority="1219" operator="lessThan">
      <formula>0.8</formula>
    </cfRule>
    <cfRule type="cellIs" dxfId="7808" priority="1220" operator="greaterThan">
      <formula>1</formula>
    </cfRule>
  </conditionalFormatting>
  <conditionalFormatting sqref="R32:R39">
    <cfRule type="cellIs" dxfId="7807" priority="1217" operator="greaterThan">
      <formula>1</formula>
    </cfRule>
    <cfRule type="cellIs" dxfId="7806" priority="1218" operator="lessThan">
      <formula>0.8</formula>
    </cfRule>
  </conditionalFormatting>
  <conditionalFormatting sqref="P32:P39">
    <cfRule type="cellIs" dxfId="7805" priority="1216" operator="greaterThan">
      <formula>0</formula>
    </cfRule>
  </conditionalFormatting>
  <conditionalFormatting sqref="Q32:Q39">
    <cfRule type="cellIs" dxfId="7804" priority="1215" operator="lessThan">
      <formula>0</formula>
    </cfRule>
  </conditionalFormatting>
  <conditionalFormatting sqref="R32:R39">
    <cfRule type="cellIs" dxfId="7803" priority="1213" operator="lessThan">
      <formula>0.8</formula>
    </cfRule>
    <cfRule type="cellIs" dxfId="7802" priority="1214" operator="greaterThan">
      <formula>1</formula>
    </cfRule>
  </conditionalFormatting>
  <conditionalFormatting sqref="R32:R39">
    <cfRule type="cellIs" dxfId="7801" priority="1211" operator="greaterThan">
      <formula>1</formula>
    </cfRule>
    <cfRule type="cellIs" dxfId="7800" priority="1212" operator="lessThan">
      <formula>0.8</formula>
    </cfRule>
  </conditionalFormatting>
  <conditionalFormatting sqref="P32:P39">
    <cfRule type="cellIs" dxfId="7799" priority="1210" operator="greaterThan">
      <formula>0</formula>
    </cfRule>
  </conditionalFormatting>
  <conditionalFormatting sqref="Q32:Q39">
    <cfRule type="cellIs" dxfId="7798" priority="1209" operator="lessThan">
      <formula>0</formula>
    </cfRule>
  </conditionalFormatting>
  <conditionalFormatting sqref="R32:R39">
    <cfRule type="cellIs" dxfId="7797" priority="1207" operator="lessThan">
      <formula>0.8</formula>
    </cfRule>
    <cfRule type="cellIs" dxfId="7796" priority="1208" operator="greaterThan">
      <formula>1</formula>
    </cfRule>
  </conditionalFormatting>
  <conditionalFormatting sqref="R32:R39">
    <cfRule type="cellIs" dxfId="7795" priority="1205" operator="greaterThan">
      <formula>1</formula>
    </cfRule>
    <cfRule type="cellIs" dxfId="7794" priority="1206" operator="lessThan">
      <formula>0.8</formula>
    </cfRule>
  </conditionalFormatting>
  <conditionalFormatting sqref="P32:P39">
    <cfRule type="cellIs" dxfId="7793" priority="1204" operator="greaterThan">
      <formula>0</formula>
    </cfRule>
  </conditionalFormatting>
  <conditionalFormatting sqref="Q32:Q39">
    <cfRule type="cellIs" dxfId="7792" priority="1203" operator="lessThan">
      <formula>0</formula>
    </cfRule>
  </conditionalFormatting>
  <conditionalFormatting sqref="R32:R39">
    <cfRule type="cellIs" dxfId="7791" priority="1201" operator="lessThan">
      <formula>0.8</formula>
    </cfRule>
    <cfRule type="cellIs" dxfId="7790" priority="1202" operator="greaterThan">
      <formula>1</formula>
    </cfRule>
  </conditionalFormatting>
  <conditionalFormatting sqref="R32:R39">
    <cfRule type="cellIs" dxfId="7789" priority="1199" operator="greaterThan">
      <formula>1</formula>
    </cfRule>
    <cfRule type="cellIs" dxfId="7788" priority="1200" operator="lessThan">
      <formula>0.8</formula>
    </cfRule>
  </conditionalFormatting>
  <conditionalFormatting sqref="P32:P39">
    <cfRule type="cellIs" dxfId="7787" priority="1198" operator="greaterThan">
      <formula>0</formula>
    </cfRule>
  </conditionalFormatting>
  <conditionalFormatting sqref="Q96:Q105">
    <cfRule type="cellIs" dxfId="7786" priority="1192" operator="lessThan">
      <formula>0</formula>
    </cfRule>
  </conditionalFormatting>
  <conditionalFormatting sqref="P96:P105">
    <cfRule type="cellIs" dxfId="7785" priority="1193" operator="greaterThan">
      <formula>0</formula>
    </cfRule>
  </conditionalFormatting>
  <conditionalFormatting sqref="R96:R105">
    <cfRule type="cellIs" dxfId="7784" priority="1196" operator="lessThan">
      <formula>0.8</formula>
    </cfRule>
    <cfRule type="cellIs" dxfId="7783" priority="1197" operator="greaterThan">
      <formula>1</formula>
    </cfRule>
  </conditionalFormatting>
  <conditionalFormatting sqref="R96:R105">
    <cfRule type="cellIs" dxfId="7782" priority="1194" operator="greaterThan">
      <formula>1</formula>
    </cfRule>
    <cfRule type="cellIs" dxfId="7781" priority="1195" operator="lessThan">
      <formula>0.8</formula>
    </cfRule>
  </conditionalFormatting>
  <conditionalFormatting sqref="Q96:Q105">
    <cfRule type="cellIs" dxfId="7780" priority="1186" operator="lessThan">
      <formula>0</formula>
    </cfRule>
  </conditionalFormatting>
  <conditionalFormatting sqref="R96:R105">
    <cfRule type="cellIs" dxfId="7779" priority="1190" operator="lessThan">
      <formula>0.8</formula>
    </cfRule>
    <cfRule type="cellIs" dxfId="7778" priority="1191" operator="greaterThan">
      <formula>1</formula>
    </cfRule>
  </conditionalFormatting>
  <conditionalFormatting sqref="R96:R105">
    <cfRule type="cellIs" dxfId="7777" priority="1188" operator="greaterThan">
      <formula>1</formula>
    </cfRule>
    <cfRule type="cellIs" dxfId="7776" priority="1189" operator="lessThan">
      <formula>0.8</formula>
    </cfRule>
  </conditionalFormatting>
  <conditionalFormatting sqref="P96:P105">
    <cfRule type="cellIs" dxfId="7775" priority="1187" operator="greaterThan">
      <formula>0</formula>
    </cfRule>
  </conditionalFormatting>
  <conditionalFormatting sqref="Q96:Q105">
    <cfRule type="cellIs" dxfId="7774" priority="1185" operator="lessThan">
      <formula>0</formula>
    </cfRule>
  </conditionalFormatting>
  <conditionalFormatting sqref="R96:R105">
    <cfRule type="cellIs" dxfId="7773" priority="1183" operator="lessThan">
      <formula>0.8</formula>
    </cfRule>
    <cfRule type="cellIs" dxfId="7772" priority="1184" operator="greaterThan">
      <formula>1</formula>
    </cfRule>
  </conditionalFormatting>
  <conditionalFormatting sqref="R96:R105">
    <cfRule type="cellIs" dxfId="7771" priority="1181" operator="greaterThan">
      <formula>1</formula>
    </cfRule>
    <cfRule type="cellIs" dxfId="7770" priority="1182" operator="lessThan">
      <formula>0.8</formula>
    </cfRule>
  </conditionalFormatting>
  <conditionalFormatting sqref="P96:P105">
    <cfRule type="cellIs" dxfId="7769" priority="1180" operator="greaterThan">
      <formula>0</formula>
    </cfRule>
  </conditionalFormatting>
  <conditionalFormatting sqref="Q96:Q105">
    <cfRule type="cellIs" dxfId="7768" priority="1179" operator="lessThan">
      <formula>0</formula>
    </cfRule>
  </conditionalFormatting>
  <conditionalFormatting sqref="R96:R105">
    <cfRule type="cellIs" dxfId="7767" priority="1177" operator="lessThan">
      <formula>0.8</formula>
    </cfRule>
    <cfRule type="cellIs" dxfId="7766" priority="1178" operator="greaterThan">
      <formula>1</formula>
    </cfRule>
  </conditionalFormatting>
  <conditionalFormatting sqref="R96:R105">
    <cfRule type="cellIs" dxfId="7765" priority="1175" operator="greaterThan">
      <formula>1</formula>
    </cfRule>
    <cfRule type="cellIs" dxfId="7764" priority="1176" operator="lessThan">
      <formula>0.8</formula>
    </cfRule>
  </conditionalFormatting>
  <conditionalFormatting sqref="P96:P105">
    <cfRule type="cellIs" dxfId="7763" priority="1174" operator="greaterThan">
      <formula>0</formula>
    </cfRule>
  </conditionalFormatting>
  <conditionalFormatting sqref="Q96:Q105">
    <cfRule type="cellIs" dxfId="7762" priority="1168" operator="lessThan">
      <formula>0</formula>
    </cfRule>
  </conditionalFormatting>
  <conditionalFormatting sqref="R96:R105">
    <cfRule type="cellIs" dxfId="7761" priority="1172" operator="lessThan">
      <formula>0.8</formula>
    </cfRule>
    <cfRule type="cellIs" dxfId="7760" priority="1173" operator="greaterThan">
      <formula>1</formula>
    </cfRule>
  </conditionalFormatting>
  <conditionalFormatting sqref="R96:R105">
    <cfRule type="cellIs" dxfId="7759" priority="1170" operator="greaterThan">
      <formula>1</formula>
    </cfRule>
    <cfRule type="cellIs" dxfId="7758" priority="1171" operator="lessThan">
      <formula>0.8</formula>
    </cfRule>
  </conditionalFormatting>
  <conditionalFormatting sqref="P96:P105">
    <cfRule type="cellIs" dxfId="7757" priority="1169" operator="greaterThan">
      <formula>0</formula>
    </cfRule>
  </conditionalFormatting>
  <conditionalFormatting sqref="Q96:Q105">
    <cfRule type="cellIs" dxfId="7756" priority="1167" operator="lessThan">
      <formula>0</formula>
    </cfRule>
  </conditionalFormatting>
  <conditionalFormatting sqref="R96:R105">
    <cfRule type="cellIs" dxfId="7755" priority="1165" operator="lessThan">
      <formula>0.8</formula>
    </cfRule>
    <cfRule type="cellIs" dxfId="7754" priority="1166" operator="greaterThan">
      <formula>1</formula>
    </cfRule>
  </conditionalFormatting>
  <conditionalFormatting sqref="R96:R105">
    <cfRule type="cellIs" dxfId="7753" priority="1163" operator="greaterThan">
      <formula>1</formula>
    </cfRule>
    <cfRule type="cellIs" dxfId="7752" priority="1164" operator="lessThan">
      <formula>0.8</formula>
    </cfRule>
  </conditionalFormatting>
  <conditionalFormatting sqref="P96:P105">
    <cfRule type="cellIs" dxfId="7751" priority="1162" operator="greaterThan">
      <formula>0</formula>
    </cfRule>
  </conditionalFormatting>
  <conditionalFormatting sqref="Q96:Q105">
    <cfRule type="cellIs" dxfId="7750" priority="1161" operator="lessThan">
      <formula>0</formula>
    </cfRule>
  </conditionalFormatting>
  <conditionalFormatting sqref="R96:R105">
    <cfRule type="cellIs" dxfId="7749" priority="1159" operator="lessThan">
      <formula>0.8</formula>
    </cfRule>
    <cfRule type="cellIs" dxfId="7748" priority="1160" operator="greaterThan">
      <formula>1</formula>
    </cfRule>
  </conditionalFormatting>
  <conditionalFormatting sqref="R96:R105">
    <cfRule type="cellIs" dxfId="7747" priority="1157" operator="greaterThan">
      <formula>1</formula>
    </cfRule>
    <cfRule type="cellIs" dxfId="7746" priority="1158" operator="lessThan">
      <formula>0.8</formula>
    </cfRule>
  </conditionalFormatting>
  <conditionalFormatting sqref="P96:P105">
    <cfRule type="cellIs" dxfId="7745" priority="1156" operator="greaterThan">
      <formula>0</formula>
    </cfRule>
  </conditionalFormatting>
  <conditionalFormatting sqref="Q96:Q105">
    <cfRule type="cellIs" dxfId="7744" priority="1155" operator="lessThan">
      <formula>0</formula>
    </cfRule>
  </conditionalFormatting>
  <conditionalFormatting sqref="R96:R105">
    <cfRule type="cellIs" dxfId="7743" priority="1153" operator="lessThan">
      <formula>0.8</formula>
    </cfRule>
    <cfRule type="cellIs" dxfId="7742" priority="1154" operator="greaterThan">
      <formula>1</formula>
    </cfRule>
  </conditionalFormatting>
  <conditionalFormatting sqref="R96:R105">
    <cfRule type="cellIs" dxfId="7741" priority="1151" operator="greaterThan">
      <formula>1</formula>
    </cfRule>
    <cfRule type="cellIs" dxfId="7740" priority="1152" operator="lessThan">
      <formula>0.8</formula>
    </cfRule>
  </conditionalFormatting>
  <conditionalFormatting sqref="P96:P105">
    <cfRule type="cellIs" dxfId="7739" priority="1150" operator="greaterThan">
      <formula>0</formula>
    </cfRule>
  </conditionalFormatting>
  <conditionalFormatting sqref="Q96:Q105">
    <cfRule type="cellIs" dxfId="7738" priority="1149" operator="lessThan">
      <formula>0</formula>
    </cfRule>
  </conditionalFormatting>
  <conditionalFormatting sqref="R96:R105">
    <cfRule type="cellIs" dxfId="7737" priority="1147" operator="lessThan">
      <formula>0.8</formula>
    </cfRule>
    <cfRule type="cellIs" dxfId="7736" priority="1148" operator="greaterThan">
      <formula>1</formula>
    </cfRule>
  </conditionalFormatting>
  <conditionalFormatting sqref="R96:R105">
    <cfRule type="cellIs" dxfId="7735" priority="1145" operator="greaterThan">
      <formula>1</formula>
    </cfRule>
    <cfRule type="cellIs" dxfId="7734" priority="1146" operator="lessThan">
      <formula>0.8</formula>
    </cfRule>
  </conditionalFormatting>
  <conditionalFormatting sqref="P96:P105">
    <cfRule type="cellIs" dxfId="7733" priority="1144" operator="greaterThan">
      <formula>0</formula>
    </cfRule>
  </conditionalFormatting>
  <conditionalFormatting sqref="Q96:Q105">
    <cfRule type="cellIs" dxfId="7732" priority="1143" operator="lessThan">
      <formula>0</formula>
    </cfRule>
  </conditionalFormatting>
  <conditionalFormatting sqref="R96:R105">
    <cfRule type="cellIs" dxfId="7731" priority="1141" operator="lessThan">
      <formula>0.8</formula>
    </cfRule>
    <cfRule type="cellIs" dxfId="7730" priority="1142" operator="greaterThan">
      <formula>1</formula>
    </cfRule>
  </conditionalFormatting>
  <conditionalFormatting sqref="R96:R105">
    <cfRule type="cellIs" dxfId="7729" priority="1139" operator="greaterThan">
      <formula>1</formula>
    </cfRule>
    <cfRule type="cellIs" dxfId="7728" priority="1140" operator="lessThan">
      <formula>0.8</formula>
    </cfRule>
  </conditionalFormatting>
  <conditionalFormatting sqref="P96:P105">
    <cfRule type="cellIs" dxfId="7727" priority="1138" operator="greaterThan">
      <formula>0</formula>
    </cfRule>
  </conditionalFormatting>
  <conditionalFormatting sqref="P96:P105">
    <cfRule type="cellIs" dxfId="7726" priority="1132" operator="greaterThan">
      <formula>0</formula>
    </cfRule>
  </conditionalFormatting>
  <conditionalFormatting sqref="Q96:Q105">
    <cfRule type="cellIs" dxfId="7725" priority="1137" operator="lessThan">
      <formula>0</formula>
    </cfRule>
  </conditionalFormatting>
  <conditionalFormatting sqref="R96:R105">
    <cfRule type="cellIs" dxfId="7724" priority="1135" operator="lessThan">
      <formula>0.8</formula>
    </cfRule>
    <cfRule type="cellIs" dxfId="7723" priority="1136" operator="greaterThan">
      <formula>1</formula>
    </cfRule>
  </conditionalFormatting>
  <conditionalFormatting sqref="R96:R105">
    <cfRule type="cellIs" dxfId="7722" priority="1133" operator="greaterThan">
      <formula>1</formula>
    </cfRule>
    <cfRule type="cellIs" dxfId="7721" priority="1134" operator="lessThan">
      <formula>0.8</formula>
    </cfRule>
  </conditionalFormatting>
  <conditionalFormatting sqref="P96:P105">
    <cfRule type="cellIs" dxfId="7720" priority="1126" operator="greaterThan">
      <formula>0</formula>
    </cfRule>
  </conditionalFormatting>
  <conditionalFormatting sqref="Q96:Q105">
    <cfRule type="cellIs" dxfId="7719" priority="1131" operator="lessThan">
      <formula>0</formula>
    </cfRule>
  </conditionalFormatting>
  <conditionalFormatting sqref="R96:R105">
    <cfRule type="cellIs" dxfId="7718" priority="1129" operator="lessThan">
      <formula>0.8</formula>
    </cfRule>
    <cfRule type="cellIs" dxfId="7717" priority="1130" operator="greaterThan">
      <formula>1</formula>
    </cfRule>
  </conditionalFormatting>
  <conditionalFormatting sqref="R96:R105">
    <cfRule type="cellIs" dxfId="7716" priority="1127" operator="greaterThan">
      <formula>1</formula>
    </cfRule>
    <cfRule type="cellIs" dxfId="7715" priority="1128" operator="lessThan">
      <formula>0.8</formula>
    </cfRule>
  </conditionalFormatting>
  <conditionalFormatting sqref="R96:R105">
    <cfRule type="cellIs" dxfId="7714" priority="1123" operator="lessThan">
      <formula>0.8</formula>
    </cfRule>
    <cfRule type="cellIs" dxfId="7713" priority="1124" operator="greaterThan">
      <formula>1</formula>
    </cfRule>
  </conditionalFormatting>
  <conditionalFormatting sqref="R96:R105">
    <cfRule type="cellIs" dxfId="7712" priority="1121" operator="greaterThan">
      <formula>1</formula>
    </cfRule>
    <cfRule type="cellIs" dxfId="7711" priority="1122" operator="lessThan">
      <formula>0.8</formula>
    </cfRule>
  </conditionalFormatting>
  <conditionalFormatting sqref="P96:P105">
    <cfRule type="cellIs" dxfId="7710" priority="1120" operator="greaterThan">
      <formula>0</formula>
    </cfRule>
  </conditionalFormatting>
  <conditionalFormatting sqref="Q96:Q105">
    <cfRule type="cellIs" dxfId="7709" priority="1125" operator="lessThan">
      <formula>0</formula>
    </cfRule>
  </conditionalFormatting>
  <conditionalFormatting sqref="Q96:Q105">
    <cfRule type="cellIs" dxfId="7708" priority="1114" operator="lessThan">
      <formula>0</formula>
    </cfRule>
  </conditionalFormatting>
  <conditionalFormatting sqref="P96:P105">
    <cfRule type="cellIs" dxfId="7707" priority="1115" operator="greaterThan">
      <formula>0</formula>
    </cfRule>
  </conditionalFormatting>
  <conditionalFormatting sqref="R96:R105">
    <cfRule type="cellIs" dxfId="7706" priority="1118" operator="lessThan">
      <formula>0.8</formula>
    </cfRule>
    <cfRule type="cellIs" dxfId="7705" priority="1119" operator="greaterThan">
      <formula>1</formula>
    </cfRule>
  </conditionalFormatting>
  <conditionalFormatting sqref="R96:R105">
    <cfRule type="cellIs" dxfId="7704" priority="1116" operator="greaterThan">
      <formula>1</formula>
    </cfRule>
    <cfRule type="cellIs" dxfId="7703" priority="1117" operator="lessThan">
      <formula>0.8</formula>
    </cfRule>
  </conditionalFormatting>
  <conditionalFormatting sqref="Q96:Q105">
    <cfRule type="cellIs" dxfId="7702" priority="1108" operator="lessThan">
      <formula>0</formula>
    </cfRule>
  </conditionalFormatting>
  <conditionalFormatting sqref="R96:R105">
    <cfRule type="cellIs" dxfId="7701" priority="1112" operator="lessThan">
      <formula>0.8</formula>
    </cfRule>
    <cfRule type="cellIs" dxfId="7700" priority="1113" operator="greaterThan">
      <formula>1</formula>
    </cfRule>
  </conditionalFormatting>
  <conditionalFormatting sqref="R96:R105">
    <cfRule type="cellIs" dxfId="7699" priority="1110" operator="greaterThan">
      <formula>1</formula>
    </cfRule>
    <cfRule type="cellIs" dxfId="7698" priority="1111" operator="lessThan">
      <formula>0.8</formula>
    </cfRule>
  </conditionalFormatting>
  <conditionalFormatting sqref="P96:P105">
    <cfRule type="cellIs" dxfId="7697" priority="1109" operator="greaterThan">
      <formula>0</formula>
    </cfRule>
  </conditionalFormatting>
  <conditionalFormatting sqref="Q96:Q105">
    <cfRule type="cellIs" dxfId="7696" priority="1107" operator="lessThan">
      <formula>0</formula>
    </cfRule>
  </conditionalFormatting>
  <conditionalFormatting sqref="R96:R105">
    <cfRule type="cellIs" dxfId="7695" priority="1105" operator="lessThan">
      <formula>0.8</formula>
    </cfRule>
    <cfRule type="cellIs" dxfId="7694" priority="1106" operator="greaterThan">
      <formula>1</formula>
    </cfRule>
  </conditionalFormatting>
  <conditionalFormatting sqref="R96:R105">
    <cfRule type="cellIs" dxfId="7693" priority="1103" operator="greaterThan">
      <formula>1</formula>
    </cfRule>
    <cfRule type="cellIs" dxfId="7692" priority="1104" operator="lessThan">
      <formula>0.8</formula>
    </cfRule>
  </conditionalFormatting>
  <conditionalFormatting sqref="P96:P105">
    <cfRule type="cellIs" dxfId="7691" priority="1102" operator="greaterThan">
      <formula>0</formula>
    </cfRule>
  </conditionalFormatting>
  <conditionalFormatting sqref="Q96:Q105">
    <cfRule type="cellIs" dxfId="7690" priority="1101" operator="lessThan">
      <formula>0</formula>
    </cfRule>
  </conditionalFormatting>
  <conditionalFormatting sqref="R96:R105">
    <cfRule type="cellIs" dxfId="7689" priority="1099" operator="lessThan">
      <formula>0.8</formula>
    </cfRule>
    <cfRule type="cellIs" dxfId="7688" priority="1100" operator="greaterThan">
      <formula>1</formula>
    </cfRule>
  </conditionalFormatting>
  <conditionalFormatting sqref="R96:R105">
    <cfRule type="cellIs" dxfId="7687" priority="1097" operator="greaterThan">
      <formula>1</formula>
    </cfRule>
    <cfRule type="cellIs" dxfId="7686" priority="1098" operator="lessThan">
      <formula>0.8</formula>
    </cfRule>
  </conditionalFormatting>
  <conditionalFormatting sqref="P96:P105">
    <cfRule type="cellIs" dxfId="7685" priority="1096" operator="greaterThan">
      <formula>0</formula>
    </cfRule>
  </conditionalFormatting>
  <conditionalFormatting sqref="Q96:Q105">
    <cfRule type="cellIs" dxfId="7684" priority="1090" operator="lessThan">
      <formula>0</formula>
    </cfRule>
  </conditionalFormatting>
  <conditionalFormatting sqref="P96:P105">
    <cfRule type="cellIs" dxfId="7683" priority="1091" operator="greaterThan">
      <formula>0</formula>
    </cfRule>
  </conditionalFormatting>
  <conditionalFormatting sqref="R96:R105">
    <cfRule type="cellIs" dxfId="7682" priority="1094" operator="lessThan">
      <formula>0.8</formula>
    </cfRule>
    <cfRule type="cellIs" dxfId="7681" priority="1095" operator="greaterThan">
      <formula>1</formula>
    </cfRule>
  </conditionalFormatting>
  <conditionalFormatting sqref="R96:R105">
    <cfRule type="cellIs" dxfId="7680" priority="1092" operator="greaterThan">
      <formula>1</formula>
    </cfRule>
    <cfRule type="cellIs" dxfId="7679" priority="1093" operator="lessThan">
      <formula>0.8</formula>
    </cfRule>
  </conditionalFormatting>
  <conditionalFormatting sqref="Q96:Q105">
    <cfRule type="cellIs" dxfId="7678" priority="1084" operator="lessThan">
      <formula>0</formula>
    </cfRule>
  </conditionalFormatting>
  <conditionalFormatting sqref="R96:R105">
    <cfRule type="cellIs" dxfId="7677" priority="1088" operator="lessThan">
      <formula>0.8</formula>
    </cfRule>
    <cfRule type="cellIs" dxfId="7676" priority="1089" operator="greaterThan">
      <formula>1</formula>
    </cfRule>
  </conditionalFormatting>
  <conditionalFormatting sqref="R96:R105">
    <cfRule type="cellIs" dxfId="7675" priority="1086" operator="greaterThan">
      <formula>1</formula>
    </cfRule>
    <cfRule type="cellIs" dxfId="7674" priority="1087" operator="lessThan">
      <formula>0.8</formula>
    </cfRule>
  </conditionalFormatting>
  <conditionalFormatting sqref="P96:P105">
    <cfRule type="cellIs" dxfId="7673" priority="1085" operator="greaterThan">
      <formula>0</formula>
    </cfRule>
  </conditionalFormatting>
  <conditionalFormatting sqref="Q96:Q105">
    <cfRule type="cellIs" dxfId="7672" priority="1083" operator="lessThan">
      <formula>0</formula>
    </cfRule>
  </conditionalFormatting>
  <conditionalFormatting sqref="R96:R105">
    <cfRule type="cellIs" dxfId="7671" priority="1081" operator="lessThan">
      <formula>0.8</formula>
    </cfRule>
    <cfRule type="cellIs" dxfId="7670" priority="1082" operator="greaterThan">
      <formula>1</formula>
    </cfRule>
  </conditionalFormatting>
  <conditionalFormatting sqref="R96:R105">
    <cfRule type="cellIs" dxfId="7669" priority="1079" operator="greaterThan">
      <formula>1</formula>
    </cfRule>
    <cfRule type="cellIs" dxfId="7668" priority="1080" operator="lessThan">
      <formula>0.8</formula>
    </cfRule>
  </conditionalFormatting>
  <conditionalFormatting sqref="P96:P105">
    <cfRule type="cellIs" dxfId="7667" priority="1078" operator="greaterThan">
      <formula>0</formula>
    </cfRule>
  </conditionalFormatting>
  <conditionalFormatting sqref="Q96:Q105">
    <cfRule type="cellIs" dxfId="7666" priority="1077" operator="lessThan">
      <formula>0</formula>
    </cfRule>
  </conditionalFormatting>
  <conditionalFormatting sqref="R96:R105">
    <cfRule type="cellIs" dxfId="7665" priority="1075" operator="lessThan">
      <formula>0.8</formula>
    </cfRule>
    <cfRule type="cellIs" dxfId="7664" priority="1076" operator="greaterThan">
      <formula>1</formula>
    </cfRule>
  </conditionalFormatting>
  <conditionalFormatting sqref="R96:R105">
    <cfRule type="cellIs" dxfId="7663" priority="1073" operator="greaterThan">
      <formula>1</formula>
    </cfRule>
    <cfRule type="cellIs" dxfId="7662" priority="1074" operator="lessThan">
      <formula>0.8</formula>
    </cfRule>
  </conditionalFormatting>
  <conditionalFormatting sqref="P96:P105">
    <cfRule type="cellIs" dxfId="7661" priority="1072" operator="greaterThan">
      <formula>0</formula>
    </cfRule>
  </conditionalFormatting>
  <conditionalFormatting sqref="P124 P127 P130">
    <cfRule type="cellIs" dxfId="7660" priority="1066" operator="greaterThan">
      <formula>0</formula>
    </cfRule>
  </conditionalFormatting>
  <conditionalFormatting sqref="Q124 Q127 Q130">
    <cfRule type="cellIs" dxfId="7659" priority="1071" operator="lessThan">
      <formula>0</formula>
    </cfRule>
  </conditionalFormatting>
  <conditionalFormatting sqref="R124 R127 R130">
    <cfRule type="cellIs" dxfId="7658" priority="1069" operator="lessThan">
      <formula>0.8</formula>
    </cfRule>
    <cfRule type="cellIs" dxfId="7657" priority="1070" operator="greaterThan">
      <formula>1</formula>
    </cfRule>
  </conditionalFormatting>
  <conditionalFormatting sqref="R124 R127 R130">
    <cfRule type="cellIs" dxfId="7656" priority="1067" operator="greaterThan">
      <formula>1</formula>
    </cfRule>
    <cfRule type="cellIs" dxfId="7655" priority="1068" operator="lessThan">
      <formula>0.8</formula>
    </cfRule>
  </conditionalFormatting>
  <conditionalFormatting sqref="Q124 Q127 Q130">
    <cfRule type="cellIs" dxfId="7654" priority="1065" operator="lessThan">
      <formula>0</formula>
    </cfRule>
  </conditionalFormatting>
  <conditionalFormatting sqref="R124 R127 R130">
    <cfRule type="cellIs" dxfId="7653" priority="1063" operator="lessThan">
      <formula>0.8</formula>
    </cfRule>
    <cfRule type="cellIs" dxfId="7652" priority="1064" operator="greaterThan">
      <formula>1</formula>
    </cfRule>
  </conditionalFormatting>
  <conditionalFormatting sqref="R124 R127 R130">
    <cfRule type="cellIs" dxfId="7651" priority="1061" operator="greaterThan">
      <formula>1</formula>
    </cfRule>
    <cfRule type="cellIs" dxfId="7650" priority="1062" operator="lessThan">
      <formula>0.8</formula>
    </cfRule>
  </conditionalFormatting>
  <conditionalFormatting sqref="P124 P127 P130">
    <cfRule type="cellIs" dxfId="7649" priority="1060" operator="greaterThan">
      <formula>0</formula>
    </cfRule>
  </conditionalFormatting>
  <conditionalFormatting sqref="Q123 Q125:Q126 Q128:Q129 Q131">
    <cfRule type="cellIs" dxfId="7648" priority="1059" operator="lessThan">
      <formula>0</formula>
    </cfRule>
  </conditionalFormatting>
  <conditionalFormatting sqref="R123 R125:R126 R128:R129 R131">
    <cfRule type="cellIs" dxfId="7647" priority="1057" operator="lessThan">
      <formula>0.8</formula>
    </cfRule>
    <cfRule type="cellIs" dxfId="7646" priority="1058" operator="greaterThan">
      <formula>1</formula>
    </cfRule>
  </conditionalFormatting>
  <conditionalFormatting sqref="R123 R125:R126 R128:R129 R131">
    <cfRule type="cellIs" dxfId="7645" priority="1055" operator="greaterThan">
      <formula>1</formula>
    </cfRule>
    <cfRule type="cellIs" dxfId="7644" priority="1056" operator="lessThan">
      <formula>0.8</formula>
    </cfRule>
  </conditionalFormatting>
  <conditionalFormatting sqref="P123 P125:P126 P128:P129 P131">
    <cfRule type="cellIs" dxfId="7643" priority="1054" operator="greaterThan">
      <formula>0</formula>
    </cfRule>
  </conditionalFormatting>
  <conditionalFormatting sqref="P123 P125:P126 P128:P129 P131">
    <cfRule type="cellIs" dxfId="7642" priority="1048" operator="greaterThan">
      <formula>0</formula>
    </cfRule>
  </conditionalFormatting>
  <conditionalFormatting sqref="Q123 Q125:Q126 Q128:Q129 Q131">
    <cfRule type="cellIs" dxfId="7641" priority="1053" operator="lessThan">
      <formula>0</formula>
    </cfRule>
  </conditionalFormatting>
  <conditionalFormatting sqref="R123 R125:R126 R128:R129 R131">
    <cfRule type="cellIs" dxfId="7640" priority="1051" operator="lessThan">
      <formula>0.8</formula>
    </cfRule>
    <cfRule type="cellIs" dxfId="7639" priority="1052" operator="greaterThan">
      <formula>1</formula>
    </cfRule>
  </conditionalFormatting>
  <conditionalFormatting sqref="R123 R125:R126 R128:R129 R131">
    <cfRule type="cellIs" dxfId="7638" priority="1049" operator="greaterThan">
      <formula>1</formula>
    </cfRule>
    <cfRule type="cellIs" dxfId="7637" priority="1050" operator="lessThan">
      <formula>0.8</formula>
    </cfRule>
  </conditionalFormatting>
  <conditionalFormatting sqref="P122">
    <cfRule type="cellIs" dxfId="7636" priority="1042" operator="greaterThan">
      <formula>0</formula>
    </cfRule>
  </conditionalFormatting>
  <conditionalFormatting sqref="Q122">
    <cfRule type="cellIs" dxfId="7635" priority="1047" operator="lessThan">
      <formula>0</formula>
    </cfRule>
  </conditionalFormatting>
  <conditionalFormatting sqref="R122">
    <cfRule type="cellIs" dxfId="7634" priority="1045" operator="lessThan">
      <formula>0.8</formula>
    </cfRule>
    <cfRule type="cellIs" dxfId="7633" priority="1046" operator="greaterThan">
      <formula>1</formula>
    </cfRule>
  </conditionalFormatting>
  <conditionalFormatting sqref="R122">
    <cfRule type="cellIs" dxfId="7632" priority="1043" operator="greaterThan">
      <formula>1</formula>
    </cfRule>
    <cfRule type="cellIs" dxfId="7631" priority="1044" operator="lessThan">
      <formula>0.8</formula>
    </cfRule>
  </conditionalFormatting>
  <conditionalFormatting sqref="P137 P143 P140">
    <cfRule type="cellIs" dxfId="7630" priority="1041" operator="greaterThan">
      <formula>0</formula>
    </cfRule>
  </conditionalFormatting>
  <conditionalFormatting sqref="Q137:Q143">
    <cfRule type="cellIs" dxfId="7629" priority="1040" operator="lessThan">
      <formula>0</formula>
    </cfRule>
  </conditionalFormatting>
  <conditionalFormatting sqref="R137 R143">
    <cfRule type="cellIs" dxfId="7628" priority="1038" operator="lessThan">
      <formula>0.8</formula>
    </cfRule>
    <cfRule type="cellIs" dxfId="7627" priority="1039" operator="greaterThan">
      <formula>1</formula>
    </cfRule>
  </conditionalFormatting>
  <conditionalFormatting sqref="R137 R143">
    <cfRule type="cellIs" dxfId="7626" priority="1036" operator="greaterThan">
      <formula>1</formula>
    </cfRule>
    <cfRule type="cellIs" dxfId="7625" priority="1037" operator="lessThan">
      <formula>0.8</formula>
    </cfRule>
  </conditionalFormatting>
  <conditionalFormatting sqref="P137 P143 P140">
    <cfRule type="cellIs" dxfId="7624" priority="1035" operator="greaterThan">
      <formula>0</formula>
    </cfRule>
  </conditionalFormatting>
  <conditionalFormatting sqref="Q137:Q143">
    <cfRule type="cellIs" dxfId="7623" priority="1034" operator="lessThan">
      <formula>0</formula>
    </cfRule>
  </conditionalFormatting>
  <conditionalFormatting sqref="R137 R143">
    <cfRule type="cellIs" dxfId="7622" priority="1032" operator="lessThan">
      <formula>0.8</formula>
    </cfRule>
    <cfRule type="cellIs" dxfId="7621" priority="1033" operator="greaterThan">
      <formula>1</formula>
    </cfRule>
  </conditionalFormatting>
  <conditionalFormatting sqref="R137 R143">
    <cfRule type="cellIs" dxfId="7620" priority="1030" operator="greaterThan">
      <formula>1</formula>
    </cfRule>
    <cfRule type="cellIs" dxfId="7619" priority="1031" operator="lessThan">
      <formula>0.8</formula>
    </cfRule>
  </conditionalFormatting>
  <conditionalFormatting sqref="P137 P143 P140">
    <cfRule type="cellIs" dxfId="7618" priority="1029" operator="greaterThan">
      <formula>0</formula>
    </cfRule>
  </conditionalFormatting>
  <conditionalFormatting sqref="P137 P143 P140">
    <cfRule type="cellIs" dxfId="7617" priority="1023" operator="greaterThan">
      <formula>0</formula>
    </cfRule>
  </conditionalFormatting>
  <conditionalFormatting sqref="Q137:Q143">
    <cfRule type="cellIs" dxfId="7616" priority="1028" operator="lessThan">
      <formula>0</formula>
    </cfRule>
  </conditionalFormatting>
  <conditionalFormatting sqref="R137 R143">
    <cfRule type="cellIs" dxfId="7615" priority="1026" operator="lessThan">
      <formula>0.8</formula>
    </cfRule>
    <cfRule type="cellIs" dxfId="7614" priority="1027" operator="greaterThan">
      <formula>1</formula>
    </cfRule>
  </conditionalFormatting>
  <conditionalFormatting sqref="R137 R143">
    <cfRule type="cellIs" dxfId="7613" priority="1024" operator="greaterThan">
      <formula>1</formula>
    </cfRule>
    <cfRule type="cellIs" dxfId="7612" priority="1025" operator="lessThan">
      <formula>0.8</formula>
    </cfRule>
  </conditionalFormatting>
  <conditionalFormatting sqref="Q137:Q143">
    <cfRule type="cellIs" dxfId="7611" priority="1022" operator="lessThan">
      <formula>0</formula>
    </cfRule>
  </conditionalFormatting>
  <conditionalFormatting sqref="R137 R143">
    <cfRule type="cellIs" dxfId="7610" priority="1020" operator="lessThan">
      <formula>0.8</formula>
    </cfRule>
    <cfRule type="cellIs" dxfId="7609" priority="1021" operator="greaterThan">
      <formula>1</formula>
    </cfRule>
  </conditionalFormatting>
  <conditionalFormatting sqref="R137 R143">
    <cfRule type="cellIs" dxfId="7608" priority="1018" operator="greaterThan">
      <formula>1</formula>
    </cfRule>
    <cfRule type="cellIs" dxfId="7607" priority="1019" operator="lessThan">
      <formula>0.8</formula>
    </cfRule>
  </conditionalFormatting>
  <conditionalFormatting sqref="P137 P143 P140">
    <cfRule type="cellIs" dxfId="7606" priority="1017" operator="greaterThan">
      <formula>0</formula>
    </cfRule>
  </conditionalFormatting>
  <conditionalFormatting sqref="Q137:Q143">
    <cfRule type="cellIs" dxfId="7605" priority="1016" operator="lessThan">
      <formula>0</formula>
    </cfRule>
  </conditionalFormatting>
  <conditionalFormatting sqref="R137 R143">
    <cfRule type="cellIs" dxfId="7604" priority="1014" operator="lessThan">
      <formula>0.8</formula>
    </cfRule>
    <cfRule type="cellIs" dxfId="7603" priority="1015" operator="greaterThan">
      <formula>1</formula>
    </cfRule>
  </conditionalFormatting>
  <conditionalFormatting sqref="R137 R143">
    <cfRule type="cellIs" dxfId="7602" priority="1012" operator="greaterThan">
      <formula>1</formula>
    </cfRule>
    <cfRule type="cellIs" dxfId="7601" priority="1013" operator="lessThan">
      <formula>0.8</formula>
    </cfRule>
  </conditionalFormatting>
  <conditionalFormatting sqref="P137 P143 P140">
    <cfRule type="cellIs" dxfId="7600" priority="1011" operator="greaterThan">
      <formula>0</formula>
    </cfRule>
  </conditionalFormatting>
  <conditionalFormatting sqref="P137 P143 P140">
    <cfRule type="cellIs" dxfId="7599" priority="1005" operator="greaterThan">
      <formula>0</formula>
    </cfRule>
  </conditionalFormatting>
  <conditionalFormatting sqref="Q137:Q143">
    <cfRule type="cellIs" dxfId="7598" priority="1010" operator="lessThan">
      <formula>0</formula>
    </cfRule>
  </conditionalFormatting>
  <conditionalFormatting sqref="R137 R143">
    <cfRule type="cellIs" dxfId="7597" priority="1008" operator="lessThan">
      <formula>0.8</formula>
    </cfRule>
    <cfRule type="cellIs" dxfId="7596" priority="1009" operator="greaterThan">
      <formula>1</formula>
    </cfRule>
  </conditionalFormatting>
  <conditionalFormatting sqref="R137 R143">
    <cfRule type="cellIs" dxfId="7595" priority="1006" operator="greaterThan">
      <formula>1</formula>
    </cfRule>
    <cfRule type="cellIs" dxfId="7594" priority="1007" operator="lessThan">
      <formula>0.8</formula>
    </cfRule>
  </conditionalFormatting>
  <conditionalFormatting sqref="Q137:Q143">
    <cfRule type="cellIs" dxfId="7593" priority="1004" operator="lessThan">
      <formula>0</formula>
    </cfRule>
  </conditionalFormatting>
  <conditionalFormatting sqref="R137 R143">
    <cfRule type="cellIs" dxfId="7592" priority="1002" operator="lessThan">
      <formula>0.8</formula>
    </cfRule>
    <cfRule type="cellIs" dxfId="7591" priority="1003" operator="greaterThan">
      <formula>1</formula>
    </cfRule>
  </conditionalFormatting>
  <conditionalFormatting sqref="R137 R143">
    <cfRule type="cellIs" dxfId="7590" priority="1000" operator="greaterThan">
      <formula>1</formula>
    </cfRule>
    <cfRule type="cellIs" dxfId="7589" priority="1001" operator="lessThan">
      <formula>0.8</formula>
    </cfRule>
  </conditionalFormatting>
  <conditionalFormatting sqref="P137 P143 P140">
    <cfRule type="cellIs" dxfId="7588" priority="999" operator="greaterThan">
      <formula>0</formula>
    </cfRule>
  </conditionalFormatting>
  <conditionalFormatting sqref="Q137:Q143">
    <cfRule type="cellIs" dxfId="7587" priority="998" operator="lessThan">
      <formula>0</formula>
    </cfRule>
  </conditionalFormatting>
  <conditionalFormatting sqref="R137 R143">
    <cfRule type="cellIs" dxfId="7586" priority="996" operator="lessThan">
      <formula>0.8</formula>
    </cfRule>
    <cfRule type="cellIs" dxfId="7585" priority="997" operator="greaterThan">
      <formula>1</formula>
    </cfRule>
  </conditionalFormatting>
  <conditionalFormatting sqref="R137 R143">
    <cfRule type="cellIs" dxfId="7584" priority="994" operator="greaterThan">
      <formula>1</formula>
    </cfRule>
    <cfRule type="cellIs" dxfId="7583" priority="995" operator="lessThan">
      <formula>0.8</formula>
    </cfRule>
  </conditionalFormatting>
  <conditionalFormatting sqref="P137 P143 P140">
    <cfRule type="cellIs" dxfId="7582" priority="993" operator="greaterThan">
      <formula>0</formula>
    </cfRule>
  </conditionalFormatting>
  <conditionalFormatting sqref="P137 P143 P140">
    <cfRule type="cellIs" dxfId="7581" priority="987" operator="greaterThan">
      <formula>0</formula>
    </cfRule>
  </conditionalFormatting>
  <conditionalFormatting sqref="Q137:Q143">
    <cfRule type="cellIs" dxfId="7580" priority="992" operator="lessThan">
      <formula>0</formula>
    </cfRule>
  </conditionalFormatting>
  <conditionalFormatting sqref="R137 R143">
    <cfRule type="cellIs" dxfId="7579" priority="990" operator="lessThan">
      <formula>0.8</formula>
    </cfRule>
    <cfRule type="cellIs" dxfId="7578" priority="991" operator="greaterThan">
      <formula>1</formula>
    </cfRule>
  </conditionalFormatting>
  <conditionalFormatting sqref="R137 R143">
    <cfRule type="cellIs" dxfId="7577" priority="988" operator="greaterThan">
      <formula>1</formula>
    </cfRule>
    <cfRule type="cellIs" dxfId="7576" priority="989" operator="lessThan">
      <formula>0.8</formula>
    </cfRule>
  </conditionalFormatting>
  <conditionalFormatting sqref="Q137:Q143">
    <cfRule type="cellIs" dxfId="7575" priority="986" operator="lessThan">
      <formula>0</formula>
    </cfRule>
  </conditionalFormatting>
  <conditionalFormatting sqref="R137 R143">
    <cfRule type="cellIs" dxfId="7574" priority="984" operator="lessThan">
      <formula>0.8</formula>
    </cfRule>
    <cfRule type="cellIs" dxfId="7573" priority="985" operator="greaterThan">
      <formula>1</formula>
    </cfRule>
  </conditionalFormatting>
  <conditionalFormatting sqref="R137 R143">
    <cfRule type="cellIs" dxfId="7572" priority="982" operator="greaterThan">
      <formula>1</formula>
    </cfRule>
    <cfRule type="cellIs" dxfId="7571" priority="983" operator="lessThan">
      <formula>0.8</formula>
    </cfRule>
  </conditionalFormatting>
  <conditionalFormatting sqref="P137 P143 P140">
    <cfRule type="cellIs" dxfId="7570" priority="981" operator="greaterThan">
      <formula>0</formula>
    </cfRule>
  </conditionalFormatting>
  <conditionalFormatting sqref="P138 P144 P141">
    <cfRule type="cellIs" dxfId="7569" priority="975" operator="greaterThan">
      <formula>0</formula>
    </cfRule>
  </conditionalFormatting>
  <conditionalFormatting sqref="Q144">
    <cfRule type="cellIs" dxfId="7568" priority="980" operator="lessThan">
      <formula>0</formula>
    </cfRule>
  </conditionalFormatting>
  <conditionalFormatting sqref="R138 R144">
    <cfRule type="cellIs" dxfId="7567" priority="978" operator="lessThan">
      <formula>0.8</formula>
    </cfRule>
    <cfRule type="cellIs" dxfId="7566" priority="979" operator="greaterThan">
      <formula>1</formula>
    </cfRule>
  </conditionalFormatting>
  <conditionalFormatting sqref="R138 R144">
    <cfRule type="cellIs" dxfId="7565" priority="976" operator="greaterThan">
      <formula>1</formula>
    </cfRule>
    <cfRule type="cellIs" dxfId="7564" priority="977" operator="lessThan">
      <formula>0.8</formula>
    </cfRule>
  </conditionalFormatting>
  <conditionalFormatting sqref="Q144">
    <cfRule type="cellIs" dxfId="7563" priority="974" operator="lessThan">
      <formula>0</formula>
    </cfRule>
  </conditionalFormatting>
  <conditionalFormatting sqref="R138 R144">
    <cfRule type="cellIs" dxfId="7562" priority="972" operator="lessThan">
      <formula>0.8</formula>
    </cfRule>
    <cfRule type="cellIs" dxfId="7561" priority="973" operator="greaterThan">
      <formula>1</formula>
    </cfRule>
  </conditionalFormatting>
  <conditionalFormatting sqref="R138 R144">
    <cfRule type="cellIs" dxfId="7560" priority="970" operator="greaterThan">
      <formula>1</formula>
    </cfRule>
    <cfRule type="cellIs" dxfId="7559" priority="971" operator="lessThan">
      <formula>0.8</formula>
    </cfRule>
  </conditionalFormatting>
  <conditionalFormatting sqref="P138 P144 P141">
    <cfRule type="cellIs" dxfId="7558" priority="969" operator="greaterThan">
      <formula>0</formula>
    </cfRule>
  </conditionalFormatting>
  <conditionalFormatting sqref="Q144">
    <cfRule type="cellIs" dxfId="7557" priority="968" operator="lessThan">
      <formula>0</formula>
    </cfRule>
  </conditionalFormatting>
  <conditionalFormatting sqref="R138 R144">
    <cfRule type="cellIs" dxfId="7556" priority="966" operator="lessThan">
      <formula>0.8</formula>
    </cfRule>
    <cfRule type="cellIs" dxfId="7555" priority="967" operator="greaterThan">
      <formula>1</formula>
    </cfRule>
  </conditionalFormatting>
  <conditionalFormatting sqref="R138 R144">
    <cfRule type="cellIs" dxfId="7554" priority="964" operator="greaterThan">
      <formula>1</formula>
    </cfRule>
    <cfRule type="cellIs" dxfId="7553" priority="965" operator="lessThan">
      <formula>0.8</formula>
    </cfRule>
  </conditionalFormatting>
  <conditionalFormatting sqref="P138 P144 P141">
    <cfRule type="cellIs" dxfId="7552" priority="963" operator="greaterThan">
      <formula>0</formula>
    </cfRule>
  </conditionalFormatting>
  <conditionalFormatting sqref="Q144">
    <cfRule type="cellIs" dxfId="7551" priority="962" operator="lessThan">
      <formula>0</formula>
    </cfRule>
  </conditionalFormatting>
  <conditionalFormatting sqref="R138 R144">
    <cfRule type="cellIs" dxfId="7550" priority="960" operator="lessThan">
      <formula>0.8</formula>
    </cfRule>
    <cfRule type="cellIs" dxfId="7549" priority="961" operator="greaterThan">
      <formula>1</formula>
    </cfRule>
  </conditionalFormatting>
  <conditionalFormatting sqref="R138 R144">
    <cfRule type="cellIs" dxfId="7548" priority="958" operator="greaterThan">
      <formula>1</formula>
    </cfRule>
    <cfRule type="cellIs" dxfId="7547" priority="959" operator="lessThan">
      <formula>0.8</formula>
    </cfRule>
  </conditionalFormatting>
  <conditionalFormatting sqref="P138 P144 P141">
    <cfRule type="cellIs" dxfId="7546" priority="957" operator="greaterThan">
      <formula>0</formula>
    </cfRule>
  </conditionalFormatting>
  <conditionalFormatting sqref="Q144">
    <cfRule type="cellIs" dxfId="7545" priority="956" operator="lessThan">
      <formula>0</formula>
    </cfRule>
  </conditionalFormatting>
  <conditionalFormatting sqref="R138 R144">
    <cfRule type="cellIs" dxfId="7544" priority="954" operator="lessThan">
      <formula>0.8</formula>
    </cfRule>
    <cfRule type="cellIs" dxfId="7543" priority="955" operator="greaterThan">
      <formula>1</formula>
    </cfRule>
  </conditionalFormatting>
  <conditionalFormatting sqref="R138 R144">
    <cfRule type="cellIs" dxfId="7542" priority="952" operator="greaterThan">
      <formula>1</formula>
    </cfRule>
    <cfRule type="cellIs" dxfId="7541" priority="953" operator="lessThan">
      <formula>0.8</formula>
    </cfRule>
  </conditionalFormatting>
  <conditionalFormatting sqref="Q144">
    <cfRule type="cellIs" dxfId="7540" priority="951" operator="lessThan">
      <formula>0</formula>
    </cfRule>
  </conditionalFormatting>
  <conditionalFormatting sqref="R138 R144">
    <cfRule type="cellIs" dxfId="7539" priority="949" operator="lessThan">
      <formula>0.8</formula>
    </cfRule>
    <cfRule type="cellIs" dxfId="7538" priority="950" operator="greaterThan">
      <formula>1</formula>
    </cfRule>
  </conditionalFormatting>
  <conditionalFormatting sqref="R138 R144">
    <cfRule type="cellIs" dxfId="7537" priority="947" operator="greaterThan">
      <formula>1</formula>
    </cfRule>
    <cfRule type="cellIs" dxfId="7536" priority="948" operator="lessThan">
      <formula>0.8</formula>
    </cfRule>
  </conditionalFormatting>
  <conditionalFormatting sqref="P138 P144 P141">
    <cfRule type="cellIs" dxfId="7535" priority="946" operator="greaterThan">
      <formula>0</formula>
    </cfRule>
  </conditionalFormatting>
  <conditionalFormatting sqref="P138 P144 P141">
    <cfRule type="cellIs" dxfId="7534" priority="940" operator="greaterThan">
      <formula>0</formula>
    </cfRule>
  </conditionalFormatting>
  <conditionalFormatting sqref="Q144">
    <cfRule type="cellIs" dxfId="7533" priority="945" operator="lessThan">
      <formula>0</formula>
    </cfRule>
  </conditionalFormatting>
  <conditionalFormatting sqref="R138 R144">
    <cfRule type="cellIs" dxfId="7532" priority="943" operator="lessThan">
      <formula>0.8</formula>
    </cfRule>
    <cfRule type="cellIs" dxfId="7531" priority="944" operator="greaterThan">
      <formula>1</formula>
    </cfRule>
  </conditionalFormatting>
  <conditionalFormatting sqref="R138 R144">
    <cfRule type="cellIs" dxfId="7530" priority="941" operator="greaterThan">
      <formula>1</formula>
    </cfRule>
    <cfRule type="cellIs" dxfId="7529" priority="942" operator="lessThan">
      <formula>0.8</formula>
    </cfRule>
  </conditionalFormatting>
  <conditionalFormatting sqref="Q144">
    <cfRule type="cellIs" dxfId="7528" priority="939" operator="lessThan">
      <formula>0</formula>
    </cfRule>
  </conditionalFormatting>
  <conditionalFormatting sqref="R138 R144">
    <cfRule type="cellIs" dxfId="7527" priority="937" operator="lessThan">
      <formula>0.8</formula>
    </cfRule>
    <cfRule type="cellIs" dxfId="7526" priority="938" operator="greaterThan">
      <formula>1</formula>
    </cfRule>
  </conditionalFormatting>
  <conditionalFormatting sqref="R138 R144">
    <cfRule type="cellIs" dxfId="7525" priority="935" operator="greaterThan">
      <formula>1</formula>
    </cfRule>
    <cfRule type="cellIs" dxfId="7524" priority="936" operator="lessThan">
      <formula>0.8</formula>
    </cfRule>
  </conditionalFormatting>
  <conditionalFormatting sqref="P138 P144 P141">
    <cfRule type="cellIs" dxfId="7523" priority="934" operator="greaterThan">
      <formula>0</formula>
    </cfRule>
  </conditionalFormatting>
  <conditionalFormatting sqref="Q148:Q153">
    <cfRule type="cellIs" dxfId="7522" priority="933" operator="lessThan">
      <formula>0</formula>
    </cfRule>
  </conditionalFormatting>
  <conditionalFormatting sqref="R148:R153">
    <cfRule type="cellIs" dxfId="7521" priority="931" operator="lessThan">
      <formula>0.8</formula>
    </cfRule>
    <cfRule type="cellIs" dxfId="7520" priority="932" operator="greaterThan">
      <formula>1</formula>
    </cfRule>
  </conditionalFormatting>
  <conditionalFormatting sqref="R148:R153">
    <cfRule type="cellIs" dxfId="7519" priority="929" operator="greaterThan">
      <formula>1</formula>
    </cfRule>
    <cfRule type="cellIs" dxfId="7518" priority="930" operator="lessThan">
      <formula>0.8</formula>
    </cfRule>
  </conditionalFormatting>
  <conditionalFormatting sqref="P148:P153">
    <cfRule type="cellIs" dxfId="7517" priority="928" operator="greaterThan">
      <formula>0</formula>
    </cfRule>
  </conditionalFormatting>
  <conditionalFormatting sqref="P148:P153">
    <cfRule type="cellIs" dxfId="7516" priority="922" operator="greaterThan">
      <formula>0</formula>
    </cfRule>
  </conditionalFormatting>
  <conditionalFormatting sqref="Q148:Q153">
    <cfRule type="cellIs" dxfId="7515" priority="927" operator="lessThan">
      <formula>0</formula>
    </cfRule>
  </conditionalFormatting>
  <conditionalFormatting sqref="R148:R153">
    <cfRule type="cellIs" dxfId="7514" priority="925" operator="lessThan">
      <formula>0.8</formula>
    </cfRule>
    <cfRule type="cellIs" dxfId="7513" priority="926" operator="greaterThan">
      <formula>1</formula>
    </cfRule>
  </conditionalFormatting>
  <conditionalFormatting sqref="R148:R153">
    <cfRule type="cellIs" dxfId="7512" priority="923" operator="greaterThan">
      <formula>1</formula>
    </cfRule>
    <cfRule type="cellIs" dxfId="7511" priority="924" operator="lessThan">
      <formula>0.8</formula>
    </cfRule>
  </conditionalFormatting>
  <conditionalFormatting sqref="Q148:Q153">
    <cfRule type="cellIs" dxfId="7510" priority="921" operator="lessThan">
      <formula>0</formula>
    </cfRule>
  </conditionalFormatting>
  <conditionalFormatting sqref="R148:R153">
    <cfRule type="cellIs" dxfId="7509" priority="919" operator="lessThan">
      <formula>0.8</formula>
    </cfRule>
    <cfRule type="cellIs" dxfId="7508" priority="920" operator="greaterThan">
      <formula>1</formula>
    </cfRule>
  </conditionalFormatting>
  <conditionalFormatting sqref="R148:R153">
    <cfRule type="cellIs" dxfId="7507" priority="917" operator="greaterThan">
      <formula>1</formula>
    </cfRule>
    <cfRule type="cellIs" dxfId="7506" priority="918" operator="lessThan">
      <formula>0.8</formula>
    </cfRule>
  </conditionalFormatting>
  <conditionalFormatting sqref="P148:P153">
    <cfRule type="cellIs" dxfId="7505" priority="916" operator="greaterThan">
      <formula>0</formula>
    </cfRule>
  </conditionalFormatting>
  <conditionalFormatting sqref="Q148:Q153">
    <cfRule type="cellIs" dxfId="7504" priority="915" operator="lessThan">
      <formula>0</formula>
    </cfRule>
  </conditionalFormatting>
  <conditionalFormatting sqref="R148:R153">
    <cfRule type="cellIs" dxfId="7503" priority="913" operator="lessThan">
      <formula>0.8</formula>
    </cfRule>
    <cfRule type="cellIs" dxfId="7502" priority="914" operator="greaterThan">
      <formula>1</formula>
    </cfRule>
  </conditionalFormatting>
  <conditionalFormatting sqref="R148:R153">
    <cfRule type="cellIs" dxfId="7501" priority="911" operator="greaterThan">
      <formula>1</formula>
    </cfRule>
    <cfRule type="cellIs" dxfId="7500" priority="912" operator="lessThan">
      <formula>0.8</formula>
    </cfRule>
  </conditionalFormatting>
  <conditionalFormatting sqref="P148:P153">
    <cfRule type="cellIs" dxfId="7499" priority="910" operator="greaterThan">
      <formula>0</formula>
    </cfRule>
  </conditionalFormatting>
  <conditionalFormatting sqref="P148:P153">
    <cfRule type="cellIs" dxfId="7498" priority="904" operator="greaterThan">
      <formula>0</formula>
    </cfRule>
  </conditionalFormatting>
  <conditionalFormatting sqref="Q148:Q153">
    <cfRule type="cellIs" dxfId="7497" priority="909" operator="lessThan">
      <formula>0</formula>
    </cfRule>
  </conditionalFormatting>
  <conditionalFormatting sqref="R148:R153">
    <cfRule type="cellIs" dxfId="7496" priority="907" operator="lessThan">
      <formula>0.8</formula>
    </cfRule>
    <cfRule type="cellIs" dxfId="7495" priority="908" operator="greaterThan">
      <formula>1</formula>
    </cfRule>
  </conditionalFormatting>
  <conditionalFormatting sqref="R148:R153">
    <cfRule type="cellIs" dxfId="7494" priority="905" operator="greaterThan">
      <formula>1</formula>
    </cfRule>
    <cfRule type="cellIs" dxfId="7493" priority="906" operator="lessThan">
      <formula>0.8</formula>
    </cfRule>
  </conditionalFormatting>
  <conditionalFormatting sqref="Q148:Q153">
    <cfRule type="cellIs" dxfId="7492" priority="903" operator="lessThan">
      <formula>0</formula>
    </cfRule>
  </conditionalFormatting>
  <conditionalFormatting sqref="R148:R153">
    <cfRule type="cellIs" dxfId="7491" priority="901" operator="lessThan">
      <formula>0.8</formula>
    </cfRule>
    <cfRule type="cellIs" dxfId="7490" priority="902" operator="greaterThan">
      <formula>1</formula>
    </cfRule>
  </conditionalFormatting>
  <conditionalFormatting sqref="R148:R153">
    <cfRule type="cellIs" dxfId="7489" priority="899" operator="greaterThan">
      <formula>1</formula>
    </cfRule>
    <cfRule type="cellIs" dxfId="7488" priority="900" operator="lessThan">
      <formula>0.8</formula>
    </cfRule>
  </conditionalFormatting>
  <conditionalFormatting sqref="P148:P153">
    <cfRule type="cellIs" dxfId="7487" priority="898" operator="greaterThan">
      <formula>0</formula>
    </cfRule>
  </conditionalFormatting>
  <conditionalFormatting sqref="Q148:Q153">
    <cfRule type="cellIs" dxfId="7486" priority="892" operator="lessThan">
      <formula>0</formula>
    </cfRule>
  </conditionalFormatting>
  <conditionalFormatting sqref="P148:P153">
    <cfRule type="cellIs" dxfId="7485" priority="893" operator="greaterThan">
      <formula>0</formula>
    </cfRule>
  </conditionalFormatting>
  <conditionalFormatting sqref="R148:R153">
    <cfRule type="cellIs" dxfId="7484" priority="896" operator="lessThan">
      <formula>0.8</formula>
    </cfRule>
    <cfRule type="cellIs" dxfId="7483" priority="897" operator="greaterThan">
      <formula>1</formula>
    </cfRule>
  </conditionalFormatting>
  <conditionalFormatting sqref="R148:R153">
    <cfRule type="cellIs" dxfId="7482" priority="894" operator="greaterThan">
      <formula>1</formula>
    </cfRule>
    <cfRule type="cellIs" dxfId="7481" priority="895" operator="lessThan">
      <formula>0.8</formula>
    </cfRule>
  </conditionalFormatting>
  <conditionalFormatting sqref="Q148:Q153">
    <cfRule type="cellIs" dxfId="7480" priority="886" operator="lessThan">
      <formula>0</formula>
    </cfRule>
  </conditionalFormatting>
  <conditionalFormatting sqref="R148:R153">
    <cfRule type="cellIs" dxfId="7479" priority="890" operator="lessThan">
      <formula>0.8</formula>
    </cfRule>
    <cfRule type="cellIs" dxfId="7478" priority="891" operator="greaterThan">
      <formula>1</formula>
    </cfRule>
  </conditionalFormatting>
  <conditionalFormatting sqref="R148:R153">
    <cfRule type="cellIs" dxfId="7477" priority="888" operator="greaterThan">
      <formula>1</formula>
    </cfRule>
    <cfRule type="cellIs" dxfId="7476" priority="889" operator="lessThan">
      <formula>0.8</formula>
    </cfRule>
  </conditionalFormatting>
  <conditionalFormatting sqref="P148:P153">
    <cfRule type="cellIs" dxfId="7475" priority="887" operator="greaterThan">
      <formula>0</formula>
    </cfRule>
  </conditionalFormatting>
  <conditionalFormatting sqref="Q148:Q153">
    <cfRule type="cellIs" dxfId="7474" priority="885" operator="lessThan">
      <formula>0</formula>
    </cfRule>
  </conditionalFormatting>
  <conditionalFormatting sqref="R148:R153">
    <cfRule type="cellIs" dxfId="7473" priority="883" operator="lessThan">
      <formula>0.8</formula>
    </cfRule>
    <cfRule type="cellIs" dxfId="7472" priority="884" operator="greaterThan">
      <formula>1</formula>
    </cfRule>
  </conditionalFormatting>
  <conditionalFormatting sqref="R148:R153">
    <cfRule type="cellIs" dxfId="7471" priority="881" operator="greaterThan">
      <formula>1</formula>
    </cfRule>
    <cfRule type="cellIs" dxfId="7470" priority="882" operator="lessThan">
      <formula>0.8</formula>
    </cfRule>
  </conditionalFormatting>
  <conditionalFormatting sqref="P148:P153">
    <cfRule type="cellIs" dxfId="7469" priority="880" operator="greaterThan">
      <formula>0</formula>
    </cfRule>
  </conditionalFormatting>
  <conditionalFormatting sqref="Q148:Q153">
    <cfRule type="cellIs" dxfId="7468" priority="879" operator="lessThan">
      <formula>0</formula>
    </cfRule>
  </conditionalFormatting>
  <conditionalFormatting sqref="R148:R153">
    <cfRule type="cellIs" dxfId="7467" priority="877" operator="lessThan">
      <formula>0.8</formula>
    </cfRule>
    <cfRule type="cellIs" dxfId="7466" priority="878" operator="greaterThan">
      <formula>1</formula>
    </cfRule>
  </conditionalFormatting>
  <conditionalFormatting sqref="R148:R153">
    <cfRule type="cellIs" dxfId="7465" priority="875" operator="greaterThan">
      <formula>1</formula>
    </cfRule>
    <cfRule type="cellIs" dxfId="7464" priority="876" operator="lessThan">
      <formula>0.8</formula>
    </cfRule>
  </conditionalFormatting>
  <conditionalFormatting sqref="P148:P153">
    <cfRule type="cellIs" dxfId="7463" priority="874" operator="greaterThan">
      <formula>0</formula>
    </cfRule>
  </conditionalFormatting>
  <conditionalFormatting sqref="Q148:Q153">
    <cfRule type="cellIs" dxfId="7462" priority="873" operator="lessThan">
      <formula>0</formula>
    </cfRule>
  </conditionalFormatting>
  <conditionalFormatting sqref="R148:R153">
    <cfRule type="cellIs" dxfId="7461" priority="871" operator="lessThan">
      <formula>0.8</formula>
    </cfRule>
    <cfRule type="cellIs" dxfId="7460" priority="872" operator="greaterThan">
      <formula>1</formula>
    </cfRule>
  </conditionalFormatting>
  <conditionalFormatting sqref="R148:R153">
    <cfRule type="cellIs" dxfId="7459" priority="869" operator="greaterThan">
      <formula>1</formula>
    </cfRule>
    <cfRule type="cellIs" dxfId="7458" priority="870" operator="lessThan">
      <formula>0.8</formula>
    </cfRule>
  </conditionalFormatting>
  <conditionalFormatting sqref="P148:P153">
    <cfRule type="cellIs" dxfId="7457" priority="868" operator="greaterThan">
      <formula>0</formula>
    </cfRule>
  </conditionalFormatting>
  <conditionalFormatting sqref="Q148:Q153">
    <cfRule type="cellIs" dxfId="7456" priority="867" operator="lessThan">
      <formula>0</formula>
    </cfRule>
  </conditionalFormatting>
  <conditionalFormatting sqref="R148:R153">
    <cfRule type="cellIs" dxfId="7455" priority="865" operator="lessThan">
      <formula>0.8</formula>
    </cfRule>
    <cfRule type="cellIs" dxfId="7454" priority="866" operator="greaterThan">
      <formula>1</formula>
    </cfRule>
  </conditionalFormatting>
  <conditionalFormatting sqref="R148:R153">
    <cfRule type="cellIs" dxfId="7453" priority="863" operator="greaterThan">
      <formula>1</formula>
    </cfRule>
    <cfRule type="cellIs" dxfId="7452" priority="864" operator="lessThan">
      <formula>0.8</formula>
    </cfRule>
  </conditionalFormatting>
  <conditionalFormatting sqref="P148:P153">
    <cfRule type="cellIs" dxfId="7451" priority="862" operator="greaterThan">
      <formula>0</formula>
    </cfRule>
  </conditionalFormatting>
  <conditionalFormatting sqref="Q148:Q153">
    <cfRule type="cellIs" dxfId="7450" priority="861" operator="lessThan">
      <formula>0</formula>
    </cfRule>
  </conditionalFormatting>
  <conditionalFormatting sqref="R148:R153">
    <cfRule type="cellIs" dxfId="7449" priority="859" operator="lessThan">
      <formula>0.8</formula>
    </cfRule>
    <cfRule type="cellIs" dxfId="7448" priority="860" operator="greaterThan">
      <formula>1</formula>
    </cfRule>
  </conditionalFormatting>
  <conditionalFormatting sqref="R148:R153">
    <cfRule type="cellIs" dxfId="7447" priority="857" operator="greaterThan">
      <formula>1</formula>
    </cfRule>
    <cfRule type="cellIs" dxfId="7446" priority="858" operator="lessThan">
      <formula>0.8</formula>
    </cfRule>
  </conditionalFormatting>
  <conditionalFormatting sqref="P148:P153">
    <cfRule type="cellIs" dxfId="7445" priority="856" operator="greaterThan">
      <formula>0</formula>
    </cfRule>
  </conditionalFormatting>
  <conditionalFormatting sqref="Q148:Q153">
    <cfRule type="cellIs" dxfId="7444" priority="855" operator="lessThan">
      <formula>0</formula>
    </cfRule>
  </conditionalFormatting>
  <conditionalFormatting sqref="R148:R153">
    <cfRule type="cellIs" dxfId="7443" priority="853" operator="lessThan">
      <formula>0.8</formula>
    </cfRule>
    <cfRule type="cellIs" dxfId="7442" priority="854" operator="greaterThan">
      <formula>1</formula>
    </cfRule>
  </conditionalFormatting>
  <conditionalFormatting sqref="R148:R153">
    <cfRule type="cellIs" dxfId="7441" priority="851" operator="greaterThan">
      <formula>1</formula>
    </cfRule>
    <cfRule type="cellIs" dxfId="7440" priority="852" operator="lessThan">
      <formula>0.8</formula>
    </cfRule>
  </conditionalFormatting>
  <conditionalFormatting sqref="P148:P153">
    <cfRule type="cellIs" dxfId="7439" priority="850" operator="greaterThan">
      <formula>0</formula>
    </cfRule>
  </conditionalFormatting>
  <conditionalFormatting sqref="Q148:Q153">
    <cfRule type="cellIs" dxfId="7438" priority="849" operator="lessThan">
      <formula>0</formula>
    </cfRule>
  </conditionalFormatting>
  <conditionalFormatting sqref="R148:R153">
    <cfRule type="cellIs" dxfId="7437" priority="847" operator="lessThan">
      <formula>0.8</formula>
    </cfRule>
    <cfRule type="cellIs" dxfId="7436" priority="848" operator="greaterThan">
      <formula>1</formula>
    </cfRule>
  </conditionalFormatting>
  <conditionalFormatting sqref="R148:R153">
    <cfRule type="cellIs" dxfId="7435" priority="845" operator="greaterThan">
      <formula>1</formula>
    </cfRule>
    <cfRule type="cellIs" dxfId="7434" priority="846" operator="lessThan">
      <formula>0.8</formula>
    </cfRule>
  </conditionalFormatting>
  <conditionalFormatting sqref="P148:P153">
    <cfRule type="cellIs" dxfId="7433" priority="844" operator="greaterThan">
      <formula>0</formula>
    </cfRule>
  </conditionalFormatting>
  <conditionalFormatting sqref="P148:P153">
    <cfRule type="cellIs" dxfId="7432" priority="838" operator="greaterThan">
      <formula>0</formula>
    </cfRule>
  </conditionalFormatting>
  <conditionalFormatting sqref="Q148:Q153">
    <cfRule type="cellIs" dxfId="7431" priority="843" operator="lessThan">
      <formula>0</formula>
    </cfRule>
  </conditionalFormatting>
  <conditionalFormatting sqref="R148:R153">
    <cfRule type="cellIs" dxfId="7430" priority="841" operator="lessThan">
      <formula>0.8</formula>
    </cfRule>
    <cfRule type="cellIs" dxfId="7429" priority="842" operator="greaterThan">
      <formula>1</formula>
    </cfRule>
  </conditionalFormatting>
  <conditionalFormatting sqref="R148:R153">
    <cfRule type="cellIs" dxfId="7428" priority="839" operator="greaterThan">
      <formula>1</formula>
    </cfRule>
    <cfRule type="cellIs" dxfId="7427" priority="840" operator="lessThan">
      <formula>0.8</formula>
    </cfRule>
  </conditionalFormatting>
  <conditionalFormatting sqref="P148:P153">
    <cfRule type="cellIs" dxfId="7426" priority="832" operator="greaterThan">
      <formula>0</formula>
    </cfRule>
  </conditionalFormatting>
  <conditionalFormatting sqref="Q148:Q153">
    <cfRule type="cellIs" dxfId="7425" priority="837" operator="lessThan">
      <formula>0</formula>
    </cfRule>
  </conditionalFormatting>
  <conditionalFormatting sqref="R148:R153">
    <cfRule type="cellIs" dxfId="7424" priority="835" operator="lessThan">
      <formula>0.8</formula>
    </cfRule>
    <cfRule type="cellIs" dxfId="7423" priority="836" operator="greaterThan">
      <formula>1</formula>
    </cfRule>
  </conditionalFormatting>
  <conditionalFormatting sqref="R148:R153">
    <cfRule type="cellIs" dxfId="7422" priority="833" operator="greaterThan">
      <formula>1</formula>
    </cfRule>
    <cfRule type="cellIs" dxfId="7421" priority="834" operator="lessThan">
      <formula>0.8</formula>
    </cfRule>
  </conditionalFormatting>
  <conditionalFormatting sqref="R148:R153">
    <cfRule type="cellIs" dxfId="7420" priority="829" operator="lessThan">
      <formula>0.8</formula>
    </cfRule>
    <cfRule type="cellIs" dxfId="7419" priority="830" operator="greaterThan">
      <formula>1</formula>
    </cfRule>
  </conditionalFormatting>
  <conditionalFormatting sqref="R148:R153">
    <cfRule type="cellIs" dxfId="7418" priority="827" operator="greaterThan">
      <formula>1</formula>
    </cfRule>
    <cfRule type="cellIs" dxfId="7417" priority="828" operator="lessThan">
      <formula>0.8</formula>
    </cfRule>
  </conditionalFormatting>
  <conditionalFormatting sqref="P148:P153">
    <cfRule type="cellIs" dxfId="7416" priority="826" operator="greaterThan">
      <formula>0</formula>
    </cfRule>
  </conditionalFormatting>
  <conditionalFormatting sqref="Q148:Q153">
    <cfRule type="cellIs" dxfId="7415" priority="831" operator="lessThan">
      <formula>0</formula>
    </cfRule>
  </conditionalFormatting>
  <conditionalFormatting sqref="Q148:Q153">
    <cfRule type="cellIs" dxfId="7414" priority="825" operator="lessThan">
      <formula>0</formula>
    </cfRule>
  </conditionalFormatting>
  <conditionalFormatting sqref="R148:R153">
    <cfRule type="cellIs" dxfId="7413" priority="823" operator="lessThan">
      <formula>0.8</formula>
    </cfRule>
    <cfRule type="cellIs" dxfId="7412" priority="824" operator="greaterThan">
      <formula>1</formula>
    </cfRule>
  </conditionalFormatting>
  <conditionalFormatting sqref="R148:R153">
    <cfRule type="cellIs" dxfId="7411" priority="821" operator="greaterThan">
      <formula>1</formula>
    </cfRule>
    <cfRule type="cellIs" dxfId="7410" priority="822" operator="lessThan">
      <formula>0.8</formula>
    </cfRule>
  </conditionalFormatting>
  <conditionalFormatting sqref="P148:P153">
    <cfRule type="cellIs" dxfId="7409" priority="820" operator="greaterThan">
      <formula>0</formula>
    </cfRule>
  </conditionalFormatting>
  <conditionalFormatting sqref="P148:P153">
    <cfRule type="cellIs" dxfId="7408" priority="814" operator="greaterThan">
      <formula>0</formula>
    </cfRule>
  </conditionalFormatting>
  <conditionalFormatting sqref="Q148:Q153">
    <cfRule type="cellIs" dxfId="7407" priority="819" operator="lessThan">
      <formula>0</formula>
    </cfRule>
  </conditionalFormatting>
  <conditionalFormatting sqref="R148:R153">
    <cfRule type="cellIs" dxfId="7406" priority="817" operator="lessThan">
      <formula>0.8</formula>
    </cfRule>
    <cfRule type="cellIs" dxfId="7405" priority="818" operator="greaterThan">
      <formula>1</formula>
    </cfRule>
  </conditionalFormatting>
  <conditionalFormatting sqref="R148:R153">
    <cfRule type="cellIs" dxfId="7404" priority="815" operator="greaterThan">
      <formula>1</formula>
    </cfRule>
    <cfRule type="cellIs" dxfId="7403" priority="816" operator="lessThan">
      <formula>0.8</formula>
    </cfRule>
  </conditionalFormatting>
  <conditionalFormatting sqref="P148:P153">
    <cfRule type="cellIs" dxfId="7402" priority="808" operator="greaterThan">
      <formula>0</formula>
    </cfRule>
  </conditionalFormatting>
  <conditionalFormatting sqref="Q148:Q153">
    <cfRule type="cellIs" dxfId="7401" priority="813" operator="lessThan">
      <formula>0</formula>
    </cfRule>
  </conditionalFormatting>
  <conditionalFormatting sqref="R148:R153">
    <cfRule type="cellIs" dxfId="7400" priority="811" operator="lessThan">
      <formula>0.8</formula>
    </cfRule>
    <cfRule type="cellIs" dxfId="7399" priority="812" operator="greaterThan">
      <formula>1</formula>
    </cfRule>
  </conditionalFormatting>
  <conditionalFormatting sqref="R148:R153">
    <cfRule type="cellIs" dxfId="7398" priority="809" operator="greaterThan">
      <formula>1</formula>
    </cfRule>
    <cfRule type="cellIs" dxfId="7397" priority="810" operator="lessThan">
      <formula>0.8</formula>
    </cfRule>
  </conditionalFormatting>
  <conditionalFormatting sqref="R148:R153">
    <cfRule type="cellIs" dxfId="7396" priority="805" operator="lessThan">
      <formula>0.8</formula>
    </cfRule>
    <cfRule type="cellIs" dxfId="7395" priority="806" operator="greaterThan">
      <formula>1</formula>
    </cfRule>
  </conditionalFormatting>
  <conditionalFormatting sqref="R148:R153">
    <cfRule type="cellIs" dxfId="7394" priority="803" operator="greaterThan">
      <formula>1</formula>
    </cfRule>
    <cfRule type="cellIs" dxfId="7393" priority="804" operator="lessThan">
      <formula>0.8</formula>
    </cfRule>
  </conditionalFormatting>
  <conditionalFormatting sqref="P148:P153">
    <cfRule type="cellIs" dxfId="7392" priority="802" operator="greaterThan">
      <formula>0</formula>
    </cfRule>
  </conditionalFormatting>
  <conditionalFormatting sqref="Q148:Q153">
    <cfRule type="cellIs" dxfId="7391" priority="807" operator="lessThan">
      <formula>0</formula>
    </cfRule>
  </conditionalFormatting>
  <conditionalFormatting sqref="P148:P153">
    <cfRule type="cellIs" dxfId="7390" priority="796" operator="greaterThan">
      <formula>0</formula>
    </cfRule>
  </conditionalFormatting>
  <conditionalFormatting sqref="Q148:Q153">
    <cfRule type="cellIs" dxfId="7389" priority="801" operator="lessThan">
      <formula>0</formula>
    </cfRule>
  </conditionalFormatting>
  <conditionalFormatting sqref="R148:R153">
    <cfRule type="cellIs" dxfId="7388" priority="799" operator="lessThan">
      <formula>0.8</formula>
    </cfRule>
    <cfRule type="cellIs" dxfId="7387" priority="800" operator="greaterThan">
      <formula>1</formula>
    </cfRule>
  </conditionalFormatting>
  <conditionalFormatting sqref="R148:R153">
    <cfRule type="cellIs" dxfId="7386" priority="797" operator="greaterThan">
      <formula>1</formula>
    </cfRule>
    <cfRule type="cellIs" dxfId="7385" priority="798" operator="lessThan">
      <formula>0.8</formula>
    </cfRule>
  </conditionalFormatting>
  <conditionalFormatting sqref="R148:R153">
    <cfRule type="cellIs" dxfId="7384" priority="793" operator="lessThan">
      <formula>0.8</formula>
    </cfRule>
    <cfRule type="cellIs" dxfId="7383" priority="794" operator="greaterThan">
      <formula>1</formula>
    </cfRule>
  </conditionalFormatting>
  <conditionalFormatting sqref="R148:R153">
    <cfRule type="cellIs" dxfId="7382" priority="791" operator="greaterThan">
      <formula>1</formula>
    </cfRule>
    <cfRule type="cellIs" dxfId="7381" priority="792" operator="lessThan">
      <formula>0.8</formula>
    </cfRule>
  </conditionalFormatting>
  <conditionalFormatting sqref="P148:P153">
    <cfRule type="cellIs" dxfId="7380" priority="790" operator="greaterThan">
      <formula>0</formula>
    </cfRule>
  </conditionalFormatting>
  <conditionalFormatting sqref="Q148:Q153">
    <cfRule type="cellIs" dxfId="7379" priority="795" operator="lessThan">
      <formula>0</formula>
    </cfRule>
  </conditionalFormatting>
  <conditionalFormatting sqref="R148:R153">
    <cfRule type="cellIs" dxfId="7378" priority="787" operator="lessThan">
      <formula>0.8</formula>
    </cfRule>
    <cfRule type="cellIs" dxfId="7377" priority="788" operator="greaterThan">
      <formula>1</formula>
    </cfRule>
  </conditionalFormatting>
  <conditionalFormatting sqref="R148:R153">
    <cfRule type="cellIs" dxfId="7376" priority="785" operator="greaterThan">
      <formula>1</formula>
    </cfRule>
    <cfRule type="cellIs" dxfId="7375" priority="786" operator="lessThan">
      <formula>0.8</formula>
    </cfRule>
  </conditionalFormatting>
  <conditionalFormatting sqref="P148:P153">
    <cfRule type="cellIs" dxfId="7374" priority="784" operator="greaterThan">
      <formula>0</formula>
    </cfRule>
  </conditionalFormatting>
  <conditionalFormatting sqref="Q148:Q153">
    <cfRule type="cellIs" dxfId="7373" priority="789" operator="lessThan">
      <formula>0</formula>
    </cfRule>
  </conditionalFormatting>
  <conditionalFormatting sqref="Q148:Q153">
    <cfRule type="cellIs" dxfId="7372" priority="783" operator="lessThan">
      <formula>0</formula>
    </cfRule>
  </conditionalFormatting>
  <conditionalFormatting sqref="R148:R153">
    <cfRule type="cellIs" dxfId="7371" priority="781" operator="lessThan">
      <formula>0.8</formula>
    </cfRule>
    <cfRule type="cellIs" dxfId="7370" priority="782" operator="greaterThan">
      <formula>1</formula>
    </cfRule>
  </conditionalFormatting>
  <conditionalFormatting sqref="R148:R153">
    <cfRule type="cellIs" dxfId="7369" priority="779" operator="greaterThan">
      <formula>1</formula>
    </cfRule>
    <cfRule type="cellIs" dxfId="7368" priority="780" operator="lessThan">
      <formula>0.8</formula>
    </cfRule>
  </conditionalFormatting>
  <conditionalFormatting sqref="P148:P153">
    <cfRule type="cellIs" dxfId="7367" priority="778" operator="greaterThan">
      <formula>0</formula>
    </cfRule>
  </conditionalFormatting>
  <conditionalFormatting sqref="Q148:Q153">
    <cfRule type="cellIs" dxfId="7366" priority="772" operator="lessThan">
      <formula>0</formula>
    </cfRule>
  </conditionalFormatting>
  <conditionalFormatting sqref="R148:R153">
    <cfRule type="cellIs" dxfId="7365" priority="776" operator="lessThan">
      <formula>0.8</formula>
    </cfRule>
    <cfRule type="cellIs" dxfId="7364" priority="777" operator="greaterThan">
      <formula>1</formula>
    </cfRule>
  </conditionalFormatting>
  <conditionalFormatting sqref="R148:R153">
    <cfRule type="cellIs" dxfId="7363" priority="774" operator="greaterThan">
      <formula>1</formula>
    </cfRule>
    <cfRule type="cellIs" dxfId="7362" priority="775" operator="lessThan">
      <formula>0.8</formula>
    </cfRule>
  </conditionalFormatting>
  <conditionalFormatting sqref="P148:P153">
    <cfRule type="cellIs" dxfId="7361" priority="773" operator="greaterThan">
      <formula>0</formula>
    </cfRule>
  </conditionalFormatting>
  <conditionalFormatting sqref="Q148:Q153">
    <cfRule type="cellIs" dxfId="7360" priority="771" operator="lessThan">
      <formula>0</formula>
    </cfRule>
  </conditionalFormatting>
  <conditionalFormatting sqref="R148:R153">
    <cfRule type="cellIs" dxfId="7359" priority="769" operator="lessThan">
      <formula>0.8</formula>
    </cfRule>
    <cfRule type="cellIs" dxfId="7358" priority="770" operator="greaterThan">
      <formula>1</formula>
    </cfRule>
  </conditionalFormatting>
  <conditionalFormatting sqref="R148:R153">
    <cfRule type="cellIs" dxfId="7357" priority="767" operator="greaterThan">
      <formula>1</formula>
    </cfRule>
    <cfRule type="cellIs" dxfId="7356" priority="768" operator="lessThan">
      <formula>0.8</formula>
    </cfRule>
  </conditionalFormatting>
  <conditionalFormatting sqref="P148:P153">
    <cfRule type="cellIs" dxfId="7355" priority="766" operator="greaterThan">
      <formula>0</formula>
    </cfRule>
  </conditionalFormatting>
  <conditionalFormatting sqref="Q148:Q153">
    <cfRule type="cellIs" dxfId="7354" priority="765" operator="lessThan">
      <formula>0</formula>
    </cfRule>
  </conditionalFormatting>
  <conditionalFormatting sqref="R148:R153">
    <cfRule type="cellIs" dxfId="7353" priority="763" operator="lessThan">
      <formula>0.8</formula>
    </cfRule>
    <cfRule type="cellIs" dxfId="7352" priority="764" operator="greaterThan">
      <formula>1</formula>
    </cfRule>
  </conditionalFormatting>
  <conditionalFormatting sqref="R148:R153">
    <cfRule type="cellIs" dxfId="7351" priority="761" operator="greaterThan">
      <formula>1</formula>
    </cfRule>
    <cfRule type="cellIs" dxfId="7350" priority="762" operator="lessThan">
      <formula>0.8</formula>
    </cfRule>
  </conditionalFormatting>
  <conditionalFormatting sqref="P148:P153">
    <cfRule type="cellIs" dxfId="7349" priority="760" operator="greaterThan">
      <formula>0</formula>
    </cfRule>
  </conditionalFormatting>
  <conditionalFormatting sqref="Q148:Q153">
    <cfRule type="cellIs" dxfId="7348" priority="759" operator="lessThan">
      <formula>0</formula>
    </cfRule>
  </conditionalFormatting>
  <conditionalFormatting sqref="R148:R153">
    <cfRule type="cellIs" dxfId="7347" priority="757" operator="lessThan">
      <formula>0.8</formula>
    </cfRule>
    <cfRule type="cellIs" dxfId="7346" priority="758" operator="greaterThan">
      <formula>1</formula>
    </cfRule>
  </conditionalFormatting>
  <conditionalFormatting sqref="R148:R153">
    <cfRule type="cellIs" dxfId="7345" priority="755" operator="greaterThan">
      <formula>1</formula>
    </cfRule>
    <cfRule type="cellIs" dxfId="7344" priority="756" operator="lessThan">
      <formula>0.8</formula>
    </cfRule>
  </conditionalFormatting>
  <conditionalFormatting sqref="P148:P153">
    <cfRule type="cellIs" dxfId="7343" priority="754" operator="greaterThan">
      <formula>0</formula>
    </cfRule>
  </conditionalFormatting>
  <conditionalFormatting sqref="Q148:Q153">
    <cfRule type="cellIs" dxfId="7342" priority="753" operator="lessThan">
      <formula>0</formula>
    </cfRule>
  </conditionalFormatting>
  <conditionalFormatting sqref="R148:R153">
    <cfRule type="cellIs" dxfId="7341" priority="751" operator="lessThan">
      <formula>0.8</formula>
    </cfRule>
    <cfRule type="cellIs" dxfId="7340" priority="752" operator="greaterThan">
      <formula>1</formula>
    </cfRule>
  </conditionalFormatting>
  <conditionalFormatting sqref="R148:R153">
    <cfRule type="cellIs" dxfId="7339" priority="749" operator="greaterThan">
      <formula>1</formula>
    </cfRule>
    <cfRule type="cellIs" dxfId="7338" priority="750" operator="lessThan">
      <formula>0.8</formula>
    </cfRule>
  </conditionalFormatting>
  <conditionalFormatting sqref="P148:P153">
    <cfRule type="cellIs" dxfId="7337" priority="748" operator="greaterThan">
      <formula>0</formula>
    </cfRule>
  </conditionalFormatting>
  <conditionalFormatting sqref="Q148:Q153">
    <cfRule type="cellIs" dxfId="7336" priority="747" operator="lessThan">
      <formula>0</formula>
    </cfRule>
  </conditionalFormatting>
  <conditionalFormatting sqref="R148:R153">
    <cfRule type="cellIs" dxfId="7335" priority="745" operator="lessThan">
      <formula>0.8</formula>
    </cfRule>
    <cfRule type="cellIs" dxfId="7334" priority="746" operator="greaterThan">
      <formula>1</formula>
    </cfRule>
  </conditionalFormatting>
  <conditionalFormatting sqref="R148:R153">
    <cfRule type="cellIs" dxfId="7333" priority="743" operator="greaterThan">
      <formula>1</formula>
    </cfRule>
    <cfRule type="cellIs" dxfId="7332" priority="744" operator="lessThan">
      <formula>0.8</formula>
    </cfRule>
  </conditionalFormatting>
  <conditionalFormatting sqref="P148:P153">
    <cfRule type="cellIs" dxfId="7331" priority="742" operator="greaterThan">
      <formula>0</formula>
    </cfRule>
  </conditionalFormatting>
  <conditionalFormatting sqref="P148:P153">
    <cfRule type="cellIs" dxfId="7330" priority="736" operator="greaterThan">
      <formula>0</formula>
    </cfRule>
  </conditionalFormatting>
  <conditionalFormatting sqref="Q148:Q153">
    <cfRule type="cellIs" dxfId="7329" priority="741" operator="lessThan">
      <formula>0</formula>
    </cfRule>
  </conditionalFormatting>
  <conditionalFormatting sqref="R148:R153">
    <cfRule type="cellIs" dxfId="7328" priority="739" operator="lessThan">
      <formula>0.8</formula>
    </cfRule>
    <cfRule type="cellIs" dxfId="7327" priority="740" operator="greaterThan">
      <formula>1</formula>
    </cfRule>
  </conditionalFormatting>
  <conditionalFormatting sqref="R148:R153">
    <cfRule type="cellIs" dxfId="7326" priority="737" operator="greaterThan">
      <formula>1</formula>
    </cfRule>
    <cfRule type="cellIs" dxfId="7325" priority="738" operator="lessThan">
      <formula>0.8</formula>
    </cfRule>
  </conditionalFormatting>
  <conditionalFormatting sqref="P148:P153">
    <cfRule type="cellIs" dxfId="7324" priority="730" operator="greaterThan">
      <formula>0</formula>
    </cfRule>
  </conditionalFormatting>
  <conditionalFormatting sqref="Q148:Q153">
    <cfRule type="cellIs" dxfId="7323" priority="735" operator="lessThan">
      <formula>0</formula>
    </cfRule>
  </conditionalFormatting>
  <conditionalFormatting sqref="R148:R153">
    <cfRule type="cellIs" dxfId="7322" priority="733" operator="lessThan">
      <formula>0.8</formula>
    </cfRule>
    <cfRule type="cellIs" dxfId="7321" priority="734" operator="greaterThan">
      <formula>1</formula>
    </cfRule>
  </conditionalFormatting>
  <conditionalFormatting sqref="R148:R153">
    <cfRule type="cellIs" dxfId="7320" priority="731" operator="greaterThan">
      <formula>1</formula>
    </cfRule>
    <cfRule type="cellIs" dxfId="7319" priority="732" operator="lessThan">
      <formula>0.8</formula>
    </cfRule>
  </conditionalFormatting>
  <conditionalFormatting sqref="R148:R153">
    <cfRule type="cellIs" dxfId="7318" priority="727" operator="lessThan">
      <formula>0.8</formula>
    </cfRule>
    <cfRule type="cellIs" dxfId="7317" priority="728" operator="greaterThan">
      <formula>1</formula>
    </cfRule>
  </conditionalFormatting>
  <conditionalFormatting sqref="R148:R153">
    <cfRule type="cellIs" dxfId="7316" priority="725" operator="greaterThan">
      <formula>1</formula>
    </cfRule>
    <cfRule type="cellIs" dxfId="7315" priority="726" operator="lessThan">
      <formula>0.8</formula>
    </cfRule>
  </conditionalFormatting>
  <conditionalFormatting sqref="P148:P153">
    <cfRule type="cellIs" dxfId="7314" priority="724" operator="greaterThan">
      <formula>0</formula>
    </cfRule>
  </conditionalFormatting>
  <conditionalFormatting sqref="Q148:Q153">
    <cfRule type="cellIs" dxfId="7313" priority="729" operator="lessThan">
      <formula>0</formula>
    </cfRule>
  </conditionalFormatting>
  <conditionalFormatting sqref="P44:P51">
    <cfRule type="cellIs" dxfId="7312" priority="718" operator="greaterThan">
      <formula>0</formula>
    </cfRule>
  </conditionalFormatting>
  <conditionalFormatting sqref="Q44:Q51">
    <cfRule type="cellIs" dxfId="7311" priority="723" operator="lessThan">
      <formula>0</formula>
    </cfRule>
  </conditionalFormatting>
  <conditionalFormatting sqref="R44:R51">
    <cfRule type="cellIs" dxfId="7310" priority="721" operator="lessThan">
      <formula>0.8</formula>
    </cfRule>
    <cfRule type="cellIs" dxfId="7309" priority="722" operator="greaterThan">
      <formula>1</formula>
    </cfRule>
  </conditionalFormatting>
  <conditionalFormatting sqref="R44:R51">
    <cfRule type="cellIs" dxfId="7308" priority="719" operator="greaterThan">
      <formula>1</formula>
    </cfRule>
    <cfRule type="cellIs" dxfId="7307" priority="720" operator="lessThan">
      <formula>0.8</formula>
    </cfRule>
  </conditionalFormatting>
  <conditionalFormatting sqref="Q84:Q91">
    <cfRule type="cellIs" dxfId="7306" priority="717" operator="lessThan">
      <formula>0</formula>
    </cfRule>
  </conditionalFormatting>
  <conditionalFormatting sqref="R84:R91">
    <cfRule type="cellIs" dxfId="7305" priority="715" operator="lessThan">
      <formula>0.8</formula>
    </cfRule>
    <cfRule type="cellIs" dxfId="7304" priority="716" operator="greaterThan">
      <formula>1</formula>
    </cfRule>
  </conditionalFormatting>
  <conditionalFormatting sqref="R84:R91">
    <cfRule type="cellIs" dxfId="7303" priority="713" operator="greaterThan">
      <formula>1</formula>
    </cfRule>
    <cfRule type="cellIs" dxfId="7302" priority="714" operator="lessThan">
      <formula>0.8</formula>
    </cfRule>
  </conditionalFormatting>
  <conditionalFormatting sqref="P84:P91">
    <cfRule type="cellIs" dxfId="7301" priority="712" operator="greaterThan">
      <formula>0</formula>
    </cfRule>
  </conditionalFormatting>
  <conditionalFormatting sqref="Q84:Q91">
    <cfRule type="cellIs" dxfId="7300" priority="711" operator="lessThan">
      <formula>0</formula>
    </cfRule>
  </conditionalFormatting>
  <conditionalFormatting sqref="R84:R91">
    <cfRule type="cellIs" dxfId="7299" priority="709" operator="lessThan">
      <formula>0.8</formula>
    </cfRule>
    <cfRule type="cellIs" dxfId="7298" priority="710" operator="greaterThan">
      <formula>1</formula>
    </cfRule>
  </conditionalFormatting>
  <conditionalFormatting sqref="R84:R91">
    <cfRule type="cellIs" dxfId="7297" priority="707" operator="greaterThan">
      <formula>1</formula>
    </cfRule>
    <cfRule type="cellIs" dxfId="7296" priority="708" operator="lessThan">
      <formula>0.8</formula>
    </cfRule>
  </conditionalFormatting>
  <conditionalFormatting sqref="P84:P91">
    <cfRule type="cellIs" dxfId="7295" priority="706" operator="greaterThan">
      <formula>0</formula>
    </cfRule>
  </conditionalFormatting>
  <conditionalFormatting sqref="Q84:Q91">
    <cfRule type="cellIs" dxfId="7294" priority="705" operator="lessThan">
      <formula>0</formula>
    </cfRule>
  </conditionalFormatting>
  <conditionalFormatting sqref="R84:R91">
    <cfRule type="cellIs" dxfId="7293" priority="703" operator="lessThan">
      <formula>0.8</formula>
    </cfRule>
    <cfRule type="cellIs" dxfId="7292" priority="704" operator="greaterThan">
      <formula>1</formula>
    </cfRule>
  </conditionalFormatting>
  <conditionalFormatting sqref="R84:R91">
    <cfRule type="cellIs" dxfId="7291" priority="701" operator="greaterThan">
      <formula>1</formula>
    </cfRule>
    <cfRule type="cellIs" dxfId="7290" priority="702" operator="lessThan">
      <formula>0.8</formula>
    </cfRule>
  </conditionalFormatting>
  <conditionalFormatting sqref="P84:P91">
    <cfRule type="cellIs" dxfId="7289" priority="700" operator="greaterThan">
      <formula>0</formula>
    </cfRule>
  </conditionalFormatting>
  <conditionalFormatting sqref="Q84:Q91">
    <cfRule type="cellIs" dxfId="7288" priority="699" operator="lessThan">
      <formula>0</formula>
    </cfRule>
  </conditionalFormatting>
  <conditionalFormatting sqref="R84:R91">
    <cfRule type="cellIs" dxfId="7287" priority="697" operator="lessThan">
      <formula>0.8</formula>
    </cfRule>
    <cfRule type="cellIs" dxfId="7286" priority="698" operator="greaterThan">
      <formula>1</formula>
    </cfRule>
  </conditionalFormatting>
  <conditionalFormatting sqref="R84:R91">
    <cfRule type="cellIs" dxfId="7285" priority="695" operator="greaterThan">
      <formula>1</formula>
    </cfRule>
    <cfRule type="cellIs" dxfId="7284" priority="696" operator="lessThan">
      <formula>0.8</formula>
    </cfRule>
  </conditionalFormatting>
  <conditionalFormatting sqref="P84:P91">
    <cfRule type="cellIs" dxfId="7283" priority="694" operator="greaterThan">
      <formula>0</formula>
    </cfRule>
  </conditionalFormatting>
  <conditionalFormatting sqref="P84:P91">
    <cfRule type="cellIs" dxfId="7282" priority="688" operator="greaterThan">
      <formula>0</formula>
    </cfRule>
  </conditionalFormatting>
  <conditionalFormatting sqref="Q84:Q91">
    <cfRule type="cellIs" dxfId="7281" priority="693" operator="lessThan">
      <formula>0</formula>
    </cfRule>
  </conditionalFormatting>
  <conditionalFormatting sqref="R84:R91">
    <cfRule type="cellIs" dxfId="7280" priority="691" operator="lessThan">
      <formula>0.8</formula>
    </cfRule>
    <cfRule type="cellIs" dxfId="7279" priority="692" operator="greaterThan">
      <formula>1</formula>
    </cfRule>
  </conditionalFormatting>
  <conditionalFormatting sqref="R84:R91">
    <cfRule type="cellIs" dxfId="7278" priority="689" operator="greaterThan">
      <formula>1</formula>
    </cfRule>
    <cfRule type="cellIs" dxfId="7277" priority="690" operator="lessThan">
      <formula>0.8</formula>
    </cfRule>
  </conditionalFormatting>
  <conditionalFormatting sqref="P84:P91">
    <cfRule type="cellIs" dxfId="7276" priority="682" operator="greaterThan">
      <formula>0</formula>
    </cfRule>
  </conditionalFormatting>
  <conditionalFormatting sqref="Q84:Q91">
    <cfRule type="cellIs" dxfId="7275" priority="687" operator="lessThan">
      <formula>0</formula>
    </cfRule>
  </conditionalFormatting>
  <conditionalFormatting sqref="R84:R91">
    <cfRule type="cellIs" dxfId="7274" priority="685" operator="lessThan">
      <formula>0.8</formula>
    </cfRule>
    <cfRule type="cellIs" dxfId="7273" priority="686" operator="greaterThan">
      <formula>1</formula>
    </cfRule>
  </conditionalFormatting>
  <conditionalFormatting sqref="R84:R91">
    <cfRule type="cellIs" dxfId="7272" priority="683" operator="greaterThan">
      <formula>1</formula>
    </cfRule>
    <cfRule type="cellIs" dxfId="7271" priority="684" operator="lessThan">
      <formula>0.8</formula>
    </cfRule>
  </conditionalFormatting>
  <conditionalFormatting sqref="R84:R91">
    <cfRule type="cellIs" dxfId="7270" priority="679" operator="lessThan">
      <formula>0.8</formula>
    </cfRule>
    <cfRule type="cellIs" dxfId="7269" priority="680" operator="greaterThan">
      <formula>1</formula>
    </cfRule>
  </conditionalFormatting>
  <conditionalFormatting sqref="R84:R91">
    <cfRule type="cellIs" dxfId="7268" priority="677" operator="greaterThan">
      <formula>1</formula>
    </cfRule>
    <cfRule type="cellIs" dxfId="7267" priority="678" operator="lessThan">
      <formula>0.8</formula>
    </cfRule>
  </conditionalFormatting>
  <conditionalFormatting sqref="P84:P91">
    <cfRule type="cellIs" dxfId="7266" priority="676" operator="greaterThan">
      <formula>0</formula>
    </cfRule>
  </conditionalFormatting>
  <conditionalFormatting sqref="Q84:Q91">
    <cfRule type="cellIs" dxfId="7265" priority="681" operator="lessThan">
      <formula>0</formula>
    </cfRule>
  </conditionalFormatting>
  <conditionalFormatting sqref="Q84:Q91">
    <cfRule type="cellIs" dxfId="7264" priority="675" operator="lessThan">
      <formula>0</formula>
    </cfRule>
  </conditionalFormatting>
  <conditionalFormatting sqref="R84:R91">
    <cfRule type="cellIs" dxfId="7263" priority="673" operator="lessThan">
      <formula>0.8</formula>
    </cfRule>
    <cfRule type="cellIs" dxfId="7262" priority="674" operator="greaterThan">
      <formula>1</formula>
    </cfRule>
  </conditionalFormatting>
  <conditionalFormatting sqref="R84:R91">
    <cfRule type="cellIs" dxfId="7261" priority="671" operator="greaterThan">
      <formula>1</formula>
    </cfRule>
    <cfRule type="cellIs" dxfId="7260" priority="672" operator="lessThan">
      <formula>0.8</formula>
    </cfRule>
  </conditionalFormatting>
  <conditionalFormatting sqref="P84:P91">
    <cfRule type="cellIs" dxfId="7259" priority="670" operator="greaterThan">
      <formula>0</formula>
    </cfRule>
  </conditionalFormatting>
  <conditionalFormatting sqref="P84:P91">
    <cfRule type="cellIs" dxfId="7258" priority="664" operator="greaterThan">
      <formula>0</formula>
    </cfRule>
  </conditionalFormatting>
  <conditionalFormatting sqref="Q84:Q91">
    <cfRule type="cellIs" dxfId="7257" priority="669" operator="lessThan">
      <formula>0</formula>
    </cfRule>
  </conditionalFormatting>
  <conditionalFormatting sqref="R84:R91">
    <cfRule type="cellIs" dxfId="7256" priority="667" operator="lessThan">
      <formula>0.8</formula>
    </cfRule>
    <cfRule type="cellIs" dxfId="7255" priority="668" operator="greaterThan">
      <formula>1</formula>
    </cfRule>
  </conditionalFormatting>
  <conditionalFormatting sqref="R84:R91">
    <cfRule type="cellIs" dxfId="7254" priority="665" operator="greaterThan">
      <formula>1</formula>
    </cfRule>
    <cfRule type="cellIs" dxfId="7253" priority="666" operator="lessThan">
      <formula>0.8</formula>
    </cfRule>
  </conditionalFormatting>
  <conditionalFormatting sqref="P84:P91">
    <cfRule type="cellIs" dxfId="7252" priority="658" operator="greaterThan">
      <formula>0</formula>
    </cfRule>
  </conditionalFormatting>
  <conditionalFormatting sqref="Q84:Q91">
    <cfRule type="cellIs" dxfId="7251" priority="663" operator="lessThan">
      <formula>0</formula>
    </cfRule>
  </conditionalFormatting>
  <conditionalFormatting sqref="R84:R91">
    <cfRule type="cellIs" dxfId="7250" priority="661" operator="lessThan">
      <formula>0.8</formula>
    </cfRule>
    <cfRule type="cellIs" dxfId="7249" priority="662" operator="greaterThan">
      <formula>1</formula>
    </cfRule>
  </conditionalFormatting>
  <conditionalFormatting sqref="R84:R91">
    <cfRule type="cellIs" dxfId="7248" priority="659" operator="greaterThan">
      <formula>1</formula>
    </cfRule>
    <cfRule type="cellIs" dxfId="7247" priority="660" operator="lessThan">
      <formula>0.8</formula>
    </cfRule>
  </conditionalFormatting>
  <conditionalFormatting sqref="R84:R91">
    <cfRule type="cellIs" dxfId="7246" priority="655" operator="lessThan">
      <formula>0.8</formula>
    </cfRule>
    <cfRule type="cellIs" dxfId="7245" priority="656" operator="greaterThan">
      <formula>1</formula>
    </cfRule>
  </conditionalFormatting>
  <conditionalFormatting sqref="R84:R91">
    <cfRule type="cellIs" dxfId="7244" priority="653" operator="greaterThan">
      <formula>1</formula>
    </cfRule>
    <cfRule type="cellIs" dxfId="7243" priority="654" operator="lessThan">
      <formula>0.8</formula>
    </cfRule>
  </conditionalFormatting>
  <conditionalFormatting sqref="P84:P91">
    <cfRule type="cellIs" dxfId="7242" priority="652" operator="greaterThan">
      <formula>0</formula>
    </cfRule>
  </conditionalFormatting>
  <conditionalFormatting sqref="Q84:Q91">
    <cfRule type="cellIs" dxfId="7241" priority="657" operator="lessThan">
      <formula>0</formula>
    </cfRule>
  </conditionalFormatting>
  <conditionalFormatting sqref="P84:P91">
    <cfRule type="cellIs" dxfId="7240" priority="646" operator="greaterThan">
      <formula>0</formula>
    </cfRule>
  </conditionalFormatting>
  <conditionalFormatting sqref="Q84:Q91">
    <cfRule type="cellIs" dxfId="7239" priority="651" operator="lessThan">
      <formula>0</formula>
    </cfRule>
  </conditionalFormatting>
  <conditionalFormatting sqref="R84:R91">
    <cfRule type="cellIs" dxfId="7238" priority="649" operator="lessThan">
      <formula>0.8</formula>
    </cfRule>
    <cfRule type="cellIs" dxfId="7237" priority="650" operator="greaterThan">
      <formula>1</formula>
    </cfRule>
  </conditionalFormatting>
  <conditionalFormatting sqref="R84:R91">
    <cfRule type="cellIs" dxfId="7236" priority="647" operator="greaterThan">
      <formula>1</formula>
    </cfRule>
    <cfRule type="cellIs" dxfId="7235" priority="648" operator="lessThan">
      <formula>0.8</formula>
    </cfRule>
  </conditionalFormatting>
  <conditionalFormatting sqref="R84:R91">
    <cfRule type="cellIs" dxfId="7234" priority="643" operator="lessThan">
      <formula>0.8</formula>
    </cfRule>
    <cfRule type="cellIs" dxfId="7233" priority="644" operator="greaterThan">
      <formula>1</formula>
    </cfRule>
  </conditionalFormatting>
  <conditionalFormatting sqref="R84:R91">
    <cfRule type="cellIs" dxfId="7232" priority="641" operator="greaterThan">
      <formula>1</formula>
    </cfRule>
    <cfRule type="cellIs" dxfId="7231" priority="642" operator="lessThan">
      <formula>0.8</formula>
    </cfRule>
  </conditionalFormatting>
  <conditionalFormatting sqref="P84:P91">
    <cfRule type="cellIs" dxfId="7230" priority="640" operator="greaterThan">
      <formula>0</formula>
    </cfRule>
  </conditionalFormatting>
  <conditionalFormatting sqref="Q84:Q91">
    <cfRule type="cellIs" dxfId="7229" priority="645" operator="lessThan">
      <formula>0</formula>
    </cfRule>
  </conditionalFormatting>
  <conditionalFormatting sqref="R84:R91">
    <cfRule type="cellIs" dxfId="7228" priority="637" operator="lessThan">
      <formula>0.8</formula>
    </cfRule>
    <cfRule type="cellIs" dxfId="7227" priority="638" operator="greaterThan">
      <formula>1</formula>
    </cfRule>
  </conditionalFormatting>
  <conditionalFormatting sqref="R84:R91">
    <cfRule type="cellIs" dxfId="7226" priority="635" operator="greaterThan">
      <formula>1</formula>
    </cfRule>
    <cfRule type="cellIs" dxfId="7225" priority="636" operator="lessThan">
      <formula>0.8</formula>
    </cfRule>
  </conditionalFormatting>
  <conditionalFormatting sqref="P84:P91">
    <cfRule type="cellIs" dxfId="7224" priority="634" operator="greaterThan">
      <formula>0</formula>
    </cfRule>
  </conditionalFormatting>
  <conditionalFormatting sqref="Q84:Q91">
    <cfRule type="cellIs" dxfId="7223" priority="639" operator="lessThan">
      <formula>0</formula>
    </cfRule>
  </conditionalFormatting>
  <conditionalFormatting sqref="Q84:Q91">
    <cfRule type="cellIs" dxfId="7222" priority="633" operator="lessThan">
      <formula>0</formula>
    </cfRule>
  </conditionalFormatting>
  <conditionalFormatting sqref="R84:R91">
    <cfRule type="cellIs" dxfId="7221" priority="631" operator="lessThan">
      <formula>0.8</formula>
    </cfRule>
    <cfRule type="cellIs" dxfId="7220" priority="632" operator="greaterThan">
      <formula>1</formula>
    </cfRule>
  </conditionalFormatting>
  <conditionalFormatting sqref="R84:R91">
    <cfRule type="cellIs" dxfId="7219" priority="629" operator="greaterThan">
      <formula>1</formula>
    </cfRule>
    <cfRule type="cellIs" dxfId="7218" priority="630" operator="lessThan">
      <formula>0.8</formula>
    </cfRule>
  </conditionalFormatting>
  <conditionalFormatting sqref="P84:P91">
    <cfRule type="cellIs" dxfId="7217" priority="628" operator="greaterThan">
      <formula>0</formula>
    </cfRule>
  </conditionalFormatting>
  <conditionalFormatting sqref="Q84:Q91">
    <cfRule type="cellIs" dxfId="7216" priority="622" operator="lessThan">
      <formula>0</formula>
    </cfRule>
  </conditionalFormatting>
  <conditionalFormatting sqref="R84:R91">
    <cfRule type="cellIs" dxfId="7215" priority="626" operator="lessThan">
      <formula>0.8</formula>
    </cfRule>
    <cfRule type="cellIs" dxfId="7214" priority="627" operator="greaterThan">
      <formula>1</formula>
    </cfRule>
  </conditionalFormatting>
  <conditionalFormatting sqref="R84:R91">
    <cfRule type="cellIs" dxfId="7213" priority="624" operator="greaterThan">
      <formula>1</formula>
    </cfRule>
    <cfRule type="cellIs" dxfId="7212" priority="625" operator="lessThan">
      <formula>0.8</formula>
    </cfRule>
  </conditionalFormatting>
  <conditionalFormatting sqref="P84:P91">
    <cfRule type="cellIs" dxfId="7211" priority="623" operator="greaterThan">
      <formula>0</formula>
    </cfRule>
  </conditionalFormatting>
  <conditionalFormatting sqref="Q84:Q91">
    <cfRule type="cellIs" dxfId="7210" priority="621" operator="lessThan">
      <formula>0</formula>
    </cfRule>
  </conditionalFormatting>
  <conditionalFormatting sqref="R84:R91">
    <cfRule type="cellIs" dxfId="7209" priority="619" operator="lessThan">
      <formula>0.8</formula>
    </cfRule>
    <cfRule type="cellIs" dxfId="7208" priority="620" operator="greaterThan">
      <formula>1</formula>
    </cfRule>
  </conditionalFormatting>
  <conditionalFormatting sqref="R84:R91">
    <cfRule type="cellIs" dxfId="7207" priority="617" operator="greaterThan">
      <formula>1</formula>
    </cfRule>
    <cfRule type="cellIs" dxfId="7206" priority="618" operator="lessThan">
      <formula>0.8</formula>
    </cfRule>
  </conditionalFormatting>
  <conditionalFormatting sqref="P84:P91">
    <cfRule type="cellIs" dxfId="7205" priority="616" operator="greaterThan">
      <formula>0</formula>
    </cfRule>
  </conditionalFormatting>
  <conditionalFormatting sqref="Q84:Q91">
    <cfRule type="cellIs" dxfId="7204" priority="615" operator="lessThan">
      <formula>0</formula>
    </cfRule>
  </conditionalFormatting>
  <conditionalFormatting sqref="R84:R91">
    <cfRule type="cellIs" dxfId="7203" priority="613" operator="lessThan">
      <formula>0.8</formula>
    </cfRule>
    <cfRule type="cellIs" dxfId="7202" priority="614" operator="greaterThan">
      <formula>1</formula>
    </cfRule>
  </conditionalFormatting>
  <conditionalFormatting sqref="R84:R91">
    <cfRule type="cellIs" dxfId="7201" priority="611" operator="greaterThan">
      <formula>1</formula>
    </cfRule>
    <cfRule type="cellIs" dxfId="7200" priority="612" operator="lessThan">
      <formula>0.8</formula>
    </cfRule>
  </conditionalFormatting>
  <conditionalFormatting sqref="P84:P91">
    <cfRule type="cellIs" dxfId="7199" priority="610" operator="greaterThan">
      <formula>0</formula>
    </cfRule>
  </conditionalFormatting>
  <conditionalFormatting sqref="Q84:Q91">
    <cfRule type="cellIs" dxfId="7198" priority="609" operator="lessThan">
      <formula>0</formula>
    </cfRule>
  </conditionalFormatting>
  <conditionalFormatting sqref="R84:R91">
    <cfRule type="cellIs" dxfId="7197" priority="607" operator="lessThan">
      <formula>0.8</formula>
    </cfRule>
    <cfRule type="cellIs" dxfId="7196" priority="608" operator="greaterThan">
      <formula>1</formula>
    </cfRule>
  </conditionalFormatting>
  <conditionalFormatting sqref="R84:R91">
    <cfRule type="cellIs" dxfId="7195" priority="605" operator="greaterThan">
      <formula>1</formula>
    </cfRule>
    <cfRule type="cellIs" dxfId="7194" priority="606" operator="lessThan">
      <formula>0.8</formula>
    </cfRule>
  </conditionalFormatting>
  <conditionalFormatting sqref="P84:P91">
    <cfRule type="cellIs" dxfId="7193" priority="604" operator="greaterThan">
      <formula>0</formula>
    </cfRule>
  </conditionalFormatting>
  <conditionalFormatting sqref="Q84:Q91">
    <cfRule type="cellIs" dxfId="7192" priority="603" operator="lessThan">
      <formula>0</formula>
    </cfRule>
  </conditionalFormatting>
  <conditionalFormatting sqref="R84:R91">
    <cfRule type="cellIs" dxfId="7191" priority="601" operator="lessThan">
      <formula>0.8</formula>
    </cfRule>
    <cfRule type="cellIs" dxfId="7190" priority="602" operator="greaterThan">
      <formula>1</formula>
    </cfRule>
  </conditionalFormatting>
  <conditionalFormatting sqref="R84:R91">
    <cfRule type="cellIs" dxfId="7189" priority="599" operator="greaterThan">
      <formula>1</formula>
    </cfRule>
    <cfRule type="cellIs" dxfId="7188" priority="600" operator="lessThan">
      <formula>0.8</formula>
    </cfRule>
  </conditionalFormatting>
  <conditionalFormatting sqref="P84:P91">
    <cfRule type="cellIs" dxfId="7187" priority="598" operator="greaterThan">
      <formula>0</formula>
    </cfRule>
  </conditionalFormatting>
  <conditionalFormatting sqref="Q84:Q91">
    <cfRule type="cellIs" dxfId="7186" priority="597" operator="lessThan">
      <formula>0</formula>
    </cfRule>
  </conditionalFormatting>
  <conditionalFormatting sqref="R84:R91">
    <cfRule type="cellIs" dxfId="7185" priority="595" operator="lessThan">
      <formula>0.8</formula>
    </cfRule>
    <cfRule type="cellIs" dxfId="7184" priority="596" operator="greaterThan">
      <formula>1</formula>
    </cfRule>
  </conditionalFormatting>
  <conditionalFormatting sqref="R84:R91">
    <cfRule type="cellIs" dxfId="7183" priority="593" operator="greaterThan">
      <formula>1</formula>
    </cfRule>
    <cfRule type="cellIs" dxfId="7182" priority="594" operator="lessThan">
      <formula>0.8</formula>
    </cfRule>
  </conditionalFormatting>
  <conditionalFormatting sqref="P84:P91">
    <cfRule type="cellIs" dxfId="7181" priority="592" operator="greaterThan">
      <formula>0</formula>
    </cfRule>
  </conditionalFormatting>
  <conditionalFormatting sqref="P84:P91">
    <cfRule type="cellIs" dxfId="7180" priority="586" operator="greaterThan">
      <formula>0</formula>
    </cfRule>
  </conditionalFormatting>
  <conditionalFormatting sqref="Q84:Q91">
    <cfRule type="cellIs" dxfId="7179" priority="591" operator="lessThan">
      <formula>0</formula>
    </cfRule>
  </conditionalFormatting>
  <conditionalFormatting sqref="R84:R91">
    <cfRule type="cellIs" dxfId="7178" priority="589" operator="lessThan">
      <formula>0.8</formula>
    </cfRule>
    <cfRule type="cellIs" dxfId="7177" priority="590" operator="greaterThan">
      <formula>1</formula>
    </cfRule>
  </conditionalFormatting>
  <conditionalFormatting sqref="R84:R91">
    <cfRule type="cellIs" dxfId="7176" priority="587" operator="greaterThan">
      <formula>1</formula>
    </cfRule>
    <cfRule type="cellIs" dxfId="7175" priority="588" operator="lessThan">
      <formula>0.8</formula>
    </cfRule>
  </conditionalFormatting>
  <conditionalFormatting sqref="P84:P91">
    <cfRule type="cellIs" dxfId="7174" priority="580" operator="greaterThan">
      <formula>0</formula>
    </cfRule>
  </conditionalFormatting>
  <conditionalFormatting sqref="Q84:Q91">
    <cfRule type="cellIs" dxfId="7173" priority="585" operator="lessThan">
      <formula>0</formula>
    </cfRule>
  </conditionalFormatting>
  <conditionalFormatting sqref="R84:R91">
    <cfRule type="cellIs" dxfId="7172" priority="583" operator="lessThan">
      <formula>0.8</formula>
    </cfRule>
    <cfRule type="cellIs" dxfId="7171" priority="584" operator="greaterThan">
      <formula>1</formula>
    </cfRule>
  </conditionalFormatting>
  <conditionalFormatting sqref="R84:R91">
    <cfRule type="cellIs" dxfId="7170" priority="581" operator="greaterThan">
      <formula>1</formula>
    </cfRule>
    <cfRule type="cellIs" dxfId="7169" priority="582" operator="lessThan">
      <formula>0.8</formula>
    </cfRule>
  </conditionalFormatting>
  <conditionalFormatting sqref="R84:R91">
    <cfRule type="cellIs" dxfId="7168" priority="577" operator="lessThan">
      <formula>0.8</formula>
    </cfRule>
    <cfRule type="cellIs" dxfId="7167" priority="578" operator="greaterThan">
      <formula>1</formula>
    </cfRule>
  </conditionalFormatting>
  <conditionalFormatting sqref="R84:R91">
    <cfRule type="cellIs" dxfId="7166" priority="575" operator="greaterThan">
      <formula>1</formula>
    </cfRule>
    <cfRule type="cellIs" dxfId="7165" priority="576" operator="lessThan">
      <formula>0.8</formula>
    </cfRule>
  </conditionalFormatting>
  <conditionalFormatting sqref="P84:P91">
    <cfRule type="cellIs" dxfId="7164" priority="574" operator="greaterThan">
      <formula>0</formula>
    </cfRule>
  </conditionalFormatting>
  <conditionalFormatting sqref="Q84:Q91">
    <cfRule type="cellIs" dxfId="7163" priority="579" operator="lessThan">
      <formula>0</formula>
    </cfRule>
  </conditionalFormatting>
  <conditionalFormatting sqref="Q84:Q91">
    <cfRule type="cellIs" dxfId="7162" priority="573" operator="lessThan">
      <formula>0</formula>
    </cfRule>
  </conditionalFormatting>
  <conditionalFormatting sqref="R84:R91">
    <cfRule type="cellIs" dxfId="7161" priority="571" operator="lessThan">
      <formula>0.8</formula>
    </cfRule>
    <cfRule type="cellIs" dxfId="7160" priority="572" operator="greaterThan">
      <formula>1</formula>
    </cfRule>
  </conditionalFormatting>
  <conditionalFormatting sqref="R84:R91">
    <cfRule type="cellIs" dxfId="7159" priority="569" operator="greaterThan">
      <formula>1</formula>
    </cfRule>
    <cfRule type="cellIs" dxfId="7158" priority="570" operator="lessThan">
      <formula>0.8</formula>
    </cfRule>
  </conditionalFormatting>
  <conditionalFormatting sqref="P84:P91">
    <cfRule type="cellIs" dxfId="7157" priority="568" operator="greaterThan">
      <formula>0</formula>
    </cfRule>
  </conditionalFormatting>
  <conditionalFormatting sqref="Q84:Q91">
    <cfRule type="cellIs" dxfId="7156" priority="567" operator="lessThan">
      <formula>0</formula>
    </cfRule>
  </conditionalFormatting>
  <conditionalFormatting sqref="R84:R91">
    <cfRule type="cellIs" dxfId="7155" priority="565" operator="lessThan">
      <formula>0.8</formula>
    </cfRule>
    <cfRule type="cellIs" dxfId="7154" priority="566" operator="greaterThan">
      <formula>1</formula>
    </cfRule>
  </conditionalFormatting>
  <conditionalFormatting sqref="R84:R91">
    <cfRule type="cellIs" dxfId="7153" priority="563" operator="greaterThan">
      <formula>1</formula>
    </cfRule>
    <cfRule type="cellIs" dxfId="7152" priority="564" operator="lessThan">
      <formula>0.8</formula>
    </cfRule>
  </conditionalFormatting>
  <conditionalFormatting sqref="P84:P91">
    <cfRule type="cellIs" dxfId="7151" priority="562" operator="greaterThan">
      <formula>0</formula>
    </cfRule>
  </conditionalFormatting>
  <conditionalFormatting sqref="Q84:Q91">
    <cfRule type="cellIs" dxfId="7150" priority="561" operator="lessThan">
      <formula>0</formula>
    </cfRule>
  </conditionalFormatting>
  <conditionalFormatting sqref="R84:R91">
    <cfRule type="cellIs" dxfId="7149" priority="559" operator="lessThan">
      <formula>0.8</formula>
    </cfRule>
    <cfRule type="cellIs" dxfId="7148" priority="560" operator="greaterThan">
      <formula>1</formula>
    </cfRule>
  </conditionalFormatting>
  <conditionalFormatting sqref="R84:R91">
    <cfRule type="cellIs" dxfId="7147" priority="557" operator="greaterThan">
      <formula>1</formula>
    </cfRule>
    <cfRule type="cellIs" dxfId="7146" priority="558" operator="lessThan">
      <formula>0.8</formula>
    </cfRule>
  </conditionalFormatting>
  <conditionalFormatting sqref="P84:P91">
    <cfRule type="cellIs" dxfId="7145" priority="556" operator="greaterThan">
      <formula>0</formula>
    </cfRule>
  </conditionalFormatting>
  <conditionalFormatting sqref="Q84:Q91">
    <cfRule type="cellIs" dxfId="7144" priority="555" operator="lessThan">
      <formula>0</formula>
    </cfRule>
  </conditionalFormatting>
  <conditionalFormatting sqref="R84:R91">
    <cfRule type="cellIs" dxfId="7143" priority="553" operator="lessThan">
      <formula>0.8</formula>
    </cfRule>
    <cfRule type="cellIs" dxfId="7142" priority="554" operator="greaterThan">
      <formula>1</formula>
    </cfRule>
  </conditionalFormatting>
  <conditionalFormatting sqref="R84:R91">
    <cfRule type="cellIs" dxfId="7141" priority="551" operator="greaterThan">
      <formula>1</formula>
    </cfRule>
    <cfRule type="cellIs" dxfId="7140" priority="552" operator="lessThan">
      <formula>0.8</formula>
    </cfRule>
  </conditionalFormatting>
  <conditionalFormatting sqref="P84:P91">
    <cfRule type="cellIs" dxfId="7139" priority="550" operator="greaterThan">
      <formula>0</formula>
    </cfRule>
  </conditionalFormatting>
  <conditionalFormatting sqref="P84:P91">
    <cfRule type="cellIs" dxfId="7138" priority="544" operator="greaterThan">
      <formula>0</formula>
    </cfRule>
  </conditionalFormatting>
  <conditionalFormatting sqref="Q84:Q91">
    <cfRule type="cellIs" dxfId="7137" priority="549" operator="lessThan">
      <formula>0</formula>
    </cfRule>
  </conditionalFormatting>
  <conditionalFormatting sqref="R84:R91">
    <cfRule type="cellIs" dxfId="7136" priority="547" operator="lessThan">
      <formula>0.8</formula>
    </cfRule>
    <cfRule type="cellIs" dxfId="7135" priority="548" operator="greaterThan">
      <formula>1</formula>
    </cfRule>
  </conditionalFormatting>
  <conditionalFormatting sqref="R84:R91">
    <cfRule type="cellIs" dxfId="7134" priority="545" operator="greaterThan">
      <formula>1</formula>
    </cfRule>
    <cfRule type="cellIs" dxfId="7133" priority="546" operator="lessThan">
      <formula>0.8</formula>
    </cfRule>
  </conditionalFormatting>
  <conditionalFormatting sqref="P84:P91">
    <cfRule type="cellIs" dxfId="7132" priority="538" operator="greaterThan">
      <formula>0</formula>
    </cfRule>
  </conditionalFormatting>
  <conditionalFormatting sqref="Q84:Q91">
    <cfRule type="cellIs" dxfId="7131" priority="543" operator="lessThan">
      <formula>0</formula>
    </cfRule>
  </conditionalFormatting>
  <conditionalFormatting sqref="R84:R91">
    <cfRule type="cellIs" dxfId="7130" priority="541" operator="lessThan">
      <formula>0.8</formula>
    </cfRule>
    <cfRule type="cellIs" dxfId="7129" priority="542" operator="greaterThan">
      <formula>1</formula>
    </cfRule>
  </conditionalFormatting>
  <conditionalFormatting sqref="R84:R91">
    <cfRule type="cellIs" dxfId="7128" priority="539" operator="greaterThan">
      <formula>1</formula>
    </cfRule>
    <cfRule type="cellIs" dxfId="7127" priority="540" operator="lessThan">
      <formula>0.8</formula>
    </cfRule>
  </conditionalFormatting>
  <conditionalFormatting sqref="R84:R91">
    <cfRule type="cellIs" dxfId="7126" priority="535" operator="lessThan">
      <formula>0.8</formula>
    </cfRule>
    <cfRule type="cellIs" dxfId="7125" priority="536" operator="greaterThan">
      <formula>1</formula>
    </cfRule>
  </conditionalFormatting>
  <conditionalFormatting sqref="R84:R91">
    <cfRule type="cellIs" dxfId="7124" priority="533" operator="greaterThan">
      <formula>1</formula>
    </cfRule>
    <cfRule type="cellIs" dxfId="7123" priority="534" operator="lessThan">
      <formula>0.8</formula>
    </cfRule>
  </conditionalFormatting>
  <conditionalFormatting sqref="P84:P91">
    <cfRule type="cellIs" dxfId="7122" priority="532" operator="greaterThan">
      <formula>0</formula>
    </cfRule>
  </conditionalFormatting>
  <conditionalFormatting sqref="Q84:Q91">
    <cfRule type="cellIs" dxfId="7121" priority="537" operator="lessThan">
      <formula>0</formula>
    </cfRule>
  </conditionalFormatting>
  <conditionalFormatting sqref="Q84:Q91">
    <cfRule type="cellIs" dxfId="7120" priority="531" operator="lessThan">
      <formula>0</formula>
    </cfRule>
  </conditionalFormatting>
  <conditionalFormatting sqref="R84:R91">
    <cfRule type="cellIs" dxfId="7119" priority="529" operator="lessThan">
      <formula>0.8</formula>
    </cfRule>
    <cfRule type="cellIs" dxfId="7118" priority="530" operator="greaterThan">
      <formula>1</formula>
    </cfRule>
  </conditionalFormatting>
  <conditionalFormatting sqref="R84:R91">
    <cfRule type="cellIs" dxfId="7117" priority="527" operator="greaterThan">
      <formula>1</formula>
    </cfRule>
    <cfRule type="cellIs" dxfId="7116" priority="528" operator="lessThan">
      <formula>0.8</formula>
    </cfRule>
  </conditionalFormatting>
  <conditionalFormatting sqref="P84:P91">
    <cfRule type="cellIs" dxfId="7115" priority="526" operator="greaterThan">
      <formula>0</formula>
    </cfRule>
  </conditionalFormatting>
  <conditionalFormatting sqref="P84:P91">
    <cfRule type="cellIs" dxfId="7114" priority="520" operator="greaterThan">
      <formula>0</formula>
    </cfRule>
  </conditionalFormatting>
  <conditionalFormatting sqref="Q84:Q91">
    <cfRule type="cellIs" dxfId="7113" priority="525" operator="lessThan">
      <formula>0</formula>
    </cfRule>
  </conditionalFormatting>
  <conditionalFormatting sqref="R84:R91">
    <cfRule type="cellIs" dxfId="7112" priority="523" operator="lessThan">
      <formula>0.8</formula>
    </cfRule>
    <cfRule type="cellIs" dxfId="7111" priority="524" operator="greaterThan">
      <formula>1</formula>
    </cfRule>
  </conditionalFormatting>
  <conditionalFormatting sqref="R84:R91">
    <cfRule type="cellIs" dxfId="7110" priority="521" operator="greaterThan">
      <formula>1</formula>
    </cfRule>
    <cfRule type="cellIs" dxfId="7109" priority="522" operator="lessThan">
      <formula>0.8</formula>
    </cfRule>
  </conditionalFormatting>
  <conditionalFormatting sqref="P84:P91">
    <cfRule type="cellIs" dxfId="7108" priority="514" operator="greaterThan">
      <formula>0</formula>
    </cfRule>
  </conditionalFormatting>
  <conditionalFormatting sqref="Q84:Q91">
    <cfRule type="cellIs" dxfId="7107" priority="519" operator="lessThan">
      <formula>0</formula>
    </cfRule>
  </conditionalFormatting>
  <conditionalFormatting sqref="R84:R91">
    <cfRule type="cellIs" dxfId="7106" priority="517" operator="lessThan">
      <formula>0.8</formula>
    </cfRule>
    <cfRule type="cellIs" dxfId="7105" priority="518" operator="greaterThan">
      <formula>1</formula>
    </cfRule>
  </conditionalFormatting>
  <conditionalFormatting sqref="R84:R91">
    <cfRule type="cellIs" dxfId="7104" priority="515" operator="greaterThan">
      <formula>1</formula>
    </cfRule>
    <cfRule type="cellIs" dxfId="7103" priority="516" operator="lessThan">
      <formula>0.8</formula>
    </cfRule>
  </conditionalFormatting>
  <conditionalFormatting sqref="R84:R91">
    <cfRule type="cellIs" dxfId="7102" priority="511" operator="lessThan">
      <formula>0.8</formula>
    </cfRule>
    <cfRule type="cellIs" dxfId="7101" priority="512" operator="greaterThan">
      <formula>1</formula>
    </cfRule>
  </conditionalFormatting>
  <conditionalFormatting sqref="R84:R91">
    <cfRule type="cellIs" dxfId="7100" priority="509" operator="greaterThan">
      <formula>1</formula>
    </cfRule>
    <cfRule type="cellIs" dxfId="7099" priority="510" operator="lessThan">
      <formula>0.8</formula>
    </cfRule>
  </conditionalFormatting>
  <conditionalFormatting sqref="P84:P91">
    <cfRule type="cellIs" dxfId="7098" priority="508" operator="greaterThan">
      <formula>0</formula>
    </cfRule>
  </conditionalFormatting>
  <conditionalFormatting sqref="Q84:Q91">
    <cfRule type="cellIs" dxfId="7097" priority="513" operator="lessThan">
      <formula>0</formula>
    </cfRule>
  </conditionalFormatting>
  <conditionalFormatting sqref="P84:P91">
    <cfRule type="cellIs" dxfId="7096" priority="502" operator="greaterThan">
      <formula>0</formula>
    </cfRule>
  </conditionalFormatting>
  <conditionalFormatting sqref="Q84:Q91">
    <cfRule type="cellIs" dxfId="7095" priority="507" operator="lessThan">
      <formula>0</formula>
    </cfRule>
  </conditionalFormatting>
  <conditionalFormatting sqref="R84:R91">
    <cfRule type="cellIs" dxfId="7094" priority="505" operator="lessThan">
      <formula>0.8</formula>
    </cfRule>
    <cfRule type="cellIs" dxfId="7093" priority="506" operator="greaterThan">
      <formula>1</formula>
    </cfRule>
  </conditionalFormatting>
  <conditionalFormatting sqref="R84:R91">
    <cfRule type="cellIs" dxfId="7092" priority="503" operator="greaterThan">
      <formula>1</formula>
    </cfRule>
    <cfRule type="cellIs" dxfId="7091" priority="504" operator="lessThan">
      <formula>0.8</formula>
    </cfRule>
  </conditionalFormatting>
  <conditionalFormatting sqref="R84:R91">
    <cfRule type="cellIs" dxfId="7090" priority="499" operator="lessThan">
      <formula>0.8</formula>
    </cfRule>
    <cfRule type="cellIs" dxfId="7089" priority="500" operator="greaterThan">
      <formula>1</formula>
    </cfRule>
  </conditionalFormatting>
  <conditionalFormatting sqref="R84:R91">
    <cfRule type="cellIs" dxfId="7088" priority="497" operator="greaterThan">
      <formula>1</formula>
    </cfRule>
    <cfRule type="cellIs" dxfId="7087" priority="498" operator="lessThan">
      <formula>0.8</formula>
    </cfRule>
  </conditionalFormatting>
  <conditionalFormatting sqref="P84:P91">
    <cfRule type="cellIs" dxfId="7086" priority="496" operator="greaterThan">
      <formula>0</formula>
    </cfRule>
  </conditionalFormatting>
  <conditionalFormatting sqref="Q84:Q91">
    <cfRule type="cellIs" dxfId="7085" priority="501" operator="lessThan">
      <formula>0</formula>
    </cfRule>
  </conditionalFormatting>
  <conditionalFormatting sqref="R84:R91">
    <cfRule type="cellIs" dxfId="7084" priority="493" operator="lessThan">
      <formula>0.8</formula>
    </cfRule>
    <cfRule type="cellIs" dxfId="7083" priority="494" operator="greaterThan">
      <formula>1</formula>
    </cfRule>
  </conditionalFormatting>
  <conditionalFormatting sqref="R84:R91">
    <cfRule type="cellIs" dxfId="7082" priority="491" operator="greaterThan">
      <formula>1</formula>
    </cfRule>
    <cfRule type="cellIs" dxfId="7081" priority="492" operator="lessThan">
      <formula>0.8</formula>
    </cfRule>
  </conditionalFormatting>
  <conditionalFormatting sqref="P84:P91">
    <cfRule type="cellIs" dxfId="7080" priority="490" operator="greaterThan">
      <formula>0</formula>
    </cfRule>
  </conditionalFormatting>
  <conditionalFormatting sqref="Q84:Q91">
    <cfRule type="cellIs" dxfId="7079" priority="495" operator="lessThan">
      <formula>0</formula>
    </cfRule>
  </conditionalFormatting>
  <conditionalFormatting sqref="Q84:Q91">
    <cfRule type="cellIs" dxfId="7078" priority="489" operator="lessThan">
      <formula>0</formula>
    </cfRule>
  </conditionalFormatting>
  <conditionalFormatting sqref="R84:R91">
    <cfRule type="cellIs" dxfId="7077" priority="487" operator="lessThan">
      <formula>0.8</formula>
    </cfRule>
    <cfRule type="cellIs" dxfId="7076" priority="488" operator="greaterThan">
      <formula>1</formula>
    </cfRule>
  </conditionalFormatting>
  <conditionalFormatting sqref="R84:R91">
    <cfRule type="cellIs" dxfId="7075" priority="485" operator="greaterThan">
      <formula>1</formula>
    </cfRule>
    <cfRule type="cellIs" dxfId="7074" priority="486" operator="lessThan">
      <formula>0.8</formula>
    </cfRule>
  </conditionalFormatting>
  <conditionalFormatting sqref="P84:P91">
    <cfRule type="cellIs" dxfId="7073" priority="484" operator="greaterThan">
      <formula>0</formula>
    </cfRule>
  </conditionalFormatting>
  <conditionalFormatting sqref="Q84:Q91">
    <cfRule type="cellIs" dxfId="7072" priority="478" operator="lessThan">
      <formula>0</formula>
    </cfRule>
  </conditionalFormatting>
  <conditionalFormatting sqref="R84:R91">
    <cfRule type="cellIs" dxfId="7071" priority="482" operator="lessThan">
      <formula>0.8</formula>
    </cfRule>
    <cfRule type="cellIs" dxfId="7070" priority="483" operator="greaterThan">
      <formula>1</formula>
    </cfRule>
  </conditionalFormatting>
  <conditionalFormatting sqref="R84:R91">
    <cfRule type="cellIs" dxfId="7069" priority="480" operator="greaterThan">
      <formula>1</formula>
    </cfRule>
    <cfRule type="cellIs" dxfId="7068" priority="481" operator="lessThan">
      <formula>0.8</formula>
    </cfRule>
  </conditionalFormatting>
  <conditionalFormatting sqref="P84:P91">
    <cfRule type="cellIs" dxfId="7067" priority="479" operator="greaterThan">
      <formula>0</formula>
    </cfRule>
  </conditionalFormatting>
  <conditionalFormatting sqref="Q84:Q91">
    <cfRule type="cellIs" dxfId="7066" priority="477" operator="lessThan">
      <formula>0</formula>
    </cfRule>
  </conditionalFormatting>
  <conditionalFormatting sqref="R84:R91">
    <cfRule type="cellIs" dxfId="7065" priority="475" operator="lessThan">
      <formula>0.8</formula>
    </cfRule>
    <cfRule type="cellIs" dxfId="7064" priority="476" operator="greaterThan">
      <formula>1</formula>
    </cfRule>
  </conditionalFormatting>
  <conditionalFormatting sqref="R84:R91">
    <cfRule type="cellIs" dxfId="7063" priority="473" operator="greaterThan">
      <formula>1</formula>
    </cfRule>
    <cfRule type="cellIs" dxfId="7062" priority="474" operator="lessThan">
      <formula>0.8</formula>
    </cfRule>
  </conditionalFormatting>
  <conditionalFormatting sqref="P84:P91">
    <cfRule type="cellIs" dxfId="7061" priority="472" operator="greaterThan">
      <formula>0</formula>
    </cfRule>
  </conditionalFormatting>
  <conditionalFormatting sqref="Q84:Q91">
    <cfRule type="cellIs" dxfId="7060" priority="471" operator="lessThan">
      <formula>0</formula>
    </cfRule>
  </conditionalFormatting>
  <conditionalFormatting sqref="R84:R91">
    <cfRule type="cellIs" dxfId="7059" priority="469" operator="lessThan">
      <formula>0.8</formula>
    </cfRule>
    <cfRule type="cellIs" dxfId="7058" priority="470" operator="greaterThan">
      <formula>1</formula>
    </cfRule>
  </conditionalFormatting>
  <conditionalFormatting sqref="R84:R91">
    <cfRule type="cellIs" dxfId="7057" priority="467" operator="greaterThan">
      <formula>1</formula>
    </cfRule>
    <cfRule type="cellIs" dxfId="7056" priority="468" operator="lessThan">
      <formula>0.8</formula>
    </cfRule>
  </conditionalFormatting>
  <conditionalFormatting sqref="P84:P91">
    <cfRule type="cellIs" dxfId="7055" priority="466" operator="greaterThan">
      <formula>0</formula>
    </cfRule>
  </conditionalFormatting>
  <conditionalFormatting sqref="Q84:Q91">
    <cfRule type="cellIs" dxfId="7054" priority="465" operator="lessThan">
      <formula>0</formula>
    </cfRule>
  </conditionalFormatting>
  <conditionalFormatting sqref="R84:R91">
    <cfRule type="cellIs" dxfId="7053" priority="463" operator="lessThan">
      <formula>0.8</formula>
    </cfRule>
    <cfRule type="cellIs" dxfId="7052" priority="464" operator="greaterThan">
      <formula>1</formula>
    </cfRule>
  </conditionalFormatting>
  <conditionalFormatting sqref="R84:R91">
    <cfRule type="cellIs" dxfId="7051" priority="461" operator="greaterThan">
      <formula>1</formula>
    </cfRule>
    <cfRule type="cellIs" dxfId="7050" priority="462" operator="lessThan">
      <formula>0.8</formula>
    </cfRule>
  </conditionalFormatting>
  <conditionalFormatting sqref="P84:P91">
    <cfRule type="cellIs" dxfId="7049" priority="460" operator="greaterThan">
      <formula>0</formula>
    </cfRule>
  </conditionalFormatting>
  <conditionalFormatting sqref="Q84:Q91">
    <cfRule type="cellIs" dxfId="7048" priority="459" operator="lessThan">
      <formula>0</formula>
    </cfRule>
  </conditionalFormatting>
  <conditionalFormatting sqref="R84:R91">
    <cfRule type="cellIs" dxfId="7047" priority="457" operator="lessThan">
      <formula>0.8</formula>
    </cfRule>
    <cfRule type="cellIs" dxfId="7046" priority="458" operator="greaterThan">
      <formula>1</formula>
    </cfRule>
  </conditionalFormatting>
  <conditionalFormatting sqref="R84:R91">
    <cfRule type="cellIs" dxfId="7045" priority="455" operator="greaterThan">
      <formula>1</formula>
    </cfRule>
    <cfRule type="cellIs" dxfId="7044" priority="456" operator="lessThan">
      <formula>0.8</formula>
    </cfRule>
  </conditionalFormatting>
  <conditionalFormatting sqref="P84:P91">
    <cfRule type="cellIs" dxfId="7043" priority="454" operator="greaterThan">
      <formula>0</formula>
    </cfRule>
  </conditionalFormatting>
  <conditionalFormatting sqref="Q84:Q91">
    <cfRule type="cellIs" dxfId="7042" priority="453" operator="lessThan">
      <formula>0</formula>
    </cfRule>
  </conditionalFormatting>
  <conditionalFormatting sqref="R84:R91">
    <cfRule type="cellIs" dxfId="7041" priority="451" operator="lessThan">
      <formula>0.8</formula>
    </cfRule>
    <cfRule type="cellIs" dxfId="7040" priority="452" operator="greaterThan">
      <formula>1</formula>
    </cfRule>
  </conditionalFormatting>
  <conditionalFormatting sqref="R84:R91">
    <cfRule type="cellIs" dxfId="7039" priority="449" operator="greaterThan">
      <formula>1</formula>
    </cfRule>
    <cfRule type="cellIs" dxfId="7038" priority="450" operator="lessThan">
      <formula>0.8</formula>
    </cfRule>
  </conditionalFormatting>
  <conditionalFormatting sqref="P84:P91">
    <cfRule type="cellIs" dxfId="7037" priority="448" operator="greaterThan">
      <formula>0</formula>
    </cfRule>
  </conditionalFormatting>
  <conditionalFormatting sqref="P84:P91">
    <cfRule type="cellIs" dxfId="7036" priority="442" operator="greaterThan">
      <formula>0</formula>
    </cfRule>
  </conditionalFormatting>
  <conditionalFormatting sqref="Q84:Q91">
    <cfRule type="cellIs" dxfId="7035" priority="447" operator="lessThan">
      <formula>0</formula>
    </cfRule>
  </conditionalFormatting>
  <conditionalFormatting sqref="R84:R91">
    <cfRule type="cellIs" dxfId="7034" priority="445" operator="lessThan">
      <formula>0.8</formula>
    </cfRule>
    <cfRule type="cellIs" dxfId="7033" priority="446" operator="greaterThan">
      <formula>1</formula>
    </cfRule>
  </conditionalFormatting>
  <conditionalFormatting sqref="R84:R91">
    <cfRule type="cellIs" dxfId="7032" priority="443" operator="greaterThan">
      <formula>1</formula>
    </cfRule>
    <cfRule type="cellIs" dxfId="7031" priority="444" operator="lessThan">
      <formula>0.8</formula>
    </cfRule>
  </conditionalFormatting>
  <conditionalFormatting sqref="P84:P91">
    <cfRule type="cellIs" dxfId="7030" priority="436" operator="greaterThan">
      <formula>0</formula>
    </cfRule>
  </conditionalFormatting>
  <conditionalFormatting sqref="Q84:Q91">
    <cfRule type="cellIs" dxfId="7029" priority="441" operator="lessThan">
      <formula>0</formula>
    </cfRule>
  </conditionalFormatting>
  <conditionalFormatting sqref="R84:R91">
    <cfRule type="cellIs" dxfId="7028" priority="439" operator="lessThan">
      <formula>0.8</formula>
    </cfRule>
    <cfRule type="cellIs" dxfId="7027" priority="440" operator="greaterThan">
      <formula>1</formula>
    </cfRule>
  </conditionalFormatting>
  <conditionalFormatting sqref="R84:R91">
    <cfRule type="cellIs" dxfId="7026" priority="437" operator="greaterThan">
      <formula>1</formula>
    </cfRule>
    <cfRule type="cellIs" dxfId="7025" priority="438" operator="lessThan">
      <formula>0.8</formula>
    </cfRule>
  </conditionalFormatting>
  <conditionalFormatting sqref="R84:R91">
    <cfRule type="cellIs" dxfId="7024" priority="433" operator="lessThan">
      <formula>0.8</formula>
    </cfRule>
    <cfRule type="cellIs" dxfId="7023" priority="434" operator="greaterThan">
      <formula>1</formula>
    </cfRule>
  </conditionalFormatting>
  <conditionalFormatting sqref="R84:R91">
    <cfRule type="cellIs" dxfId="7022" priority="431" operator="greaterThan">
      <formula>1</formula>
    </cfRule>
    <cfRule type="cellIs" dxfId="7021" priority="432" operator="lessThan">
      <formula>0.8</formula>
    </cfRule>
  </conditionalFormatting>
  <conditionalFormatting sqref="P84:P91">
    <cfRule type="cellIs" dxfId="7020" priority="430" operator="greaterThan">
      <formula>0</formula>
    </cfRule>
  </conditionalFormatting>
  <conditionalFormatting sqref="Q84:Q91">
    <cfRule type="cellIs" dxfId="7019" priority="435" operator="lessThan">
      <formula>0</formula>
    </cfRule>
  </conditionalFormatting>
  <conditionalFormatting sqref="Q84:Q91">
    <cfRule type="cellIs" dxfId="7018" priority="424" operator="lessThan">
      <formula>0</formula>
    </cfRule>
  </conditionalFormatting>
  <conditionalFormatting sqref="P84:P91">
    <cfRule type="cellIs" dxfId="7017" priority="425" operator="greaterThan">
      <formula>0</formula>
    </cfRule>
  </conditionalFormatting>
  <conditionalFormatting sqref="R84:R91">
    <cfRule type="cellIs" dxfId="7016" priority="428" operator="lessThan">
      <formula>0.8</formula>
    </cfRule>
    <cfRule type="cellIs" dxfId="7015" priority="429" operator="greaterThan">
      <formula>1</formula>
    </cfRule>
  </conditionalFormatting>
  <conditionalFormatting sqref="R84:R91">
    <cfRule type="cellIs" dxfId="7014" priority="426" operator="greaterThan">
      <formula>1</formula>
    </cfRule>
    <cfRule type="cellIs" dxfId="7013" priority="427" operator="lessThan">
      <formula>0.8</formula>
    </cfRule>
  </conditionalFormatting>
  <conditionalFormatting sqref="Q84:Q91">
    <cfRule type="cellIs" dxfId="7012" priority="418" operator="lessThan">
      <formula>0</formula>
    </cfRule>
  </conditionalFormatting>
  <conditionalFormatting sqref="R84:R91">
    <cfRule type="cellIs" dxfId="7011" priority="422" operator="lessThan">
      <formula>0.8</formula>
    </cfRule>
    <cfRule type="cellIs" dxfId="7010" priority="423" operator="greaterThan">
      <formula>1</formula>
    </cfRule>
  </conditionalFormatting>
  <conditionalFormatting sqref="R84:R91">
    <cfRule type="cellIs" dxfId="7009" priority="420" operator="greaterThan">
      <formula>1</formula>
    </cfRule>
    <cfRule type="cellIs" dxfId="7008" priority="421" operator="lessThan">
      <formula>0.8</formula>
    </cfRule>
  </conditionalFormatting>
  <conditionalFormatting sqref="P84:P91">
    <cfRule type="cellIs" dxfId="7007" priority="419" operator="greaterThan">
      <formula>0</formula>
    </cfRule>
  </conditionalFormatting>
  <conditionalFormatting sqref="Q84:Q91">
    <cfRule type="cellIs" dxfId="7006" priority="417" operator="lessThan">
      <formula>0</formula>
    </cfRule>
  </conditionalFormatting>
  <conditionalFormatting sqref="R84:R91">
    <cfRule type="cellIs" dxfId="7005" priority="415" operator="lessThan">
      <formula>0.8</formula>
    </cfRule>
    <cfRule type="cellIs" dxfId="7004" priority="416" operator="greaterThan">
      <formula>1</formula>
    </cfRule>
  </conditionalFormatting>
  <conditionalFormatting sqref="R84:R91">
    <cfRule type="cellIs" dxfId="7003" priority="413" operator="greaterThan">
      <formula>1</formula>
    </cfRule>
    <cfRule type="cellIs" dxfId="7002" priority="414" operator="lessThan">
      <formula>0.8</formula>
    </cfRule>
  </conditionalFormatting>
  <conditionalFormatting sqref="P84:P91">
    <cfRule type="cellIs" dxfId="7001" priority="412" operator="greaterThan">
      <formula>0</formula>
    </cfRule>
  </conditionalFormatting>
  <conditionalFormatting sqref="Q84:Q91">
    <cfRule type="cellIs" dxfId="7000" priority="411" operator="lessThan">
      <formula>0</formula>
    </cfRule>
  </conditionalFormatting>
  <conditionalFormatting sqref="R84:R91">
    <cfRule type="cellIs" dxfId="6999" priority="409" operator="lessThan">
      <formula>0.8</formula>
    </cfRule>
    <cfRule type="cellIs" dxfId="6998" priority="410" operator="greaterThan">
      <formula>1</formula>
    </cfRule>
  </conditionalFormatting>
  <conditionalFormatting sqref="R84:R91">
    <cfRule type="cellIs" dxfId="6997" priority="407" operator="greaterThan">
      <formula>1</formula>
    </cfRule>
    <cfRule type="cellIs" dxfId="6996" priority="408" operator="lessThan">
      <formula>0.8</formula>
    </cfRule>
  </conditionalFormatting>
  <conditionalFormatting sqref="P84:P91">
    <cfRule type="cellIs" dxfId="6995" priority="406" operator="greaterThan">
      <formula>0</formula>
    </cfRule>
  </conditionalFormatting>
  <conditionalFormatting sqref="Q84:Q91">
    <cfRule type="cellIs" dxfId="6994" priority="405" operator="lessThan">
      <formula>0</formula>
    </cfRule>
  </conditionalFormatting>
  <conditionalFormatting sqref="R84:R91">
    <cfRule type="cellIs" dxfId="6993" priority="403" operator="lessThan">
      <formula>0.8</formula>
    </cfRule>
    <cfRule type="cellIs" dxfId="6992" priority="404" operator="greaterThan">
      <formula>1</formula>
    </cfRule>
  </conditionalFormatting>
  <conditionalFormatting sqref="R84:R91">
    <cfRule type="cellIs" dxfId="6991" priority="401" operator="greaterThan">
      <formula>1</formula>
    </cfRule>
    <cfRule type="cellIs" dxfId="6990" priority="402" operator="lessThan">
      <formula>0.8</formula>
    </cfRule>
  </conditionalFormatting>
  <conditionalFormatting sqref="P84:P91">
    <cfRule type="cellIs" dxfId="6989" priority="400" operator="greaterThan">
      <formula>0</formula>
    </cfRule>
  </conditionalFormatting>
  <conditionalFormatting sqref="Q84:Q91">
    <cfRule type="cellIs" dxfId="6988" priority="399" operator="lessThan">
      <formula>0</formula>
    </cfRule>
  </conditionalFormatting>
  <conditionalFormatting sqref="R84:R91">
    <cfRule type="cellIs" dxfId="6987" priority="397" operator="lessThan">
      <formula>0.8</formula>
    </cfRule>
    <cfRule type="cellIs" dxfId="6986" priority="398" operator="greaterThan">
      <formula>1</formula>
    </cfRule>
  </conditionalFormatting>
  <conditionalFormatting sqref="R84:R91">
    <cfRule type="cellIs" dxfId="6985" priority="395" operator="greaterThan">
      <formula>1</formula>
    </cfRule>
    <cfRule type="cellIs" dxfId="6984" priority="396" operator="lessThan">
      <formula>0.8</formula>
    </cfRule>
  </conditionalFormatting>
  <conditionalFormatting sqref="P84:P91">
    <cfRule type="cellIs" dxfId="6983" priority="394" operator="greaterThan">
      <formula>0</formula>
    </cfRule>
  </conditionalFormatting>
  <conditionalFormatting sqref="Q84:Q91">
    <cfRule type="cellIs" dxfId="6982" priority="393" operator="lessThan">
      <formula>0</formula>
    </cfRule>
  </conditionalFormatting>
  <conditionalFormatting sqref="R84:R91">
    <cfRule type="cellIs" dxfId="6981" priority="391" operator="lessThan">
      <formula>0.8</formula>
    </cfRule>
    <cfRule type="cellIs" dxfId="6980" priority="392" operator="greaterThan">
      <formula>1</formula>
    </cfRule>
  </conditionalFormatting>
  <conditionalFormatting sqref="R84:R91">
    <cfRule type="cellIs" dxfId="6979" priority="389" operator="greaterThan">
      <formula>1</formula>
    </cfRule>
    <cfRule type="cellIs" dxfId="6978" priority="390" operator="lessThan">
      <formula>0.8</formula>
    </cfRule>
  </conditionalFormatting>
  <conditionalFormatting sqref="P84:P91">
    <cfRule type="cellIs" dxfId="6977" priority="388" operator="greaterThan">
      <formula>0</formula>
    </cfRule>
  </conditionalFormatting>
  <conditionalFormatting sqref="Q84:Q91">
    <cfRule type="cellIs" dxfId="6976" priority="387" operator="lessThan">
      <formula>0</formula>
    </cfRule>
  </conditionalFormatting>
  <conditionalFormatting sqref="R84:R91">
    <cfRule type="cellIs" dxfId="6975" priority="385" operator="lessThan">
      <formula>0.8</formula>
    </cfRule>
    <cfRule type="cellIs" dxfId="6974" priority="386" operator="greaterThan">
      <formula>1</formula>
    </cfRule>
  </conditionalFormatting>
  <conditionalFormatting sqref="R84:R91">
    <cfRule type="cellIs" dxfId="6973" priority="383" operator="greaterThan">
      <formula>1</formula>
    </cfRule>
    <cfRule type="cellIs" dxfId="6972" priority="384" operator="lessThan">
      <formula>0.8</formula>
    </cfRule>
  </conditionalFormatting>
  <conditionalFormatting sqref="P84:P91">
    <cfRule type="cellIs" dxfId="6971" priority="382" operator="greaterThan">
      <formula>0</formula>
    </cfRule>
  </conditionalFormatting>
  <conditionalFormatting sqref="Q84:Q91">
    <cfRule type="cellIs" dxfId="6970" priority="381" operator="lessThan">
      <formula>0</formula>
    </cfRule>
  </conditionalFormatting>
  <conditionalFormatting sqref="R84:R91">
    <cfRule type="cellIs" dxfId="6969" priority="379" operator="lessThan">
      <formula>0.8</formula>
    </cfRule>
    <cfRule type="cellIs" dxfId="6968" priority="380" operator="greaterThan">
      <formula>1</formula>
    </cfRule>
  </conditionalFormatting>
  <conditionalFormatting sqref="R84:R91">
    <cfRule type="cellIs" dxfId="6967" priority="377" operator="greaterThan">
      <formula>1</formula>
    </cfRule>
    <cfRule type="cellIs" dxfId="6966" priority="378" operator="lessThan">
      <formula>0.8</formula>
    </cfRule>
  </conditionalFormatting>
  <conditionalFormatting sqref="P84:P91">
    <cfRule type="cellIs" dxfId="6965" priority="376" operator="greaterThan">
      <formula>0</formula>
    </cfRule>
  </conditionalFormatting>
  <conditionalFormatting sqref="P84:P91">
    <cfRule type="cellIs" dxfId="6964" priority="370" operator="greaterThan">
      <formula>0</formula>
    </cfRule>
  </conditionalFormatting>
  <conditionalFormatting sqref="Q84:Q91">
    <cfRule type="cellIs" dxfId="6963" priority="375" operator="lessThan">
      <formula>0</formula>
    </cfRule>
  </conditionalFormatting>
  <conditionalFormatting sqref="R84:R91">
    <cfRule type="cellIs" dxfId="6962" priority="373" operator="lessThan">
      <formula>0.8</formula>
    </cfRule>
    <cfRule type="cellIs" dxfId="6961" priority="374" operator="greaterThan">
      <formula>1</formula>
    </cfRule>
  </conditionalFormatting>
  <conditionalFormatting sqref="R84:R91">
    <cfRule type="cellIs" dxfId="6960" priority="371" operator="greaterThan">
      <formula>1</formula>
    </cfRule>
    <cfRule type="cellIs" dxfId="6959" priority="372" operator="lessThan">
      <formula>0.8</formula>
    </cfRule>
  </conditionalFormatting>
  <conditionalFormatting sqref="P84:P91">
    <cfRule type="cellIs" dxfId="6958" priority="364" operator="greaterThan">
      <formula>0</formula>
    </cfRule>
  </conditionalFormatting>
  <conditionalFormatting sqref="Q84:Q91">
    <cfRule type="cellIs" dxfId="6957" priority="369" operator="lessThan">
      <formula>0</formula>
    </cfRule>
  </conditionalFormatting>
  <conditionalFormatting sqref="R84:R91">
    <cfRule type="cellIs" dxfId="6956" priority="367" operator="lessThan">
      <formula>0.8</formula>
    </cfRule>
    <cfRule type="cellIs" dxfId="6955" priority="368" operator="greaterThan">
      <formula>1</formula>
    </cfRule>
  </conditionalFormatting>
  <conditionalFormatting sqref="R84:R91">
    <cfRule type="cellIs" dxfId="6954" priority="365" operator="greaterThan">
      <formula>1</formula>
    </cfRule>
    <cfRule type="cellIs" dxfId="6953" priority="366" operator="lessThan">
      <formula>0.8</formula>
    </cfRule>
  </conditionalFormatting>
  <conditionalFormatting sqref="R84:R91">
    <cfRule type="cellIs" dxfId="6952" priority="361" operator="lessThan">
      <formula>0.8</formula>
    </cfRule>
    <cfRule type="cellIs" dxfId="6951" priority="362" operator="greaterThan">
      <formula>1</formula>
    </cfRule>
  </conditionalFormatting>
  <conditionalFormatting sqref="R84:R91">
    <cfRule type="cellIs" dxfId="6950" priority="359" operator="greaterThan">
      <formula>1</formula>
    </cfRule>
    <cfRule type="cellIs" dxfId="6949" priority="360" operator="lessThan">
      <formula>0.8</formula>
    </cfRule>
  </conditionalFormatting>
  <conditionalFormatting sqref="P84:P91">
    <cfRule type="cellIs" dxfId="6948" priority="358" operator="greaterThan">
      <formula>0</formula>
    </cfRule>
  </conditionalFormatting>
  <conditionalFormatting sqref="Q84:Q91">
    <cfRule type="cellIs" dxfId="6947" priority="363" operator="lessThan">
      <formula>0</formula>
    </cfRule>
  </conditionalFormatting>
  <conditionalFormatting sqref="Q84:Q91">
    <cfRule type="cellIs" dxfId="6946" priority="357" operator="lessThan">
      <formula>0</formula>
    </cfRule>
  </conditionalFormatting>
  <conditionalFormatting sqref="R84:R91">
    <cfRule type="cellIs" dxfId="6945" priority="355" operator="lessThan">
      <formula>0.8</formula>
    </cfRule>
    <cfRule type="cellIs" dxfId="6944" priority="356" operator="greaterThan">
      <formula>1</formula>
    </cfRule>
  </conditionalFormatting>
  <conditionalFormatting sqref="R84:R91">
    <cfRule type="cellIs" dxfId="6943" priority="353" operator="greaterThan">
      <formula>1</formula>
    </cfRule>
    <cfRule type="cellIs" dxfId="6942" priority="354" operator="lessThan">
      <formula>0.8</formula>
    </cfRule>
  </conditionalFormatting>
  <conditionalFormatting sqref="P84:P91">
    <cfRule type="cellIs" dxfId="6941" priority="352" operator="greaterThan">
      <formula>0</formula>
    </cfRule>
  </conditionalFormatting>
  <conditionalFormatting sqref="P84:P91">
    <cfRule type="cellIs" dxfId="6940" priority="346" operator="greaterThan">
      <formula>0</formula>
    </cfRule>
  </conditionalFormatting>
  <conditionalFormatting sqref="Q84:Q91">
    <cfRule type="cellIs" dxfId="6939" priority="351" operator="lessThan">
      <formula>0</formula>
    </cfRule>
  </conditionalFormatting>
  <conditionalFormatting sqref="R84:R91">
    <cfRule type="cellIs" dxfId="6938" priority="349" operator="lessThan">
      <formula>0.8</formula>
    </cfRule>
    <cfRule type="cellIs" dxfId="6937" priority="350" operator="greaterThan">
      <formula>1</formula>
    </cfRule>
  </conditionalFormatting>
  <conditionalFormatting sqref="R84:R91">
    <cfRule type="cellIs" dxfId="6936" priority="347" operator="greaterThan">
      <formula>1</formula>
    </cfRule>
    <cfRule type="cellIs" dxfId="6935" priority="348" operator="lessThan">
      <formula>0.8</formula>
    </cfRule>
  </conditionalFormatting>
  <conditionalFormatting sqref="P84:P91">
    <cfRule type="cellIs" dxfId="6934" priority="340" operator="greaterThan">
      <formula>0</formula>
    </cfRule>
  </conditionalFormatting>
  <conditionalFormatting sqref="Q84:Q91">
    <cfRule type="cellIs" dxfId="6933" priority="345" operator="lessThan">
      <formula>0</formula>
    </cfRule>
  </conditionalFormatting>
  <conditionalFormatting sqref="R84:R91">
    <cfRule type="cellIs" dxfId="6932" priority="343" operator="lessThan">
      <formula>0.8</formula>
    </cfRule>
    <cfRule type="cellIs" dxfId="6931" priority="344" operator="greaterThan">
      <formula>1</formula>
    </cfRule>
  </conditionalFormatting>
  <conditionalFormatting sqref="R84:R91">
    <cfRule type="cellIs" dxfId="6930" priority="341" operator="greaterThan">
      <formula>1</formula>
    </cfRule>
    <cfRule type="cellIs" dxfId="6929" priority="342" operator="lessThan">
      <formula>0.8</formula>
    </cfRule>
  </conditionalFormatting>
  <conditionalFormatting sqref="R84:R91">
    <cfRule type="cellIs" dxfId="6928" priority="337" operator="lessThan">
      <formula>0.8</formula>
    </cfRule>
    <cfRule type="cellIs" dxfId="6927" priority="338" operator="greaterThan">
      <formula>1</formula>
    </cfRule>
  </conditionalFormatting>
  <conditionalFormatting sqref="R84:R91">
    <cfRule type="cellIs" dxfId="6926" priority="335" operator="greaterThan">
      <formula>1</formula>
    </cfRule>
    <cfRule type="cellIs" dxfId="6925" priority="336" operator="lessThan">
      <formula>0.8</formula>
    </cfRule>
  </conditionalFormatting>
  <conditionalFormatting sqref="P84:P91">
    <cfRule type="cellIs" dxfId="6924" priority="334" operator="greaterThan">
      <formula>0</formula>
    </cfRule>
  </conditionalFormatting>
  <conditionalFormatting sqref="Q84:Q91">
    <cfRule type="cellIs" dxfId="6923" priority="339" operator="lessThan">
      <formula>0</formula>
    </cfRule>
  </conditionalFormatting>
  <conditionalFormatting sqref="P84:P91">
    <cfRule type="cellIs" dxfId="6922" priority="328" operator="greaterThan">
      <formula>0</formula>
    </cfRule>
  </conditionalFormatting>
  <conditionalFormatting sqref="Q84:Q91">
    <cfRule type="cellIs" dxfId="6921" priority="333" operator="lessThan">
      <formula>0</formula>
    </cfRule>
  </conditionalFormatting>
  <conditionalFormatting sqref="R84:R91">
    <cfRule type="cellIs" dxfId="6920" priority="331" operator="lessThan">
      <formula>0.8</formula>
    </cfRule>
    <cfRule type="cellIs" dxfId="6919" priority="332" operator="greaterThan">
      <formula>1</formula>
    </cfRule>
  </conditionalFormatting>
  <conditionalFormatting sqref="R84:R91">
    <cfRule type="cellIs" dxfId="6918" priority="329" operator="greaterThan">
      <formula>1</formula>
    </cfRule>
    <cfRule type="cellIs" dxfId="6917" priority="330" operator="lessThan">
      <formula>0.8</formula>
    </cfRule>
  </conditionalFormatting>
  <conditionalFormatting sqref="R84:R91">
    <cfRule type="cellIs" dxfId="6916" priority="325" operator="lessThan">
      <formula>0.8</formula>
    </cfRule>
    <cfRule type="cellIs" dxfId="6915" priority="326" operator="greaterThan">
      <formula>1</formula>
    </cfRule>
  </conditionalFormatting>
  <conditionalFormatting sqref="R84:R91">
    <cfRule type="cellIs" dxfId="6914" priority="323" operator="greaterThan">
      <formula>1</formula>
    </cfRule>
    <cfRule type="cellIs" dxfId="6913" priority="324" operator="lessThan">
      <formula>0.8</formula>
    </cfRule>
  </conditionalFormatting>
  <conditionalFormatting sqref="P84:P91">
    <cfRule type="cellIs" dxfId="6912" priority="322" operator="greaterThan">
      <formula>0</formula>
    </cfRule>
  </conditionalFormatting>
  <conditionalFormatting sqref="Q84:Q91">
    <cfRule type="cellIs" dxfId="6911" priority="327" operator="lessThan">
      <formula>0</formula>
    </cfRule>
  </conditionalFormatting>
  <conditionalFormatting sqref="R84:R91">
    <cfRule type="cellIs" dxfId="6910" priority="319" operator="lessThan">
      <formula>0.8</formula>
    </cfRule>
    <cfRule type="cellIs" dxfId="6909" priority="320" operator="greaterThan">
      <formula>1</formula>
    </cfRule>
  </conditionalFormatting>
  <conditionalFormatting sqref="R84:R91">
    <cfRule type="cellIs" dxfId="6908" priority="317" operator="greaterThan">
      <formula>1</formula>
    </cfRule>
    <cfRule type="cellIs" dxfId="6907" priority="318" operator="lessThan">
      <formula>0.8</formula>
    </cfRule>
  </conditionalFormatting>
  <conditionalFormatting sqref="P84:P91">
    <cfRule type="cellIs" dxfId="6906" priority="316" operator="greaterThan">
      <formula>0</formula>
    </cfRule>
  </conditionalFormatting>
  <conditionalFormatting sqref="Q84:Q91">
    <cfRule type="cellIs" dxfId="6905" priority="321" operator="lessThan">
      <formula>0</formula>
    </cfRule>
  </conditionalFormatting>
  <conditionalFormatting sqref="Q84:Q91">
    <cfRule type="cellIs" dxfId="6904" priority="315" operator="lessThan">
      <formula>0</formula>
    </cfRule>
  </conditionalFormatting>
  <conditionalFormatting sqref="R84:R91">
    <cfRule type="cellIs" dxfId="6903" priority="313" operator="lessThan">
      <formula>0.8</formula>
    </cfRule>
    <cfRule type="cellIs" dxfId="6902" priority="314" operator="greaterThan">
      <formula>1</formula>
    </cfRule>
  </conditionalFormatting>
  <conditionalFormatting sqref="R84:R91">
    <cfRule type="cellIs" dxfId="6901" priority="311" operator="greaterThan">
      <formula>1</formula>
    </cfRule>
    <cfRule type="cellIs" dxfId="6900" priority="312" operator="lessThan">
      <formula>0.8</formula>
    </cfRule>
  </conditionalFormatting>
  <conditionalFormatting sqref="P84:P91">
    <cfRule type="cellIs" dxfId="6899" priority="310" operator="greaterThan">
      <formula>0</formula>
    </cfRule>
  </conditionalFormatting>
  <conditionalFormatting sqref="Q84:Q91">
    <cfRule type="cellIs" dxfId="6898" priority="304" operator="lessThan">
      <formula>0</formula>
    </cfRule>
  </conditionalFormatting>
  <conditionalFormatting sqref="R84:R91">
    <cfRule type="cellIs" dxfId="6897" priority="308" operator="lessThan">
      <formula>0.8</formula>
    </cfRule>
    <cfRule type="cellIs" dxfId="6896" priority="309" operator="greaterThan">
      <formula>1</formula>
    </cfRule>
  </conditionalFormatting>
  <conditionalFormatting sqref="R84:R91">
    <cfRule type="cellIs" dxfId="6895" priority="306" operator="greaterThan">
      <formula>1</formula>
    </cfRule>
    <cfRule type="cellIs" dxfId="6894" priority="307" operator="lessThan">
      <formula>0.8</formula>
    </cfRule>
  </conditionalFormatting>
  <conditionalFormatting sqref="P84:P91">
    <cfRule type="cellIs" dxfId="6893" priority="305" operator="greaterThan">
      <formula>0</formula>
    </cfRule>
  </conditionalFormatting>
  <conditionalFormatting sqref="Q84:Q91">
    <cfRule type="cellIs" dxfId="6892" priority="303" operator="lessThan">
      <formula>0</formula>
    </cfRule>
  </conditionalFormatting>
  <conditionalFormatting sqref="R84:R91">
    <cfRule type="cellIs" dxfId="6891" priority="301" operator="lessThan">
      <formula>0.8</formula>
    </cfRule>
    <cfRule type="cellIs" dxfId="6890" priority="302" operator="greaterThan">
      <formula>1</formula>
    </cfRule>
  </conditionalFormatting>
  <conditionalFormatting sqref="R84:R91">
    <cfRule type="cellIs" dxfId="6889" priority="299" operator="greaterThan">
      <formula>1</formula>
    </cfRule>
    <cfRule type="cellIs" dxfId="6888" priority="300" operator="lessThan">
      <formula>0.8</formula>
    </cfRule>
  </conditionalFormatting>
  <conditionalFormatting sqref="P84:P91">
    <cfRule type="cellIs" dxfId="6887" priority="298" operator="greaterThan">
      <formula>0</formula>
    </cfRule>
  </conditionalFormatting>
  <conditionalFormatting sqref="Q84:Q91">
    <cfRule type="cellIs" dxfId="6886" priority="297" operator="lessThan">
      <formula>0</formula>
    </cfRule>
  </conditionalFormatting>
  <conditionalFormatting sqref="R84:R91">
    <cfRule type="cellIs" dxfId="6885" priority="295" operator="lessThan">
      <formula>0.8</formula>
    </cfRule>
    <cfRule type="cellIs" dxfId="6884" priority="296" operator="greaterThan">
      <formula>1</formula>
    </cfRule>
  </conditionalFormatting>
  <conditionalFormatting sqref="R84:R91">
    <cfRule type="cellIs" dxfId="6883" priority="293" operator="greaterThan">
      <formula>1</formula>
    </cfRule>
    <cfRule type="cellIs" dxfId="6882" priority="294" operator="lessThan">
      <formula>0.8</formula>
    </cfRule>
  </conditionalFormatting>
  <conditionalFormatting sqref="P84:P91">
    <cfRule type="cellIs" dxfId="6881" priority="292" operator="greaterThan">
      <formula>0</formula>
    </cfRule>
  </conditionalFormatting>
  <conditionalFormatting sqref="Q84:Q91">
    <cfRule type="cellIs" dxfId="6880" priority="291" operator="lessThan">
      <formula>0</formula>
    </cfRule>
  </conditionalFormatting>
  <conditionalFormatting sqref="R84:R91">
    <cfRule type="cellIs" dxfId="6879" priority="289" operator="lessThan">
      <formula>0.8</formula>
    </cfRule>
    <cfRule type="cellIs" dxfId="6878" priority="290" operator="greaterThan">
      <formula>1</formula>
    </cfRule>
  </conditionalFormatting>
  <conditionalFormatting sqref="R84:R91">
    <cfRule type="cellIs" dxfId="6877" priority="287" operator="greaterThan">
      <formula>1</formula>
    </cfRule>
    <cfRule type="cellIs" dxfId="6876" priority="288" operator="lessThan">
      <formula>0.8</formula>
    </cfRule>
  </conditionalFormatting>
  <conditionalFormatting sqref="P84:P91">
    <cfRule type="cellIs" dxfId="6875" priority="286" operator="greaterThan">
      <formula>0</formula>
    </cfRule>
  </conditionalFormatting>
  <conditionalFormatting sqref="Q84:Q91">
    <cfRule type="cellIs" dxfId="6874" priority="285" operator="lessThan">
      <formula>0</formula>
    </cfRule>
  </conditionalFormatting>
  <conditionalFormatting sqref="R84:R91">
    <cfRule type="cellIs" dxfId="6873" priority="283" operator="lessThan">
      <formula>0.8</formula>
    </cfRule>
    <cfRule type="cellIs" dxfId="6872" priority="284" operator="greaterThan">
      <formula>1</formula>
    </cfRule>
  </conditionalFormatting>
  <conditionalFormatting sqref="R84:R91">
    <cfRule type="cellIs" dxfId="6871" priority="281" operator="greaterThan">
      <formula>1</formula>
    </cfRule>
    <cfRule type="cellIs" dxfId="6870" priority="282" operator="lessThan">
      <formula>0.8</formula>
    </cfRule>
  </conditionalFormatting>
  <conditionalFormatting sqref="P84:P91">
    <cfRule type="cellIs" dxfId="6869" priority="280" operator="greaterThan">
      <formula>0</formula>
    </cfRule>
  </conditionalFormatting>
  <conditionalFormatting sqref="Q84:Q91">
    <cfRule type="cellIs" dxfId="6868" priority="279" operator="lessThan">
      <formula>0</formula>
    </cfRule>
  </conditionalFormatting>
  <conditionalFormatting sqref="R84:R91">
    <cfRule type="cellIs" dxfId="6867" priority="277" operator="lessThan">
      <formula>0.8</formula>
    </cfRule>
    <cfRule type="cellIs" dxfId="6866" priority="278" operator="greaterThan">
      <formula>1</formula>
    </cfRule>
  </conditionalFormatting>
  <conditionalFormatting sqref="R84:R91">
    <cfRule type="cellIs" dxfId="6865" priority="275" operator="greaterThan">
      <formula>1</formula>
    </cfRule>
    <cfRule type="cellIs" dxfId="6864" priority="276" operator="lessThan">
      <formula>0.8</formula>
    </cfRule>
  </conditionalFormatting>
  <conditionalFormatting sqref="P84:P91">
    <cfRule type="cellIs" dxfId="6863" priority="274" operator="greaterThan">
      <formula>0</formula>
    </cfRule>
  </conditionalFormatting>
  <conditionalFormatting sqref="P84:P91">
    <cfRule type="cellIs" dxfId="6862" priority="268" operator="greaterThan">
      <formula>0</formula>
    </cfRule>
  </conditionalFormatting>
  <conditionalFormatting sqref="Q84:Q91">
    <cfRule type="cellIs" dxfId="6861" priority="273" operator="lessThan">
      <formula>0</formula>
    </cfRule>
  </conditionalFormatting>
  <conditionalFormatting sqref="R84:R91">
    <cfRule type="cellIs" dxfId="6860" priority="271" operator="lessThan">
      <formula>0.8</formula>
    </cfRule>
    <cfRule type="cellIs" dxfId="6859" priority="272" operator="greaterThan">
      <formula>1</formula>
    </cfRule>
  </conditionalFormatting>
  <conditionalFormatting sqref="R84:R91">
    <cfRule type="cellIs" dxfId="6858" priority="269" operator="greaterThan">
      <formula>1</formula>
    </cfRule>
    <cfRule type="cellIs" dxfId="6857" priority="270" operator="lessThan">
      <formula>0.8</formula>
    </cfRule>
  </conditionalFormatting>
  <conditionalFormatting sqref="P84:P91">
    <cfRule type="cellIs" dxfId="6856" priority="262" operator="greaterThan">
      <formula>0</formula>
    </cfRule>
  </conditionalFormatting>
  <conditionalFormatting sqref="Q84:Q91">
    <cfRule type="cellIs" dxfId="6855" priority="267" operator="lessThan">
      <formula>0</formula>
    </cfRule>
  </conditionalFormatting>
  <conditionalFormatting sqref="R84:R91">
    <cfRule type="cellIs" dxfId="6854" priority="265" operator="lessThan">
      <formula>0.8</formula>
    </cfRule>
    <cfRule type="cellIs" dxfId="6853" priority="266" operator="greaterThan">
      <formula>1</formula>
    </cfRule>
  </conditionalFormatting>
  <conditionalFormatting sqref="R84:R91">
    <cfRule type="cellIs" dxfId="6852" priority="263" operator="greaterThan">
      <formula>1</formula>
    </cfRule>
    <cfRule type="cellIs" dxfId="6851" priority="264" operator="lessThan">
      <formula>0.8</formula>
    </cfRule>
  </conditionalFormatting>
  <conditionalFormatting sqref="R84:R91">
    <cfRule type="cellIs" dxfId="6850" priority="259" operator="lessThan">
      <formula>0.8</formula>
    </cfRule>
    <cfRule type="cellIs" dxfId="6849" priority="260" operator="greaterThan">
      <formula>1</formula>
    </cfRule>
  </conditionalFormatting>
  <conditionalFormatting sqref="R84:R91">
    <cfRule type="cellIs" dxfId="6848" priority="257" operator="greaterThan">
      <formula>1</formula>
    </cfRule>
    <cfRule type="cellIs" dxfId="6847" priority="258" operator="lessThan">
      <formula>0.8</formula>
    </cfRule>
  </conditionalFormatting>
  <conditionalFormatting sqref="P84:P91">
    <cfRule type="cellIs" dxfId="6846" priority="256" operator="greaterThan">
      <formula>0</formula>
    </cfRule>
  </conditionalFormatting>
  <conditionalFormatting sqref="Q84:Q91">
    <cfRule type="cellIs" dxfId="6845" priority="261" operator="lessThan">
      <formula>0</formula>
    </cfRule>
  </conditionalFormatting>
  <conditionalFormatting sqref="Q84:Q91">
    <cfRule type="cellIs" dxfId="6844" priority="255" operator="lessThan">
      <formula>0</formula>
    </cfRule>
  </conditionalFormatting>
  <conditionalFormatting sqref="R84:R91">
    <cfRule type="cellIs" dxfId="6843" priority="253" operator="lessThan">
      <formula>0.8</formula>
    </cfRule>
    <cfRule type="cellIs" dxfId="6842" priority="254" operator="greaterThan">
      <formula>1</formula>
    </cfRule>
  </conditionalFormatting>
  <conditionalFormatting sqref="R84:R91">
    <cfRule type="cellIs" dxfId="6841" priority="251" operator="greaterThan">
      <formula>1</formula>
    </cfRule>
    <cfRule type="cellIs" dxfId="6840" priority="252" operator="lessThan">
      <formula>0.8</formula>
    </cfRule>
  </conditionalFormatting>
  <conditionalFormatting sqref="P84:P91">
    <cfRule type="cellIs" dxfId="6839" priority="250" operator="greaterThan">
      <formula>0</formula>
    </cfRule>
  </conditionalFormatting>
  <conditionalFormatting sqref="Q84:Q91">
    <cfRule type="cellIs" dxfId="6838" priority="249" operator="lessThan">
      <formula>0</formula>
    </cfRule>
  </conditionalFormatting>
  <conditionalFormatting sqref="R84:R91">
    <cfRule type="cellIs" dxfId="6837" priority="247" operator="lessThan">
      <formula>0.8</formula>
    </cfRule>
    <cfRule type="cellIs" dxfId="6836" priority="248" operator="greaterThan">
      <formula>1</formula>
    </cfRule>
  </conditionalFormatting>
  <conditionalFormatting sqref="R84:R91">
    <cfRule type="cellIs" dxfId="6835" priority="245" operator="greaterThan">
      <formula>1</formula>
    </cfRule>
    <cfRule type="cellIs" dxfId="6834" priority="246" operator="lessThan">
      <formula>0.8</formula>
    </cfRule>
  </conditionalFormatting>
  <conditionalFormatting sqref="P84:P91">
    <cfRule type="cellIs" dxfId="6833" priority="244" operator="greaterThan">
      <formula>0</formula>
    </cfRule>
  </conditionalFormatting>
  <conditionalFormatting sqref="Q84:Q91">
    <cfRule type="cellIs" dxfId="6832" priority="243" operator="lessThan">
      <formula>0</formula>
    </cfRule>
  </conditionalFormatting>
  <conditionalFormatting sqref="R84:R91">
    <cfRule type="cellIs" dxfId="6831" priority="241" operator="lessThan">
      <formula>0.8</formula>
    </cfRule>
    <cfRule type="cellIs" dxfId="6830" priority="242" operator="greaterThan">
      <formula>1</formula>
    </cfRule>
  </conditionalFormatting>
  <conditionalFormatting sqref="R84:R91">
    <cfRule type="cellIs" dxfId="6829" priority="239" operator="greaterThan">
      <formula>1</formula>
    </cfRule>
    <cfRule type="cellIs" dxfId="6828" priority="240" operator="lessThan">
      <formula>0.8</formula>
    </cfRule>
  </conditionalFormatting>
  <conditionalFormatting sqref="P84:P91">
    <cfRule type="cellIs" dxfId="6827" priority="238" operator="greaterThan">
      <formula>0</formula>
    </cfRule>
  </conditionalFormatting>
  <conditionalFormatting sqref="Q84:Q91">
    <cfRule type="cellIs" dxfId="6826" priority="237" operator="lessThan">
      <formula>0</formula>
    </cfRule>
  </conditionalFormatting>
  <conditionalFormatting sqref="R84:R91">
    <cfRule type="cellIs" dxfId="6825" priority="235" operator="lessThan">
      <formula>0.8</formula>
    </cfRule>
    <cfRule type="cellIs" dxfId="6824" priority="236" operator="greaterThan">
      <formula>1</formula>
    </cfRule>
  </conditionalFormatting>
  <conditionalFormatting sqref="R84:R91">
    <cfRule type="cellIs" dxfId="6823" priority="233" operator="greaterThan">
      <formula>1</formula>
    </cfRule>
    <cfRule type="cellIs" dxfId="6822" priority="234" operator="lessThan">
      <formula>0.8</formula>
    </cfRule>
  </conditionalFormatting>
  <conditionalFormatting sqref="P84:P91">
    <cfRule type="cellIs" dxfId="6821" priority="232" operator="greaterThan">
      <formula>0</formula>
    </cfRule>
  </conditionalFormatting>
  <conditionalFormatting sqref="P84:P91">
    <cfRule type="cellIs" dxfId="6820" priority="226" operator="greaterThan">
      <formula>0</formula>
    </cfRule>
  </conditionalFormatting>
  <conditionalFormatting sqref="Q84:Q91">
    <cfRule type="cellIs" dxfId="6819" priority="231" operator="lessThan">
      <formula>0</formula>
    </cfRule>
  </conditionalFormatting>
  <conditionalFormatting sqref="R84:R91">
    <cfRule type="cellIs" dxfId="6818" priority="229" operator="lessThan">
      <formula>0.8</formula>
    </cfRule>
    <cfRule type="cellIs" dxfId="6817" priority="230" operator="greaterThan">
      <formula>1</formula>
    </cfRule>
  </conditionalFormatting>
  <conditionalFormatting sqref="R84:R91">
    <cfRule type="cellIs" dxfId="6816" priority="227" operator="greaterThan">
      <formula>1</formula>
    </cfRule>
    <cfRule type="cellIs" dxfId="6815" priority="228" operator="lessThan">
      <formula>0.8</formula>
    </cfRule>
  </conditionalFormatting>
  <conditionalFormatting sqref="P84:P91">
    <cfRule type="cellIs" dxfId="6814" priority="220" operator="greaterThan">
      <formula>0</formula>
    </cfRule>
  </conditionalFormatting>
  <conditionalFormatting sqref="Q84:Q91">
    <cfRule type="cellIs" dxfId="6813" priority="225" operator="lessThan">
      <formula>0</formula>
    </cfRule>
  </conditionalFormatting>
  <conditionalFormatting sqref="R84:R91">
    <cfRule type="cellIs" dxfId="6812" priority="223" operator="lessThan">
      <formula>0.8</formula>
    </cfRule>
    <cfRule type="cellIs" dxfId="6811" priority="224" operator="greaterThan">
      <formula>1</formula>
    </cfRule>
  </conditionalFormatting>
  <conditionalFormatting sqref="R84:R91">
    <cfRule type="cellIs" dxfId="6810" priority="221" operator="greaterThan">
      <formula>1</formula>
    </cfRule>
    <cfRule type="cellIs" dxfId="6809" priority="222" operator="lessThan">
      <formula>0.8</formula>
    </cfRule>
  </conditionalFormatting>
  <conditionalFormatting sqref="R84:R91">
    <cfRule type="cellIs" dxfId="6808" priority="217" operator="lessThan">
      <formula>0.8</formula>
    </cfRule>
    <cfRule type="cellIs" dxfId="6807" priority="218" operator="greaterThan">
      <formula>1</formula>
    </cfRule>
  </conditionalFormatting>
  <conditionalFormatting sqref="R84:R91">
    <cfRule type="cellIs" dxfId="6806" priority="215" operator="greaterThan">
      <formula>1</formula>
    </cfRule>
    <cfRule type="cellIs" dxfId="6805" priority="216" operator="lessThan">
      <formula>0.8</formula>
    </cfRule>
  </conditionalFormatting>
  <conditionalFormatting sqref="P84:P91">
    <cfRule type="cellIs" dxfId="6804" priority="214" operator="greaterThan">
      <formula>0</formula>
    </cfRule>
  </conditionalFormatting>
  <conditionalFormatting sqref="Q84:Q91">
    <cfRule type="cellIs" dxfId="6803" priority="219" operator="lessThan">
      <formula>0</formula>
    </cfRule>
  </conditionalFormatting>
  <conditionalFormatting sqref="Q84:Q91">
    <cfRule type="cellIs" dxfId="6802" priority="213" operator="lessThan">
      <formula>0</formula>
    </cfRule>
  </conditionalFormatting>
  <conditionalFormatting sqref="R84:R91">
    <cfRule type="cellIs" dxfId="6801" priority="211" operator="lessThan">
      <formula>0.8</formula>
    </cfRule>
    <cfRule type="cellIs" dxfId="6800" priority="212" operator="greaterThan">
      <formula>1</formula>
    </cfRule>
  </conditionalFormatting>
  <conditionalFormatting sqref="R84:R91">
    <cfRule type="cellIs" dxfId="6799" priority="209" operator="greaterThan">
      <formula>1</formula>
    </cfRule>
    <cfRule type="cellIs" dxfId="6798" priority="210" operator="lessThan">
      <formula>0.8</formula>
    </cfRule>
  </conditionalFormatting>
  <conditionalFormatting sqref="P84:P91">
    <cfRule type="cellIs" dxfId="6797" priority="208" operator="greaterThan">
      <formula>0</formula>
    </cfRule>
  </conditionalFormatting>
  <conditionalFormatting sqref="P84:P91">
    <cfRule type="cellIs" dxfId="6796" priority="202" operator="greaterThan">
      <formula>0</formula>
    </cfRule>
  </conditionalFormatting>
  <conditionalFormatting sqref="Q84:Q91">
    <cfRule type="cellIs" dxfId="6795" priority="207" operator="lessThan">
      <formula>0</formula>
    </cfRule>
  </conditionalFormatting>
  <conditionalFormatting sqref="R84:R91">
    <cfRule type="cellIs" dxfId="6794" priority="205" operator="lessThan">
      <formula>0.8</formula>
    </cfRule>
    <cfRule type="cellIs" dxfId="6793" priority="206" operator="greaterThan">
      <formula>1</formula>
    </cfRule>
  </conditionalFormatting>
  <conditionalFormatting sqref="R84:R91">
    <cfRule type="cellIs" dxfId="6792" priority="203" operator="greaterThan">
      <formula>1</formula>
    </cfRule>
    <cfRule type="cellIs" dxfId="6791" priority="204" operator="lessThan">
      <formula>0.8</formula>
    </cfRule>
  </conditionalFormatting>
  <conditionalFormatting sqref="P84:P91">
    <cfRule type="cellIs" dxfId="6790" priority="196" operator="greaterThan">
      <formula>0</formula>
    </cfRule>
  </conditionalFormatting>
  <conditionalFormatting sqref="Q84:Q91">
    <cfRule type="cellIs" dxfId="6789" priority="201" operator="lessThan">
      <formula>0</formula>
    </cfRule>
  </conditionalFormatting>
  <conditionalFormatting sqref="R84:R91">
    <cfRule type="cellIs" dxfId="6788" priority="199" operator="lessThan">
      <formula>0.8</formula>
    </cfRule>
    <cfRule type="cellIs" dxfId="6787" priority="200" operator="greaterThan">
      <formula>1</formula>
    </cfRule>
  </conditionalFormatting>
  <conditionalFormatting sqref="R84:R91">
    <cfRule type="cellIs" dxfId="6786" priority="197" operator="greaterThan">
      <formula>1</formula>
    </cfRule>
    <cfRule type="cellIs" dxfId="6785" priority="198" operator="lessThan">
      <formula>0.8</formula>
    </cfRule>
  </conditionalFormatting>
  <conditionalFormatting sqref="R84:R91">
    <cfRule type="cellIs" dxfId="6784" priority="193" operator="lessThan">
      <formula>0.8</formula>
    </cfRule>
    <cfRule type="cellIs" dxfId="6783" priority="194" operator="greaterThan">
      <formula>1</formula>
    </cfRule>
  </conditionalFormatting>
  <conditionalFormatting sqref="R84:R91">
    <cfRule type="cellIs" dxfId="6782" priority="191" operator="greaterThan">
      <formula>1</formula>
    </cfRule>
    <cfRule type="cellIs" dxfId="6781" priority="192" operator="lessThan">
      <formula>0.8</formula>
    </cfRule>
  </conditionalFormatting>
  <conditionalFormatting sqref="P84:P91">
    <cfRule type="cellIs" dxfId="6780" priority="190" operator="greaterThan">
      <formula>0</formula>
    </cfRule>
  </conditionalFormatting>
  <conditionalFormatting sqref="Q84:Q91">
    <cfRule type="cellIs" dxfId="6779" priority="195" operator="lessThan">
      <formula>0</formula>
    </cfRule>
  </conditionalFormatting>
  <conditionalFormatting sqref="P84:P91">
    <cfRule type="cellIs" dxfId="6778" priority="184" operator="greaterThan">
      <formula>0</formula>
    </cfRule>
  </conditionalFormatting>
  <conditionalFormatting sqref="Q84:Q91">
    <cfRule type="cellIs" dxfId="6777" priority="189" operator="lessThan">
      <formula>0</formula>
    </cfRule>
  </conditionalFormatting>
  <conditionalFormatting sqref="R84:R91">
    <cfRule type="cellIs" dxfId="6776" priority="187" operator="lessThan">
      <formula>0.8</formula>
    </cfRule>
    <cfRule type="cellIs" dxfId="6775" priority="188" operator="greaterThan">
      <formula>1</formula>
    </cfRule>
  </conditionalFormatting>
  <conditionalFormatting sqref="R84:R91">
    <cfRule type="cellIs" dxfId="6774" priority="185" operator="greaterThan">
      <formula>1</formula>
    </cfRule>
    <cfRule type="cellIs" dxfId="6773" priority="186" operator="lessThan">
      <formula>0.8</formula>
    </cfRule>
  </conditionalFormatting>
  <conditionalFormatting sqref="R84:R91">
    <cfRule type="cellIs" dxfId="6772" priority="181" operator="lessThan">
      <formula>0.8</formula>
    </cfRule>
    <cfRule type="cellIs" dxfId="6771" priority="182" operator="greaterThan">
      <formula>1</formula>
    </cfRule>
  </conditionalFormatting>
  <conditionalFormatting sqref="R84:R91">
    <cfRule type="cellIs" dxfId="6770" priority="179" operator="greaterThan">
      <formula>1</formula>
    </cfRule>
    <cfRule type="cellIs" dxfId="6769" priority="180" operator="lessThan">
      <formula>0.8</formula>
    </cfRule>
  </conditionalFormatting>
  <conditionalFormatting sqref="P84:P91">
    <cfRule type="cellIs" dxfId="6768" priority="178" operator="greaterThan">
      <formula>0</formula>
    </cfRule>
  </conditionalFormatting>
  <conditionalFormatting sqref="Q84:Q91">
    <cfRule type="cellIs" dxfId="6767" priority="183" operator="lessThan">
      <formula>0</formula>
    </cfRule>
  </conditionalFormatting>
  <conditionalFormatting sqref="R84:R91">
    <cfRule type="cellIs" dxfId="6766" priority="175" operator="lessThan">
      <formula>0.8</formula>
    </cfRule>
    <cfRule type="cellIs" dxfId="6765" priority="176" operator="greaterThan">
      <formula>1</formula>
    </cfRule>
  </conditionalFormatting>
  <conditionalFormatting sqref="R84:R91">
    <cfRule type="cellIs" dxfId="6764" priority="173" operator="greaterThan">
      <formula>1</formula>
    </cfRule>
    <cfRule type="cellIs" dxfId="6763" priority="174" operator="lessThan">
      <formula>0.8</formula>
    </cfRule>
  </conditionalFormatting>
  <conditionalFormatting sqref="P84:P91">
    <cfRule type="cellIs" dxfId="6762" priority="172" operator="greaterThan">
      <formula>0</formula>
    </cfRule>
  </conditionalFormatting>
  <conditionalFormatting sqref="Q84:Q91">
    <cfRule type="cellIs" dxfId="6761" priority="177" operator="lessThan">
      <formula>0</formula>
    </cfRule>
  </conditionalFormatting>
  <conditionalFormatting sqref="Q84:Q91">
    <cfRule type="cellIs" dxfId="6760" priority="171" operator="lessThan">
      <formula>0</formula>
    </cfRule>
  </conditionalFormatting>
  <conditionalFormatting sqref="R84:R91">
    <cfRule type="cellIs" dxfId="6759" priority="169" operator="lessThan">
      <formula>0.8</formula>
    </cfRule>
    <cfRule type="cellIs" dxfId="6758" priority="170" operator="greaterThan">
      <formula>1</formula>
    </cfRule>
  </conditionalFormatting>
  <conditionalFormatting sqref="R84:R91">
    <cfRule type="cellIs" dxfId="6757" priority="167" operator="greaterThan">
      <formula>1</formula>
    </cfRule>
    <cfRule type="cellIs" dxfId="6756" priority="168" operator="lessThan">
      <formula>0.8</formula>
    </cfRule>
  </conditionalFormatting>
  <conditionalFormatting sqref="P84:P91">
    <cfRule type="cellIs" dxfId="6755" priority="166" operator="greaterThan">
      <formula>0</formula>
    </cfRule>
  </conditionalFormatting>
  <conditionalFormatting sqref="Q84:Q91">
    <cfRule type="cellIs" dxfId="6754" priority="160" operator="lessThan">
      <formula>0</formula>
    </cfRule>
  </conditionalFormatting>
  <conditionalFormatting sqref="R84:R91">
    <cfRule type="cellIs" dxfId="6753" priority="164" operator="lessThan">
      <formula>0.8</formula>
    </cfRule>
    <cfRule type="cellIs" dxfId="6752" priority="165" operator="greaterThan">
      <formula>1</formula>
    </cfRule>
  </conditionalFormatting>
  <conditionalFormatting sqref="R84:R91">
    <cfRule type="cellIs" dxfId="6751" priority="162" operator="greaterThan">
      <formula>1</formula>
    </cfRule>
    <cfRule type="cellIs" dxfId="6750" priority="163" operator="lessThan">
      <formula>0.8</formula>
    </cfRule>
  </conditionalFormatting>
  <conditionalFormatting sqref="P84:P91">
    <cfRule type="cellIs" dxfId="6749" priority="161" operator="greaterThan">
      <formula>0</formula>
    </cfRule>
  </conditionalFormatting>
  <conditionalFormatting sqref="Q84:Q91">
    <cfRule type="cellIs" dxfId="6748" priority="159" operator="lessThan">
      <formula>0</formula>
    </cfRule>
  </conditionalFormatting>
  <conditionalFormatting sqref="R84:R91">
    <cfRule type="cellIs" dxfId="6747" priority="157" operator="lessThan">
      <formula>0.8</formula>
    </cfRule>
    <cfRule type="cellIs" dxfId="6746" priority="158" operator="greaterThan">
      <formula>1</formula>
    </cfRule>
  </conditionalFormatting>
  <conditionalFormatting sqref="R84:R91">
    <cfRule type="cellIs" dxfId="6745" priority="155" operator="greaterThan">
      <formula>1</formula>
    </cfRule>
    <cfRule type="cellIs" dxfId="6744" priority="156" operator="lessThan">
      <formula>0.8</formula>
    </cfRule>
  </conditionalFormatting>
  <conditionalFormatting sqref="P84:P91">
    <cfRule type="cellIs" dxfId="6743" priority="154" operator="greaterThan">
      <formula>0</formula>
    </cfRule>
  </conditionalFormatting>
  <conditionalFormatting sqref="Q84:Q91">
    <cfRule type="cellIs" dxfId="6742" priority="153" operator="lessThan">
      <formula>0</formula>
    </cfRule>
  </conditionalFormatting>
  <conditionalFormatting sqref="R84:R91">
    <cfRule type="cellIs" dxfId="6741" priority="151" operator="lessThan">
      <formula>0.8</formula>
    </cfRule>
    <cfRule type="cellIs" dxfId="6740" priority="152" operator="greaterThan">
      <formula>1</formula>
    </cfRule>
  </conditionalFormatting>
  <conditionalFormatting sqref="R84:R91">
    <cfRule type="cellIs" dxfId="6739" priority="149" operator="greaterThan">
      <formula>1</formula>
    </cfRule>
    <cfRule type="cellIs" dxfId="6738" priority="150" operator="lessThan">
      <formula>0.8</formula>
    </cfRule>
  </conditionalFormatting>
  <conditionalFormatting sqref="P84:P91">
    <cfRule type="cellIs" dxfId="6737" priority="148" operator="greaterThan">
      <formula>0</formula>
    </cfRule>
  </conditionalFormatting>
  <conditionalFormatting sqref="Q84:Q91">
    <cfRule type="cellIs" dxfId="6736" priority="147" operator="lessThan">
      <formula>0</formula>
    </cfRule>
  </conditionalFormatting>
  <conditionalFormatting sqref="R84:R91">
    <cfRule type="cellIs" dxfId="6735" priority="145" operator="lessThan">
      <formula>0.8</formula>
    </cfRule>
    <cfRule type="cellIs" dxfId="6734" priority="146" operator="greaterThan">
      <formula>1</formula>
    </cfRule>
  </conditionalFormatting>
  <conditionalFormatting sqref="R84:R91">
    <cfRule type="cellIs" dxfId="6733" priority="143" operator="greaterThan">
      <formula>1</formula>
    </cfRule>
    <cfRule type="cellIs" dxfId="6732" priority="144" operator="lessThan">
      <formula>0.8</formula>
    </cfRule>
  </conditionalFormatting>
  <conditionalFormatting sqref="P84:P91">
    <cfRule type="cellIs" dxfId="6731" priority="142" operator="greaterThan">
      <formula>0</formula>
    </cfRule>
  </conditionalFormatting>
  <conditionalFormatting sqref="Q84:Q91">
    <cfRule type="cellIs" dxfId="6730" priority="141" operator="lessThan">
      <formula>0</formula>
    </cfRule>
  </conditionalFormatting>
  <conditionalFormatting sqref="R84:R91">
    <cfRule type="cellIs" dxfId="6729" priority="139" operator="lessThan">
      <formula>0.8</formula>
    </cfRule>
    <cfRule type="cellIs" dxfId="6728" priority="140" operator="greaterThan">
      <formula>1</formula>
    </cfRule>
  </conditionalFormatting>
  <conditionalFormatting sqref="R84:R91">
    <cfRule type="cellIs" dxfId="6727" priority="137" operator="greaterThan">
      <formula>1</formula>
    </cfRule>
    <cfRule type="cellIs" dxfId="6726" priority="138" operator="lessThan">
      <formula>0.8</formula>
    </cfRule>
  </conditionalFormatting>
  <conditionalFormatting sqref="P84:P91">
    <cfRule type="cellIs" dxfId="6725" priority="136" operator="greaterThan">
      <formula>0</formula>
    </cfRule>
  </conditionalFormatting>
  <conditionalFormatting sqref="Q84:Q91">
    <cfRule type="cellIs" dxfId="6724" priority="135" operator="lessThan">
      <formula>0</formula>
    </cfRule>
  </conditionalFormatting>
  <conditionalFormatting sqref="R84:R91">
    <cfRule type="cellIs" dxfId="6723" priority="133" operator="lessThan">
      <formula>0.8</formula>
    </cfRule>
    <cfRule type="cellIs" dxfId="6722" priority="134" operator="greaterThan">
      <formula>1</formula>
    </cfRule>
  </conditionalFormatting>
  <conditionalFormatting sqref="R84:R91">
    <cfRule type="cellIs" dxfId="6721" priority="131" operator="greaterThan">
      <formula>1</formula>
    </cfRule>
    <cfRule type="cellIs" dxfId="6720" priority="132" operator="lessThan">
      <formula>0.8</formula>
    </cfRule>
  </conditionalFormatting>
  <conditionalFormatting sqref="P84:P91">
    <cfRule type="cellIs" dxfId="6719" priority="130" operator="greaterThan">
      <formula>0</formula>
    </cfRule>
  </conditionalFormatting>
  <conditionalFormatting sqref="P84:P91">
    <cfRule type="cellIs" dxfId="6718" priority="124" operator="greaterThan">
      <formula>0</formula>
    </cfRule>
  </conditionalFormatting>
  <conditionalFormatting sqref="Q84:Q91">
    <cfRule type="cellIs" dxfId="6717" priority="129" operator="lessThan">
      <formula>0</formula>
    </cfRule>
  </conditionalFormatting>
  <conditionalFormatting sqref="R84:R91">
    <cfRule type="cellIs" dxfId="6716" priority="127" operator="lessThan">
      <formula>0.8</formula>
    </cfRule>
    <cfRule type="cellIs" dxfId="6715" priority="128" operator="greaterThan">
      <formula>1</formula>
    </cfRule>
  </conditionalFormatting>
  <conditionalFormatting sqref="R84:R91">
    <cfRule type="cellIs" dxfId="6714" priority="125" operator="greaterThan">
      <formula>1</formula>
    </cfRule>
    <cfRule type="cellIs" dxfId="6713" priority="126" operator="lessThan">
      <formula>0.8</formula>
    </cfRule>
  </conditionalFormatting>
  <conditionalFormatting sqref="P84:P91">
    <cfRule type="cellIs" dxfId="6712" priority="118" operator="greaterThan">
      <formula>0</formula>
    </cfRule>
  </conditionalFormatting>
  <conditionalFormatting sqref="Q84:Q91">
    <cfRule type="cellIs" dxfId="6711" priority="123" operator="lessThan">
      <formula>0</formula>
    </cfRule>
  </conditionalFormatting>
  <conditionalFormatting sqref="R84:R91">
    <cfRule type="cellIs" dxfId="6710" priority="121" operator="lessThan">
      <formula>0.8</formula>
    </cfRule>
    <cfRule type="cellIs" dxfId="6709" priority="122" operator="greaterThan">
      <formula>1</formula>
    </cfRule>
  </conditionalFormatting>
  <conditionalFormatting sqref="R84:R91">
    <cfRule type="cellIs" dxfId="6708" priority="119" operator="greaterThan">
      <formula>1</formula>
    </cfRule>
    <cfRule type="cellIs" dxfId="6707" priority="120" operator="lessThan">
      <formula>0.8</formula>
    </cfRule>
  </conditionalFormatting>
  <conditionalFormatting sqref="R84:R91">
    <cfRule type="cellIs" dxfId="6706" priority="115" operator="lessThan">
      <formula>0.8</formula>
    </cfRule>
    <cfRule type="cellIs" dxfId="6705" priority="116" operator="greaterThan">
      <formula>1</formula>
    </cfRule>
  </conditionalFormatting>
  <conditionalFormatting sqref="R84:R91">
    <cfRule type="cellIs" dxfId="6704" priority="113" operator="greaterThan">
      <formula>1</formula>
    </cfRule>
    <cfRule type="cellIs" dxfId="6703" priority="114" operator="lessThan">
      <formula>0.8</formula>
    </cfRule>
  </conditionalFormatting>
  <conditionalFormatting sqref="P84:P91">
    <cfRule type="cellIs" dxfId="6702" priority="112" operator="greaterThan">
      <formula>0</formula>
    </cfRule>
  </conditionalFormatting>
  <conditionalFormatting sqref="Q84:Q91">
    <cfRule type="cellIs" dxfId="6701" priority="117" operator="lessThan">
      <formula>0</formula>
    </cfRule>
  </conditionalFormatting>
  <conditionalFormatting sqref="Q84:Q91">
    <cfRule type="cellIs" dxfId="6700" priority="106" operator="lessThan">
      <formula>0</formula>
    </cfRule>
  </conditionalFormatting>
  <conditionalFormatting sqref="P84:P91">
    <cfRule type="cellIs" dxfId="6699" priority="107" operator="greaterThan">
      <formula>0</formula>
    </cfRule>
  </conditionalFormatting>
  <conditionalFormatting sqref="R84:R91">
    <cfRule type="cellIs" dxfId="6698" priority="110" operator="lessThan">
      <formula>0.8</formula>
    </cfRule>
    <cfRule type="cellIs" dxfId="6697" priority="111" operator="greaterThan">
      <formula>1</formula>
    </cfRule>
  </conditionalFormatting>
  <conditionalFormatting sqref="R84:R91">
    <cfRule type="cellIs" dxfId="6696" priority="108" operator="greaterThan">
      <formula>1</formula>
    </cfRule>
    <cfRule type="cellIs" dxfId="6695" priority="109" operator="lessThan">
      <formula>0.8</formula>
    </cfRule>
  </conditionalFormatting>
  <conditionalFormatting sqref="Q84:Q91">
    <cfRule type="cellIs" dxfId="6694" priority="100" operator="lessThan">
      <formula>0</formula>
    </cfRule>
  </conditionalFormatting>
  <conditionalFormatting sqref="R84:R91">
    <cfRule type="cellIs" dxfId="6693" priority="104" operator="lessThan">
      <formula>0.8</formula>
    </cfRule>
    <cfRule type="cellIs" dxfId="6692" priority="105" operator="greaterThan">
      <formula>1</formula>
    </cfRule>
  </conditionalFormatting>
  <conditionalFormatting sqref="R84:R91">
    <cfRule type="cellIs" dxfId="6691" priority="102" operator="greaterThan">
      <formula>1</formula>
    </cfRule>
    <cfRule type="cellIs" dxfId="6690" priority="103" operator="lessThan">
      <formula>0.8</formula>
    </cfRule>
  </conditionalFormatting>
  <conditionalFormatting sqref="P84:P91">
    <cfRule type="cellIs" dxfId="6689" priority="101" operator="greaterThan">
      <formula>0</formula>
    </cfRule>
  </conditionalFormatting>
  <conditionalFormatting sqref="Q84:Q91">
    <cfRule type="cellIs" dxfId="6688" priority="99" operator="lessThan">
      <formula>0</formula>
    </cfRule>
  </conditionalFormatting>
  <conditionalFormatting sqref="R84:R91">
    <cfRule type="cellIs" dxfId="6687" priority="97" operator="lessThan">
      <formula>0.8</formula>
    </cfRule>
    <cfRule type="cellIs" dxfId="6686" priority="98" operator="greaterThan">
      <formula>1</formula>
    </cfRule>
  </conditionalFormatting>
  <conditionalFormatting sqref="R84:R91">
    <cfRule type="cellIs" dxfId="6685" priority="95" operator="greaterThan">
      <formula>1</formula>
    </cfRule>
    <cfRule type="cellIs" dxfId="6684" priority="96" operator="lessThan">
      <formula>0.8</formula>
    </cfRule>
  </conditionalFormatting>
  <conditionalFormatting sqref="P84:P91">
    <cfRule type="cellIs" dxfId="6683" priority="94" operator="greaterThan">
      <formula>0</formula>
    </cfRule>
  </conditionalFormatting>
  <conditionalFormatting sqref="Q84:Q91">
    <cfRule type="cellIs" dxfId="6682" priority="93" operator="lessThan">
      <formula>0</formula>
    </cfRule>
  </conditionalFormatting>
  <conditionalFormatting sqref="R84:R91">
    <cfRule type="cellIs" dxfId="6681" priority="91" operator="lessThan">
      <formula>0.8</formula>
    </cfRule>
    <cfRule type="cellIs" dxfId="6680" priority="92" operator="greaterThan">
      <formula>1</formula>
    </cfRule>
  </conditionalFormatting>
  <conditionalFormatting sqref="R84:R91">
    <cfRule type="cellIs" dxfId="6679" priority="89" operator="greaterThan">
      <formula>1</formula>
    </cfRule>
    <cfRule type="cellIs" dxfId="6678" priority="90" operator="lessThan">
      <formula>0.8</formula>
    </cfRule>
  </conditionalFormatting>
  <conditionalFormatting sqref="P84:P91">
    <cfRule type="cellIs" dxfId="6677" priority="88" operator="greaterThan">
      <formula>0</formula>
    </cfRule>
  </conditionalFormatting>
  <conditionalFormatting sqref="Q84:Q91">
    <cfRule type="cellIs" dxfId="6676" priority="87" operator="lessThan">
      <formula>0</formula>
    </cfRule>
  </conditionalFormatting>
  <conditionalFormatting sqref="R84:R91">
    <cfRule type="cellIs" dxfId="6675" priority="85" operator="lessThan">
      <formula>0.8</formula>
    </cfRule>
    <cfRule type="cellIs" dxfId="6674" priority="86" operator="greaterThan">
      <formula>1</formula>
    </cfRule>
  </conditionalFormatting>
  <conditionalFormatting sqref="R84:R91">
    <cfRule type="cellIs" dxfId="6673" priority="83" operator="greaterThan">
      <formula>1</formula>
    </cfRule>
    <cfRule type="cellIs" dxfId="6672" priority="84" operator="lessThan">
      <formula>0.8</formula>
    </cfRule>
  </conditionalFormatting>
  <conditionalFormatting sqref="P84:P91">
    <cfRule type="cellIs" dxfId="6671" priority="82" operator="greaterThan">
      <formula>0</formula>
    </cfRule>
  </conditionalFormatting>
  <conditionalFormatting sqref="Q162:Q166">
    <cfRule type="cellIs" dxfId="6670" priority="81" operator="lessThan">
      <formula>0</formula>
    </cfRule>
  </conditionalFormatting>
  <conditionalFormatting sqref="R162:R166">
    <cfRule type="cellIs" dxfId="6669" priority="79" operator="lessThan">
      <formula>0.8</formula>
    </cfRule>
    <cfRule type="cellIs" dxfId="6668" priority="80" operator="greaterThan">
      <formula>1</formula>
    </cfRule>
  </conditionalFormatting>
  <conditionalFormatting sqref="R162:R166">
    <cfRule type="cellIs" dxfId="6667" priority="77" operator="greaterThan">
      <formula>1</formula>
    </cfRule>
    <cfRule type="cellIs" dxfId="6666" priority="78" operator="lessThan">
      <formula>0.8</formula>
    </cfRule>
  </conditionalFormatting>
  <conditionalFormatting sqref="P162:P166">
    <cfRule type="cellIs" dxfId="6665" priority="76" operator="greaterThan">
      <formula>0</formula>
    </cfRule>
  </conditionalFormatting>
  <conditionalFormatting sqref="P167:P168">
    <cfRule type="cellIs" dxfId="6664" priority="70" operator="greaterThan">
      <formula>0</formula>
    </cfRule>
  </conditionalFormatting>
  <conditionalFormatting sqref="R167:R168">
    <cfRule type="cellIs" dxfId="6663" priority="73" operator="lessThan">
      <formula>0.8</formula>
    </cfRule>
    <cfRule type="cellIs" dxfId="6662" priority="74" operator="greaterThan">
      <formula>1</formula>
    </cfRule>
  </conditionalFormatting>
  <conditionalFormatting sqref="R167:R168">
    <cfRule type="cellIs" dxfId="6661" priority="71" operator="greaterThan">
      <formula>1</formula>
    </cfRule>
    <cfRule type="cellIs" dxfId="6660" priority="72" operator="lessThan">
      <formula>0.8</formula>
    </cfRule>
  </conditionalFormatting>
  <conditionalFormatting sqref="Q167:Q168">
    <cfRule type="cellIs" dxfId="6659" priority="75" operator="lessThan">
      <formula>0</formula>
    </cfRule>
  </conditionalFormatting>
  <conditionalFormatting sqref="Q161">
    <cfRule type="cellIs" dxfId="6658" priority="69" operator="lessThan">
      <formula>0</formula>
    </cfRule>
  </conditionalFormatting>
  <conditionalFormatting sqref="R161">
    <cfRule type="cellIs" dxfId="6657" priority="67" operator="lessThan">
      <formula>0.8</formula>
    </cfRule>
    <cfRule type="cellIs" dxfId="6656" priority="68" operator="greaterThan">
      <formula>1</formula>
    </cfRule>
  </conditionalFormatting>
  <conditionalFormatting sqref="R161">
    <cfRule type="cellIs" dxfId="6655" priority="65" operator="greaterThan">
      <formula>1</formula>
    </cfRule>
    <cfRule type="cellIs" dxfId="6654" priority="66" operator="lessThan">
      <formula>0.8</formula>
    </cfRule>
  </conditionalFormatting>
  <conditionalFormatting sqref="P161">
    <cfRule type="cellIs" dxfId="6653" priority="64" operator="greaterThan">
      <formula>0</formula>
    </cfRule>
  </conditionalFormatting>
  <conditionalFormatting sqref="Q162:Q166">
    <cfRule type="cellIs" dxfId="6652" priority="63" operator="lessThan">
      <formula>0</formula>
    </cfRule>
  </conditionalFormatting>
  <conditionalFormatting sqref="R162:R166">
    <cfRule type="cellIs" dxfId="6651" priority="61" operator="lessThan">
      <formula>0.8</formula>
    </cfRule>
    <cfRule type="cellIs" dxfId="6650" priority="62" operator="greaterThan">
      <formula>1</formula>
    </cfRule>
  </conditionalFormatting>
  <conditionalFormatting sqref="R162:R166">
    <cfRule type="cellIs" dxfId="6649" priority="59" operator="greaterThan">
      <formula>1</formula>
    </cfRule>
    <cfRule type="cellIs" dxfId="6648" priority="60" operator="lessThan">
      <formula>0.8</formula>
    </cfRule>
  </conditionalFormatting>
  <conditionalFormatting sqref="P162:P166">
    <cfRule type="cellIs" dxfId="6647" priority="58" operator="greaterThan">
      <formula>0</formula>
    </cfRule>
  </conditionalFormatting>
  <conditionalFormatting sqref="Q162:Q166">
    <cfRule type="cellIs" dxfId="6646" priority="57" operator="lessThan">
      <formula>0</formula>
    </cfRule>
  </conditionalFormatting>
  <conditionalFormatting sqref="R162:R166">
    <cfRule type="cellIs" dxfId="6645" priority="55" operator="lessThan">
      <formula>0.8</formula>
    </cfRule>
    <cfRule type="cellIs" dxfId="6644" priority="56" operator="greaterThan">
      <formula>1</formula>
    </cfRule>
  </conditionalFormatting>
  <conditionalFormatting sqref="R162:R166">
    <cfRule type="cellIs" dxfId="6643" priority="53" operator="greaterThan">
      <formula>1</formula>
    </cfRule>
    <cfRule type="cellIs" dxfId="6642" priority="54" operator="lessThan">
      <formula>0.8</formula>
    </cfRule>
  </conditionalFormatting>
  <conditionalFormatting sqref="P162:P166">
    <cfRule type="cellIs" dxfId="6641" priority="52" operator="greaterThan">
      <formula>0</formula>
    </cfRule>
  </conditionalFormatting>
  <conditionalFormatting sqref="Q167:Q168">
    <cfRule type="cellIs" dxfId="6640" priority="51" operator="lessThan">
      <formula>0</formula>
    </cfRule>
  </conditionalFormatting>
  <conditionalFormatting sqref="R167:R168">
    <cfRule type="cellIs" dxfId="6639" priority="49" operator="lessThan">
      <formula>0.8</formula>
    </cfRule>
    <cfRule type="cellIs" dxfId="6638" priority="50" operator="greaterThan">
      <formula>1</formula>
    </cfRule>
  </conditionalFormatting>
  <conditionalFormatting sqref="R167:R168">
    <cfRule type="cellIs" dxfId="6637" priority="47" operator="greaterThan">
      <formula>1</formula>
    </cfRule>
    <cfRule type="cellIs" dxfId="6636" priority="48" operator="lessThan">
      <formula>0.8</formula>
    </cfRule>
  </conditionalFormatting>
  <conditionalFormatting sqref="P167:P168">
    <cfRule type="cellIs" dxfId="6635" priority="46" operator="greaterThan">
      <formula>0</formula>
    </cfRule>
  </conditionalFormatting>
  <conditionalFormatting sqref="Q161">
    <cfRule type="cellIs" dxfId="6634" priority="45" operator="lessThan">
      <formula>0</formula>
    </cfRule>
  </conditionalFormatting>
  <conditionalFormatting sqref="R161">
    <cfRule type="cellIs" dxfId="6633" priority="43" operator="lessThan">
      <formula>0.8</formula>
    </cfRule>
    <cfRule type="cellIs" dxfId="6632" priority="44" operator="greaterThan">
      <formula>1</formula>
    </cfRule>
  </conditionalFormatting>
  <conditionalFormatting sqref="R161">
    <cfRule type="cellIs" dxfId="6631" priority="41" operator="greaterThan">
      <formula>1</formula>
    </cfRule>
    <cfRule type="cellIs" dxfId="6630" priority="42" operator="lessThan">
      <formula>0.8</formula>
    </cfRule>
  </conditionalFormatting>
  <conditionalFormatting sqref="P161">
    <cfRule type="cellIs" dxfId="6629" priority="40" operator="greaterThan">
      <formula>0</formula>
    </cfRule>
  </conditionalFormatting>
  <conditionalFormatting sqref="Q162:Q166">
    <cfRule type="cellIs" dxfId="6628" priority="39" operator="lessThan">
      <formula>0</formula>
    </cfRule>
  </conditionalFormatting>
  <conditionalFormatting sqref="R162:R166">
    <cfRule type="cellIs" dxfId="6627" priority="37" operator="lessThan">
      <formula>0.8</formula>
    </cfRule>
    <cfRule type="cellIs" dxfId="6626" priority="38" operator="greaterThan">
      <formula>1</formula>
    </cfRule>
  </conditionalFormatting>
  <conditionalFormatting sqref="R162:R166">
    <cfRule type="cellIs" dxfId="6625" priority="35" operator="greaterThan">
      <formula>1</formula>
    </cfRule>
    <cfRule type="cellIs" dxfId="6624" priority="36" operator="lessThan">
      <formula>0.8</formula>
    </cfRule>
  </conditionalFormatting>
  <conditionalFormatting sqref="P162:P166">
    <cfRule type="cellIs" dxfId="6623" priority="34" operator="greaterThan">
      <formula>0</formula>
    </cfRule>
  </conditionalFormatting>
  <conditionalFormatting sqref="Q161">
    <cfRule type="cellIs" dxfId="6622" priority="33" operator="lessThan">
      <formula>0</formula>
    </cfRule>
  </conditionalFormatting>
  <conditionalFormatting sqref="R161">
    <cfRule type="cellIs" dxfId="6621" priority="31" operator="lessThan">
      <formula>0.8</formula>
    </cfRule>
    <cfRule type="cellIs" dxfId="6620" priority="32" operator="greaterThan">
      <formula>1</formula>
    </cfRule>
  </conditionalFormatting>
  <conditionalFormatting sqref="R161">
    <cfRule type="cellIs" dxfId="6619" priority="29" operator="greaterThan">
      <formula>1</formula>
    </cfRule>
    <cfRule type="cellIs" dxfId="6618" priority="30" operator="lessThan">
      <formula>0.8</formula>
    </cfRule>
  </conditionalFormatting>
  <conditionalFormatting sqref="P161">
    <cfRule type="cellIs" dxfId="6617" priority="28" operator="greaterThan">
      <formula>0</formula>
    </cfRule>
  </conditionalFormatting>
  <conditionalFormatting sqref="Q162:Q166">
    <cfRule type="cellIs" dxfId="6616" priority="27" operator="lessThan">
      <formula>0</formula>
    </cfRule>
  </conditionalFormatting>
  <conditionalFormatting sqref="R162:R166">
    <cfRule type="cellIs" dxfId="6615" priority="25" operator="lessThan">
      <formula>0.8</formula>
    </cfRule>
    <cfRule type="cellIs" dxfId="6614" priority="26" operator="greaterThan">
      <formula>1</formula>
    </cfRule>
  </conditionalFormatting>
  <conditionalFormatting sqref="R162:R166">
    <cfRule type="cellIs" dxfId="6613" priority="23" operator="greaterThan">
      <formula>1</formula>
    </cfRule>
    <cfRule type="cellIs" dxfId="6612" priority="24" operator="lessThan">
      <formula>0.8</formula>
    </cfRule>
  </conditionalFormatting>
  <conditionalFormatting sqref="P162:P166">
    <cfRule type="cellIs" dxfId="6611" priority="22" operator="greaterThan">
      <formula>0</formula>
    </cfRule>
  </conditionalFormatting>
  <conditionalFormatting sqref="Q161">
    <cfRule type="cellIs" dxfId="6610" priority="21" operator="lessThan">
      <formula>0</formula>
    </cfRule>
  </conditionalFormatting>
  <conditionalFormatting sqref="R161">
    <cfRule type="cellIs" dxfId="6609" priority="19" operator="lessThan">
      <formula>0.8</formula>
    </cfRule>
    <cfRule type="cellIs" dxfId="6608" priority="20" operator="greaterThan">
      <formula>1</formula>
    </cfRule>
  </conditionalFormatting>
  <conditionalFormatting sqref="R161">
    <cfRule type="cellIs" dxfId="6607" priority="17" operator="greaterThan">
      <formula>1</formula>
    </cfRule>
    <cfRule type="cellIs" dxfId="6606" priority="18" operator="lessThan">
      <formula>0.8</formula>
    </cfRule>
  </conditionalFormatting>
  <conditionalFormatting sqref="P161">
    <cfRule type="cellIs" dxfId="6605" priority="16" operator="greaterThan">
      <formula>0</formula>
    </cfRule>
  </conditionalFormatting>
  <conditionalFormatting sqref="P167:P168">
    <cfRule type="cellIs" dxfId="6604" priority="10" operator="greaterThan">
      <formula>0</formula>
    </cfRule>
  </conditionalFormatting>
  <conditionalFormatting sqref="R167:R168">
    <cfRule type="cellIs" dxfId="6603" priority="13" operator="lessThan">
      <formula>0.8</formula>
    </cfRule>
    <cfRule type="cellIs" dxfId="6602" priority="14" operator="greaterThan">
      <formula>1</formula>
    </cfRule>
  </conditionalFormatting>
  <conditionalFormatting sqref="R167:R168">
    <cfRule type="cellIs" dxfId="6601" priority="11" operator="greaterThan">
      <formula>1</formula>
    </cfRule>
    <cfRule type="cellIs" dxfId="6600" priority="12" operator="lessThan">
      <formula>0.8</formula>
    </cfRule>
  </conditionalFormatting>
  <conditionalFormatting sqref="Q167:Q168">
    <cfRule type="cellIs" dxfId="6599" priority="15" operator="lessThan">
      <formula>0</formula>
    </cfRule>
  </conditionalFormatting>
  <conditionalFormatting sqref="AF30">
    <cfRule type="cellIs" dxfId="6598" priority="9" operator="lessThan">
      <formula>0</formula>
    </cfRule>
  </conditionalFormatting>
  <conditionalFormatting sqref="AG30">
    <cfRule type="cellIs" dxfId="6597" priority="7" operator="greaterThan">
      <formula>1</formula>
    </cfRule>
    <cfRule type="cellIs" dxfId="6596" priority="8" operator="lessThan">
      <formula>0.8</formula>
    </cfRule>
  </conditionalFormatting>
  <conditionalFormatting sqref="Q117">
    <cfRule type="cellIs" dxfId="6595" priority="6" operator="lessThan">
      <formula>0</formula>
    </cfRule>
  </conditionalFormatting>
  <conditionalFormatting sqref="R117">
    <cfRule type="cellIs" dxfId="6594" priority="4" operator="lessThan">
      <formula>0.8</formula>
    </cfRule>
    <cfRule type="cellIs" dxfId="6593" priority="5" operator="greaterThan">
      <formula>1</formula>
    </cfRule>
  </conditionalFormatting>
  <conditionalFormatting sqref="R117">
    <cfRule type="cellIs" dxfId="6592" priority="2" operator="greaterThan">
      <formula>1</formula>
    </cfRule>
    <cfRule type="cellIs" dxfId="6591" priority="3" operator="lessThan">
      <formula>0.8</formula>
    </cfRule>
  </conditionalFormatting>
  <conditionalFormatting sqref="P117">
    <cfRule type="cellIs" dxfId="6590" priority="1" operator="greaterThan">
      <formula>0</formula>
    </cfRule>
  </conditionalFormatting>
  <dataValidations count="1">
    <dataValidation type="list" allowBlank="1" showInputMessage="1" showErrorMessage="1" sqref="AB5:AC173" xr:uid="{00000000-0002-0000-23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1:Q38"/>
  <sheetViews>
    <sheetView zoomScale="40" zoomScaleNormal="40" workbookViewId="0">
      <selection activeCell="F7" sqref="F7:G7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27" customWidth="1"/>
    <col min="4" max="17" width="14.26953125" style="2" customWidth="1"/>
    <col min="18" max="21" width="9.6328125" style="2" customWidth="1"/>
    <col min="22" max="22" width="11.26953125" style="2" customWidth="1"/>
    <col min="23" max="23" width="11.453125" style="2" customWidth="1"/>
    <col min="24" max="16384" width="8.08984375" style="2"/>
  </cols>
  <sheetData>
    <row r="1" spans="2:17" ht="27.75" customHeight="1">
      <c r="B1" s="582" t="s">
        <v>0</v>
      </c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4"/>
      <c r="N1" s="1"/>
      <c r="O1" s="1"/>
    </row>
    <row r="2" spans="2:17" ht="27.75" customHeight="1">
      <c r="B2" s="582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4"/>
      <c r="N2" s="1"/>
      <c r="O2" s="1"/>
    </row>
    <row r="3" spans="2:17" ht="46.5" customHeight="1">
      <c r="B3" s="575" t="s">
        <v>1</v>
      </c>
      <c r="C3" s="536"/>
      <c r="D3" s="585" t="s">
        <v>350</v>
      </c>
      <c r="E3" s="586"/>
      <c r="F3" s="575" t="s">
        <v>3</v>
      </c>
      <c r="G3" s="536"/>
      <c r="H3" s="587">
        <v>285443</v>
      </c>
      <c r="I3" s="588"/>
      <c r="J3" s="575" t="s">
        <v>4</v>
      </c>
      <c r="K3" s="536"/>
      <c r="L3" s="580">
        <v>9279119.4622450694</v>
      </c>
      <c r="M3" s="581"/>
      <c r="N3" s="376"/>
      <c r="O3" s="376"/>
      <c r="P3" s="376"/>
      <c r="Q3" s="376"/>
    </row>
    <row r="4" spans="2:17" ht="24" customHeight="1">
      <c r="B4" s="575" t="s">
        <v>5</v>
      </c>
      <c r="C4" s="536"/>
      <c r="D4" s="567" t="s">
        <v>5</v>
      </c>
      <c r="E4" s="568"/>
      <c r="F4" s="578" t="s">
        <v>6</v>
      </c>
      <c r="G4" s="579"/>
      <c r="H4" s="578" t="s">
        <v>7</v>
      </c>
      <c r="I4" s="579"/>
      <c r="J4" s="578" t="s">
        <v>8</v>
      </c>
      <c r="K4" s="579"/>
      <c r="L4" s="580" t="s">
        <v>9</v>
      </c>
      <c r="M4" s="581"/>
      <c r="N4" s="561" t="s">
        <v>10</v>
      </c>
      <c r="O4" s="562"/>
      <c r="P4" s="562" t="s">
        <v>11</v>
      </c>
      <c r="Q4" s="562"/>
    </row>
    <row r="5" spans="2:17" ht="24" customHeight="1">
      <c r="B5" s="563" t="s">
        <v>12</v>
      </c>
      <c r="C5" s="542"/>
      <c r="D5" s="567" t="s">
        <v>13</v>
      </c>
      <c r="E5" s="568"/>
      <c r="F5" s="567" t="s">
        <v>14</v>
      </c>
      <c r="G5" s="568"/>
      <c r="H5" s="569" t="s">
        <v>15</v>
      </c>
      <c r="I5" s="570"/>
      <c r="J5" s="571" t="s">
        <v>16</v>
      </c>
      <c r="K5" s="572"/>
      <c r="L5" s="573" t="s">
        <v>17</v>
      </c>
      <c r="M5" s="574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5" customHeight="1">
      <c r="B6" s="564"/>
      <c r="C6" s="565"/>
      <c r="D6" s="575" t="s">
        <v>21</v>
      </c>
      <c r="E6" s="536"/>
      <c r="F6" s="576">
        <f>AVERAGE(D13:O13,P13:Q13,D30:E30,G30:H30,K30:M30)</f>
        <v>364.21947463589333</v>
      </c>
      <c r="G6" s="577"/>
      <c r="H6" s="555">
        <f>AVERAGE(D13:P13,Q13)</f>
        <v>143.11492623955425</v>
      </c>
      <c r="I6" s="556"/>
      <c r="J6" s="555">
        <f>AVERAGE(D30:E30,G30:H30)</f>
        <v>736.25</v>
      </c>
      <c r="K6" s="556"/>
      <c r="L6" s="557">
        <f>AVERAGE(K30:M30)</f>
        <v>900</v>
      </c>
      <c r="M6" s="558"/>
      <c r="N6" s="559">
        <v>0</v>
      </c>
      <c r="O6" s="544">
        <v>0</v>
      </c>
      <c r="P6" s="560">
        <v>8</v>
      </c>
      <c r="Q6" s="544">
        <v>6</v>
      </c>
    </row>
    <row r="7" spans="2:17" s="5" customFormat="1" ht="39.65" customHeight="1">
      <c r="B7" s="564"/>
      <c r="C7" s="565"/>
      <c r="D7" s="545" t="s">
        <v>22</v>
      </c>
      <c r="E7" s="546"/>
      <c r="F7" s="547">
        <f>AVERAGE(D14:O14,P14:Q14,D31:E31,K31:M31,G31:H31)</f>
        <v>339.93588957067522</v>
      </c>
      <c r="G7" s="548"/>
      <c r="H7" s="549">
        <f>AVERAGE(D14:P14,Q14)</f>
        <v>128.53716380567354</v>
      </c>
      <c r="I7" s="550"/>
      <c r="J7" s="549">
        <f>AVERAGE(D31:E31,G31:H31)</f>
        <v>745.58247049003626</v>
      </c>
      <c r="K7" s="550"/>
      <c r="L7" s="551">
        <f>AVERAGE(K31:M31)</f>
        <v>785.60116858153481</v>
      </c>
      <c r="M7" s="552"/>
      <c r="N7" s="559"/>
      <c r="O7" s="544"/>
      <c r="P7" s="560"/>
      <c r="Q7" s="544"/>
    </row>
    <row r="8" spans="2:17" s="5" customFormat="1" ht="39.65" customHeight="1">
      <c r="B8" s="566"/>
      <c r="C8" s="543"/>
      <c r="D8" s="545" t="s">
        <v>23</v>
      </c>
      <c r="E8" s="546"/>
      <c r="F8" s="553">
        <f>AVERAGE(D15:O15,P15:Q15,D32:E32,G32:H32,K32:M32)</f>
        <v>0.90751930277551429</v>
      </c>
      <c r="G8" s="554"/>
      <c r="H8" s="553">
        <f>AVERAGE(D15:O15,P15:Q15)</f>
        <v>0.89079013883545888</v>
      </c>
      <c r="I8" s="554"/>
      <c r="J8" s="553">
        <f>AVERAGE(D32:E32,G32:H32)</f>
        <v>0.99204321316273081</v>
      </c>
      <c r="K8" s="554"/>
      <c r="L8" s="553">
        <f>AVERAGE(K32:M32)</f>
        <v>0.87289018731281665</v>
      </c>
      <c r="M8" s="554"/>
      <c r="N8" s="559"/>
      <c r="O8" s="544"/>
      <c r="P8" s="560"/>
      <c r="Q8" s="544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532" t="s">
        <v>24</v>
      </c>
      <c r="C10" s="538"/>
      <c r="D10" s="539" t="s">
        <v>25</v>
      </c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1"/>
    </row>
    <row r="11" spans="2:17" ht="17.25" customHeight="1">
      <c r="B11" s="523" t="s">
        <v>26</v>
      </c>
      <c r="C11" s="542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4" customHeight="1">
      <c r="B12" s="525"/>
      <c r="C12" s="543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40" customHeight="1">
      <c r="B13" s="527" t="s">
        <v>12</v>
      </c>
      <c r="C13" s="14" t="s">
        <v>41</v>
      </c>
      <c r="D13" s="19">
        <v>139.17293233082708</v>
      </c>
      <c r="E13" s="19">
        <v>120.47303921568628</v>
      </c>
      <c r="F13" s="19">
        <v>127.80952380952382</v>
      </c>
      <c r="G13" s="19">
        <v>369.04761904761904</v>
      </c>
      <c r="H13" s="19">
        <v>228.57142857142858</v>
      </c>
      <c r="I13" s="19">
        <v>88.962518340669604</v>
      </c>
      <c r="J13" s="19">
        <v>79.607699805068222</v>
      </c>
      <c r="K13" s="19">
        <v>108.01520959260897</v>
      </c>
      <c r="L13" s="19">
        <v>134.04972943722944</v>
      </c>
      <c r="M13" s="19">
        <v>81.837657870165614</v>
      </c>
      <c r="N13" s="19">
        <v>84.211909471390911</v>
      </c>
      <c r="O13" s="19">
        <v>84.949874686716797</v>
      </c>
      <c r="P13" s="19">
        <v>206.89982517482517</v>
      </c>
      <c r="Q13" s="21">
        <v>150</v>
      </c>
    </row>
    <row r="14" spans="2:17" ht="40" customHeight="1">
      <c r="B14" s="528"/>
      <c r="C14" s="14" t="s">
        <v>42</v>
      </c>
      <c r="D14" s="19">
        <v>124.68675243423786</v>
      </c>
      <c r="E14" s="19">
        <v>105.13676671536547</v>
      </c>
      <c r="F14" s="19">
        <v>113.3893883510847</v>
      </c>
      <c r="G14" s="19">
        <v>328.92905342239317</v>
      </c>
      <c r="H14" s="19">
        <v>219.83029690778312</v>
      </c>
      <c r="I14" s="19">
        <v>78.597579024921032</v>
      </c>
      <c r="J14" s="19">
        <v>70.541771938973838</v>
      </c>
      <c r="K14" s="19">
        <v>94.587314930667887</v>
      </c>
      <c r="L14" s="19">
        <v>115.28680959367459</v>
      </c>
      <c r="M14" s="19">
        <v>70.592577193151897</v>
      </c>
      <c r="N14" s="19">
        <v>75.068651249853687</v>
      </c>
      <c r="O14" s="19">
        <v>71.055714411427545</v>
      </c>
      <c r="P14" s="19">
        <v>188.54287795615554</v>
      </c>
      <c r="Q14" s="9">
        <v>143.2747391497391</v>
      </c>
    </row>
    <row r="15" spans="2:17" ht="40" customHeight="1">
      <c r="B15" s="529"/>
      <c r="C15" s="377" t="s">
        <v>43</v>
      </c>
      <c r="D15" s="10">
        <f t="shared" ref="D15:Q15" si="0">D14/D13</f>
        <v>0.89591237567550697</v>
      </c>
      <c r="E15" s="10">
        <f t="shared" si="0"/>
        <v>0.87269954671879857</v>
      </c>
      <c r="F15" s="10">
        <f t="shared" si="0"/>
        <v>0.88717479708374758</v>
      </c>
      <c r="G15" s="10">
        <f t="shared" si="0"/>
        <v>0.89129162862842026</v>
      </c>
      <c r="H15" s="10">
        <f t="shared" si="0"/>
        <v>0.96175754897155108</v>
      </c>
      <c r="I15" s="10">
        <f t="shared" si="0"/>
        <v>0.88349094080208612</v>
      </c>
      <c r="J15" s="10">
        <f t="shared" si="0"/>
        <v>0.88611744984098628</v>
      </c>
      <c r="K15" s="10">
        <f t="shared" si="0"/>
        <v>0.87568514922494867</v>
      </c>
      <c r="L15" s="10">
        <f t="shared" si="0"/>
        <v>0.86003015506017233</v>
      </c>
      <c r="M15" s="10">
        <f t="shared" si="0"/>
        <v>0.86259283354792615</v>
      </c>
      <c r="N15" s="10">
        <f t="shared" si="0"/>
        <v>0.89142559195094084</v>
      </c>
      <c r="O15" s="10">
        <f t="shared" si="0"/>
        <v>0.8364428396565744</v>
      </c>
      <c r="P15" s="379">
        <f t="shared" si="0"/>
        <v>0.91127615886983726</v>
      </c>
      <c r="Q15" s="11">
        <f t="shared" si="0"/>
        <v>0.95516492766492733</v>
      </c>
    </row>
    <row r="16" spans="2:17" ht="22.9" customHeight="1">
      <c r="B16" s="530" t="s">
        <v>44</v>
      </c>
      <c r="C16" s="377" t="s">
        <v>45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531"/>
      <c r="C17" s="377" t="s">
        <v>46</v>
      </c>
      <c r="D17" s="12">
        <v>0.81388888888888877</v>
      </c>
      <c r="E17" s="12">
        <v>0.70625000000000004</v>
      </c>
      <c r="F17" s="12">
        <v>0.67152777777777772</v>
      </c>
      <c r="G17" s="12">
        <v>0.68958333333333333</v>
      </c>
      <c r="H17" s="12">
        <v>0.73888888888888893</v>
      </c>
      <c r="I17" s="12">
        <v>0.75763888888888875</v>
      </c>
      <c r="J17" s="12">
        <v>0.84583333333333321</v>
      </c>
      <c r="K17" s="12">
        <v>0.77222222222222203</v>
      </c>
      <c r="L17" s="12">
        <v>0.92013888888888884</v>
      </c>
      <c r="M17" s="12">
        <v>1.0277777777777777</v>
      </c>
      <c r="N17" s="12">
        <v>0.99930555555555545</v>
      </c>
      <c r="O17" s="22">
        <v>0.95208333333333328</v>
      </c>
      <c r="P17" s="12">
        <v>0.58958333333333335</v>
      </c>
      <c r="Q17" s="380">
        <v>0.71527777777777779</v>
      </c>
    </row>
    <row r="18" spans="2:17" ht="22.9" customHeight="1">
      <c r="B18" s="534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535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534" t="s">
        <v>51</v>
      </c>
      <c r="C20" s="381" t="s">
        <v>48</v>
      </c>
      <c r="D20" s="382" t="s">
        <v>49</v>
      </c>
      <c r="E20" s="382" t="s">
        <v>49</v>
      </c>
      <c r="F20" s="382">
        <v>1</v>
      </c>
      <c r="G20" s="382">
        <v>1</v>
      </c>
      <c r="H20" s="382" t="s">
        <v>49</v>
      </c>
      <c r="I20" s="382" t="s">
        <v>49</v>
      </c>
      <c r="J20" s="382" t="s">
        <v>49</v>
      </c>
      <c r="K20" s="382" t="s">
        <v>49</v>
      </c>
      <c r="L20" s="382" t="s">
        <v>49</v>
      </c>
      <c r="M20" s="382">
        <v>1</v>
      </c>
      <c r="N20" s="382">
        <v>1</v>
      </c>
      <c r="O20" s="382">
        <v>3</v>
      </c>
      <c r="P20" s="382">
        <v>1</v>
      </c>
      <c r="Q20" s="383"/>
    </row>
    <row r="21" spans="2:17" ht="22.9" customHeight="1">
      <c r="B21" s="535"/>
      <c r="C21" s="381" t="s">
        <v>52</v>
      </c>
      <c r="D21" s="382" t="s">
        <v>49</v>
      </c>
      <c r="E21" s="382">
        <v>1</v>
      </c>
      <c r="F21" s="382" t="s">
        <v>49</v>
      </c>
      <c r="G21" s="382" t="s">
        <v>49</v>
      </c>
      <c r="H21" s="382" t="s">
        <v>49</v>
      </c>
      <c r="I21" s="382" t="s">
        <v>49</v>
      </c>
      <c r="J21" s="382" t="s">
        <v>49</v>
      </c>
      <c r="K21" s="382">
        <v>2</v>
      </c>
      <c r="L21" s="382">
        <v>2</v>
      </c>
      <c r="M21" s="382">
        <v>1</v>
      </c>
      <c r="N21" s="382" t="s">
        <v>49</v>
      </c>
      <c r="O21" s="382" t="s">
        <v>49</v>
      </c>
      <c r="P21" s="382" t="s">
        <v>49</v>
      </c>
      <c r="Q21" s="383"/>
    </row>
    <row r="22" spans="2:17" ht="22.9" customHeight="1">
      <c r="B22" s="513" t="s">
        <v>53</v>
      </c>
      <c r="C22" s="536"/>
      <c r="D22" s="384">
        <v>19.571428571428573</v>
      </c>
      <c r="E22" s="384">
        <v>17.333333333333332</v>
      </c>
      <c r="F22" s="384">
        <v>13.714285714285714</v>
      </c>
      <c r="G22" s="384">
        <v>5.666666666666667</v>
      </c>
      <c r="H22" s="384">
        <v>6.6</v>
      </c>
      <c r="I22" s="384">
        <v>16.714285714285715</v>
      </c>
      <c r="J22" s="384">
        <v>18.166666666666668</v>
      </c>
      <c r="K22" s="384">
        <v>16.285714285714285</v>
      </c>
      <c r="L22" s="384">
        <v>14.375</v>
      </c>
      <c r="M22" s="384">
        <v>18.5</v>
      </c>
      <c r="N22" s="384">
        <v>17.777777777777779</v>
      </c>
      <c r="O22" s="384">
        <v>17.833333333333332</v>
      </c>
      <c r="P22" s="384">
        <v>11.75</v>
      </c>
      <c r="Q22" s="385">
        <v>11.4</v>
      </c>
    </row>
    <row r="23" spans="2:17" ht="22.9" customHeight="1">
      <c r="B23" s="513" t="s">
        <v>54</v>
      </c>
      <c r="C23" s="536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513" t="s">
        <v>60</v>
      </c>
      <c r="C24" s="5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515" t="s">
        <v>61</v>
      </c>
      <c r="C25" s="537"/>
      <c r="D25" s="16"/>
      <c r="E25" s="17" t="s">
        <v>62</v>
      </c>
      <c r="F25" s="17"/>
      <c r="G25" s="17" t="s">
        <v>306</v>
      </c>
      <c r="H25" s="17" t="s">
        <v>306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5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532"/>
      <c r="C27" s="533"/>
      <c r="D27" s="517" t="s">
        <v>66</v>
      </c>
      <c r="E27" s="518"/>
      <c r="F27" s="518"/>
      <c r="G27" s="518"/>
      <c r="H27" s="519"/>
      <c r="I27" s="520" t="s">
        <v>67</v>
      </c>
      <c r="J27" s="521"/>
      <c r="K27" s="521"/>
      <c r="L27" s="521"/>
      <c r="M27" s="522"/>
      <c r="N27" s="376"/>
      <c r="O27" s="376"/>
      <c r="P27" s="376"/>
      <c r="Q27" s="376"/>
    </row>
    <row r="28" spans="2:17" ht="17.25" customHeight="1">
      <c r="B28" s="523" t="s">
        <v>26</v>
      </c>
      <c r="C28" s="524"/>
      <c r="D28" s="386">
        <v>1</v>
      </c>
      <c r="E28" s="387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525"/>
      <c r="C29" s="526"/>
      <c r="D29" s="388" t="s">
        <v>68</v>
      </c>
      <c r="E29" s="389" t="s">
        <v>69</v>
      </c>
      <c r="F29" s="14" t="s">
        <v>70</v>
      </c>
      <c r="G29" s="14" t="s">
        <v>71</v>
      </c>
      <c r="H29" s="390" t="s">
        <v>72</v>
      </c>
      <c r="I29" s="388" t="s">
        <v>73</v>
      </c>
      <c r="J29" s="14" t="s">
        <v>69</v>
      </c>
      <c r="K29" s="14" t="s">
        <v>70</v>
      </c>
      <c r="L29" s="14" t="s">
        <v>71</v>
      </c>
      <c r="M29" s="390" t="s">
        <v>72</v>
      </c>
      <c r="N29" s="376"/>
      <c r="O29" s="376"/>
      <c r="P29" s="376"/>
      <c r="Q29" s="376"/>
    </row>
    <row r="30" spans="2:17" ht="40" customHeight="1">
      <c r="B30" s="527" t="s">
        <v>12</v>
      </c>
      <c r="C30" s="391" t="s">
        <v>41</v>
      </c>
      <c r="D30" s="20">
        <v>320</v>
      </c>
      <c r="E30" s="392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40" customHeight="1">
      <c r="B31" s="528"/>
      <c r="C31" s="391" t="s">
        <v>42</v>
      </c>
      <c r="D31" s="394">
        <v>285.06666666666683</v>
      </c>
      <c r="E31" s="8">
        <v>795.76587301587324</v>
      </c>
      <c r="F31" s="8">
        <v>0</v>
      </c>
      <c r="G31" s="8">
        <v>931.96785714285704</v>
      </c>
      <c r="H31" s="395">
        <v>969.52948513474803</v>
      </c>
      <c r="I31" s="394">
        <v>0</v>
      </c>
      <c r="J31" s="8">
        <v>0</v>
      </c>
      <c r="K31" s="8">
        <v>594.10879120879122</v>
      </c>
      <c r="L31" s="8">
        <v>896.30084199584087</v>
      </c>
      <c r="M31" s="395">
        <v>866.39387253997268</v>
      </c>
      <c r="N31" s="376"/>
      <c r="O31" s="376"/>
      <c r="P31" s="376"/>
      <c r="Q31" s="376"/>
    </row>
    <row r="32" spans="2:17" ht="40" customHeight="1">
      <c r="B32" s="529"/>
      <c r="C32" s="396" t="s">
        <v>43</v>
      </c>
      <c r="D32" s="397">
        <f t="shared" ref="D32:M32" si="1">D31/D30</f>
        <v>0.89083333333333381</v>
      </c>
      <c r="E32" s="10">
        <f t="shared" si="1"/>
        <v>0.96456469456469485</v>
      </c>
      <c r="F32" s="10">
        <f t="shared" si="1"/>
        <v>0</v>
      </c>
      <c r="G32" s="10">
        <f t="shared" si="1"/>
        <v>1.0355198412698412</v>
      </c>
      <c r="H32" s="10">
        <f t="shared" si="1"/>
        <v>1.0772549834830534</v>
      </c>
      <c r="I32" s="394">
        <f t="shared" si="1"/>
        <v>0</v>
      </c>
      <c r="J32" s="10">
        <f t="shared" si="1"/>
        <v>0</v>
      </c>
      <c r="K32" s="10">
        <f t="shared" si="1"/>
        <v>0.66012087912087913</v>
      </c>
      <c r="L32" s="10">
        <f t="shared" si="1"/>
        <v>0.99588982443982321</v>
      </c>
      <c r="M32" s="11">
        <f t="shared" si="1"/>
        <v>0.96265985837774737</v>
      </c>
      <c r="N32" s="376"/>
      <c r="O32" s="376"/>
      <c r="P32" s="376"/>
      <c r="Q32" s="376"/>
    </row>
    <row r="33" spans="2:17" ht="25.9" customHeight="1">
      <c r="B33" s="530" t="s">
        <v>44</v>
      </c>
      <c r="C33" s="396" t="s">
        <v>45</v>
      </c>
      <c r="D33" s="398">
        <v>0.1875</v>
      </c>
      <c r="E33" s="12">
        <v>0.18055555555555555</v>
      </c>
      <c r="F33" s="12">
        <v>0</v>
      </c>
      <c r="G33" s="12">
        <v>3214.2857142857133</v>
      </c>
      <c r="H33" s="380">
        <v>0.18055555555555555</v>
      </c>
      <c r="I33" s="398">
        <v>0</v>
      </c>
      <c r="J33" s="12">
        <v>0</v>
      </c>
      <c r="K33" s="12">
        <v>0.72222222222222221</v>
      </c>
      <c r="L33" s="12">
        <v>0</v>
      </c>
      <c r="M33" s="13">
        <v>0.72222222222222221</v>
      </c>
      <c r="N33" s="376"/>
      <c r="O33" s="376"/>
      <c r="P33" s="376"/>
      <c r="Q33" s="376"/>
    </row>
    <row r="34" spans="2:17" ht="25.9" customHeight="1">
      <c r="B34" s="531"/>
      <c r="C34" s="396" t="s">
        <v>46</v>
      </c>
      <c r="D34" s="398">
        <v>0.22916666666666666</v>
      </c>
      <c r="E34" s="12">
        <v>0.3215277777777778</v>
      </c>
      <c r="F34" s="12">
        <v>0</v>
      </c>
      <c r="G34" s="12">
        <v>1102.0000000000011</v>
      </c>
      <c r="H34" s="380">
        <v>0.39583333333333331</v>
      </c>
      <c r="I34" s="23">
        <v>0</v>
      </c>
      <c r="J34" s="12">
        <v>0</v>
      </c>
      <c r="K34" s="12">
        <v>0.88194444444444453</v>
      </c>
      <c r="L34" s="12">
        <v>0.94444444444444453</v>
      </c>
      <c r="M34" s="13">
        <v>46125.038194444445</v>
      </c>
      <c r="N34" s="376"/>
      <c r="O34" s="376"/>
      <c r="P34" s="376"/>
      <c r="Q34" s="376"/>
    </row>
    <row r="35" spans="2:17" ht="25.9" customHeight="1">
      <c r="B35" s="513" t="s">
        <v>53</v>
      </c>
      <c r="C35" s="514"/>
      <c r="D35" s="399">
        <v>5.5</v>
      </c>
      <c r="E35" s="400">
        <v>3.6666666666666665</v>
      </c>
      <c r="F35" s="400">
        <v>0</v>
      </c>
      <c r="G35" s="400">
        <v>3.6</v>
      </c>
      <c r="H35" s="401">
        <v>3.4</v>
      </c>
      <c r="I35" s="402">
        <v>0</v>
      </c>
      <c r="J35" s="400">
        <v>0</v>
      </c>
      <c r="K35" s="400">
        <v>3.75</v>
      </c>
      <c r="L35" s="400">
        <v>3.4</v>
      </c>
      <c r="M35" s="385">
        <v>3.5</v>
      </c>
      <c r="N35" s="376"/>
      <c r="O35" s="376"/>
      <c r="P35" s="376"/>
      <c r="Q35" s="376"/>
    </row>
    <row r="36" spans="2:17" ht="25.9" customHeight="1">
      <c r="B36" s="513" t="s">
        <v>54</v>
      </c>
      <c r="C36" s="514"/>
      <c r="D36" s="403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4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513" t="s">
        <v>60</v>
      </c>
      <c r="C37" s="514"/>
      <c r="D37" s="405"/>
      <c r="E37" s="406"/>
      <c r="F37" s="407"/>
      <c r="G37" s="407"/>
      <c r="H37" s="408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515" t="s">
        <v>61</v>
      </c>
      <c r="C38" s="516"/>
      <c r="D38" s="26"/>
      <c r="E38" s="409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24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6589" priority="4" operator="lessThan">
      <formula>0.8</formula>
    </cfRule>
  </conditionalFormatting>
  <conditionalFormatting sqref="J32:L32">
    <cfRule type="cellIs" dxfId="6588" priority="3" operator="lessThan">
      <formula>0.8</formula>
    </cfRule>
  </conditionalFormatting>
  <conditionalFormatting sqref="M32">
    <cfRule type="cellIs" dxfId="6587" priority="2" operator="lessThan">
      <formula>0.8</formula>
    </cfRule>
  </conditionalFormatting>
  <conditionalFormatting sqref="H32">
    <cfRule type="cellIs" dxfId="65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8" tint="0.79998168889431442"/>
    <pageSetUpPr fitToPage="1"/>
  </sheetPr>
  <dimension ref="A1:R126"/>
  <sheetViews>
    <sheetView topLeftCell="A82" zoomScale="70" zoomScaleNormal="70" workbookViewId="0">
      <selection activeCell="Z108" sqref="Z108"/>
    </sheetView>
  </sheetViews>
  <sheetFormatPr defaultColWidth="7.90625" defaultRowHeight="15.5"/>
  <cols>
    <col min="1" max="1" width="13.6328125" style="289" customWidth="1"/>
    <col min="2" max="2" width="12.7265625" style="289" customWidth="1"/>
    <col min="3" max="3" width="12.7265625" style="358" hidden="1" customWidth="1"/>
    <col min="4" max="5" width="18.36328125" style="289" customWidth="1"/>
    <col min="6" max="6" width="9.7265625" style="356" customWidth="1"/>
    <col min="7" max="7" width="21.08984375" style="289" bestFit="1" customWidth="1"/>
    <col min="8" max="8" width="15.6328125" style="289" customWidth="1"/>
    <col min="9" max="9" width="12.26953125" style="289" bestFit="1" customWidth="1"/>
    <col min="10" max="15" width="9.7265625" style="289" customWidth="1"/>
    <col min="16" max="16" width="9.7265625" style="357" customWidth="1"/>
    <col min="17" max="18" width="9.7265625" style="289" customWidth="1"/>
    <col min="19" max="16384" width="7.9062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91902</v>
      </c>
      <c r="F1" s="285" t="s">
        <v>4</v>
      </c>
      <c r="G1" s="286">
        <f>SUM(H5:H124)</f>
        <v>1648546.0133246754</v>
      </c>
      <c r="H1" s="287" t="s">
        <v>79</v>
      </c>
      <c r="I1" s="288">
        <f>+J16+J64+J24+J38+J51+J81+J100+J91+J57+J124+J111</f>
        <v>35.416666666666664</v>
      </c>
      <c r="J1" s="589" t="s">
        <v>80</v>
      </c>
      <c r="K1" s="590"/>
      <c r="L1" s="591"/>
      <c r="M1" s="589" t="s">
        <v>81</v>
      </c>
      <c r="N1" s="590"/>
      <c r="O1" s="590"/>
      <c r="P1" s="590"/>
      <c r="Q1" s="590"/>
      <c r="R1" s="591"/>
    </row>
    <row r="2" spans="1:18" ht="26.25" customHeight="1" thickBot="1">
      <c r="A2" s="595" t="s">
        <v>351</v>
      </c>
      <c r="B2" s="596"/>
      <c r="C2" s="290"/>
      <c r="D2" s="410" t="s">
        <v>83</v>
      </c>
      <c r="E2" s="291">
        <f>AVERAGE(L16,L24,L38,L51,L100,L111,L91)</f>
        <v>542.90338240738231</v>
      </c>
      <c r="F2" s="292" t="s">
        <v>84</v>
      </c>
      <c r="G2" s="293">
        <f>G1/E1</f>
        <v>17.938086367268127</v>
      </c>
      <c r="H2" s="294" t="s">
        <v>85</v>
      </c>
      <c r="I2" s="295">
        <f>COUNT(I5:I124)</f>
        <v>0</v>
      </c>
      <c r="J2" s="592"/>
      <c r="K2" s="593"/>
      <c r="L2" s="594"/>
      <c r="M2" s="592"/>
      <c r="N2" s="593"/>
      <c r="O2" s="593"/>
      <c r="P2" s="593"/>
      <c r="Q2" s="593"/>
      <c r="R2" s="594"/>
    </row>
    <row r="3" spans="1:18" ht="23.25" customHeight="1">
      <c r="A3" s="597" t="s">
        <v>86</v>
      </c>
      <c r="B3" s="599" t="s">
        <v>87</v>
      </c>
      <c r="C3" s="412"/>
      <c r="D3" s="600" t="s">
        <v>88</v>
      </c>
      <c r="E3" s="600"/>
      <c r="F3" s="601" t="s">
        <v>89</v>
      </c>
      <c r="G3" s="602" t="s">
        <v>90</v>
      </c>
      <c r="H3" s="600" t="s">
        <v>91</v>
      </c>
      <c r="I3" s="603" t="s">
        <v>92</v>
      </c>
      <c r="J3" s="605" t="s">
        <v>93</v>
      </c>
      <c r="K3" s="607" t="s">
        <v>94</v>
      </c>
      <c r="L3" s="609" t="s">
        <v>83</v>
      </c>
      <c r="M3" s="611" t="s">
        <v>95</v>
      </c>
      <c r="N3" s="611"/>
      <c r="O3" s="605" t="s">
        <v>96</v>
      </c>
      <c r="P3" s="612" t="s">
        <v>97</v>
      </c>
      <c r="Q3" s="605" t="s">
        <v>98</v>
      </c>
      <c r="R3" s="605"/>
    </row>
    <row r="4" spans="1:18" ht="15.75" customHeight="1">
      <c r="A4" s="598"/>
      <c r="B4" s="599"/>
      <c r="C4" s="412"/>
      <c r="D4" s="600"/>
      <c r="E4" s="600"/>
      <c r="F4" s="601"/>
      <c r="G4" s="602"/>
      <c r="H4" s="600"/>
      <c r="I4" s="604"/>
      <c r="J4" s="606"/>
      <c r="K4" s="608"/>
      <c r="L4" s="610"/>
      <c r="M4" s="415" t="s">
        <v>99</v>
      </c>
      <c r="N4" s="415" t="s">
        <v>100</v>
      </c>
      <c r="O4" s="606"/>
      <c r="P4" s="613"/>
      <c r="Q4" s="296" t="s">
        <v>101</v>
      </c>
      <c r="R4" s="296" t="s">
        <v>102</v>
      </c>
    </row>
    <row r="5" spans="1:18">
      <c r="A5" s="614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2">
        <v>4392</v>
      </c>
      <c r="H5" s="300">
        <f>F5*G5</f>
        <v>0</v>
      </c>
      <c r="I5" s="413"/>
      <c r="J5" s="301">
        <v>9</v>
      </c>
      <c r="K5" s="302">
        <f t="shared" ref="K5:K11" si="0">G5/P5*60</f>
        <v>1597.090909090909</v>
      </c>
      <c r="L5" s="303">
        <f t="shared" ref="L5:L11" si="1">K5/J5</f>
        <v>177.45454545454544</v>
      </c>
      <c r="M5" s="304">
        <v>0.17361111111111113</v>
      </c>
      <c r="N5" s="304">
        <v>0.28819444444444448</v>
      </c>
      <c r="O5" s="296">
        <v>10</v>
      </c>
      <c r="P5" s="416">
        <f t="shared" ref="P5:P12" si="2">(N5-M5)*24*60</f>
        <v>165</v>
      </c>
      <c r="Q5" s="305"/>
      <c r="R5" s="305"/>
    </row>
    <row r="6" spans="1:18">
      <c r="A6" s="614"/>
      <c r="B6" s="297">
        <v>0</v>
      </c>
      <c r="C6" s="297"/>
      <c r="D6" s="298" t="s">
        <v>106</v>
      </c>
      <c r="E6" s="298"/>
      <c r="F6" s="299" t="s">
        <v>105</v>
      </c>
      <c r="G6" s="412">
        <v>4354</v>
      </c>
      <c r="H6" s="300">
        <f t="shared" ref="H6:H113" si="3">F6*G6</f>
        <v>0</v>
      </c>
      <c r="I6" s="413"/>
      <c r="J6" s="301">
        <v>9</v>
      </c>
      <c r="K6" s="302">
        <f t="shared" si="0"/>
        <v>1583.2727272727277</v>
      </c>
      <c r="L6" s="303">
        <f t="shared" si="1"/>
        <v>175.91919191919197</v>
      </c>
      <c r="M6" s="304">
        <v>0.29166666666666669</v>
      </c>
      <c r="N6" s="304">
        <v>0.40625</v>
      </c>
      <c r="O6" s="296">
        <v>5</v>
      </c>
      <c r="P6" s="416">
        <f t="shared" si="2"/>
        <v>164.99999999999997</v>
      </c>
      <c r="Q6" s="296"/>
      <c r="R6" s="296"/>
    </row>
    <row r="7" spans="1:18">
      <c r="A7" s="614"/>
      <c r="B7" s="297" t="s">
        <v>107</v>
      </c>
      <c r="C7" s="297"/>
      <c r="D7" s="298" t="s">
        <v>108</v>
      </c>
      <c r="E7" s="298"/>
      <c r="F7" s="299">
        <v>36.450000000000003</v>
      </c>
      <c r="G7" s="412">
        <v>1140</v>
      </c>
      <c r="H7" s="300">
        <f t="shared" si="3"/>
        <v>41553</v>
      </c>
      <c r="I7" s="413"/>
      <c r="J7" s="301">
        <v>13</v>
      </c>
      <c r="K7" s="302">
        <f t="shared" si="0"/>
        <v>1520</v>
      </c>
      <c r="L7" s="303">
        <f t="shared" si="1"/>
        <v>116.92307692307692</v>
      </c>
      <c r="M7" s="304">
        <v>0.40972222222222227</v>
      </c>
      <c r="N7" s="304">
        <v>0.44097222222222227</v>
      </c>
      <c r="O7" s="296">
        <v>5</v>
      </c>
      <c r="P7" s="416">
        <f t="shared" si="2"/>
        <v>45</v>
      </c>
      <c r="Q7" s="305"/>
      <c r="R7" s="305"/>
    </row>
    <row r="8" spans="1:18">
      <c r="A8" s="614"/>
      <c r="B8" s="297" t="s">
        <v>107</v>
      </c>
      <c r="C8" s="297"/>
      <c r="D8" s="298" t="s">
        <v>109</v>
      </c>
      <c r="E8" s="298"/>
      <c r="F8" s="299">
        <v>27.05</v>
      </c>
      <c r="G8" s="412">
        <v>323</v>
      </c>
      <c r="H8" s="300">
        <f t="shared" si="3"/>
        <v>8737.15</v>
      </c>
      <c r="I8" s="413"/>
      <c r="J8" s="301">
        <v>13</v>
      </c>
      <c r="K8" s="302">
        <f t="shared" si="0"/>
        <v>1291.9999999999977</v>
      </c>
      <c r="L8" s="303">
        <f t="shared" si="1"/>
        <v>99.384615384615216</v>
      </c>
      <c r="M8" s="304">
        <v>0.44444444444444442</v>
      </c>
      <c r="N8" s="304">
        <v>0.4548611111111111</v>
      </c>
      <c r="O8" s="296">
        <v>5</v>
      </c>
      <c r="P8" s="416">
        <f t="shared" si="2"/>
        <v>15.000000000000027</v>
      </c>
      <c r="Q8" s="305">
        <v>0.46180555555555558</v>
      </c>
      <c r="R8" s="305">
        <v>0.49305555555555558</v>
      </c>
    </row>
    <row r="9" spans="1:18">
      <c r="A9" s="614"/>
      <c r="B9" s="297" t="s">
        <v>107</v>
      </c>
      <c r="C9" s="297"/>
      <c r="D9" s="298" t="s">
        <v>110</v>
      </c>
      <c r="E9" s="298"/>
      <c r="F9" s="299">
        <v>19.7</v>
      </c>
      <c r="G9" s="306">
        <v>921</v>
      </c>
      <c r="H9" s="300">
        <f t="shared" si="3"/>
        <v>18143.7</v>
      </c>
      <c r="I9" s="413"/>
      <c r="J9" s="301">
        <v>13</v>
      </c>
      <c r="K9" s="302">
        <f t="shared" si="0"/>
        <v>1227.9999999999977</v>
      </c>
      <c r="L9" s="303">
        <f t="shared" si="1"/>
        <v>94.461538461538282</v>
      </c>
      <c r="M9" s="304">
        <v>0.49652777777777773</v>
      </c>
      <c r="N9" s="304">
        <v>0.52777777777777779</v>
      </c>
      <c r="O9" s="296">
        <v>5</v>
      </c>
      <c r="P9" s="416">
        <f t="shared" si="2"/>
        <v>45.000000000000078</v>
      </c>
      <c r="Q9" s="305"/>
      <c r="R9" s="305"/>
    </row>
    <row r="10" spans="1:18">
      <c r="A10" s="614"/>
      <c r="B10" s="297" t="s">
        <v>107</v>
      </c>
      <c r="C10" s="297"/>
      <c r="D10" s="298" t="s">
        <v>111</v>
      </c>
      <c r="E10" s="298"/>
      <c r="F10" s="299">
        <v>17.87</v>
      </c>
      <c r="G10" s="306">
        <v>423</v>
      </c>
      <c r="H10" s="300">
        <f t="shared" si="3"/>
        <v>7559.01</v>
      </c>
      <c r="I10" s="413"/>
      <c r="J10" s="301">
        <v>13</v>
      </c>
      <c r="K10" s="302">
        <f t="shared" si="0"/>
        <v>1269.0000000000045</v>
      </c>
      <c r="L10" s="303">
        <f t="shared" si="1"/>
        <v>97.615384615384968</v>
      </c>
      <c r="M10" s="304">
        <v>0.52777777777777779</v>
      </c>
      <c r="N10" s="304">
        <v>0.54166666666666663</v>
      </c>
      <c r="O10" s="296">
        <v>5</v>
      </c>
      <c r="P10" s="416">
        <f t="shared" si="2"/>
        <v>19.999999999999929</v>
      </c>
      <c r="Q10" s="305"/>
      <c r="R10" s="305"/>
    </row>
    <row r="11" spans="1:18">
      <c r="A11" s="614"/>
      <c r="B11" s="297" t="s">
        <v>107</v>
      </c>
      <c r="C11" s="297"/>
      <c r="D11" s="298" t="s">
        <v>113</v>
      </c>
      <c r="E11" s="298"/>
      <c r="F11" s="299">
        <v>29.52</v>
      </c>
      <c r="G11" s="306">
        <v>4392</v>
      </c>
      <c r="H11" s="300">
        <f t="shared" si="3"/>
        <v>129651.84</v>
      </c>
      <c r="I11" s="413"/>
      <c r="J11" s="301">
        <v>13</v>
      </c>
      <c r="K11" s="302">
        <f t="shared" si="0"/>
        <v>2509.7142857142831</v>
      </c>
      <c r="L11" s="303">
        <f t="shared" si="1"/>
        <v>193.05494505494485</v>
      </c>
      <c r="M11" s="304">
        <v>0.56597222222222221</v>
      </c>
      <c r="N11" s="304">
        <v>0.63888888888888895</v>
      </c>
      <c r="O11" s="296">
        <v>5</v>
      </c>
      <c r="P11" s="416">
        <f t="shared" si="2"/>
        <v>105.00000000000011</v>
      </c>
      <c r="Q11" s="305"/>
      <c r="R11" s="305"/>
    </row>
    <row r="12" spans="1:18">
      <c r="A12" s="615"/>
      <c r="B12" s="297" t="s">
        <v>107</v>
      </c>
      <c r="C12" s="412"/>
      <c r="D12" s="298" t="s">
        <v>114</v>
      </c>
      <c r="E12" s="298"/>
      <c r="F12" s="299">
        <v>29.856999999999999</v>
      </c>
      <c r="G12" s="411">
        <v>4354</v>
      </c>
      <c r="H12" s="300">
        <f t="shared" si="3"/>
        <v>129997.378</v>
      </c>
      <c r="I12" s="413"/>
      <c r="J12" s="301">
        <v>13</v>
      </c>
      <c r="K12" s="302">
        <f>G12/P12*60</f>
        <v>2487.9999999999973</v>
      </c>
      <c r="L12" s="303">
        <f>K12/J12</f>
        <v>191.38461538461519</v>
      </c>
      <c r="M12" s="304">
        <v>0.64236111111111105</v>
      </c>
      <c r="N12" s="304">
        <v>0.71527777777777779</v>
      </c>
      <c r="O12" s="296">
        <v>5</v>
      </c>
      <c r="P12" s="416">
        <f t="shared" si="2"/>
        <v>105.00000000000011</v>
      </c>
      <c r="Q12" s="305"/>
      <c r="R12" s="296"/>
    </row>
    <row r="13" spans="1:18">
      <c r="A13" s="615"/>
      <c r="B13" s="297"/>
      <c r="C13" s="297"/>
      <c r="D13" s="417"/>
      <c r="E13" s="418"/>
      <c r="F13" s="299"/>
      <c r="G13" s="306"/>
      <c r="H13" s="300"/>
      <c r="I13" s="413"/>
      <c r="J13" s="301"/>
      <c r="K13" s="302"/>
      <c r="L13" s="303"/>
      <c r="M13" s="304"/>
      <c r="N13" s="304"/>
      <c r="O13" s="296"/>
      <c r="P13" s="416"/>
      <c r="Q13" s="296"/>
      <c r="R13" s="296"/>
    </row>
    <row r="14" spans="1:18">
      <c r="A14" s="615"/>
      <c r="B14" s="297"/>
      <c r="C14" s="297"/>
      <c r="D14" s="417"/>
      <c r="E14" s="418"/>
      <c r="F14" s="299"/>
      <c r="G14" s="306"/>
      <c r="H14" s="300"/>
      <c r="I14" s="413"/>
      <c r="J14" s="301"/>
      <c r="K14" s="302"/>
      <c r="L14" s="303"/>
      <c r="M14" s="304"/>
      <c r="N14" s="304"/>
      <c r="O14" s="296"/>
      <c r="P14" s="416"/>
      <c r="Q14" s="296"/>
      <c r="R14" s="296"/>
    </row>
    <row r="15" spans="1:18">
      <c r="A15" s="615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13"/>
      <c r="J15" s="301"/>
      <c r="K15" s="302"/>
      <c r="L15" s="303"/>
      <c r="M15" s="304"/>
      <c r="N15" s="304"/>
      <c r="O15" s="296"/>
      <c r="P15" s="416"/>
      <c r="Q15" s="296"/>
      <c r="R15" s="296"/>
    </row>
    <row r="16" spans="1:18" ht="15.75" customHeight="1">
      <c r="A16" s="616"/>
      <c r="B16" s="297">
        <v>0</v>
      </c>
      <c r="C16" s="297" t="s">
        <v>117</v>
      </c>
      <c r="D16" s="617" t="s">
        <v>118</v>
      </c>
      <c r="E16" s="617"/>
      <c r="F16" s="308"/>
      <c r="G16" s="309"/>
      <c r="H16" s="310"/>
      <c r="I16" s="311"/>
      <c r="J16" s="312">
        <f>AVERAGE(J5:J15)</f>
        <v>12</v>
      </c>
      <c r="K16" s="312">
        <f>AVERAGE(K5:K15)</f>
        <v>1685.8847402597394</v>
      </c>
      <c r="L16" s="313">
        <f>AVERAGE(L5:L15)</f>
        <v>143.2747391497391</v>
      </c>
      <c r="M16" s="304"/>
      <c r="N16" s="304"/>
      <c r="O16" s="302"/>
      <c r="P16" s="302"/>
      <c r="Q16" s="303"/>
      <c r="R16" s="303"/>
    </row>
    <row r="17" spans="1:18" ht="15.75" customHeight="1">
      <c r="A17" s="618" t="s">
        <v>119</v>
      </c>
      <c r="B17" s="297" t="s">
        <v>107</v>
      </c>
      <c r="C17" s="412"/>
      <c r="D17" s="621" t="s">
        <v>120</v>
      </c>
      <c r="E17" s="622"/>
      <c r="F17" s="299">
        <v>14.03</v>
      </c>
      <c r="G17" s="412">
        <v>398</v>
      </c>
      <c r="H17" s="314">
        <f t="shared" ref="H17:H23" si="4">F17*G17</f>
        <v>5583.94</v>
      </c>
      <c r="I17" s="315"/>
      <c r="J17" s="301">
        <v>6</v>
      </c>
      <c r="K17" s="302">
        <f>G17/P17*60</f>
        <v>1592.0000000000016</v>
      </c>
      <c r="L17" s="303">
        <f>K17/J17</f>
        <v>265.3333333333336</v>
      </c>
      <c r="M17" s="304">
        <v>0.1875</v>
      </c>
      <c r="N17" s="304">
        <v>0.19791666666666666</v>
      </c>
      <c r="O17" s="296">
        <v>30</v>
      </c>
      <c r="P17" s="416">
        <f>(N17-M17)*24*60</f>
        <v>14.999999999999986</v>
      </c>
      <c r="Q17" s="296"/>
      <c r="R17" s="296"/>
    </row>
    <row r="18" spans="1:18" ht="15.75" customHeight="1">
      <c r="A18" s="618"/>
      <c r="B18" s="297" t="s">
        <v>115</v>
      </c>
      <c r="C18" s="412"/>
      <c r="D18" s="623" t="s">
        <v>121</v>
      </c>
      <c r="E18" s="624"/>
      <c r="F18" s="299">
        <v>14.49</v>
      </c>
      <c r="G18" s="411">
        <v>635</v>
      </c>
      <c r="H18" s="300">
        <f t="shared" si="4"/>
        <v>9201.15</v>
      </c>
      <c r="I18" s="413"/>
      <c r="J18" s="301">
        <v>5</v>
      </c>
      <c r="K18" s="302">
        <f>G18/P18*60</f>
        <v>1524.0000000000005</v>
      </c>
      <c r="L18" s="303">
        <f>K18/J18</f>
        <v>304.80000000000007</v>
      </c>
      <c r="M18" s="304">
        <v>0.21180555555555555</v>
      </c>
      <c r="N18" s="304">
        <v>0.22916666666666666</v>
      </c>
      <c r="O18" s="296">
        <v>20</v>
      </c>
      <c r="P18" s="416">
        <f t="shared" ref="P18" si="5">(N18-M18)*24*60</f>
        <v>24.999999999999993</v>
      </c>
      <c r="Q18" s="305"/>
      <c r="R18" s="305"/>
    </row>
    <row r="19" spans="1:18" ht="15.75" customHeight="1">
      <c r="A19" s="618"/>
      <c r="B19" s="297">
        <v>0</v>
      </c>
      <c r="C19" s="412"/>
      <c r="D19" s="623"/>
      <c r="E19" s="624"/>
      <c r="F19" s="299" t="s">
        <v>105</v>
      </c>
      <c r="G19" s="411"/>
      <c r="H19" s="300">
        <f t="shared" si="4"/>
        <v>0</v>
      </c>
      <c r="I19" s="413"/>
      <c r="J19" s="301"/>
      <c r="K19" s="302"/>
      <c r="L19" s="303"/>
      <c r="M19" s="304"/>
      <c r="N19" s="304"/>
      <c r="O19" s="296"/>
      <c r="P19" s="416"/>
      <c r="Q19" s="305"/>
      <c r="R19" s="305"/>
    </row>
    <row r="20" spans="1:18" ht="15.75" customHeight="1">
      <c r="A20" s="619"/>
      <c r="B20" s="297">
        <v>0</v>
      </c>
      <c r="C20" s="412"/>
      <c r="D20" s="316"/>
      <c r="E20" s="418"/>
      <c r="F20" s="299" t="s">
        <v>105</v>
      </c>
      <c r="G20" s="411"/>
      <c r="H20" s="300">
        <f t="shared" si="4"/>
        <v>0</v>
      </c>
      <c r="I20" s="413"/>
      <c r="J20" s="301"/>
      <c r="K20" s="302"/>
      <c r="L20" s="303"/>
      <c r="M20" s="304"/>
      <c r="N20" s="304"/>
      <c r="O20" s="296"/>
      <c r="P20" s="416"/>
      <c r="Q20" s="296"/>
      <c r="R20" s="296"/>
    </row>
    <row r="21" spans="1:18" ht="15.75" customHeight="1">
      <c r="A21" s="619"/>
      <c r="B21" s="297">
        <v>0</v>
      </c>
      <c r="C21" s="412"/>
      <c r="D21" s="316"/>
      <c r="E21" s="418"/>
      <c r="F21" s="299" t="s">
        <v>105</v>
      </c>
      <c r="G21" s="411"/>
      <c r="H21" s="300">
        <f t="shared" si="4"/>
        <v>0</v>
      </c>
      <c r="I21" s="413"/>
      <c r="J21" s="301"/>
      <c r="K21" s="302"/>
      <c r="L21" s="303"/>
      <c r="M21" s="304"/>
      <c r="N21" s="304"/>
      <c r="O21" s="296"/>
      <c r="P21" s="416"/>
      <c r="Q21" s="296"/>
      <c r="R21" s="296"/>
    </row>
    <row r="22" spans="1:18" ht="15.75" customHeight="1">
      <c r="A22" s="619"/>
      <c r="B22" s="297">
        <v>0</v>
      </c>
      <c r="C22" s="412"/>
      <c r="D22" s="316"/>
      <c r="E22" s="418"/>
      <c r="F22" s="299" t="s">
        <v>105</v>
      </c>
      <c r="G22" s="411"/>
      <c r="H22" s="300">
        <f t="shared" si="4"/>
        <v>0</v>
      </c>
      <c r="I22" s="413"/>
      <c r="J22" s="301"/>
      <c r="K22" s="302"/>
      <c r="L22" s="303"/>
      <c r="M22" s="304"/>
      <c r="N22" s="304"/>
      <c r="O22" s="296"/>
      <c r="P22" s="416"/>
      <c r="Q22" s="296"/>
      <c r="R22" s="296"/>
    </row>
    <row r="23" spans="1:18" ht="15.75" customHeight="1">
      <c r="A23" s="619"/>
      <c r="B23" s="297">
        <v>0</v>
      </c>
      <c r="C23" s="412"/>
      <c r="D23" s="316"/>
      <c r="E23" s="418"/>
      <c r="F23" s="299" t="s">
        <v>105</v>
      </c>
      <c r="G23" s="411"/>
      <c r="H23" s="300">
        <f t="shared" si="4"/>
        <v>0</v>
      </c>
      <c r="I23" s="413"/>
      <c r="J23" s="301"/>
      <c r="K23" s="302"/>
      <c r="L23" s="303"/>
      <c r="M23" s="304"/>
      <c r="N23" s="304"/>
      <c r="O23" s="296"/>
      <c r="P23" s="416"/>
      <c r="Q23" s="296"/>
      <c r="R23" s="296"/>
    </row>
    <row r="24" spans="1:18" ht="17.5" customHeight="1">
      <c r="A24" s="620"/>
      <c r="B24" s="297">
        <v>0</v>
      </c>
      <c r="C24" s="6" t="s">
        <v>122</v>
      </c>
      <c r="D24" s="617" t="s">
        <v>118</v>
      </c>
      <c r="E24" s="617"/>
      <c r="F24" s="308"/>
      <c r="G24" s="317"/>
      <c r="H24" s="310"/>
      <c r="I24" s="311"/>
      <c r="J24" s="312">
        <f>AVERAGE(J17:J23)</f>
        <v>5.5</v>
      </c>
      <c r="K24" s="312">
        <f>AVERAGE(K17:K23)</f>
        <v>1558.0000000000009</v>
      </c>
      <c r="L24" s="313">
        <f>AVERAGE(L17:L23)</f>
        <v>285.06666666666683</v>
      </c>
      <c r="M24" s="304"/>
      <c r="N24" s="304"/>
      <c r="O24" s="296"/>
      <c r="P24" s="296"/>
      <c r="Q24" s="296"/>
      <c r="R24" s="296"/>
    </row>
    <row r="25" spans="1:18">
      <c r="A25" s="629" t="s">
        <v>123</v>
      </c>
      <c r="B25" s="297" t="s">
        <v>115</v>
      </c>
      <c r="C25" s="318"/>
      <c r="D25" s="320" t="s">
        <v>124</v>
      </c>
      <c r="E25" s="319"/>
      <c r="F25" s="299">
        <v>15.03</v>
      </c>
      <c r="G25" s="412">
        <v>2154</v>
      </c>
      <c r="H25" s="300">
        <f t="shared" ref="H25:H27" si="6">F25*G25</f>
        <v>32374.62</v>
      </c>
      <c r="I25" s="413"/>
      <c r="J25" s="301">
        <v>4</v>
      </c>
      <c r="K25" s="302">
        <f t="shared" ref="K25:K27" si="7">G25/P25*60</f>
        <v>2872</v>
      </c>
      <c r="L25" s="303">
        <f t="shared" ref="L25:L27" si="8">K25/J25</f>
        <v>718</v>
      </c>
      <c r="M25" s="304">
        <v>0.18055555555555555</v>
      </c>
      <c r="N25" s="304">
        <v>0.21180555555555555</v>
      </c>
      <c r="O25" s="296">
        <v>20</v>
      </c>
      <c r="P25" s="416">
        <f t="shared" ref="P25:P27" si="9">(N25-M25)*24*60</f>
        <v>45</v>
      </c>
      <c r="Q25" s="305"/>
      <c r="R25" s="305"/>
    </row>
    <row r="26" spans="1:18">
      <c r="A26" s="629"/>
      <c r="B26" s="297" t="s">
        <v>115</v>
      </c>
      <c r="C26" s="318"/>
      <c r="D26" s="316" t="s">
        <v>125</v>
      </c>
      <c r="E26" s="321"/>
      <c r="F26" s="299">
        <v>18.18</v>
      </c>
      <c r="G26" s="412">
        <v>3347</v>
      </c>
      <c r="H26" s="300">
        <f t="shared" si="6"/>
        <v>60848.46</v>
      </c>
      <c r="I26" s="413"/>
      <c r="J26" s="301">
        <v>4</v>
      </c>
      <c r="K26" s="302">
        <f t="shared" si="7"/>
        <v>2868.8571428571449</v>
      </c>
      <c r="L26" s="303">
        <f t="shared" si="8"/>
        <v>717.21428571428623</v>
      </c>
      <c r="M26" s="304">
        <v>0.22569444444444445</v>
      </c>
      <c r="N26" s="304">
        <v>0.27430555555555552</v>
      </c>
      <c r="O26" s="296">
        <v>20</v>
      </c>
      <c r="P26" s="416">
        <f t="shared" si="9"/>
        <v>69.999999999999957</v>
      </c>
      <c r="Q26" s="305"/>
      <c r="R26" s="305"/>
    </row>
    <row r="27" spans="1:18">
      <c r="A27" s="629"/>
      <c r="B27" s="297" t="s">
        <v>115</v>
      </c>
      <c r="C27" s="318"/>
      <c r="D27" s="320" t="s">
        <v>126</v>
      </c>
      <c r="E27" s="321"/>
      <c r="F27" s="299">
        <v>18.53</v>
      </c>
      <c r="G27" s="412">
        <v>2285</v>
      </c>
      <c r="H27" s="300">
        <f t="shared" si="6"/>
        <v>42341.05</v>
      </c>
      <c r="I27" s="413"/>
      <c r="J27" s="301">
        <v>3</v>
      </c>
      <c r="K27" s="302">
        <f t="shared" si="7"/>
        <v>2856.2500000000009</v>
      </c>
      <c r="L27" s="303">
        <f t="shared" si="8"/>
        <v>952.0833333333336</v>
      </c>
      <c r="M27" s="304">
        <v>0.28819444444444448</v>
      </c>
      <c r="N27" s="304">
        <v>0.3215277777777778</v>
      </c>
      <c r="O27" s="296">
        <v>20</v>
      </c>
      <c r="P27" s="416">
        <f t="shared" si="9"/>
        <v>47.999999999999986</v>
      </c>
      <c r="Q27" s="305"/>
      <c r="R27" s="305"/>
    </row>
    <row r="28" spans="1:18">
      <c r="A28" s="629"/>
      <c r="B28" s="297">
        <v>0</v>
      </c>
      <c r="C28" s="412"/>
      <c r="D28" s="316"/>
      <c r="E28" s="321"/>
      <c r="F28" s="299"/>
      <c r="G28" s="412"/>
      <c r="H28" s="300"/>
      <c r="I28" s="413"/>
      <c r="J28" s="301"/>
      <c r="K28" s="302"/>
      <c r="L28" s="303"/>
      <c r="M28" s="304"/>
      <c r="N28" s="304"/>
      <c r="O28" s="296"/>
      <c r="P28" s="416"/>
      <c r="Q28" s="305"/>
      <c r="R28" s="305"/>
    </row>
    <row r="29" spans="1:18">
      <c r="A29" s="629"/>
      <c r="B29" s="297">
        <v>0</v>
      </c>
      <c r="C29" s="412"/>
      <c r="D29" s="320"/>
      <c r="E29" s="321"/>
      <c r="F29" s="299"/>
      <c r="G29" s="412"/>
      <c r="H29" s="300"/>
      <c r="I29" s="413"/>
      <c r="J29" s="301"/>
      <c r="K29" s="302"/>
      <c r="L29" s="303"/>
      <c r="M29" s="304"/>
      <c r="N29" s="304"/>
      <c r="O29" s="296"/>
      <c r="P29" s="416"/>
      <c r="Q29" s="305"/>
      <c r="R29" s="305"/>
    </row>
    <row r="30" spans="1:18">
      <c r="A30" s="629"/>
      <c r="B30" s="297">
        <v>0</v>
      </c>
      <c r="C30" s="412"/>
      <c r="D30" s="322"/>
      <c r="E30" s="321"/>
      <c r="F30" s="299"/>
      <c r="G30" s="412"/>
      <c r="H30" s="300"/>
      <c r="I30" s="413"/>
      <c r="J30" s="301"/>
      <c r="K30" s="302"/>
      <c r="L30" s="303"/>
      <c r="M30" s="304"/>
      <c r="N30" s="304"/>
      <c r="O30" s="296"/>
      <c r="P30" s="416"/>
      <c r="Q30" s="305"/>
      <c r="R30" s="305"/>
    </row>
    <row r="31" spans="1:18" ht="15.75" customHeight="1">
      <c r="A31" s="629"/>
      <c r="B31" s="297">
        <v>0</v>
      </c>
      <c r="C31" s="412"/>
      <c r="D31" s="316"/>
      <c r="E31" s="321"/>
      <c r="F31" s="299"/>
      <c r="G31" s="412"/>
      <c r="H31" s="300"/>
      <c r="I31" s="413"/>
      <c r="J31" s="301"/>
      <c r="K31" s="302"/>
      <c r="L31" s="303"/>
      <c r="M31" s="304"/>
      <c r="N31" s="304"/>
      <c r="O31" s="296"/>
      <c r="P31" s="416"/>
      <c r="Q31" s="305"/>
      <c r="R31" s="305"/>
    </row>
    <row r="32" spans="1:18">
      <c r="A32" s="629"/>
      <c r="B32" s="297">
        <v>0</v>
      </c>
      <c r="C32" s="412"/>
      <c r="D32" s="316"/>
      <c r="E32" s="418"/>
      <c r="F32" s="299" t="s">
        <v>105</v>
      </c>
      <c r="G32" s="412"/>
      <c r="H32" s="300">
        <f t="shared" ref="H32:H37" si="10">F32*G32</f>
        <v>0</v>
      </c>
      <c r="I32" s="413"/>
      <c r="J32" s="301"/>
      <c r="K32" s="302"/>
      <c r="L32" s="303"/>
      <c r="M32" s="304"/>
      <c r="N32" s="304"/>
      <c r="O32" s="296"/>
      <c r="P32" s="416"/>
      <c r="Q32" s="305"/>
      <c r="R32" s="305"/>
    </row>
    <row r="33" spans="1:18">
      <c r="A33" s="629"/>
      <c r="B33" s="297">
        <v>0</v>
      </c>
      <c r="C33" s="412"/>
      <c r="D33" s="320"/>
      <c r="E33" s="321"/>
      <c r="F33" s="299" t="s">
        <v>105</v>
      </c>
      <c r="G33" s="412"/>
      <c r="H33" s="300">
        <f t="shared" si="10"/>
        <v>0</v>
      </c>
      <c r="I33" s="413"/>
      <c r="J33" s="301"/>
      <c r="K33" s="302"/>
      <c r="L33" s="303"/>
      <c r="M33" s="304"/>
      <c r="N33" s="304"/>
      <c r="O33" s="296"/>
      <c r="P33" s="416"/>
      <c r="Q33" s="305"/>
      <c r="R33" s="305"/>
    </row>
    <row r="34" spans="1:18">
      <c r="A34" s="629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10"/>
        <v>0</v>
      </c>
      <c r="I34" s="413"/>
      <c r="J34" s="301"/>
      <c r="K34" s="302"/>
      <c r="L34" s="303"/>
      <c r="M34" s="304"/>
      <c r="N34" s="304"/>
      <c r="O34" s="296"/>
      <c r="P34" s="416"/>
      <c r="Q34" s="305"/>
      <c r="R34" s="305"/>
    </row>
    <row r="35" spans="1:18">
      <c r="A35" s="629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10"/>
        <v>0</v>
      </c>
      <c r="I35" s="413"/>
      <c r="J35" s="301"/>
      <c r="K35" s="302"/>
      <c r="L35" s="303"/>
      <c r="M35" s="304"/>
      <c r="N35" s="304"/>
      <c r="O35" s="296"/>
      <c r="P35" s="416"/>
      <c r="Q35" s="305"/>
      <c r="R35" s="305"/>
    </row>
    <row r="36" spans="1:18">
      <c r="A36" s="629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10"/>
        <v>0</v>
      </c>
      <c r="I36" s="413"/>
      <c r="J36" s="301"/>
      <c r="K36" s="302"/>
      <c r="L36" s="303"/>
      <c r="M36" s="304"/>
      <c r="N36" s="304"/>
      <c r="O36" s="296"/>
      <c r="P36" s="416"/>
      <c r="Q36" s="305"/>
      <c r="R36" s="305"/>
    </row>
    <row r="37" spans="1:18">
      <c r="A37" s="629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10"/>
        <v>0</v>
      </c>
      <c r="I37" s="413"/>
      <c r="J37" s="301"/>
      <c r="K37" s="302"/>
      <c r="L37" s="303"/>
      <c r="M37" s="304"/>
      <c r="N37" s="304"/>
      <c r="O37" s="296"/>
      <c r="P37" s="416"/>
      <c r="Q37" s="305"/>
      <c r="R37" s="305"/>
    </row>
    <row r="38" spans="1:18" ht="17.5" customHeight="1">
      <c r="A38" s="630"/>
      <c r="B38" s="297">
        <v>0</v>
      </c>
      <c r="C38" s="6" t="s">
        <v>69</v>
      </c>
      <c r="D38" s="628" t="s">
        <v>127</v>
      </c>
      <c r="E38" s="628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2865.7023809523816</v>
      </c>
      <c r="L38" s="313">
        <f>AVERAGE(L25:L37)</f>
        <v>795.76587301587324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631" t="s">
        <v>128</v>
      </c>
      <c r="B39" s="297">
        <v>0</v>
      </c>
      <c r="C39" s="412"/>
      <c r="D39" s="316"/>
      <c r="E39" s="418"/>
      <c r="F39" s="299" t="s">
        <v>105</v>
      </c>
      <c r="G39" s="412"/>
      <c r="H39" s="300">
        <f t="shared" ref="H39:H47" si="11">F39*G39</f>
        <v>0</v>
      </c>
      <c r="I39" s="413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632"/>
      <c r="B40" s="297">
        <v>0</v>
      </c>
      <c r="C40" s="412"/>
      <c r="D40" s="316"/>
      <c r="E40" s="418"/>
      <c r="F40" s="299" t="s">
        <v>105</v>
      </c>
      <c r="G40" s="412"/>
      <c r="H40" s="300">
        <f t="shared" si="11"/>
        <v>0</v>
      </c>
      <c r="I40" s="413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632"/>
      <c r="B41" s="297">
        <v>0</v>
      </c>
      <c r="C41" s="412"/>
      <c r="D41" s="320"/>
      <c r="E41" s="418"/>
      <c r="F41" s="299" t="s">
        <v>105</v>
      </c>
      <c r="G41" s="412"/>
      <c r="H41" s="300">
        <f t="shared" si="11"/>
        <v>0</v>
      </c>
      <c r="I41" s="413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632"/>
      <c r="B42" s="297">
        <v>0</v>
      </c>
      <c r="C42" s="412"/>
      <c r="D42" s="320"/>
      <c r="E42" s="418"/>
      <c r="F42" s="299" t="s">
        <v>105</v>
      </c>
      <c r="G42" s="412"/>
      <c r="H42" s="300">
        <f t="shared" si="11"/>
        <v>0</v>
      </c>
      <c r="I42" s="413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632"/>
      <c r="B43" s="297">
        <v>0</v>
      </c>
      <c r="C43" s="412"/>
      <c r="D43" s="319"/>
      <c r="E43" s="418"/>
      <c r="F43" s="299" t="s">
        <v>105</v>
      </c>
      <c r="G43" s="412"/>
      <c r="H43" s="300">
        <f t="shared" si="11"/>
        <v>0</v>
      </c>
      <c r="I43" s="413"/>
      <c r="J43" s="301"/>
      <c r="K43" s="302"/>
      <c r="L43" s="303"/>
      <c r="M43" s="304"/>
      <c r="N43" s="304"/>
      <c r="O43" s="296"/>
      <c r="P43" s="416"/>
      <c r="Q43" s="305"/>
      <c r="R43" s="305"/>
    </row>
    <row r="44" spans="1:18">
      <c r="A44" s="632"/>
      <c r="B44" s="297">
        <v>0</v>
      </c>
      <c r="C44" s="412"/>
      <c r="D44" s="320"/>
      <c r="E44" s="326"/>
      <c r="F44" s="299" t="s">
        <v>105</v>
      </c>
      <c r="G44" s="327"/>
      <c r="H44" s="328">
        <f t="shared" si="11"/>
        <v>0</v>
      </c>
      <c r="I44" s="414"/>
      <c r="J44" s="301"/>
      <c r="K44" s="302"/>
      <c r="L44" s="303"/>
      <c r="M44" s="304"/>
      <c r="N44" s="304"/>
      <c r="O44" s="296"/>
      <c r="P44" s="416"/>
      <c r="Q44" s="305"/>
      <c r="R44" s="305"/>
    </row>
    <row r="45" spans="1:18">
      <c r="A45" s="632"/>
      <c r="B45" s="297">
        <v>0</v>
      </c>
      <c r="C45" s="412"/>
      <c r="D45" s="336"/>
      <c r="E45" s="321"/>
      <c r="F45" s="299" t="s">
        <v>105</v>
      </c>
      <c r="G45" s="412"/>
      <c r="H45" s="300">
        <f t="shared" si="11"/>
        <v>0</v>
      </c>
      <c r="I45" s="413"/>
      <c r="J45" s="301"/>
      <c r="K45" s="302"/>
      <c r="L45" s="303"/>
      <c r="M45" s="304"/>
      <c r="N45" s="304"/>
      <c r="O45" s="296"/>
      <c r="P45" s="416"/>
      <c r="Q45" s="305"/>
      <c r="R45" s="305"/>
    </row>
    <row r="46" spans="1:18">
      <c r="A46" s="632"/>
      <c r="B46" s="297">
        <v>0</v>
      </c>
      <c r="C46" s="412"/>
      <c r="D46" s="320"/>
      <c r="E46" s="326"/>
      <c r="F46" s="299" t="s">
        <v>105</v>
      </c>
      <c r="G46" s="327"/>
      <c r="H46" s="328">
        <f t="shared" si="11"/>
        <v>0</v>
      </c>
      <c r="I46" s="414"/>
      <c r="J46" s="301"/>
      <c r="K46" s="302"/>
      <c r="L46" s="303"/>
      <c r="M46" s="304"/>
      <c r="N46" s="304"/>
      <c r="O46" s="296"/>
      <c r="P46" s="416"/>
      <c r="Q46" s="305"/>
      <c r="R46" s="305"/>
    </row>
    <row r="47" spans="1:18">
      <c r="A47" s="632"/>
      <c r="B47" s="297">
        <v>0</v>
      </c>
      <c r="C47" s="412"/>
      <c r="D47" s="336"/>
      <c r="E47" s="321"/>
      <c r="F47" s="299" t="s">
        <v>105</v>
      </c>
      <c r="G47" s="412"/>
      <c r="H47" s="300">
        <f t="shared" si="11"/>
        <v>0</v>
      </c>
      <c r="I47" s="413"/>
      <c r="J47" s="301"/>
      <c r="K47" s="302"/>
      <c r="L47" s="303"/>
      <c r="M47" s="304"/>
      <c r="N47" s="304"/>
      <c r="O47" s="296"/>
      <c r="P47" s="416"/>
      <c r="Q47" s="305"/>
      <c r="R47" s="305"/>
    </row>
    <row r="48" spans="1:18">
      <c r="A48" s="633"/>
      <c r="B48" s="297">
        <v>0</v>
      </c>
      <c r="C48" s="412"/>
      <c r="D48" s="320"/>
      <c r="E48" s="374"/>
      <c r="F48" s="299" t="s">
        <v>105</v>
      </c>
      <c r="G48" s="412"/>
      <c r="H48" s="300"/>
      <c r="I48" s="413"/>
      <c r="J48" s="301"/>
      <c r="K48" s="302"/>
      <c r="L48" s="303"/>
      <c r="M48" s="304"/>
      <c r="N48" s="304"/>
      <c r="O48" s="296"/>
      <c r="P48" s="416"/>
      <c r="Q48" s="305"/>
      <c r="R48" s="305"/>
    </row>
    <row r="49" spans="1:18">
      <c r="A49" s="633"/>
      <c r="B49" s="297">
        <v>0</v>
      </c>
      <c r="C49" s="412"/>
      <c r="D49" s="329"/>
      <c r="E49" s="330"/>
      <c r="F49" s="299" t="s">
        <v>105</v>
      </c>
      <c r="G49" s="296"/>
      <c r="H49" s="328">
        <f>F49*G49</f>
        <v>0</v>
      </c>
      <c r="I49" s="416"/>
      <c r="J49" s="301"/>
      <c r="K49" s="302"/>
      <c r="L49" s="303"/>
      <c r="M49" s="304"/>
      <c r="N49" s="304"/>
      <c r="O49" s="296"/>
      <c r="P49" s="416"/>
      <c r="Q49" s="305"/>
      <c r="R49" s="305"/>
    </row>
    <row r="50" spans="1:18">
      <c r="A50" s="633"/>
      <c r="B50" s="297">
        <v>0</v>
      </c>
      <c r="C50" s="412"/>
      <c r="D50" s="329"/>
      <c r="E50" s="330"/>
      <c r="F50" s="299" t="s">
        <v>105</v>
      </c>
      <c r="G50" s="296"/>
      <c r="H50" s="328">
        <f>F50*G50</f>
        <v>0</v>
      </c>
      <c r="I50" s="416"/>
      <c r="J50" s="301"/>
      <c r="K50" s="302"/>
      <c r="L50" s="303"/>
      <c r="M50" s="304"/>
      <c r="N50" s="304"/>
      <c r="O50" s="296"/>
      <c r="P50" s="416"/>
      <c r="Q50" s="305"/>
      <c r="R50" s="305"/>
    </row>
    <row r="51" spans="1:18" ht="15.75" customHeight="1">
      <c r="A51" s="634"/>
      <c r="B51" s="297">
        <v>0</v>
      </c>
      <c r="C51" s="6" t="s">
        <v>70</v>
      </c>
      <c r="D51" s="617" t="s">
        <v>118</v>
      </c>
      <c r="E51" s="617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5" customHeight="1">
      <c r="A52" s="635" t="s">
        <v>129</v>
      </c>
      <c r="B52" s="297" t="s">
        <v>115</v>
      </c>
      <c r="C52" s="412"/>
      <c r="D52" s="319" t="s">
        <v>130</v>
      </c>
      <c r="E52" s="334"/>
      <c r="F52" s="299">
        <v>25.03</v>
      </c>
      <c r="G52" s="412">
        <v>910</v>
      </c>
      <c r="H52" s="300">
        <f>F52*G52</f>
        <v>22777.3</v>
      </c>
      <c r="I52" s="413"/>
      <c r="J52" s="301">
        <v>4</v>
      </c>
      <c r="K52" s="302">
        <f>G52/P52*60</f>
        <v>3412.4999999999955</v>
      </c>
      <c r="L52" s="303">
        <f>K52/J52</f>
        <v>853.12499999999886</v>
      </c>
      <c r="M52" s="304">
        <v>0.2986111111111111</v>
      </c>
      <c r="N52" s="304">
        <v>0.30972222222222223</v>
      </c>
      <c r="O52" s="302">
        <v>10</v>
      </c>
      <c r="P52" s="416">
        <f>(N52-M52)*24*60</f>
        <v>16.000000000000021</v>
      </c>
      <c r="Q52" s="305"/>
      <c r="R52" s="305"/>
    </row>
    <row r="53" spans="1:18" ht="15.65" customHeight="1">
      <c r="A53" s="636"/>
      <c r="B53" s="297" t="s">
        <v>115</v>
      </c>
      <c r="C53" s="412"/>
      <c r="D53" s="319" t="s">
        <v>131</v>
      </c>
      <c r="E53" s="335"/>
      <c r="F53" s="299">
        <v>24.82</v>
      </c>
      <c r="G53" s="306">
        <v>1125</v>
      </c>
      <c r="H53" s="300">
        <f t="shared" ref="H53:H62" si="12">F53*G53</f>
        <v>27922.5</v>
      </c>
      <c r="I53" s="413"/>
      <c r="J53" s="301">
        <v>4</v>
      </c>
      <c r="K53" s="302">
        <f t="shared" ref="K53:K56" si="13">G53/P53*60</f>
        <v>3214.2857142857133</v>
      </c>
      <c r="L53" s="303">
        <f t="shared" ref="L53:L56" si="14">K53/J53</f>
        <v>803.57142857142833</v>
      </c>
      <c r="M53" s="304">
        <v>0.32361111111111113</v>
      </c>
      <c r="N53" s="304">
        <v>0.33819444444444446</v>
      </c>
      <c r="O53" s="302">
        <v>20</v>
      </c>
      <c r="P53" s="416">
        <f t="shared" ref="P53:P56" si="15">(N53-M53)*24*60</f>
        <v>21.000000000000007</v>
      </c>
      <c r="Q53" s="305"/>
      <c r="R53" s="305"/>
    </row>
    <row r="54" spans="1:18" ht="15.65" customHeight="1">
      <c r="A54" s="636"/>
      <c r="B54" s="297" t="s">
        <v>115</v>
      </c>
      <c r="C54" s="412"/>
      <c r="D54" s="319" t="s">
        <v>132</v>
      </c>
      <c r="E54" s="418"/>
      <c r="F54" s="299">
        <v>30</v>
      </c>
      <c r="G54" s="306">
        <v>1916</v>
      </c>
      <c r="H54" s="300">
        <f t="shared" si="12"/>
        <v>57480</v>
      </c>
      <c r="I54" s="413"/>
      <c r="J54" s="301">
        <v>4</v>
      </c>
      <c r="K54" s="302">
        <f t="shared" si="13"/>
        <v>3284.5714285714253</v>
      </c>
      <c r="L54" s="303">
        <f t="shared" si="14"/>
        <v>821.14285714285631</v>
      </c>
      <c r="M54" s="304">
        <v>0.3520833333333333</v>
      </c>
      <c r="N54" s="304">
        <v>0.37638888888888888</v>
      </c>
      <c r="O54" s="302">
        <v>20</v>
      </c>
      <c r="P54" s="416">
        <f t="shared" si="15"/>
        <v>35.000000000000036</v>
      </c>
      <c r="Q54" s="305">
        <v>0.37638888888888888</v>
      </c>
      <c r="R54" s="305">
        <v>0.41805555555555557</v>
      </c>
    </row>
    <row r="55" spans="1:18" ht="15.65" customHeight="1">
      <c r="A55" s="636"/>
      <c r="B55" s="297" t="s">
        <v>115</v>
      </c>
      <c r="C55" s="412"/>
      <c r="D55" s="337" t="s">
        <v>133</v>
      </c>
      <c r="E55" s="321"/>
      <c r="F55" s="299">
        <v>14.03</v>
      </c>
      <c r="G55" s="306">
        <v>2970</v>
      </c>
      <c r="H55" s="300">
        <f t="shared" si="12"/>
        <v>41669.1</v>
      </c>
      <c r="I55" s="413"/>
      <c r="J55" s="301">
        <v>3</v>
      </c>
      <c r="K55" s="302">
        <f t="shared" si="13"/>
        <v>3240.0000000000023</v>
      </c>
      <c r="L55" s="303">
        <f t="shared" si="14"/>
        <v>1080.0000000000007</v>
      </c>
      <c r="M55" s="304">
        <v>0.43194444444444446</v>
      </c>
      <c r="N55" s="304">
        <v>0.47013888888888888</v>
      </c>
      <c r="O55" s="302">
        <v>25</v>
      </c>
      <c r="P55" s="416">
        <f t="shared" si="15"/>
        <v>54.999999999999964</v>
      </c>
      <c r="Q55" s="305"/>
      <c r="R55" s="305"/>
    </row>
    <row r="56" spans="1:18" ht="15.65" customHeight="1">
      <c r="A56" s="636"/>
      <c r="B56" s="297" t="s">
        <v>115</v>
      </c>
      <c r="C56" s="412"/>
      <c r="D56" s="320" t="s">
        <v>134</v>
      </c>
      <c r="E56" s="321"/>
      <c r="F56" s="299">
        <v>18.18</v>
      </c>
      <c r="G56" s="306">
        <v>1653</v>
      </c>
      <c r="H56" s="300">
        <f t="shared" si="12"/>
        <v>30051.54</v>
      </c>
      <c r="I56" s="413"/>
      <c r="J56" s="301">
        <v>3</v>
      </c>
      <c r="K56" s="302">
        <f t="shared" si="13"/>
        <v>3306.0000000000032</v>
      </c>
      <c r="L56" s="303">
        <f t="shared" si="14"/>
        <v>1102.0000000000011</v>
      </c>
      <c r="M56" s="304">
        <v>0.48402777777777778</v>
      </c>
      <c r="N56" s="304">
        <v>0.50486111111111109</v>
      </c>
      <c r="O56" s="302">
        <v>20</v>
      </c>
      <c r="P56" s="416">
        <f t="shared" si="15"/>
        <v>29.999999999999972</v>
      </c>
      <c r="Q56" s="305"/>
      <c r="R56" s="305"/>
    </row>
    <row r="57" spans="1:18" ht="15.75" customHeight="1">
      <c r="A57" s="636"/>
      <c r="B57" s="297">
        <v>0</v>
      </c>
      <c r="C57" s="6" t="s">
        <v>73</v>
      </c>
      <c r="D57" s="337"/>
      <c r="E57" s="321"/>
      <c r="F57" s="299" t="s">
        <v>105</v>
      </c>
      <c r="G57" s="306"/>
      <c r="H57" s="300">
        <f t="shared" si="12"/>
        <v>0</v>
      </c>
      <c r="I57" s="413"/>
      <c r="J57" s="301"/>
      <c r="K57" s="302"/>
      <c r="L57" s="303"/>
      <c r="M57" s="304"/>
      <c r="N57" s="304"/>
      <c r="O57" s="302"/>
      <c r="P57" s="416"/>
      <c r="Q57" s="305"/>
      <c r="R57" s="305"/>
    </row>
    <row r="58" spans="1:18" ht="15.65" customHeight="1">
      <c r="A58" s="636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2"/>
        <v>0</v>
      </c>
      <c r="I58" s="413"/>
      <c r="J58" s="301"/>
      <c r="K58" s="302"/>
      <c r="L58" s="303"/>
      <c r="M58" s="304"/>
      <c r="N58" s="304"/>
      <c r="O58" s="302"/>
      <c r="P58" s="416"/>
      <c r="Q58" s="305"/>
      <c r="R58" s="305"/>
    </row>
    <row r="59" spans="1:18" ht="15.65" customHeight="1">
      <c r="A59" s="636"/>
      <c r="B59" s="297">
        <v>0</v>
      </c>
      <c r="C59" s="412"/>
      <c r="D59" s="336"/>
      <c r="E59" s="321"/>
      <c r="F59" s="299" t="s">
        <v>105</v>
      </c>
      <c r="G59" s="306"/>
      <c r="H59" s="300">
        <f t="shared" si="12"/>
        <v>0</v>
      </c>
      <c r="I59" s="413"/>
      <c r="J59" s="301"/>
      <c r="K59" s="302"/>
      <c r="L59" s="303"/>
      <c r="M59" s="304"/>
      <c r="N59" s="304"/>
      <c r="O59" s="302"/>
      <c r="P59" s="416"/>
      <c r="Q59" s="305"/>
      <c r="R59" s="305"/>
    </row>
    <row r="60" spans="1:18" ht="15.65" customHeight="1">
      <c r="A60" s="636"/>
      <c r="B60" s="297">
        <v>0</v>
      </c>
      <c r="C60" s="412"/>
      <c r="D60" s="337"/>
      <c r="E60" s="339"/>
      <c r="F60" s="299" t="s">
        <v>105</v>
      </c>
      <c r="G60" s="306"/>
      <c r="H60" s="300">
        <f t="shared" si="12"/>
        <v>0</v>
      </c>
      <c r="I60" s="413"/>
      <c r="J60" s="301"/>
      <c r="K60" s="302"/>
      <c r="L60" s="303"/>
      <c r="M60" s="304"/>
      <c r="N60" s="304"/>
      <c r="O60" s="302"/>
      <c r="P60" s="416"/>
      <c r="Q60" s="305"/>
      <c r="R60" s="305"/>
    </row>
    <row r="61" spans="1:18" ht="15.65" customHeight="1">
      <c r="A61" s="636"/>
      <c r="B61" s="297">
        <v>0</v>
      </c>
      <c r="C61" s="412"/>
      <c r="D61" s="319"/>
      <c r="E61" s="321"/>
      <c r="F61" s="299" t="s">
        <v>105</v>
      </c>
      <c r="G61" s="306"/>
      <c r="H61" s="300">
        <f t="shared" si="12"/>
        <v>0</v>
      </c>
      <c r="I61" s="413"/>
      <c r="J61" s="301"/>
      <c r="K61" s="302"/>
      <c r="L61" s="303"/>
      <c r="M61" s="304"/>
      <c r="N61" s="304"/>
      <c r="O61" s="302"/>
      <c r="P61" s="416"/>
      <c r="Q61" s="305"/>
      <c r="R61" s="305"/>
    </row>
    <row r="62" spans="1:18" ht="15.65" customHeight="1">
      <c r="A62" s="636"/>
      <c r="B62" s="297">
        <v>0</v>
      </c>
      <c r="C62" s="412"/>
      <c r="D62" s="336"/>
      <c r="E62" s="340"/>
      <c r="F62" s="299" t="s">
        <v>105</v>
      </c>
      <c r="G62" s="306"/>
      <c r="H62" s="300">
        <f t="shared" si="12"/>
        <v>0</v>
      </c>
      <c r="I62" s="413"/>
      <c r="J62" s="301"/>
      <c r="K62" s="302"/>
      <c r="L62" s="303"/>
      <c r="M62" s="304"/>
      <c r="N62" s="304"/>
      <c r="O62" s="302"/>
      <c r="P62" s="416"/>
      <c r="Q62" s="305"/>
      <c r="R62" s="305"/>
    </row>
    <row r="63" spans="1:18" ht="15.65" customHeight="1">
      <c r="A63" s="636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3"/>
        <v>0</v>
      </c>
      <c r="I63" s="414"/>
      <c r="J63" s="301"/>
      <c r="K63" s="302"/>
      <c r="L63" s="303"/>
      <c r="M63" s="304"/>
      <c r="N63" s="304"/>
      <c r="O63" s="296"/>
      <c r="P63" s="416"/>
      <c r="Q63" s="305"/>
      <c r="R63" s="305"/>
    </row>
    <row r="64" spans="1:18" ht="15.75" customHeight="1">
      <c r="A64" s="637"/>
      <c r="B64" s="297">
        <v>0</v>
      </c>
      <c r="C64" s="6" t="s">
        <v>135</v>
      </c>
      <c r="D64" s="617" t="s">
        <v>118</v>
      </c>
      <c r="E64" s="617"/>
      <c r="F64" s="308"/>
      <c r="G64" s="313"/>
      <c r="H64" s="331"/>
      <c r="I64" s="332"/>
      <c r="J64" s="312">
        <f>AVERAGE(J52:J63)</f>
        <v>3.6</v>
      </c>
      <c r="K64" s="312">
        <f>AVERAGE(K52:K63)</f>
        <v>3291.4714285714276</v>
      </c>
      <c r="L64" s="313">
        <f>AVERAGE(L52:L63)</f>
        <v>931.96785714285704</v>
      </c>
      <c r="M64" s="304"/>
      <c r="N64" s="304"/>
      <c r="O64" s="296"/>
      <c r="P64" s="296"/>
      <c r="Q64" s="296"/>
      <c r="R64" s="296"/>
    </row>
    <row r="65" spans="1:18" ht="15.65" customHeight="1">
      <c r="A65" s="638" t="s">
        <v>136</v>
      </c>
      <c r="B65" s="297" t="s">
        <v>115</v>
      </c>
      <c r="C65" s="412"/>
      <c r="D65" s="320" t="s">
        <v>137</v>
      </c>
      <c r="E65" s="334"/>
      <c r="F65" s="299">
        <v>16.66</v>
      </c>
      <c r="G65" s="412">
        <v>3101</v>
      </c>
      <c r="H65" s="300">
        <f>F65*G65</f>
        <v>51662.66</v>
      </c>
      <c r="I65" s="413"/>
      <c r="J65" s="301">
        <v>4</v>
      </c>
      <c r="K65" s="302">
        <f t="shared" ref="K65:K69" si="16">G65/P65*60</f>
        <v>3264.2105263157891</v>
      </c>
      <c r="L65" s="303">
        <f t="shared" ref="L65:L69" si="17">K65/J65</f>
        <v>816.05263157894728</v>
      </c>
      <c r="M65" s="304">
        <v>0.18055555555555555</v>
      </c>
      <c r="N65" s="304">
        <v>0.22013888888888888</v>
      </c>
      <c r="O65" s="302">
        <v>20</v>
      </c>
      <c r="P65" s="416">
        <f>(N65-M65)*24*60</f>
        <v>57</v>
      </c>
      <c r="Q65" s="305"/>
      <c r="R65" s="305"/>
    </row>
    <row r="66" spans="1:18" ht="15.65" customHeight="1">
      <c r="A66" s="639"/>
      <c r="B66" s="297" t="s">
        <v>115</v>
      </c>
      <c r="C66" s="412"/>
      <c r="D66" s="320" t="s">
        <v>138</v>
      </c>
      <c r="E66" s="335"/>
      <c r="F66" s="299">
        <v>22.281818181818181</v>
      </c>
      <c r="G66" s="306">
        <v>708</v>
      </c>
      <c r="H66" s="300">
        <f t="shared" ref="H66:H74" si="18">F66*G66</f>
        <v>15775.527272727273</v>
      </c>
      <c r="I66" s="413"/>
      <c r="J66" s="301">
        <v>4</v>
      </c>
      <c r="K66" s="302">
        <f t="shared" si="16"/>
        <v>3267.692307692319</v>
      </c>
      <c r="L66" s="303">
        <f t="shared" si="17"/>
        <v>816.92307692307975</v>
      </c>
      <c r="M66" s="304">
        <v>0.23402777777777781</v>
      </c>
      <c r="N66" s="304">
        <v>0.24305555555555555</v>
      </c>
      <c r="O66" s="302">
        <v>20</v>
      </c>
      <c r="P66" s="416">
        <f t="shared" ref="P66:P69" si="19">(N66-M66)*24*60</f>
        <v>12.999999999999954</v>
      </c>
      <c r="Q66" s="305"/>
      <c r="R66" s="305"/>
    </row>
    <row r="67" spans="1:18" ht="15.65" customHeight="1">
      <c r="A67" s="639"/>
      <c r="B67" s="297" t="s">
        <v>115</v>
      </c>
      <c r="C67" s="412"/>
      <c r="D67" s="336" t="s">
        <v>139</v>
      </c>
      <c r="E67" s="321"/>
      <c r="F67" s="299">
        <v>17.890909090909091</v>
      </c>
      <c r="G67" s="306">
        <v>1819</v>
      </c>
      <c r="H67" s="300">
        <f t="shared" si="18"/>
        <v>32543.563636363637</v>
      </c>
      <c r="I67" s="413"/>
      <c r="J67" s="301">
        <v>3</v>
      </c>
      <c r="K67" s="302">
        <f t="shared" si="16"/>
        <v>3210.0000000000036</v>
      </c>
      <c r="L67" s="303">
        <f t="shared" si="17"/>
        <v>1070.0000000000011</v>
      </c>
      <c r="M67" s="304">
        <v>0.25694444444444448</v>
      </c>
      <c r="N67" s="304">
        <v>0.28055555555555556</v>
      </c>
      <c r="O67" s="302">
        <v>20</v>
      </c>
      <c r="P67" s="416">
        <f t="shared" si="19"/>
        <v>33.999999999999957</v>
      </c>
      <c r="Q67" s="305">
        <v>0.28055555555555556</v>
      </c>
      <c r="R67" s="305">
        <v>0.32222222222222224</v>
      </c>
    </row>
    <row r="68" spans="1:18" ht="15.65" customHeight="1">
      <c r="A68" s="639"/>
      <c r="B68" s="297" t="s">
        <v>115</v>
      </c>
      <c r="C68" s="412"/>
      <c r="D68" s="319" t="s">
        <v>140</v>
      </c>
      <c r="E68" s="321"/>
      <c r="F68" s="299">
        <v>18.18</v>
      </c>
      <c r="G68" s="306">
        <v>967</v>
      </c>
      <c r="H68" s="300">
        <f t="shared" si="18"/>
        <v>17580.060000000001</v>
      </c>
      <c r="I68" s="413"/>
      <c r="J68" s="301">
        <v>3</v>
      </c>
      <c r="K68" s="302">
        <f t="shared" si="16"/>
        <v>3223.3333333333162</v>
      </c>
      <c r="L68" s="303">
        <f t="shared" si="17"/>
        <v>1074.4444444444387</v>
      </c>
      <c r="M68" s="304">
        <v>0.33611111111111108</v>
      </c>
      <c r="N68" s="304">
        <v>0.34861111111111115</v>
      </c>
      <c r="O68" s="302">
        <v>25</v>
      </c>
      <c r="P68" s="416">
        <f t="shared" si="19"/>
        <v>18.000000000000096</v>
      </c>
      <c r="Q68" s="305"/>
      <c r="R68" s="305"/>
    </row>
    <row r="69" spans="1:18" ht="15.65" customHeight="1">
      <c r="A69" s="639"/>
      <c r="B69" s="297" t="s">
        <v>115</v>
      </c>
      <c r="C69" s="412"/>
      <c r="D69" s="336" t="s">
        <v>141</v>
      </c>
      <c r="E69" s="321"/>
      <c r="F69" s="299">
        <v>14.285714285714283</v>
      </c>
      <c r="G69" s="306">
        <v>4709</v>
      </c>
      <c r="H69" s="300">
        <f t="shared" si="18"/>
        <v>67271.428571428565</v>
      </c>
      <c r="I69" s="413"/>
      <c r="J69" s="301">
        <v>3</v>
      </c>
      <c r="K69" s="302">
        <f t="shared" si="16"/>
        <v>3210.681818181818</v>
      </c>
      <c r="L69" s="303">
        <f t="shared" si="17"/>
        <v>1070.2272727272727</v>
      </c>
      <c r="M69" s="304">
        <v>0.3347222222222222</v>
      </c>
      <c r="N69" s="304">
        <v>0.39583333333333331</v>
      </c>
      <c r="O69" s="302">
        <v>30</v>
      </c>
      <c r="P69" s="416">
        <f t="shared" si="19"/>
        <v>88</v>
      </c>
      <c r="Q69" s="305"/>
      <c r="R69" s="305"/>
    </row>
    <row r="70" spans="1:18" ht="15.75" customHeight="1">
      <c r="A70" s="639"/>
      <c r="B70" s="297">
        <v>0</v>
      </c>
      <c r="C70" s="6" t="s">
        <v>73</v>
      </c>
      <c r="D70" s="320"/>
      <c r="E70" s="321"/>
      <c r="F70" s="299" t="s">
        <v>105</v>
      </c>
      <c r="G70" s="306"/>
      <c r="H70" s="300">
        <f t="shared" si="18"/>
        <v>0</v>
      </c>
      <c r="I70" s="413"/>
      <c r="J70" s="301"/>
      <c r="K70" s="302"/>
      <c r="L70" s="303"/>
      <c r="M70" s="304"/>
      <c r="N70" s="304"/>
      <c r="O70" s="302"/>
      <c r="P70" s="416"/>
      <c r="Q70" s="305"/>
      <c r="R70" s="305"/>
    </row>
    <row r="71" spans="1:18" ht="15.65" customHeight="1">
      <c r="A71" s="639"/>
      <c r="B71" s="297">
        <v>0</v>
      </c>
      <c r="C71" s="318"/>
      <c r="D71" s="336"/>
      <c r="E71" s="321"/>
      <c r="F71" s="299" t="s">
        <v>105</v>
      </c>
      <c r="G71" s="338"/>
      <c r="H71" s="300">
        <f t="shared" si="18"/>
        <v>0</v>
      </c>
      <c r="I71" s="413"/>
      <c r="J71" s="301"/>
      <c r="K71" s="302"/>
      <c r="L71" s="303"/>
      <c r="M71" s="304"/>
      <c r="N71" s="304"/>
      <c r="O71" s="302"/>
      <c r="P71" s="416"/>
      <c r="Q71" s="305"/>
      <c r="R71" s="305"/>
    </row>
    <row r="72" spans="1:18" ht="15.65" customHeight="1">
      <c r="A72" s="639"/>
      <c r="B72" s="297">
        <v>0</v>
      </c>
      <c r="C72" s="412"/>
      <c r="D72" s="336"/>
      <c r="E72" s="321"/>
      <c r="F72" s="299" t="s">
        <v>105</v>
      </c>
      <c r="G72" s="306"/>
      <c r="H72" s="300">
        <f t="shared" si="18"/>
        <v>0</v>
      </c>
      <c r="I72" s="413"/>
      <c r="J72" s="301"/>
      <c r="K72" s="302"/>
      <c r="L72" s="303"/>
      <c r="M72" s="304"/>
      <c r="N72" s="304"/>
      <c r="O72" s="302"/>
      <c r="P72" s="416"/>
      <c r="Q72" s="305"/>
      <c r="R72" s="305"/>
    </row>
    <row r="73" spans="1:18" ht="15.65" customHeight="1">
      <c r="A73" s="639"/>
      <c r="B73" s="297">
        <v>0</v>
      </c>
      <c r="C73" s="412"/>
      <c r="D73" s="336"/>
      <c r="E73" s="321"/>
      <c r="F73" s="299" t="s">
        <v>105</v>
      </c>
      <c r="G73" s="306"/>
      <c r="H73" s="300">
        <f t="shared" si="18"/>
        <v>0</v>
      </c>
      <c r="I73" s="413"/>
      <c r="J73" s="301"/>
      <c r="K73" s="302"/>
      <c r="L73" s="303"/>
      <c r="M73" s="304"/>
      <c r="N73" s="304"/>
      <c r="O73" s="302"/>
      <c r="P73" s="416"/>
      <c r="Q73" s="305"/>
      <c r="R73" s="305"/>
    </row>
    <row r="74" spans="1:18" ht="15.65" customHeight="1">
      <c r="A74" s="639"/>
      <c r="B74" s="297">
        <v>0</v>
      </c>
      <c r="C74" s="412"/>
      <c r="D74" s="336"/>
      <c r="E74" s="321"/>
      <c r="F74" s="299" t="s">
        <v>105</v>
      </c>
      <c r="G74" s="306"/>
      <c r="H74" s="300">
        <f t="shared" si="18"/>
        <v>0</v>
      </c>
      <c r="I74" s="413"/>
      <c r="J74" s="301"/>
      <c r="K74" s="302"/>
      <c r="L74" s="303"/>
      <c r="M74" s="304"/>
      <c r="N74" s="304"/>
      <c r="O74" s="302"/>
      <c r="P74" s="416"/>
      <c r="Q74" s="305"/>
      <c r="R74" s="305"/>
    </row>
    <row r="75" spans="1:18" ht="15.75" customHeight="1">
      <c r="A75" s="640"/>
      <c r="B75" s="297">
        <v>0</v>
      </c>
      <c r="C75" s="6" t="s">
        <v>142</v>
      </c>
      <c r="D75" s="617" t="s">
        <v>118</v>
      </c>
      <c r="E75" s="617"/>
      <c r="F75" s="308"/>
      <c r="G75" s="313"/>
      <c r="H75" s="331"/>
      <c r="I75" s="332"/>
      <c r="J75" s="312">
        <f>AVERAGE(J65:J74)</f>
        <v>3.4</v>
      </c>
      <c r="K75" s="312">
        <f>AVERAGE(K65:K74)</f>
        <v>3235.1835971046489</v>
      </c>
      <c r="L75" s="313">
        <f>AVERAGE(L65:L74)</f>
        <v>969.52948513474803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625" t="s">
        <v>143</v>
      </c>
      <c r="B76" s="297">
        <v>0</v>
      </c>
      <c r="C76" s="297"/>
      <c r="D76" s="626"/>
      <c r="E76" s="627"/>
      <c r="F76" s="299" t="s">
        <v>105</v>
      </c>
      <c r="G76" s="342"/>
      <c r="H76" s="314">
        <f t="shared" si="3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6"/>
      <c r="Q76" s="305"/>
      <c r="R76" s="305"/>
    </row>
    <row r="77" spans="1:18">
      <c r="A77" s="625"/>
      <c r="B77" s="297">
        <v>0</v>
      </c>
      <c r="C77" s="297"/>
      <c r="D77" s="626"/>
      <c r="E77" s="627"/>
      <c r="F77" s="299" t="s">
        <v>105</v>
      </c>
      <c r="G77" s="412"/>
      <c r="H77" s="300">
        <f t="shared" si="3"/>
        <v>0</v>
      </c>
      <c r="I77" s="413"/>
      <c r="J77" s="301"/>
      <c r="K77" s="302"/>
      <c r="L77" s="303"/>
      <c r="M77" s="304"/>
      <c r="N77" s="304"/>
      <c r="O77" s="296"/>
      <c r="P77" s="416"/>
      <c r="Q77" s="296"/>
      <c r="R77" s="296"/>
    </row>
    <row r="78" spans="1:18">
      <c r="A78" s="625"/>
      <c r="B78" s="297">
        <v>0</v>
      </c>
      <c r="C78" s="297"/>
      <c r="D78" s="419"/>
      <c r="E78" s="419"/>
      <c r="F78" s="299" t="s">
        <v>105</v>
      </c>
      <c r="G78" s="323"/>
      <c r="H78" s="300">
        <f t="shared" si="3"/>
        <v>0</v>
      </c>
      <c r="I78" s="413"/>
      <c r="J78" s="301"/>
      <c r="K78" s="302"/>
      <c r="L78" s="303"/>
      <c r="M78" s="304"/>
      <c r="N78" s="304"/>
      <c r="O78" s="296"/>
      <c r="P78" s="416"/>
      <c r="Q78" s="296"/>
      <c r="R78" s="296"/>
    </row>
    <row r="79" spans="1:18">
      <c r="A79" s="625"/>
      <c r="B79" s="297">
        <v>0</v>
      </c>
      <c r="C79" s="297"/>
      <c r="D79" s="419"/>
      <c r="E79" s="419"/>
      <c r="F79" s="299" t="s">
        <v>105</v>
      </c>
      <c r="G79" s="323"/>
      <c r="H79" s="300">
        <f t="shared" si="3"/>
        <v>0</v>
      </c>
      <c r="I79" s="413"/>
      <c r="J79" s="301"/>
      <c r="K79" s="302"/>
      <c r="L79" s="303"/>
      <c r="M79" s="304"/>
      <c r="N79" s="304"/>
      <c r="O79" s="296"/>
      <c r="P79" s="416"/>
      <c r="Q79" s="296"/>
      <c r="R79" s="296"/>
    </row>
    <row r="80" spans="1:18">
      <c r="A80" s="625"/>
      <c r="B80" s="297">
        <v>0</v>
      </c>
      <c r="C80" s="297"/>
      <c r="D80" s="419"/>
      <c r="E80" s="419"/>
      <c r="F80" s="299" t="s">
        <v>105</v>
      </c>
      <c r="G80" s="323"/>
      <c r="H80" s="300">
        <f t="shared" si="3"/>
        <v>0</v>
      </c>
      <c r="I80" s="413"/>
      <c r="J80" s="301"/>
      <c r="K80" s="302"/>
      <c r="L80" s="303"/>
      <c r="M80" s="304"/>
      <c r="N80" s="304"/>
      <c r="O80" s="296"/>
      <c r="P80" s="416"/>
      <c r="Q80" s="296"/>
      <c r="R80" s="296"/>
    </row>
    <row r="81" spans="1:18" ht="15.75" customHeight="1">
      <c r="A81" s="625"/>
      <c r="B81" s="297">
        <v>0</v>
      </c>
      <c r="C81" s="6" t="s">
        <v>73</v>
      </c>
      <c r="D81" s="628" t="s">
        <v>118</v>
      </c>
      <c r="E81" s="628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5" customHeight="1">
      <c r="A82" s="643" t="s">
        <v>144</v>
      </c>
      <c r="B82" s="297">
        <v>0</v>
      </c>
      <c r="C82" s="318"/>
      <c r="D82" s="319"/>
      <c r="E82" s="344"/>
      <c r="F82" s="299" t="s">
        <v>105</v>
      </c>
      <c r="G82" s="323"/>
      <c r="H82" s="345">
        <f t="shared" ref="H82:H90" si="20">F82*G82</f>
        <v>0</v>
      </c>
      <c r="I82" s="413"/>
      <c r="J82" s="301"/>
      <c r="K82" s="302"/>
      <c r="L82" s="303"/>
      <c r="M82" s="304"/>
      <c r="N82" s="304"/>
      <c r="O82" s="302"/>
      <c r="P82" s="416"/>
      <c r="Q82" s="305"/>
      <c r="R82" s="305"/>
    </row>
    <row r="83" spans="1:18">
      <c r="A83" s="644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20"/>
        <v>0</v>
      </c>
      <c r="I83" s="413"/>
      <c r="J83" s="301"/>
      <c r="K83" s="302"/>
      <c r="L83" s="303"/>
      <c r="M83" s="304"/>
      <c r="N83" s="304"/>
      <c r="O83" s="302"/>
      <c r="P83" s="416"/>
      <c r="Q83" s="305"/>
      <c r="R83" s="305"/>
    </row>
    <row r="84" spans="1:18">
      <c r="A84" s="644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20"/>
        <v>0</v>
      </c>
      <c r="I84" s="413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644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20"/>
        <v>0</v>
      </c>
      <c r="I85" s="413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644"/>
      <c r="B86" s="297">
        <v>0</v>
      </c>
      <c r="C86" s="318"/>
      <c r="D86" s="319"/>
      <c r="E86" s="344"/>
      <c r="F86" s="299" t="s">
        <v>105</v>
      </c>
      <c r="G86" s="412"/>
      <c r="H86" s="346">
        <f t="shared" si="20"/>
        <v>0</v>
      </c>
      <c r="I86" s="413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644"/>
      <c r="B87" s="297"/>
      <c r="C87" s="318"/>
      <c r="D87" s="319"/>
      <c r="E87" s="344"/>
      <c r="F87" s="299" t="s">
        <v>105</v>
      </c>
      <c r="G87" s="412"/>
      <c r="H87" s="346">
        <f t="shared" si="20"/>
        <v>0</v>
      </c>
      <c r="I87" s="413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644"/>
      <c r="B88" s="297">
        <v>0</v>
      </c>
      <c r="C88" s="318"/>
      <c r="D88" s="319"/>
      <c r="E88" s="344"/>
      <c r="F88" s="299" t="s">
        <v>105</v>
      </c>
      <c r="G88" s="412"/>
      <c r="H88" s="346">
        <f t="shared" si="20"/>
        <v>0</v>
      </c>
      <c r="I88" s="413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644"/>
      <c r="B89" s="297">
        <v>0</v>
      </c>
      <c r="C89" s="318"/>
      <c r="D89" s="319"/>
      <c r="E89" s="344"/>
      <c r="F89" s="299" t="s">
        <v>105</v>
      </c>
      <c r="G89" s="412"/>
      <c r="H89" s="346">
        <f t="shared" si="20"/>
        <v>0</v>
      </c>
      <c r="I89" s="413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644"/>
      <c r="B90" s="297">
        <v>0</v>
      </c>
      <c r="C90" s="318"/>
      <c r="D90" s="319"/>
      <c r="E90" s="344"/>
      <c r="F90" s="299" t="s">
        <v>105</v>
      </c>
      <c r="G90" s="412"/>
      <c r="H90" s="346">
        <f t="shared" si="20"/>
        <v>0</v>
      </c>
      <c r="I90" s="413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5" customHeight="1">
      <c r="A91" s="644"/>
      <c r="B91" s="297">
        <v>0</v>
      </c>
      <c r="C91" s="6" t="s">
        <v>123</v>
      </c>
      <c r="D91" s="645" t="s">
        <v>118</v>
      </c>
      <c r="E91" s="645"/>
      <c r="F91" s="308"/>
      <c r="G91" s="348"/>
      <c r="H91" s="349"/>
      <c r="I91" s="311"/>
      <c r="J91" s="312"/>
      <c r="K91" s="312"/>
      <c r="L91" s="313"/>
      <c r="M91" s="304"/>
      <c r="N91" s="304"/>
      <c r="O91" s="302"/>
      <c r="P91" s="302"/>
      <c r="Q91" s="303"/>
      <c r="R91" s="303"/>
    </row>
    <row r="92" spans="1:18" ht="16.149999999999999" customHeight="1">
      <c r="A92" s="646" t="s">
        <v>146</v>
      </c>
      <c r="B92" s="297" t="s">
        <v>115</v>
      </c>
      <c r="C92" s="297"/>
      <c r="D92" s="350" t="s">
        <v>147</v>
      </c>
      <c r="E92" s="344"/>
      <c r="F92" s="299">
        <v>24.54</v>
      </c>
      <c r="G92" s="412">
        <v>1764</v>
      </c>
      <c r="H92" s="300">
        <f t="shared" ref="H92:H97" si="21">F92*G92</f>
        <v>43288.56</v>
      </c>
      <c r="I92" s="413"/>
      <c r="J92" s="301">
        <v>3</v>
      </c>
      <c r="K92" s="302">
        <f>G92/P92*60</f>
        <v>2116.7999999999943</v>
      </c>
      <c r="L92" s="303">
        <f t="shared" ref="L92:L95" si="22">K92/J92</f>
        <v>705.59999999999809</v>
      </c>
      <c r="M92" s="304">
        <v>0.72222222222222221</v>
      </c>
      <c r="N92" s="304">
        <v>0.75694444444444453</v>
      </c>
      <c r="O92" s="296">
        <v>20</v>
      </c>
      <c r="P92" s="416">
        <f>(N92-M92)*24*60</f>
        <v>50.000000000000142</v>
      </c>
      <c r="Q92" s="305"/>
      <c r="R92" s="305"/>
    </row>
    <row r="93" spans="1:18">
      <c r="A93" s="647"/>
      <c r="B93" s="297" t="s">
        <v>115</v>
      </c>
      <c r="C93" s="297"/>
      <c r="D93" s="319" t="s">
        <v>148</v>
      </c>
      <c r="E93" s="344"/>
      <c r="F93" s="299">
        <v>22.48</v>
      </c>
      <c r="G93" s="412">
        <v>792</v>
      </c>
      <c r="H93" s="300">
        <f t="shared" si="21"/>
        <v>17804.16</v>
      </c>
      <c r="I93" s="413"/>
      <c r="J93" s="301">
        <v>4</v>
      </c>
      <c r="K93" s="302">
        <f t="shared" ref="K93:K95" si="23">G93/P93*60</f>
        <v>2376.0000000000086</v>
      </c>
      <c r="L93" s="303">
        <f t="shared" si="22"/>
        <v>594.00000000000216</v>
      </c>
      <c r="M93" s="304">
        <v>0.77083333333333337</v>
      </c>
      <c r="N93" s="304">
        <v>0.78472222222222221</v>
      </c>
      <c r="O93" s="296">
        <v>20</v>
      </c>
      <c r="P93" s="416">
        <f>(N93-M93)*24*60</f>
        <v>19.999999999999929</v>
      </c>
      <c r="Q93" s="305"/>
      <c r="R93" s="305"/>
    </row>
    <row r="94" spans="1:18">
      <c r="A94" s="647"/>
      <c r="B94" s="297" t="s">
        <v>115</v>
      </c>
      <c r="C94" s="297"/>
      <c r="D94" s="350" t="s">
        <v>149</v>
      </c>
      <c r="E94" s="339"/>
      <c r="F94" s="299">
        <v>22.21</v>
      </c>
      <c r="G94" s="306">
        <v>1216</v>
      </c>
      <c r="H94" s="300">
        <f t="shared" si="21"/>
        <v>27007.360000000001</v>
      </c>
      <c r="I94" s="413"/>
      <c r="J94" s="301">
        <v>4</v>
      </c>
      <c r="K94" s="302">
        <f t="shared" si="23"/>
        <v>2084.5714285714362</v>
      </c>
      <c r="L94" s="303">
        <f t="shared" si="22"/>
        <v>521.14285714285904</v>
      </c>
      <c r="M94" s="304">
        <v>0.79861111111111116</v>
      </c>
      <c r="N94" s="304">
        <v>0.82291666666666663</v>
      </c>
      <c r="O94" s="296">
        <v>20</v>
      </c>
      <c r="P94" s="416">
        <f>(N94-M94)*24*60</f>
        <v>34.999999999999872</v>
      </c>
      <c r="Q94" s="305"/>
      <c r="R94" s="305"/>
    </row>
    <row r="95" spans="1:18">
      <c r="A95" s="648"/>
      <c r="B95" s="297" t="s">
        <v>115</v>
      </c>
      <c r="C95" s="297"/>
      <c r="D95" s="319" t="s">
        <v>326</v>
      </c>
      <c r="E95" s="339"/>
      <c r="F95" s="299">
        <v>23.27</v>
      </c>
      <c r="G95" s="306">
        <v>2408</v>
      </c>
      <c r="H95" s="300">
        <f t="shared" si="21"/>
        <v>56034.159999999996</v>
      </c>
      <c r="I95" s="413"/>
      <c r="J95" s="301">
        <v>4</v>
      </c>
      <c r="K95" s="302">
        <f t="shared" si="23"/>
        <v>2222.7692307692218</v>
      </c>
      <c r="L95" s="303">
        <f t="shared" si="22"/>
        <v>555.69230769230546</v>
      </c>
      <c r="M95" s="304">
        <v>0.83680555555555547</v>
      </c>
      <c r="N95" s="304">
        <v>0.88194444444444453</v>
      </c>
      <c r="O95" s="296">
        <v>20</v>
      </c>
      <c r="P95" s="416">
        <f>(N95-M95)*24*60</f>
        <v>65.000000000000256</v>
      </c>
      <c r="Q95" s="305"/>
      <c r="R95" s="305"/>
    </row>
    <row r="96" spans="1:18">
      <c r="A96" s="648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1"/>
        <v>0</v>
      </c>
      <c r="I96" s="413"/>
      <c r="J96" s="301"/>
      <c r="K96" s="302"/>
      <c r="L96" s="303"/>
      <c r="M96" s="304"/>
      <c r="N96" s="304"/>
      <c r="O96" s="296"/>
      <c r="P96" s="416"/>
      <c r="Q96" s="305"/>
      <c r="R96" s="305"/>
    </row>
    <row r="97" spans="1:18">
      <c r="A97" s="648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1"/>
        <v>0</v>
      </c>
      <c r="I97" s="413"/>
      <c r="J97" s="301"/>
      <c r="K97" s="302"/>
      <c r="L97" s="303"/>
      <c r="M97" s="304"/>
      <c r="N97" s="304"/>
      <c r="O97" s="296"/>
      <c r="P97" s="416"/>
      <c r="Q97" s="305"/>
      <c r="R97" s="305"/>
    </row>
    <row r="98" spans="1:18">
      <c r="A98" s="648"/>
      <c r="B98" s="297">
        <v>0</v>
      </c>
      <c r="C98" s="297"/>
      <c r="D98" s="319"/>
      <c r="E98" s="339"/>
      <c r="F98" s="299"/>
      <c r="G98" s="306"/>
      <c r="H98" s="300"/>
      <c r="I98" s="413"/>
      <c r="J98" s="301"/>
      <c r="K98" s="302"/>
      <c r="L98" s="303"/>
      <c r="M98" s="304"/>
      <c r="N98" s="304"/>
      <c r="O98" s="296"/>
      <c r="P98" s="416"/>
      <c r="Q98" s="305"/>
      <c r="R98" s="305"/>
    </row>
    <row r="99" spans="1:18">
      <c r="A99" s="648"/>
      <c r="B99" s="297">
        <v>0</v>
      </c>
      <c r="C99" s="297"/>
      <c r="D99" s="319"/>
      <c r="E99" s="339"/>
      <c r="F99" s="299" t="s">
        <v>105</v>
      </c>
      <c r="G99" s="306"/>
      <c r="H99" s="300">
        <f>F99*G99</f>
        <v>0</v>
      </c>
      <c r="I99" s="413"/>
      <c r="J99" s="301"/>
      <c r="K99" s="302"/>
      <c r="L99" s="303"/>
      <c r="M99" s="304"/>
      <c r="N99" s="304"/>
      <c r="O99" s="296"/>
      <c r="P99" s="416"/>
      <c r="Q99" s="305"/>
      <c r="R99" s="305"/>
    </row>
    <row r="100" spans="1:18" ht="15.75" customHeight="1">
      <c r="A100" s="648"/>
      <c r="B100" s="297">
        <v>0</v>
      </c>
      <c r="C100" s="6" t="s">
        <v>150</v>
      </c>
      <c r="D100" s="649" t="s">
        <v>118</v>
      </c>
      <c r="E100" s="650"/>
      <c r="F100" s="308"/>
      <c r="G100" s="309"/>
      <c r="H100" s="351"/>
      <c r="I100" s="311"/>
      <c r="J100" s="312">
        <f>AVERAGE(J92:J99)</f>
        <v>3.75</v>
      </c>
      <c r="K100" s="312">
        <f>AVERAGE(K92:K99)</f>
        <v>2200.0351648351652</v>
      </c>
      <c r="L100" s="313">
        <f>AVERAGE(L92:L99)</f>
        <v>594.10879120879122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651" t="s">
        <v>151</v>
      </c>
      <c r="B101" s="297" t="s">
        <v>115</v>
      </c>
      <c r="C101" s="6"/>
      <c r="D101" s="339" t="s">
        <v>152</v>
      </c>
      <c r="E101" s="352"/>
      <c r="F101" s="299">
        <v>25.03</v>
      </c>
      <c r="G101" s="412">
        <v>1319</v>
      </c>
      <c r="H101" s="300">
        <f t="shared" ref="H101:H110" si="24">F101*G101</f>
        <v>33014.57</v>
      </c>
      <c r="I101" s="413"/>
      <c r="J101" s="301">
        <v>4</v>
      </c>
      <c r="K101" s="302">
        <f>G101/P101*60</f>
        <v>3165.5999999999908</v>
      </c>
      <c r="L101" s="303">
        <f t="shared" ref="L101:L105" si="25">K101/J101</f>
        <v>791.3999999999977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6">(N101-M101)*24*60</f>
        <v>25.000000000000071</v>
      </c>
      <c r="Q101" s="303"/>
      <c r="R101" s="305"/>
    </row>
    <row r="102" spans="1:18">
      <c r="A102" s="651"/>
      <c r="B102" s="297" t="s">
        <v>115</v>
      </c>
      <c r="C102" s="6"/>
      <c r="D102" s="319" t="s">
        <v>153</v>
      </c>
      <c r="E102" s="352"/>
      <c r="F102" s="299">
        <v>24.82</v>
      </c>
      <c r="G102" s="412">
        <v>1931</v>
      </c>
      <c r="H102" s="300">
        <f t="shared" si="24"/>
        <v>47927.42</v>
      </c>
      <c r="I102" s="413"/>
      <c r="J102" s="301">
        <v>4</v>
      </c>
      <c r="K102" s="302">
        <f t="shared" ref="K102:K105" si="27">G102/P102*60</f>
        <v>2896.4999999999991</v>
      </c>
      <c r="L102" s="303">
        <f t="shared" si="25"/>
        <v>724.12499999999977</v>
      </c>
      <c r="M102" s="304">
        <v>0.75347222222222221</v>
      </c>
      <c r="N102" s="304">
        <v>0.78125</v>
      </c>
      <c r="O102" s="296">
        <v>20</v>
      </c>
      <c r="P102" s="302">
        <f t="shared" si="26"/>
        <v>40.000000000000014</v>
      </c>
      <c r="Q102" s="305"/>
      <c r="R102" s="305"/>
    </row>
    <row r="103" spans="1:18">
      <c r="A103" s="651"/>
      <c r="B103" s="297" t="s">
        <v>115</v>
      </c>
      <c r="C103" s="6"/>
      <c r="D103" s="336" t="s">
        <v>154</v>
      </c>
      <c r="E103" s="319"/>
      <c r="F103" s="299">
        <v>28.57</v>
      </c>
      <c r="G103" s="412">
        <v>3251</v>
      </c>
      <c r="H103" s="300">
        <f t="shared" si="24"/>
        <v>92881.07</v>
      </c>
      <c r="I103" s="413"/>
      <c r="J103" s="301">
        <v>3</v>
      </c>
      <c r="K103" s="302">
        <f t="shared" si="27"/>
        <v>3000.923076923073</v>
      </c>
      <c r="L103" s="303">
        <f t="shared" si="25"/>
        <v>1000.307692307691</v>
      </c>
      <c r="M103" s="304">
        <v>0.79513888888888884</v>
      </c>
      <c r="N103" s="304">
        <v>0.84027777777777779</v>
      </c>
      <c r="O103" s="296">
        <v>20</v>
      </c>
      <c r="P103" s="302">
        <f t="shared" si="26"/>
        <v>65.000000000000085</v>
      </c>
      <c r="Q103" s="305"/>
      <c r="R103" s="305"/>
    </row>
    <row r="104" spans="1:18">
      <c r="A104" s="651"/>
      <c r="B104" s="297" t="s">
        <v>115</v>
      </c>
      <c r="C104" s="6"/>
      <c r="D104" s="319" t="s">
        <v>155</v>
      </c>
      <c r="E104" s="339"/>
      <c r="F104" s="299">
        <v>14.03</v>
      </c>
      <c r="G104" s="412">
        <v>6364</v>
      </c>
      <c r="H104" s="300">
        <f t="shared" si="24"/>
        <v>89286.92</v>
      </c>
      <c r="I104" s="413"/>
      <c r="J104" s="301">
        <v>3</v>
      </c>
      <c r="K104" s="302">
        <f t="shared" si="27"/>
        <v>2937.230769230765</v>
      </c>
      <c r="L104" s="303">
        <f t="shared" si="25"/>
        <v>979.07692307692162</v>
      </c>
      <c r="M104" s="304">
        <v>0.85416666666666663</v>
      </c>
      <c r="N104" s="304">
        <v>0.94444444444444453</v>
      </c>
      <c r="O104" s="296">
        <v>20</v>
      </c>
      <c r="P104" s="302">
        <f>(N104-M104)*24*60</f>
        <v>130.00000000000017</v>
      </c>
      <c r="Q104" s="305">
        <v>0.94444444444444453</v>
      </c>
      <c r="R104" s="305">
        <v>0.98611111111111116</v>
      </c>
    </row>
    <row r="105" spans="1:18">
      <c r="A105" s="651"/>
      <c r="B105" s="297" t="s">
        <v>115</v>
      </c>
      <c r="C105" s="6"/>
      <c r="D105" s="319" t="s">
        <v>156</v>
      </c>
      <c r="E105" s="336"/>
      <c r="F105" s="299">
        <v>14.285714285714283</v>
      </c>
      <c r="G105" s="412">
        <v>9126</v>
      </c>
      <c r="H105" s="300">
        <f t="shared" si="24"/>
        <v>130371.42857142855</v>
      </c>
      <c r="I105" s="413"/>
      <c r="J105" s="301">
        <v>3</v>
      </c>
      <c r="K105" s="302">
        <f t="shared" si="27"/>
        <v>2959.7837837837833</v>
      </c>
      <c r="L105" s="303">
        <f t="shared" si="25"/>
        <v>986.59459459459447</v>
      </c>
      <c r="M105" s="304">
        <v>0</v>
      </c>
      <c r="N105" s="304">
        <v>0.12847222222222224</v>
      </c>
      <c r="O105" s="296">
        <v>20</v>
      </c>
      <c r="P105" s="302">
        <f>(N105-M105)*24*60</f>
        <v>185.00000000000003</v>
      </c>
      <c r="Q105" s="303"/>
      <c r="R105" s="305"/>
    </row>
    <row r="106" spans="1:18">
      <c r="A106" s="651"/>
      <c r="B106" s="297">
        <v>0</v>
      </c>
      <c r="C106" s="6"/>
      <c r="D106" s="336"/>
      <c r="E106" s="352"/>
      <c r="F106" s="299" t="s">
        <v>105</v>
      </c>
      <c r="G106" s="306"/>
      <c r="H106" s="300">
        <f t="shared" si="24"/>
        <v>0</v>
      </c>
      <c r="I106" s="413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51"/>
      <c r="B107" s="297">
        <v>0</v>
      </c>
      <c r="C107" s="6"/>
      <c r="D107" s="319"/>
      <c r="E107" s="336"/>
      <c r="F107" s="299" t="s">
        <v>105</v>
      </c>
      <c r="G107" s="412"/>
      <c r="H107" s="300">
        <f t="shared" si="24"/>
        <v>0</v>
      </c>
      <c r="I107" s="413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51"/>
      <c r="B108" s="297">
        <v>0</v>
      </c>
      <c r="C108" s="6"/>
      <c r="D108" s="319"/>
      <c r="E108" s="336"/>
      <c r="F108" s="299" t="s">
        <v>105</v>
      </c>
      <c r="G108" s="412"/>
      <c r="H108" s="300">
        <f t="shared" si="24"/>
        <v>0</v>
      </c>
      <c r="I108" s="413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51"/>
      <c r="B109" s="297">
        <v>0</v>
      </c>
      <c r="C109" s="297"/>
      <c r="D109" s="319"/>
      <c r="E109" s="336"/>
      <c r="F109" s="299" t="s">
        <v>105</v>
      </c>
      <c r="G109" s="412"/>
      <c r="H109" s="300">
        <f t="shared" si="24"/>
        <v>0</v>
      </c>
      <c r="I109" s="413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51"/>
      <c r="B110" s="297">
        <v>0</v>
      </c>
      <c r="C110" s="297"/>
      <c r="D110" s="319"/>
      <c r="E110" s="336"/>
      <c r="F110" s="299" t="s">
        <v>105</v>
      </c>
      <c r="G110" s="412"/>
      <c r="H110" s="300">
        <f t="shared" si="24"/>
        <v>0</v>
      </c>
      <c r="I110" s="413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51"/>
      <c r="B111" s="297">
        <v>0</v>
      </c>
      <c r="C111" s="6" t="s">
        <v>135</v>
      </c>
      <c r="D111" s="628" t="s">
        <v>118</v>
      </c>
      <c r="E111" s="65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2992.0075259875221</v>
      </c>
      <c r="L111" s="313">
        <f>AVERAGE(L101:L110)</f>
        <v>896.30084199584087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641" t="s">
        <v>157</v>
      </c>
      <c r="B112" s="297" t="s">
        <v>115</v>
      </c>
      <c r="C112" s="6"/>
      <c r="D112" s="336" t="s">
        <v>158</v>
      </c>
      <c r="E112" s="355"/>
      <c r="F112" s="299">
        <v>16.7</v>
      </c>
      <c r="G112" s="412">
        <v>1166</v>
      </c>
      <c r="H112" s="345">
        <f t="shared" si="3"/>
        <v>19472.2</v>
      </c>
      <c r="I112" s="413"/>
      <c r="J112" s="301">
        <v>3</v>
      </c>
      <c r="K112" s="302">
        <f t="shared" ref="K112:K117" si="28">G112/P112*60</f>
        <v>2798.3999999999919</v>
      </c>
      <c r="L112" s="303">
        <f t="shared" ref="L112:L117" si="29">K112/J112</f>
        <v>932.79999999999734</v>
      </c>
      <c r="M112" s="304">
        <v>0.72222222222222221</v>
      </c>
      <c r="N112" s="304">
        <v>0.73958333333333337</v>
      </c>
      <c r="O112" s="296">
        <v>20</v>
      </c>
      <c r="P112" s="416">
        <f t="shared" ref="P112:P117" si="30">(N112-M112)*24*60</f>
        <v>25.000000000000071</v>
      </c>
      <c r="Q112" s="296"/>
      <c r="R112" s="296"/>
    </row>
    <row r="113" spans="1:18">
      <c r="A113" s="641"/>
      <c r="B113" s="297" t="s">
        <v>115</v>
      </c>
      <c r="C113" s="318"/>
      <c r="D113" s="419" t="s">
        <v>159</v>
      </c>
      <c r="E113" s="419"/>
      <c r="F113" s="299">
        <v>18.18</v>
      </c>
      <c r="G113" s="412">
        <v>1024</v>
      </c>
      <c r="H113" s="345">
        <f t="shared" si="3"/>
        <v>18616.32</v>
      </c>
      <c r="I113" s="413"/>
      <c r="J113" s="301">
        <v>4</v>
      </c>
      <c r="K113" s="302">
        <f t="shared" si="28"/>
        <v>3071.9999999999864</v>
      </c>
      <c r="L113" s="303">
        <f t="shared" si="29"/>
        <v>767.99999999999659</v>
      </c>
      <c r="M113" s="304">
        <v>0.75347222222222221</v>
      </c>
      <c r="N113" s="304">
        <v>0.76736111111111116</v>
      </c>
      <c r="O113" s="296">
        <v>20</v>
      </c>
      <c r="P113" s="416">
        <f t="shared" si="30"/>
        <v>20.000000000000089</v>
      </c>
      <c r="Q113" s="305"/>
      <c r="R113" s="305"/>
    </row>
    <row r="114" spans="1:18">
      <c r="A114" s="641"/>
      <c r="B114" s="297" t="s">
        <v>115</v>
      </c>
      <c r="C114" s="318"/>
      <c r="D114" s="419" t="s">
        <v>160</v>
      </c>
      <c r="E114" s="319"/>
      <c r="F114" s="299">
        <v>18.18</v>
      </c>
      <c r="G114" s="412">
        <v>1152</v>
      </c>
      <c r="H114" s="345">
        <f>F114*G114</f>
        <v>20943.36</v>
      </c>
      <c r="I114" s="413"/>
      <c r="J114" s="301">
        <v>3</v>
      </c>
      <c r="K114" s="302">
        <f t="shared" si="28"/>
        <v>2764.799999999992</v>
      </c>
      <c r="L114" s="303">
        <f t="shared" si="29"/>
        <v>921.59999999999729</v>
      </c>
      <c r="M114" s="304">
        <v>0.78125</v>
      </c>
      <c r="N114" s="304">
        <v>0.79861111111111116</v>
      </c>
      <c r="O114" s="296">
        <v>20</v>
      </c>
      <c r="P114" s="416">
        <f t="shared" si="30"/>
        <v>25.000000000000071</v>
      </c>
      <c r="Q114" s="305"/>
      <c r="R114" s="305"/>
    </row>
    <row r="115" spans="1:18">
      <c r="A115" s="641"/>
      <c r="B115" s="297" t="s">
        <v>115</v>
      </c>
      <c r="C115" s="318"/>
      <c r="D115" s="319" t="s">
        <v>161</v>
      </c>
      <c r="E115" s="339"/>
      <c r="F115" s="299">
        <v>16.66</v>
      </c>
      <c r="G115" s="412">
        <v>6083</v>
      </c>
      <c r="H115" s="345">
        <f t="shared" ref="H115:H123" si="31">F115*G115</f>
        <v>101342.78</v>
      </c>
      <c r="I115" s="413"/>
      <c r="J115" s="301">
        <v>4</v>
      </c>
      <c r="K115" s="302">
        <f t="shared" si="28"/>
        <v>3041.4999999999986</v>
      </c>
      <c r="L115" s="303">
        <f t="shared" si="29"/>
        <v>760.37499999999966</v>
      </c>
      <c r="M115" s="304">
        <v>0.8125</v>
      </c>
      <c r="N115" s="304">
        <v>0.89583333333333337</v>
      </c>
      <c r="O115" s="296">
        <v>20</v>
      </c>
      <c r="P115" s="416">
        <f t="shared" si="30"/>
        <v>120.00000000000006</v>
      </c>
      <c r="Q115" s="305"/>
      <c r="R115" s="305"/>
    </row>
    <row r="116" spans="1:18">
      <c r="A116" s="641"/>
      <c r="B116" s="297" t="s">
        <v>115</v>
      </c>
      <c r="C116" s="318"/>
      <c r="D116" s="319" t="s">
        <v>162</v>
      </c>
      <c r="E116" s="336"/>
      <c r="F116" s="299">
        <v>22.281818181818181</v>
      </c>
      <c r="G116" s="412">
        <v>1100</v>
      </c>
      <c r="H116" s="345">
        <f t="shared" si="31"/>
        <v>24510</v>
      </c>
      <c r="I116" s="413"/>
      <c r="J116" s="301">
        <v>4</v>
      </c>
      <c r="K116" s="302">
        <f t="shared" si="28"/>
        <v>3299.9999999999854</v>
      </c>
      <c r="L116" s="303">
        <f t="shared" si="29"/>
        <v>824.99999999999636</v>
      </c>
      <c r="M116" s="304">
        <v>0.90972222222222221</v>
      </c>
      <c r="N116" s="347">
        <v>0.92361111111111116</v>
      </c>
      <c r="O116" s="296">
        <v>20</v>
      </c>
      <c r="P116" s="416">
        <f t="shared" si="30"/>
        <v>20.000000000000089</v>
      </c>
      <c r="Q116" s="305">
        <v>0.92361111111111116</v>
      </c>
      <c r="R116" s="305">
        <v>0.96527777777777779</v>
      </c>
    </row>
    <row r="117" spans="1:18">
      <c r="A117" s="641"/>
      <c r="B117" s="297" t="s">
        <v>115</v>
      </c>
      <c r="C117" s="318"/>
      <c r="D117" s="319" t="s">
        <v>163</v>
      </c>
      <c r="E117" s="335"/>
      <c r="F117" s="299">
        <v>17.890909090909091</v>
      </c>
      <c r="G117" s="412">
        <v>4210</v>
      </c>
      <c r="H117" s="345">
        <f t="shared" si="31"/>
        <v>75320.727272727265</v>
      </c>
      <c r="I117" s="413"/>
      <c r="J117" s="301">
        <v>3</v>
      </c>
      <c r="K117" s="302">
        <f t="shared" si="28"/>
        <v>2971.7647057195486</v>
      </c>
      <c r="L117" s="303">
        <f t="shared" si="29"/>
        <v>990.5882352398495</v>
      </c>
      <c r="M117" s="304">
        <v>46124.979166666664</v>
      </c>
      <c r="N117" s="304">
        <v>46125.038194444445</v>
      </c>
      <c r="O117" s="302">
        <v>20</v>
      </c>
      <c r="P117" s="416">
        <f t="shared" si="30"/>
        <v>85.000000004656613</v>
      </c>
      <c r="Q117" s="305"/>
      <c r="R117" s="305"/>
    </row>
    <row r="118" spans="1:18">
      <c r="A118" s="641"/>
      <c r="B118" s="297">
        <v>0</v>
      </c>
      <c r="C118" s="318"/>
      <c r="D118" s="336"/>
      <c r="E118" s="335"/>
      <c r="F118" s="299" t="s">
        <v>105</v>
      </c>
      <c r="G118" s="412"/>
      <c r="H118" s="345">
        <f t="shared" si="31"/>
        <v>0</v>
      </c>
      <c r="I118" s="413"/>
      <c r="J118" s="301"/>
      <c r="K118" s="302"/>
      <c r="L118" s="303"/>
      <c r="M118" s="304"/>
      <c r="N118" s="304"/>
      <c r="O118" s="296"/>
      <c r="P118" s="416"/>
      <c r="Q118" s="305"/>
      <c r="R118" s="305"/>
    </row>
    <row r="119" spans="1:18">
      <c r="A119" s="641"/>
      <c r="B119" s="297">
        <v>0</v>
      </c>
      <c r="C119" s="318"/>
      <c r="D119" s="336"/>
      <c r="E119" s="335"/>
      <c r="F119" s="299" t="s">
        <v>105</v>
      </c>
      <c r="G119" s="412"/>
      <c r="H119" s="345">
        <f t="shared" si="31"/>
        <v>0</v>
      </c>
      <c r="I119" s="413"/>
      <c r="J119" s="301"/>
      <c r="K119" s="302"/>
      <c r="L119" s="303"/>
      <c r="M119" s="304"/>
      <c r="N119" s="304"/>
      <c r="O119" s="296"/>
      <c r="P119" s="416"/>
      <c r="Q119" s="305"/>
      <c r="R119" s="305"/>
    </row>
    <row r="120" spans="1:18">
      <c r="A120" s="641"/>
      <c r="B120" s="297">
        <v>0</v>
      </c>
      <c r="C120" s="318"/>
      <c r="D120" s="336"/>
      <c r="E120" s="335"/>
      <c r="F120" s="299" t="s">
        <v>105</v>
      </c>
      <c r="G120" s="412"/>
      <c r="H120" s="345"/>
      <c r="I120" s="413"/>
      <c r="J120" s="301"/>
      <c r="K120" s="302"/>
      <c r="L120" s="303"/>
      <c r="M120" s="304"/>
      <c r="N120" s="304"/>
      <c r="O120" s="296"/>
      <c r="P120" s="416"/>
      <c r="Q120" s="305"/>
      <c r="R120" s="305"/>
    </row>
    <row r="121" spans="1:18">
      <c r="A121" s="641"/>
      <c r="B121" s="297">
        <v>0</v>
      </c>
      <c r="C121" s="318"/>
      <c r="D121" s="336"/>
      <c r="E121" s="335"/>
      <c r="F121" s="299" t="s">
        <v>105</v>
      </c>
      <c r="G121" s="412"/>
      <c r="H121" s="345"/>
      <c r="I121" s="413"/>
      <c r="J121" s="301"/>
      <c r="K121" s="302"/>
      <c r="L121" s="303"/>
      <c r="M121" s="304"/>
      <c r="N121" s="304"/>
      <c r="O121" s="296"/>
      <c r="P121" s="416"/>
      <c r="Q121" s="305"/>
      <c r="R121" s="305"/>
    </row>
    <row r="122" spans="1:18">
      <c r="A122" s="641"/>
      <c r="B122" s="297">
        <v>0</v>
      </c>
      <c r="C122" s="318"/>
      <c r="D122" s="336"/>
      <c r="E122" s="335"/>
      <c r="F122" s="299" t="s">
        <v>105</v>
      </c>
      <c r="G122" s="412"/>
      <c r="H122" s="345"/>
      <c r="I122" s="413"/>
      <c r="J122" s="301"/>
      <c r="K122" s="302"/>
      <c r="L122" s="303"/>
      <c r="M122" s="304"/>
      <c r="N122" s="304"/>
      <c r="O122" s="296"/>
      <c r="P122" s="416"/>
      <c r="Q122" s="305"/>
      <c r="R122" s="305"/>
    </row>
    <row r="123" spans="1:18">
      <c r="A123" s="641"/>
      <c r="B123" s="297">
        <v>0</v>
      </c>
      <c r="C123" s="318"/>
      <c r="D123" s="336"/>
      <c r="E123" s="335"/>
      <c r="F123" s="299" t="s">
        <v>105</v>
      </c>
      <c r="G123" s="412"/>
      <c r="H123" s="345">
        <f t="shared" si="31"/>
        <v>0</v>
      </c>
      <c r="I123" s="413"/>
      <c r="J123" s="301"/>
      <c r="K123" s="302"/>
      <c r="L123" s="303"/>
      <c r="M123" s="304"/>
      <c r="N123" s="304"/>
      <c r="O123" s="296"/>
      <c r="P123" s="416"/>
      <c r="Q123" s="305"/>
      <c r="R123" s="305"/>
    </row>
    <row r="124" spans="1:18" ht="17.5" customHeight="1">
      <c r="A124" s="641"/>
      <c r="B124" s="297">
        <v>0</v>
      </c>
      <c r="C124" s="6" t="s">
        <v>142</v>
      </c>
      <c r="D124" s="642" t="s">
        <v>118</v>
      </c>
      <c r="E124" s="642"/>
      <c r="F124" s="308"/>
      <c r="G124" s="348"/>
      <c r="H124" s="349"/>
      <c r="I124" s="311"/>
      <c r="J124" s="312">
        <f>AVERAGE(J112:J123)</f>
        <v>3.5</v>
      </c>
      <c r="K124" s="312">
        <f>AVERAGE(K112:K123)</f>
        <v>2991.4107842865837</v>
      </c>
      <c r="L124" s="313">
        <f>AVERAGE(L112:L123)</f>
        <v>866.39387253997268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31" activePane="bottomLeft" state="frozen"/>
      <selection activeCell="U151" sqref="U151"/>
      <selection pane="bottomLeft" activeCell="J5" sqref="J1:L1048576"/>
    </sheetView>
  </sheetViews>
  <sheetFormatPr defaultColWidth="7.90625" defaultRowHeight="15.5"/>
  <cols>
    <col min="1" max="1" width="14.26953125" style="33" customWidth="1"/>
    <col min="2" max="2" width="12.7265625" style="33" customWidth="1"/>
    <col min="3" max="3" width="12.7265625" style="33" hidden="1" customWidth="1"/>
    <col min="4" max="4" width="14.26953125" style="33" customWidth="1"/>
    <col min="5" max="5" width="16.453125" style="33" customWidth="1"/>
    <col min="6" max="6" width="8.90625" style="259" customWidth="1"/>
    <col min="7" max="7" width="20.26953125" style="33" bestFit="1" customWidth="1"/>
    <col min="8" max="8" width="16.36328125" style="33" customWidth="1"/>
    <col min="9" max="9" width="6.36328125" style="33" customWidth="1"/>
    <col min="10" max="10" width="10.08984375" style="33" customWidth="1"/>
    <col min="11" max="11" width="10.6328125" style="33" customWidth="1"/>
    <col min="12" max="12" width="14.453125" style="33" customWidth="1"/>
    <col min="13" max="13" width="10.08984375" style="33" customWidth="1"/>
    <col min="14" max="14" width="9.26953125" style="33" customWidth="1"/>
    <col min="15" max="15" width="11.90625" style="33" customWidth="1"/>
    <col min="16" max="16" width="6" style="33" customWidth="1"/>
    <col min="17" max="18" width="9.26953125" style="33" customWidth="1"/>
    <col min="19" max="19" width="8.6328125" style="33" customWidth="1"/>
    <col min="20" max="21" width="7.6328125" style="33" bestFit="1" customWidth="1"/>
    <col min="22" max="22" width="10.6328125" style="33" customWidth="1"/>
    <col min="23" max="23" width="8.6328125" style="278" customWidth="1"/>
    <col min="24" max="25" width="7.08984375" style="33" customWidth="1"/>
    <col min="26" max="27" width="9.453125" style="33" customWidth="1"/>
    <col min="28" max="28" width="12.6328125" style="33" customWidth="1"/>
    <col min="29" max="29" width="12.453125" style="33" customWidth="1"/>
    <col min="30" max="31" width="9.453125" style="33" customWidth="1"/>
    <col min="32" max="32" width="13.08984375" style="33" customWidth="1"/>
    <col min="33" max="33" width="10.36328125" style="33" customWidth="1"/>
    <col min="34" max="34" width="9.26953125" style="33" customWidth="1"/>
    <col min="35" max="35" width="7.90625" style="33" customWidth="1"/>
    <col min="36" max="36" width="24.453125" style="33" bestFit="1" customWidth="1"/>
    <col min="37" max="16384" width="7.90625" style="33"/>
  </cols>
  <sheetData>
    <row r="1" spans="1:34" ht="26.25" customHeight="1">
      <c r="A1" s="28" t="s">
        <v>164</v>
      </c>
      <c r="B1" s="28"/>
      <c r="C1" s="28"/>
      <c r="D1" s="423" t="s">
        <v>78</v>
      </c>
      <c r="E1" s="29">
        <f>SUM(G5:G173)</f>
        <v>193541</v>
      </c>
      <c r="F1" s="424" t="s">
        <v>4</v>
      </c>
      <c r="G1" s="30">
        <f>SUM(H5:H173)</f>
        <v>7630573.4489203934</v>
      </c>
      <c r="H1" s="420" t="s">
        <v>165</v>
      </c>
      <c r="I1" s="31">
        <f>M17+M30+M43+M56+M69+M82+M95+M108+M121+M134+M147+M160+M173</f>
        <v>194.28849206349207</v>
      </c>
      <c r="J1" s="440" t="s">
        <v>166</v>
      </c>
      <c r="K1" s="440"/>
      <c r="L1" s="440"/>
      <c r="M1" s="440" t="s">
        <v>167</v>
      </c>
      <c r="N1" s="440"/>
      <c r="O1" s="440"/>
      <c r="P1" s="440" t="s">
        <v>168</v>
      </c>
      <c r="Q1" s="440"/>
      <c r="R1" s="440"/>
      <c r="S1" s="440"/>
      <c r="T1" s="440" t="s">
        <v>81</v>
      </c>
      <c r="U1" s="440"/>
      <c r="V1" s="440"/>
      <c r="W1" s="440"/>
      <c r="X1" s="440"/>
      <c r="Y1" s="440"/>
      <c r="Z1" s="32" t="s">
        <v>169</v>
      </c>
      <c r="AA1" s="32" t="s">
        <v>170</v>
      </c>
      <c r="AB1" s="441" t="s">
        <v>171</v>
      </c>
      <c r="AC1" s="442"/>
      <c r="AD1" s="32" t="s">
        <v>169</v>
      </c>
      <c r="AE1" s="32" t="s">
        <v>172</v>
      </c>
      <c r="AF1" s="440" t="s">
        <v>173</v>
      </c>
      <c r="AG1" s="445"/>
      <c r="AH1" s="445"/>
    </row>
    <row r="2" spans="1:34" ht="26.25" customHeight="1">
      <c r="A2" s="450" t="s">
        <v>352</v>
      </c>
      <c r="B2" s="450"/>
      <c r="C2" s="423"/>
      <c r="D2" s="423" t="s">
        <v>83</v>
      </c>
      <c r="E2" s="34">
        <f>AVERAGE(O17,O30,O43,O56,O69,O82,O95,O108,O121,O134,O147,O160,O173)</f>
        <v>127.40350416382233</v>
      </c>
      <c r="F2" s="35" t="s">
        <v>84</v>
      </c>
      <c r="G2" s="36">
        <f>G1/E1</f>
        <v>39.426134250212584</v>
      </c>
      <c r="H2" s="420" t="s">
        <v>175</v>
      </c>
      <c r="I2" s="420">
        <f>COUNT(I5:I173)</f>
        <v>7</v>
      </c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43"/>
      <c r="AC2" s="444"/>
      <c r="AD2" s="38">
        <f>AD17+AD30+AD43+AD56+AD69+AD82+AD95+AD108+AD121+AD134+AD147+AD160+AD173</f>
        <v>8</v>
      </c>
      <c r="AE2" s="38">
        <f>AE17+AE30+AE43+AE56+AE69+AE82+AE95+AE108+AE121+AE134+AE147+AE160+AE173</f>
        <v>6</v>
      </c>
      <c r="AF2" s="445"/>
      <c r="AG2" s="445"/>
      <c r="AH2" s="445"/>
    </row>
    <row r="3" spans="1:34" ht="30.65" customHeight="1">
      <c r="A3" s="451" t="s">
        <v>86</v>
      </c>
      <c r="B3" s="451" t="s">
        <v>176</v>
      </c>
      <c r="C3" s="452"/>
      <c r="D3" s="451" t="s">
        <v>88</v>
      </c>
      <c r="E3" s="451"/>
      <c r="F3" s="452" t="s">
        <v>89</v>
      </c>
      <c r="G3" s="465" t="s">
        <v>177</v>
      </c>
      <c r="H3" s="452" t="s">
        <v>178</v>
      </c>
      <c r="I3" s="446" t="s">
        <v>92</v>
      </c>
      <c r="J3" s="447" t="s">
        <v>179</v>
      </c>
      <c r="K3" s="448" t="s">
        <v>180</v>
      </c>
      <c r="L3" s="449" t="s">
        <v>12</v>
      </c>
      <c r="M3" s="465" t="s">
        <v>179</v>
      </c>
      <c r="N3" s="448" t="s">
        <v>94</v>
      </c>
      <c r="O3" s="449" t="s">
        <v>83</v>
      </c>
      <c r="P3" s="447" t="s">
        <v>93</v>
      </c>
      <c r="Q3" s="449" t="s">
        <v>83</v>
      </c>
      <c r="R3" s="458" t="s">
        <v>181</v>
      </c>
      <c r="S3" s="459" t="s">
        <v>182</v>
      </c>
      <c r="T3" s="465" t="s">
        <v>95</v>
      </c>
      <c r="U3" s="465"/>
      <c r="V3" s="466" t="s">
        <v>183</v>
      </c>
      <c r="W3" s="446" t="s">
        <v>97</v>
      </c>
      <c r="X3" s="465" t="s">
        <v>98</v>
      </c>
      <c r="Y3" s="465"/>
      <c r="Z3" s="467" t="s">
        <v>184</v>
      </c>
      <c r="AA3" s="468"/>
      <c r="AB3" s="454" t="s">
        <v>185</v>
      </c>
      <c r="AC3" s="455"/>
      <c r="AD3" s="456" t="s">
        <v>186</v>
      </c>
      <c r="AE3" s="457"/>
      <c r="AF3" s="448" t="s">
        <v>94</v>
      </c>
      <c r="AG3" s="458" t="s">
        <v>181</v>
      </c>
      <c r="AH3" s="459" t="s">
        <v>182</v>
      </c>
    </row>
    <row r="4" spans="1:34" ht="30.65" customHeight="1">
      <c r="A4" s="452"/>
      <c r="B4" s="451"/>
      <c r="C4" s="453"/>
      <c r="D4" s="451"/>
      <c r="E4" s="451"/>
      <c r="F4" s="453"/>
      <c r="G4" s="465"/>
      <c r="H4" s="453"/>
      <c r="I4" s="446"/>
      <c r="J4" s="447"/>
      <c r="K4" s="448"/>
      <c r="L4" s="449"/>
      <c r="M4" s="465"/>
      <c r="N4" s="448"/>
      <c r="O4" s="449"/>
      <c r="P4" s="447"/>
      <c r="Q4" s="449"/>
      <c r="R4" s="458"/>
      <c r="S4" s="459"/>
      <c r="T4" s="430" t="s">
        <v>99</v>
      </c>
      <c r="U4" s="430" t="s">
        <v>100</v>
      </c>
      <c r="V4" s="465"/>
      <c r="W4" s="446"/>
      <c r="X4" s="424" t="s">
        <v>101</v>
      </c>
      <c r="Y4" s="424" t="s">
        <v>46</v>
      </c>
      <c r="Z4" s="430" t="s">
        <v>187</v>
      </c>
      <c r="AA4" s="430" t="s">
        <v>188</v>
      </c>
      <c r="AB4" s="455"/>
      <c r="AC4" s="455"/>
      <c r="AD4" s="430" t="s">
        <v>189</v>
      </c>
      <c r="AE4" s="39" t="s">
        <v>190</v>
      </c>
      <c r="AF4" s="448"/>
      <c r="AG4" s="458"/>
      <c r="AH4" s="459"/>
    </row>
    <row r="5" spans="1:34" ht="18.75" customHeight="1">
      <c r="A5" s="460" t="s">
        <v>191</v>
      </c>
      <c r="B5" s="40" t="s">
        <v>192</v>
      </c>
      <c r="C5" s="41"/>
      <c r="D5" s="42" t="s">
        <v>193</v>
      </c>
      <c r="E5" s="43"/>
      <c r="F5" s="359">
        <v>37.94</v>
      </c>
      <c r="G5" s="44">
        <v>5424.9000000000005</v>
      </c>
      <c r="H5" s="45">
        <f t="shared" ref="H5:H16" si="0">F5*G5</f>
        <v>205820.70600000001</v>
      </c>
      <c r="I5" s="421"/>
      <c r="J5" s="46">
        <v>20</v>
      </c>
      <c r="K5" s="44">
        <v>2400</v>
      </c>
      <c r="L5" s="47">
        <v>120</v>
      </c>
      <c r="M5" s="422">
        <v>20</v>
      </c>
      <c r="N5" s="44">
        <f t="shared" ref="N5:N11" si="1">G5/W5*60</f>
        <v>2244.786206896551</v>
      </c>
      <c r="O5" s="47">
        <f t="shared" ref="O5:O11" si="2">N5/M5</f>
        <v>112.23931034482754</v>
      </c>
      <c r="P5" s="48">
        <f t="shared" ref="P5:P11" si="3">M5-J5</f>
        <v>0</v>
      </c>
      <c r="Q5" s="49">
        <f t="shared" ref="Q5:Q11" si="4">O5-L5</f>
        <v>-7.760689655172456</v>
      </c>
      <c r="R5" s="428">
        <f t="shared" ref="R5:R11" si="5">O5/L5</f>
        <v>0.93532758620689616</v>
      </c>
      <c r="S5" s="463">
        <f>R17</f>
        <v>0.89591237567550697</v>
      </c>
      <c r="T5" s="50">
        <v>0.29166666666666669</v>
      </c>
      <c r="U5" s="50">
        <v>0.39236111111111116</v>
      </c>
      <c r="V5" s="424">
        <v>5</v>
      </c>
      <c r="W5" s="421">
        <f>(U5-T5)*24*60</f>
        <v>145.00000000000006</v>
      </c>
      <c r="X5" s="424"/>
      <c r="Y5" s="424"/>
      <c r="Z5" s="51"/>
      <c r="AA5" s="51"/>
      <c r="AB5" s="451"/>
      <c r="AC5" s="451"/>
      <c r="AD5" s="52"/>
      <c r="AE5" s="52"/>
      <c r="AF5" s="48">
        <f t="shared" ref="AF5:AF70" si="6">N5-K5</f>
        <v>-155.21379310344901</v>
      </c>
      <c r="AG5" s="428">
        <f t="shared" ref="AG5:AG70" si="7">N5/K5</f>
        <v>0.93532758620689627</v>
      </c>
      <c r="AH5" s="463">
        <f>AG17</f>
        <v>0.9319922993635833</v>
      </c>
    </row>
    <row r="6" spans="1:34" ht="19.149999999999999" customHeight="1">
      <c r="A6" s="461"/>
      <c r="B6" s="40" t="s">
        <v>192</v>
      </c>
      <c r="C6" s="41"/>
      <c r="D6" s="42" t="s">
        <v>194</v>
      </c>
      <c r="E6" s="43"/>
      <c r="F6" s="359">
        <v>31.266131815044861</v>
      </c>
      <c r="G6" s="44">
        <v>3460.6</v>
      </c>
      <c r="H6" s="45">
        <f t="shared" si="0"/>
        <v>108199.57575914424</v>
      </c>
      <c r="I6" s="421"/>
      <c r="J6" s="46">
        <v>18</v>
      </c>
      <c r="K6" s="44">
        <v>2700</v>
      </c>
      <c r="L6" s="47">
        <v>150</v>
      </c>
      <c r="M6" s="422">
        <v>19</v>
      </c>
      <c r="N6" s="44">
        <f t="shared" si="1"/>
        <v>2563.4074074074065</v>
      </c>
      <c r="O6" s="47">
        <f t="shared" si="2"/>
        <v>134.91617933723191</v>
      </c>
      <c r="P6" s="48">
        <f t="shared" si="3"/>
        <v>1</v>
      </c>
      <c r="Q6" s="49">
        <f t="shared" si="4"/>
        <v>-15.08382066276809</v>
      </c>
      <c r="R6" s="428">
        <f t="shared" si="5"/>
        <v>0.89944119558154612</v>
      </c>
      <c r="S6" s="463"/>
      <c r="T6" s="50">
        <v>0.40833333333333338</v>
      </c>
      <c r="U6" s="50">
        <v>0.4645833333333334</v>
      </c>
      <c r="V6" s="424">
        <v>23</v>
      </c>
      <c r="W6" s="421">
        <f t="shared" ref="W6:W17" si="8">(U6-T6)*24*60</f>
        <v>81.000000000000028</v>
      </c>
      <c r="X6" s="53">
        <v>0.3972222222222222</v>
      </c>
      <c r="Y6" s="53">
        <v>0.40763888888888888</v>
      </c>
      <c r="Z6" s="54"/>
      <c r="AA6" s="54"/>
      <c r="AB6" s="451"/>
      <c r="AC6" s="451"/>
      <c r="AD6" s="438"/>
      <c r="AE6" s="438"/>
      <c r="AF6" s="48">
        <f t="shared" si="6"/>
        <v>-136.59259259259352</v>
      </c>
      <c r="AG6" s="428">
        <f t="shared" si="7"/>
        <v>0.94941015089163205</v>
      </c>
      <c r="AH6" s="463"/>
    </row>
    <row r="7" spans="1:34" ht="19.149999999999999" customHeight="1">
      <c r="A7" s="461"/>
      <c r="B7" s="40" t="s">
        <v>192</v>
      </c>
      <c r="C7" s="41"/>
      <c r="D7" s="42" t="s">
        <v>195</v>
      </c>
      <c r="E7" s="43"/>
      <c r="F7" s="359">
        <v>38</v>
      </c>
      <c r="G7" s="44">
        <v>4812.75</v>
      </c>
      <c r="H7" s="45">
        <f t="shared" si="0"/>
        <v>182884.5</v>
      </c>
      <c r="I7" s="421"/>
      <c r="J7" s="46">
        <v>19</v>
      </c>
      <c r="K7" s="44">
        <v>2700</v>
      </c>
      <c r="L7" s="47">
        <v>142.10526315789474</v>
      </c>
      <c r="M7" s="422">
        <v>20</v>
      </c>
      <c r="N7" s="44">
        <f t="shared" si="1"/>
        <v>2511.0000000000005</v>
      </c>
      <c r="O7" s="47">
        <f t="shared" si="2"/>
        <v>125.55000000000003</v>
      </c>
      <c r="P7" s="48">
        <f t="shared" si="3"/>
        <v>1</v>
      </c>
      <c r="Q7" s="49">
        <f t="shared" si="4"/>
        <v>-16.555263157894714</v>
      </c>
      <c r="R7" s="428">
        <f t="shared" si="5"/>
        <v>0.88350000000000017</v>
      </c>
      <c r="S7" s="463"/>
      <c r="T7" s="50">
        <v>0.46875000000000006</v>
      </c>
      <c r="U7" s="50">
        <v>0.54861111111111116</v>
      </c>
      <c r="V7" s="424">
        <v>6</v>
      </c>
      <c r="W7" s="421">
        <f t="shared" si="8"/>
        <v>114.99999999999999</v>
      </c>
      <c r="X7" s="53"/>
      <c r="Y7" s="53"/>
      <c r="Z7" s="54"/>
      <c r="AA7" s="54"/>
      <c r="AB7" s="451"/>
      <c r="AC7" s="451"/>
      <c r="AD7" s="438"/>
      <c r="AE7" s="438"/>
      <c r="AF7" s="48">
        <f t="shared" si="6"/>
        <v>-188.99999999999955</v>
      </c>
      <c r="AG7" s="428">
        <f t="shared" si="7"/>
        <v>0.93000000000000016</v>
      </c>
      <c r="AH7" s="463"/>
    </row>
    <row r="8" spans="1:34" ht="19.149999999999999" customHeight="1">
      <c r="A8" s="461"/>
      <c r="B8" s="40" t="s">
        <v>192</v>
      </c>
      <c r="C8" s="41"/>
      <c r="D8" s="42" t="s">
        <v>195</v>
      </c>
      <c r="E8" s="43"/>
      <c r="F8" s="359">
        <v>38</v>
      </c>
      <c r="G8" s="44">
        <v>5882.2500000000009</v>
      </c>
      <c r="H8" s="45">
        <f t="shared" si="0"/>
        <v>223525.50000000003</v>
      </c>
      <c r="I8" s="421"/>
      <c r="J8" s="46">
        <v>19</v>
      </c>
      <c r="K8" s="44">
        <v>2700</v>
      </c>
      <c r="L8" s="47">
        <v>142.10526315789474</v>
      </c>
      <c r="M8" s="422">
        <v>20</v>
      </c>
      <c r="N8" s="44">
        <f t="shared" si="1"/>
        <v>2468.0769230769242</v>
      </c>
      <c r="O8" s="47">
        <f t="shared" si="2"/>
        <v>123.40384615384622</v>
      </c>
      <c r="P8" s="48">
        <f t="shared" si="3"/>
        <v>1</v>
      </c>
      <c r="Q8" s="49">
        <f t="shared" si="4"/>
        <v>-18.701417004048523</v>
      </c>
      <c r="R8" s="428">
        <f t="shared" si="5"/>
        <v>0.86839743589743634</v>
      </c>
      <c r="S8" s="463"/>
      <c r="T8" s="50">
        <v>0.59027777777777779</v>
      </c>
      <c r="U8" s="50">
        <v>0.68958333333333333</v>
      </c>
      <c r="V8" s="424">
        <v>7</v>
      </c>
      <c r="W8" s="421">
        <f t="shared" si="8"/>
        <v>142.99999999999997</v>
      </c>
      <c r="X8" s="53"/>
      <c r="Y8" s="53"/>
      <c r="Z8" s="54"/>
      <c r="AA8" s="54"/>
      <c r="AB8" s="451"/>
      <c r="AC8" s="451"/>
      <c r="AD8" s="438"/>
      <c r="AE8" s="438"/>
      <c r="AF8" s="48">
        <f t="shared" si="6"/>
        <v>-231.92307692307577</v>
      </c>
      <c r="AG8" s="428">
        <f t="shared" si="7"/>
        <v>0.91410256410256452</v>
      </c>
      <c r="AH8" s="463"/>
    </row>
    <row r="9" spans="1:34" ht="19.149999999999999" customHeight="1">
      <c r="A9" s="461"/>
      <c r="B9" s="40" t="s">
        <v>192</v>
      </c>
      <c r="C9" s="55"/>
      <c r="D9" s="42" t="s">
        <v>194</v>
      </c>
      <c r="E9" s="56"/>
      <c r="F9" s="359">
        <v>31.266131815044861</v>
      </c>
      <c r="G9" s="57">
        <v>1863.3999999999999</v>
      </c>
      <c r="H9" s="45">
        <f t="shared" si="0"/>
        <v>58261.310024154591</v>
      </c>
      <c r="I9" s="438"/>
      <c r="J9" s="46">
        <v>18</v>
      </c>
      <c r="K9" s="44">
        <v>2700</v>
      </c>
      <c r="L9" s="47">
        <v>150</v>
      </c>
      <c r="M9" s="422">
        <v>19</v>
      </c>
      <c r="N9" s="44">
        <f t="shared" si="1"/>
        <v>2540.9999999999995</v>
      </c>
      <c r="O9" s="47">
        <f t="shared" si="2"/>
        <v>133.73684210526312</v>
      </c>
      <c r="P9" s="48">
        <f t="shared" si="3"/>
        <v>1</v>
      </c>
      <c r="Q9" s="49">
        <f t="shared" si="4"/>
        <v>-16.263157894736878</v>
      </c>
      <c r="R9" s="428">
        <f t="shared" si="5"/>
        <v>0.8915789473684208</v>
      </c>
      <c r="S9" s="463"/>
      <c r="T9" s="50">
        <v>0.70486111111111105</v>
      </c>
      <c r="U9" s="50">
        <v>0.73541666666666661</v>
      </c>
      <c r="V9" s="424">
        <v>22</v>
      </c>
      <c r="W9" s="421">
        <f t="shared" si="8"/>
        <v>44</v>
      </c>
      <c r="X9" s="53">
        <v>0.69444444444444453</v>
      </c>
      <c r="Y9" s="53">
        <v>0.70416666666666661</v>
      </c>
      <c r="Z9" s="54"/>
      <c r="AA9" s="54"/>
      <c r="AB9" s="451"/>
      <c r="AC9" s="451"/>
      <c r="AD9" s="438"/>
      <c r="AE9" s="438"/>
      <c r="AF9" s="48">
        <f t="shared" si="6"/>
        <v>-159.00000000000045</v>
      </c>
      <c r="AG9" s="428">
        <f t="shared" si="7"/>
        <v>0.9411111111111109</v>
      </c>
      <c r="AH9" s="463"/>
    </row>
    <row r="10" spans="1:34" ht="19.149999999999999" customHeight="1">
      <c r="A10" s="462"/>
      <c r="B10" s="40" t="s">
        <v>192</v>
      </c>
      <c r="C10" s="41"/>
      <c r="D10" s="42" t="s">
        <v>193</v>
      </c>
      <c r="E10" s="43"/>
      <c r="F10" s="359">
        <v>37.94</v>
      </c>
      <c r="G10" s="44">
        <v>2921.1</v>
      </c>
      <c r="H10" s="45">
        <f t="shared" si="0"/>
        <v>110826.53399999999</v>
      </c>
      <c r="I10" s="421"/>
      <c r="J10" s="46">
        <v>20</v>
      </c>
      <c r="K10" s="44">
        <v>2400</v>
      </c>
      <c r="L10" s="47">
        <v>120</v>
      </c>
      <c r="M10" s="422">
        <v>20</v>
      </c>
      <c r="N10" s="44">
        <f t="shared" si="1"/>
        <v>2218.5569620253154</v>
      </c>
      <c r="O10" s="47">
        <f t="shared" si="2"/>
        <v>110.92784810126577</v>
      </c>
      <c r="P10" s="48">
        <f t="shared" si="3"/>
        <v>0</v>
      </c>
      <c r="Q10" s="49">
        <f t="shared" si="4"/>
        <v>-9.0721518987342336</v>
      </c>
      <c r="R10" s="428">
        <f t="shared" si="5"/>
        <v>0.92439873417721474</v>
      </c>
      <c r="S10" s="464"/>
      <c r="T10" s="50">
        <v>0.7402777777777777</v>
      </c>
      <c r="U10" s="50">
        <v>0.79513888888888884</v>
      </c>
      <c r="V10" s="424">
        <v>7</v>
      </c>
      <c r="W10" s="421">
        <f t="shared" si="8"/>
        <v>79.000000000000043</v>
      </c>
      <c r="X10" s="53"/>
      <c r="Y10" s="53"/>
      <c r="Z10" s="54"/>
      <c r="AA10" s="54"/>
      <c r="AB10" s="451"/>
      <c r="AC10" s="451"/>
      <c r="AD10" s="438"/>
      <c r="AE10" s="438"/>
      <c r="AF10" s="48">
        <f t="shared" si="6"/>
        <v>-181.44303797468456</v>
      </c>
      <c r="AG10" s="428">
        <f t="shared" si="7"/>
        <v>0.92439873417721474</v>
      </c>
      <c r="AH10" s="464"/>
    </row>
    <row r="11" spans="1:34" ht="19.149999999999999" customHeight="1">
      <c r="A11" s="462"/>
      <c r="B11" s="40" t="s">
        <v>192</v>
      </c>
      <c r="C11" s="41"/>
      <c r="D11" s="42" t="s">
        <v>206</v>
      </c>
      <c r="E11" s="43"/>
      <c r="F11" s="359">
        <v>38.630952380952372</v>
      </c>
      <c r="G11" s="44">
        <v>794.40000000000009</v>
      </c>
      <c r="H11" s="45">
        <f t="shared" si="0"/>
        <v>30688.428571428569</v>
      </c>
      <c r="I11" s="421">
        <v>1</v>
      </c>
      <c r="J11" s="46">
        <v>18</v>
      </c>
      <c r="K11" s="44">
        <v>2700</v>
      </c>
      <c r="L11" s="47">
        <v>150</v>
      </c>
      <c r="M11" s="422">
        <v>19</v>
      </c>
      <c r="N11" s="44">
        <f t="shared" si="1"/>
        <v>2508.6315789473779</v>
      </c>
      <c r="O11" s="47">
        <f t="shared" si="2"/>
        <v>132.03324099723042</v>
      </c>
      <c r="P11" s="48">
        <f t="shared" si="3"/>
        <v>1</v>
      </c>
      <c r="Q11" s="49">
        <f t="shared" si="4"/>
        <v>-17.966759002769578</v>
      </c>
      <c r="R11" s="428">
        <f t="shared" si="5"/>
        <v>0.88022160664820281</v>
      </c>
      <c r="S11" s="464"/>
      <c r="T11" s="50">
        <v>0.80069444444444438</v>
      </c>
      <c r="U11" s="50">
        <v>0.81388888888888877</v>
      </c>
      <c r="V11" s="424">
        <v>8</v>
      </c>
      <c r="W11" s="421">
        <f t="shared" si="8"/>
        <v>18.999999999999932</v>
      </c>
      <c r="X11" s="53"/>
      <c r="Y11" s="53"/>
      <c r="Z11" s="54"/>
      <c r="AA11" s="54"/>
      <c r="AB11" s="451"/>
      <c r="AC11" s="451"/>
      <c r="AD11" s="438"/>
      <c r="AE11" s="438"/>
      <c r="AF11" s="48">
        <f t="shared" si="6"/>
        <v>-191.36842105262212</v>
      </c>
      <c r="AG11" s="428">
        <f t="shared" si="7"/>
        <v>0.92912280701754735</v>
      </c>
      <c r="AH11" s="464"/>
    </row>
    <row r="12" spans="1:34" ht="19.149999999999999" customHeight="1">
      <c r="A12" s="462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21"/>
      <c r="J12" s="46"/>
      <c r="K12" s="44"/>
      <c r="L12" s="47"/>
      <c r="M12" s="422"/>
      <c r="N12" s="44"/>
      <c r="O12" s="47"/>
      <c r="P12" s="48"/>
      <c r="Q12" s="49"/>
      <c r="R12" s="428"/>
      <c r="S12" s="464"/>
      <c r="T12" s="50"/>
      <c r="U12" s="50"/>
      <c r="V12" s="424"/>
      <c r="W12" s="421">
        <f t="shared" si="8"/>
        <v>0</v>
      </c>
      <c r="X12" s="53"/>
      <c r="Y12" s="53"/>
      <c r="Z12" s="54"/>
      <c r="AA12" s="54"/>
      <c r="AB12" s="451"/>
      <c r="AC12" s="451"/>
      <c r="AD12" s="438"/>
      <c r="AE12" s="438"/>
      <c r="AF12" s="48">
        <f t="shared" si="6"/>
        <v>0</v>
      </c>
      <c r="AG12" s="428" t="e">
        <f t="shared" si="7"/>
        <v>#DIV/0!</v>
      </c>
      <c r="AH12" s="464"/>
    </row>
    <row r="13" spans="1:34" ht="19.149999999999999" customHeight="1">
      <c r="A13" s="462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25"/>
      <c r="J13" s="46"/>
      <c r="K13" s="44"/>
      <c r="L13" s="47"/>
      <c r="M13" s="62"/>
      <c r="N13" s="44"/>
      <c r="O13" s="47"/>
      <c r="P13" s="48"/>
      <c r="Q13" s="49"/>
      <c r="R13" s="428"/>
      <c r="S13" s="464"/>
      <c r="T13" s="63"/>
      <c r="U13" s="63"/>
      <c r="V13" s="425"/>
      <c r="W13" s="421">
        <f t="shared" si="8"/>
        <v>0</v>
      </c>
      <c r="X13" s="64"/>
      <c r="Y13" s="64"/>
      <c r="Z13" s="54"/>
      <c r="AA13" s="54"/>
      <c r="AB13" s="451"/>
      <c r="AC13" s="451"/>
      <c r="AD13" s="438"/>
      <c r="AE13" s="438"/>
      <c r="AF13" s="48">
        <f t="shared" si="6"/>
        <v>0</v>
      </c>
      <c r="AG13" s="428" t="e">
        <f t="shared" si="7"/>
        <v>#DIV/0!</v>
      </c>
      <c r="AH13" s="464"/>
    </row>
    <row r="14" spans="1:34" ht="19.149999999999999" customHeight="1">
      <c r="A14" s="462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25"/>
      <c r="J14" s="46"/>
      <c r="K14" s="44"/>
      <c r="L14" s="47"/>
      <c r="M14" s="62"/>
      <c r="N14" s="44"/>
      <c r="O14" s="47"/>
      <c r="P14" s="48"/>
      <c r="Q14" s="49"/>
      <c r="R14" s="428"/>
      <c r="S14" s="464"/>
      <c r="T14" s="63"/>
      <c r="U14" s="63"/>
      <c r="V14" s="425"/>
      <c r="W14" s="421">
        <f t="shared" si="8"/>
        <v>0</v>
      </c>
      <c r="X14" s="64"/>
      <c r="Y14" s="64"/>
      <c r="Z14" s="54"/>
      <c r="AA14" s="54"/>
      <c r="AB14" s="451"/>
      <c r="AC14" s="451"/>
      <c r="AD14" s="438"/>
      <c r="AE14" s="438"/>
      <c r="AF14" s="65"/>
      <c r="AG14" s="429"/>
      <c r="AH14" s="464"/>
    </row>
    <row r="15" spans="1:34" ht="19.149999999999999" customHeight="1">
      <c r="A15" s="462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25"/>
      <c r="J15" s="46"/>
      <c r="K15" s="44"/>
      <c r="L15" s="47"/>
      <c r="M15" s="62"/>
      <c r="N15" s="68"/>
      <c r="O15" s="47"/>
      <c r="P15" s="48"/>
      <c r="Q15" s="49"/>
      <c r="R15" s="428"/>
      <c r="S15" s="464"/>
      <c r="T15" s="63"/>
      <c r="U15" s="63"/>
      <c r="V15" s="425"/>
      <c r="W15" s="421">
        <f t="shared" si="8"/>
        <v>0</v>
      </c>
      <c r="X15" s="64"/>
      <c r="Y15" s="64"/>
      <c r="Z15" s="54"/>
      <c r="AA15" s="54"/>
      <c r="AB15" s="451"/>
      <c r="AC15" s="451"/>
      <c r="AD15" s="438"/>
      <c r="AE15" s="438"/>
      <c r="AF15" s="65"/>
      <c r="AG15" s="429"/>
      <c r="AH15" s="464"/>
    </row>
    <row r="16" spans="1:34" ht="19.149999999999999" customHeight="1">
      <c r="A16" s="462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25"/>
      <c r="J16" s="46"/>
      <c r="K16" s="44"/>
      <c r="L16" s="47"/>
      <c r="M16" s="62"/>
      <c r="N16" s="68"/>
      <c r="O16" s="47"/>
      <c r="P16" s="48"/>
      <c r="Q16" s="49"/>
      <c r="R16" s="428"/>
      <c r="S16" s="464"/>
      <c r="T16" s="63"/>
      <c r="U16" s="63"/>
      <c r="V16" s="425"/>
      <c r="W16" s="421">
        <f t="shared" si="8"/>
        <v>0</v>
      </c>
      <c r="X16" s="64"/>
      <c r="Y16" s="64"/>
      <c r="Z16" s="54"/>
      <c r="AA16" s="54"/>
      <c r="AB16" s="451"/>
      <c r="AC16" s="451"/>
      <c r="AD16" s="438"/>
      <c r="AE16" s="438"/>
      <c r="AF16" s="65"/>
      <c r="AG16" s="429"/>
      <c r="AH16" s="464"/>
    </row>
    <row r="17" spans="1:34" ht="19.149999999999999" customHeight="1">
      <c r="A17" s="462"/>
      <c r="B17" s="69">
        <v>0</v>
      </c>
      <c r="C17" s="69" t="s">
        <v>198</v>
      </c>
      <c r="D17" s="469" t="s">
        <v>118</v>
      </c>
      <c r="E17" s="469"/>
      <c r="F17" s="360"/>
      <c r="G17" s="70"/>
      <c r="H17" s="71"/>
      <c r="I17" s="72"/>
      <c r="J17" s="70">
        <v>18.857142857142858</v>
      </c>
      <c r="K17" s="70">
        <v>2614.2857142857142</v>
      </c>
      <c r="L17" s="73">
        <v>139.17293233082708</v>
      </c>
      <c r="M17" s="70">
        <f t="shared" ref="M17:O17" si="9">AVERAGE(M5:M16)</f>
        <v>19.571428571428573</v>
      </c>
      <c r="N17" s="70">
        <f t="shared" si="9"/>
        <v>2436.4941540505106</v>
      </c>
      <c r="O17" s="73">
        <f t="shared" si="9"/>
        <v>124.68675243423786</v>
      </c>
      <c r="P17" s="65">
        <f t="shared" ref="P17:P23" si="10">M17-J17</f>
        <v>0.7142857142857153</v>
      </c>
      <c r="Q17" s="74">
        <f t="shared" ref="Q17:Q23" si="11">O17-L17</f>
        <v>-14.486179896589221</v>
      </c>
      <c r="R17" s="75">
        <f>O17/L17</f>
        <v>0.89591237567550697</v>
      </c>
      <c r="S17" s="464"/>
      <c r="T17" s="63"/>
      <c r="U17" s="63"/>
      <c r="V17" s="42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51"/>
      <c r="AC17" s="451"/>
      <c r="AD17" s="79">
        <f>SUM(AD5:AD16)</f>
        <v>0</v>
      </c>
      <c r="AE17" s="79">
        <f>SUM(AE5:AE16)</f>
        <v>0</v>
      </c>
      <c r="AF17" s="65">
        <f t="shared" si="6"/>
        <v>-177.79156023520363</v>
      </c>
      <c r="AG17" s="429">
        <f t="shared" si="7"/>
        <v>0.9319922993635833</v>
      </c>
      <c r="AH17" s="464"/>
    </row>
    <row r="18" spans="1:34" ht="19.149999999999999" customHeight="1">
      <c r="A18" s="471" t="s">
        <v>199</v>
      </c>
      <c r="B18" s="80" t="s">
        <v>192</v>
      </c>
      <c r="C18" s="81"/>
      <c r="D18" s="82" t="s">
        <v>200</v>
      </c>
      <c r="E18" s="83"/>
      <c r="F18" s="361">
        <v>36.86</v>
      </c>
      <c r="G18" s="57">
        <v>5659</v>
      </c>
      <c r="H18" s="84">
        <f t="shared" ref="H18:H29" si="12">F18*G18</f>
        <v>208590.74</v>
      </c>
      <c r="I18" s="438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2162.6751592356682</v>
      </c>
      <c r="O18" s="86">
        <f t="shared" ref="O18:O23" si="14">N18/M18</f>
        <v>120.14861995753712</v>
      </c>
      <c r="P18" s="54">
        <f t="shared" si="10"/>
        <v>1</v>
      </c>
      <c r="Q18" s="88">
        <f t="shared" si="11"/>
        <v>-12.204321218933458</v>
      </c>
      <c r="R18" s="431">
        <f t="shared" ref="R18:R23" si="15">O18/L18</f>
        <v>0.90778957301250274</v>
      </c>
      <c r="S18" s="472">
        <f>R30</f>
        <v>0.87269954671879857</v>
      </c>
      <c r="T18" s="89">
        <v>0.16666666666666666</v>
      </c>
      <c r="U18" s="89">
        <v>0.27569444444444446</v>
      </c>
      <c r="V18" s="438">
        <v>5</v>
      </c>
      <c r="W18" s="90">
        <f>(U18-T18)*24*60</f>
        <v>157.00000000000003</v>
      </c>
      <c r="X18" s="86"/>
      <c r="Y18" s="86"/>
      <c r="Z18" s="54"/>
      <c r="AA18" s="54"/>
      <c r="AB18" s="451"/>
      <c r="AC18" s="451"/>
      <c r="AD18" s="438"/>
      <c r="AE18" s="438"/>
      <c r="AF18" s="91">
        <f t="shared" si="6"/>
        <v>-87.324840764331839</v>
      </c>
      <c r="AG18" s="92">
        <f t="shared" si="7"/>
        <v>0.96118895966029694</v>
      </c>
      <c r="AH18" s="473">
        <f>AG30</f>
        <v>0.90197464086329626</v>
      </c>
    </row>
    <row r="19" spans="1:34" ht="19.149999999999999" customHeight="1">
      <c r="A19" s="471"/>
      <c r="B19" s="435" t="s">
        <v>192</v>
      </c>
      <c r="C19" s="434"/>
      <c r="D19" s="82" t="s">
        <v>206</v>
      </c>
      <c r="E19" s="83"/>
      <c r="F19" s="359">
        <v>38.630952380952372</v>
      </c>
      <c r="G19" s="57">
        <v>2224.3200000000002</v>
      </c>
      <c r="H19" s="84">
        <f t="shared" si="12"/>
        <v>85927.599999999991</v>
      </c>
      <c r="I19" s="438"/>
      <c r="J19" s="93">
        <v>18</v>
      </c>
      <c r="K19" s="44">
        <v>2700</v>
      </c>
      <c r="L19" s="47">
        <v>150</v>
      </c>
      <c r="M19" s="87">
        <v>19</v>
      </c>
      <c r="N19" s="94">
        <f t="shared" si="13"/>
        <v>2426.5309090909072</v>
      </c>
      <c r="O19" s="95">
        <f t="shared" si="14"/>
        <v>127.71215311004775</v>
      </c>
      <c r="P19" s="54">
        <f t="shared" si="10"/>
        <v>1</v>
      </c>
      <c r="Q19" s="88">
        <f t="shared" si="11"/>
        <v>-22.287846889952249</v>
      </c>
      <c r="R19" s="431">
        <f t="shared" si="15"/>
        <v>0.85141435406698496</v>
      </c>
      <c r="S19" s="472"/>
      <c r="T19" s="89">
        <v>0.29097222222222224</v>
      </c>
      <c r="U19" s="89">
        <v>0.32916666666666672</v>
      </c>
      <c r="V19" s="438">
        <v>22</v>
      </c>
      <c r="W19" s="90">
        <f>(U19-T19)*24*60</f>
        <v>55.000000000000043</v>
      </c>
      <c r="X19" s="96">
        <v>0.27986111111111112</v>
      </c>
      <c r="Y19" s="96">
        <v>0.2902777777777778</v>
      </c>
      <c r="Z19" s="54"/>
      <c r="AA19" s="54"/>
      <c r="AB19" s="451"/>
      <c r="AC19" s="451"/>
      <c r="AD19" s="438"/>
      <c r="AE19" s="438">
        <v>1</v>
      </c>
      <c r="AF19" s="48">
        <f t="shared" si="6"/>
        <v>-273.46909090909276</v>
      </c>
      <c r="AG19" s="428">
        <f t="shared" si="7"/>
        <v>0.8987151515151508</v>
      </c>
      <c r="AH19" s="474"/>
    </row>
    <row r="20" spans="1:34" ht="19.149999999999999" customHeight="1">
      <c r="A20" s="471"/>
      <c r="B20" s="435" t="s">
        <v>201</v>
      </c>
      <c r="C20" s="55"/>
      <c r="D20" s="42" t="s">
        <v>202</v>
      </c>
      <c r="E20" s="83"/>
      <c r="F20" s="359">
        <v>38.39</v>
      </c>
      <c r="G20" s="57">
        <v>2918</v>
      </c>
      <c r="H20" s="84">
        <f t="shared" si="12"/>
        <v>112022.02</v>
      </c>
      <c r="I20" s="438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1411.9354838709673</v>
      </c>
      <c r="O20" s="95">
        <f t="shared" si="14"/>
        <v>83.055028462998081</v>
      </c>
      <c r="P20" s="54">
        <f t="shared" si="10"/>
        <v>1</v>
      </c>
      <c r="Q20" s="88">
        <f t="shared" si="11"/>
        <v>-19.194971537001919</v>
      </c>
      <c r="R20" s="431">
        <f t="shared" si="15"/>
        <v>0.81227411699753627</v>
      </c>
      <c r="S20" s="472"/>
      <c r="T20" s="89">
        <v>0.33472222222222225</v>
      </c>
      <c r="U20" s="89">
        <v>0.42083333333333339</v>
      </c>
      <c r="V20" s="438">
        <v>8</v>
      </c>
      <c r="W20" s="90">
        <f t="shared" ref="W20:W29" si="16">(U20-T20)*24*60</f>
        <v>124.00000000000004</v>
      </c>
      <c r="X20" s="96"/>
      <c r="Y20" s="96"/>
      <c r="Z20" s="54"/>
      <c r="AA20" s="54"/>
      <c r="AB20" s="451"/>
      <c r="AC20" s="451"/>
      <c r="AD20" s="438"/>
      <c r="AE20" s="438"/>
      <c r="AF20" s="91">
        <f t="shared" si="6"/>
        <v>-224.06451612903265</v>
      </c>
      <c r="AG20" s="92">
        <f t="shared" si="7"/>
        <v>0.86304124930988224</v>
      </c>
      <c r="AH20" s="474"/>
    </row>
    <row r="21" spans="1:34" ht="19.149999999999999" customHeight="1">
      <c r="A21" s="471"/>
      <c r="B21" s="435" t="s">
        <v>201</v>
      </c>
      <c r="C21" s="97"/>
      <c r="D21" s="98" t="s">
        <v>205</v>
      </c>
      <c r="E21" s="43"/>
      <c r="F21" s="359">
        <v>38.1</v>
      </c>
      <c r="G21" s="44">
        <v>1091</v>
      </c>
      <c r="H21" s="84">
        <f t="shared" si="12"/>
        <v>41567.1</v>
      </c>
      <c r="I21" s="424"/>
      <c r="J21" s="93">
        <v>17</v>
      </c>
      <c r="K21" s="44">
        <v>1500</v>
      </c>
      <c r="L21" s="47">
        <v>88.235294117647058</v>
      </c>
      <c r="M21" s="422">
        <v>16</v>
      </c>
      <c r="N21" s="94">
        <f t="shared" si="13"/>
        <v>1283.5294117647065</v>
      </c>
      <c r="O21" s="95">
        <f t="shared" si="14"/>
        <v>80.220588235294159</v>
      </c>
      <c r="P21" s="54">
        <f t="shared" si="10"/>
        <v>-1</v>
      </c>
      <c r="Q21" s="88">
        <f t="shared" si="11"/>
        <v>-8.0147058823528994</v>
      </c>
      <c r="R21" s="431">
        <f t="shared" si="15"/>
        <v>0.90916666666666712</v>
      </c>
      <c r="S21" s="472"/>
      <c r="T21" s="89">
        <v>0.43680555555555561</v>
      </c>
      <c r="U21" s="89">
        <v>0.47222222222222227</v>
      </c>
      <c r="V21" s="438">
        <v>23</v>
      </c>
      <c r="W21" s="90">
        <f t="shared" si="16"/>
        <v>50.999999999999979</v>
      </c>
      <c r="X21" s="96">
        <v>0.42499999999999999</v>
      </c>
      <c r="Y21" s="96">
        <v>0.43611111111111112</v>
      </c>
      <c r="Z21" s="54"/>
      <c r="AA21" s="54"/>
      <c r="AB21" s="451"/>
      <c r="AC21" s="451"/>
      <c r="AD21" s="438"/>
      <c r="AE21" s="438"/>
      <c r="AF21" s="48">
        <f t="shared" si="6"/>
        <v>-216.47058823529346</v>
      </c>
      <c r="AG21" s="428">
        <f t="shared" si="7"/>
        <v>0.85568627450980439</v>
      </c>
      <c r="AH21" s="475"/>
    </row>
    <row r="22" spans="1:34" ht="19.149999999999999" customHeight="1">
      <c r="A22" s="471"/>
      <c r="B22" s="435" t="s">
        <v>192</v>
      </c>
      <c r="C22" s="97"/>
      <c r="D22" s="42" t="s">
        <v>206</v>
      </c>
      <c r="E22" s="43"/>
      <c r="F22" s="359">
        <v>38.630952380952372</v>
      </c>
      <c r="G22" s="44">
        <v>4925.28</v>
      </c>
      <c r="H22" s="84">
        <f t="shared" si="12"/>
        <v>190268.2571428571</v>
      </c>
      <c r="I22" s="424"/>
      <c r="J22" s="93">
        <v>18</v>
      </c>
      <c r="K22" s="44">
        <v>2700</v>
      </c>
      <c r="L22" s="47">
        <v>150</v>
      </c>
      <c r="M22" s="87">
        <v>19</v>
      </c>
      <c r="N22" s="94">
        <f t="shared" si="13"/>
        <v>2383.1999999999989</v>
      </c>
      <c r="O22" s="95">
        <f t="shared" si="14"/>
        <v>125.43157894736837</v>
      </c>
      <c r="P22" s="54">
        <f t="shared" si="10"/>
        <v>1</v>
      </c>
      <c r="Q22" s="88">
        <f t="shared" si="11"/>
        <v>-24.568421052631635</v>
      </c>
      <c r="R22" s="431">
        <f t="shared" si="15"/>
        <v>0.83621052631578907</v>
      </c>
      <c r="S22" s="472"/>
      <c r="T22" s="89">
        <v>0.51250000000000007</v>
      </c>
      <c r="U22" s="89">
        <v>0.5986111111111112</v>
      </c>
      <c r="V22" s="438">
        <v>5</v>
      </c>
      <c r="W22" s="90">
        <f t="shared" si="16"/>
        <v>124.00000000000004</v>
      </c>
      <c r="X22" s="96"/>
      <c r="Y22" s="96"/>
      <c r="Z22" s="54"/>
      <c r="AA22" s="54"/>
      <c r="AB22" s="451"/>
      <c r="AC22" s="451"/>
      <c r="AD22" s="438"/>
      <c r="AE22" s="438"/>
      <c r="AF22" s="91">
        <f t="shared" si="6"/>
        <v>-316.80000000000109</v>
      </c>
      <c r="AG22" s="92">
        <f t="shared" si="7"/>
        <v>0.88266666666666627</v>
      </c>
      <c r="AH22" s="475"/>
    </row>
    <row r="23" spans="1:34" ht="19.149999999999999" customHeight="1">
      <c r="A23" s="471"/>
      <c r="B23" s="435" t="s">
        <v>201</v>
      </c>
      <c r="C23" s="97"/>
      <c r="D23" s="42" t="s">
        <v>317</v>
      </c>
      <c r="E23" s="43"/>
      <c r="F23" s="359">
        <v>49.91</v>
      </c>
      <c r="G23" s="44">
        <v>3133.9</v>
      </c>
      <c r="H23" s="84">
        <f t="shared" si="12"/>
        <v>156412.94899999999</v>
      </c>
      <c r="I23" s="424">
        <v>1</v>
      </c>
      <c r="J23" s="93">
        <v>15</v>
      </c>
      <c r="K23" s="44">
        <v>1500</v>
      </c>
      <c r="L23" s="47">
        <v>100</v>
      </c>
      <c r="M23" s="87">
        <v>15</v>
      </c>
      <c r="N23" s="94">
        <f t="shared" si="13"/>
        <v>1413.7894736842106</v>
      </c>
      <c r="O23" s="95">
        <f t="shared" si="14"/>
        <v>94.252631578947373</v>
      </c>
      <c r="P23" s="54">
        <f t="shared" si="10"/>
        <v>0</v>
      </c>
      <c r="Q23" s="88">
        <f t="shared" si="11"/>
        <v>-5.7473684210526272</v>
      </c>
      <c r="R23" s="431">
        <f t="shared" si="15"/>
        <v>0.94252631578947377</v>
      </c>
      <c r="S23" s="472"/>
      <c r="T23" s="89">
        <v>0.61388888888888893</v>
      </c>
      <c r="U23" s="89">
        <v>0.70625000000000004</v>
      </c>
      <c r="V23" s="438">
        <v>22</v>
      </c>
      <c r="W23" s="90">
        <f t="shared" si="16"/>
        <v>133</v>
      </c>
      <c r="X23" s="96">
        <v>0.60277777777777775</v>
      </c>
      <c r="Y23" s="96">
        <v>0.61249999999999993</v>
      </c>
      <c r="Z23" s="54"/>
      <c r="AA23" s="54"/>
      <c r="AB23" s="451"/>
      <c r="AC23" s="451"/>
      <c r="AD23" s="438"/>
      <c r="AE23" s="438"/>
      <c r="AF23" s="48">
        <f t="shared" si="6"/>
        <v>-86.210526315789366</v>
      </c>
      <c r="AG23" s="428">
        <f t="shared" si="7"/>
        <v>0.94252631578947377</v>
      </c>
      <c r="AH23" s="475"/>
    </row>
    <row r="24" spans="1:34" ht="19.149999999999999" customHeight="1">
      <c r="A24" s="471"/>
      <c r="B24" s="435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1"/>
      <c r="S24" s="472"/>
      <c r="T24" s="89"/>
      <c r="U24" s="89"/>
      <c r="V24" s="438"/>
      <c r="W24" s="90">
        <f t="shared" si="16"/>
        <v>0</v>
      </c>
      <c r="X24" s="438"/>
      <c r="Y24" s="438"/>
      <c r="Z24" s="54"/>
      <c r="AA24" s="54"/>
      <c r="AB24" s="451"/>
      <c r="AC24" s="451"/>
      <c r="AD24" s="438"/>
      <c r="AE24" s="438"/>
      <c r="AF24" s="91">
        <f t="shared" si="6"/>
        <v>0</v>
      </c>
      <c r="AG24" s="92" t="e">
        <f t="shared" si="7"/>
        <v>#DIV/0!</v>
      </c>
      <c r="AH24" s="475"/>
    </row>
    <row r="25" spans="1:34" ht="19.149999999999999" customHeight="1">
      <c r="A25" s="471"/>
      <c r="B25" s="435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1"/>
      <c r="S25" s="472"/>
      <c r="T25" s="89"/>
      <c r="U25" s="89"/>
      <c r="V25" s="438"/>
      <c r="W25" s="90">
        <f t="shared" si="16"/>
        <v>0</v>
      </c>
      <c r="X25" s="438"/>
      <c r="Y25" s="438"/>
      <c r="Z25" s="54"/>
      <c r="AA25" s="54"/>
      <c r="AB25" s="451"/>
      <c r="AC25" s="451"/>
      <c r="AD25" s="438"/>
      <c r="AE25" s="438"/>
      <c r="AF25" s="48">
        <f t="shared" si="6"/>
        <v>0</v>
      </c>
      <c r="AG25" s="428" t="e">
        <f t="shared" si="7"/>
        <v>#DIV/0!</v>
      </c>
      <c r="AH25" s="475"/>
    </row>
    <row r="26" spans="1:34" ht="19.149999999999999" customHeight="1">
      <c r="A26" s="471"/>
      <c r="B26" s="435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1"/>
      <c r="S26" s="472"/>
      <c r="T26" s="89"/>
      <c r="U26" s="89"/>
      <c r="V26" s="438"/>
      <c r="W26" s="90">
        <f t="shared" si="16"/>
        <v>0</v>
      </c>
      <c r="X26" s="438"/>
      <c r="Y26" s="438"/>
      <c r="Z26" s="54"/>
      <c r="AA26" s="54"/>
      <c r="AB26" s="451"/>
      <c r="AC26" s="451"/>
      <c r="AD26" s="438"/>
      <c r="AE26" s="438"/>
      <c r="AF26" s="91">
        <f t="shared" si="6"/>
        <v>0</v>
      </c>
      <c r="AG26" s="92" t="e">
        <f t="shared" si="7"/>
        <v>#DIV/0!</v>
      </c>
      <c r="AH26" s="475"/>
    </row>
    <row r="27" spans="1:34" ht="19.149999999999999" customHeight="1">
      <c r="A27" s="471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1"/>
      <c r="S27" s="472"/>
      <c r="T27" s="89"/>
      <c r="U27" s="89"/>
      <c r="V27" s="438"/>
      <c r="W27" s="90">
        <f t="shared" si="16"/>
        <v>0</v>
      </c>
      <c r="X27" s="438"/>
      <c r="Y27" s="438"/>
      <c r="Z27" s="54"/>
      <c r="AA27" s="54"/>
      <c r="AB27" s="451"/>
      <c r="AC27" s="451"/>
      <c r="AD27" s="438"/>
      <c r="AE27" s="438"/>
      <c r="AF27" s="48">
        <f t="shared" si="6"/>
        <v>0</v>
      </c>
      <c r="AG27" s="428" t="e">
        <f t="shared" si="7"/>
        <v>#DIV/0!</v>
      </c>
      <c r="AH27" s="475"/>
    </row>
    <row r="28" spans="1:34" ht="19.149999999999999" customHeight="1">
      <c r="A28" s="471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1"/>
      <c r="S28" s="472"/>
      <c r="T28" s="89"/>
      <c r="U28" s="89"/>
      <c r="V28" s="438"/>
      <c r="W28" s="90">
        <f t="shared" si="16"/>
        <v>0</v>
      </c>
      <c r="X28" s="438"/>
      <c r="Y28" s="438"/>
      <c r="Z28" s="54"/>
      <c r="AA28" s="54"/>
      <c r="AB28" s="451"/>
      <c r="AC28" s="451"/>
      <c r="AD28" s="438"/>
      <c r="AE28" s="438"/>
      <c r="AF28" s="91">
        <f t="shared" si="6"/>
        <v>0</v>
      </c>
      <c r="AG28" s="92" t="e">
        <f t="shared" si="7"/>
        <v>#DIV/0!</v>
      </c>
      <c r="AH28" s="475"/>
    </row>
    <row r="29" spans="1:34" ht="19.149999999999999" customHeight="1">
      <c r="A29" s="471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1"/>
      <c r="S29" s="472"/>
      <c r="T29" s="89"/>
      <c r="U29" s="89"/>
      <c r="V29" s="438"/>
      <c r="W29" s="90">
        <f t="shared" si="16"/>
        <v>0</v>
      </c>
      <c r="X29" s="438"/>
      <c r="Y29" s="438"/>
      <c r="Z29" s="54"/>
      <c r="AA29" s="54"/>
      <c r="AB29" s="451"/>
      <c r="AC29" s="451"/>
      <c r="AD29" s="438"/>
      <c r="AE29" s="438"/>
      <c r="AF29" s="48">
        <f t="shared" si="6"/>
        <v>0</v>
      </c>
      <c r="AG29" s="428"/>
      <c r="AH29" s="475"/>
    </row>
    <row r="30" spans="1:34" ht="19.149999999999999" customHeight="1">
      <c r="A30" s="471"/>
      <c r="B30" s="99">
        <v>0</v>
      </c>
      <c r="C30" s="100" t="s">
        <v>207</v>
      </c>
      <c r="D30" s="470" t="s">
        <v>118</v>
      </c>
      <c r="E30" s="470"/>
      <c r="F30" s="363"/>
      <c r="G30" s="101"/>
      <c r="H30" s="102"/>
      <c r="I30" s="103"/>
      <c r="J30" s="101">
        <v>16.833333333333332</v>
      </c>
      <c r="K30" s="101">
        <v>2047.6666666666667</v>
      </c>
      <c r="L30" s="104">
        <v>120.47303921568628</v>
      </c>
      <c r="M30" s="101">
        <f t="shared" ref="M30:O30" si="17">AVERAGE(M18:M29)</f>
        <v>17.333333333333332</v>
      </c>
      <c r="N30" s="101">
        <f t="shared" si="17"/>
        <v>1846.9434062744097</v>
      </c>
      <c r="O30" s="104">
        <f t="shared" si="17"/>
        <v>105.13676671536547</v>
      </c>
      <c r="P30" s="54">
        <f t="shared" ref="P30:P37" si="18">M30-J30</f>
        <v>0.5</v>
      </c>
      <c r="Q30" s="88">
        <f t="shared" ref="Q30:Q37" si="19">O30-L30</f>
        <v>-15.336272500320817</v>
      </c>
      <c r="R30" s="105">
        <f t="shared" ref="R30:R37" si="20">O30/L30</f>
        <v>0.87269954671879857</v>
      </c>
      <c r="S30" s="4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51"/>
      <c r="AC30" s="451"/>
      <c r="AD30" s="107">
        <f>SUM(AD18:AD29)</f>
        <v>0</v>
      </c>
      <c r="AE30" s="107">
        <f>SUM(AE18:AE29)</f>
        <v>1</v>
      </c>
      <c r="AF30" s="108">
        <f t="shared" si="6"/>
        <v>-200.72326039225709</v>
      </c>
      <c r="AG30" s="109">
        <f t="shared" ref="AG30" si="21">N30/K30</f>
        <v>0.90197464086329626</v>
      </c>
      <c r="AH30" s="476"/>
    </row>
    <row r="31" spans="1:34" ht="19.149999999999999" customHeight="1">
      <c r="A31" s="479" t="s">
        <v>208</v>
      </c>
      <c r="B31" s="110" t="s">
        <v>115</v>
      </c>
      <c r="C31" s="66"/>
      <c r="D31" s="111" t="s">
        <v>209</v>
      </c>
      <c r="E31" s="112"/>
      <c r="F31" s="364">
        <v>35.33</v>
      </c>
      <c r="G31" s="94">
        <v>2354</v>
      </c>
      <c r="H31" s="113">
        <f t="shared" ref="H31:H40" si="22">F31*G31</f>
        <v>83166.819999999992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7" si="23">G31/W31*60</f>
        <v>1883.1999999999996</v>
      </c>
      <c r="O31" s="116">
        <f t="shared" ref="O31:O37" si="24">N31/M31</f>
        <v>156.93333333333331</v>
      </c>
      <c r="P31" s="117">
        <f t="shared" si="18"/>
        <v>0</v>
      </c>
      <c r="Q31" s="118">
        <f t="shared" si="19"/>
        <v>-19.566666666666691</v>
      </c>
      <c r="R31" s="432">
        <f t="shared" si="20"/>
        <v>0.88914069877242663</v>
      </c>
      <c r="S31" s="481">
        <f>R43</f>
        <v>0.88717479708374758</v>
      </c>
      <c r="T31" s="119">
        <v>0.16666666666666666</v>
      </c>
      <c r="U31" s="119">
        <v>0.21875</v>
      </c>
      <c r="V31" s="52">
        <v>5</v>
      </c>
      <c r="W31" s="120">
        <f t="shared" ref="W31:W42" si="25">(U31-T31)*24*60</f>
        <v>75.000000000000014</v>
      </c>
      <c r="X31" s="52"/>
      <c r="Y31" s="52"/>
      <c r="Z31" s="51"/>
      <c r="AA31" s="51"/>
      <c r="AB31" s="451"/>
      <c r="AC31" s="451"/>
      <c r="AD31" s="52"/>
      <c r="AE31" s="52"/>
      <c r="AF31" s="117">
        <f t="shared" si="6"/>
        <v>-234.80000000000041</v>
      </c>
      <c r="AG31" s="121">
        <f t="shared" si="7"/>
        <v>0.88914069877242663</v>
      </c>
      <c r="AH31" s="477">
        <f>AG43</f>
        <v>0.87770887901175398</v>
      </c>
    </row>
    <row r="32" spans="1:34" ht="19.149999999999999" customHeight="1">
      <c r="A32" s="480"/>
      <c r="B32" s="122" t="s">
        <v>115</v>
      </c>
      <c r="C32" s="123"/>
      <c r="D32" s="98" t="s">
        <v>210</v>
      </c>
      <c r="E32" s="43"/>
      <c r="F32" s="359">
        <v>34.229999999999997</v>
      </c>
      <c r="G32" s="44">
        <v>2248</v>
      </c>
      <c r="H32" s="84">
        <f t="shared" si="22"/>
        <v>76949.039999999994</v>
      </c>
      <c r="I32" s="421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1899.718309859154</v>
      </c>
      <c r="O32" s="47">
        <f t="shared" si="24"/>
        <v>158.30985915492951</v>
      </c>
      <c r="P32" s="48">
        <f t="shared" si="18"/>
        <v>0</v>
      </c>
      <c r="Q32" s="49">
        <f t="shared" si="19"/>
        <v>-18.190140845070488</v>
      </c>
      <c r="R32" s="428">
        <f t="shared" si="20"/>
        <v>0.89693971192594624</v>
      </c>
      <c r="S32" s="472"/>
      <c r="T32" s="89">
        <v>0.22361111111111112</v>
      </c>
      <c r="U32" s="89">
        <v>0.2729166666666667</v>
      </c>
      <c r="V32" s="438">
        <v>7</v>
      </c>
      <c r="W32" s="90">
        <f t="shared" si="25"/>
        <v>71.000000000000028</v>
      </c>
      <c r="X32" s="124"/>
      <c r="Y32" s="124"/>
      <c r="Z32" s="125"/>
      <c r="AA32" s="125"/>
      <c r="AB32" s="451"/>
      <c r="AC32" s="451"/>
      <c r="AD32" s="438">
        <v>1</v>
      </c>
      <c r="AE32" s="438"/>
      <c r="AF32" s="48">
        <f t="shared" si="6"/>
        <v>-218.28169014084597</v>
      </c>
      <c r="AG32" s="428">
        <f t="shared" si="7"/>
        <v>0.89693971192594624</v>
      </c>
      <c r="AH32" s="463"/>
    </row>
    <row r="33" spans="1:34" ht="19.149999999999999" customHeight="1">
      <c r="A33" s="480"/>
      <c r="B33" s="122" t="s">
        <v>201</v>
      </c>
      <c r="C33" s="438"/>
      <c r="D33" s="82" t="s">
        <v>317</v>
      </c>
      <c r="E33" s="83"/>
      <c r="F33" s="359">
        <v>49.91</v>
      </c>
      <c r="G33" s="57">
        <v>2564.1</v>
      </c>
      <c r="H33" s="84">
        <f t="shared" si="22"/>
        <v>127974.23099999999</v>
      </c>
      <c r="I33" s="438"/>
      <c r="J33" s="46">
        <v>15</v>
      </c>
      <c r="K33" s="44">
        <v>1500</v>
      </c>
      <c r="L33" s="47">
        <v>100</v>
      </c>
      <c r="M33" s="46">
        <v>14</v>
      </c>
      <c r="N33" s="44">
        <f t="shared" si="23"/>
        <v>1326.2586206896553</v>
      </c>
      <c r="O33" s="47">
        <f t="shared" si="24"/>
        <v>94.732758620689665</v>
      </c>
      <c r="P33" s="48">
        <f t="shared" si="18"/>
        <v>-1</v>
      </c>
      <c r="Q33" s="49">
        <f t="shared" si="19"/>
        <v>-5.2672413793103345</v>
      </c>
      <c r="R33" s="428">
        <f t="shared" si="20"/>
        <v>0.94732758620689661</v>
      </c>
      <c r="S33" s="472"/>
      <c r="T33" s="89">
        <v>0.28888888888888892</v>
      </c>
      <c r="U33" s="89">
        <v>0.36944444444444446</v>
      </c>
      <c r="V33" s="438">
        <v>23</v>
      </c>
      <c r="W33" s="90">
        <f t="shared" si="25"/>
        <v>115.99999999999999</v>
      </c>
      <c r="X33" s="124">
        <v>0.27638888888888885</v>
      </c>
      <c r="Y33" s="124">
        <v>0.28611111111111115</v>
      </c>
      <c r="Z33" s="125"/>
      <c r="AA33" s="125"/>
      <c r="AB33" s="451"/>
      <c r="AC33" s="451"/>
      <c r="AD33" s="438"/>
      <c r="AE33" s="438"/>
      <c r="AF33" s="48">
        <f t="shared" si="6"/>
        <v>-173.74137931034466</v>
      </c>
      <c r="AG33" s="126">
        <f t="shared" si="7"/>
        <v>0.88417241379310352</v>
      </c>
      <c r="AH33" s="463"/>
    </row>
    <row r="34" spans="1:34" ht="19.149999999999999" customHeight="1">
      <c r="A34" s="480"/>
      <c r="B34" s="122" t="s">
        <v>196</v>
      </c>
      <c r="C34" s="127"/>
      <c r="D34" s="82" t="s">
        <v>212</v>
      </c>
      <c r="E34" s="83"/>
      <c r="F34" s="359">
        <v>54.09</v>
      </c>
      <c r="G34" s="57">
        <v>3242.4</v>
      </c>
      <c r="H34" s="84">
        <f t="shared" si="22"/>
        <v>175381.41600000003</v>
      </c>
      <c r="I34" s="438"/>
      <c r="J34" s="46">
        <v>18</v>
      </c>
      <c r="K34" s="44">
        <v>1500</v>
      </c>
      <c r="L34" s="47">
        <v>83.333333333333329</v>
      </c>
      <c r="M34" s="46">
        <v>18</v>
      </c>
      <c r="N34" s="44">
        <f t="shared" si="23"/>
        <v>1279.894736842105</v>
      </c>
      <c r="O34" s="47">
        <f t="shared" si="24"/>
        <v>71.105263157894726</v>
      </c>
      <c r="P34" s="48">
        <f t="shared" si="18"/>
        <v>0</v>
      </c>
      <c r="Q34" s="49">
        <f t="shared" si="19"/>
        <v>-12.228070175438603</v>
      </c>
      <c r="R34" s="428">
        <f t="shared" si="20"/>
        <v>0.85326315789473672</v>
      </c>
      <c r="S34" s="472"/>
      <c r="T34" s="89">
        <v>0.37361111111111112</v>
      </c>
      <c r="U34" s="89">
        <v>0.47916666666666669</v>
      </c>
      <c r="V34" s="438">
        <v>6</v>
      </c>
      <c r="W34" s="90">
        <f t="shared" si="25"/>
        <v>152.00000000000003</v>
      </c>
      <c r="X34" s="124"/>
      <c r="Y34" s="124"/>
      <c r="Z34" s="125"/>
      <c r="AA34" s="125"/>
      <c r="AB34" s="451"/>
      <c r="AC34" s="451"/>
      <c r="AD34" s="438"/>
      <c r="AE34" s="438"/>
      <c r="AF34" s="48">
        <f t="shared" si="6"/>
        <v>-220.10526315789502</v>
      </c>
      <c r="AG34" s="126">
        <f t="shared" si="7"/>
        <v>0.85326315789473661</v>
      </c>
      <c r="AH34" s="463"/>
    </row>
    <row r="35" spans="1:34" ht="19.149999999999999" customHeight="1">
      <c r="A35" s="480"/>
      <c r="B35" s="122" t="s">
        <v>196</v>
      </c>
      <c r="C35" s="41"/>
      <c r="D35" s="42" t="s">
        <v>213</v>
      </c>
      <c r="E35" s="43"/>
      <c r="F35" s="359">
        <v>50.67</v>
      </c>
      <c r="G35" s="128">
        <v>2223</v>
      </c>
      <c r="H35" s="84">
        <f t="shared" si="22"/>
        <v>112639.41</v>
      </c>
      <c r="I35" s="424"/>
      <c r="J35" s="46">
        <v>18</v>
      </c>
      <c r="K35" s="44">
        <v>1500</v>
      </c>
      <c r="L35" s="47">
        <v>83.333333333333329</v>
      </c>
      <c r="M35" s="46">
        <v>18</v>
      </c>
      <c r="N35" s="44">
        <f t="shared" si="23"/>
        <v>1258.3018867924536</v>
      </c>
      <c r="O35" s="47">
        <f t="shared" si="24"/>
        <v>69.905660377358529</v>
      </c>
      <c r="P35" s="48">
        <f t="shared" si="18"/>
        <v>0</v>
      </c>
      <c r="Q35" s="49">
        <f t="shared" si="19"/>
        <v>-13.427672955974799</v>
      </c>
      <c r="R35" s="428">
        <f t="shared" si="20"/>
        <v>0.83886792452830239</v>
      </c>
      <c r="S35" s="472"/>
      <c r="T35" s="89">
        <v>0.52083333333333337</v>
      </c>
      <c r="U35" s="89">
        <v>0.59444444444444444</v>
      </c>
      <c r="V35" s="438">
        <v>7</v>
      </c>
      <c r="W35" s="90">
        <f t="shared" si="25"/>
        <v>105.99999999999994</v>
      </c>
      <c r="X35" s="124"/>
      <c r="Y35" s="124"/>
      <c r="Z35" s="125"/>
      <c r="AA35" s="125"/>
      <c r="AB35" s="451"/>
      <c r="AC35" s="451"/>
      <c r="AD35" s="438"/>
      <c r="AE35" s="438"/>
      <c r="AF35" s="117">
        <f t="shared" si="6"/>
        <v>-241.69811320754638</v>
      </c>
      <c r="AG35" s="121">
        <f t="shared" si="7"/>
        <v>0.83886792452830239</v>
      </c>
      <c r="AH35" s="464"/>
    </row>
    <row r="36" spans="1:34" ht="19.149999999999999" customHeight="1">
      <c r="A36" s="480"/>
      <c r="B36" s="122" t="s">
        <v>107</v>
      </c>
      <c r="C36" s="129"/>
      <c r="D36" s="42" t="s">
        <v>337</v>
      </c>
      <c r="E36" s="83"/>
      <c r="F36" s="359">
        <v>25.64</v>
      </c>
      <c r="G36" s="57">
        <v>627</v>
      </c>
      <c r="H36" s="84">
        <f t="shared" si="22"/>
        <v>16076.28</v>
      </c>
      <c r="I36" s="438"/>
      <c r="J36" s="46">
        <v>10</v>
      </c>
      <c r="K36" s="44">
        <v>1500</v>
      </c>
      <c r="L36" s="47">
        <v>150</v>
      </c>
      <c r="M36" s="46">
        <v>10</v>
      </c>
      <c r="N36" s="44">
        <f t="shared" si="23"/>
        <v>1297.2413793103422</v>
      </c>
      <c r="O36" s="47">
        <f t="shared" si="24"/>
        <v>129.72413793103422</v>
      </c>
      <c r="P36" s="48">
        <f t="shared" si="18"/>
        <v>0</v>
      </c>
      <c r="Q36" s="49">
        <f t="shared" si="19"/>
        <v>-20.275862068965779</v>
      </c>
      <c r="R36" s="428">
        <f t="shared" si="20"/>
        <v>0.86482758620689482</v>
      </c>
      <c r="S36" s="472"/>
      <c r="T36" s="89">
        <v>0.6</v>
      </c>
      <c r="U36" s="89">
        <v>0.62013888888888891</v>
      </c>
      <c r="V36" s="438">
        <v>8</v>
      </c>
      <c r="W36" s="90">
        <f t="shared" si="25"/>
        <v>29.000000000000057</v>
      </c>
      <c r="X36" s="124"/>
      <c r="Y36" s="124"/>
      <c r="Z36" s="125"/>
      <c r="AA36" s="125"/>
      <c r="AB36" s="451"/>
      <c r="AC36" s="451"/>
      <c r="AD36" s="438"/>
      <c r="AE36" s="438"/>
      <c r="AF36" s="48">
        <f t="shared" si="6"/>
        <v>-202.75862068965785</v>
      </c>
      <c r="AG36" s="428">
        <f t="shared" si="7"/>
        <v>0.86482758620689482</v>
      </c>
      <c r="AH36" s="464"/>
    </row>
    <row r="37" spans="1:34" ht="19.149999999999999" customHeight="1">
      <c r="A37" s="480"/>
      <c r="B37" s="122" t="s">
        <v>115</v>
      </c>
      <c r="C37" s="129"/>
      <c r="D37" s="82" t="s">
        <v>116</v>
      </c>
      <c r="E37" s="83"/>
      <c r="F37" s="359">
        <v>28.57</v>
      </c>
      <c r="G37" s="57">
        <v>1537</v>
      </c>
      <c r="H37" s="84">
        <f t="shared" si="22"/>
        <v>43912.090000000004</v>
      </c>
      <c r="I37" s="438"/>
      <c r="J37" s="46">
        <v>12</v>
      </c>
      <c r="K37" s="44">
        <v>1500</v>
      </c>
      <c r="L37" s="47">
        <v>125</v>
      </c>
      <c r="M37" s="46">
        <v>12</v>
      </c>
      <c r="N37" s="44">
        <f t="shared" si="23"/>
        <v>1356.176470588237</v>
      </c>
      <c r="O37" s="47">
        <f t="shared" si="24"/>
        <v>113.01470588235308</v>
      </c>
      <c r="P37" s="48">
        <f t="shared" si="18"/>
        <v>0</v>
      </c>
      <c r="Q37" s="49">
        <f t="shared" si="19"/>
        <v>-11.985294117646916</v>
      </c>
      <c r="R37" s="428">
        <f t="shared" si="20"/>
        <v>0.90411764705882469</v>
      </c>
      <c r="S37" s="472"/>
      <c r="T37" s="89">
        <v>0.62430555555555556</v>
      </c>
      <c r="U37" s="89">
        <v>0.67152777777777772</v>
      </c>
      <c r="V37" s="438">
        <v>6</v>
      </c>
      <c r="W37" s="90">
        <f t="shared" si="25"/>
        <v>67.999999999999915</v>
      </c>
      <c r="X37" s="124"/>
      <c r="Y37" s="124"/>
      <c r="Z37" s="125"/>
      <c r="AA37" s="125"/>
      <c r="AB37" s="451"/>
      <c r="AC37" s="451"/>
      <c r="AD37" s="438"/>
      <c r="AE37" s="438"/>
      <c r="AF37" s="48">
        <f t="shared" si="6"/>
        <v>-143.82352941176305</v>
      </c>
      <c r="AG37" s="126">
        <f t="shared" si="7"/>
        <v>0.90411764705882458</v>
      </c>
      <c r="AH37" s="464"/>
    </row>
    <row r="38" spans="1:34" ht="19.149999999999999" customHeight="1">
      <c r="A38" s="480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38"/>
      <c r="J38" s="46"/>
      <c r="K38" s="44"/>
      <c r="L38" s="47"/>
      <c r="M38" s="427"/>
      <c r="N38" s="44"/>
      <c r="O38" s="47"/>
      <c r="P38" s="48"/>
      <c r="Q38" s="49"/>
      <c r="R38" s="428"/>
      <c r="S38" s="472"/>
      <c r="T38" s="89"/>
      <c r="U38" s="89"/>
      <c r="V38" s="438"/>
      <c r="W38" s="90">
        <f t="shared" si="25"/>
        <v>0</v>
      </c>
      <c r="X38" s="124"/>
      <c r="Y38" s="124"/>
      <c r="Z38" s="125"/>
      <c r="AA38" s="125"/>
      <c r="AB38" s="451"/>
      <c r="AC38" s="451"/>
      <c r="AD38" s="438"/>
      <c r="AE38" s="438"/>
      <c r="AF38" s="48">
        <f t="shared" si="6"/>
        <v>0</v>
      </c>
      <c r="AG38" s="126" t="e">
        <f t="shared" si="7"/>
        <v>#DIV/0!</v>
      </c>
      <c r="AH38" s="464"/>
    </row>
    <row r="39" spans="1:34" ht="19.149999999999999" customHeight="1">
      <c r="A39" s="480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38"/>
      <c r="J39" s="46"/>
      <c r="K39" s="44"/>
      <c r="L39" s="47"/>
      <c r="M39" s="427"/>
      <c r="N39" s="44"/>
      <c r="O39" s="47"/>
      <c r="P39" s="48"/>
      <c r="Q39" s="49"/>
      <c r="R39" s="428"/>
      <c r="S39" s="472"/>
      <c r="T39" s="89"/>
      <c r="U39" s="89"/>
      <c r="V39" s="438"/>
      <c r="W39" s="90">
        <f t="shared" si="25"/>
        <v>0</v>
      </c>
      <c r="X39" s="124"/>
      <c r="Y39" s="124"/>
      <c r="Z39" s="125"/>
      <c r="AA39" s="125"/>
      <c r="AB39" s="451"/>
      <c r="AC39" s="451"/>
      <c r="AD39" s="438"/>
      <c r="AE39" s="438"/>
      <c r="AF39" s="117">
        <f t="shared" si="6"/>
        <v>0</v>
      </c>
      <c r="AG39" s="121" t="e">
        <f t="shared" si="7"/>
        <v>#DIV/0!</v>
      </c>
      <c r="AH39" s="464"/>
    </row>
    <row r="40" spans="1:34" ht="19.149999999999999" customHeight="1">
      <c r="A40" s="480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4"/>
      <c r="J40" s="132"/>
      <c r="K40" s="133"/>
      <c r="L40" s="134"/>
      <c r="M40" s="422"/>
      <c r="N40" s="44"/>
      <c r="O40" s="47"/>
      <c r="P40" s="48"/>
      <c r="Q40" s="49"/>
      <c r="R40" s="428"/>
      <c r="S40" s="472"/>
      <c r="T40" s="89"/>
      <c r="U40" s="89"/>
      <c r="V40" s="438"/>
      <c r="W40" s="90">
        <f t="shared" si="25"/>
        <v>0</v>
      </c>
      <c r="X40" s="124"/>
      <c r="Y40" s="124"/>
      <c r="Z40" s="125"/>
      <c r="AA40" s="125"/>
      <c r="AB40" s="451"/>
      <c r="AC40" s="451"/>
      <c r="AD40" s="438"/>
      <c r="AE40" s="438"/>
      <c r="AF40" s="48">
        <f t="shared" si="6"/>
        <v>0</v>
      </c>
      <c r="AG40" s="428" t="e">
        <f t="shared" si="7"/>
        <v>#DIV/0!</v>
      </c>
      <c r="AH40" s="464"/>
    </row>
    <row r="41" spans="1:34" ht="19.149999999999999" customHeight="1">
      <c r="A41" s="480"/>
      <c r="B41" s="438">
        <v>0</v>
      </c>
      <c r="C41" s="55"/>
      <c r="D41" s="82"/>
      <c r="E41" s="83"/>
      <c r="F41" s="359" t="s">
        <v>105</v>
      </c>
      <c r="G41" s="57"/>
      <c r="H41" s="84"/>
      <c r="I41" s="438"/>
      <c r="J41" s="87"/>
      <c r="K41" s="57"/>
      <c r="L41" s="86"/>
      <c r="M41" s="427"/>
      <c r="N41" s="57"/>
      <c r="O41" s="86"/>
      <c r="P41" s="54"/>
      <c r="Q41" s="88"/>
      <c r="R41" s="431"/>
      <c r="S41" s="472"/>
      <c r="T41" s="89"/>
      <c r="U41" s="89"/>
      <c r="V41" s="438"/>
      <c r="W41" s="90">
        <f t="shared" si="25"/>
        <v>0</v>
      </c>
      <c r="X41" s="124"/>
      <c r="Y41" s="124"/>
      <c r="Z41" s="125"/>
      <c r="AA41" s="125"/>
      <c r="AB41" s="451"/>
      <c r="AC41" s="451"/>
      <c r="AD41" s="438"/>
      <c r="AE41" s="438"/>
      <c r="AF41" s="48"/>
      <c r="AG41" s="130"/>
      <c r="AH41" s="464"/>
    </row>
    <row r="42" spans="1:34" ht="19.149999999999999" customHeight="1">
      <c r="A42" s="480"/>
      <c r="B42" s="438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38"/>
      <c r="J42" s="87"/>
      <c r="K42" s="57"/>
      <c r="L42" s="86"/>
      <c r="M42" s="427"/>
      <c r="N42" s="57"/>
      <c r="O42" s="86"/>
      <c r="P42" s="54"/>
      <c r="Q42" s="88"/>
      <c r="R42" s="431"/>
      <c r="S42" s="472"/>
      <c r="T42" s="89"/>
      <c r="U42" s="89"/>
      <c r="V42" s="438"/>
      <c r="W42" s="90">
        <f t="shared" si="25"/>
        <v>0</v>
      </c>
      <c r="X42" s="124"/>
      <c r="Y42" s="124"/>
      <c r="Z42" s="125"/>
      <c r="AA42" s="125"/>
      <c r="AB42" s="451"/>
      <c r="AC42" s="451"/>
      <c r="AD42" s="438"/>
      <c r="AE42" s="438"/>
      <c r="AF42" s="48"/>
      <c r="AG42" s="130"/>
      <c r="AH42" s="464"/>
    </row>
    <row r="43" spans="1:34" ht="19.149999999999999" customHeight="1">
      <c r="A43" s="480"/>
      <c r="B43" s="122">
        <v>0</v>
      </c>
      <c r="C43" s="100" t="s">
        <v>214</v>
      </c>
      <c r="D43" s="478" t="s">
        <v>118</v>
      </c>
      <c r="E43" s="478"/>
      <c r="F43" s="363"/>
      <c r="G43" s="101"/>
      <c r="H43" s="102"/>
      <c r="I43" s="103"/>
      <c r="J43" s="101">
        <v>13.857142857142858</v>
      </c>
      <c r="K43" s="101">
        <v>1676.5714285714287</v>
      </c>
      <c r="L43" s="104">
        <v>127.80952380952382</v>
      </c>
      <c r="M43" s="101">
        <f t="shared" ref="M43:O43" si="26">AVERAGE(M31:M42)</f>
        <v>13.714285714285714</v>
      </c>
      <c r="N43" s="101">
        <f t="shared" si="26"/>
        <v>1471.5416291545637</v>
      </c>
      <c r="O43" s="104">
        <f t="shared" si="26"/>
        <v>113.3893883510847</v>
      </c>
      <c r="P43" s="54">
        <f>M43-J43</f>
        <v>-0.14285714285714413</v>
      </c>
      <c r="Q43" s="88">
        <f>N43-K43</f>
        <v>-205.02979941686499</v>
      </c>
      <c r="R43" s="105">
        <f t="shared" ref="R43:R49" si="27">O43/L43</f>
        <v>0.88717479708374758</v>
      </c>
      <c r="S43" s="472"/>
      <c r="T43" s="89"/>
      <c r="U43" s="89"/>
      <c r="V43" s="438"/>
      <c r="W43" s="438"/>
      <c r="X43" s="124"/>
      <c r="Y43" s="124"/>
      <c r="Z43" s="135">
        <f>SUM(Z31:Z42)</f>
        <v>0</v>
      </c>
      <c r="AA43" s="135">
        <f>SUM(AA31:AA42)</f>
        <v>0</v>
      </c>
      <c r="AB43" s="451"/>
      <c r="AC43" s="451"/>
      <c r="AD43" s="107">
        <f>SUM(AD31:AD42)</f>
        <v>1</v>
      </c>
      <c r="AE43" s="107">
        <f>SUM(AE31:AE42)</f>
        <v>0</v>
      </c>
      <c r="AF43" s="48">
        <f t="shared" ref="AF43:AF54" si="28">N43-K43</f>
        <v>-205.02979941686499</v>
      </c>
      <c r="AG43" s="429">
        <f t="shared" si="7"/>
        <v>0.87770887901175398</v>
      </c>
      <c r="AH43" s="464"/>
    </row>
    <row r="44" spans="1:34" s="148" customFormat="1" ht="19.149999999999999" customHeight="1">
      <c r="A44" s="482" t="s">
        <v>215</v>
      </c>
      <c r="B44" s="97" t="s">
        <v>115</v>
      </c>
      <c r="C44" s="136"/>
      <c r="D44" s="42" t="s">
        <v>217</v>
      </c>
      <c r="E44" s="43"/>
      <c r="F44" s="366">
        <v>24.73</v>
      </c>
      <c r="G44" s="137">
        <v>2738</v>
      </c>
      <c r="H44" s="45">
        <f>F44*G44</f>
        <v>67710.740000000005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2133.5064935064934</v>
      </c>
      <c r="O44" s="141">
        <f t="shared" ref="O44:O49" si="30">N44/M44</f>
        <v>426.7012987012987</v>
      </c>
      <c r="P44" s="51">
        <f t="shared" ref="P44:P49" si="31">M44-J44</f>
        <v>1</v>
      </c>
      <c r="Q44" s="142">
        <f t="shared" ref="Q44:Q49" si="32">O44-L44</f>
        <v>-73.298701298701303</v>
      </c>
      <c r="R44" s="143">
        <f t="shared" si="27"/>
        <v>0.85340259740259738</v>
      </c>
      <c r="S44" s="463">
        <f>R56</f>
        <v>0.89129162862842026</v>
      </c>
      <c r="T44" s="144">
        <v>0.16666666666666666</v>
      </c>
      <c r="U44" s="144">
        <v>0.22013888888888888</v>
      </c>
      <c r="V44" s="145">
        <v>5</v>
      </c>
      <c r="W44" s="146">
        <f t="shared" ref="W44:W56" si="33">(U44-T44)*24*60</f>
        <v>77</v>
      </c>
      <c r="X44" s="124"/>
      <c r="Y44" s="124"/>
      <c r="Z44" s="125"/>
      <c r="AA44" s="125"/>
      <c r="AB44" s="451"/>
      <c r="AC44" s="451"/>
      <c r="AD44" s="438"/>
      <c r="AE44" s="438"/>
      <c r="AF44" s="147">
        <f t="shared" si="28"/>
        <v>133.50649350649337</v>
      </c>
      <c r="AG44" s="433">
        <f t="shared" si="7"/>
        <v>1.0667532467532468</v>
      </c>
      <c r="AH44" s="485">
        <f>AG56</f>
        <v>1.025402912795129</v>
      </c>
    </row>
    <row r="45" spans="1:34" s="148" customFormat="1" ht="19.149999999999999" customHeight="1">
      <c r="A45" s="483"/>
      <c r="B45" s="97" t="s">
        <v>115</v>
      </c>
      <c r="C45" s="136"/>
      <c r="D45" s="42" t="s">
        <v>218</v>
      </c>
      <c r="E45" s="43"/>
      <c r="F45" s="366">
        <v>24.73</v>
      </c>
      <c r="G45" s="137">
        <v>2472</v>
      </c>
      <c r="H45" s="45">
        <f>F45*G45</f>
        <v>61132.56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2149.5652173913045</v>
      </c>
      <c r="O45" s="141">
        <f t="shared" si="30"/>
        <v>429.91304347826087</v>
      </c>
      <c r="P45" s="51">
        <f t="shared" si="31"/>
        <v>1</v>
      </c>
      <c r="Q45" s="142">
        <f t="shared" si="32"/>
        <v>-70.086956521739125</v>
      </c>
      <c r="R45" s="143">
        <f t="shared" si="27"/>
        <v>0.85982608695652174</v>
      </c>
      <c r="S45" s="463"/>
      <c r="T45" s="144">
        <v>0.22361111111111109</v>
      </c>
      <c r="U45" s="144">
        <v>0.27152777777777776</v>
      </c>
      <c r="V45" s="145">
        <v>5</v>
      </c>
      <c r="W45" s="146">
        <f t="shared" si="33"/>
        <v>69</v>
      </c>
      <c r="X45" s="124"/>
      <c r="Y45" s="124"/>
      <c r="Z45" s="125"/>
      <c r="AA45" s="125"/>
      <c r="AB45" s="451"/>
      <c r="AC45" s="451"/>
      <c r="AD45" s="438">
        <v>1</v>
      </c>
      <c r="AE45" s="438"/>
      <c r="AF45" s="147">
        <f t="shared" si="28"/>
        <v>149.56521739130449</v>
      </c>
      <c r="AG45" s="433">
        <f t="shared" si="7"/>
        <v>1.0747826086956522</v>
      </c>
      <c r="AH45" s="485"/>
    </row>
    <row r="46" spans="1:34" s="148" customFormat="1" ht="19.149999999999999" customHeight="1">
      <c r="A46" s="483"/>
      <c r="B46" s="97" t="s">
        <v>115</v>
      </c>
      <c r="C46" s="136"/>
      <c r="D46" s="42" t="s">
        <v>252</v>
      </c>
      <c r="E46" s="43"/>
      <c r="F46" s="366">
        <v>21.92</v>
      </c>
      <c r="G46" s="137">
        <v>714</v>
      </c>
      <c r="H46" s="45">
        <f t="shared" ref="H46:H50" si="34">F46*G46</f>
        <v>15650.880000000001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2141.9999999999991</v>
      </c>
      <c r="O46" s="141">
        <f t="shared" si="30"/>
        <v>428.39999999999981</v>
      </c>
      <c r="P46" s="51">
        <f t="shared" si="31"/>
        <v>1</v>
      </c>
      <c r="Q46" s="142">
        <f t="shared" si="32"/>
        <v>-71.600000000000193</v>
      </c>
      <c r="R46" s="143">
        <f t="shared" si="27"/>
        <v>0.85679999999999956</v>
      </c>
      <c r="S46" s="463"/>
      <c r="T46" s="144">
        <v>0.27499999999999997</v>
      </c>
      <c r="U46" s="144">
        <v>0.28888888888888886</v>
      </c>
      <c r="V46" s="145">
        <v>5</v>
      </c>
      <c r="W46" s="146">
        <f t="shared" si="33"/>
        <v>20.000000000000007</v>
      </c>
      <c r="X46" s="124"/>
      <c r="Y46" s="124"/>
      <c r="Z46" s="125"/>
      <c r="AA46" s="125"/>
      <c r="AB46" s="451"/>
      <c r="AC46" s="451"/>
      <c r="AD46" s="438"/>
      <c r="AE46" s="438"/>
      <c r="AF46" s="147">
        <f t="shared" si="28"/>
        <v>141.99999999999909</v>
      </c>
      <c r="AG46" s="433">
        <f t="shared" si="7"/>
        <v>1.0709999999999995</v>
      </c>
      <c r="AH46" s="485"/>
    </row>
    <row r="47" spans="1:34" s="148" customFormat="1" ht="19.149999999999999" customHeight="1">
      <c r="A47" s="483"/>
      <c r="B47" s="97" t="s">
        <v>203</v>
      </c>
      <c r="C47" s="136"/>
      <c r="D47" s="150" t="s">
        <v>309</v>
      </c>
      <c r="E47" s="151"/>
      <c r="F47" s="366">
        <v>31.43</v>
      </c>
      <c r="G47" s="140">
        <v>2110</v>
      </c>
      <c r="H47" s="45">
        <f t="shared" si="34"/>
        <v>66317.3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1472.0930232558137</v>
      </c>
      <c r="O47" s="141">
        <f t="shared" si="30"/>
        <v>210.2990033222591</v>
      </c>
      <c r="P47" s="51">
        <f t="shared" si="31"/>
        <v>0</v>
      </c>
      <c r="Q47" s="142">
        <f t="shared" si="32"/>
        <v>-3.9867109634551809</v>
      </c>
      <c r="R47" s="143">
        <f t="shared" si="27"/>
        <v>0.98139534883720914</v>
      </c>
      <c r="S47" s="463"/>
      <c r="T47" s="144">
        <v>0.30277777777777776</v>
      </c>
      <c r="U47" s="144">
        <v>0.36249999999999999</v>
      </c>
      <c r="V47" s="140">
        <v>20</v>
      </c>
      <c r="W47" s="146">
        <f t="shared" si="33"/>
        <v>86.000000000000014</v>
      </c>
      <c r="X47" s="124">
        <v>0.29236111111111113</v>
      </c>
      <c r="Y47" s="124">
        <v>0.3</v>
      </c>
      <c r="Z47" s="125"/>
      <c r="AA47" s="125"/>
      <c r="AB47" s="451"/>
      <c r="AC47" s="451"/>
      <c r="AD47" s="438"/>
      <c r="AE47" s="438"/>
      <c r="AF47" s="147">
        <f t="shared" si="28"/>
        <v>-27.906976744186295</v>
      </c>
      <c r="AG47" s="433">
        <f t="shared" si="7"/>
        <v>0.98139534883720914</v>
      </c>
      <c r="AH47" s="485"/>
    </row>
    <row r="48" spans="1:34" s="148" customFormat="1" ht="19.149999999999999" customHeight="1">
      <c r="A48" s="483"/>
      <c r="B48" s="97" t="s">
        <v>203</v>
      </c>
      <c r="C48" s="136"/>
      <c r="D48" s="153" t="s">
        <v>310</v>
      </c>
      <c r="E48" s="151"/>
      <c r="F48" s="366">
        <v>11.86</v>
      </c>
      <c r="G48" s="140">
        <v>2636</v>
      </c>
      <c r="H48" s="45">
        <f t="shared" si="34"/>
        <v>31262.959999999999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1464.4444444444443</v>
      </c>
      <c r="O48" s="141">
        <f t="shared" si="30"/>
        <v>244.07407407407405</v>
      </c>
      <c r="P48" s="51">
        <f t="shared" si="31"/>
        <v>0</v>
      </c>
      <c r="Q48" s="142">
        <f t="shared" si="32"/>
        <v>-5.9259259259259522</v>
      </c>
      <c r="R48" s="143">
        <f t="shared" si="27"/>
        <v>0.97629629629629622</v>
      </c>
      <c r="S48" s="463"/>
      <c r="T48" s="154">
        <v>0.37638888888888888</v>
      </c>
      <c r="U48" s="154">
        <v>0.4513888888888889</v>
      </c>
      <c r="V48" s="137">
        <v>20</v>
      </c>
      <c r="W48" s="146">
        <f t="shared" si="33"/>
        <v>108.00000000000001</v>
      </c>
      <c r="X48" s="124">
        <v>0.3659722222222222</v>
      </c>
      <c r="Y48" s="124">
        <v>0.37361111111111112</v>
      </c>
      <c r="Z48" s="125"/>
      <c r="AA48" s="125"/>
      <c r="AB48" s="451"/>
      <c r="AC48" s="451"/>
      <c r="AD48" s="438"/>
      <c r="AE48" s="438"/>
      <c r="AF48" s="147">
        <f t="shared" si="28"/>
        <v>-35.555555555555657</v>
      </c>
      <c r="AG48" s="433">
        <f t="shared" si="7"/>
        <v>0.97629629629629622</v>
      </c>
      <c r="AH48" s="485"/>
    </row>
    <row r="49" spans="1:34" s="148" customFormat="1" ht="19.149999999999999" customHeight="1">
      <c r="A49" s="483"/>
      <c r="B49" s="97" t="s">
        <v>196</v>
      </c>
      <c r="C49" s="136"/>
      <c r="D49" s="153" t="s">
        <v>220</v>
      </c>
      <c r="E49" s="151"/>
      <c r="F49" s="366">
        <v>10.09</v>
      </c>
      <c r="G49" s="137">
        <v>7330.05</v>
      </c>
      <c r="H49" s="45">
        <f t="shared" si="34"/>
        <v>73960.204500000007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1405.1214057507987</v>
      </c>
      <c r="O49" s="141">
        <f t="shared" si="30"/>
        <v>234.18690095846645</v>
      </c>
      <c r="P49" s="51">
        <f t="shared" si="31"/>
        <v>0</v>
      </c>
      <c r="Q49" s="142">
        <f t="shared" si="32"/>
        <v>-15.813099041533548</v>
      </c>
      <c r="R49" s="143">
        <f t="shared" si="27"/>
        <v>0.93674760383386579</v>
      </c>
      <c r="S49" s="463"/>
      <c r="T49" s="154">
        <v>0.47222222222222221</v>
      </c>
      <c r="U49" s="154">
        <v>0.68958333333333333</v>
      </c>
      <c r="V49" s="137">
        <v>30</v>
      </c>
      <c r="W49" s="146">
        <f t="shared" si="33"/>
        <v>313</v>
      </c>
      <c r="X49" s="155">
        <v>0.4548611111111111</v>
      </c>
      <c r="Y49" s="155">
        <v>0.4694444444444445</v>
      </c>
      <c r="Z49" s="156"/>
      <c r="AA49" s="125"/>
      <c r="AB49" s="451"/>
      <c r="AC49" s="451"/>
      <c r="AD49" s="438"/>
      <c r="AE49" s="438"/>
      <c r="AF49" s="147">
        <f t="shared" si="28"/>
        <v>-94.878594249201342</v>
      </c>
      <c r="AG49" s="433">
        <f t="shared" si="7"/>
        <v>0.93674760383386579</v>
      </c>
      <c r="AH49" s="485"/>
    </row>
    <row r="50" spans="1:34" s="148" customFormat="1" ht="19.149999999999999" customHeight="1">
      <c r="A50" s="483"/>
      <c r="B50" s="97">
        <v>0</v>
      </c>
      <c r="C50" s="136"/>
      <c r="D50" s="153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463"/>
      <c r="T50" s="154"/>
      <c r="U50" s="154"/>
      <c r="V50" s="137"/>
      <c r="W50" s="146">
        <f t="shared" si="33"/>
        <v>0</v>
      </c>
      <c r="X50" s="155"/>
      <c r="Y50" s="155"/>
      <c r="Z50" s="156"/>
      <c r="AA50" s="156"/>
      <c r="AB50" s="451"/>
      <c r="AC50" s="451"/>
      <c r="AD50" s="438"/>
      <c r="AE50" s="438"/>
      <c r="AF50" s="147">
        <f t="shared" si="28"/>
        <v>0</v>
      </c>
      <c r="AG50" s="433" t="e">
        <f t="shared" si="7"/>
        <v>#DIV/0!</v>
      </c>
      <c r="AH50" s="485"/>
    </row>
    <row r="51" spans="1:34" s="148" customFormat="1" ht="19.149999999999999" customHeight="1">
      <c r="A51" s="483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46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451"/>
      <c r="AC51" s="451"/>
      <c r="AD51" s="438"/>
      <c r="AE51" s="438"/>
      <c r="AF51" s="147">
        <f t="shared" si="28"/>
        <v>0</v>
      </c>
      <c r="AG51" s="433" t="e">
        <f t="shared" si="7"/>
        <v>#DIV/0!</v>
      </c>
      <c r="AH51" s="485"/>
    </row>
    <row r="52" spans="1:34" s="148" customFormat="1" ht="19.149999999999999" customHeight="1">
      <c r="A52" s="483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1"/>
      <c r="S52" s="46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451"/>
      <c r="AC52" s="451"/>
      <c r="AD52" s="438"/>
      <c r="AE52" s="438"/>
      <c r="AF52" s="147">
        <f t="shared" si="28"/>
        <v>0</v>
      </c>
      <c r="AG52" s="433" t="e">
        <f t="shared" si="7"/>
        <v>#DIV/0!</v>
      </c>
      <c r="AH52" s="485"/>
    </row>
    <row r="53" spans="1:34" s="148" customFormat="1" ht="19.149999999999999" customHeight="1">
      <c r="A53" s="483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1"/>
      <c r="S53" s="46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451"/>
      <c r="AC53" s="451"/>
      <c r="AD53" s="438"/>
      <c r="AE53" s="438"/>
      <c r="AF53" s="147">
        <f t="shared" si="28"/>
        <v>0</v>
      </c>
      <c r="AG53" s="433" t="e">
        <f t="shared" si="7"/>
        <v>#DIV/0!</v>
      </c>
      <c r="AH53" s="485"/>
    </row>
    <row r="54" spans="1:34" s="148" customFormat="1" ht="19.149999999999999" customHeight="1">
      <c r="A54" s="483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1"/>
      <c r="S54" s="46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451"/>
      <c r="AC54" s="451"/>
      <c r="AD54" s="438"/>
      <c r="AE54" s="438"/>
      <c r="AF54" s="147">
        <f t="shared" si="28"/>
        <v>0</v>
      </c>
      <c r="AG54" s="433" t="e">
        <f t="shared" si="7"/>
        <v>#DIV/0!</v>
      </c>
      <c r="AH54" s="485"/>
    </row>
    <row r="55" spans="1:34" s="148" customFormat="1" ht="19.149999999999999" customHeight="1">
      <c r="A55" s="483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1"/>
      <c r="S55" s="46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451"/>
      <c r="AC55" s="451"/>
      <c r="AD55" s="438"/>
      <c r="AE55" s="438"/>
      <c r="AF55" s="147"/>
      <c r="AG55" s="433"/>
      <c r="AH55" s="485"/>
    </row>
    <row r="56" spans="1:34" ht="19.149999999999999" customHeight="1">
      <c r="A56" s="484"/>
      <c r="B56" s="160">
        <v>0</v>
      </c>
      <c r="C56" s="100" t="s">
        <v>221</v>
      </c>
      <c r="D56" s="478" t="s">
        <v>118</v>
      </c>
      <c r="E56" s="478"/>
      <c r="F56" s="363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5.666666666666667</v>
      </c>
      <c r="N56" s="101">
        <f t="shared" si="35"/>
        <v>1794.4550973914756</v>
      </c>
      <c r="O56" s="104">
        <f t="shared" si="35"/>
        <v>328.92905342239317</v>
      </c>
      <c r="P56" s="161">
        <f>M56-J56</f>
        <v>0.5</v>
      </c>
      <c r="Q56" s="118">
        <f>N56-K56</f>
        <v>44.455097391475647</v>
      </c>
      <c r="R56" s="162">
        <f t="shared" ref="R56:R61" si="36">O56/L56</f>
        <v>0.89129162862842026</v>
      </c>
      <c r="S56" s="463"/>
      <c r="T56" s="163"/>
      <c r="U56" s="163"/>
      <c r="V56" s="426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451"/>
      <c r="AC56" s="451"/>
      <c r="AD56" s="107">
        <f>SUM(AD44:AD55)</f>
        <v>1</v>
      </c>
      <c r="AE56" s="107">
        <f>SUM(AE44:AE55)</f>
        <v>0</v>
      </c>
      <c r="AF56" s="165">
        <f>N56-K56</f>
        <v>44.455097391475647</v>
      </c>
      <c r="AG56" s="431">
        <f>N56/K56</f>
        <v>1.025402912795129</v>
      </c>
      <c r="AH56" s="485"/>
    </row>
    <row r="57" spans="1:34" ht="19.149999999999999" customHeight="1">
      <c r="A57" s="488" t="s">
        <v>222</v>
      </c>
      <c r="B57" s="97" t="s">
        <v>203</v>
      </c>
      <c r="C57" s="166"/>
      <c r="D57" s="167" t="s">
        <v>223</v>
      </c>
      <c r="E57" s="112"/>
      <c r="F57" s="359">
        <v>28.26</v>
      </c>
      <c r="G57" s="137">
        <v>1838</v>
      </c>
      <c r="H57" s="84">
        <f t="shared" ref="H57:H66" si="37">F57*G57</f>
        <v>51941.880000000005</v>
      </c>
      <c r="I57" s="438"/>
      <c r="J57" s="87">
        <v>7</v>
      </c>
      <c r="K57" s="57">
        <v>1500</v>
      </c>
      <c r="L57" s="86">
        <v>214.28571428571428</v>
      </c>
      <c r="M57" s="427">
        <v>7</v>
      </c>
      <c r="N57" s="57">
        <f t="shared" ref="N57:N61" si="38">G57/W57*60</f>
        <v>1470.3999999999996</v>
      </c>
      <c r="O57" s="86">
        <f t="shared" ref="O57:O61" si="39">N57/M57</f>
        <v>210.05714285714279</v>
      </c>
      <c r="P57" s="168">
        <f t="shared" ref="P57:P61" si="40">M57-J57</f>
        <v>0</v>
      </c>
      <c r="Q57" s="49">
        <f t="shared" ref="Q57:Q61" si="41">O57-L57</f>
        <v>-4.2285714285714846</v>
      </c>
      <c r="R57" s="428">
        <f t="shared" si="36"/>
        <v>0.9802666666666664</v>
      </c>
      <c r="S57" s="463">
        <f>R69</f>
        <v>0.96175754897155108</v>
      </c>
      <c r="T57" s="144">
        <v>0.16666666666666666</v>
      </c>
      <c r="U57" s="144">
        <v>0.21875</v>
      </c>
      <c r="V57" s="424">
        <v>5</v>
      </c>
      <c r="W57" s="421">
        <f>(U57-T57)*24*60</f>
        <v>75.000000000000014</v>
      </c>
      <c r="X57" s="53"/>
      <c r="Y57" s="53"/>
      <c r="Z57" s="54"/>
      <c r="AA57" s="54"/>
      <c r="AB57" s="451"/>
      <c r="AC57" s="451"/>
      <c r="AD57" s="438"/>
      <c r="AE57" s="438"/>
      <c r="AF57" s="48">
        <f t="shared" si="6"/>
        <v>-29.600000000000364</v>
      </c>
      <c r="AG57" s="432">
        <f t="shared" si="7"/>
        <v>0.9802666666666664</v>
      </c>
      <c r="AH57" s="477">
        <f>AG69</f>
        <v>0.96226244766115798</v>
      </c>
    </row>
    <row r="58" spans="1:34" ht="19.149999999999999" customHeight="1">
      <c r="A58" s="449"/>
      <c r="B58" s="97" t="s">
        <v>203</v>
      </c>
      <c r="C58" s="434"/>
      <c r="D58" s="42" t="s">
        <v>224</v>
      </c>
      <c r="E58" s="43"/>
      <c r="F58" s="359">
        <v>27.88</v>
      </c>
      <c r="G58" s="137">
        <v>3378</v>
      </c>
      <c r="H58" s="45">
        <f t="shared" si="37"/>
        <v>94178.64</v>
      </c>
      <c r="I58" s="424"/>
      <c r="J58" s="46">
        <v>7</v>
      </c>
      <c r="K58" s="44">
        <v>1500</v>
      </c>
      <c r="L58" s="86">
        <v>214.28571428571428</v>
      </c>
      <c r="M58" s="422">
        <v>7</v>
      </c>
      <c r="N58" s="44">
        <f t="shared" si="38"/>
        <v>1437.446808510638</v>
      </c>
      <c r="O58" s="47">
        <f t="shared" si="39"/>
        <v>205.34954407294828</v>
      </c>
      <c r="P58" s="168">
        <f t="shared" si="40"/>
        <v>0</v>
      </c>
      <c r="Q58" s="49">
        <f t="shared" si="41"/>
        <v>-8.936170212766001</v>
      </c>
      <c r="R58" s="428">
        <f t="shared" si="36"/>
        <v>0.95829787234042529</v>
      </c>
      <c r="S58" s="463"/>
      <c r="T58" s="169">
        <v>0.22569444444444445</v>
      </c>
      <c r="U58" s="169">
        <v>0.32361111111111113</v>
      </c>
      <c r="V58" s="424">
        <v>10</v>
      </c>
      <c r="W58" s="421">
        <f>(U58-T58)*24*60</f>
        <v>141.00000000000003</v>
      </c>
      <c r="X58" s="53"/>
      <c r="Y58" s="53"/>
      <c r="Z58" s="54"/>
      <c r="AA58" s="54"/>
      <c r="AB58" s="486"/>
      <c r="AC58" s="487"/>
      <c r="AD58" s="438"/>
      <c r="AE58" s="438"/>
      <c r="AF58" s="48">
        <f t="shared" si="6"/>
        <v>-62.553191489362007</v>
      </c>
      <c r="AG58" s="428">
        <f t="shared" si="7"/>
        <v>0.95829787234042529</v>
      </c>
      <c r="AH58" s="463"/>
    </row>
    <row r="59" spans="1:34" ht="19.149999999999999" customHeight="1">
      <c r="A59" s="449"/>
      <c r="B59" s="97" t="s">
        <v>203</v>
      </c>
      <c r="C59" s="434"/>
      <c r="D59" s="42" t="s">
        <v>225</v>
      </c>
      <c r="E59" s="43"/>
      <c r="F59" s="359">
        <v>28</v>
      </c>
      <c r="G59" s="137">
        <v>3303</v>
      </c>
      <c r="H59" s="45">
        <f t="shared" si="37"/>
        <v>92484</v>
      </c>
      <c r="I59" s="424"/>
      <c r="J59" s="46">
        <v>7</v>
      </c>
      <c r="K59" s="44">
        <v>1500</v>
      </c>
      <c r="L59" s="86">
        <v>214.28571428571428</v>
      </c>
      <c r="M59" s="422">
        <v>7</v>
      </c>
      <c r="N59" s="44">
        <f t="shared" si="38"/>
        <v>1446.5693430656934</v>
      </c>
      <c r="O59" s="47">
        <f t="shared" si="39"/>
        <v>206.65276329509905</v>
      </c>
      <c r="P59" s="168">
        <f t="shared" si="40"/>
        <v>0</v>
      </c>
      <c r="Q59" s="49">
        <f t="shared" si="41"/>
        <v>-7.6329509906152282</v>
      </c>
      <c r="R59" s="428">
        <f t="shared" si="36"/>
        <v>0.9643795620437956</v>
      </c>
      <c r="S59" s="463"/>
      <c r="T59" s="169">
        <v>0.34097222222222223</v>
      </c>
      <c r="U59" s="169">
        <v>0.43611111111111112</v>
      </c>
      <c r="V59" s="145">
        <v>25</v>
      </c>
      <c r="W59" s="421">
        <f t="shared" ref="W59:W69" si="42">(U59-T59)*24*60</f>
        <v>137</v>
      </c>
      <c r="X59" s="53">
        <v>0.32708333333333334</v>
      </c>
      <c r="Y59" s="53">
        <v>0.33819444444444446</v>
      </c>
      <c r="Z59" s="54"/>
      <c r="AA59" s="54"/>
      <c r="AB59" s="451"/>
      <c r="AC59" s="451"/>
      <c r="AD59" s="438"/>
      <c r="AE59" s="438"/>
      <c r="AF59" s="48">
        <f t="shared" si="6"/>
        <v>-53.430656934306626</v>
      </c>
      <c r="AG59" s="428">
        <f t="shared" si="7"/>
        <v>0.9643795620437956</v>
      </c>
      <c r="AH59" s="463"/>
    </row>
    <row r="60" spans="1:34" ht="19.149999999999999" customHeight="1">
      <c r="A60" s="449"/>
      <c r="B60" s="97" t="s">
        <v>196</v>
      </c>
      <c r="C60" s="434"/>
      <c r="D60" s="42" t="s">
        <v>220</v>
      </c>
      <c r="E60" s="43"/>
      <c r="F60" s="359">
        <v>10.09</v>
      </c>
      <c r="G60" s="137">
        <v>5701.15</v>
      </c>
      <c r="H60" s="45">
        <f t="shared" si="37"/>
        <v>57524.603499999997</v>
      </c>
      <c r="I60" s="42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1425.2874999999999</v>
      </c>
      <c r="O60" s="47">
        <f t="shared" si="39"/>
        <v>237.54791666666665</v>
      </c>
      <c r="P60" s="168">
        <f t="shared" si="40"/>
        <v>0</v>
      </c>
      <c r="Q60" s="49">
        <f t="shared" si="41"/>
        <v>-12.452083333333348</v>
      </c>
      <c r="R60" s="428">
        <f t="shared" si="36"/>
        <v>0.95019166666666666</v>
      </c>
      <c r="S60" s="463"/>
      <c r="T60" s="169">
        <v>0.45694444444444443</v>
      </c>
      <c r="U60" s="169">
        <v>0.62361111111111112</v>
      </c>
      <c r="V60" s="145">
        <v>30</v>
      </c>
      <c r="W60" s="421">
        <f t="shared" si="42"/>
        <v>240</v>
      </c>
      <c r="X60" s="53">
        <v>0.43958333333333338</v>
      </c>
      <c r="Y60" s="53">
        <v>0.45416666666666666</v>
      </c>
      <c r="Z60" s="54"/>
      <c r="AA60" s="54"/>
      <c r="AB60" s="451"/>
      <c r="AC60" s="451"/>
      <c r="AD60" s="438"/>
      <c r="AE60" s="438"/>
      <c r="AF60" s="48">
        <f t="shared" si="6"/>
        <v>-74.712500000000091</v>
      </c>
      <c r="AG60" s="432">
        <f t="shared" si="7"/>
        <v>0.95019166666666666</v>
      </c>
      <c r="AH60" s="463"/>
    </row>
    <row r="61" spans="1:34" ht="19.149999999999999" customHeight="1">
      <c r="A61" s="449"/>
      <c r="B61" s="97" t="s">
        <v>196</v>
      </c>
      <c r="C61" s="434"/>
      <c r="D61" s="42" t="s">
        <v>220</v>
      </c>
      <c r="E61" s="43"/>
      <c r="F61" s="359">
        <v>10.09</v>
      </c>
      <c r="G61" s="137">
        <v>3257.8</v>
      </c>
      <c r="H61" s="45">
        <f t="shared" si="37"/>
        <v>32871.202000000005</v>
      </c>
      <c r="I61" s="42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1437.2647058823532</v>
      </c>
      <c r="O61" s="47">
        <f t="shared" si="39"/>
        <v>239.54411764705887</v>
      </c>
      <c r="P61" s="168">
        <f t="shared" si="40"/>
        <v>0</v>
      </c>
      <c r="Q61" s="49">
        <f t="shared" si="41"/>
        <v>-10.455882352941131</v>
      </c>
      <c r="R61" s="428">
        <f t="shared" si="36"/>
        <v>0.95817647058823552</v>
      </c>
      <c r="S61" s="463"/>
      <c r="T61" s="169">
        <v>0.64444444444444449</v>
      </c>
      <c r="U61" s="169">
        <v>0.73888888888888893</v>
      </c>
      <c r="V61" s="145">
        <v>30</v>
      </c>
      <c r="W61" s="421">
        <f t="shared" si="42"/>
        <v>136</v>
      </c>
      <c r="X61" s="53">
        <v>0.62708333333333333</v>
      </c>
      <c r="Y61" s="53">
        <v>0.64166666666666672</v>
      </c>
      <c r="Z61" s="54"/>
      <c r="AA61" s="54"/>
      <c r="AB61" s="451"/>
      <c r="AC61" s="451"/>
      <c r="AD61" s="438"/>
      <c r="AE61" s="438"/>
      <c r="AF61" s="48">
        <f t="shared" si="6"/>
        <v>-62.735294117646845</v>
      </c>
      <c r="AG61" s="428">
        <f t="shared" si="7"/>
        <v>0.95817647058823541</v>
      </c>
      <c r="AH61" s="463"/>
    </row>
    <row r="62" spans="1:34" ht="19.149999999999999" customHeight="1">
      <c r="A62" s="449"/>
      <c r="B62" s="97">
        <v>0</v>
      </c>
      <c r="C62" s="434"/>
      <c r="D62" s="42"/>
      <c r="E62" s="43"/>
      <c r="F62" s="359" t="s">
        <v>105</v>
      </c>
      <c r="G62" s="137"/>
      <c r="H62" s="45">
        <f t="shared" si="37"/>
        <v>0</v>
      </c>
      <c r="I62" s="424"/>
      <c r="J62" s="170"/>
      <c r="K62" s="61"/>
      <c r="L62" s="86"/>
      <c r="M62" s="62"/>
      <c r="N62" s="44"/>
      <c r="O62" s="47"/>
      <c r="P62" s="168"/>
      <c r="Q62" s="49"/>
      <c r="R62" s="428"/>
      <c r="S62" s="463"/>
      <c r="T62" s="169"/>
      <c r="U62" s="169"/>
      <c r="V62" s="145"/>
      <c r="W62" s="421">
        <f t="shared" si="42"/>
        <v>0</v>
      </c>
      <c r="X62" s="53"/>
      <c r="Y62" s="53"/>
      <c r="Z62" s="54"/>
      <c r="AA62" s="54"/>
      <c r="AB62" s="451"/>
      <c r="AC62" s="451"/>
      <c r="AD62" s="438"/>
      <c r="AE62" s="438"/>
      <c r="AF62" s="48">
        <f t="shared" si="6"/>
        <v>0</v>
      </c>
      <c r="AG62" s="428" t="e">
        <f t="shared" si="7"/>
        <v>#DIV/0!</v>
      </c>
      <c r="AH62" s="463"/>
    </row>
    <row r="63" spans="1:34" ht="19.149999999999999" customHeight="1">
      <c r="A63" s="449"/>
      <c r="B63" s="97">
        <v>0</v>
      </c>
      <c r="C63" s="434"/>
      <c r="D63" s="42"/>
      <c r="E63" s="43"/>
      <c r="F63" s="359" t="s">
        <v>105</v>
      </c>
      <c r="G63" s="137"/>
      <c r="H63" s="45">
        <f t="shared" si="37"/>
        <v>0</v>
      </c>
      <c r="I63" s="424"/>
      <c r="J63" s="46"/>
      <c r="K63" s="44"/>
      <c r="L63" s="86"/>
      <c r="M63" s="62"/>
      <c r="N63" s="44"/>
      <c r="O63" s="47"/>
      <c r="P63" s="168"/>
      <c r="Q63" s="49"/>
      <c r="R63" s="428"/>
      <c r="S63" s="463"/>
      <c r="T63" s="169"/>
      <c r="U63" s="169"/>
      <c r="V63" s="145"/>
      <c r="W63" s="421">
        <f t="shared" si="42"/>
        <v>0</v>
      </c>
      <c r="X63" s="53"/>
      <c r="Y63" s="53"/>
      <c r="Z63" s="54"/>
      <c r="AA63" s="54"/>
      <c r="AB63" s="451"/>
      <c r="AC63" s="451"/>
      <c r="AD63" s="438"/>
      <c r="AE63" s="438"/>
      <c r="AF63" s="48">
        <f t="shared" si="6"/>
        <v>0</v>
      </c>
      <c r="AG63" s="432" t="e">
        <f t="shared" si="7"/>
        <v>#DIV/0!</v>
      </c>
      <c r="AH63" s="463"/>
    </row>
    <row r="64" spans="1:34" ht="19.149999999999999" customHeight="1">
      <c r="A64" s="449"/>
      <c r="B64" s="97">
        <v>0</v>
      </c>
      <c r="C64" s="434"/>
      <c r="D64" s="42"/>
      <c r="E64" s="43"/>
      <c r="F64" s="359" t="s">
        <v>105</v>
      </c>
      <c r="G64" s="137"/>
      <c r="H64" s="45">
        <f t="shared" si="37"/>
        <v>0</v>
      </c>
      <c r="I64" s="424"/>
      <c r="J64" s="170"/>
      <c r="K64" s="61"/>
      <c r="L64" s="86"/>
      <c r="M64" s="62"/>
      <c r="N64" s="44"/>
      <c r="O64" s="47"/>
      <c r="P64" s="168"/>
      <c r="Q64" s="49"/>
      <c r="R64" s="428"/>
      <c r="S64" s="463"/>
      <c r="T64" s="169"/>
      <c r="U64" s="169"/>
      <c r="V64" s="145"/>
      <c r="W64" s="421">
        <f t="shared" si="42"/>
        <v>0</v>
      </c>
      <c r="X64" s="424"/>
      <c r="Y64" s="424"/>
      <c r="Z64" s="54"/>
      <c r="AA64" s="54"/>
      <c r="AB64" s="451"/>
      <c r="AC64" s="451"/>
      <c r="AD64" s="438"/>
      <c r="AE64" s="438"/>
      <c r="AF64" s="48">
        <f t="shared" si="6"/>
        <v>0</v>
      </c>
      <c r="AG64" s="428" t="e">
        <f t="shared" si="7"/>
        <v>#DIV/0!</v>
      </c>
      <c r="AH64" s="463"/>
    </row>
    <row r="65" spans="1:34" ht="19.149999999999999" customHeight="1">
      <c r="A65" s="449"/>
      <c r="B65" s="97">
        <v>0</v>
      </c>
      <c r="C65" s="434"/>
      <c r="D65" s="42"/>
      <c r="E65" s="43"/>
      <c r="F65" s="359" t="s">
        <v>105</v>
      </c>
      <c r="G65" s="137"/>
      <c r="H65" s="45">
        <f t="shared" si="37"/>
        <v>0</v>
      </c>
      <c r="I65" s="424"/>
      <c r="J65" s="170"/>
      <c r="K65" s="61"/>
      <c r="L65" s="86"/>
      <c r="M65" s="62"/>
      <c r="N65" s="61"/>
      <c r="O65" s="77"/>
      <c r="P65" s="48"/>
      <c r="Q65" s="49"/>
      <c r="R65" s="428"/>
      <c r="S65" s="463"/>
      <c r="T65" s="169"/>
      <c r="U65" s="169"/>
      <c r="V65" s="145"/>
      <c r="W65" s="421">
        <f t="shared" si="42"/>
        <v>0</v>
      </c>
      <c r="X65" s="424"/>
      <c r="Y65" s="424"/>
      <c r="Z65" s="54"/>
      <c r="AA65" s="54"/>
      <c r="AB65" s="451"/>
      <c r="AC65" s="451"/>
      <c r="AD65" s="438"/>
      <c r="AE65" s="438"/>
      <c r="AF65" s="48">
        <f t="shared" si="6"/>
        <v>0</v>
      </c>
      <c r="AG65" s="428" t="e">
        <f t="shared" si="7"/>
        <v>#DIV/0!</v>
      </c>
      <c r="AH65" s="463"/>
    </row>
    <row r="66" spans="1:34" ht="19.149999999999999" customHeight="1">
      <c r="A66" s="449"/>
      <c r="B66" s="97">
        <v>0</v>
      </c>
      <c r="C66" s="434"/>
      <c r="D66" s="42"/>
      <c r="E66" s="43"/>
      <c r="F66" s="359" t="s">
        <v>105</v>
      </c>
      <c r="G66" s="137"/>
      <c r="H66" s="45">
        <f t="shared" si="37"/>
        <v>0</v>
      </c>
      <c r="I66" s="424"/>
      <c r="J66" s="170"/>
      <c r="K66" s="61"/>
      <c r="L66" s="86"/>
      <c r="M66" s="62"/>
      <c r="N66" s="61"/>
      <c r="O66" s="77"/>
      <c r="P66" s="48"/>
      <c r="Q66" s="49"/>
      <c r="R66" s="428"/>
      <c r="S66" s="463"/>
      <c r="T66" s="169"/>
      <c r="U66" s="169"/>
      <c r="V66" s="145"/>
      <c r="W66" s="421">
        <f t="shared" si="42"/>
        <v>0</v>
      </c>
      <c r="X66" s="424"/>
      <c r="Y66" s="424"/>
      <c r="Z66" s="54"/>
      <c r="AA66" s="54"/>
      <c r="AB66" s="451"/>
      <c r="AC66" s="451"/>
      <c r="AD66" s="438"/>
      <c r="AE66" s="438"/>
      <c r="AF66" s="48">
        <f t="shared" si="6"/>
        <v>0</v>
      </c>
      <c r="AG66" s="432" t="e">
        <f t="shared" si="7"/>
        <v>#DIV/0!</v>
      </c>
      <c r="AH66" s="463"/>
    </row>
    <row r="67" spans="1:34" ht="19.149999999999999" customHeight="1">
      <c r="A67" s="449"/>
      <c r="B67" s="97">
        <v>0</v>
      </c>
      <c r="C67" s="434"/>
      <c r="D67" s="42"/>
      <c r="E67" s="43"/>
      <c r="F67" s="359" t="s">
        <v>105</v>
      </c>
      <c r="G67" s="137"/>
      <c r="H67" s="45">
        <f>F67*G67</f>
        <v>0</v>
      </c>
      <c r="I67" s="424"/>
      <c r="J67" s="170"/>
      <c r="K67" s="61"/>
      <c r="L67" s="86"/>
      <c r="M67" s="62"/>
      <c r="N67" s="61"/>
      <c r="O67" s="77"/>
      <c r="P67" s="48"/>
      <c r="Q67" s="49"/>
      <c r="R67" s="428"/>
      <c r="S67" s="463"/>
      <c r="T67" s="169"/>
      <c r="U67" s="169"/>
      <c r="V67" s="145"/>
      <c r="W67" s="421">
        <f t="shared" si="42"/>
        <v>0</v>
      </c>
      <c r="X67" s="424"/>
      <c r="Y67" s="424"/>
      <c r="Z67" s="54"/>
      <c r="AA67" s="54"/>
      <c r="AB67" s="451"/>
      <c r="AC67" s="451"/>
      <c r="AD67" s="438"/>
      <c r="AE67" s="438"/>
      <c r="AF67" s="48">
        <f t="shared" si="6"/>
        <v>0</v>
      </c>
      <c r="AG67" s="428" t="e">
        <f t="shared" si="7"/>
        <v>#DIV/0!</v>
      </c>
      <c r="AH67" s="463"/>
    </row>
    <row r="68" spans="1:34" ht="19.149999999999999" customHeight="1">
      <c r="A68" s="449"/>
      <c r="B68" s="424">
        <v>0</v>
      </c>
      <c r="C68" s="434"/>
      <c r="D68" s="42"/>
      <c r="E68" s="43"/>
      <c r="F68" s="366" t="s">
        <v>105</v>
      </c>
      <c r="G68" s="137"/>
      <c r="H68" s="45">
        <f>F68*G68</f>
        <v>0</v>
      </c>
      <c r="I68" s="424"/>
      <c r="J68" s="170"/>
      <c r="K68" s="61"/>
      <c r="L68" s="86"/>
      <c r="M68" s="62"/>
      <c r="N68" s="61"/>
      <c r="O68" s="77"/>
      <c r="P68" s="48"/>
      <c r="Q68" s="49"/>
      <c r="R68" s="428"/>
      <c r="S68" s="463"/>
      <c r="T68" s="169"/>
      <c r="U68" s="169"/>
      <c r="V68" s="145"/>
      <c r="W68" s="421">
        <f t="shared" si="42"/>
        <v>0</v>
      </c>
      <c r="X68" s="424"/>
      <c r="Y68" s="424"/>
      <c r="Z68" s="54"/>
      <c r="AA68" s="54"/>
      <c r="AB68" s="451"/>
      <c r="AC68" s="451"/>
      <c r="AD68" s="438"/>
      <c r="AE68" s="438"/>
      <c r="AF68" s="48"/>
      <c r="AG68" s="428"/>
      <c r="AH68" s="463"/>
    </row>
    <row r="69" spans="1:34" ht="19.149999999999999" customHeight="1">
      <c r="A69" s="449"/>
      <c r="B69" s="171">
        <v>0</v>
      </c>
      <c r="C69" s="6" t="s">
        <v>227</v>
      </c>
      <c r="D69" s="478" t="s">
        <v>118</v>
      </c>
      <c r="E69" s="478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1443.393671491737</v>
      </c>
      <c r="O69" s="73">
        <f t="shared" si="43"/>
        <v>219.83029690778312</v>
      </c>
      <c r="P69" s="48">
        <f>M69-J69</f>
        <v>0</v>
      </c>
      <c r="Q69" s="49">
        <f>N69-K69</f>
        <v>-56.606328508263005</v>
      </c>
      <c r="R69" s="175">
        <f t="shared" ref="R69:R76" si="44">O69/L69</f>
        <v>0.96175754897155108</v>
      </c>
      <c r="S69" s="463"/>
      <c r="T69" s="144"/>
      <c r="U69" s="144"/>
      <c r="V69" s="44"/>
      <c r="W69" s="42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51"/>
      <c r="AC69" s="451"/>
      <c r="AD69" s="107">
        <f>SUM(AD57:AD68)</f>
        <v>0</v>
      </c>
      <c r="AE69" s="107">
        <f>SUM(AE57:AE68)</f>
        <v>0</v>
      </c>
      <c r="AF69" s="48">
        <f t="shared" si="6"/>
        <v>-56.606328508263005</v>
      </c>
      <c r="AG69" s="428">
        <f t="shared" si="7"/>
        <v>0.96226244766115798</v>
      </c>
      <c r="AH69" s="463"/>
    </row>
    <row r="70" spans="1:34" ht="19.149999999999999" customHeight="1">
      <c r="A70" s="459" t="s">
        <v>228</v>
      </c>
      <c r="B70" s="424" t="s">
        <v>201</v>
      </c>
      <c r="C70" s="97"/>
      <c r="D70" s="42" t="s">
        <v>229</v>
      </c>
      <c r="E70" s="43"/>
      <c r="F70" s="359">
        <v>62.13</v>
      </c>
      <c r="G70" s="44">
        <v>500</v>
      </c>
      <c r="H70" s="45">
        <f>F70*G70</f>
        <v>31065</v>
      </c>
      <c r="I70" s="424"/>
      <c r="J70" s="46">
        <v>14</v>
      </c>
      <c r="K70" s="44">
        <v>1500</v>
      </c>
      <c r="L70" s="47">
        <v>107.14285714285714</v>
      </c>
      <c r="M70" s="422">
        <v>14</v>
      </c>
      <c r="N70" s="44">
        <f t="shared" ref="N70:N76" si="45">G70/W70*60</f>
        <v>1250.0000000000005</v>
      </c>
      <c r="O70" s="47">
        <f t="shared" ref="O70:O76" si="46">N70/M70</f>
        <v>89.28571428571432</v>
      </c>
      <c r="P70" s="48">
        <f t="shared" ref="P70:P76" si="47">M70-J70</f>
        <v>0</v>
      </c>
      <c r="Q70" s="49">
        <f t="shared" ref="Q70:Q76" si="48">O70-L70</f>
        <v>-17.857142857142819</v>
      </c>
      <c r="R70" s="428">
        <f t="shared" si="44"/>
        <v>0.8333333333333337</v>
      </c>
      <c r="S70" s="463">
        <f>R82</f>
        <v>0.88349094080208612</v>
      </c>
      <c r="T70" s="50">
        <v>0.29166666666666669</v>
      </c>
      <c r="U70" s="50">
        <v>0.30833333333333335</v>
      </c>
      <c r="V70" s="424">
        <v>5</v>
      </c>
      <c r="W70" s="421">
        <f>(U70-T70)*24*60</f>
        <v>23.999999999999993</v>
      </c>
      <c r="X70" s="424"/>
      <c r="Y70" s="424"/>
      <c r="Z70" s="54"/>
      <c r="AA70" s="54"/>
      <c r="AB70" s="451"/>
      <c r="AC70" s="451"/>
      <c r="AD70" s="438"/>
      <c r="AE70" s="438"/>
      <c r="AF70" s="48">
        <f t="shared" si="6"/>
        <v>-249.99999999999955</v>
      </c>
      <c r="AG70" s="428">
        <f t="shared" si="7"/>
        <v>0.83333333333333359</v>
      </c>
      <c r="AH70" s="463">
        <f>AG82</f>
        <v>0.88518036311514603</v>
      </c>
    </row>
    <row r="71" spans="1:34" ht="19.149999999999999" customHeight="1">
      <c r="A71" s="459"/>
      <c r="B71" s="424" t="s">
        <v>230</v>
      </c>
      <c r="C71" s="41"/>
      <c r="D71" s="176" t="s">
        <v>231</v>
      </c>
      <c r="E71" s="43"/>
      <c r="F71" s="359">
        <v>47.65</v>
      </c>
      <c r="G71" s="44">
        <v>2050.4</v>
      </c>
      <c r="H71" s="45">
        <f>F71*G71</f>
        <v>97701.56</v>
      </c>
      <c r="I71" s="424"/>
      <c r="J71" s="46">
        <v>18</v>
      </c>
      <c r="K71" s="177">
        <v>1440</v>
      </c>
      <c r="L71" s="47">
        <v>80</v>
      </c>
      <c r="M71" s="427">
        <v>18</v>
      </c>
      <c r="N71" s="44">
        <f t="shared" si="45"/>
        <v>1337.217391304348</v>
      </c>
      <c r="O71" s="47">
        <f t="shared" si="46"/>
        <v>74.28985507246378</v>
      </c>
      <c r="P71" s="48">
        <f t="shared" si="47"/>
        <v>0</v>
      </c>
      <c r="Q71" s="49">
        <f t="shared" si="48"/>
        <v>-5.7101449275362199</v>
      </c>
      <c r="R71" s="428">
        <f t="shared" si="44"/>
        <v>0.92862318840579727</v>
      </c>
      <c r="S71" s="463"/>
      <c r="T71" s="50">
        <v>0.31388888888888888</v>
      </c>
      <c r="U71" s="50">
        <v>0.37777777777777777</v>
      </c>
      <c r="V71" s="424">
        <v>8</v>
      </c>
      <c r="W71" s="421">
        <f t="shared" ref="W71:W81" si="49">(U71-T71)*24*60</f>
        <v>92</v>
      </c>
      <c r="X71" s="53"/>
      <c r="Y71" s="53"/>
      <c r="Z71" s="54"/>
      <c r="AA71" s="54"/>
      <c r="AB71" s="451"/>
      <c r="AC71" s="451"/>
      <c r="AD71" s="438"/>
      <c r="AE71" s="438"/>
      <c r="AF71" s="48">
        <f>N71-K71</f>
        <v>-102.78260869565202</v>
      </c>
      <c r="AG71" s="428">
        <f>N71/K71</f>
        <v>0.92862318840579716</v>
      </c>
      <c r="AH71" s="463"/>
    </row>
    <row r="72" spans="1:34" ht="19.149999999999999" customHeight="1">
      <c r="A72" s="459"/>
      <c r="B72" s="424" t="s">
        <v>196</v>
      </c>
      <c r="C72" s="66"/>
      <c r="D72" s="176" t="s">
        <v>232</v>
      </c>
      <c r="E72" s="43"/>
      <c r="F72" s="359">
        <v>56.85</v>
      </c>
      <c r="G72" s="57">
        <v>2816</v>
      </c>
      <c r="H72" s="45">
        <f t="shared" ref="H72:H80" si="50">F72*G72</f>
        <v>160089.60000000001</v>
      </c>
      <c r="I72" s="424"/>
      <c r="J72" s="87">
        <v>18</v>
      </c>
      <c r="K72" s="57">
        <v>1636</v>
      </c>
      <c r="L72" s="86">
        <v>90.888888888888886</v>
      </c>
      <c r="M72" s="422">
        <v>18</v>
      </c>
      <c r="N72" s="44">
        <f t="shared" si="45"/>
        <v>1319.9999999999998</v>
      </c>
      <c r="O72" s="47">
        <f t="shared" si="46"/>
        <v>73.333333333333314</v>
      </c>
      <c r="P72" s="48">
        <f t="shared" si="47"/>
        <v>0</v>
      </c>
      <c r="Q72" s="49">
        <f t="shared" si="48"/>
        <v>-17.555555555555571</v>
      </c>
      <c r="R72" s="428">
        <f t="shared" si="44"/>
        <v>0.80684596577017098</v>
      </c>
      <c r="S72" s="463"/>
      <c r="T72" s="50">
        <v>0.39374999999999999</v>
      </c>
      <c r="U72" s="50">
        <v>0.4826388888888889</v>
      </c>
      <c r="V72" s="424">
        <v>23</v>
      </c>
      <c r="W72" s="421">
        <f t="shared" si="49"/>
        <v>128.00000000000003</v>
      </c>
      <c r="X72" s="53">
        <v>0.38125000000000003</v>
      </c>
      <c r="Y72" s="53">
        <v>0.39097222222222222</v>
      </c>
      <c r="Z72" s="54"/>
      <c r="AA72" s="54"/>
      <c r="AB72" s="451"/>
      <c r="AC72" s="451"/>
      <c r="AD72" s="438"/>
      <c r="AE72" s="438"/>
      <c r="AF72" s="48">
        <f>N72-K72</f>
        <v>-316.00000000000023</v>
      </c>
      <c r="AG72" s="428">
        <f>N72/K72</f>
        <v>0.80684596577017098</v>
      </c>
      <c r="AH72" s="463"/>
    </row>
    <row r="73" spans="1:34" ht="19.149999999999999" customHeight="1">
      <c r="A73" s="459"/>
      <c r="B73" s="424" t="s">
        <v>230</v>
      </c>
      <c r="C73" s="178"/>
      <c r="D73" s="179" t="s">
        <v>233</v>
      </c>
      <c r="E73" s="180"/>
      <c r="F73" s="359">
        <v>53.76</v>
      </c>
      <c r="G73" s="57">
        <v>2488</v>
      </c>
      <c r="H73" s="45">
        <f t="shared" si="50"/>
        <v>133754.88</v>
      </c>
      <c r="I73" s="438"/>
      <c r="J73" s="181">
        <v>16</v>
      </c>
      <c r="K73" s="182">
        <v>1440</v>
      </c>
      <c r="L73" s="86">
        <v>90</v>
      </c>
      <c r="M73" s="427">
        <v>16</v>
      </c>
      <c r="N73" s="44">
        <f t="shared" si="45"/>
        <v>1194.2400000000014</v>
      </c>
      <c r="O73" s="47">
        <f t="shared" si="46"/>
        <v>74.640000000000086</v>
      </c>
      <c r="P73" s="48">
        <f t="shared" si="47"/>
        <v>0</v>
      </c>
      <c r="Q73" s="49">
        <f t="shared" si="48"/>
        <v>-15.359999999999914</v>
      </c>
      <c r="R73" s="428">
        <f t="shared" si="44"/>
        <v>0.82933333333333425</v>
      </c>
      <c r="S73" s="463"/>
      <c r="T73" s="50">
        <v>0.52222222222222225</v>
      </c>
      <c r="U73" s="50">
        <v>0.60902777777777772</v>
      </c>
      <c r="V73" s="424">
        <v>5</v>
      </c>
      <c r="W73" s="421">
        <f t="shared" si="49"/>
        <v>124.99999999999987</v>
      </c>
      <c r="X73" s="183"/>
      <c r="Y73" s="183"/>
      <c r="Z73" s="125"/>
      <c r="AA73" s="125"/>
      <c r="AB73" s="451"/>
      <c r="AC73" s="451"/>
      <c r="AD73" s="438"/>
      <c r="AE73" s="438"/>
      <c r="AF73" s="48">
        <f>N73-K73</f>
        <v>-245.75999999999863</v>
      </c>
      <c r="AG73" s="428">
        <f>N73/K73</f>
        <v>0.82933333333333425</v>
      </c>
      <c r="AH73" s="463"/>
    </row>
    <row r="74" spans="1:34" ht="19.149999999999999" customHeight="1">
      <c r="A74" s="459"/>
      <c r="B74" s="424" t="s">
        <v>230</v>
      </c>
      <c r="C74" s="178"/>
      <c r="D74" s="179" t="s">
        <v>234</v>
      </c>
      <c r="E74" s="180"/>
      <c r="F74" s="359">
        <v>47.51</v>
      </c>
      <c r="G74" s="177">
        <v>2985</v>
      </c>
      <c r="H74" s="45">
        <f t="shared" si="50"/>
        <v>141817.35</v>
      </c>
      <c r="I74" s="424"/>
      <c r="J74" s="46">
        <v>17</v>
      </c>
      <c r="K74" s="177">
        <v>1440</v>
      </c>
      <c r="L74" s="47">
        <v>84.705882352941174</v>
      </c>
      <c r="M74" s="422">
        <v>17</v>
      </c>
      <c r="N74" s="44">
        <f t="shared" si="45"/>
        <v>1377.6923076923074</v>
      </c>
      <c r="O74" s="47">
        <f t="shared" si="46"/>
        <v>81.040723981900442</v>
      </c>
      <c r="P74" s="48">
        <f t="shared" si="47"/>
        <v>0</v>
      </c>
      <c r="Q74" s="49">
        <f t="shared" si="48"/>
        <v>-3.6651583710407323</v>
      </c>
      <c r="R74" s="428">
        <f t="shared" si="44"/>
        <v>0.95673076923076916</v>
      </c>
      <c r="S74" s="463"/>
      <c r="T74" s="50">
        <v>0.62430555555555545</v>
      </c>
      <c r="U74" s="50">
        <v>0.71458333333333324</v>
      </c>
      <c r="V74" s="424">
        <v>22</v>
      </c>
      <c r="W74" s="421">
        <f t="shared" si="49"/>
        <v>130.00000000000003</v>
      </c>
      <c r="X74" s="183">
        <v>0.61249999999999993</v>
      </c>
      <c r="Y74" s="183">
        <v>0.62152777777777779</v>
      </c>
      <c r="Z74" s="125"/>
      <c r="AA74" s="125"/>
      <c r="AB74" s="451"/>
      <c r="AC74" s="451"/>
      <c r="AD74" s="438"/>
      <c r="AE74" s="438"/>
      <c r="AF74" s="48">
        <f t="shared" ref="AF74:AF80" si="51">N74-K74</f>
        <v>-62.307692307692605</v>
      </c>
      <c r="AG74" s="428">
        <f t="shared" ref="AG74:AG80" si="52">N74/K74</f>
        <v>0.95673076923076905</v>
      </c>
      <c r="AH74" s="463"/>
    </row>
    <row r="75" spans="1:34" ht="19.149999999999999" customHeight="1">
      <c r="A75" s="459"/>
      <c r="B75" s="424" t="s">
        <v>230</v>
      </c>
      <c r="C75" s="66"/>
      <c r="D75" s="176" t="s">
        <v>231</v>
      </c>
      <c r="E75" s="43"/>
      <c r="F75" s="359">
        <v>47.65</v>
      </c>
      <c r="G75" s="57">
        <v>512.6</v>
      </c>
      <c r="H75" s="45">
        <f t="shared" si="50"/>
        <v>24425.39</v>
      </c>
      <c r="I75" s="424">
        <v>1</v>
      </c>
      <c r="J75" s="87">
        <v>18</v>
      </c>
      <c r="K75" s="57">
        <v>1440</v>
      </c>
      <c r="L75" s="86">
        <v>80</v>
      </c>
      <c r="M75" s="422">
        <v>18</v>
      </c>
      <c r="N75" s="44">
        <f t="shared" si="45"/>
        <v>1337.2173913043525</v>
      </c>
      <c r="O75" s="47">
        <f t="shared" si="46"/>
        <v>74.289855072464036</v>
      </c>
      <c r="P75" s="48">
        <f t="shared" si="47"/>
        <v>0</v>
      </c>
      <c r="Q75" s="49">
        <f t="shared" si="48"/>
        <v>-5.7101449275359641</v>
      </c>
      <c r="R75" s="428">
        <f t="shared" si="44"/>
        <v>0.92862318840580049</v>
      </c>
      <c r="S75" s="463"/>
      <c r="T75" s="50">
        <v>0.71874999999999989</v>
      </c>
      <c r="U75" s="50">
        <v>0.73472222222222205</v>
      </c>
      <c r="V75" s="424">
        <v>6</v>
      </c>
      <c r="W75" s="421">
        <f t="shared" si="49"/>
        <v>22.999999999999918</v>
      </c>
      <c r="X75" s="183"/>
      <c r="Y75" s="183"/>
      <c r="Z75" s="125"/>
      <c r="AA75" s="125"/>
      <c r="AB75" s="451"/>
      <c r="AC75" s="451"/>
      <c r="AD75" s="438"/>
      <c r="AE75" s="438"/>
      <c r="AF75" s="48">
        <f t="shared" si="51"/>
        <v>-102.78260869564747</v>
      </c>
      <c r="AG75" s="428">
        <f t="shared" si="52"/>
        <v>0.92862318840580038</v>
      </c>
      <c r="AH75" s="463"/>
    </row>
    <row r="76" spans="1:34" ht="19.149999999999999" customHeight="1">
      <c r="A76" s="459"/>
      <c r="B76" s="424" t="s">
        <v>230</v>
      </c>
      <c r="C76" s="178"/>
      <c r="D76" s="179" t="s">
        <v>233</v>
      </c>
      <c r="E76" s="180"/>
      <c r="F76" s="359">
        <v>53.76</v>
      </c>
      <c r="G76" s="177">
        <v>622</v>
      </c>
      <c r="H76" s="45">
        <f t="shared" si="50"/>
        <v>33438.720000000001</v>
      </c>
      <c r="I76" s="424"/>
      <c r="J76" s="181">
        <v>16</v>
      </c>
      <c r="K76" s="182">
        <v>1440</v>
      </c>
      <c r="L76" s="86">
        <v>90</v>
      </c>
      <c r="M76" s="427">
        <v>16</v>
      </c>
      <c r="N76" s="44">
        <f t="shared" si="45"/>
        <v>1332.8571428571399</v>
      </c>
      <c r="O76" s="47">
        <f t="shared" si="46"/>
        <v>83.303571428571246</v>
      </c>
      <c r="P76" s="48">
        <f t="shared" si="47"/>
        <v>0</v>
      </c>
      <c r="Q76" s="49">
        <f t="shared" si="48"/>
        <v>-6.6964285714287541</v>
      </c>
      <c r="R76" s="428">
        <f t="shared" si="44"/>
        <v>0.92559523809523603</v>
      </c>
      <c r="S76" s="463"/>
      <c r="T76" s="50">
        <v>0.73819444444444426</v>
      </c>
      <c r="U76" s="50">
        <v>0.75763888888888875</v>
      </c>
      <c r="V76" s="424">
        <v>5</v>
      </c>
      <c r="W76" s="421">
        <f t="shared" si="49"/>
        <v>28.00000000000006</v>
      </c>
      <c r="X76" s="183"/>
      <c r="Y76" s="183"/>
      <c r="Z76" s="125"/>
      <c r="AA76" s="125"/>
      <c r="AB76" s="451"/>
      <c r="AC76" s="451"/>
      <c r="AD76" s="438"/>
      <c r="AE76" s="438"/>
      <c r="AF76" s="48">
        <f t="shared" si="51"/>
        <v>-107.14285714286007</v>
      </c>
      <c r="AG76" s="428">
        <f t="shared" si="52"/>
        <v>0.92559523809523603</v>
      </c>
      <c r="AH76" s="463"/>
    </row>
    <row r="77" spans="1:34" ht="19.149999999999999" customHeight="1">
      <c r="A77" s="459"/>
      <c r="B77" s="424">
        <v>0</v>
      </c>
      <c r="C77" s="434"/>
      <c r="D77" s="42"/>
      <c r="E77" s="43"/>
      <c r="F77" s="359" t="s">
        <v>105</v>
      </c>
      <c r="G77" s="177"/>
      <c r="H77" s="45">
        <f t="shared" si="50"/>
        <v>0</v>
      </c>
      <c r="I77" s="438"/>
      <c r="J77" s="181"/>
      <c r="K77" s="182"/>
      <c r="L77" s="86"/>
      <c r="M77" s="427" t="s">
        <v>49</v>
      </c>
      <c r="N77" s="44"/>
      <c r="O77" s="47"/>
      <c r="P77" s="48"/>
      <c r="Q77" s="49"/>
      <c r="R77" s="428"/>
      <c r="S77" s="463"/>
      <c r="T77" s="50"/>
      <c r="U77" s="50"/>
      <c r="V77" s="424"/>
      <c r="W77" s="421">
        <f t="shared" si="49"/>
        <v>0</v>
      </c>
      <c r="X77" s="183"/>
      <c r="Y77" s="183"/>
      <c r="Z77" s="125"/>
      <c r="AA77" s="125"/>
      <c r="AB77" s="451"/>
      <c r="AC77" s="451"/>
      <c r="AD77" s="438"/>
      <c r="AE77" s="438"/>
      <c r="AF77" s="48">
        <f t="shared" si="51"/>
        <v>0</v>
      </c>
      <c r="AG77" s="428" t="e">
        <f t="shared" si="52"/>
        <v>#DIV/0!</v>
      </c>
      <c r="AH77" s="463"/>
    </row>
    <row r="78" spans="1:34" ht="19.149999999999999" customHeight="1">
      <c r="A78" s="459"/>
      <c r="B78" s="424">
        <v>0</v>
      </c>
      <c r="C78" s="434"/>
      <c r="D78" s="42"/>
      <c r="E78" s="43"/>
      <c r="F78" s="359" t="s">
        <v>105</v>
      </c>
      <c r="G78" s="57"/>
      <c r="H78" s="45">
        <f t="shared" si="50"/>
        <v>0</v>
      </c>
      <c r="I78" s="438"/>
      <c r="J78" s="87"/>
      <c r="K78" s="57"/>
      <c r="L78" s="86"/>
      <c r="M78" s="427"/>
      <c r="N78" s="44"/>
      <c r="O78" s="47"/>
      <c r="P78" s="48"/>
      <c r="Q78" s="49"/>
      <c r="R78" s="428"/>
      <c r="S78" s="463"/>
      <c r="T78" s="50"/>
      <c r="U78" s="50"/>
      <c r="V78" s="424"/>
      <c r="W78" s="421">
        <f t="shared" si="49"/>
        <v>0</v>
      </c>
      <c r="X78" s="183"/>
      <c r="Y78" s="183"/>
      <c r="Z78" s="125"/>
      <c r="AA78" s="125"/>
      <c r="AB78" s="451"/>
      <c r="AC78" s="451"/>
      <c r="AD78" s="438"/>
      <c r="AE78" s="438"/>
      <c r="AF78" s="48">
        <f t="shared" si="51"/>
        <v>0</v>
      </c>
      <c r="AG78" s="428" t="e">
        <f t="shared" si="52"/>
        <v>#DIV/0!</v>
      </c>
      <c r="AH78" s="463"/>
    </row>
    <row r="79" spans="1:34" ht="19.149999999999999" customHeight="1">
      <c r="A79" s="459"/>
      <c r="B79" s="424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38"/>
      <c r="J79" s="87"/>
      <c r="K79" s="57"/>
      <c r="L79" s="86"/>
      <c r="M79" s="427"/>
      <c r="N79" s="57"/>
      <c r="O79" s="184"/>
      <c r="P79" s="108"/>
      <c r="Q79" s="185"/>
      <c r="R79" s="109"/>
      <c r="S79" s="463"/>
      <c r="T79" s="50"/>
      <c r="U79" s="50"/>
      <c r="V79" s="424"/>
      <c r="W79" s="421">
        <f t="shared" si="49"/>
        <v>0</v>
      </c>
      <c r="X79" s="183"/>
      <c r="Y79" s="183"/>
      <c r="Z79" s="125"/>
      <c r="AA79" s="125"/>
      <c r="AB79" s="451"/>
      <c r="AC79" s="451"/>
      <c r="AD79" s="438"/>
      <c r="AE79" s="438"/>
      <c r="AF79" s="48">
        <f t="shared" si="51"/>
        <v>0</v>
      </c>
      <c r="AG79" s="428" t="e">
        <f t="shared" si="52"/>
        <v>#DIV/0!</v>
      </c>
      <c r="AH79" s="463"/>
    </row>
    <row r="80" spans="1:34" ht="19.149999999999999" customHeight="1">
      <c r="A80" s="459"/>
      <c r="B80" s="424">
        <v>0</v>
      </c>
      <c r="C80" s="434"/>
      <c r="D80" s="42"/>
      <c r="E80" s="43"/>
      <c r="F80" s="359"/>
      <c r="G80" s="57"/>
      <c r="H80" s="45">
        <f t="shared" si="50"/>
        <v>0</v>
      </c>
      <c r="I80" s="438"/>
      <c r="J80" s="87"/>
      <c r="K80" s="57"/>
      <c r="L80" s="86"/>
      <c r="M80" s="427"/>
      <c r="N80" s="57"/>
      <c r="O80" s="186"/>
      <c r="P80" s="54"/>
      <c r="Q80" s="88"/>
      <c r="R80" s="437"/>
      <c r="S80" s="463"/>
      <c r="T80" s="50"/>
      <c r="U80" s="50"/>
      <c r="V80" s="424"/>
      <c r="W80" s="421">
        <f t="shared" si="49"/>
        <v>0</v>
      </c>
      <c r="X80" s="183"/>
      <c r="Y80" s="183"/>
      <c r="Z80" s="125"/>
      <c r="AA80" s="125"/>
      <c r="AB80" s="451"/>
      <c r="AC80" s="451"/>
      <c r="AD80" s="438"/>
      <c r="AE80" s="438"/>
      <c r="AF80" s="48">
        <f t="shared" si="51"/>
        <v>0</v>
      </c>
      <c r="AG80" s="428" t="e">
        <f t="shared" si="52"/>
        <v>#DIV/0!</v>
      </c>
      <c r="AH80" s="463"/>
    </row>
    <row r="81" spans="1:34" ht="19.149999999999999" customHeight="1">
      <c r="A81" s="459"/>
      <c r="B81" s="424">
        <v>0</v>
      </c>
      <c r="C81" s="434"/>
      <c r="D81" s="42"/>
      <c r="E81" s="43"/>
      <c r="F81" s="366"/>
      <c r="G81" s="57"/>
      <c r="H81" s="84"/>
      <c r="I81" s="438"/>
      <c r="J81" s="87"/>
      <c r="K81" s="57"/>
      <c r="L81" s="86"/>
      <c r="M81" s="427"/>
      <c r="N81" s="57"/>
      <c r="O81" s="186"/>
      <c r="P81" s="54"/>
      <c r="Q81" s="88"/>
      <c r="R81" s="437"/>
      <c r="S81" s="463"/>
      <c r="T81" s="50"/>
      <c r="U81" s="50"/>
      <c r="V81" s="424"/>
      <c r="W81" s="421">
        <f t="shared" si="49"/>
        <v>0</v>
      </c>
      <c r="X81" s="183"/>
      <c r="Y81" s="183"/>
      <c r="Z81" s="125"/>
      <c r="AA81" s="125"/>
      <c r="AB81" s="451"/>
      <c r="AC81" s="451"/>
      <c r="AD81" s="438"/>
      <c r="AE81" s="438"/>
      <c r="AF81" s="48"/>
      <c r="AG81" s="126"/>
      <c r="AH81" s="463"/>
    </row>
    <row r="82" spans="1:34" ht="19.149999999999999" customHeight="1">
      <c r="A82" s="489"/>
      <c r="B82" s="171">
        <v>0</v>
      </c>
      <c r="C82" s="100" t="s">
        <v>236</v>
      </c>
      <c r="D82" s="478" t="s">
        <v>118</v>
      </c>
      <c r="E82" s="478"/>
      <c r="F82" s="369"/>
      <c r="G82" s="101"/>
      <c r="H82" s="102"/>
      <c r="I82" s="103"/>
      <c r="J82" s="101">
        <v>16.714285714285715</v>
      </c>
      <c r="K82" s="101">
        <v>1476.5714285714287</v>
      </c>
      <c r="L82" s="104">
        <v>88.962518340669604</v>
      </c>
      <c r="M82" s="101">
        <f t="shared" ref="M82:O82" si="53">AVERAGE(M70:M81)</f>
        <v>16.714285714285715</v>
      </c>
      <c r="N82" s="101">
        <f t="shared" si="53"/>
        <v>1307.0320333083071</v>
      </c>
      <c r="O82" s="187">
        <f t="shared" si="53"/>
        <v>78.597579024921032</v>
      </c>
      <c r="P82" s="117">
        <f>M82-J82</f>
        <v>0</v>
      </c>
      <c r="Q82" s="118">
        <f>N82-K82</f>
        <v>-169.53939526312161</v>
      </c>
      <c r="R82" s="175">
        <f>O82/L82</f>
        <v>0.88349094080208612</v>
      </c>
      <c r="S82" s="463"/>
      <c r="T82" s="50"/>
      <c r="U82" s="50"/>
      <c r="V82" s="424"/>
      <c r="W82" s="44"/>
      <c r="X82" s="47"/>
      <c r="Y82" s="47"/>
      <c r="Z82" s="106">
        <f>SUM(Z70:Z81)</f>
        <v>0</v>
      </c>
      <c r="AA82" s="106">
        <f>SUM(AA70:AA81)</f>
        <v>0</v>
      </c>
      <c r="AB82" s="451"/>
      <c r="AC82" s="451"/>
      <c r="AD82" s="107">
        <f>SUM(AD70:AD81)</f>
        <v>0</v>
      </c>
      <c r="AE82" s="107">
        <f>SUM(AE70:AE81)</f>
        <v>0</v>
      </c>
      <c r="AF82" s="48">
        <f>N82-K82</f>
        <v>-169.53939526312161</v>
      </c>
      <c r="AG82" s="428">
        <f>N82/K82</f>
        <v>0.88518036311514603</v>
      </c>
      <c r="AH82" s="463"/>
    </row>
    <row r="83" spans="1:34" ht="19.149999999999999" customHeight="1">
      <c r="A83" s="490" t="s">
        <v>237</v>
      </c>
      <c r="B83" s="110" t="s">
        <v>203</v>
      </c>
      <c r="C83" s="66"/>
      <c r="D83" s="375" t="s">
        <v>204</v>
      </c>
      <c r="E83" s="43"/>
      <c r="F83" s="366">
        <v>43.14</v>
      </c>
      <c r="G83" s="57">
        <v>2229</v>
      </c>
      <c r="H83" s="84">
        <f t="shared" ref="H83:H94" si="54">F83*G83</f>
        <v>96159.06</v>
      </c>
      <c r="I83" s="438"/>
      <c r="J83" s="87">
        <v>16</v>
      </c>
      <c r="K83" s="57">
        <v>1440</v>
      </c>
      <c r="L83" s="86">
        <v>90</v>
      </c>
      <c r="M83" s="427">
        <v>16</v>
      </c>
      <c r="N83" s="57">
        <f t="shared" ref="N83:N88" si="55">G83/W83*60</f>
        <v>1324.1584158415835</v>
      </c>
      <c r="O83" s="186">
        <f t="shared" ref="O83:O88" si="56">N83/M83</f>
        <v>82.75990099009897</v>
      </c>
      <c r="P83" s="54">
        <f t="shared" ref="P83:P88" si="57">M83-J83</f>
        <v>0</v>
      </c>
      <c r="Q83" s="88">
        <f t="shared" ref="Q83:Q88" si="58">O83-L83</f>
        <v>-7.2400990099010301</v>
      </c>
      <c r="R83" s="188">
        <f t="shared" ref="R83:R88" si="59">O83/L83</f>
        <v>0.91955445544554415</v>
      </c>
      <c r="S83" s="463">
        <f>R95</f>
        <v>0.88611744984098628</v>
      </c>
      <c r="T83" s="50">
        <v>0.33333333333333331</v>
      </c>
      <c r="U83" s="50">
        <v>0.40347222222222223</v>
      </c>
      <c r="V83" s="424">
        <v>5</v>
      </c>
      <c r="W83" s="421">
        <f t="shared" ref="W83:W93" si="60">(U83-T83)*24*60</f>
        <v>101.00000000000004</v>
      </c>
      <c r="X83" s="53"/>
      <c r="Y83" s="53"/>
      <c r="Z83" s="54"/>
      <c r="AA83" s="54"/>
      <c r="AB83" s="451"/>
      <c r="AC83" s="451"/>
      <c r="AD83" s="438"/>
      <c r="AE83" s="438"/>
      <c r="AF83" s="48">
        <f t="shared" ref="AF83:AF173" si="61">N83-K83</f>
        <v>-115.84158415841648</v>
      </c>
      <c r="AG83" s="428">
        <f t="shared" ref="AG83:AG173" si="62">N83/K83</f>
        <v>0.91955445544554415</v>
      </c>
      <c r="AH83" s="463">
        <f>AG95</f>
        <v>0.88513891034806236</v>
      </c>
    </row>
    <row r="84" spans="1:34" ht="19.149999999999999" customHeight="1">
      <c r="A84" s="491"/>
      <c r="B84" s="110" t="s">
        <v>230</v>
      </c>
      <c r="C84" s="434"/>
      <c r="D84" s="189" t="s">
        <v>235</v>
      </c>
      <c r="E84" s="43"/>
      <c r="F84" s="366">
        <v>53.36</v>
      </c>
      <c r="G84" s="44">
        <v>3252.8</v>
      </c>
      <c r="H84" s="84">
        <f t="shared" si="54"/>
        <v>173569.408</v>
      </c>
      <c r="I84" s="424"/>
      <c r="J84" s="87">
        <v>19</v>
      </c>
      <c r="K84" s="57">
        <v>1440</v>
      </c>
      <c r="L84" s="86">
        <v>75.78947368421052</v>
      </c>
      <c r="M84" s="427">
        <v>19</v>
      </c>
      <c r="N84" s="57">
        <f t="shared" si="55"/>
        <v>1259.1483870967743</v>
      </c>
      <c r="O84" s="186">
        <f t="shared" si="56"/>
        <v>66.270967741935493</v>
      </c>
      <c r="P84" s="54">
        <f t="shared" si="57"/>
        <v>0</v>
      </c>
      <c r="Q84" s="88">
        <f t="shared" si="58"/>
        <v>-9.5185059422750271</v>
      </c>
      <c r="R84" s="188">
        <f t="shared" si="59"/>
        <v>0.87440860215053784</v>
      </c>
      <c r="S84" s="463"/>
      <c r="T84" s="50">
        <v>0.41875000000000001</v>
      </c>
      <c r="U84" s="50">
        <v>0.52638888888888891</v>
      </c>
      <c r="V84" s="424">
        <v>22</v>
      </c>
      <c r="W84" s="421">
        <f t="shared" si="60"/>
        <v>155</v>
      </c>
      <c r="X84" s="53">
        <v>0.40833333333333338</v>
      </c>
      <c r="Y84" s="53">
        <v>0.41805555555555557</v>
      </c>
      <c r="Z84" s="54"/>
      <c r="AA84" s="54"/>
      <c r="AB84" s="451"/>
      <c r="AC84" s="451"/>
      <c r="AD84" s="438"/>
      <c r="AE84" s="438"/>
      <c r="AF84" s="48">
        <f t="shared" si="61"/>
        <v>-180.85161290322571</v>
      </c>
      <c r="AG84" s="428">
        <f t="shared" si="62"/>
        <v>0.87440860215053773</v>
      </c>
      <c r="AH84" s="463"/>
    </row>
    <row r="85" spans="1:34" ht="19.149999999999999" customHeight="1">
      <c r="A85" s="491"/>
      <c r="B85" s="110" t="s">
        <v>230</v>
      </c>
      <c r="C85" s="123"/>
      <c r="D85" s="189" t="s">
        <v>235</v>
      </c>
      <c r="E85" s="43"/>
      <c r="F85" s="366">
        <v>53.36</v>
      </c>
      <c r="G85" s="44">
        <v>2846.2</v>
      </c>
      <c r="H85" s="84">
        <f t="shared" si="54"/>
        <v>151873.23199999999</v>
      </c>
      <c r="I85" s="424"/>
      <c r="J85" s="87">
        <v>19</v>
      </c>
      <c r="K85" s="57">
        <v>1440</v>
      </c>
      <c r="L85" s="86">
        <v>75.78947368421052</v>
      </c>
      <c r="M85" s="427">
        <v>19</v>
      </c>
      <c r="N85" s="57">
        <f t="shared" si="55"/>
        <v>1264.9777777777779</v>
      </c>
      <c r="O85" s="186">
        <f t="shared" si="56"/>
        <v>66.577777777777783</v>
      </c>
      <c r="P85" s="54">
        <f t="shared" si="57"/>
        <v>0</v>
      </c>
      <c r="Q85" s="88">
        <f t="shared" si="58"/>
        <v>-9.2116959064327375</v>
      </c>
      <c r="R85" s="188">
        <f t="shared" si="59"/>
        <v>0.8784567901234569</v>
      </c>
      <c r="S85" s="463"/>
      <c r="T85" s="50">
        <v>0.56805555555555554</v>
      </c>
      <c r="U85" s="50">
        <v>0.66180555555555554</v>
      </c>
      <c r="V85" s="424">
        <v>7</v>
      </c>
      <c r="W85" s="421">
        <f t="shared" si="60"/>
        <v>135</v>
      </c>
      <c r="X85" s="53"/>
      <c r="Y85" s="53"/>
      <c r="Z85" s="54"/>
      <c r="AA85" s="54"/>
      <c r="AB85" s="451"/>
      <c r="AC85" s="451"/>
      <c r="AD85" s="438"/>
      <c r="AE85" s="438"/>
      <c r="AF85" s="48">
        <f t="shared" si="61"/>
        <v>-175.02222222222213</v>
      </c>
      <c r="AG85" s="428">
        <f t="shared" si="62"/>
        <v>0.8784567901234569</v>
      </c>
      <c r="AH85" s="463"/>
    </row>
    <row r="86" spans="1:34" ht="19.149999999999999" customHeight="1">
      <c r="A86" s="491"/>
      <c r="B86" s="110" t="s">
        <v>196</v>
      </c>
      <c r="C86" s="97"/>
      <c r="D86" s="189" t="s">
        <v>254</v>
      </c>
      <c r="E86" s="43"/>
      <c r="F86" s="366">
        <v>56.43</v>
      </c>
      <c r="G86" s="44">
        <v>963</v>
      </c>
      <c r="H86" s="84">
        <f t="shared" si="54"/>
        <v>54342.09</v>
      </c>
      <c r="I86" s="424"/>
      <c r="J86" s="87">
        <v>18</v>
      </c>
      <c r="K86" s="57">
        <v>1500</v>
      </c>
      <c r="L86" s="86">
        <v>83.333333333333329</v>
      </c>
      <c r="M86" s="427">
        <v>18</v>
      </c>
      <c r="N86" s="57">
        <f t="shared" si="55"/>
        <v>1313.1818181818182</v>
      </c>
      <c r="O86" s="186">
        <f t="shared" si="56"/>
        <v>72.954545454545453</v>
      </c>
      <c r="P86" s="54">
        <f t="shared" si="57"/>
        <v>0</v>
      </c>
      <c r="Q86" s="88">
        <f t="shared" si="58"/>
        <v>-10.378787878787875</v>
      </c>
      <c r="R86" s="188">
        <f t="shared" si="59"/>
        <v>0.87545454545454549</v>
      </c>
      <c r="S86" s="463"/>
      <c r="T86" s="50">
        <v>0.66597222222222219</v>
      </c>
      <c r="U86" s="50">
        <v>0.69652777777777775</v>
      </c>
      <c r="V86" s="424">
        <v>6</v>
      </c>
      <c r="W86" s="421">
        <f t="shared" si="60"/>
        <v>44</v>
      </c>
      <c r="X86" s="53"/>
      <c r="Y86" s="53"/>
      <c r="Z86" s="54"/>
      <c r="AA86" s="54"/>
      <c r="AB86" s="451"/>
      <c r="AC86" s="451"/>
      <c r="AD86" s="438"/>
      <c r="AE86" s="438"/>
      <c r="AF86" s="48">
        <f t="shared" si="61"/>
        <v>-186.81818181818176</v>
      </c>
      <c r="AG86" s="428">
        <f t="shared" si="62"/>
        <v>0.87545454545454549</v>
      </c>
      <c r="AH86" s="463"/>
    </row>
    <row r="87" spans="1:34" ht="19.149999999999999" customHeight="1">
      <c r="A87" s="491"/>
      <c r="B87" s="110" t="s">
        <v>230</v>
      </c>
      <c r="C87" s="97"/>
      <c r="D87" s="189" t="s">
        <v>239</v>
      </c>
      <c r="E87" s="43"/>
      <c r="F87" s="366">
        <v>59.54</v>
      </c>
      <c r="G87" s="44">
        <v>1829</v>
      </c>
      <c r="H87" s="84">
        <f t="shared" si="54"/>
        <v>108898.66</v>
      </c>
      <c r="I87" s="424"/>
      <c r="J87" s="87">
        <v>18</v>
      </c>
      <c r="K87" s="57">
        <v>1385</v>
      </c>
      <c r="L87" s="86">
        <v>76.944444444444443</v>
      </c>
      <c r="M87" s="427">
        <v>18</v>
      </c>
      <c r="N87" s="57">
        <f t="shared" si="55"/>
        <v>1233.0337078651685</v>
      </c>
      <c r="O87" s="186">
        <f t="shared" si="56"/>
        <v>68.50187265917603</v>
      </c>
      <c r="P87" s="54">
        <f t="shared" si="57"/>
        <v>0</v>
      </c>
      <c r="Q87" s="88">
        <f t="shared" si="58"/>
        <v>-8.442571785268413</v>
      </c>
      <c r="R87" s="188">
        <f t="shared" si="59"/>
        <v>0.8902770453900134</v>
      </c>
      <c r="S87" s="463"/>
      <c r="T87" s="50">
        <v>0.71249999999999991</v>
      </c>
      <c r="U87" s="50">
        <v>0.77430555555555547</v>
      </c>
      <c r="V87" s="424">
        <v>23</v>
      </c>
      <c r="W87" s="421">
        <f t="shared" si="60"/>
        <v>89</v>
      </c>
      <c r="X87" s="53">
        <v>0.7006944444444444</v>
      </c>
      <c r="Y87" s="53">
        <v>0.71180555555555547</v>
      </c>
      <c r="Z87" s="54"/>
      <c r="AA87" s="54"/>
      <c r="AB87" s="451"/>
      <c r="AC87" s="451"/>
      <c r="AD87" s="438"/>
      <c r="AE87" s="438"/>
      <c r="AF87" s="48">
        <f t="shared" si="61"/>
        <v>-151.96629213483152</v>
      </c>
      <c r="AG87" s="428">
        <f t="shared" si="62"/>
        <v>0.89027704539001329</v>
      </c>
      <c r="AH87" s="463"/>
    </row>
    <row r="88" spans="1:34" ht="19.149999999999999" customHeight="1">
      <c r="A88" s="491"/>
      <c r="B88" s="110" t="s">
        <v>230</v>
      </c>
      <c r="C88" s="434"/>
      <c r="D88" s="189" t="s">
        <v>235</v>
      </c>
      <c r="E88" s="43"/>
      <c r="F88" s="366">
        <v>53.36</v>
      </c>
      <c r="G88" s="57">
        <v>2033</v>
      </c>
      <c r="H88" s="84">
        <f t="shared" si="54"/>
        <v>108480.88</v>
      </c>
      <c r="I88" s="424">
        <v>1</v>
      </c>
      <c r="J88" s="87">
        <v>19</v>
      </c>
      <c r="K88" s="57">
        <v>1440</v>
      </c>
      <c r="L88" s="86">
        <v>75.78947368421052</v>
      </c>
      <c r="M88" s="427">
        <v>19</v>
      </c>
      <c r="N88" s="57">
        <f t="shared" si="55"/>
        <v>1257.5257731958768</v>
      </c>
      <c r="O88" s="186">
        <f t="shared" si="56"/>
        <v>66.185567010309299</v>
      </c>
      <c r="P88" s="54">
        <f t="shared" si="57"/>
        <v>0</v>
      </c>
      <c r="Q88" s="88">
        <f t="shared" si="58"/>
        <v>-9.6039066739012213</v>
      </c>
      <c r="R88" s="188">
        <f t="shared" si="59"/>
        <v>0.8732817869415811</v>
      </c>
      <c r="S88" s="463"/>
      <c r="T88" s="50">
        <v>0.77847222222222212</v>
      </c>
      <c r="U88" s="50">
        <v>0.84583333333333321</v>
      </c>
      <c r="V88" s="424">
        <v>6</v>
      </c>
      <c r="W88" s="421">
        <f t="shared" si="60"/>
        <v>96.999999999999972</v>
      </c>
      <c r="X88" s="53"/>
      <c r="Y88" s="53"/>
      <c r="Z88" s="54"/>
      <c r="AA88" s="54"/>
      <c r="AB88" s="451"/>
      <c r="AC88" s="451"/>
      <c r="AD88" s="438"/>
      <c r="AE88" s="438"/>
      <c r="AF88" s="48">
        <f t="shared" si="61"/>
        <v>-182.47422680412319</v>
      </c>
      <c r="AG88" s="428">
        <f t="shared" si="62"/>
        <v>0.8732817869415811</v>
      </c>
      <c r="AH88" s="463"/>
    </row>
    <row r="89" spans="1:34" ht="19.149999999999999" customHeight="1">
      <c r="A89" s="491"/>
      <c r="B89" s="110">
        <v>0</v>
      </c>
      <c r="C89" s="434"/>
      <c r="D89" s="42"/>
      <c r="E89" s="43"/>
      <c r="F89" s="366" t="s">
        <v>105</v>
      </c>
      <c r="G89" s="115"/>
      <c r="H89" s="84">
        <f t="shared" si="54"/>
        <v>0</v>
      </c>
      <c r="I89" s="424"/>
      <c r="J89" s="87"/>
      <c r="K89" s="57"/>
      <c r="L89" s="86"/>
      <c r="M89" s="427"/>
      <c r="N89" s="57"/>
      <c r="O89" s="186"/>
      <c r="P89" s="54"/>
      <c r="Q89" s="88"/>
      <c r="R89" s="188"/>
      <c r="S89" s="463"/>
      <c r="T89" s="50"/>
      <c r="U89" s="50"/>
      <c r="V89" s="424"/>
      <c r="W89" s="421"/>
      <c r="X89" s="53"/>
      <c r="Y89" s="53"/>
      <c r="Z89" s="54"/>
      <c r="AA89" s="54"/>
      <c r="AB89" s="451"/>
      <c r="AC89" s="451"/>
      <c r="AD89" s="438"/>
      <c r="AE89" s="438"/>
      <c r="AF89" s="48">
        <f t="shared" si="61"/>
        <v>0</v>
      </c>
      <c r="AG89" s="428" t="e">
        <f t="shared" si="62"/>
        <v>#DIV/0!</v>
      </c>
      <c r="AH89" s="463"/>
    </row>
    <row r="90" spans="1:34" ht="19.149999999999999" customHeight="1">
      <c r="A90" s="491"/>
      <c r="B90" s="110">
        <v>0</v>
      </c>
      <c r="C90" s="434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27"/>
      <c r="N90" s="57"/>
      <c r="O90" s="186"/>
      <c r="P90" s="54"/>
      <c r="Q90" s="88"/>
      <c r="R90" s="188"/>
      <c r="S90" s="463"/>
      <c r="T90" s="50"/>
      <c r="U90" s="50"/>
      <c r="V90" s="424"/>
      <c r="W90" s="421">
        <f t="shared" si="60"/>
        <v>0</v>
      </c>
      <c r="X90" s="191"/>
      <c r="Y90" s="191"/>
      <c r="Z90" s="54"/>
      <c r="AA90" s="54"/>
      <c r="AB90" s="451"/>
      <c r="AC90" s="451"/>
      <c r="AD90" s="438"/>
      <c r="AE90" s="438"/>
      <c r="AF90" s="48">
        <f t="shared" si="61"/>
        <v>0</v>
      </c>
      <c r="AG90" s="428" t="e">
        <f t="shared" si="62"/>
        <v>#DIV/0!</v>
      </c>
      <c r="AH90" s="463"/>
    </row>
    <row r="91" spans="1:34" ht="19.149999999999999" customHeight="1">
      <c r="A91" s="491"/>
      <c r="B91" s="110">
        <v>0</v>
      </c>
      <c r="C91" s="434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27" t="s">
        <v>49</v>
      </c>
      <c r="N91" s="57"/>
      <c r="O91" s="186"/>
      <c r="P91" s="54"/>
      <c r="Q91" s="88"/>
      <c r="R91" s="188"/>
      <c r="S91" s="464"/>
      <c r="T91" s="50"/>
      <c r="U91" s="50"/>
      <c r="V91" s="424"/>
      <c r="W91" s="421">
        <f t="shared" si="60"/>
        <v>0</v>
      </c>
      <c r="X91" s="116"/>
      <c r="Y91" s="116"/>
      <c r="Z91" s="54"/>
      <c r="AA91" s="54"/>
      <c r="AB91" s="451"/>
      <c r="AC91" s="451"/>
      <c r="AD91" s="438"/>
      <c r="AE91" s="438"/>
      <c r="AF91" s="48">
        <f t="shared" si="61"/>
        <v>0</v>
      </c>
      <c r="AG91" s="428" t="e">
        <f t="shared" si="62"/>
        <v>#DIV/0!</v>
      </c>
      <c r="AH91" s="464"/>
    </row>
    <row r="92" spans="1:34" ht="19.149999999999999" customHeight="1">
      <c r="A92" s="491"/>
      <c r="B92" s="110">
        <v>0</v>
      </c>
      <c r="C92" s="434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464"/>
      <c r="T92" s="50"/>
      <c r="U92" s="50"/>
      <c r="V92" s="424"/>
      <c r="W92" s="421">
        <f t="shared" si="60"/>
        <v>0</v>
      </c>
      <c r="X92" s="183"/>
      <c r="Y92" s="183"/>
      <c r="Z92" s="125"/>
      <c r="AA92" s="125"/>
      <c r="AB92" s="451"/>
      <c r="AC92" s="451"/>
      <c r="AD92" s="438"/>
      <c r="AE92" s="438"/>
      <c r="AF92" s="48">
        <f t="shared" si="61"/>
        <v>0</v>
      </c>
      <c r="AG92" s="428" t="e">
        <f t="shared" si="62"/>
        <v>#DIV/0!</v>
      </c>
      <c r="AH92" s="464"/>
    </row>
    <row r="93" spans="1:34" ht="19.149999999999999" customHeight="1">
      <c r="A93" s="491"/>
      <c r="B93" s="425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27"/>
      <c r="N93" s="57"/>
      <c r="O93" s="86"/>
      <c r="P93" s="54"/>
      <c r="Q93" s="88"/>
      <c r="R93" s="431"/>
      <c r="S93" s="492"/>
      <c r="T93" s="63"/>
      <c r="U93" s="63"/>
      <c r="V93" s="425"/>
      <c r="W93" s="421">
        <f t="shared" si="60"/>
        <v>0</v>
      </c>
      <c r="X93" s="200"/>
      <c r="Y93" s="200"/>
      <c r="Z93" s="125"/>
      <c r="AA93" s="125"/>
      <c r="AB93" s="451"/>
      <c r="AC93" s="451"/>
      <c r="AD93" s="438"/>
      <c r="AE93" s="438"/>
      <c r="AF93" s="48">
        <f t="shared" si="61"/>
        <v>0</v>
      </c>
      <c r="AG93" s="428" t="e">
        <f t="shared" si="62"/>
        <v>#DIV/0!</v>
      </c>
      <c r="AH93" s="464"/>
    </row>
    <row r="94" spans="1:34" ht="19.149999999999999" customHeight="1">
      <c r="A94" s="491"/>
      <c r="B94" s="425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1"/>
      <c r="S94" s="492"/>
      <c r="T94" s="63"/>
      <c r="U94" s="63"/>
      <c r="V94" s="425"/>
      <c r="W94" s="421">
        <f>(U94-T94)*24*60</f>
        <v>0</v>
      </c>
      <c r="X94" s="200"/>
      <c r="Y94" s="200"/>
      <c r="Z94" s="125"/>
      <c r="AA94" s="125"/>
      <c r="AB94" s="451"/>
      <c r="AC94" s="451"/>
      <c r="AD94" s="438"/>
      <c r="AE94" s="438"/>
      <c r="AF94" s="48">
        <f t="shared" si="61"/>
        <v>0</v>
      </c>
      <c r="AG94" s="428" t="e">
        <f t="shared" si="62"/>
        <v>#DIV/0!</v>
      </c>
      <c r="AH94" s="464"/>
    </row>
    <row r="95" spans="1:34" ht="19.149999999999999" customHeight="1">
      <c r="A95" s="491"/>
      <c r="B95" s="203">
        <v>0</v>
      </c>
      <c r="C95" s="100" t="s">
        <v>242</v>
      </c>
      <c r="D95" s="478" t="s">
        <v>118</v>
      </c>
      <c r="E95" s="478"/>
      <c r="F95" s="360"/>
      <c r="G95" s="70"/>
      <c r="H95" s="204"/>
      <c r="I95" s="103"/>
      <c r="J95" s="205">
        <v>18.166666666666668</v>
      </c>
      <c r="K95" s="205">
        <v>1440.8333333333333</v>
      </c>
      <c r="L95" s="206">
        <v>79.607699805068222</v>
      </c>
      <c r="M95" s="205">
        <f t="shared" ref="M95:O95" si="63">AVERAGE(M83:M94)</f>
        <v>18.166666666666668</v>
      </c>
      <c r="N95" s="205">
        <f t="shared" si="63"/>
        <v>1275.3376466598331</v>
      </c>
      <c r="O95" s="206">
        <f t="shared" si="63"/>
        <v>70.541771938973838</v>
      </c>
      <c r="P95" s="207">
        <f>M95-J95</f>
        <v>0</v>
      </c>
      <c r="Q95" s="208">
        <f t="shared" ref="Q95:Q102" si="64">O95-L95</f>
        <v>-9.0659278660943841</v>
      </c>
      <c r="R95" s="209">
        <f>O95/L95</f>
        <v>0.88611744984098628</v>
      </c>
      <c r="S95" s="46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51"/>
      <c r="AC95" s="451"/>
      <c r="AD95" s="107">
        <f>SUM(AD83:AD94)</f>
        <v>0</v>
      </c>
      <c r="AE95" s="107">
        <f>SUM(AE83:AE94)</f>
        <v>0</v>
      </c>
      <c r="AF95" s="65">
        <f t="shared" si="61"/>
        <v>-165.49568667350013</v>
      </c>
      <c r="AG95" s="429">
        <f t="shared" si="62"/>
        <v>0.88513891034806236</v>
      </c>
      <c r="AH95" s="464"/>
    </row>
    <row r="96" spans="1:34" ht="19.149999999999999" customHeight="1">
      <c r="A96" s="493" t="s">
        <v>243</v>
      </c>
      <c r="B96" s="424" t="s">
        <v>203</v>
      </c>
      <c r="C96" s="97"/>
      <c r="D96" s="42" t="s">
        <v>244</v>
      </c>
      <c r="E96" s="43"/>
      <c r="F96" s="359">
        <v>36.92</v>
      </c>
      <c r="G96" s="44">
        <v>3084</v>
      </c>
      <c r="H96" s="45">
        <f t="shared" ref="H96:H106" si="65">F96*G96</f>
        <v>113861.28</v>
      </c>
      <c r="I96" s="424"/>
      <c r="J96" s="46">
        <v>6</v>
      </c>
      <c r="K96" s="44">
        <v>1636</v>
      </c>
      <c r="L96" s="47">
        <v>272.66666666666669</v>
      </c>
      <c r="M96" s="422">
        <v>6</v>
      </c>
      <c r="N96" s="44">
        <f t="shared" ref="N96:N102" si="66">G96/W96*60</f>
        <v>1445.6249999999995</v>
      </c>
      <c r="O96" s="47">
        <f t="shared" ref="O96:O102" si="67">N96/M96</f>
        <v>240.93749999999991</v>
      </c>
      <c r="P96" s="48">
        <f t="shared" ref="P96:P102" si="68">M96-J96</f>
        <v>0</v>
      </c>
      <c r="Q96" s="49">
        <f t="shared" si="64"/>
        <v>-31.729166666666771</v>
      </c>
      <c r="R96" s="428">
        <f t="shared" ref="R96:R102" si="69">O96/L96</f>
        <v>0.88363386308068426</v>
      </c>
      <c r="S96" s="463">
        <f>R108</f>
        <v>0.87568514922494867</v>
      </c>
      <c r="T96" s="89">
        <v>0.33333333333333331</v>
      </c>
      <c r="U96" s="89">
        <v>0.42222222222222222</v>
      </c>
      <c r="V96" s="438">
        <v>5</v>
      </c>
      <c r="W96" s="90">
        <f t="shared" ref="W96:W122" si="70">(U96-T96)*24*60</f>
        <v>128.00000000000003</v>
      </c>
      <c r="X96" s="96"/>
      <c r="Y96" s="96"/>
      <c r="Z96" s="54"/>
      <c r="AA96" s="54"/>
      <c r="AB96" s="451"/>
      <c r="AC96" s="451"/>
      <c r="AD96" s="438"/>
      <c r="AE96" s="438"/>
      <c r="AF96" s="54">
        <f t="shared" si="61"/>
        <v>-190.37500000000045</v>
      </c>
      <c r="AG96" s="431">
        <f t="shared" si="62"/>
        <v>0.88363386308068437</v>
      </c>
      <c r="AH96" s="472">
        <f>AG108</f>
        <v>0.86909930760866638</v>
      </c>
    </row>
    <row r="97" spans="1:34" s="218" customFormat="1" ht="19.149999999999999" customHeight="1">
      <c r="A97" s="493"/>
      <c r="B97" s="424" t="s">
        <v>203</v>
      </c>
      <c r="C97" s="210"/>
      <c r="D97" s="211" t="s">
        <v>245</v>
      </c>
      <c r="E97" s="56"/>
      <c r="F97" s="370">
        <v>29.113149847094796</v>
      </c>
      <c r="G97" s="212">
        <v>2826.6</v>
      </c>
      <c r="H97" s="213">
        <f t="shared" si="65"/>
        <v>82291.229357798147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1345.9999999999995</v>
      </c>
      <c r="O97" s="47">
        <f t="shared" si="67"/>
        <v>67.299999999999983</v>
      </c>
      <c r="P97" s="48">
        <f t="shared" si="68"/>
        <v>0</v>
      </c>
      <c r="Q97" s="49">
        <f t="shared" si="64"/>
        <v>-7.7000000000000171</v>
      </c>
      <c r="R97" s="428">
        <f t="shared" si="69"/>
        <v>0.89733333333333309</v>
      </c>
      <c r="S97" s="463"/>
      <c r="T97" s="214">
        <v>0.4375</v>
      </c>
      <c r="U97" s="214">
        <v>0.52500000000000002</v>
      </c>
      <c r="V97" s="215">
        <v>22</v>
      </c>
      <c r="W97" s="90">
        <f t="shared" si="70"/>
        <v>126.00000000000003</v>
      </c>
      <c r="X97" s="53">
        <v>0.42638888888888887</v>
      </c>
      <c r="Y97" s="53">
        <v>0.4368055555555555</v>
      </c>
      <c r="Z97" s="54"/>
      <c r="AA97" s="54"/>
      <c r="AB97" s="451"/>
      <c r="AC97" s="451"/>
      <c r="AD97" s="215"/>
      <c r="AE97" s="215">
        <v>2</v>
      </c>
      <c r="AF97" s="216">
        <f t="shared" si="61"/>
        <v>-154.00000000000045</v>
      </c>
      <c r="AG97" s="217">
        <f t="shared" si="62"/>
        <v>0.89733333333333298</v>
      </c>
      <c r="AH97" s="472"/>
    </row>
    <row r="98" spans="1:34" s="221" customFormat="1" ht="19.149999999999999" customHeight="1">
      <c r="A98" s="493"/>
      <c r="B98" s="424" t="s">
        <v>230</v>
      </c>
      <c r="C98" s="55"/>
      <c r="D98" s="42" t="s">
        <v>247</v>
      </c>
      <c r="E98" s="83"/>
      <c r="F98" s="370">
        <v>59.34</v>
      </c>
      <c r="G98" s="57">
        <v>1027</v>
      </c>
      <c r="H98" s="213">
        <f t="shared" si="65"/>
        <v>60942.18</v>
      </c>
      <c r="I98" s="438"/>
      <c r="J98" s="46">
        <v>17</v>
      </c>
      <c r="K98" s="44">
        <v>1440</v>
      </c>
      <c r="L98" s="47">
        <v>84.705882352941174</v>
      </c>
      <c r="M98" s="87">
        <v>17</v>
      </c>
      <c r="N98" s="44">
        <f t="shared" si="66"/>
        <v>1208.2352941176478</v>
      </c>
      <c r="O98" s="47">
        <f t="shared" si="67"/>
        <v>71.072664359861633</v>
      </c>
      <c r="P98" s="48">
        <f t="shared" si="68"/>
        <v>0</v>
      </c>
      <c r="Q98" s="49">
        <f t="shared" si="64"/>
        <v>-13.633217993079541</v>
      </c>
      <c r="R98" s="428">
        <f t="shared" si="69"/>
        <v>0.83905228758169992</v>
      </c>
      <c r="S98" s="463"/>
      <c r="T98" s="89">
        <v>0.56666666666666665</v>
      </c>
      <c r="U98" s="89">
        <v>0.6020833333333333</v>
      </c>
      <c r="V98" s="438">
        <v>7</v>
      </c>
      <c r="W98" s="90">
        <f t="shared" si="70"/>
        <v>50.999999999999979</v>
      </c>
      <c r="X98" s="219"/>
      <c r="Y98" s="219"/>
      <c r="Z98" s="220"/>
      <c r="AA98" s="220"/>
      <c r="AB98" s="451"/>
      <c r="AC98" s="451"/>
      <c r="AD98" s="438"/>
      <c r="AE98" s="438"/>
      <c r="AF98" s="54">
        <f t="shared" si="61"/>
        <v>-231.76470588235225</v>
      </c>
      <c r="AG98" s="431">
        <f t="shared" si="62"/>
        <v>0.83905228758169981</v>
      </c>
      <c r="AH98" s="472"/>
    </row>
    <row r="99" spans="1:34" ht="19.149999999999999" customHeight="1">
      <c r="A99" s="493"/>
      <c r="B99" s="424" t="s">
        <v>230</v>
      </c>
      <c r="C99" s="81"/>
      <c r="D99" s="82" t="s">
        <v>241</v>
      </c>
      <c r="E99" s="83"/>
      <c r="F99" s="370">
        <v>77.349999999999994</v>
      </c>
      <c r="G99" s="57">
        <v>1160</v>
      </c>
      <c r="H99" s="213">
        <f t="shared" si="65"/>
        <v>89726</v>
      </c>
      <c r="I99" s="438"/>
      <c r="J99" s="46">
        <v>19</v>
      </c>
      <c r="K99" s="44">
        <v>1440</v>
      </c>
      <c r="L99" s="47">
        <v>75.78947368421052</v>
      </c>
      <c r="M99" s="422">
        <v>18</v>
      </c>
      <c r="N99" s="44">
        <f t="shared" si="66"/>
        <v>1200.0000000000009</v>
      </c>
      <c r="O99" s="47">
        <f t="shared" si="67"/>
        <v>66.666666666666714</v>
      </c>
      <c r="P99" s="48">
        <f t="shared" si="68"/>
        <v>-1</v>
      </c>
      <c r="Q99" s="49">
        <f t="shared" si="64"/>
        <v>-9.1228070175438063</v>
      </c>
      <c r="R99" s="428">
        <f t="shared" si="69"/>
        <v>0.87962962962963032</v>
      </c>
      <c r="S99" s="463"/>
      <c r="T99" s="89">
        <v>0.60763888888888884</v>
      </c>
      <c r="U99" s="89">
        <v>0.64791666666666659</v>
      </c>
      <c r="V99" s="438">
        <v>8</v>
      </c>
      <c r="W99" s="90">
        <f t="shared" si="70"/>
        <v>57.999999999999957</v>
      </c>
      <c r="X99" s="183"/>
      <c r="Y99" s="183"/>
      <c r="Z99" s="125"/>
      <c r="AA99" s="125"/>
      <c r="AB99" s="451"/>
      <c r="AC99" s="451"/>
      <c r="AD99" s="438"/>
      <c r="AE99" s="438"/>
      <c r="AF99" s="216">
        <f t="shared" si="61"/>
        <v>-239.99999999999909</v>
      </c>
      <c r="AG99" s="217">
        <f t="shared" si="62"/>
        <v>0.83333333333333393</v>
      </c>
      <c r="AH99" s="472"/>
    </row>
    <row r="100" spans="1:34" s="221" customFormat="1" ht="19.149999999999999" customHeight="1">
      <c r="A100" s="493"/>
      <c r="B100" s="424" t="s">
        <v>230</v>
      </c>
      <c r="C100" s="55"/>
      <c r="D100" s="42" t="s">
        <v>238</v>
      </c>
      <c r="E100" s="83"/>
      <c r="F100" s="370">
        <v>71.55</v>
      </c>
      <c r="G100" s="57">
        <v>1039</v>
      </c>
      <c r="H100" s="213">
        <f t="shared" si="65"/>
        <v>74340.45</v>
      </c>
      <c r="I100" s="438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1176.2264150943402</v>
      </c>
      <c r="O100" s="47">
        <f t="shared" si="67"/>
        <v>65.345911949685558</v>
      </c>
      <c r="P100" s="48">
        <f t="shared" si="68"/>
        <v>0</v>
      </c>
      <c r="Q100" s="49">
        <f t="shared" si="64"/>
        <v>-11.598532494758885</v>
      </c>
      <c r="R100" s="428">
        <f t="shared" si="69"/>
        <v>0.84926094952659936</v>
      </c>
      <c r="S100" s="463"/>
      <c r="T100" s="214">
        <v>0.65208333333333324</v>
      </c>
      <c r="U100" s="214">
        <v>0.68888888888888877</v>
      </c>
      <c r="V100" s="215">
        <v>6</v>
      </c>
      <c r="W100" s="90">
        <f t="shared" si="70"/>
        <v>52.999999999999972</v>
      </c>
      <c r="X100" s="222"/>
      <c r="Y100" s="222"/>
      <c r="Z100" s="220"/>
      <c r="AA100" s="220"/>
      <c r="AB100" s="451"/>
      <c r="AC100" s="451"/>
      <c r="AD100" s="438"/>
      <c r="AE100" s="438"/>
      <c r="AF100" s="54">
        <f t="shared" si="61"/>
        <v>-208.77358490565985</v>
      </c>
      <c r="AG100" s="431">
        <f t="shared" si="62"/>
        <v>0.84926094952659936</v>
      </c>
      <c r="AH100" s="472"/>
    </row>
    <row r="101" spans="1:34" s="221" customFormat="1" ht="19.149999999999999" customHeight="1">
      <c r="A101" s="493"/>
      <c r="B101" s="424" t="s">
        <v>203</v>
      </c>
      <c r="C101" s="55"/>
      <c r="D101" s="82" t="s">
        <v>245</v>
      </c>
      <c r="E101" s="83"/>
      <c r="F101" s="370">
        <v>29.113149847094796</v>
      </c>
      <c r="G101" s="57">
        <v>1211.3999999999999</v>
      </c>
      <c r="H101" s="213">
        <f t="shared" si="65"/>
        <v>35267.669724770632</v>
      </c>
      <c r="I101" s="438">
        <v>1</v>
      </c>
      <c r="J101" s="46">
        <v>20</v>
      </c>
      <c r="K101" s="44">
        <v>1500</v>
      </c>
      <c r="L101" s="47">
        <v>75</v>
      </c>
      <c r="M101" s="87">
        <v>20</v>
      </c>
      <c r="N101" s="44">
        <f t="shared" si="66"/>
        <v>1397.7692307692314</v>
      </c>
      <c r="O101" s="47">
        <f t="shared" si="67"/>
        <v>69.88846153846157</v>
      </c>
      <c r="P101" s="48">
        <f t="shared" si="68"/>
        <v>0</v>
      </c>
      <c r="Q101" s="49">
        <f t="shared" si="64"/>
        <v>-5.1115384615384301</v>
      </c>
      <c r="R101" s="428">
        <f t="shared" si="69"/>
        <v>0.93184615384615421</v>
      </c>
      <c r="S101" s="463"/>
      <c r="T101" s="214">
        <v>0.70486111111111094</v>
      </c>
      <c r="U101" s="89">
        <v>0.74097222222222203</v>
      </c>
      <c r="V101" s="215">
        <v>23</v>
      </c>
      <c r="W101" s="90">
        <f t="shared" si="70"/>
        <v>51.999999999999972</v>
      </c>
      <c r="X101" s="223">
        <v>0.69374999999999998</v>
      </c>
      <c r="Y101" s="223">
        <v>0.70416666666666661</v>
      </c>
      <c r="Z101" s="220"/>
      <c r="AA101" s="220"/>
      <c r="AB101" s="451"/>
      <c r="AC101" s="451"/>
      <c r="AD101" s="438"/>
      <c r="AE101" s="438"/>
      <c r="AF101" s="216">
        <f t="shared" si="61"/>
        <v>-102.2307692307686</v>
      </c>
      <c r="AG101" s="217">
        <f t="shared" si="62"/>
        <v>0.93184615384615421</v>
      </c>
      <c r="AH101" s="472"/>
    </row>
    <row r="102" spans="1:34" s="221" customFormat="1" ht="19.149999999999999" customHeight="1">
      <c r="A102" s="493"/>
      <c r="B102" s="424" t="s">
        <v>196</v>
      </c>
      <c r="C102" s="178"/>
      <c r="D102" s="179" t="s">
        <v>284</v>
      </c>
      <c r="E102" s="180"/>
      <c r="F102" s="370">
        <v>54.29</v>
      </c>
      <c r="G102" s="57">
        <v>809</v>
      </c>
      <c r="H102" s="213">
        <f t="shared" si="65"/>
        <v>43920.61</v>
      </c>
      <c r="I102" s="424"/>
      <c r="J102" s="46">
        <v>15</v>
      </c>
      <c r="K102" s="44">
        <v>1440</v>
      </c>
      <c r="L102" s="47">
        <v>96</v>
      </c>
      <c r="M102" s="87">
        <v>15</v>
      </c>
      <c r="N102" s="44">
        <f t="shared" si="66"/>
        <v>1213.4999999999995</v>
      </c>
      <c r="O102" s="47">
        <f t="shared" si="67"/>
        <v>80.899999999999963</v>
      </c>
      <c r="P102" s="48">
        <f t="shared" si="68"/>
        <v>0</v>
      </c>
      <c r="Q102" s="49">
        <f t="shared" si="64"/>
        <v>-15.100000000000037</v>
      </c>
      <c r="R102" s="428">
        <f t="shared" si="69"/>
        <v>0.84270833333333295</v>
      </c>
      <c r="S102" s="463"/>
      <c r="T102" s="214">
        <v>0.74444444444444424</v>
      </c>
      <c r="U102" s="214">
        <v>0.77222222222222203</v>
      </c>
      <c r="V102" s="215">
        <v>5</v>
      </c>
      <c r="W102" s="90">
        <f t="shared" si="70"/>
        <v>40.000000000000014</v>
      </c>
      <c r="X102" s="223"/>
      <c r="Y102" s="223"/>
      <c r="Z102" s="220"/>
      <c r="AA102" s="220"/>
      <c r="AB102" s="451"/>
      <c r="AC102" s="451"/>
      <c r="AD102" s="438"/>
      <c r="AE102" s="438"/>
      <c r="AF102" s="54">
        <f t="shared" si="61"/>
        <v>-226.50000000000045</v>
      </c>
      <c r="AG102" s="431">
        <f t="shared" si="62"/>
        <v>0.84270833333333306</v>
      </c>
      <c r="AH102" s="472"/>
    </row>
    <row r="103" spans="1:34" s="221" customFormat="1" ht="19.149999999999999" customHeight="1">
      <c r="A103" s="493"/>
      <c r="B103" s="424">
        <v>0</v>
      </c>
      <c r="C103" s="224"/>
      <c r="D103" s="82"/>
      <c r="E103" s="83"/>
      <c r="F103" s="370" t="s">
        <v>105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28"/>
      <c r="S103" s="463"/>
      <c r="T103" s="214"/>
      <c r="U103" s="214"/>
      <c r="V103" s="215"/>
      <c r="W103" s="90">
        <f t="shared" si="70"/>
        <v>0</v>
      </c>
      <c r="X103" s="223"/>
      <c r="Y103" s="223"/>
      <c r="Z103" s="220"/>
      <c r="AA103" s="220"/>
      <c r="AB103" s="451"/>
      <c r="AC103" s="451"/>
      <c r="AD103" s="438"/>
      <c r="AE103" s="438"/>
      <c r="AF103" s="216">
        <f t="shared" si="61"/>
        <v>0</v>
      </c>
      <c r="AG103" s="217" t="e">
        <f t="shared" si="62"/>
        <v>#DIV/0!</v>
      </c>
      <c r="AH103" s="472"/>
    </row>
    <row r="104" spans="1:34" s="221" customFormat="1" ht="19.149999999999999" customHeight="1">
      <c r="A104" s="493"/>
      <c r="B104" s="424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8"/>
      <c r="S104" s="46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451"/>
      <c r="AC104" s="451"/>
      <c r="AD104" s="438"/>
      <c r="AE104" s="438"/>
      <c r="AF104" s="54">
        <f t="shared" si="61"/>
        <v>0</v>
      </c>
      <c r="AG104" s="431" t="e">
        <f t="shared" si="62"/>
        <v>#DIV/0!</v>
      </c>
      <c r="AH104" s="472"/>
    </row>
    <row r="105" spans="1:34" s="221" customFormat="1" ht="19.149999999999999" customHeight="1">
      <c r="A105" s="493"/>
      <c r="B105" s="424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8"/>
      <c r="S105" s="46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451"/>
      <c r="AC105" s="451"/>
      <c r="AD105" s="438"/>
      <c r="AE105" s="438"/>
      <c r="AF105" s="216">
        <f t="shared" si="61"/>
        <v>0</v>
      </c>
      <c r="AG105" s="217" t="e">
        <f t="shared" si="62"/>
        <v>#DIV/0!</v>
      </c>
      <c r="AH105" s="472"/>
    </row>
    <row r="106" spans="1:34" s="221" customFormat="1" ht="19.149999999999999" customHeight="1">
      <c r="A106" s="493"/>
      <c r="B106" s="424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1"/>
      <c r="S106" s="492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451"/>
      <c r="AC106" s="451"/>
      <c r="AD106" s="438"/>
      <c r="AE106" s="438"/>
      <c r="AF106" s="220"/>
      <c r="AG106" s="431"/>
      <c r="AH106" s="472"/>
    </row>
    <row r="107" spans="1:34" s="221" customFormat="1" ht="19.149999999999999" customHeight="1">
      <c r="A107" s="493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1"/>
      <c r="S107" s="492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451"/>
      <c r="AC107" s="451"/>
      <c r="AD107" s="438"/>
      <c r="AE107" s="438"/>
      <c r="AF107" s="220"/>
      <c r="AG107" s="431"/>
      <c r="AH107" s="472"/>
    </row>
    <row r="108" spans="1:34" ht="19.149999999999999" customHeight="1">
      <c r="A108" s="493"/>
      <c r="B108" s="110">
        <v>0</v>
      </c>
      <c r="C108" s="100" t="s">
        <v>250</v>
      </c>
      <c r="D108" s="478" t="s">
        <v>118</v>
      </c>
      <c r="E108" s="478"/>
      <c r="F108" s="371"/>
      <c r="G108" s="101"/>
      <c r="H108" s="102"/>
      <c r="I108" s="103"/>
      <c r="J108" s="101">
        <v>16.428571428571427</v>
      </c>
      <c r="K108" s="101">
        <v>1477.2857142857142</v>
      </c>
      <c r="L108" s="104">
        <v>108.01520959260897</v>
      </c>
      <c r="M108" s="101">
        <f t="shared" ref="M108:O108" si="71">AVERAGE(M96:M107)</f>
        <v>16.285714285714285</v>
      </c>
      <c r="N108" s="101">
        <f t="shared" si="71"/>
        <v>1283.9079914258884</v>
      </c>
      <c r="O108" s="104">
        <f t="shared" si="71"/>
        <v>94.587314930667887</v>
      </c>
      <c r="P108" s="54">
        <f t="shared" ref="P108:P116" si="72">M108-J108</f>
        <v>-0.14285714285714235</v>
      </c>
      <c r="Q108" s="88">
        <f t="shared" ref="Q108:Q116" si="73">O108-L108</f>
        <v>-13.427894661941082</v>
      </c>
      <c r="R108" s="105">
        <f t="shared" ref="R108:R116" si="74">O108/L108</f>
        <v>0.87568514922494867</v>
      </c>
      <c r="S108" s="46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51"/>
      <c r="AC108" s="451"/>
      <c r="AD108" s="107">
        <f>SUM(AD96:AD107)</f>
        <v>0</v>
      </c>
      <c r="AE108" s="107">
        <f>SUM(AE96:AE107)</f>
        <v>2</v>
      </c>
      <c r="AF108" s="54">
        <f t="shared" si="61"/>
        <v>-193.37772285982578</v>
      </c>
      <c r="AG108" s="431">
        <f t="shared" si="62"/>
        <v>0.86909930760866638</v>
      </c>
      <c r="AH108" s="472"/>
    </row>
    <row r="109" spans="1:34" ht="19.149999999999999" customHeight="1">
      <c r="A109" s="494" t="s">
        <v>251</v>
      </c>
      <c r="B109" s="424" t="s">
        <v>115</v>
      </c>
      <c r="C109" s="434"/>
      <c r="D109" s="179" t="s">
        <v>287</v>
      </c>
      <c r="E109" s="43"/>
      <c r="F109" s="359">
        <v>29.965493443754308</v>
      </c>
      <c r="G109" s="44">
        <v>2236</v>
      </c>
      <c r="H109" s="45">
        <f t="shared" ref="H109:H119" si="75">F109*G109</f>
        <v>67002.843340234627</v>
      </c>
      <c r="I109" s="424"/>
      <c r="J109" s="46">
        <v>18</v>
      </c>
      <c r="K109" s="44">
        <v>1200</v>
      </c>
      <c r="L109" s="47">
        <v>66.666666666666671</v>
      </c>
      <c r="M109" s="422">
        <v>18</v>
      </c>
      <c r="N109" s="44">
        <f t="shared" ref="N109:N116" si="76">G109/W109*60</f>
        <v>1156.5517241379303</v>
      </c>
      <c r="O109" s="47">
        <f t="shared" ref="O109:O116" si="77">N109/M109</f>
        <v>64.252873563218344</v>
      </c>
      <c r="P109" s="48">
        <f t="shared" si="72"/>
        <v>0</v>
      </c>
      <c r="Q109" s="49">
        <f t="shared" si="73"/>
        <v>-2.4137931034483273</v>
      </c>
      <c r="R109" s="428">
        <f t="shared" si="74"/>
        <v>0.96379310344827507</v>
      </c>
      <c r="S109" s="497">
        <f>R121</f>
        <v>0.86003015506017233</v>
      </c>
      <c r="T109" s="230">
        <v>0.5</v>
      </c>
      <c r="U109" s="230">
        <v>0.5805555555555556</v>
      </c>
      <c r="V109" s="231">
        <v>5</v>
      </c>
      <c r="W109" s="421">
        <f t="shared" si="70"/>
        <v>116.00000000000007</v>
      </c>
      <c r="X109" s="53"/>
      <c r="Y109" s="53"/>
      <c r="Z109" s="54"/>
      <c r="AA109" s="54"/>
      <c r="AB109" s="451"/>
      <c r="AC109" s="451"/>
      <c r="AD109" s="438"/>
      <c r="AE109" s="438">
        <v>1</v>
      </c>
      <c r="AF109" s="48">
        <f t="shared" si="61"/>
        <v>-43.44827586206975</v>
      </c>
      <c r="AG109" s="126">
        <f t="shared" si="62"/>
        <v>0.96379310344827518</v>
      </c>
      <c r="AH109" s="472">
        <f>AG121</f>
        <v>0.87856342857771075</v>
      </c>
    </row>
    <row r="110" spans="1:34" ht="19.149999999999999" customHeight="1">
      <c r="A110" s="495"/>
      <c r="B110" s="424" t="s">
        <v>196</v>
      </c>
      <c r="C110" s="178"/>
      <c r="D110" s="42" t="s">
        <v>253</v>
      </c>
      <c r="E110" s="180"/>
      <c r="F110" s="359">
        <v>51.75</v>
      </c>
      <c r="G110" s="177">
        <v>1023</v>
      </c>
      <c r="H110" s="45">
        <f t="shared" si="75"/>
        <v>52940.25</v>
      </c>
      <c r="I110" s="424"/>
      <c r="J110" s="46">
        <v>21</v>
      </c>
      <c r="K110" s="44">
        <v>1500</v>
      </c>
      <c r="L110" s="47">
        <v>71.428571428571431</v>
      </c>
      <c r="M110" s="422">
        <v>21</v>
      </c>
      <c r="N110" s="44">
        <f t="shared" si="76"/>
        <v>1395</v>
      </c>
      <c r="O110" s="47">
        <f t="shared" si="77"/>
        <v>66.428571428571431</v>
      </c>
      <c r="P110" s="48">
        <f t="shared" si="72"/>
        <v>0</v>
      </c>
      <c r="Q110" s="49">
        <f t="shared" si="73"/>
        <v>-5</v>
      </c>
      <c r="R110" s="428">
        <f t="shared" si="74"/>
        <v>0.93</v>
      </c>
      <c r="S110" s="498"/>
      <c r="T110" s="230">
        <v>0.58611111111111114</v>
      </c>
      <c r="U110" s="230">
        <v>0.6166666666666667</v>
      </c>
      <c r="V110" s="231">
        <v>8</v>
      </c>
      <c r="W110" s="421">
        <f t="shared" si="70"/>
        <v>44</v>
      </c>
      <c r="X110" s="191"/>
      <c r="Y110" s="191"/>
      <c r="Z110" s="54"/>
      <c r="AA110" s="54"/>
      <c r="AB110" s="451"/>
      <c r="AC110" s="451"/>
      <c r="AD110" s="438"/>
      <c r="AE110" s="438"/>
      <c r="AF110" s="48">
        <f t="shared" si="61"/>
        <v>-105</v>
      </c>
      <c r="AG110" s="126">
        <f t="shared" si="62"/>
        <v>0.93</v>
      </c>
      <c r="AH110" s="472"/>
    </row>
    <row r="111" spans="1:34" ht="19.149999999999999" customHeight="1">
      <c r="A111" s="495"/>
      <c r="B111" s="424" t="s">
        <v>115</v>
      </c>
      <c r="C111" s="178"/>
      <c r="D111" s="42" t="s">
        <v>290</v>
      </c>
      <c r="E111" s="180"/>
      <c r="F111" s="359">
        <v>35.83</v>
      </c>
      <c r="G111" s="57">
        <v>2526.8000000000002</v>
      </c>
      <c r="H111" s="45">
        <f t="shared" si="75"/>
        <v>90535.244000000006</v>
      </c>
      <c r="I111" s="424"/>
      <c r="J111" s="46">
        <v>11</v>
      </c>
      <c r="K111" s="44">
        <v>2250</v>
      </c>
      <c r="L111" s="47">
        <v>204.54545454545453</v>
      </c>
      <c r="M111" s="232">
        <v>11</v>
      </c>
      <c r="N111" s="44">
        <f t="shared" si="76"/>
        <v>2076.8219178082177</v>
      </c>
      <c r="O111" s="47">
        <f t="shared" si="77"/>
        <v>188.80199252801978</v>
      </c>
      <c r="P111" s="48">
        <f t="shared" si="72"/>
        <v>0</v>
      </c>
      <c r="Q111" s="49">
        <f t="shared" si="73"/>
        <v>-15.743462017434751</v>
      </c>
      <c r="R111" s="428">
        <f t="shared" si="74"/>
        <v>0.92303196347031902</v>
      </c>
      <c r="S111" s="498"/>
      <c r="T111" s="230">
        <v>0.63263888888888897</v>
      </c>
      <c r="U111" s="230">
        <v>0.68333333333333346</v>
      </c>
      <c r="V111" s="231">
        <v>23</v>
      </c>
      <c r="W111" s="421">
        <f t="shared" si="70"/>
        <v>73.000000000000057</v>
      </c>
      <c r="X111" s="53">
        <v>0.62013888888888891</v>
      </c>
      <c r="Y111" s="53">
        <v>0.62986111111111109</v>
      </c>
      <c r="Z111" s="54"/>
      <c r="AA111" s="54"/>
      <c r="AB111" s="451"/>
      <c r="AC111" s="451"/>
      <c r="AD111" s="438"/>
      <c r="AE111" s="438"/>
      <c r="AF111" s="48">
        <f t="shared" si="61"/>
        <v>-173.17808219178232</v>
      </c>
      <c r="AG111" s="126">
        <f t="shared" si="62"/>
        <v>0.92303196347031902</v>
      </c>
      <c r="AH111" s="472"/>
    </row>
    <row r="112" spans="1:34" ht="19.149999999999999" customHeight="1">
      <c r="A112" s="495"/>
      <c r="B112" s="424" t="s">
        <v>115</v>
      </c>
      <c r="C112" s="178"/>
      <c r="D112" s="179" t="s">
        <v>211</v>
      </c>
      <c r="E112" s="180"/>
      <c r="F112" s="359">
        <v>36.409999999999997</v>
      </c>
      <c r="G112" s="57">
        <v>1332.75</v>
      </c>
      <c r="H112" s="45">
        <f t="shared" si="75"/>
        <v>48525.427499999998</v>
      </c>
      <c r="I112" s="438"/>
      <c r="J112" s="46">
        <v>10</v>
      </c>
      <c r="K112" s="44">
        <v>2769</v>
      </c>
      <c r="L112" s="47">
        <v>276.89999999999998</v>
      </c>
      <c r="M112" s="232">
        <v>10</v>
      </c>
      <c r="N112" s="44">
        <f t="shared" si="76"/>
        <v>2221.2499999999986</v>
      </c>
      <c r="O112" s="47">
        <f t="shared" si="77"/>
        <v>222.12499999999986</v>
      </c>
      <c r="P112" s="48">
        <f t="shared" si="72"/>
        <v>0</v>
      </c>
      <c r="Q112" s="49">
        <f t="shared" si="73"/>
        <v>-54.775000000000119</v>
      </c>
      <c r="R112" s="428">
        <f t="shared" si="74"/>
        <v>0.80218490429757994</v>
      </c>
      <c r="S112" s="498"/>
      <c r="T112" s="230">
        <v>0.68819444444444455</v>
      </c>
      <c r="U112" s="230">
        <v>0.71319444444444458</v>
      </c>
      <c r="V112" s="231">
        <v>7</v>
      </c>
      <c r="W112" s="421">
        <f t="shared" si="70"/>
        <v>36.000000000000028</v>
      </c>
      <c r="X112" s="53"/>
      <c r="Y112" s="53"/>
      <c r="Z112" s="54"/>
      <c r="AA112" s="54"/>
      <c r="AB112" s="451"/>
      <c r="AC112" s="451"/>
      <c r="AD112" s="438"/>
      <c r="AE112" s="438"/>
      <c r="AF112" s="48">
        <f t="shared" si="61"/>
        <v>-547.75000000000136</v>
      </c>
      <c r="AG112" s="126">
        <f t="shared" si="62"/>
        <v>0.80218490429757983</v>
      </c>
      <c r="AH112" s="472"/>
    </row>
    <row r="113" spans="1:34" s="221" customFormat="1" ht="19.149999999999999" customHeight="1">
      <c r="A113" s="495"/>
      <c r="B113" s="424" t="s">
        <v>201</v>
      </c>
      <c r="C113" s="178"/>
      <c r="D113" s="179" t="s">
        <v>317</v>
      </c>
      <c r="E113" s="83"/>
      <c r="F113" s="359">
        <v>49.91</v>
      </c>
      <c r="G113" s="57">
        <v>918</v>
      </c>
      <c r="H113" s="45">
        <f t="shared" si="75"/>
        <v>45817.38</v>
      </c>
      <c r="I113" s="438">
        <v>1</v>
      </c>
      <c r="J113" s="46">
        <v>15</v>
      </c>
      <c r="K113" s="44">
        <v>1500</v>
      </c>
      <c r="L113" s="47">
        <v>100</v>
      </c>
      <c r="M113" s="422">
        <v>16</v>
      </c>
      <c r="N113" s="44">
        <f t="shared" si="76"/>
        <v>1311.4285714285711</v>
      </c>
      <c r="O113" s="47">
        <f t="shared" si="77"/>
        <v>81.964285714285694</v>
      </c>
      <c r="P113" s="48">
        <f t="shared" si="72"/>
        <v>1</v>
      </c>
      <c r="Q113" s="49">
        <f t="shared" si="73"/>
        <v>-18.035714285714306</v>
      </c>
      <c r="R113" s="428">
        <f t="shared" si="74"/>
        <v>0.8196428571428569</v>
      </c>
      <c r="S113" s="498"/>
      <c r="T113" s="230">
        <v>0.75</v>
      </c>
      <c r="U113" s="230">
        <v>0.77916666666666667</v>
      </c>
      <c r="V113" s="231">
        <v>5</v>
      </c>
      <c r="W113" s="421">
        <f t="shared" si="70"/>
        <v>42.000000000000014</v>
      </c>
      <c r="X113" s="219"/>
      <c r="Y113" s="219"/>
      <c r="Z113" s="220"/>
      <c r="AA113" s="220"/>
      <c r="AB113" s="451"/>
      <c r="AC113" s="451"/>
      <c r="AD113" s="224"/>
      <c r="AE113" s="224">
        <v>1</v>
      </c>
      <c r="AF113" s="48">
        <f t="shared" si="61"/>
        <v>-188.5714285714289</v>
      </c>
      <c r="AG113" s="126">
        <f t="shared" si="62"/>
        <v>0.87428571428571411</v>
      </c>
      <c r="AH113" s="472"/>
    </row>
    <row r="114" spans="1:34" s="221" customFormat="1" ht="19.149999999999999" customHeight="1">
      <c r="A114" s="495"/>
      <c r="B114" s="424" t="s">
        <v>115</v>
      </c>
      <c r="C114" s="178"/>
      <c r="D114" s="179" t="s">
        <v>255</v>
      </c>
      <c r="E114" s="83"/>
      <c r="F114" s="359">
        <v>20.170000000000002</v>
      </c>
      <c r="G114" s="57">
        <v>314</v>
      </c>
      <c r="H114" s="45">
        <f t="shared" si="75"/>
        <v>6333.38</v>
      </c>
      <c r="I114" s="438"/>
      <c r="J114" s="46">
        <v>12</v>
      </c>
      <c r="K114" s="44">
        <v>1500</v>
      </c>
      <c r="L114" s="47">
        <v>125</v>
      </c>
      <c r="M114" s="427">
        <v>12</v>
      </c>
      <c r="N114" s="44">
        <f t="shared" si="76"/>
        <v>1255.9999999999911</v>
      </c>
      <c r="O114" s="47">
        <f t="shared" si="77"/>
        <v>104.66666666666593</v>
      </c>
      <c r="P114" s="48">
        <f t="shared" si="72"/>
        <v>0</v>
      </c>
      <c r="Q114" s="49">
        <f t="shared" si="73"/>
        <v>-20.333333333334068</v>
      </c>
      <c r="R114" s="428">
        <f t="shared" si="74"/>
        <v>0.83733333333332749</v>
      </c>
      <c r="S114" s="498"/>
      <c r="T114" s="230">
        <v>0.80208333333333337</v>
      </c>
      <c r="U114" s="230">
        <v>0.81250000000000011</v>
      </c>
      <c r="V114" s="231">
        <v>7</v>
      </c>
      <c r="W114" s="421">
        <f t="shared" si="70"/>
        <v>15.000000000000107</v>
      </c>
      <c r="X114" s="219"/>
      <c r="Y114" s="219"/>
      <c r="Z114" s="220"/>
      <c r="AA114" s="220"/>
      <c r="AB114" s="451"/>
      <c r="AC114" s="451"/>
      <c r="AD114" s="224"/>
      <c r="AE114" s="224"/>
      <c r="AF114" s="48">
        <f t="shared" si="61"/>
        <v>-244.00000000000887</v>
      </c>
      <c r="AG114" s="126">
        <f t="shared" si="62"/>
        <v>0.83733333333332738</v>
      </c>
      <c r="AH114" s="472"/>
    </row>
    <row r="115" spans="1:34" s="221" customFormat="1" ht="19.149999999999999" customHeight="1">
      <c r="A115" s="495"/>
      <c r="B115" s="424" t="s">
        <v>115</v>
      </c>
      <c r="C115" s="178"/>
      <c r="D115" s="179" t="s">
        <v>267</v>
      </c>
      <c r="E115" s="43"/>
      <c r="F115" s="359">
        <v>20.420000000000002</v>
      </c>
      <c r="G115" s="44">
        <v>1354</v>
      </c>
      <c r="H115" s="45">
        <f t="shared" si="75"/>
        <v>27648.680000000004</v>
      </c>
      <c r="I115" s="438"/>
      <c r="J115" s="46">
        <v>12</v>
      </c>
      <c r="K115" s="44">
        <v>1500</v>
      </c>
      <c r="L115" s="47">
        <v>125</v>
      </c>
      <c r="M115" s="427">
        <v>12</v>
      </c>
      <c r="N115" s="44">
        <f t="shared" si="76"/>
        <v>1310.322580645166</v>
      </c>
      <c r="O115" s="47">
        <f t="shared" si="77"/>
        <v>109.19354838709717</v>
      </c>
      <c r="P115" s="48">
        <f t="shared" si="72"/>
        <v>0</v>
      </c>
      <c r="Q115" s="49">
        <f t="shared" si="73"/>
        <v>-15.806451612902833</v>
      </c>
      <c r="R115" s="428">
        <f t="shared" si="74"/>
        <v>0.87354838709677729</v>
      </c>
      <c r="S115" s="498"/>
      <c r="T115" s="230">
        <v>0.82777777777777783</v>
      </c>
      <c r="U115" s="230">
        <v>0.87083333333333324</v>
      </c>
      <c r="V115" s="231">
        <v>22</v>
      </c>
      <c r="W115" s="421">
        <f t="shared" si="70"/>
        <v>61.99999999999978</v>
      </c>
      <c r="X115" s="219">
        <v>0.81597222222222221</v>
      </c>
      <c r="Y115" s="219">
        <v>0.82500000000000007</v>
      </c>
      <c r="Z115" s="220"/>
      <c r="AA115" s="220"/>
      <c r="AB115" s="451"/>
      <c r="AC115" s="451"/>
      <c r="AD115" s="224"/>
      <c r="AE115" s="224"/>
      <c r="AF115" s="48">
        <f t="shared" si="61"/>
        <v>-189.677419354834</v>
      </c>
      <c r="AG115" s="126">
        <f t="shared" si="62"/>
        <v>0.87354838709677729</v>
      </c>
      <c r="AH115" s="472"/>
    </row>
    <row r="116" spans="1:34" s="221" customFormat="1" ht="19.149999999999999" customHeight="1">
      <c r="A116" s="495"/>
      <c r="B116" s="424" t="s">
        <v>196</v>
      </c>
      <c r="C116" s="55"/>
      <c r="D116" s="82" t="s">
        <v>277</v>
      </c>
      <c r="E116" s="83"/>
      <c r="F116" s="359">
        <v>50.49</v>
      </c>
      <c r="G116" s="233">
        <v>1379</v>
      </c>
      <c r="H116" s="45">
        <f t="shared" si="75"/>
        <v>69625.710000000006</v>
      </c>
      <c r="I116" s="438"/>
      <c r="J116" s="46">
        <v>14</v>
      </c>
      <c r="K116" s="44">
        <v>1440</v>
      </c>
      <c r="L116" s="47">
        <v>102.85714285714286</v>
      </c>
      <c r="M116" s="427">
        <v>15</v>
      </c>
      <c r="N116" s="44">
        <f t="shared" si="76"/>
        <v>1272.9230769230783</v>
      </c>
      <c r="O116" s="47">
        <f t="shared" si="77"/>
        <v>84.861538461538558</v>
      </c>
      <c r="P116" s="48">
        <f t="shared" si="72"/>
        <v>1</v>
      </c>
      <c r="Q116" s="49">
        <f t="shared" si="73"/>
        <v>-17.995604395604303</v>
      </c>
      <c r="R116" s="428">
        <f t="shared" si="74"/>
        <v>0.82504273504273595</v>
      </c>
      <c r="S116" s="498"/>
      <c r="T116" s="230">
        <v>0.875</v>
      </c>
      <c r="U116" s="230">
        <v>0.92013888888888884</v>
      </c>
      <c r="V116" s="231">
        <v>6</v>
      </c>
      <c r="W116" s="421">
        <f t="shared" si="70"/>
        <v>64.999999999999929</v>
      </c>
      <c r="X116" s="219"/>
      <c r="Y116" s="219"/>
      <c r="Z116" s="220"/>
      <c r="AA116" s="220"/>
      <c r="AB116" s="451"/>
      <c r="AC116" s="451"/>
      <c r="AD116" s="224"/>
      <c r="AE116" s="224"/>
      <c r="AF116" s="48">
        <f t="shared" si="61"/>
        <v>-167.07692307692173</v>
      </c>
      <c r="AG116" s="126">
        <f t="shared" si="62"/>
        <v>0.88397435897435994</v>
      </c>
      <c r="AH116" s="472"/>
    </row>
    <row r="117" spans="1:34" s="221" customFormat="1" ht="19.149999999999999" customHeight="1">
      <c r="A117" s="495"/>
      <c r="B117" s="424"/>
      <c r="C117" s="55"/>
      <c r="D117" s="82"/>
      <c r="E117" s="83"/>
      <c r="F117" s="359" t="s">
        <v>105</v>
      </c>
      <c r="G117" s="233"/>
      <c r="H117" s="45">
        <f t="shared" si="75"/>
        <v>0</v>
      </c>
      <c r="I117" s="438"/>
      <c r="J117" s="181"/>
      <c r="K117" s="235"/>
      <c r="L117" s="47"/>
      <c r="M117" s="427"/>
      <c r="N117" s="182"/>
      <c r="O117" s="228"/>
      <c r="P117" s="168"/>
      <c r="Q117" s="49"/>
      <c r="R117" s="428"/>
      <c r="S117" s="498"/>
      <c r="T117" s="230"/>
      <c r="U117" s="230"/>
      <c r="V117" s="231"/>
      <c r="W117" s="421"/>
      <c r="X117" s="219"/>
      <c r="Y117" s="219"/>
      <c r="Z117" s="220"/>
      <c r="AA117" s="220"/>
      <c r="AB117" s="451"/>
      <c r="AC117" s="451"/>
      <c r="AD117" s="224"/>
      <c r="AE117" s="224"/>
      <c r="AF117" s="48">
        <f t="shared" si="61"/>
        <v>0</v>
      </c>
      <c r="AG117" s="126" t="e">
        <f t="shared" si="62"/>
        <v>#DIV/0!</v>
      </c>
      <c r="AH117" s="472"/>
    </row>
    <row r="118" spans="1:34" s="221" customFormat="1" ht="19.149999999999999" customHeight="1">
      <c r="A118" s="495"/>
      <c r="B118" s="424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38"/>
      <c r="J118" s="46"/>
      <c r="K118" s="44"/>
      <c r="L118" s="47"/>
      <c r="M118" s="427"/>
      <c r="N118" s="44"/>
      <c r="O118" s="47"/>
      <c r="P118" s="48"/>
      <c r="Q118" s="49"/>
      <c r="R118" s="428"/>
      <c r="S118" s="498"/>
      <c r="T118" s="230"/>
      <c r="U118" s="230"/>
      <c r="V118" s="231"/>
      <c r="W118" s="421"/>
      <c r="X118" s="219"/>
      <c r="Y118" s="219"/>
      <c r="Z118" s="220"/>
      <c r="AA118" s="220"/>
      <c r="AB118" s="451"/>
      <c r="AC118" s="451"/>
      <c r="AD118" s="224"/>
      <c r="AE118" s="224"/>
      <c r="AF118" s="48">
        <f t="shared" si="61"/>
        <v>0</v>
      </c>
      <c r="AG118" s="126" t="e">
        <f t="shared" si="62"/>
        <v>#DIV/0!</v>
      </c>
      <c r="AH118" s="472"/>
    </row>
    <row r="119" spans="1:34" s="221" customFormat="1" ht="19.149999999999999" customHeight="1">
      <c r="A119" s="495"/>
      <c r="B119" s="224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38"/>
      <c r="J119" s="181"/>
      <c r="K119" s="235"/>
      <c r="L119" s="47"/>
      <c r="M119" s="427"/>
      <c r="N119" s="182"/>
      <c r="O119" s="228"/>
      <c r="P119" s="168"/>
      <c r="Q119" s="49"/>
      <c r="R119" s="428"/>
      <c r="S119" s="498"/>
      <c r="T119" s="230"/>
      <c r="U119" s="230"/>
      <c r="V119" s="231"/>
      <c r="W119" s="421"/>
      <c r="X119" s="219"/>
      <c r="Y119" s="219"/>
      <c r="Z119" s="220"/>
      <c r="AA119" s="220"/>
      <c r="AB119" s="451"/>
      <c r="AC119" s="451"/>
      <c r="AD119" s="224"/>
      <c r="AE119" s="224"/>
      <c r="AF119" s="48">
        <f t="shared" si="61"/>
        <v>0</v>
      </c>
      <c r="AG119" s="126" t="e">
        <f t="shared" si="62"/>
        <v>#DIV/0!</v>
      </c>
      <c r="AH119" s="472"/>
    </row>
    <row r="120" spans="1:34" s="221" customFormat="1" ht="19.149999999999999" customHeight="1">
      <c r="A120" s="495"/>
      <c r="B120" s="224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38"/>
      <c r="J120" s="181"/>
      <c r="K120" s="235"/>
      <c r="L120" s="47"/>
      <c r="M120" s="427"/>
      <c r="N120" s="182"/>
      <c r="O120" s="228"/>
      <c r="P120" s="168"/>
      <c r="Q120" s="49"/>
      <c r="R120" s="428"/>
      <c r="S120" s="498"/>
      <c r="T120" s="230"/>
      <c r="U120" s="230"/>
      <c r="V120" s="231"/>
      <c r="W120" s="421">
        <f t="shared" si="70"/>
        <v>0</v>
      </c>
      <c r="X120" s="219"/>
      <c r="Y120" s="219"/>
      <c r="Z120" s="220"/>
      <c r="AA120" s="220"/>
      <c r="AB120" s="451"/>
      <c r="AC120" s="451"/>
      <c r="AD120" s="224"/>
      <c r="AE120" s="224"/>
      <c r="AF120" s="48">
        <f t="shared" si="61"/>
        <v>0</v>
      </c>
      <c r="AG120" s="126" t="e">
        <f t="shared" si="62"/>
        <v>#DIV/0!</v>
      </c>
      <c r="AH120" s="472"/>
    </row>
    <row r="121" spans="1:34" ht="19.149999999999999" customHeight="1">
      <c r="A121" s="496"/>
      <c r="B121" s="122">
        <v>0</v>
      </c>
      <c r="C121" s="100" t="s">
        <v>259</v>
      </c>
      <c r="D121" s="236" t="s">
        <v>118</v>
      </c>
      <c r="E121" s="237"/>
      <c r="F121" s="368"/>
      <c r="G121" s="238"/>
      <c r="H121" s="239"/>
      <c r="I121" s="240"/>
      <c r="J121" s="205">
        <v>14.125</v>
      </c>
      <c r="K121" s="205">
        <v>1707.375</v>
      </c>
      <c r="L121" s="206">
        <v>134.04972943722944</v>
      </c>
      <c r="M121" s="205">
        <f t="shared" ref="M121:O121" si="78">AVERAGE(M109:M120)</f>
        <v>14.375</v>
      </c>
      <c r="N121" s="205">
        <f t="shared" si="78"/>
        <v>1500.037233867869</v>
      </c>
      <c r="O121" s="206">
        <f t="shared" si="78"/>
        <v>115.28680959367459</v>
      </c>
      <c r="P121" s="48">
        <f t="shared" ref="P121:P129" si="79">M121-J121</f>
        <v>0.25</v>
      </c>
      <c r="Q121" s="49">
        <f t="shared" ref="Q121:Q129" si="80">O121-L121</f>
        <v>-18.762919843554855</v>
      </c>
      <c r="R121" s="175">
        <f t="shared" ref="R121:R129" si="81">O121/L121</f>
        <v>0.86003015506017233</v>
      </c>
      <c r="S121" s="477"/>
      <c r="T121" s="50"/>
      <c r="U121" s="50"/>
      <c r="V121" s="44"/>
      <c r="W121" s="421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51"/>
      <c r="AC121" s="451"/>
      <c r="AD121" s="107">
        <f>SUM(AD109:AD120)</f>
        <v>0</v>
      </c>
      <c r="AE121" s="107">
        <f>SUM(AE109:AE120)</f>
        <v>2</v>
      </c>
      <c r="AF121" s="48">
        <f>N121-K121</f>
        <v>-207.33776613213104</v>
      </c>
      <c r="AG121" s="126">
        <f>N121/K121</f>
        <v>0.87856342857771075</v>
      </c>
      <c r="AH121" s="472"/>
    </row>
    <row r="122" spans="1:34" ht="19.149999999999999" customHeight="1">
      <c r="A122" s="499" t="s">
        <v>260</v>
      </c>
      <c r="B122" s="131" t="s">
        <v>230</v>
      </c>
      <c r="C122" s="166"/>
      <c r="D122" s="179" t="s">
        <v>246</v>
      </c>
      <c r="E122" s="43"/>
      <c r="F122" s="359">
        <v>77.34</v>
      </c>
      <c r="G122" s="44">
        <v>867</v>
      </c>
      <c r="H122" s="45">
        <f t="shared" ref="H122:H132" si="82">F122*G122</f>
        <v>67053.78</v>
      </c>
      <c r="I122" s="424"/>
      <c r="J122" s="46">
        <v>18</v>
      </c>
      <c r="K122" s="44">
        <v>1440</v>
      </c>
      <c r="L122" s="47">
        <v>80</v>
      </c>
      <c r="M122" s="422">
        <v>18</v>
      </c>
      <c r="N122" s="177">
        <f t="shared" ref="N122:N129" si="83">G122/W122*60</f>
        <v>1268.7804878048776</v>
      </c>
      <c r="O122" s="241">
        <f t="shared" ref="O122:O129" si="84">N122/M122</f>
        <v>70.487804878048749</v>
      </c>
      <c r="P122" s="108">
        <f t="shared" si="79"/>
        <v>0</v>
      </c>
      <c r="Q122" s="185">
        <f t="shared" si="80"/>
        <v>-9.5121951219512511</v>
      </c>
      <c r="R122" s="109">
        <f t="shared" si="81"/>
        <v>0.88109756097560932</v>
      </c>
      <c r="S122" s="463">
        <f>R134</f>
        <v>0.86259283354792615</v>
      </c>
      <c r="T122" s="50">
        <v>0.5</v>
      </c>
      <c r="U122" s="50">
        <v>0.52847222222222223</v>
      </c>
      <c r="V122" s="231">
        <v>5</v>
      </c>
      <c r="W122" s="421">
        <f t="shared" si="70"/>
        <v>41.000000000000014</v>
      </c>
      <c r="X122" s="53"/>
      <c r="Y122" s="53"/>
      <c r="Z122" s="54"/>
      <c r="AA122" s="54"/>
      <c r="AB122" s="451"/>
      <c r="AC122" s="451"/>
      <c r="AD122" s="438"/>
      <c r="AE122" s="438">
        <v>1</v>
      </c>
      <c r="AF122" s="48">
        <f t="shared" si="61"/>
        <v>-171.21951219512243</v>
      </c>
      <c r="AG122" s="428">
        <f t="shared" si="62"/>
        <v>0.88109756097560943</v>
      </c>
      <c r="AH122" s="477">
        <f>AG134</f>
        <v>0.86359025344195672</v>
      </c>
    </row>
    <row r="123" spans="1:34" ht="19.149999999999999" customHeight="1">
      <c r="A123" s="499"/>
      <c r="B123" s="131" t="s">
        <v>230</v>
      </c>
      <c r="C123" s="97"/>
      <c r="D123" s="42" t="s">
        <v>261</v>
      </c>
      <c r="E123" s="180"/>
      <c r="F123" s="359">
        <v>58.67</v>
      </c>
      <c r="G123" s="44">
        <v>2342</v>
      </c>
      <c r="H123" s="45">
        <f t="shared" si="82"/>
        <v>137405.14000000001</v>
      </c>
      <c r="I123" s="438"/>
      <c r="J123" s="87">
        <v>19</v>
      </c>
      <c r="K123" s="57">
        <v>1440</v>
      </c>
      <c r="L123" s="86">
        <v>75.78947368421052</v>
      </c>
      <c r="M123" s="427">
        <v>19</v>
      </c>
      <c r="N123" s="57">
        <f t="shared" si="83"/>
        <v>1277.4545454545446</v>
      </c>
      <c r="O123" s="86">
        <f t="shared" si="84"/>
        <v>67.2344497607655</v>
      </c>
      <c r="P123" s="54">
        <f t="shared" si="79"/>
        <v>0</v>
      </c>
      <c r="Q123" s="88">
        <f t="shared" si="80"/>
        <v>-8.5550239234450203</v>
      </c>
      <c r="R123" s="431">
        <f t="shared" si="81"/>
        <v>0.88712121212121153</v>
      </c>
      <c r="S123" s="463"/>
      <c r="T123" s="50">
        <v>0.53333333333333333</v>
      </c>
      <c r="U123" s="50">
        <v>0.60972222222222228</v>
      </c>
      <c r="V123" s="231">
        <v>7</v>
      </c>
      <c r="W123" s="421">
        <f>(U123-T123)*24*60</f>
        <v>110.00000000000009</v>
      </c>
      <c r="X123" s="53"/>
      <c r="Y123" s="53"/>
      <c r="Z123" s="54"/>
      <c r="AA123" s="54"/>
      <c r="AB123" s="451"/>
      <c r="AC123" s="451"/>
      <c r="AD123" s="438"/>
      <c r="AE123" s="438"/>
      <c r="AF123" s="48">
        <f t="shared" si="61"/>
        <v>-162.54545454545541</v>
      </c>
      <c r="AG123" s="428">
        <f t="shared" si="62"/>
        <v>0.88712121212121153</v>
      </c>
      <c r="AH123" s="463"/>
    </row>
    <row r="124" spans="1:34" ht="19.149999999999999" customHeight="1">
      <c r="A124" s="499"/>
      <c r="B124" s="131" t="s">
        <v>230</v>
      </c>
      <c r="C124" s="178"/>
      <c r="D124" s="179" t="s">
        <v>248</v>
      </c>
      <c r="E124" s="180"/>
      <c r="F124" s="359">
        <v>59.52</v>
      </c>
      <c r="G124" s="177">
        <v>2874</v>
      </c>
      <c r="H124" s="45">
        <f t="shared" si="82"/>
        <v>171060.48000000001</v>
      </c>
      <c r="I124" s="242"/>
      <c r="J124" s="87">
        <v>21</v>
      </c>
      <c r="K124" s="57">
        <v>1385</v>
      </c>
      <c r="L124" s="86">
        <v>65.952380952380949</v>
      </c>
      <c r="M124" s="422">
        <v>21</v>
      </c>
      <c r="N124" s="177">
        <f t="shared" si="83"/>
        <v>1231.714285714286</v>
      </c>
      <c r="O124" s="241">
        <f t="shared" si="84"/>
        <v>58.653061224489811</v>
      </c>
      <c r="P124" s="108">
        <f t="shared" si="79"/>
        <v>0</v>
      </c>
      <c r="Q124" s="185">
        <f t="shared" si="80"/>
        <v>-7.2993197278911381</v>
      </c>
      <c r="R124" s="109">
        <f t="shared" si="81"/>
        <v>0.88932439401753505</v>
      </c>
      <c r="S124" s="500"/>
      <c r="T124" s="50">
        <v>0.625</v>
      </c>
      <c r="U124" s="50">
        <v>0.72222222222222221</v>
      </c>
      <c r="V124" s="231">
        <v>22</v>
      </c>
      <c r="W124" s="243">
        <f>(U124-T124)*24*60</f>
        <v>139.99999999999997</v>
      </c>
      <c r="X124" s="191">
        <v>0.61458333333333337</v>
      </c>
      <c r="Y124" s="191">
        <v>0.625</v>
      </c>
      <c r="Z124" s="54"/>
      <c r="AA124" s="54"/>
      <c r="AB124" s="451"/>
      <c r="AC124" s="451"/>
      <c r="AD124" s="438"/>
      <c r="AE124" s="438"/>
      <c r="AF124" s="108">
        <f t="shared" si="61"/>
        <v>-153.28571428571399</v>
      </c>
      <c r="AG124" s="109">
        <f t="shared" si="62"/>
        <v>0.88932439401753505</v>
      </c>
      <c r="AH124" s="463"/>
    </row>
    <row r="125" spans="1:34" ht="19.149999999999999" customHeight="1">
      <c r="A125" s="499"/>
      <c r="B125" s="131" t="s">
        <v>196</v>
      </c>
      <c r="C125" s="97"/>
      <c r="D125" s="42" t="s">
        <v>262</v>
      </c>
      <c r="E125" s="43"/>
      <c r="F125" s="359">
        <v>56.79</v>
      </c>
      <c r="G125" s="44">
        <v>1562</v>
      </c>
      <c r="H125" s="45">
        <f t="shared" si="82"/>
        <v>88705.98</v>
      </c>
      <c r="I125" s="424"/>
      <c r="J125" s="87">
        <v>18</v>
      </c>
      <c r="K125" s="57">
        <v>1636</v>
      </c>
      <c r="L125" s="86">
        <v>90.888888888888886</v>
      </c>
      <c r="M125" s="422">
        <v>18</v>
      </c>
      <c r="N125" s="57">
        <f t="shared" si="83"/>
        <v>1338.8571428571415</v>
      </c>
      <c r="O125" s="86">
        <f t="shared" si="84"/>
        <v>74.380952380952309</v>
      </c>
      <c r="P125" s="54">
        <f t="shared" si="79"/>
        <v>0</v>
      </c>
      <c r="Q125" s="88">
        <f t="shared" si="80"/>
        <v>-16.507936507936577</v>
      </c>
      <c r="R125" s="431">
        <f t="shared" si="81"/>
        <v>0.8183723367097443</v>
      </c>
      <c r="S125" s="500"/>
      <c r="T125" s="50">
        <v>0.76249999999999996</v>
      </c>
      <c r="U125" s="50">
        <v>0.81111111111111112</v>
      </c>
      <c r="V125" s="231">
        <v>5</v>
      </c>
      <c r="W125" s="243">
        <f t="shared" ref="W125:W133" si="85">(U125-T125)*24*60</f>
        <v>70.000000000000071</v>
      </c>
      <c r="X125" s="64"/>
      <c r="Y125" s="64"/>
      <c r="Z125" s="54"/>
      <c r="AA125" s="54"/>
      <c r="AB125" s="451"/>
      <c r="AC125" s="451"/>
      <c r="AD125" s="438"/>
      <c r="AE125" s="438"/>
      <c r="AF125" s="48">
        <f t="shared" si="61"/>
        <v>-297.14285714285847</v>
      </c>
      <c r="AG125" s="428">
        <f t="shared" si="62"/>
        <v>0.81837233670974419</v>
      </c>
      <c r="AH125" s="464"/>
    </row>
    <row r="126" spans="1:34" ht="19.149999999999999" customHeight="1">
      <c r="A126" s="499"/>
      <c r="B126" s="131" t="s">
        <v>196</v>
      </c>
      <c r="C126" s="438"/>
      <c r="D126" s="42" t="s">
        <v>263</v>
      </c>
      <c r="E126" s="180"/>
      <c r="F126" s="359">
        <v>56.87</v>
      </c>
      <c r="G126" s="57">
        <v>1199</v>
      </c>
      <c r="H126" s="45">
        <f t="shared" si="82"/>
        <v>68187.12999999999</v>
      </c>
      <c r="I126" s="438"/>
      <c r="J126" s="87">
        <v>18</v>
      </c>
      <c r="K126" s="57">
        <v>1636</v>
      </c>
      <c r="L126" s="86">
        <v>90.888888888888886</v>
      </c>
      <c r="M126" s="427">
        <v>18</v>
      </c>
      <c r="N126" s="57">
        <f t="shared" si="83"/>
        <v>1308.0000000000009</v>
      </c>
      <c r="O126" s="86">
        <f t="shared" si="84"/>
        <v>72.666666666666714</v>
      </c>
      <c r="P126" s="54">
        <f t="shared" si="79"/>
        <v>0</v>
      </c>
      <c r="Q126" s="88">
        <f t="shared" si="80"/>
        <v>-18.222222222222172</v>
      </c>
      <c r="R126" s="431">
        <f t="shared" si="81"/>
        <v>0.79951100244498829</v>
      </c>
      <c r="S126" s="500"/>
      <c r="T126" s="50">
        <v>0.81597222222222221</v>
      </c>
      <c r="U126" s="50">
        <v>0.85416666666666663</v>
      </c>
      <c r="V126" s="231">
        <v>7</v>
      </c>
      <c r="W126" s="243">
        <f t="shared" si="85"/>
        <v>54.999999999999964</v>
      </c>
      <c r="X126" s="64"/>
      <c r="Y126" s="64"/>
      <c r="Z126" s="54"/>
      <c r="AA126" s="54"/>
      <c r="AB126" s="451"/>
      <c r="AC126" s="451"/>
      <c r="AD126" s="438">
        <v>1</v>
      </c>
      <c r="AE126" s="438"/>
      <c r="AF126" s="108">
        <f t="shared" si="61"/>
        <v>-327.99999999999909</v>
      </c>
      <c r="AG126" s="109">
        <f t="shared" si="62"/>
        <v>0.79951100244498829</v>
      </c>
      <c r="AH126" s="464"/>
    </row>
    <row r="127" spans="1:34" ht="19.149999999999999" customHeight="1">
      <c r="A127" s="499"/>
      <c r="B127" s="131" t="s">
        <v>196</v>
      </c>
      <c r="C127" s="226"/>
      <c r="D127" s="82" t="s">
        <v>264</v>
      </c>
      <c r="E127" s="83"/>
      <c r="F127" s="359">
        <v>54.09</v>
      </c>
      <c r="G127" s="212">
        <v>1080</v>
      </c>
      <c r="H127" s="45">
        <f t="shared" si="82"/>
        <v>58417.200000000004</v>
      </c>
      <c r="I127" s="224"/>
      <c r="J127" s="87">
        <v>17</v>
      </c>
      <c r="K127" s="57">
        <v>1565</v>
      </c>
      <c r="L127" s="86">
        <v>92.058823529411768</v>
      </c>
      <c r="M127" s="422">
        <v>17</v>
      </c>
      <c r="N127" s="177">
        <f t="shared" si="83"/>
        <v>1322.4489795918371</v>
      </c>
      <c r="O127" s="241">
        <f t="shared" si="84"/>
        <v>77.791116446578656</v>
      </c>
      <c r="P127" s="108">
        <f t="shared" si="79"/>
        <v>0</v>
      </c>
      <c r="Q127" s="185">
        <f t="shared" si="80"/>
        <v>-14.267707082833113</v>
      </c>
      <c r="R127" s="109">
        <f t="shared" si="81"/>
        <v>0.84501532242289912</v>
      </c>
      <c r="S127" s="500"/>
      <c r="T127" s="50">
        <v>0.85972222222222217</v>
      </c>
      <c r="U127" s="50">
        <v>0.89374999999999993</v>
      </c>
      <c r="V127" s="424">
        <v>8</v>
      </c>
      <c r="W127" s="243">
        <f t="shared" si="85"/>
        <v>48.999999999999986</v>
      </c>
      <c r="X127" s="64"/>
      <c r="Y127" s="64"/>
      <c r="Z127" s="54"/>
      <c r="AA127" s="54"/>
      <c r="AB127" s="451"/>
      <c r="AC127" s="451"/>
      <c r="AD127" s="438"/>
      <c r="AE127" s="438"/>
      <c r="AF127" s="108">
        <f t="shared" si="61"/>
        <v>-242.55102040816291</v>
      </c>
      <c r="AG127" s="109">
        <f t="shared" si="62"/>
        <v>0.84501532242289912</v>
      </c>
      <c r="AH127" s="464"/>
    </row>
    <row r="128" spans="1:34" ht="19.149999999999999" customHeight="1">
      <c r="A128" s="499"/>
      <c r="B128" s="131" t="s">
        <v>196</v>
      </c>
      <c r="C128" s="160"/>
      <c r="D128" s="59" t="s">
        <v>265</v>
      </c>
      <c r="E128" s="83"/>
      <c r="F128" s="359">
        <v>47.6</v>
      </c>
      <c r="G128" s="57">
        <v>1608</v>
      </c>
      <c r="H128" s="45">
        <f t="shared" si="82"/>
        <v>76540.800000000003</v>
      </c>
      <c r="I128" s="438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1303.7837837837828</v>
      </c>
      <c r="O128" s="86">
        <f t="shared" si="84"/>
        <v>68.620199146514892</v>
      </c>
      <c r="P128" s="54">
        <f t="shared" si="79"/>
        <v>0</v>
      </c>
      <c r="Q128" s="88">
        <f t="shared" si="80"/>
        <v>-7.1692745376956282</v>
      </c>
      <c r="R128" s="431">
        <f t="shared" si="81"/>
        <v>0.90540540540540493</v>
      </c>
      <c r="S128" s="500"/>
      <c r="T128" s="50">
        <v>0.9097222222222221</v>
      </c>
      <c r="U128" s="50">
        <v>0.96111111111111103</v>
      </c>
      <c r="V128" s="424">
        <v>23</v>
      </c>
      <c r="W128" s="243">
        <f t="shared" si="85"/>
        <v>74.000000000000057</v>
      </c>
      <c r="X128" s="64">
        <v>0.8979166666666667</v>
      </c>
      <c r="Y128" s="64">
        <v>0.90833333333333333</v>
      </c>
      <c r="Z128" s="54"/>
      <c r="AA128" s="54"/>
      <c r="AB128" s="451"/>
      <c r="AC128" s="451"/>
      <c r="AD128" s="438"/>
      <c r="AE128" s="438"/>
      <c r="AF128" s="108">
        <f t="shared" si="61"/>
        <v>-136.21621621621716</v>
      </c>
      <c r="AG128" s="109">
        <f t="shared" si="62"/>
        <v>0.90540540540540471</v>
      </c>
      <c r="AH128" s="464"/>
    </row>
    <row r="129" spans="1:34" ht="19.149999999999999" customHeight="1">
      <c r="A129" s="499"/>
      <c r="B129" s="131" t="s">
        <v>196</v>
      </c>
      <c r="C129" s="160"/>
      <c r="D129" s="59" t="s">
        <v>197</v>
      </c>
      <c r="E129" s="60"/>
      <c r="F129" s="359">
        <v>50.67</v>
      </c>
      <c r="G129" s="57">
        <v>2000</v>
      </c>
      <c r="H129" s="45">
        <f t="shared" si="82"/>
        <v>101340</v>
      </c>
      <c r="I129" s="438"/>
      <c r="J129" s="87">
        <v>18</v>
      </c>
      <c r="K129" s="57">
        <v>1500</v>
      </c>
      <c r="L129" s="86">
        <v>83.333333333333329</v>
      </c>
      <c r="M129" s="427">
        <v>18</v>
      </c>
      <c r="N129" s="57">
        <f t="shared" si="83"/>
        <v>1348.3146067415732</v>
      </c>
      <c r="O129" s="86">
        <f t="shared" si="84"/>
        <v>74.906367041198507</v>
      </c>
      <c r="P129" s="54">
        <f t="shared" si="79"/>
        <v>0</v>
      </c>
      <c r="Q129" s="88">
        <f t="shared" si="80"/>
        <v>-8.4269662921348214</v>
      </c>
      <c r="R129" s="431">
        <f t="shared" si="81"/>
        <v>0.89887640449438211</v>
      </c>
      <c r="S129" s="500"/>
      <c r="T129" s="50">
        <v>0.96597222222222212</v>
      </c>
      <c r="U129" s="50">
        <v>1.0277777777777777</v>
      </c>
      <c r="V129" s="424">
        <v>7</v>
      </c>
      <c r="W129" s="243">
        <f t="shared" si="85"/>
        <v>89</v>
      </c>
      <c r="X129" s="64"/>
      <c r="Y129" s="64"/>
      <c r="Z129" s="54"/>
      <c r="AA129" s="54"/>
      <c r="AB129" s="451"/>
      <c r="AC129" s="451"/>
      <c r="AD129" s="438"/>
      <c r="AE129" s="438"/>
      <c r="AF129" s="108">
        <f t="shared" si="61"/>
        <v>-151.68539325842676</v>
      </c>
      <c r="AG129" s="109">
        <f t="shared" si="62"/>
        <v>0.89887640449438211</v>
      </c>
      <c r="AH129" s="464"/>
    </row>
    <row r="130" spans="1:34" ht="19.149999999999999" customHeight="1">
      <c r="A130" s="49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38"/>
      <c r="J130" s="87"/>
      <c r="K130" s="57"/>
      <c r="L130" s="86"/>
      <c r="M130" s="427"/>
      <c r="N130" s="177"/>
      <c r="O130" s="241"/>
      <c r="P130" s="108"/>
      <c r="Q130" s="185"/>
      <c r="R130" s="109"/>
      <c r="S130" s="500"/>
      <c r="T130" s="50"/>
      <c r="U130" s="50"/>
      <c r="V130" s="424"/>
      <c r="W130" s="243"/>
      <c r="X130" s="64"/>
      <c r="Y130" s="64"/>
      <c r="Z130" s="54"/>
      <c r="AA130" s="54"/>
      <c r="AB130" s="451"/>
      <c r="AC130" s="451"/>
      <c r="AD130" s="438"/>
      <c r="AE130" s="438"/>
      <c r="AF130" s="108">
        <f t="shared" si="61"/>
        <v>0</v>
      </c>
      <c r="AG130" s="109" t="e">
        <f t="shared" si="62"/>
        <v>#DIV/0!</v>
      </c>
      <c r="AH130" s="464"/>
    </row>
    <row r="131" spans="1:34" ht="19.149999999999999" customHeight="1">
      <c r="A131" s="49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1"/>
      <c r="S131" s="500"/>
      <c r="T131" s="50"/>
      <c r="U131" s="50"/>
      <c r="V131" s="424"/>
      <c r="W131" s="243"/>
      <c r="X131" s="64"/>
      <c r="Y131" s="64"/>
      <c r="Z131" s="54"/>
      <c r="AA131" s="54"/>
      <c r="AB131" s="451"/>
      <c r="AC131" s="451"/>
      <c r="AD131" s="438"/>
      <c r="AE131" s="438"/>
      <c r="AF131" s="65"/>
      <c r="AG131" s="429"/>
      <c r="AH131" s="464"/>
    </row>
    <row r="132" spans="1:34" ht="19.149999999999999" customHeight="1">
      <c r="A132" s="49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38"/>
      <c r="J132" s="87"/>
      <c r="K132" s="57"/>
      <c r="L132" s="86"/>
      <c r="M132" s="427"/>
      <c r="N132" s="57"/>
      <c r="O132" s="86"/>
      <c r="P132" s="54"/>
      <c r="Q132" s="88"/>
      <c r="R132" s="431"/>
      <c r="S132" s="500"/>
      <c r="T132" s="50"/>
      <c r="U132" s="50"/>
      <c r="V132" s="424"/>
      <c r="W132" s="243">
        <f t="shared" si="85"/>
        <v>0</v>
      </c>
      <c r="X132" s="64"/>
      <c r="Y132" s="64"/>
      <c r="Z132" s="54"/>
      <c r="AA132" s="54"/>
      <c r="AB132" s="451"/>
      <c r="AC132" s="451"/>
      <c r="AD132" s="438"/>
      <c r="AE132" s="438"/>
      <c r="AF132" s="65"/>
      <c r="AG132" s="429"/>
      <c r="AH132" s="464"/>
    </row>
    <row r="133" spans="1:34" ht="19.149999999999999" customHeight="1">
      <c r="A133" s="49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38"/>
      <c r="J133" s="87"/>
      <c r="K133" s="57"/>
      <c r="L133" s="86"/>
      <c r="M133" s="427"/>
      <c r="N133" s="57"/>
      <c r="O133" s="86"/>
      <c r="P133" s="54"/>
      <c r="Q133" s="88"/>
      <c r="R133" s="431"/>
      <c r="S133" s="500"/>
      <c r="T133" s="50"/>
      <c r="U133" s="50"/>
      <c r="V133" s="424"/>
      <c r="W133" s="243">
        <f t="shared" si="85"/>
        <v>0</v>
      </c>
      <c r="X133" s="64"/>
      <c r="Y133" s="64"/>
      <c r="Z133" s="54"/>
      <c r="AA133" s="54"/>
      <c r="AB133" s="451"/>
      <c r="AC133" s="451"/>
      <c r="AD133" s="438"/>
      <c r="AE133" s="438"/>
      <c r="AF133" s="65"/>
      <c r="AG133" s="429"/>
      <c r="AH133" s="464"/>
    </row>
    <row r="134" spans="1:34" ht="19.149999999999999" customHeight="1">
      <c r="A134" s="499"/>
      <c r="B134" s="171">
        <v>0</v>
      </c>
      <c r="C134" s="100" t="s">
        <v>268</v>
      </c>
      <c r="D134" s="478" t="s">
        <v>118</v>
      </c>
      <c r="E134" s="478"/>
      <c r="F134" s="369"/>
      <c r="G134" s="101"/>
      <c r="H134" s="102"/>
      <c r="I134" s="245"/>
      <c r="J134" s="246">
        <v>18.5</v>
      </c>
      <c r="K134" s="246">
        <v>1505.25</v>
      </c>
      <c r="L134" s="247">
        <v>81.837657870165614</v>
      </c>
      <c r="M134" s="246">
        <f t="shared" ref="M134:O134" si="86">AVERAGE(M122:M133)</f>
        <v>18.5</v>
      </c>
      <c r="N134" s="246">
        <f t="shared" si="86"/>
        <v>1299.9192289935054</v>
      </c>
      <c r="O134" s="247">
        <f t="shared" si="86"/>
        <v>70.592577193151897</v>
      </c>
      <c r="P134" s="51">
        <f t="shared" ref="P134:P143" si="87">M134-J134</f>
        <v>0</v>
      </c>
      <c r="Q134" s="142">
        <f t="shared" ref="Q134:Q143" si="88">O134-L134</f>
        <v>-11.245080677013718</v>
      </c>
      <c r="R134" s="248">
        <f t="shared" ref="R134:R143" si="89">O134/L134</f>
        <v>0.86259283354792615</v>
      </c>
      <c r="S134" s="463"/>
      <c r="T134" s="50"/>
      <c r="U134" s="50"/>
      <c r="V134" s="424"/>
      <c r="W134" s="424"/>
      <c r="X134" s="53"/>
      <c r="Y134" s="53"/>
      <c r="Z134" s="106">
        <f>SUM(Z122:Z133)</f>
        <v>0</v>
      </c>
      <c r="AA134" s="106">
        <f>SUM(AA122:AA133)</f>
        <v>0</v>
      </c>
      <c r="AB134" s="451"/>
      <c r="AC134" s="451"/>
      <c r="AD134" s="107">
        <f>SUM(AD122:AD133)</f>
        <v>1</v>
      </c>
      <c r="AE134" s="107">
        <f>SUM(AE122:AE133)</f>
        <v>1</v>
      </c>
      <c r="AF134" s="48">
        <f t="shared" si="61"/>
        <v>-205.33077100649461</v>
      </c>
      <c r="AG134" s="428">
        <f t="shared" si="62"/>
        <v>0.86359025344195672</v>
      </c>
      <c r="AH134" s="464"/>
    </row>
    <row r="135" spans="1:34" ht="19.149999999999999" customHeight="1">
      <c r="A135" s="501" t="s">
        <v>269</v>
      </c>
      <c r="B135" s="424" t="s">
        <v>196</v>
      </c>
      <c r="C135" s="438"/>
      <c r="D135" s="82" t="s">
        <v>270</v>
      </c>
      <c r="E135" s="83"/>
      <c r="F135" s="359">
        <v>53.68</v>
      </c>
      <c r="G135" s="57">
        <v>939</v>
      </c>
      <c r="H135" s="249">
        <f t="shared" ref="H135:H146" si="90">F135*G135</f>
        <v>50405.52</v>
      </c>
      <c r="I135" s="438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3" si="91">G135/W135*60</f>
        <v>1341.4285714285711</v>
      </c>
      <c r="O135" s="116">
        <f t="shared" ref="O135:O143" si="92">N135/M135</f>
        <v>83.839285714285694</v>
      </c>
      <c r="P135" s="54">
        <f t="shared" si="87"/>
        <v>0</v>
      </c>
      <c r="Q135" s="88">
        <f t="shared" si="88"/>
        <v>-9.910714285714306</v>
      </c>
      <c r="R135" s="431">
        <f t="shared" si="89"/>
        <v>0.89428571428571402</v>
      </c>
      <c r="S135" s="498">
        <f>R147</f>
        <v>0.89142559195094084</v>
      </c>
      <c r="T135" s="250">
        <v>0.5</v>
      </c>
      <c r="U135" s="50">
        <v>0.52916666666666667</v>
      </c>
      <c r="V135" s="145">
        <v>5</v>
      </c>
      <c r="W135" s="251">
        <f t="shared" ref="W135:W147" si="93">(U135-T135)*24*60</f>
        <v>42.000000000000014</v>
      </c>
      <c r="X135" s="426"/>
      <c r="Y135" s="426"/>
      <c r="Z135" s="54"/>
      <c r="AA135" s="54"/>
      <c r="AB135" s="451"/>
      <c r="AC135" s="451"/>
      <c r="AD135" s="438"/>
      <c r="AE135" s="438"/>
      <c r="AF135" s="117">
        <f t="shared" si="61"/>
        <v>-158.5714285714289</v>
      </c>
      <c r="AG135" s="121">
        <f t="shared" si="62"/>
        <v>0.89428571428571402</v>
      </c>
      <c r="AH135" s="472">
        <f>AG147</f>
        <v>0.8923814827192309</v>
      </c>
    </row>
    <row r="136" spans="1:34" ht="19.149999999999999" customHeight="1">
      <c r="A136" s="502"/>
      <c r="B136" s="424" t="s">
        <v>196</v>
      </c>
      <c r="C136" s="438"/>
      <c r="D136" s="82" t="s">
        <v>271</v>
      </c>
      <c r="E136" s="252"/>
      <c r="F136" s="359">
        <v>57.734999999999999</v>
      </c>
      <c r="G136" s="57">
        <v>1919</v>
      </c>
      <c r="H136" s="84">
        <f t="shared" si="90"/>
        <v>110793.465</v>
      </c>
      <c r="I136" s="438"/>
      <c r="J136" s="46">
        <v>16</v>
      </c>
      <c r="K136" s="57">
        <v>1565</v>
      </c>
      <c r="L136" s="86">
        <v>97.8125</v>
      </c>
      <c r="M136" s="427">
        <v>16</v>
      </c>
      <c r="N136" s="57">
        <f t="shared" si="91"/>
        <v>1323.4482758620688</v>
      </c>
      <c r="O136" s="86">
        <f t="shared" si="92"/>
        <v>82.715517241379303</v>
      </c>
      <c r="P136" s="54">
        <f t="shared" si="87"/>
        <v>0</v>
      </c>
      <c r="Q136" s="88">
        <f t="shared" si="88"/>
        <v>-15.096982758620697</v>
      </c>
      <c r="R136" s="431">
        <f t="shared" si="89"/>
        <v>0.84565385039109831</v>
      </c>
      <c r="S136" s="498"/>
      <c r="T136" s="250">
        <v>0.53402777777777777</v>
      </c>
      <c r="U136" s="50">
        <v>0.59444444444444444</v>
      </c>
      <c r="V136" s="145">
        <v>7</v>
      </c>
      <c r="W136" s="251">
        <f t="shared" si="93"/>
        <v>87.000000000000014</v>
      </c>
      <c r="X136" s="53"/>
      <c r="Y136" s="53"/>
      <c r="Z136" s="54"/>
      <c r="AA136" s="54"/>
      <c r="AB136" s="451"/>
      <c r="AC136" s="451"/>
      <c r="AD136" s="438"/>
      <c r="AE136" s="438"/>
      <c r="AF136" s="48">
        <f t="shared" si="61"/>
        <v>-241.55172413793116</v>
      </c>
      <c r="AG136" s="126">
        <f t="shared" si="62"/>
        <v>0.84565385039109831</v>
      </c>
      <c r="AH136" s="472"/>
    </row>
    <row r="137" spans="1:34" ht="19.149999999999999" customHeight="1">
      <c r="A137" s="502"/>
      <c r="B137" s="424" t="s">
        <v>196</v>
      </c>
      <c r="C137" s="438"/>
      <c r="D137" s="82" t="s">
        <v>212</v>
      </c>
      <c r="E137" s="83"/>
      <c r="F137" s="359">
        <v>54.09</v>
      </c>
      <c r="G137" s="212">
        <v>810.6</v>
      </c>
      <c r="H137" s="84">
        <f t="shared" si="90"/>
        <v>43845.354000000007</v>
      </c>
      <c r="I137" s="224">
        <v>1</v>
      </c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1"/>
        <v>1314.4864864864855</v>
      </c>
      <c r="O137" s="86">
        <f t="shared" si="92"/>
        <v>73.027027027026975</v>
      </c>
      <c r="P137" s="54">
        <f t="shared" si="87"/>
        <v>0</v>
      </c>
      <c r="Q137" s="88">
        <f t="shared" si="88"/>
        <v>-10.306306306306354</v>
      </c>
      <c r="R137" s="431">
        <f t="shared" si="89"/>
        <v>0.87632432432432372</v>
      </c>
      <c r="S137" s="498"/>
      <c r="T137" s="50">
        <v>0.59791666666666665</v>
      </c>
      <c r="U137" s="50">
        <v>0.62361111111111112</v>
      </c>
      <c r="V137" s="253">
        <v>5</v>
      </c>
      <c r="W137" s="251">
        <f t="shared" si="93"/>
        <v>37.000000000000028</v>
      </c>
      <c r="X137" s="53"/>
      <c r="Y137" s="53"/>
      <c r="Z137" s="54"/>
      <c r="AA137" s="54"/>
      <c r="AB137" s="451"/>
      <c r="AC137" s="451"/>
      <c r="AD137" s="438"/>
      <c r="AE137" s="438"/>
      <c r="AF137" s="48">
        <f t="shared" si="61"/>
        <v>-185.51351351351445</v>
      </c>
      <c r="AG137" s="126">
        <f t="shared" si="62"/>
        <v>0.87632432432432372</v>
      </c>
      <c r="AH137" s="472"/>
    </row>
    <row r="138" spans="1:34" ht="19.149999999999999" customHeight="1">
      <c r="A138" s="502"/>
      <c r="B138" s="424" t="s">
        <v>196</v>
      </c>
      <c r="C138" s="226"/>
      <c r="D138" s="82" t="s">
        <v>272</v>
      </c>
      <c r="E138" s="83"/>
      <c r="F138" s="359">
        <v>50.67</v>
      </c>
      <c r="G138" s="57">
        <v>986</v>
      </c>
      <c r="H138" s="84">
        <f t="shared" si="90"/>
        <v>49960.62</v>
      </c>
      <c r="I138" s="438"/>
      <c r="J138" s="87">
        <v>17</v>
      </c>
      <c r="K138" s="57">
        <v>1500</v>
      </c>
      <c r="L138" s="86">
        <v>88.235294117647058</v>
      </c>
      <c r="M138" s="232">
        <v>17</v>
      </c>
      <c r="N138" s="57">
        <f t="shared" si="91"/>
        <v>1344.5454545454545</v>
      </c>
      <c r="O138" s="86">
        <f t="shared" si="92"/>
        <v>79.090909090909093</v>
      </c>
      <c r="P138" s="54">
        <f t="shared" si="87"/>
        <v>0</v>
      </c>
      <c r="Q138" s="88">
        <f t="shared" si="88"/>
        <v>-9.1443850267379645</v>
      </c>
      <c r="R138" s="437">
        <f t="shared" si="89"/>
        <v>0.89636363636363636</v>
      </c>
      <c r="S138" s="498"/>
      <c r="T138" s="50">
        <v>0.70833333333333337</v>
      </c>
      <c r="U138" s="50">
        <v>0.73888888888888893</v>
      </c>
      <c r="V138" s="253">
        <v>5</v>
      </c>
      <c r="W138" s="251">
        <f t="shared" si="93"/>
        <v>44</v>
      </c>
      <c r="X138" s="53"/>
      <c r="Y138" s="53"/>
      <c r="Z138" s="54"/>
      <c r="AA138" s="54"/>
      <c r="AB138" s="451"/>
      <c r="AC138" s="451"/>
      <c r="AD138" s="438"/>
      <c r="AE138" s="438"/>
      <c r="AF138" s="48">
        <f t="shared" si="61"/>
        <v>-155.4545454545455</v>
      </c>
      <c r="AG138" s="126">
        <f t="shared" si="62"/>
        <v>0.89636363636363636</v>
      </c>
      <c r="AH138" s="472"/>
    </row>
    <row r="139" spans="1:34" ht="19.149999999999999" customHeight="1">
      <c r="A139" s="502"/>
      <c r="B139" s="424" t="s">
        <v>196</v>
      </c>
      <c r="C139" s="434"/>
      <c r="D139" s="42" t="s">
        <v>273</v>
      </c>
      <c r="E139" s="43"/>
      <c r="F139" s="359">
        <v>50.98</v>
      </c>
      <c r="G139" s="57">
        <v>1711</v>
      </c>
      <c r="H139" s="84">
        <f t="shared" si="90"/>
        <v>87226.78</v>
      </c>
      <c r="I139" s="438"/>
      <c r="J139" s="46">
        <v>20</v>
      </c>
      <c r="K139" s="44">
        <v>1440</v>
      </c>
      <c r="L139" s="47">
        <v>72</v>
      </c>
      <c r="M139" s="232">
        <v>20</v>
      </c>
      <c r="N139" s="57">
        <f t="shared" si="91"/>
        <v>1316.1538461538455</v>
      </c>
      <c r="O139" s="86">
        <f t="shared" si="92"/>
        <v>65.807692307692278</v>
      </c>
      <c r="P139" s="54">
        <f t="shared" si="87"/>
        <v>0</v>
      </c>
      <c r="Q139" s="88">
        <f t="shared" si="88"/>
        <v>-6.1923076923077218</v>
      </c>
      <c r="R139" s="431">
        <f t="shared" si="89"/>
        <v>0.91399572649572614</v>
      </c>
      <c r="S139" s="498"/>
      <c r="T139" s="50">
        <v>0.74375000000000002</v>
      </c>
      <c r="U139" s="50">
        <v>0.79791666666666672</v>
      </c>
      <c r="V139" s="254">
        <v>7</v>
      </c>
      <c r="W139" s="251">
        <f t="shared" si="93"/>
        <v>78.000000000000043</v>
      </c>
      <c r="X139" s="53"/>
      <c r="Y139" s="53"/>
      <c r="Z139" s="54"/>
      <c r="AA139" s="54"/>
      <c r="AB139" s="451"/>
      <c r="AC139" s="451"/>
      <c r="AD139" s="438"/>
      <c r="AE139" s="438"/>
      <c r="AF139" s="48">
        <f t="shared" si="61"/>
        <v>-123.84615384615449</v>
      </c>
      <c r="AG139" s="126">
        <f t="shared" si="62"/>
        <v>0.91399572649572602</v>
      </c>
      <c r="AH139" s="472"/>
    </row>
    <row r="140" spans="1:34" ht="19.149999999999999" customHeight="1">
      <c r="A140" s="503"/>
      <c r="B140" s="424" t="s">
        <v>196</v>
      </c>
      <c r="C140" s="434"/>
      <c r="D140" s="255" t="s">
        <v>274</v>
      </c>
      <c r="E140" s="83"/>
      <c r="F140" s="359">
        <v>54.09</v>
      </c>
      <c r="G140" s="57">
        <v>942</v>
      </c>
      <c r="H140" s="84">
        <f t="shared" si="90"/>
        <v>50952.780000000006</v>
      </c>
      <c r="I140" s="438"/>
      <c r="J140" s="87">
        <v>19</v>
      </c>
      <c r="K140" s="57">
        <v>1500</v>
      </c>
      <c r="L140" s="86">
        <v>78.94736842105263</v>
      </c>
      <c r="M140" s="232">
        <v>19</v>
      </c>
      <c r="N140" s="57">
        <f t="shared" si="91"/>
        <v>1345.7142857142851</v>
      </c>
      <c r="O140" s="86">
        <f t="shared" si="92"/>
        <v>70.827067669172905</v>
      </c>
      <c r="P140" s="54">
        <f t="shared" si="87"/>
        <v>0</v>
      </c>
      <c r="Q140" s="88">
        <f t="shared" si="88"/>
        <v>-8.120300751879725</v>
      </c>
      <c r="R140" s="431">
        <f t="shared" si="89"/>
        <v>0.8971428571428568</v>
      </c>
      <c r="S140" s="505"/>
      <c r="T140" s="63">
        <v>0.80347222222222225</v>
      </c>
      <c r="U140" s="256">
        <v>0.83263888888888893</v>
      </c>
      <c r="V140" s="257">
        <v>8</v>
      </c>
      <c r="W140" s="251">
        <f t="shared" si="93"/>
        <v>42.000000000000014</v>
      </c>
      <c r="X140" s="53"/>
      <c r="Y140" s="53"/>
      <c r="Z140" s="54"/>
      <c r="AA140" s="54"/>
      <c r="AB140" s="451"/>
      <c r="AC140" s="451"/>
      <c r="AD140" s="438"/>
      <c r="AE140" s="438"/>
      <c r="AF140" s="48">
        <f t="shared" si="61"/>
        <v>-154.2857142857149</v>
      </c>
      <c r="AG140" s="126">
        <f t="shared" si="62"/>
        <v>0.89714285714285669</v>
      </c>
      <c r="AH140" s="472"/>
    </row>
    <row r="141" spans="1:34" ht="19.149999999999999" customHeight="1">
      <c r="A141" s="503"/>
      <c r="B141" s="424" t="s">
        <v>196</v>
      </c>
      <c r="C141" s="434"/>
      <c r="D141" s="42" t="s">
        <v>275</v>
      </c>
      <c r="E141" s="258"/>
      <c r="F141" s="359">
        <v>50.92</v>
      </c>
      <c r="G141" s="57">
        <v>2049</v>
      </c>
      <c r="H141" s="84">
        <f t="shared" si="90"/>
        <v>104335.08</v>
      </c>
      <c r="I141" s="438"/>
      <c r="J141" s="46">
        <v>19</v>
      </c>
      <c r="K141" s="44">
        <v>1440</v>
      </c>
      <c r="L141" s="47">
        <v>75.78947368421052</v>
      </c>
      <c r="M141" s="232">
        <v>19</v>
      </c>
      <c r="N141" s="57">
        <f t="shared" si="91"/>
        <v>1294.1052631578948</v>
      </c>
      <c r="O141" s="86">
        <f t="shared" si="92"/>
        <v>68.11080332409972</v>
      </c>
      <c r="P141" s="54">
        <f t="shared" si="87"/>
        <v>0</v>
      </c>
      <c r="Q141" s="88">
        <f t="shared" si="88"/>
        <v>-7.6786703601108002</v>
      </c>
      <c r="R141" s="431">
        <f t="shared" si="89"/>
        <v>0.89868421052631586</v>
      </c>
      <c r="S141" s="505"/>
      <c r="T141" s="63">
        <v>0.84791666666666665</v>
      </c>
      <c r="U141" s="256">
        <v>0.91388888888888886</v>
      </c>
      <c r="V141" s="55">
        <v>22</v>
      </c>
      <c r="W141" s="251">
        <f t="shared" si="93"/>
        <v>94.999999999999986</v>
      </c>
      <c r="X141" s="53">
        <v>0.83750000000000002</v>
      </c>
      <c r="Y141" s="53">
        <v>0.84722222222222221</v>
      </c>
      <c r="Z141" s="54"/>
      <c r="AA141" s="54"/>
      <c r="AB141" s="451"/>
      <c r="AC141" s="451"/>
      <c r="AD141" s="438">
        <v>1</v>
      </c>
      <c r="AE141" s="438"/>
      <c r="AF141" s="48">
        <f t="shared" si="61"/>
        <v>-145.8947368421052</v>
      </c>
      <c r="AG141" s="126">
        <f t="shared" si="62"/>
        <v>0.89868421052631586</v>
      </c>
      <c r="AH141" s="472"/>
    </row>
    <row r="142" spans="1:34" ht="19.149999999999999" customHeight="1">
      <c r="A142" s="503"/>
      <c r="B142" s="424" t="s">
        <v>196</v>
      </c>
      <c r="C142" s="434"/>
      <c r="D142" s="42" t="s">
        <v>276</v>
      </c>
      <c r="E142" s="258"/>
      <c r="F142" s="359">
        <v>50.67</v>
      </c>
      <c r="G142" s="57">
        <v>1083</v>
      </c>
      <c r="H142" s="84">
        <f t="shared" si="90"/>
        <v>54875.61</v>
      </c>
      <c r="I142" s="438"/>
      <c r="J142" s="87">
        <v>17</v>
      </c>
      <c r="K142" s="57">
        <v>1440</v>
      </c>
      <c r="L142" s="86">
        <v>84.705882352941174</v>
      </c>
      <c r="M142" s="232">
        <v>17</v>
      </c>
      <c r="N142" s="57">
        <f t="shared" si="91"/>
        <v>1274.1176470588241</v>
      </c>
      <c r="O142" s="86">
        <f t="shared" si="92"/>
        <v>74.948096885813186</v>
      </c>
      <c r="P142" s="54">
        <f t="shared" si="87"/>
        <v>0</v>
      </c>
      <c r="Q142" s="88">
        <f t="shared" si="88"/>
        <v>-9.757785467127988</v>
      </c>
      <c r="R142" s="431">
        <f t="shared" si="89"/>
        <v>0.88480392156862797</v>
      </c>
      <c r="S142" s="505"/>
      <c r="T142" s="63">
        <v>0.91874999999999996</v>
      </c>
      <c r="U142" s="256">
        <v>0.95416666666666661</v>
      </c>
      <c r="V142" s="55">
        <v>7</v>
      </c>
      <c r="W142" s="251">
        <f t="shared" si="93"/>
        <v>50.999999999999979</v>
      </c>
      <c r="X142" s="53"/>
      <c r="Y142" s="53"/>
      <c r="Z142" s="54"/>
      <c r="AA142" s="54"/>
      <c r="AB142" s="451"/>
      <c r="AC142" s="451"/>
      <c r="AD142" s="438"/>
      <c r="AE142" s="438"/>
      <c r="AF142" s="48">
        <f t="shared" si="61"/>
        <v>-165.8823529411759</v>
      </c>
      <c r="AG142" s="126">
        <f t="shared" si="62"/>
        <v>0.88480392156862786</v>
      </c>
      <c r="AH142" s="472"/>
    </row>
    <row r="143" spans="1:34" ht="19.149999999999999" customHeight="1">
      <c r="A143" s="503"/>
      <c r="B143" s="424" t="s">
        <v>196</v>
      </c>
      <c r="C143" s="259"/>
      <c r="D143" s="82" t="s">
        <v>281</v>
      </c>
      <c r="E143" s="83"/>
      <c r="F143" s="359">
        <v>57.3</v>
      </c>
      <c r="G143" s="57">
        <v>1321</v>
      </c>
      <c r="H143" s="84">
        <f t="shared" si="90"/>
        <v>75693.3</v>
      </c>
      <c r="I143" s="438"/>
      <c r="J143" s="87">
        <v>18</v>
      </c>
      <c r="K143" s="57">
        <v>1500</v>
      </c>
      <c r="L143" s="86">
        <v>83.333333333333329</v>
      </c>
      <c r="M143" s="232">
        <v>18</v>
      </c>
      <c r="N143" s="57">
        <f t="shared" si="91"/>
        <v>1390.5263157894747</v>
      </c>
      <c r="O143" s="86">
        <f t="shared" si="92"/>
        <v>77.251461988304143</v>
      </c>
      <c r="P143" s="54">
        <f t="shared" si="87"/>
        <v>0</v>
      </c>
      <c r="Q143" s="88">
        <f t="shared" si="88"/>
        <v>-6.0818713450291852</v>
      </c>
      <c r="R143" s="431">
        <f t="shared" si="89"/>
        <v>0.92701754385964974</v>
      </c>
      <c r="S143" s="505"/>
      <c r="T143" s="63">
        <v>0.95972222222222214</v>
      </c>
      <c r="U143" s="256">
        <v>0.99930555555555545</v>
      </c>
      <c r="V143" s="55">
        <v>8</v>
      </c>
      <c r="W143" s="251">
        <f t="shared" si="93"/>
        <v>56.999999999999957</v>
      </c>
      <c r="X143" s="53"/>
      <c r="Y143" s="53"/>
      <c r="Z143" s="54"/>
      <c r="AA143" s="54"/>
      <c r="AB143" s="451"/>
      <c r="AC143" s="451"/>
      <c r="AD143" s="438"/>
      <c r="AE143" s="438"/>
      <c r="AF143" s="48">
        <f t="shared" si="61"/>
        <v>-109.47368421052533</v>
      </c>
      <c r="AG143" s="126">
        <f t="shared" si="62"/>
        <v>0.92701754385964974</v>
      </c>
      <c r="AH143" s="472"/>
    </row>
    <row r="144" spans="1:34" ht="19.149999999999999" customHeight="1">
      <c r="A144" s="503"/>
      <c r="B144" s="424">
        <v>0</v>
      </c>
      <c r="C144" s="434"/>
      <c r="D144" s="42"/>
      <c r="E144" s="258"/>
      <c r="F144" s="359" t="s">
        <v>105</v>
      </c>
      <c r="G144" s="57"/>
      <c r="H144" s="84">
        <f t="shared" si="90"/>
        <v>0</v>
      </c>
      <c r="I144" s="438"/>
      <c r="J144" s="46"/>
      <c r="K144" s="57"/>
      <c r="L144" s="86"/>
      <c r="M144" s="427"/>
      <c r="N144" s="57"/>
      <c r="O144" s="86"/>
      <c r="P144" s="54"/>
      <c r="Q144" s="88"/>
      <c r="R144" s="437"/>
      <c r="S144" s="505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451"/>
      <c r="AC144" s="451"/>
      <c r="AD144" s="438"/>
      <c r="AE144" s="438"/>
      <c r="AF144" s="48">
        <f t="shared" si="61"/>
        <v>0</v>
      </c>
      <c r="AG144" s="126" t="e">
        <f t="shared" si="62"/>
        <v>#DIV/0!</v>
      </c>
      <c r="AH144" s="472"/>
    </row>
    <row r="145" spans="1:34" ht="19.149999999999999" customHeight="1">
      <c r="A145" s="503"/>
      <c r="B145" s="424">
        <v>0</v>
      </c>
      <c r="C145" s="434"/>
      <c r="D145" s="42"/>
      <c r="E145" s="258"/>
      <c r="F145" s="359" t="s">
        <v>105</v>
      </c>
      <c r="G145" s="57"/>
      <c r="H145" s="84">
        <f t="shared" si="90"/>
        <v>0</v>
      </c>
      <c r="I145" s="438"/>
      <c r="J145" s="87"/>
      <c r="K145" s="57"/>
      <c r="L145" s="86"/>
      <c r="M145" s="427"/>
      <c r="N145" s="57"/>
      <c r="O145" s="86"/>
      <c r="P145" s="54"/>
      <c r="Q145" s="88"/>
      <c r="R145" s="431"/>
      <c r="S145" s="505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451"/>
      <c r="AC145" s="451"/>
      <c r="AD145" s="438"/>
      <c r="AE145" s="438"/>
      <c r="AF145" s="48">
        <f t="shared" si="61"/>
        <v>0</v>
      </c>
      <c r="AG145" s="126" t="e">
        <f t="shared" si="62"/>
        <v>#DIV/0!</v>
      </c>
      <c r="AH145" s="472"/>
    </row>
    <row r="146" spans="1:34" ht="19.149999999999999" customHeight="1">
      <c r="A146" s="503"/>
      <c r="B146" s="426">
        <v>0</v>
      </c>
      <c r="C146" s="259"/>
      <c r="D146" s="260"/>
      <c r="E146" s="258"/>
      <c r="F146" s="359" t="s">
        <v>105</v>
      </c>
      <c r="G146" s="57"/>
      <c r="H146" s="84">
        <f t="shared" si="90"/>
        <v>0</v>
      </c>
      <c r="I146" s="438"/>
      <c r="J146" s="87"/>
      <c r="K146" s="57"/>
      <c r="L146" s="86"/>
      <c r="M146" s="427"/>
      <c r="N146" s="57"/>
      <c r="O146" s="86"/>
      <c r="P146" s="54"/>
      <c r="Q146" s="88"/>
      <c r="R146" s="431"/>
      <c r="S146" s="505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451"/>
      <c r="AC146" s="451"/>
      <c r="AD146" s="438"/>
      <c r="AE146" s="438"/>
      <c r="AF146" s="54"/>
      <c r="AG146" s="431"/>
      <c r="AH146" s="472"/>
    </row>
    <row r="147" spans="1:34" ht="19.149999999999999" customHeight="1">
      <c r="A147" s="504"/>
      <c r="B147" s="261">
        <v>0</v>
      </c>
      <c r="C147" s="100" t="s">
        <v>278</v>
      </c>
      <c r="D147" s="478" t="s">
        <v>118</v>
      </c>
      <c r="E147" s="478"/>
      <c r="F147" s="373"/>
      <c r="G147" s="101"/>
      <c r="H147" s="102"/>
      <c r="I147" s="103"/>
      <c r="J147" s="101">
        <v>17.777777777777779</v>
      </c>
      <c r="K147" s="101">
        <v>1487.2222222222222</v>
      </c>
      <c r="L147" s="104">
        <v>84.211909471390911</v>
      </c>
      <c r="M147" s="246">
        <f t="shared" ref="M147:O147" si="94">AVERAGE(M135:M146)</f>
        <v>17.777777777777779</v>
      </c>
      <c r="N147" s="246">
        <f t="shared" si="94"/>
        <v>1327.1695717996561</v>
      </c>
      <c r="O147" s="247">
        <f t="shared" si="94"/>
        <v>75.068651249853687</v>
      </c>
      <c r="P147" s="51">
        <f t="shared" ref="P147:P153" si="95">M147-J147</f>
        <v>0</v>
      </c>
      <c r="Q147" s="142">
        <f t="shared" ref="Q147:Q153" si="96">O147-L147</f>
        <v>-9.1432582215372236</v>
      </c>
      <c r="R147" s="262">
        <f t="shared" ref="R147:R153" si="97">O147/L147</f>
        <v>0.89142559195094084</v>
      </c>
      <c r="S147" s="506"/>
      <c r="T147" s="63"/>
      <c r="U147" s="63"/>
      <c r="V147" s="55"/>
      <c r="W147" s="421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51"/>
      <c r="AC147" s="451"/>
      <c r="AD147" s="107">
        <f>SUM(AD135:AD146)</f>
        <v>1</v>
      </c>
      <c r="AE147" s="107">
        <f>SUM(AE135:AE146)</f>
        <v>0</v>
      </c>
      <c r="AF147" s="207">
        <f t="shared" si="61"/>
        <v>-160.0526504225661</v>
      </c>
      <c r="AG147" s="263">
        <f t="shared" si="62"/>
        <v>0.8923814827192309</v>
      </c>
      <c r="AH147" s="472"/>
    </row>
    <row r="148" spans="1:34" ht="19.149999999999999" customHeight="1">
      <c r="A148" s="508" t="s">
        <v>279</v>
      </c>
      <c r="B148" s="438" t="s">
        <v>196</v>
      </c>
      <c r="C148" s="122"/>
      <c r="D148" s="176" t="s">
        <v>258</v>
      </c>
      <c r="E148" s="43"/>
      <c r="F148" s="366">
        <v>44.98</v>
      </c>
      <c r="G148" s="57">
        <v>1792</v>
      </c>
      <c r="H148" s="84">
        <f t="shared" ref="H148:H172" si="98">F148*G148</f>
        <v>80604.159999999989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9">G148/W148*60</f>
        <v>1279.9999999999995</v>
      </c>
      <c r="O148" s="47">
        <f t="shared" ref="O148:O153" si="100">N148/M148</f>
        <v>67.368421052631561</v>
      </c>
      <c r="P148" s="48">
        <f t="shared" si="95"/>
        <v>0</v>
      </c>
      <c r="Q148" s="49">
        <f t="shared" si="96"/>
        <v>-11.578947368421069</v>
      </c>
      <c r="R148" s="428">
        <f t="shared" si="97"/>
        <v>0.85333333333333317</v>
      </c>
      <c r="S148" s="509">
        <f>R160</f>
        <v>0.8364428396565744</v>
      </c>
      <c r="T148" s="250">
        <v>0.70833333333333337</v>
      </c>
      <c r="U148" s="50">
        <v>0.76666666666666672</v>
      </c>
      <c r="V148" s="424">
        <v>5</v>
      </c>
      <c r="W148" s="421">
        <f>(U148-T148)*24*60</f>
        <v>84.000000000000028</v>
      </c>
      <c r="X148" s="53"/>
      <c r="Y148" s="53"/>
      <c r="Z148" s="54"/>
      <c r="AA148" s="54"/>
      <c r="AB148" s="451"/>
      <c r="AC148" s="451"/>
      <c r="AD148" s="438"/>
      <c r="AE148" s="438"/>
      <c r="AF148" s="48">
        <f t="shared" si="61"/>
        <v>-220.00000000000045</v>
      </c>
      <c r="AG148" s="126">
        <f t="shared" si="62"/>
        <v>0.85333333333333306</v>
      </c>
      <c r="AH148" s="472">
        <f>AG160</f>
        <v>0.86192581623702447</v>
      </c>
    </row>
    <row r="149" spans="1:34" ht="19.149999999999999" customHeight="1">
      <c r="A149" s="508"/>
      <c r="B149" s="438" t="s">
        <v>196</v>
      </c>
      <c r="C149" s="224"/>
      <c r="D149" s="255" t="s">
        <v>257</v>
      </c>
      <c r="E149" s="60"/>
      <c r="F149" s="366">
        <v>53.68</v>
      </c>
      <c r="G149" s="57">
        <v>1168</v>
      </c>
      <c r="H149" s="84">
        <f t="shared" si="98"/>
        <v>62698.239999999998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1251.4285714285722</v>
      </c>
      <c r="O149" s="47">
        <f t="shared" si="100"/>
        <v>62.571428571428612</v>
      </c>
      <c r="P149" s="48">
        <f t="shared" si="95"/>
        <v>0</v>
      </c>
      <c r="Q149" s="49">
        <f t="shared" si="96"/>
        <v>-12.428571428571388</v>
      </c>
      <c r="R149" s="428">
        <f t="shared" si="97"/>
        <v>0.83428571428571485</v>
      </c>
      <c r="S149" s="510"/>
      <c r="T149" s="250">
        <v>0.77083333333333337</v>
      </c>
      <c r="U149" s="50">
        <v>0.80972222222222223</v>
      </c>
      <c r="V149" s="424">
        <v>6</v>
      </c>
      <c r="W149" s="421">
        <f t="shared" ref="W149:W159" si="101">(U149-T149)*24*60</f>
        <v>55.999999999999957</v>
      </c>
      <c r="X149" s="53"/>
      <c r="Y149" s="53"/>
      <c r="Z149" s="54"/>
      <c r="AA149" s="54"/>
      <c r="AB149" s="451"/>
      <c r="AC149" s="451"/>
      <c r="AD149" s="438"/>
      <c r="AE149" s="438"/>
      <c r="AF149" s="48">
        <f t="shared" si="61"/>
        <v>-248.57142857142776</v>
      </c>
      <c r="AG149" s="126">
        <f t="shared" si="62"/>
        <v>0.83428571428571485</v>
      </c>
      <c r="AH149" s="511"/>
    </row>
    <row r="150" spans="1:34" ht="19.149999999999999" customHeight="1">
      <c r="A150" s="508"/>
      <c r="B150" s="438" t="s">
        <v>196</v>
      </c>
      <c r="C150" s="224"/>
      <c r="D150" s="179" t="s">
        <v>256</v>
      </c>
      <c r="E150" s="60"/>
      <c r="F150" s="366">
        <v>58.17</v>
      </c>
      <c r="G150" s="57">
        <v>871</v>
      </c>
      <c r="H150" s="84">
        <f t="shared" si="98"/>
        <v>50666.07</v>
      </c>
      <c r="I150" s="264"/>
      <c r="J150" s="87">
        <v>19</v>
      </c>
      <c r="K150" s="57">
        <v>1385</v>
      </c>
      <c r="L150" s="86">
        <v>72.89473684210526</v>
      </c>
      <c r="M150" s="232">
        <v>20</v>
      </c>
      <c r="N150" s="44">
        <f t="shared" si="99"/>
        <v>1215.348837209302</v>
      </c>
      <c r="O150" s="47">
        <f t="shared" si="100"/>
        <v>60.767441860465098</v>
      </c>
      <c r="P150" s="48">
        <f t="shared" si="95"/>
        <v>1</v>
      </c>
      <c r="Q150" s="49">
        <f t="shared" si="96"/>
        <v>-12.127294981640162</v>
      </c>
      <c r="R150" s="428">
        <f t="shared" si="97"/>
        <v>0.83363277642515299</v>
      </c>
      <c r="S150" s="510"/>
      <c r="T150" s="250">
        <v>0.82499999999999996</v>
      </c>
      <c r="U150" s="50">
        <v>0.85486111111111107</v>
      </c>
      <c r="V150" s="424">
        <v>22</v>
      </c>
      <c r="W150" s="421">
        <f t="shared" si="101"/>
        <v>43.000000000000007</v>
      </c>
      <c r="X150" s="219">
        <v>0.81319444444444444</v>
      </c>
      <c r="Y150" s="219">
        <v>0.8222222222222223</v>
      </c>
      <c r="Z150" s="220"/>
      <c r="AA150" s="220"/>
      <c r="AB150" s="451"/>
      <c r="AC150" s="451"/>
      <c r="AD150" s="438">
        <v>1</v>
      </c>
      <c r="AE150" s="438"/>
      <c r="AF150" s="48">
        <f t="shared" si="61"/>
        <v>-169.65116279069798</v>
      </c>
      <c r="AG150" s="126">
        <f t="shared" si="62"/>
        <v>0.87750818571068734</v>
      </c>
      <c r="AH150" s="511"/>
    </row>
    <row r="151" spans="1:34" s="221" customFormat="1" ht="19.149999999999999" customHeight="1">
      <c r="A151" s="508"/>
      <c r="B151" s="438" t="s">
        <v>196</v>
      </c>
      <c r="C151" s="224"/>
      <c r="D151" s="59" t="s">
        <v>249</v>
      </c>
      <c r="E151" s="60"/>
      <c r="F151" s="366">
        <v>57.73</v>
      </c>
      <c r="G151" s="57">
        <v>883</v>
      </c>
      <c r="H151" s="84">
        <f t="shared" si="98"/>
        <v>50975.59</v>
      </c>
      <c r="I151" s="264"/>
      <c r="J151" s="87">
        <v>16</v>
      </c>
      <c r="K151" s="57">
        <v>1440</v>
      </c>
      <c r="L151" s="86">
        <v>90</v>
      </c>
      <c r="M151" s="232">
        <v>17</v>
      </c>
      <c r="N151" s="44">
        <f t="shared" si="99"/>
        <v>1177.3333333333335</v>
      </c>
      <c r="O151" s="47">
        <f t="shared" si="100"/>
        <v>69.254901960784323</v>
      </c>
      <c r="P151" s="48">
        <f t="shared" si="95"/>
        <v>1</v>
      </c>
      <c r="Q151" s="49">
        <f t="shared" si="96"/>
        <v>-20.745098039215677</v>
      </c>
      <c r="R151" s="428">
        <f t="shared" si="97"/>
        <v>0.76949891067538134</v>
      </c>
      <c r="S151" s="510"/>
      <c r="T151" s="250">
        <v>0.85833333333333328</v>
      </c>
      <c r="U151" s="50">
        <v>0.88958333333333328</v>
      </c>
      <c r="V151" s="424">
        <v>5</v>
      </c>
      <c r="W151" s="421">
        <f t="shared" si="101"/>
        <v>45</v>
      </c>
      <c r="X151" s="219"/>
      <c r="Y151" s="219"/>
      <c r="Z151" s="220"/>
      <c r="AA151" s="220"/>
      <c r="AB151" s="451"/>
      <c r="AC151" s="451"/>
      <c r="AD151" s="224">
        <v>2</v>
      </c>
      <c r="AE151" s="224"/>
      <c r="AF151" s="48">
        <f t="shared" si="61"/>
        <v>-262.66666666666652</v>
      </c>
      <c r="AG151" s="126">
        <f t="shared" si="62"/>
        <v>0.81759259259259265</v>
      </c>
      <c r="AH151" s="511"/>
    </row>
    <row r="152" spans="1:34" s="221" customFormat="1" ht="19.149999999999999" customHeight="1">
      <c r="A152" s="508"/>
      <c r="B152" s="438" t="s">
        <v>196</v>
      </c>
      <c r="C152" s="224"/>
      <c r="D152" s="255" t="s">
        <v>282</v>
      </c>
      <c r="E152" s="60"/>
      <c r="F152" s="366">
        <v>55.32</v>
      </c>
      <c r="G152" s="57">
        <v>664</v>
      </c>
      <c r="H152" s="84">
        <f t="shared" si="98"/>
        <v>36732.480000000003</v>
      </c>
      <c r="I152" s="264"/>
      <c r="J152" s="87">
        <v>14</v>
      </c>
      <c r="K152" s="57">
        <v>1440</v>
      </c>
      <c r="L152" s="86">
        <v>102.85714285714286</v>
      </c>
      <c r="M152" s="232">
        <v>15</v>
      </c>
      <c r="N152" s="44">
        <f t="shared" si="99"/>
        <v>1244.9999999999982</v>
      </c>
      <c r="O152" s="47">
        <f t="shared" si="100"/>
        <v>82.999999999999872</v>
      </c>
      <c r="P152" s="48">
        <f t="shared" si="95"/>
        <v>1</v>
      </c>
      <c r="Q152" s="49">
        <f t="shared" si="96"/>
        <v>-19.857142857142989</v>
      </c>
      <c r="R152" s="428">
        <f t="shared" si="97"/>
        <v>0.80694444444444313</v>
      </c>
      <c r="S152" s="510"/>
      <c r="T152" s="265">
        <v>0.89513888888888882</v>
      </c>
      <c r="U152" s="63">
        <v>0.91736111111111107</v>
      </c>
      <c r="V152" s="425">
        <v>8</v>
      </c>
      <c r="W152" s="421">
        <f t="shared" si="101"/>
        <v>32.000000000000043</v>
      </c>
      <c r="X152" s="222"/>
      <c r="Y152" s="222"/>
      <c r="Z152" s="220"/>
      <c r="AA152" s="220"/>
      <c r="AB152" s="451"/>
      <c r="AC152" s="451"/>
      <c r="AD152" s="224"/>
      <c r="AE152" s="224"/>
      <c r="AF152" s="48">
        <f t="shared" si="61"/>
        <v>-195.00000000000182</v>
      </c>
      <c r="AG152" s="126">
        <f t="shared" si="62"/>
        <v>0.86458333333333204</v>
      </c>
      <c r="AH152" s="511"/>
    </row>
    <row r="153" spans="1:34" s="221" customFormat="1" ht="19.149999999999999" customHeight="1">
      <c r="A153" s="508"/>
      <c r="B153" s="438" t="s">
        <v>196</v>
      </c>
      <c r="C153" s="224"/>
      <c r="D153" s="255" t="s">
        <v>283</v>
      </c>
      <c r="E153" s="60"/>
      <c r="F153" s="366">
        <v>55.56</v>
      </c>
      <c r="G153" s="57">
        <v>956</v>
      </c>
      <c r="H153" s="84">
        <f t="shared" si="98"/>
        <v>53115.360000000001</v>
      </c>
      <c r="I153" s="264"/>
      <c r="J153" s="87">
        <v>16</v>
      </c>
      <c r="K153" s="57">
        <v>1440</v>
      </c>
      <c r="L153" s="86">
        <v>90</v>
      </c>
      <c r="M153" s="202">
        <v>16</v>
      </c>
      <c r="N153" s="44">
        <f t="shared" si="99"/>
        <v>1333.9534883720928</v>
      </c>
      <c r="O153" s="47">
        <f t="shared" si="100"/>
        <v>83.3720930232558</v>
      </c>
      <c r="P153" s="48">
        <f t="shared" si="95"/>
        <v>0</v>
      </c>
      <c r="Q153" s="49">
        <f t="shared" si="96"/>
        <v>-6.6279069767441996</v>
      </c>
      <c r="R153" s="428">
        <f t="shared" si="97"/>
        <v>0.92635658914728669</v>
      </c>
      <c r="S153" s="510"/>
      <c r="T153" s="265">
        <v>0.92222222222222217</v>
      </c>
      <c r="U153" s="63">
        <v>0.95208333333333328</v>
      </c>
      <c r="V153" s="425">
        <v>7</v>
      </c>
      <c r="W153" s="421">
        <f t="shared" si="101"/>
        <v>43.000000000000007</v>
      </c>
      <c r="X153" s="222"/>
      <c r="Y153" s="222"/>
      <c r="Z153" s="220"/>
      <c r="AA153" s="220"/>
      <c r="AB153" s="451"/>
      <c r="AC153" s="451"/>
      <c r="AD153" s="224"/>
      <c r="AE153" s="224"/>
      <c r="AF153" s="48">
        <f t="shared" si="61"/>
        <v>-106.04651162790719</v>
      </c>
      <c r="AG153" s="126">
        <f t="shared" si="62"/>
        <v>0.92635658914728669</v>
      </c>
      <c r="AH153" s="511"/>
    </row>
    <row r="154" spans="1:34" s="221" customFormat="1" ht="19.149999999999999" customHeight="1">
      <c r="A154" s="508"/>
      <c r="B154" s="438">
        <v>0</v>
      </c>
      <c r="C154" s="224"/>
      <c r="D154" s="255"/>
      <c r="E154" s="60"/>
      <c r="F154" s="366" t="s">
        <v>105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510"/>
      <c r="T154" s="265"/>
      <c r="U154" s="63"/>
      <c r="V154" s="425"/>
      <c r="W154" s="421">
        <f t="shared" si="101"/>
        <v>0</v>
      </c>
      <c r="X154" s="222"/>
      <c r="Y154" s="222"/>
      <c r="Z154" s="220"/>
      <c r="AA154" s="220"/>
      <c r="AB154" s="451"/>
      <c r="AC154" s="451"/>
      <c r="AD154" s="224"/>
      <c r="AE154" s="224"/>
      <c r="AF154" s="48">
        <f t="shared" si="61"/>
        <v>0</v>
      </c>
      <c r="AG154" s="126" t="e">
        <f t="shared" si="62"/>
        <v>#DIV/0!</v>
      </c>
      <c r="AH154" s="511"/>
    </row>
    <row r="155" spans="1:34" s="221" customFormat="1" ht="19.149999999999999" customHeight="1">
      <c r="A155" s="508"/>
      <c r="B155" s="438">
        <v>0</v>
      </c>
      <c r="C155" s="224"/>
      <c r="D155" s="255"/>
      <c r="E155" s="60"/>
      <c r="F155" s="366" t="s">
        <v>105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510"/>
      <c r="T155" s="265"/>
      <c r="U155" s="63"/>
      <c r="V155" s="425"/>
      <c r="W155" s="421">
        <f t="shared" si="101"/>
        <v>0</v>
      </c>
      <c r="X155" s="222"/>
      <c r="Y155" s="222"/>
      <c r="Z155" s="220"/>
      <c r="AA155" s="220"/>
      <c r="AB155" s="451"/>
      <c r="AC155" s="451"/>
      <c r="AD155" s="224"/>
      <c r="AE155" s="224"/>
      <c r="AF155" s="268"/>
      <c r="AG155" s="130"/>
      <c r="AH155" s="511"/>
    </row>
    <row r="156" spans="1:34" s="221" customFormat="1" ht="19.149999999999999" customHeight="1">
      <c r="A156" s="508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510"/>
      <c r="T156" s="265"/>
      <c r="U156" s="63"/>
      <c r="V156" s="425"/>
      <c r="W156" s="269">
        <f t="shared" si="101"/>
        <v>0</v>
      </c>
      <c r="X156" s="222"/>
      <c r="Y156" s="222"/>
      <c r="Z156" s="220"/>
      <c r="AA156" s="220"/>
      <c r="AB156" s="451"/>
      <c r="AC156" s="451"/>
      <c r="AD156" s="224"/>
      <c r="AE156" s="224"/>
      <c r="AF156" s="268"/>
      <c r="AG156" s="130"/>
      <c r="AH156" s="511"/>
    </row>
    <row r="157" spans="1:34" s="221" customFormat="1" ht="19.149999999999999" customHeight="1">
      <c r="A157" s="508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510"/>
      <c r="T157" s="265"/>
      <c r="U157" s="63"/>
      <c r="V157" s="425"/>
      <c r="W157" s="269">
        <f t="shared" si="101"/>
        <v>0</v>
      </c>
      <c r="X157" s="222"/>
      <c r="Y157" s="222"/>
      <c r="Z157" s="220"/>
      <c r="AA157" s="220"/>
      <c r="AB157" s="451"/>
      <c r="AC157" s="451"/>
      <c r="AD157" s="224"/>
      <c r="AE157" s="224"/>
      <c r="AF157" s="268"/>
      <c r="AG157" s="130"/>
      <c r="AH157" s="511"/>
    </row>
    <row r="158" spans="1:34" s="221" customFormat="1" ht="19.149999999999999" customHeight="1">
      <c r="A158" s="508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510"/>
      <c r="T158" s="265"/>
      <c r="U158" s="63"/>
      <c r="V158" s="425"/>
      <c r="W158" s="269">
        <f t="shared" si="101"/>
        <v>0</v>
      </c>
      <c r="X158" s="222"/>
      <c r="Y158" s="222"/>
      <c r="Z158" s="220"/>
      <c r="AA158" s="220"/>
      <c r="AB158" s="451"/>
      <c r="AC158" s="451"/>
      <c r="AD158" s="224"/>
      <c r="AE158" s="224"/>
      <c r="AF158" s="268"/>
      <c r="AG158" s="130"/>
      <c r="AH158" s="511"/>
    </row>
    <row r="159" spans="1:34" s="221" customFormat="1" ht="19.149999999999999" customHeight="1">
      <c r="A159" s="508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8"/>
        <v>0</v>
      </c>
      <c r="I159" s="264"/>
      <c r="J159" s="266"/>
      <c r="K159" s="182"/>
      <c r="L159" s="134"/>
      <c r="M159" s="427"/>
      <c r="N159" s="182"/>
      <c r="O159" s="228"/>
      <c r="P159" s="267"/>
      <c r="Q159" s="74"/>
      <c r="R159" s="130"/>
      <c r="S159" s="510"/>
      <c r="T159" s="265"/>
      <c r="U159" s="63"/>
      <c r="V159" s="425"/>
      <c r="W159" s="270">
        <f t="shared" si="101"/>
        <v>0</v>
      </c>
      <c r="X159" s="222"/>
      <c r="Y159" s="222"/>
      <c r="Z159" s="220"/>
      <c r="AA159" s="220"/>
      <c r="AB159" s="451"/>
      <c r="AC159" s="451"/>
      <c r="AD159" s="224"/>
      <c r="AE159" s="224"/>
      <c r="AF159" s="268"/>
      <c r="AG159" s="130"/>
      <c r="AH159" s="511"/>
    </row>
    <row r="160" spans="1:34" ht="19.149999999999999" customHeight="1">
      <c r="A160" s="508"/>
      <c r="B160" s="271">
        <v>0</v>
      </c>
      <c r="C160" s="272" t="s">
        <v>285</v>
      </c>
      <c r="D160" s="507" t="s">
        <v>118</v>
      </c>
      <c r="E160" s="469"/>
      <c r="F160" s="360"/>
      <c r="G160" s="205"/>
      <c r="H160" s="204"/>
      <c r="I160" s="72"/>
      <c r="J160" s="273">
        <v>17.333333333333332</v>
      </c>
      <c r="K160" s="273">
        <v>1450.8333333333333</v>
      </c>
      <c r="L160" s="274">
        <v>84.949874686716797</v>
      </c>
      <c r="M160" s="273">
        <f t="shared" ref="M160:O160" si="102">AVERAGE(M148:M159)</f>
        <v>17.833333333333332</v>
      </c>
      <c r="N160" s="273">
        <f t="shared" si="102"/>
        <v>1250.5107050572162</v>
      </c>
      <c r="O160" s="274">
        <f t="shared" si="102"/>
        <v>71.055714411427545</v>
      </c>
      <c r="P160" s="65">
        <f t="shared" ref="P160:P164" si="103">M160-J160</f>
        <v>0.5</v>
      </c>
      <c r="Q160" s="74">
        <f t="shared" ref="Q160:Q164" si="104">O160-L160</f>
        <v>-13.894160275289252</v>
      </c>
      <c r="R160" s="275">
        <f>O160/L160</f>
        <v>0.8364428396565744</v>
      </c>
      <c r="S160" s="510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451"/>
      <c r="AC160" s="451"/>
      <c r="AD160" s="79">
        <f>SUM(AD148:AD159)</f>
        <v>3</v>
      </c>
      <c r="AE160" s="79">
        <f>SUM(AE148:AE159)</f>
        <v>0</v>
      </c>
      <c r="AF160" s="65">
        <f t="shared" si="61"/>
        <v>-200.32262827611703</v>
      </c>
      <c r="AG160" s="130">
        <f t="shared" si="62"/>
        <v>0.86192581623702447</v>
      </c>
      <c r="AH160" s="511"/>
    </row>
    <row r="161" spans="1:36" ht="19.149999999999999" customHeight="1">
      <c r="A161" s="471" t="s">
        <v>286</v>
      </c>
      <c r="B161" s="122" t="s">
        <v>115</v>
      </c>
      <c r="C161" s="122"/>
      <c r="D161" s="82" t="s">
        <v>288</v>
      </c>
      <c r="E161" s="83"/>
      <c r="F161" s="365">
        <v>34.229999999999997</v>
      </c>
      <c r="G161" s="57">
        <v>3592</v>
      </c>
      <c r="H161" s="84">
        <f t="shared" ref="H161:H170" si="105">F161*G161</f>
        <v>122954.15999999999</v>
      </c>
      <c r="I161" s="43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4" si="106">G161/W161*60</f>
        <v>2133.8613861386139</v>
      </c>
      <c r="O161" s="86">
        <f t="shared" ref="O161:O164" si="107">N161/M161</f>
        <v>164.14318354912413</v>
      </c>
      <c r="P161" s="54">
        <f t="shared" si="103"/>
        <v>0</v>
      </c>
      <c r="Q161" s="88">
        <f t="shared" si="104"/>
        <v>-8.9337395277989344</v>
      </c>
      <c r="R161" s="431">
        <f t="shared" ref="R161:R164" si="108">O161/L161</f>
        <v>0.94838283828382841</v>
      </c>
      <c r="S161" s="472">
        <f>R173</f>
        <v>0.91127615886983726</v>
      </c>
      <c r="T161" s="89">
        <v>0.16666666666666666</v>
      </c>
      <c r="U161" s="89">
        <v>0.23680555555555555</v>
      </c>
      <c r="V161" s="438">
        <v>5</v>
      </c>
      <c r="W161" s="90">
        <f t="shared" ref="W161:W172" si="109">(U161-T161)*24*60</f>
        <v>101</v>
      </c>
      <c r="X161" s="96"/>
      <c r="Y161" s="96"/>
      <c r="Z161" s="54"/>
      <c r="AA161" s="54"/>
      <c r="AB161" s="451"/>
      <c r="AC161" s="451"/>
      <c r="AD161" s="438"/>
      <c r="AE161" s="438"/>
      <c r="AF161" s="54">
        <f t="shared" si="61"/>
        <v>-116.13861386138615</v>
      </c>
      <c r="AG161" s="431">
        <f t="shared" si="62"/>
        <v>0.94838283828382841</v>
      </c>
      <c r="AH161" s="472">
        <f>AG173</f>
        <v>0.91575027243648888</v>
      </c>
    </row>
    <row r="162" spans="1:36" ht="19.149999999999999" customHeight="1">
      <c r="A162" s="471"/>
      <c r="B162" s="122" t="s">
        <v>115</v>
      </c>
      <c r="C162" s="122"/>
      <c r="D162" s="82" t="s">
        <v>289</v>
      </c>
      <c r="E162" s="83"/>
      <c r="F162" s="365">
        <v>34.229999999999997</v>
      </c>
      <c r="G162" s="57">
        <v>4228</v>
      </c>
      <c r="H162" s="84">
        <f t="shared" si="105"/>
        <v>144724.43999999997</v>
      </c>
      <c r="I162" s="43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2114</v>
      </c>
      <c r="O162" s="86">
        <f t="shared" si="107"/>
        <v>162.61538461538461</v>
      </c>
      <c r="P162" s="54">
        <f t="shared" si="103"/>
        <v>0</v>
      </c>
      <c r="Q162" s="88">
        <f t="shared" si="104"/>
        <v>-10.461538461538453</v>
      </c>
      <c r="R162" s="431">
        <f t="shared" si="108"/>
        <v>0.93955555555555559</v>
      </c>
      <c r="S162" s="472"/>
      <c r="T162" s="89">
        <v>0.24097222222222223</v>
      </c>
      <c r="U162" s="89">
        <v>0.32430555555555557</v>
      </c>
      <c r="V162" s="438">
        <v>6</v>
      </c>
      <c r="W162" s="90">
        <f t="shared" si="109"/>
        <v>120</v>
      </c>
      <c r="X162" s="96"/>
      <c r="Y162" s="96"/>
      <c r="Z162" s="54"/>
      <c r="AA162" s="54"/>
      <c r="AB162" s="451"/>
      <c r="AC162" s="451"/>
      <c r="AD162" s="438"/>
      <c r="AE162" s="438"/>
      <c r="AF162" s="54">
        <f t="shared" si="61"/>
        <v>-136</v>
      </c>
      <c r="AG162" s="431">
        <f t="shared" si="62"/>
        <v>0.93955555555555559</v>
      </c>
      <c r="AH162" s="472"/>
    </row>
    <row r="163" spans="1:36" ht="19.149999999999999" customHeight="1">
      <c r="A163" s="471"/>
      <c r="B163" s="122" t="s">
        <v>115</v>
      </c>
      <c r="C163" s="122"/>
      <c r="D163" s="252" t="s">
        <v>290</v>
      </c>
      <c r="E163" s="252"/>
      <c r="F163" s="365">
        <v>35.83</v>
      </c>
      <c r="G163" s="57">
        <v>3790.2</v>
      </c>
      <c r="H163" s="84">
        <f t="shared" si="105"/>
        <v>135802.86599999998</v>
      </c>
      <c r="I163" s="43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6"/>
        <v>2145.3962264150937</v>
      </c>
      <c r="O163" s="86">
        <f t="shared" si="107"/>
        <v>195.03602058319032</v>
      </c>
      <c r="P163" s="54">
        <f t="shared" si="103"/>
        <v>0</v>
      </c>
      <c r="Q163" s="88">
        <f t="shared" si="104"/>
        <v>-9.509433962264211</v>
      </c>
      <c r="R163" s="431">
        <f t="shared" si="108"/>
        <v>0.95350943396226384</v>
      </c>
      <c r="S163" s="472"/>
      <c r="T163" s="89">
        <v>0.33888888888888891</v>
      </c>
      <c r="U163" s="89">
        <v>0.41250000000000003</v>
      </c>
      <c r="V163" s="438">
        <v>21</v>
      </c>
      <c r="W163" s="90">
        <f t="shared" si="109"/>
        <v>106.00000000000003</v>
      </c>
      <c r="X163" s="96">
        <v>0.32777777777777778</v>
      </c>
      <c r="Y163" s="96">
        <v>0.33611111111111108</v>
      </c>
      <c r="Z163" s="54"/>
      <c r="AA163" s="54"/>
      <c r="AB163" s="451"/>
      <c r="AC163" s="451"/>
      <c r="AD163" s="438">
        <v>1</v>
      </c>
      <c r="AE163" s="438"/>
      <c r="AF163" s="54">
        <f t="shared" si="61"/>
        <v>-104.60377358490632</v>
      </c>
      <c r="AG163" s="431">
        <f t="shared" si="62"/>
        <v>0.95350943396226384</v>
      </c>
      <c r="AH163" s="472"/>
    </row>
    <row r="164" spans="1:36" ht="19.149999999999999" customHeight="1">
      <c r="A164" s="471"/>
      <c r="B164" s="122" t="s">
        <v>115</v>
      </c>
      <c r="C164" s="122"/>
      <c r="D164" s="277" t="s">
        <v>211</v>
      </c>
      <c r="E164" s="277"/>
      <c r="F164" s="365">
        <v>36.409999999999997</v>
      </c>
      <c r="G164" s="57">
        <v>7552.25</v>
      </c>
      <c r="H164" s="84">
        <f t="shared" si="105"/>
        <v>274977.42249999999</v>
      </c>
      <c r="I164" s="438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6"/>
        <v>2323.7692307692305</v>
      </c>
      <c r="O164" s="86">
        <f t="shared" si="107"/>
        <v>232.37692307692305</v>
      </c>
      <c r="P164" s="54">
        <f t="shared" si="103"/>
        <v>0</v>
      </c>
      <c r="Q164" s="88">
        <f t="shared" si="104"/>
        <v>-44.523076923076928</v>
      </c>
      <c r="R164" s="431">
        <f t="shared" si="108"/>
        <v>0.83920882295746868</v>
      </c>
      <c r="S164" s="472"/>
      <c r="T164" s="89">
        <v>0.45416666666666666</v>
      </c>
      <c r="U164" s="89">
        <v>0.58958333333333335</v>
      </c>
      <c r="V164" s="438">
        <v>7</v>
      </c>
      <c r="W164" s="90">
        <f t="shared" si="109"/>
        <v>195.00000000000003</v>
      </c>
      <c r="X164" s="96"/>
      <c r="Y164" s="96"/>
      <c r="Z164" s="54"/>
      <c r="AA164" s="54"/>
      <c r="AB164" s="451"/>
      <c r="AC164" s="451"/>
      <c r="AD164" s="438"/>
      <c r="AE164" s="438"/>
      <c r="AF164" s="54">
        <f t="shared" si="61"/>
        <v>-445.23076923076951</v>
      </c>
      <c r="AG164" s="431">
        <f t="shared" si="62"/>
        <v>0.83920882295746857</v>
      </c>
      <c r="AH164" s="472"/>
    </row>
    <row r="165" spans="1:36" ht="19.149999999999999" customHeight="1">
      <c r="A165" s="471"/>
      <c r="B165" s="122">
        <v>0</v>
      </c>
      <c r="C165" s="81"/>
      <c r="D165" s="82"/>
      <c r="E165" s="83"/>
      <c r="F165" s="362" t="s">
        <v>105</v>
      </c>
      <c r="G165" s="57"/>
      <c r="H165" s="84">
        <f t="shared" si="105"/>
        <v>0</v>
      </c>
      <c r="I165" s="438"/>
      <c r="J165" s="87"/>
      <c r="K165" s="57"/>
      <c r="L165" s="86"/>
      <c r="M165" s="87"/>
      <c r="N165" s="57"/>
      <c r="O165" s="86"/>
      <c r="P165" s="54"/>
      <c r="Q165" s="88"/>
      <c r="R165" s="431"/>
      <c r="S165" s="472"/>
      <c r="T165" s="89"/>
      <c r="U165" s="89"/>
      <c r="V165" s="438"/>
      <c r="W165" s="90">
        <f t="shared" si="109"/>
        <v>0</v>
      </c>
      <c r="X165" s="96"/>
      <c r="Y165" s="96"/>
      <c r="Z165" s="54"/>
      <c r="AA165" s="54"/>
      <c r="AB165" s="451"/>
      <c r="AC165" s="451"/>
      <c r="AD165" s="438"/>
      <c r="AE165" s="438"/>
      <c r="AF165" s="54">
        <f t="shared" si="61"/>
        <v>0</v>
      </c>
      <c r="AG165" s="431" t="e">
        <f t="shared" si="62"/>
        <v>#DIV/0!</v>
      </c>
      <c r="AH165" s="472"/>
    </row>
    <row r="166" spans="1:36" ht="19.149999999999999" customHeight="1">
      <c r="A166" s="471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5"/>
        <v>0</v>
      </c>
      <c r="I166" s="438"/>
      <c r="J166" s="87"/>
      <c r="K166" s="57"/>
      <c r="L166" s="86"/>
      <c r="M166" s="87"/>
      <c r="N166" s="57"/>
      <c r="O166" s="86"/>
      <c r="P166" s="54"/>
      <c r="Q166" s="88"/>
      <c r="R166" s="431"/>
      <c r="S166" s="472"/>
      <c r="T166" s="89"/>
      <c r="U166" s="89"/>
      <c r="V166" s="438"/>
      <c r="W166" s="90">
        <f t="shared" si="109"/>
        <v>0</v>
      </c>
      <c r="X166" s="96"/>
      <c r="Y166" s="96"/>
      <c r="Z166" s="54"/>
      <c r="AA166" s="54"/>
      <c r="AB166" s="451"/>
      <c r="AC166" s="451"/>
      <c r="AD166" s="438"/>
      <c r="AE166" s="438"/>
      <c r="AF166" s="54">
        <f t="shared" si="61"/>
        <v>0</v>
      </c>
      <c r="AG166" s="431" t="e">
        <f t="shared" si="62"/>
        <v>#DIV/0!</v>
      </c>
      <c r="AH166" s="472"/>
    </row>
    <row r="167" spans="1:36" ht="19.149999999999999" customHeight="1">
      <c r="A167" s="471"/>
      <c r="B167" s="122">
        <v>0</v>
      </c>
      <c r="C167" s="122"/>
      <c r="D167" s="255"/>
      <c r="E167" s="60"/>
      <c r="F167" s="365" t="s">
        <v>105</v>
      </c>
      <c r="G167" s="57"/>
      <c r="H167" s="84">
        <f t="shared" si="105"/>
        <v>0</v>
      </c>
      <c r="I167" s="438"/>
      <c r="J167" s="87"/>
      <c r="K167" s="57"/>
      <c r="L167" s="86"/>
      <c r="M167" s="87"/>
      <c r="N167" s="57"/>
      <c r="O167" s="86"/>
      <c r="P167" s="54"/>
      <c r="Q167" s="88"/>
      <c r="R167" s="431"/>
      <c r="S167" s="472"/>
      <c r="T167" s="89"/>
      <c r="U167" s="89"/>
      <c r="V167" s="438"/>
      <c r="W167" s="90">
        <f t="shared" si="109"/>
        <v>0</v>
      </c>
      <c r="X167" s="96"/>
      <c r="Y167" s="96"/>
      <c r="Z167" s="54"/>
      <c r="AA167" s="54"/>
      <c r="AB167" s="451"/>
      <c r="AC167" s="451"/>
      <c r="AD167" s="438"/>
      <c r="AE167" s="438"/>
      <c r="AF167" s="54">
        <f t="shared" si="61"/>
        <v>0</v>
      </c>
      <c r="AG167" s="431" t="e">
        <f t="shared" si="62"/>
        <v>#DIV/0!</v>
      </c>
      <c r="AH167" s="472"/>
    </row>
    <row r="168" spans="1:36" ht="19.149999999999999" customHeight="1">
      <c r="A168" s="471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5"/>
        <v>0</v>
      </c>
      <c r="I168" s="438"/>
      <c r="J168" s="87"/>
      <c r="K168" s="57"/>
      <c r="L168" s="86"/>
      <c r="M168" s="87"/>
      <c r="N168" s="57"/>
      <c r="O168" s="86"/>
      <c r="P168" s="54"/>
      <c r="Q168" s="88"/>
      <c r="R168" s="431"/>
      <c r="S168" s="472"/>
      <c r="T168" s="89"/>
      <c r="U168" s="89"/>
      <c r="V168" s="438"/>
      <c r="W168" s="90">
        <f t="shared" si="109"/>
        <v>0</v>
      </c>
      <c r="X168" s="96"/>
      <c r="Y168" s="96"/>
      <c r="Z168" s="54"/>
      <c r="AA168" s="54"/>
      <c r="AB168" s="451"/>
      <c r="AC168" s="451"/>
      <c r="AD168" s="438"/>
      <c r="AE168" s="438"/>
      <c r="AF168" s="54">
        <f t="shared" si="61"/>
        <v>0</v>
      </c>
      <c r="AG168" s="431" t="e">
        <f t="shared" si="62"/>
        <v>#DIV/0!</v>
      </c>
      <c r="AH168" s="472"/>
    </row>
    <row r="169" spans="1:36" ht="19.149999999999999" customHeight="1">
      <c r="A169" s="471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5"/>
        <v>0</v>
      </c>
      <c r="I169" s="438"/>
      <c r="J169" s="87"/>
      <c r="K169" s="57"/>
      <c r="L169" s="86"/>
      <c r="M169" s="87"/>
      <c r="N169" s="57"/>
      <c r="O169" s="86"/>
      <c r="P169" s="54"/>
      <c r="Q169" s="88"/>
      <c r="R169" s="431"/>
      <c r="S169" s="472"/>
      <c r="T169" s="89"/>
      <c r="U169" s="89"/>
      <c r="V169" s="438" t="s">
        <v>49</v>
      </c>
      <c r="W169" s="90">
        <f t="shared" si="109"/>
        <v>0</v>
      </c>
      <c r="X169" s="96"/>
      <c r="Y169" s="96"/>
      <c r="Z169" s="54"/>
      <c r="AA169" s="54"/>
      <c r="AB169" s="451"/>
      <c r="AC169" s="451"/>
      <c r="AD169" s="438"/>
      <c r="AE169" s="438"/>
      <c r="AF169" s="54">
        <f t="shared" si="61"/>
        <v>0</v>
      </c>
      <c r="AG169" s="431" t="e">
        <f t="shared" si="62"/>
        <v>#DIV/0!</v>
      </c>
      <c r="AH169" s="472"/>
    </row>
    <row r="170" spans="1:36" ht="19.149999999999999" customHeight="1">
      <c r="A170" s="471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5"/>
        <v>0</v>
      </c>
      <c r="I170" s="438"/>
      <c r="J170" s="87"/>
      <c r="K170" s="57"/>
      <c r="L170" s="86"/>
      <c r="M170" s="87"/>
      <c r="N170" s="57"/>
      <c r="O170" s="86"/>
      <c r="P170" s="54"/>
      <c r="Q170" s="88"/>
      <c r="R170" s="431"/>
      <c r="S170" s="472"/>
      <c r="T170" s="89"/>
      <c r="U170" s="89"/>
      <c r="V170" s="438"/>
      <c r="W170" s="90">
        <f t="shared" si="109"/>
        <v>0</v>
      </c>
      <c r="X170" s="96"/>
      <c r="Y170" s="96"/>
      <c r="Z170" s="54"/>
      <c r="AA170" s="54"/>
      <c r="AB170" s="451"/>
      <c r="AC170" s="451"/>
      <c r="AD170" s="438"/>
      <c r="AE170" s="438"/>
      <c r="AF170" s="54">
        <f t="shared" si="61"/>
        <v>0</v>
      </c>
      <c r="AG170" s="431" t="e">
        <f t="shared" si="62"/>
        <v>#DIV/0!</v>
      </c>
      <c r="AH170" s="472"/>
    </row>
    <row r="171" spans="1:36" ht="19.149999999999999" customHeight="1">
      <c r="A171" s="471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8"/>
        <v>0</v>
      </c>
      <c r="I171" s="438"/>
      <c r="J171" s="87"/>
      <c r="K171" s="57"/>
      <c r="L171" s="86"/>
      <c r="M171" s="87"/>
      <c r="N171" s="57"/>
      <c r="O171" s="86"/>
      <c r="P171" s="54"/>
      <c r="Q171" s="88"/>
      <c r="R171" s="431"/>
      <c r="S171" s="472"/>
      <c r="T171" s="89"/>
      <c r="U171" s="89"/>
      <c r="V171" s="438"/>
      <c r="W171" s="90">
        <f t="shared" si="109"/>
        <v>0</v>
      </c>
      <c r="X171" s="96"/>
      <c r="Y171" s="96"/>
      <c r="Z171" s="54"/>
      <c r="AA171" s="54"/>
      <c r="AB171" s="451"/>
      <c r="AC171" s="451"/>
      <c r="AD171" s="438"/>
      <c r="AE171" s="438"/>
      <c r="AF171" s="54"/>
      <c r="AG171" s="431"/>
      <c r="AH171" s="472"/>
    </row>
    <row r="172" spans="1:36" ht="19.149999999999999" customHeight="1">
      <c r="A172" s="471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8"/>
        <v>0</v>
      </c>
      <c r="I172" s="438"/>
      <c r="J172" s="87"/>
      <c r="K172" s="57"/>
      <c r="L172" s="86"/>
      <c r="M172" s="87"/>
      <c r="N172" s="57"/>
      <c r="O172" s="86"/>
      <c r="P172" s="54"/>
      <c r="Q172" s="88"/>
      <c r="R172" s="431"/>
      <c r="S172" s="472"/>
      <c r="T172" s="89"/>
      <c r="U172" s="89"/>
      <c r="V172" s="438"/>
      <c r="W172" s="90">
        <f t="shared" si="109"/>
        <v>0</v>
      </c>
      <c r="X172" s="96"/>
      <c r="Y172" s="96"/>
      <c r="Z172" s="54"/>
      <c r="AA172" s="54"/>
      <c r="AB172" s="451"/>
      <c r="AC172" s="451"/>
      <c r="AD172" s="438"/>
      <c r="AE172" s="438"/>
      <c r="AF172" s="54"/>
      <c r="AG172" s="431"/>
      <c r="AH172" s="472"/>
    </row>
    <row r="173" spans="1:36" ht="19.149999999999999" customHeight="1">
      <c r="A173" s="471"/>
      <c r="B173" s="122">
        <v>0</v>
      </c>
      <c r="C173" s="100" t="s">
        <v>291</v>
      </c>
      <c r="D173" s="478" t="s">
        <v>118</v>
      </c>
      <c r="E173" s="478"/>
      <c r="F173" s="363"/>
      <c r="G173" s="101"/>
      <c r="H173" s="102"/>
      <c r="I173" s="103"/>
      <c r="J173" s="101">
        <v>11.75</v>
      </c>
      <c r="K173" s="101">
        <v>2379.75</v>
      </c>
      <c r="L173" s="104">
        <v>206.89982517482517</v>
      </c>
      <c r="M173" s="101">
        <f t="shared" ref="M173:O173" si="110">AVERAGE(M161:M172)</f>
        <v>11.75</v>
      </c>
      <c r="N173" s="101">
        <f t="shared" si="110"/>
        <v>2179.2567108307344</v>
      </c>
      <c r="O173" s="104">
        <f t="shared" si="110"/>
        <v>188.54287795615554</v>
      </c>
      <c r="P173" s="54">
        <f>M173-J173</f>
        <v>0</v>
      </c>
      <c r="Q173" s="88">
        <f>O173-L173</f>
        <v>-18.356947218669632</v>
      </c>
      <c r="R173" s="105">
        <f>O173/L173</f>
        <v>0.91127615886983726</v>
      </c>
      <c r="S173" s="4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12"/>
      <c r="AC173" s="512"/>
      <c r="AD173" s="107">
        <f>SUM(AD161:AD172)</f>
        <v>1</v>
      </c>
      <c r="AE173" s="107">
        <f>SUM(AE161:AE172)</f>
        <v>0</v>
      </c>
      <c r="AF173" s="54">
        <f t="shared" si="61"/>
        <v>-200.49328916926561</v>
      </c>
      <c r="AG173" s="431">
        <f t="shared" si="62"/>
        <v>0.91575027243648888</v>
      </c>
      <c r="AH173" s="472"/>
    </row>
    <row r="174" spans="1:36" ht="19.149999999999999" customHeight="1">
      <c r="AJ174" s="279" t="s">
        <v>292</v>
      </c>
    </row>
    <row r="175" spans="1:36" ht="19.149999999999999" customHeight="1">
      <c r="AJ175" s="279" t="s">
        <v>293</v>
      </c>
    </row>
    <row r="176" spans="1:36" ht="19.149999999999999" customHeight="1">
      <c r="AJ176" s="279" t="s">
        <v>294</v>
      </c>
    </row>
    <row r="177" spans="23:36" ht="19.149999999999999" customHeight="1">
      <c r="W177" s="33"/>
      <c r="AJ177" s="279" t="s">
        <v>295</v>
      </c>
    </row>
    <row r="178" spans="23:36" ht="19.149999999999999" customHeight="1">
      <c r="W178" s="33"/>
      <c r="AJ178" s="279" t="s">
        <v>296</v>
      </c>
    </row>
    <row r="179" spans="23:36">
      <c r="W179" s="33"/>
      <c r="AJ179" s="279" t="s">
        <v>297</v>
      </c>
    </row>
    <row r="180" spans="23:36">
      <c r="W180" s="33"/>
      <c r="AJ180" s="279" t="s">
        <v>298</v>
      </c>
    </row>
    <row r="181" spans="23:36">
      <c r="W181" s="33"/>
      <c r="AJ181" s="279" t="s">
        <v>299</v>
      </c>
    </row>
    <row r="182" spans="23:36">
      <c r="W182" s="33"/>
      <c r="AJ182" s="279" t="s">
        <v>300</v>
      </c>
    </row>
    <row r="183" spans="23:36">
      <c r="W183" s="33"/>
      <c r="AJ183" s="279" t="s">
        <v>301</v>
      </c>
    </row>
    <row r="184" spans="23:36">
      <c r="W184" s="33"/>
      <c r="AJ184" s="279" t="s">
        <v>302</v>
      </c>
    </row>
    <row r="185" spans="23:36">
      <c r="W185" s="33"/>
      <c r="AJ185" s="279" t="s">
        <v>303</v>
      </c>
    </row>
    <row r="186" spans="23:36">
      <c r="W186" s="33"/>
      <c r="AJ186" s="279" t="s">
        <v>304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4:Q159 AF125 Q17:Q18 AF155:AF159 AF17:AF29 AF5:AF13 AF36 AF40 AF57:AF70 AF74 AF78 Q57:Q70 Q109:Q117">
    <cfRule type="cellIs" dxfId="6585" priority="3262" operator="lessThan">
      <formula>0</formula>
    </cfRule>
  </conditionalFormatting>
  <conditionalFormatting sqref="AH57 AH70 S43 S123 S95 AH95 S5:S9 AH5:AH9 S134 AH17:AH18 S17:S18 S32 S82 AH82 S57:S70">
    <cfRule type="cellIs" dxfId="6584" priority="3261" operator="lessThan">
      <formula>0.8</formula>
    </cfRule>
  </conditionalFormatting>
  <conditionalFormatting sqref="R147 R173 R30 R121 R95 R43 R134 R82 R154:R159 R17:R18 R57:R70 R109:R117">
    <cfRule type="cellIs" dxfId="6583" priority="3259" operator="lessThan">
      <formula>0.8</formula>
    </cfRule>
    <cfRule type="cellIs" dxfId="6582" priority="3260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57:R70 R109:R117">
    <cfRule type="cellIs" dxfId="6581" priority="3257" operator="greaterThan">
      <formula>1</formula>
    </cfRule>
    <cfRule type="cellIs" dxfId="6580" priority="3258" operator="lessThan">
      <formula>0.8</formula>
    </cfRule>
  </conditionalFormatting>
  <conditionalFormatting sqref="P147 P30 P121 P95 P43 P134 P82 P154:P159 P17:P18 P57:P70 P109:P117">
    <cfRule type="cellIs" dxfId="6579" priority="3256" operator="greaterThan">
      <formula>0</formula>
    </cfRule>
  </conditionalFormatting>
  <conditionalFormatting sqref="S161">
    <cfRule type="cellIs" dxfId="6578" priority="3255" operator="lessThan">
      <formula>0.8</formula>
    </cfRule>
  </conditionalFormatting>
  <conditionalFormatting sqref="Q161:Q166">
    <cfRule type="cellIs" dxfId="6577" priority="3254" operator="lessThan">
      <formula>0</formula>
    </cfRule>
  </conditionalFormatting>
  <conditionalFormatting sqref="R161:R166">
    <cfRule type="cellIs" dxfId="6576" priority="3252" operator="lessThan">
      <formula>0.8</formula>
    </cfRule>
    <cfRule type="cellIs" dxfId="6575" priority="3253" operator="greaterThan">
      <formula>1</formula>
    </cfRule>
  </conditionalFormatting>
  <conditionalFormatting sqref="R161:R166">
    <cfRule type="cellIs" dxfId="6574" priority="3250" operator="greaterThan">
      <formula>1</formula>
    </cfRule>
    <cfRule type="cellIs" dxfId="6573" priority="3251" operator="lessThan">
      <formula>0.8</formula>
    </cfRule>
  </conditionalFormatting>
  <conditionalFormatting sqref="P161:P166">
    <cfRule type="cellIs" dxfId="6572" priority="3249" operator="greaterThan">
      <formula>0</formula>
    </cfRule>
  </conditionalFormatting>
  <conditionalFormatting sqref="Q169:Q172 AF161:AF172">
    <cfRule type="cellIs" dxfId="6571" priority="3248" operator="lessThan">
      <formula>0</formula>
    </cfRule>
  </conditionalFormatting>
  <conditionalFormatting sqref="R169:R172">
    <cfRule type="cellIs" dxfId="6570" priority="3246" operator="lessThan">
      <formula>0.8</formula>
    </cfRule>
    <cfRule type="cellIs" dxfId="6569" priority="3247" operator="greaterThan">
      <formula>1</formula>
    </cfRule>
  </conditionalFormatting>
  <conditionalFormatting sqref="R169:R172 AG161:AG172">
    <cfRule type="cellIs" dxfId="6568" priority="3244" operator="greaterThan">
      <formula>1</formula>
    </cfRule>
    <cfRule type="cellIs" dxfId="6567" priority="3245" operator="lessThan">
      <formula>0.8</formula>
    </cfRule>
  </conditionalFormatting>
  <conditionalFormatting sqref="P169:P172">
    <cfRule type="cellIs" dxfId="6566" priority="3243" operator="greaterThan">
      <formula>0</formula>
    </cfRule>
  </conditionalFormatting>
  <conditionalFormatting sqref="AF145">
    <cfRule type="cellIs" dxfId="6565" priority="3242" operator="lessThan">
      <formula>0</formula>
    </cfRule>
  </conditionalFormatting>
  <conditionalFormatting sqref="AG145">
    <cfRule type="cellIs" dxfId="6564" priority="3240" operator="greaterThan">
      <formula>1</formula>
    </cfRule>
    <cfRule type="cellIs" dxfId="6563" priority="3241" operator="lessThan">
      <formula>0.8</formula>
    </cfRule>
  </conditionalFormatting>
  <conditionalFormatting sqref="AF44:AF54">
    <cfRule type="cellIs" dxfId="6562" priority="3239" operator="lessThan">
      <formula>0</formula>
    </cfRule>
  </conditionalFormatting>
  <conditionalFormatting sqref="AG44:AG54">
    <cfRule type="cellIs" dxfId="6561" priority="3237" operator="greaterThan">
      <formula>1</formula>
    </cfRule>
    <cfRule type="cellIs" dxfId="6560" priority="3238" operator="lessThan">
      <formula>0.8</formula>
    </cfRule>
  </conditionalFormatting>
  <conditionalFormatting sqref="AF83:AF94">
    <cfRule type="cellIs" dxfId="6559" priority="3236" operator="lessThan">
      <formula>0</formula>
    </cfRule>
  </conditionalFormatting>
  <conditionalFormatting sqref="AH83">
    <cfRule type="cellIs" dxfId="6558" priority="3235" operator="lessThan">
      <formula>0.8</formula>
    </cfRule>
  </conditionalFormatting>
  <conditionalFormatting sqref="AG83:AG94">
    <cfRule type="cellIs" dxfId="6557" priority="3233" operator="greaterThan">
      <formula>1</formula>
    </cfRule>
    <cfRule type="cellIs" dxfId="6556" priority="3234" operator="lessThan">
      <formula>0.8</formula>
    </cfRule>
  </conditionalFormatting>
  <conditionalFormatting sqref="S83">
    <cfRule type="cellIs" dxfId="6555" priority="3232" operator="lessThan">
      <formula>0.8</formula>
    </cfRule>
  </conditionalFormatting>
  <conditionalFormatting sqref="AH84">
    <cfRule type="cellIs" dxfId="6554" priority="3231" operator="lessThan">
      <formula>0.8</formula>
    </cfRule>
  </conditionalFormatting>
  <conditionalFormatting sqref="S84">
    <cfRule type="cellIs" dxfId="6553" priority="3230" operator="lessThan">
      <formula>0.8</formula>
    </cfRule>
  </conditionalFormatting>
  <conditionalFormatting sqref="S90">
    <cfRule type="cellIs" dxfId="6552" priority="3229" operator="lessThan">
      <formula>0.8</formula>
    </cfRule>
  </conditionalFormatting>
  <conditionalFormatting sqref="AH90">
    <cfRule type="cellIs" dxfId="6551" priority="3228" operator="lessThan">
      <formula>0.8</formula>
    </cfRule>
  </conditionalFormatting>
  <conditionalFormatting sqref="AF122">
    <cfRule type="cellIs" dxfId="6550" priority="3227" operator="lessThan">
      <formula>0</formula>
    </cfRule>
  </conditionalFormatting>
  <conditionalFormatting sqref="S122">
    <cfRule type="cellIs" dxfId="6549" priority="3226" operator="lessThan">
      <formula>0.8</formula>
    </cfRule>
  </conditionalFormatting>
  <conditionalFormatting sqref="AG122">
    <cfRule type="cellIs" dxfId="6548" priority="3224" operator="greaterThan">
      <formula>1</formula>
    </cfRule>
    <cfRule type="cellIs" dxfId="6547" priority="3225" operator="lessThan">
      <formula>0.8</formula>
    </cfRule>
  </conditionalFormatting>
  <conditionalFormatting sqref="P162:P168">
    <cfRule type="cellIs" dxfId="6546" priority="3218" operator="greaterThan">
      <formula>0</formula>
    </cfRule>
  </conditionalFormatting>
  <conditionalFormatting sqref="R162:R168">
    <cfRule type="cellIs" dxfId="6545" priority="3221" operator="lessThan">
      <formula>0.8</formula>
    </cfRule>
    <cfRule type="cellIs" dxfId="6544" priority="3222" operator="greaterThan">
      <formula>1</formula>
    </cfRule>
  </conditionalFormatting>
  <conditionalFormatting sqref="R162:R168">
    <cfRule type="cellIs" dxfId="6543" priority="3219" operator="greaterThan">
      <formula>1</formula>
    </cfRule>
    <cfRule type="cellIs" dxfId="6542" priority="3220" operator="lessThan">
      <formula>0.8</formula>
    </cfRule>
  </conditionalFormatting>
  <conditionalFormatting sqref="Q162:Q168">
    <cfRule type="cellIs" dxfId="6541" priority="3223" operator="lessThan">
      <formula>0</formula>
    </cfRule>
  </conditionalFormatting>
  <conditionalFormatting sqref="P132:P133">
    <cfRule type="cellIs" dxfId="6540" priority="3211" operator="greaterThan">
      <formula>0</formula>
    </cfRule>
  </conditionalFormatting>
  <conditionalFormatting sqref="AF124 Q132:Q133 AF126:AF133">
    <cfRule type="cellIs" dxfId="6539" priority="3217" operator="lessThan">
      <formula>0</formula>
    </cfRule>
  </conditionalFormatting>
  <conditionalFormatting sqref="S124:S133">
    <cfRule type="cellIs" dxfId="6538" priority="3216" operator="lessThan">
      <formula>0.8</formula>
    </cfRule>
  </conditionalFormatting>
  <conditionalFormatting sqref="R132:R133">
    <cfRule type="cellIs" dxfId="6537" priority="3214" operator="lessThan">
      <formula>0.8</formula>
    </cfRule>
    <cfRule type="cellIs" dxfId="6536" priority="3215" operator="greaterThan">
      <formula>1</formula>
    </cfRule>
  </conditionalFormatting>
  <conditionalFormatting sqref="AG124 R132:R133 AG126:AG133">
    <cfRule type="cellIs" dxfId="6535" priority="3212" operator="greaterThan">
      <formula>1</formula>
    </cfRule>
    <cfRule type="cellIs" dxfId="6534" priority="3213" operator="lessThan">
      <formula>0.8</formula>
    </cfRule>
  </conditionalFormatting>
  <conditionalFormatting sqref="AH109">
    <cfRule type="cellIs" dxfId="6533" priority="3210" operator="lessThan">
      <formula>0.8</formula>
    </cfRule>
  </conditionalFormatting>
  <conditionalFormatting sqref="R160 AG160">
    <cfRule type="cellIs" dxfId="6532" priority="3205" operator="greaterThan">
      <formula>1</formula>
    </cfRule>
    <cfRule type="cellIs" dxfId="6531" priority="3206" operator="lessThan">
      <formula>0.8</formula>
    </cfRule>
  </conditionalFormatting>
  <conditionalFormatting sqref="R160">
    <cfRule type="cellIs" dxfId="6530" priority="3207" operator="lessThan">
      <formula>0.8</formula>
    </cfRule>
    <cfRule type="cellIs" dxfId="6529" priority="3208" operator="greaterThan">
      <formula>1</formula>
    </cfRule>
  </conditionalFormatting>
  <conditionalFormatting sqref="P160">
    <cfRule type="cellIs" dxfId="6528" priority="3204" operator="greaterThan">
      <formula>0</formula>
    </cfRule>
  </conditionalFormatting>
  <conditionalFormatting sqref="AH148">
    <cfRule type="cellIs" dxfId="6527" priority="3203" operator="lessThan">
      <formula>0.8</formula>
    </cfRule>
  </conditionalFormatting>
  <conditionalFormatting sqref="Q160 AF160">
    <cfRule type="cellIs" dxfId="6526" priority="3209" operator="lessThan">
      <formula>0</formula>
    </cfRule>
  </conditionalFormatting>
  <conditionalFormatting sqref="AF148:AF154">
    <cfRule type="cellIs" dxfId="6525" priority="3202" operator="lessThan">
      <formula>0</formula>
    </cfRule>
  </conditionalFormatting>
  <conditionalFormatting sqref="S148">
    <cfRule type="cellIs" dxfId="6524" priority="3201" operator="lessThan">
      <formula>0.8</formula>
    </cfRule>
  </conditionalFormatting>
  <conditionalFormatting sqref="AG148:AG154">
    <cfRule type="cellIs" dxfId="6523" priority="3199" operator="greaterThan">
      <formula>1</formula>
    </cfRule>
    <cfRule type="cellIs" dxfId="6522" priority="3200" operator="lessThan">
      <formula>0.8</formula>
    </cfRule>
  </conditionalFormatting>
  <conditionalFormatting sqref="S86">
    <cfRule type="cellIs" dxfId="6521" priority="3198" operator="lessThan">
      <formula>0.8</formula>
    </cfRule>
  </conditionalFormatting>
  <conditionalFormatting sqref="S88 AH88">
    <cfRule type="cellIs" dxfId="6520" priority="3193" operator="lessThan">
      <formula>0.8</formula>
    </cfRule>
  </conditionalFormatting>
  <conditionalFormatting sqref="AH86">
    <cfRule type="cellIs" dxfId="6519" priority="3197" operator="lessThan">
      <formula>0.8</formula>
    </cfRule>
  </conditionalFormatting>
  <conditionalFormatting sqref="S87">
    <cfRule type="cellIs" dxfId="6518" priority="3196" operator="lessThan">
      <formula>0.8</formula>
    </cfRule>
  </conditionalFormatting>
  <conditionalFormatting sqref="AH87">
    <cfRule type="cellIs" dxfId="6517" priority="3195" operator="lessThan">
      <formula>0.8</formula>
    </cfRule>
  </conditionalFormatting>
  <conditionalFormatting sqref="S89 AH89">
    <cfRule type="cellIs" dxfId="6516" priority="3194" operator="lessThan">
      <formula>0.8</formula>
    </cfRule>
  </conditionalFormatting>
  <conditionalFormatting sqref="AF31 AF35 AF39">
    <cfRule type="cellIs" dxfId="6515" priority="3192" operator="lessThan">
      <formula>0</formula>
    </cfRule>
  </conditionalFormatting>
  <conditionalFormatting sqref="AH31 S31">
    <cfRule type="cellIs" dxfId="6514" priority="3191" operator="lessThan">
      <formula>0.8</formula>
    </cfRule>
  </conditionalFormatting>
  <conditionalFormatting sqref="AG31 AG35 AG39">
    <cfRule type="cellIs" dxfId="6513" priority="3189" operator="greaterThan">
      <formula>1</formula>
    </cfRule>
    <cfRule type="cellIs" dxfId="6512" priority="3190" operator="lessThan">
      <formula>0.8</formula>
    </cfRule>
  </conditionalFormatting>
  <conditionalFormatting sqref="AF135">
    <cfRule type="cellIs" dxfId="6511" priority="3188" operator="lessThan">
      <formula>0</formula>
    </cfRule>
  </conditionalFormatting>
  <conditionalFormatting sqref="AH135 S135">
    <cfRule type="cellIs" dxfId="6510" priority="3187" operator="lessThan">
      <formula>0.8</formula>
    </cfRule>
  </conditionalFormatting>
  <conditionalFormatting sqref="AG135">
    <cfRule type="cellIs" dxfId="6509" priority="3185" operator="greaterThan">
      <formula>1</formula>
    </cfRule>
    <cfRule type="cellIs" dxfId="6508" priority="3186" operator="lessThan">
      <formula>0.8</formula>
    </cfRule>
  </conditionalFormatting>
  <conditionalFormatting sqref="AF108 Q108">
    <cfRule type="cellIs" dxfId="6507" priority="3184" operator="lessThan">
      <formula>0</formula>
    </cfRule>
  </conditionalFormatting>
  <conditionalFormatting sqref="R108">
    <cfRule type="cellIs" dxfId="6506" priority="3182" operator="lessThan">
      <formula>0.8</formula>
    </cfRule>
    <cfRule type="cellIs" dxfId="6505" priority="3183" operator="greaterThan">
      <formula>1</formula>
    </cfRule>
  </conditionalFormatting>
  <conditionalFormatting sqref="AG108 R108">
    <cfRule type="cellIs" dxfId="6504" priority="3180" operator="greaterThan">
      <formula>1</formula>
    </cfRule>
    <cfRule type="cellIs" dxfId="6503" priority="3181" operator="lessThan">
      <formula>0.8</formula>
    </cfRule>
  </conditionalFormatting>
  <conditionalFormatting sqref="P108">
    <cfRule type="cellIs" dxfId="6502" priority="3179" operator="greaterThan">
      <formula>0</formula>
    </cfRule>
  </conditionalFormatting>
  <conditionalFormatting sqref="AH97">
    <cfRule type="cellIs" dxfId="6501" priority="3174" operator="lessThan">
      <formula>0.8</formula>
    </cfRule>
  </conditionalFormatting>
  <conditionalFormatting sqref="AG96 AG98 AG100 AG102 AG104">
    <cfRule type="cellIs" dxfId="6500" priority="3176" operator="greaterThan">
      <formula>1</formula>
    </cfRule>
    <cfRule type="cellIs" dxfId="6499" priority="3177" operator="lessThan">
      <formula>0.8</formula>
    </cfRule>
  </conditionalFormatting>
  <conditionalFormatting sqref="AF96 AF98 AF100 AF102 AF104">
    <cfRule type="cellIs" dxfId="6498" priority="3178" operator="lessThan">
      <formula>0</formula>
    </cfRule>
  </conditionalFormatting>
  <conditionalFormatting sqref="AG97 AG99 AG101 AG103 AG105">
    <cfRule type="cellIs" dxfId="6497" priority="3172" operator="greaterThan">
      <formula>1</formula>
    </cfRule>
    <cfRule type="cellIs" dxfId="6496" priority="3173" operator="lessThan">
      <formula>0.8</formula>
    </cfRule>
  </conditionalFormatting>
  <conditionalFormatting sqref="AF97 AF99 AF101 AF103 AF105">
    <cfRule type="cellIs" dxfId="6495" priority="3175" operator="lessThan">
      <formula>0</formula>
    </cfRule>
  </conditionalFormatting>
  <conditionalFormatting sqref="AF71 AF73 AF75 AF79 AF77">
    <cfRule type="cellIs" dxfId="6494" priority="3169" operator="lessThan">
      <formula>0</formula>
    </cfRule>
  </conditionalFormatting>
  <conditionalFormatting sqref="S71 AH71">
    <cfRule type="cellIs" dxfId="6493" priority="3168" operator="lessThan">
      <formula>0.8</formula>
    </cfRule>
  </conditionalFormatting>
  <conditionalFormatting sqref="AG71 AG73 AG75 AG79 AG77">
    <cfRule type="cellIs" dxfId="6492" priority="3166" operator="greaterThan">
      <formula>1</formula>
    </cfRule>
    <cfRule type="cellIs" dxfId="6491" priority="3167" operator="lessThan">
      <formula>0.8</formula>
    </cfRule>
  </conditionalFormatting>
  <conditionalFormatting sqref="AF72 AF76 AF80">
    <cfRule type="cellIs" dxfId="6490" priority="3165" operator="lessThan">
      <formula>0</formula>
    </cfRule>
  </conditionalFormatting>
  <conditionalFormatting sqref="S72 AH72">
    <cfRule type="cellIs" dxfId="6489" priority="3164" operator="lessThan">
      <formula>0.8</formula>
    </cfRule>
  </conditionalFormatting>
  <conditionalFormatting sqref="S11">
    <cfRule type="cellIs" dxfId="6488" priority="3171" operator="lessThan">
      <formula>0.8</formula>
    </cfRule>
  </conditionalFormatting>
  <conditionalFormatting sqref="S10">
    <cfRule type="cellIs" dxfId="6487" priority="3170" operator="lessThan">
      <formula>0.8</formula>
    </cfRule>
  </conditionalFormatting>
  <conditionalFormatting sqref="AG72 AG76 AG80">
    <cfRule type="cellIs" dxfId="6486" priority="3162" operator="greaterThan">
      <formula>1</formula>
    </cfRule>
    <cfRule type="cellIs" dxfId="6485" priority="3163" operator="lessThan">
      <formula>0.8</formula>
    </cfRule>
  </conditionalFormatting>
  <conditionalFormatting sqref="AF14:AF16 Q15:Q16">
    <cfRule type="cellIs" dxfId="6484" priority="3161" operator="lessThan">
      <formula>0</formula>
    </cfRule>
  </conditionalFormatting>
  <conditionalFormatting sqref="R15:R16">
    <cfRule type="cellIs" dxfId="6483" priority="3159" operator="lessThan">
      <formula>0.8</formula>
    </cfRule>
    <cfRule type="cellIs" dxfId="6482" priority="3160" operator="greaterThan">
      <formula>1</formula>
    </cfRule>
  </conditionalFormatting>
  <conditionalFormatting sqref="AG14:AG16 R15:R16">
    <cfRule type="cellIs" dxfId="6481" priority="3157" operator="greaterThan">
      <formula>1</formula>
    </cfRule>
    <cfRule type="cellIs" dxfId="6480" priority="3158" operator="lessThan">
      <formula>0.8</formula>
    </cfRule>
  </conditionalFormatting>
  <conditionalFormatting sqref="P15:P16">
    <cfRule type="cellIs" dxfId="6479" priority="3156" operator="greaterThan">
      <formula>0</formula>
    </cfRule>
  </conditionalFormatting>
  <conditionalFormatting sqref="AH98">
    <cfRule type="cellIs" dxfId="6478" priority="3155" operator="lessThan">
      <formula>0.8</formula>
    </cfRule>
  </conditionalFormatting>
  <conditionalFormatting sqref="AF33 AF37">
    <cfRule type="cellIs" dxfId="6477" priority="3154" operator="lessThan">
      <formula>0</formula>
    </cfRule>
  </conditionalFormatting>
  <conditionalFormatting sqref="AG33 AG37">
    <cfRule type="cellIs" dxfId="6476" priority="3152" operator="greaterThan">
      <formula>1</formula>
    </cfRule>
    <cfRule type="cellIs" dxfId="6475" priority="3153" operator="lessThan">
      <formula>0.8</formula>
    </cfRule>
  </conditionalFormatting>
  <conditionalFormatting sqref="P41:P42">
    <cfRule type="cellIs" dxfId="6474" priority="3146" operator="greaterThan">
      <formula>0</formula>
    </cfRule>
  </conditionalFormatting>
  <conditionalFormatting sqref="Q41:Q42 AF34 AF41:AF42 AF38">
    <cfRule type="cellIs" dxfId="6473" priority="3151" operator="lessThan">
      <formula>0</formula>
    </cfRule>
  </conditionalFormatting>
  <conditionalFormatting sqref="R41:R42">
    <cfRule type="cellIs" dxfId="6472" priority="3149" operator="lessThan">
      <formula>0.8</formula>
    </cfRule>
    <cfRule type="cellIs" dxfId="6471" priority="3150" operator="greaterThan">
      <formula>1</formula>
    </cfRule>
  </conditionalFormatting>
  <conditionalFormatting sqref="R41:R42 AG34 AG41:AG42 AG38">
    <cfRule type="cellIs" dxfId="6470" priority="3147" operator="greaterThan">
      <formula>1</formula>
    </cfRule>
    <cfRule type="cellIs" dxfId="6469" priority="3148" operator="lessThan">
      <formula>0.8</formula>
    </cfRule>
  </conditionalFormatting>
  <conditionalFormatting sqref="AF137:AF144">
    <cfRule type="cellIs" dxfId="6468" priority="3145" operator="lessThan">
      <formula>0</formula>
    </cfRule>
  </conditionalFormatting>
  <conditionalFormatting sqref="AH137 S137">
    <cfRule type="cellIs" dxfId="6467" priority="3144" operator="lessThan">
      <formula>0.8</formula>
    </cfRule>
  </conditionalFormatting>
  <conditionalFormatting sqref="AG137:AG144">
    <cfRule type="cellIs" dxfId="6466" priority="3142" operator="greaterThan">
      <formula>1</formula>
    </cfRule>
    <cfRule type="cellIs" dxfId="6465" priority="3143" operator="lessThan">
      <formula>0.8</formula>
    </cfRule>
  </conditionalFormatting>
  <conditionalFormatting sqref="AF55">
    <cfRule type="cellIs" dxfId="6464" priority="3141" operator="lessThan">
      <formula>0</formula>
    </cfRule>
  </conditionalFormatting>
  <conditionalFormatting sqref="AG55">
    <cfRule type="cellIs" dxfId="6463" priority="3139" operator="greaterThan">
      <formula>1</formula>
    </cfRule>
    <cfRule type="cellIs" dxfId="6462" priority="3140" operator="lessThan">
      <formula>0.8</formula>
    </cfRule>
  </conditionalFormatting>
  <conditionalFormatting sqref="AF56 Q56">
    <cfRule type="cellIs" dxfId="6461" priority="3138" operator="lessThan">
      <formula>0</formula>
    </cfRule>
  </conditionalFormatting>
  <conditionalFormatting sqref="R56">
    <cfRule type="cellIs" dxfId="6460" priority="3136" operator="lessThan">
      <formula>0.8</formula>
    </cfRule>
    <cfRule type="cellIs" dxfId="6459" priority="3137" operator="greaterThan">
      <formula>1</formula>
    </cfRule>
  </conditionalFormatting>
  <conditionalFormatting sqref="AG56 R56">
    <cfRule type="cellIs" dxfId="6458" priority="3134" operator="greaterThan">
      <formula>1</formula>
    </cfRule>
    <cfRule type="cellIs" dxfId="6457" priority="3135" operator="lessThan">
      <formula>0.8</formula>
    </cfRule>
  </conditionalFormatting>
  <conditionalFormatting sqref="P56">
    <cfRule type="cellIs" dxfId="6456" priority="3133" operator="greaterThan">
      <formula>0</formula>
    </cfRule>
  </conditionalFormatting>
  <conditionalFormatting sqref="P52:P55">
    <cfRule type="cellIs" dxfId="6455" priority="3127" operator="greaterThan">
      <formula>0</formula>
    </cfRule>
  </conditionalFormatting>
  <conditionalFormatting sqref="Q52:Q55">
    <cfRule type="cellIs" dxfId="6454" priority="3132" operator="lessThan">
      <formula>0</formula>
    </cfRule>
  </conditionalFormatting>
  <conditionalFormatting sqref="R52:R55">
    <cfRule type="cellIs" dxfId="6453" priority="3130" operator="lessThan">
      <formula>0.8</formula>
    </cfRule>
    <cfRule type="cellIs" dxfId="6452" priority="3131" operator="greaterThan">
      <formula>1</formula>
    </cfRule>
  </conditionalFormatting>
  <conditionalFormatting sqref="R52:R55">
    <cfRule type="cellIs" dxfId="6451" priority="3128" operator="greaterThan">
      <formula>1</formula>
    </cfRule>
    <cfRule type="cellIs" dxfId="6450" priority="3129" operator="lessThan">
      <formula>0.8</formula>
    </cfRule>
  </conditionalFormatting>
  <conditionalFormatting sqref="P80:P81">
    <cfRule type="cellIs" dxfId="6449" priority="3121" operator="greaterThan">
      <formula>0</formula>
    </cfRule>
  </conditionalFormatting>
  <conditionalFormatting sqref="AF81 Q80:Q81">
    <cfRule type="cellIs" dxfId="6448" priority="3126" operator="lessThan">
      <formula>0</formula>
    </cfRule>
  </conditionalFormatting>
  <conditionalFormatting sqref="R80:R81">
    <cfRule type="cellIs" dxfId="6447" priority="3124" operator="lessThan">
      <formula>0.8</formula>
    </cfRule>
    <cfRule type="cellIs" dxfId="6446" priority="3125" operator="greaterThan">
      <formula>1</formula>
    </cfRule>
  </conditionalFormatting>
  <conditionalFormatting sqref="AG81 R80:R81">
    <cfRule type="cellIs" dxfId="6445" priority="3122" operator="greaterThan">
      <formula>1</formula>
    </cfRule>
    <cfRule type="cellIs" dxfId="6444" priority="3123" operator="lessThan">
      <formula>0.8</formula>
    </cfRule>
  </conditionalFormatting>
  <conditionalFormatting sqref="AH85">
    <cfRule type="cellIs" dxfId="6443" priority="3120" operator="lessThan">
      <formula>0.8</formula>
    </cfRule>
  </conditionalFormatting>
  <conditionalFormatting sqref="S85">
    <cfRule type="cellIs" dxfId="6442" priority="3119" operator="lessThan">
      <formula>0.8</formula>
    </cfRule>
  </conditionalFormatting>
  <conditionalFormatting sqref="AF106:AF107">
    <cfRule type="cellIs" dxfId="6441" priority="3118" operator="lessThan">
      <formula>0</formula>
    </cfRule>
  </conditionalFormatting>
  <conditionalFormatting sqref="AH100:AH107">
    <cfRule type="cellIs" dxfId="6440" priority="3117" operator="lessThan">
      <formula>0.8</formula>
    </cfRule>
  </conditionalFormatting>
  <conditionalFormatting sqref="AG106:AG107">
    <cfRule type="cellIs" dxfId="6439" priority="3115" operator="greaterThan">
      <formula>1</formula>
    </cfRule>
    <cfRule type="cellIs" dxfId="6438" priority="3116" operator="lessThan">
      <formula>0.8</formula>
    </cfRule>
  </conditionalFormatting>
  <conditionalFormatting sqref="P106:P107">
    <cfRule type="cellIs" dxfId="6437" priority="3109" operator="greaterThan">
      <formula>0</formula>
    </cfRule>
  </conditionalFormatting>
  <conditionalFormatting sqref="Q106:Q107">
    <cfRule type="cellIs" dxfId="6436" priority="3114" operator="lessThan">
      <formula>0</formula>
    </cfRule>
  </conditionalFormatting>
  <conditionalFormatting sqref="R106:R107">
    <cfRule type="cellIs" dxfId="6435" priority="3112" operator="lessThan">
      <formula>0.8</formula>
    </cfRule>
    <cfRule type="cellIs" dxfId="6434" priority="3113" operator="greaterThan">
      <formula>1</formula>
    </cfRule>
  </conditionalFormatting>
  <conditionalFormatting sqref="R106:R107">
    <cfRule type="cellIs" dxfId="6433" priority="3110" operator="greaterThan">
      <formula>1</formula>
    </cfRule>
    <cfRule type="cellIs" dxfId="6432" priority="3111" operator="lessThan">
      <formula>0.8</formula>
    </cfRule>
  </conditionalFormatting>
  <conditionalFormatting sqref="AF109:AF120">
    <cfRule type="cellIs" dxfId="6431" priority="3108" operator="lessThan">
      <formula>0</formula>
    </cfRule>
  </conditionalFormatting>
  <conditionalFormatting sqref="S109">
    <cfRule type="cellIs" dxfId="6430" priority="3107" operator="lessThan">
      <formula>0.8</formula>
    </cfRule>
  </conditionalFormatting>
  <conditionalFormatting sqref="AG109:AG120">
    <cfRule type="cellIs" dxfId="6429" priority="3105" operator="greaterThan">
      <formula>1</formula>
    </cfRule>
    <cfRule type="cellIs" dxfId="6428" priority="3106" operator="lessThan">
      <formula>0.8</formula>
    </cfRule>
  </conditionalFormatting>
  <conditionalFormatting sqref="S150">
    <cfRule type="cellIs" dxfId="6427" priority="3104" operator="lessThan">
      <formula>0.8</formula>
    </cfRule>
  </conditionalFormatting>
  <conditionalFormatting sqref="AH150">
    <cfRule type="cellIs" dxfId="6426" priority="3103" operator="lessThan">
      <formula>0.8</formula>
    </cfRule>
  </conditionalFormatting>
  <conditionalFormatting sqref="S149">
    <cfRule type="cellIs" dxfId="6425" priority="3102" operator="lessThan">
      <formula>0.8</formula>
    </cfRule>
  </conditionalFormatting>
  <conditionalFormatting sqref="Q26:Q29">
    <cfRule type="cellIs" dxfId="6424" priority="3101" operator="lessThan">
      <formula>0</formula>
    </cfRule>
  </conditionalFormatting>
  <conditionalFormatting sqref="S21:S29 AH21:AH29">
    <cfRule type="cellIs" dxfId="6423" priority="3100" operator="lessThan">
      <formula>0.8</formula>
    </cfRule>
  </conditionalFormatting>
  <conditionalFormatting sqref="R26:R29">
    <cfRule type="cellIs" dxfId="6422" priority="3098" operator="lessThan">
      <formula>0.8</formula>
    </cfRule>
    <cfRule type="cellIs" dxfId="6421" priority="3099" operator="greaterThan">
      <formula>1</formula>
    </cfRule>
  </conditionalFormatting>
  <conditionalFormatting sqref="R26:R29">
    <cfRule type="cellIs" dxfId="6420" priority="3096" operator="greaterThan">
      <formula>1</formula>
    </cfRule>
    <cfRule type="cellIs" dxfId="6419" priority="3097" operator="lessThan">
      <formula>0.8</formula>
    </cfRule>
  </conditionalFormatting>
  <conditionalFormatting sqref="P26:P29">
    <cfRule type="cellIs" dxfId="6418" priority="3095" operator="greaterThan">
      <formula>0</formula>
    </cfRule>
  </conditionalFormatting>
  <conditionalFormatting sqref="AH91 S91">
    <cfRule type="cellIs" dxfId="6417" priority="3094" operator="lessThan">
      <formula>0.8</formula>
    </cfRule>
  </conditionalFormatting>
  <conditionalFormatting sqref="P92:P94">
    <cfRule type="cellIs" dxfId="6416" priority="3088" operator="greaterThan">
      <formula>0</formula>
    </cfRule>
  </conditionalFormatting>
  <conditionalFormatting sqref="Q92:Q94">
    <cfRule type="cellIs" dxfId="6415" priority="3093" operator="lessThan">
      <formula>0</formula>
    </cfRule>
  </conditionalFormatting>
  <conditionalFormatting sqref="R92:R94">
    <cfRule type="cellIs" dxfId="6414" priority="3091" operator="lessThan">
      <formula>0.8</formula>
    </cfRule>
    <cfRule type="cellIs" dxfId="6413" priority="3092" operator="greaterThan">
      <formula>1</formula>
    </cfRule>
  </conditionalFormatting>
  <conditionalFormatting sqref="R92:R94">
    <cfRule type="cellIs" dxfId="6412" priority="3089" operator="greaterThan">
      <formula>1</formula>
    </cfRule>
    <cfRule type="cellIs" dxfId="6411" priority="3090" operator="lessThan">
      <formula>0.8</formula>
    </cfRule>
  </conditionalFormatting>
  <conditionalFormatting sqref="AF146 Q145:Q146">
    <cfRule type="cellIs" dxfId="6410" priority="3087" operator="lessThan">
      <formula>0</formula>
    </cfRule>
  </conditionalFormatting>
  <conditionalFormatting sqref="AH139:AH146 S139:S146">
    <cfRule type="cellIs" dxfId="6409" priority="3086" operator="lessThan">
      <formula>0.8</formula>
    </cfRule>
  </conditionalFormatting>
  <conditionalFormatting sqref="R145:R146">
    <cfRule type="cellIs" dxfId="6408" priority="3084" operator="lessThan">
      <formula>0.8</formula>
    </cfRule>
    <cfRule type="cellIs" dxfId="6407" priority="3085" operator="greaterThan">
      <formula>1</formula>
    </cfRule>
  </conditionalFormatting>
  <conditionalFormatting sqref="AG146 R145:R146">
    <cfRule type="cellIs" dxfId="6406" priority="3082" operator="greaterThan">
      <formula>1</formula>
    </cfRule>
    <cfRule type="cellIs" dxfId="6405" priority="3083" operator="lessThan">
      <formula>0.8</formula>
    </cfRule>
  </conditionalFormatting>
  <conditionalFormatting sqref="P145:P146">
    <cfRule type="cellIs" dxfId="6404" priority="3081" operator="greaterThan">
      <formula>0</formula>
    </cfRule>
  </conditionalFormatting>
  <conditionalFormatting sqref="Q119:Q120">
    <cfRule type="cellIs" dxfId="6403" priority="3080" operator="lessThan">
      <formula>0</formula>
    </cfRule>
  </conditionalFormatting>
  <conditionalFormatting sqref="R119:R120">
    <cfRule type="cellIs" dxfId="6402" priority="3078" operator="lessThan">
      <formula>0.8</formula>
    </cfRule>
    <cfRule type="cellIs" dxfId="6401" priority="3079" operator="greaterThan">
      <formula>1</formula>
    </cfRule>
  </conditionalFormatting>
  <conditionalFormatting sqref="R119:R120">
    <cfRule type="cellIs" dxfId="6400" priority="3076" operator="greaterThan">
      <formula>1</formula>
    </cfRule>
    <cfRule type="cellIs" dxfId="6399" priority="3077" operator="lessThan">
      <formula>0.8</formula>
    </cfRule>
  </conditionalFormatting>
  <conditionalFormatting sqref="P119:P120">
    <cfRule type="cellIs" dxfId="6398" priority="3075" operator="greaterThan">
      <formula>0</formula>
    </cfRule>
  </conditionalFormatting>
  <conditionalFormatting sqref="S44:S56">
    <cfRule type="cellIs" dxfId="6397" priority="3074" operator="lessThan">
      <formula>0.8</formula>
    </cfRule>
  </conditionalFormatting>
  <conditionalFormatting sqref="S108">
    <cfRule type="cellIs" dxfId="6396" priority="3073" operator="lessThan">
      <formula>0.8</formula>
    </cfRule>
  </conditionalFormatting>
  <conditionalFormatting sqref="S96">
    <cfRule type="cellIs" dxfId="6395" priority="3072" operator="lessThan">
      <formula>0.8</formula>
    </cfRule>
  </conditionalFormatting>
  <conditionalFormatting sqref="S97">
    <cfRule type="cellIs" dxfId="6394" priority="3071" operator="lessThan">
      <formula>0.8</formula>
    </cfRule>
  </conditionalFormatting>
  <conditionalFormatting sqref="S103">
    <cfRule type="cellIs" dxfId="6393" priority="3070" operator="lessThan">
      <formula>0.8</formula>
    </cfRule>
  </conditionalFormatting>
  <conditionalFormatting sqref="S99">
    <cfRule type="cellIs" dxfId="6392" priority="3069" operator="lessThan">
      <formula>0.8</formula>
    </cfRule>
  </conditionalFormatting>
  <conditionalFormatting sqref="S101">
    <cfRule type="cellIs" dxfId="6391" priority="3066" operator="lessThan">
      <formula>0.8</formula>
    </cfRule>
  </conditionalFormatting>
  <conditionalFormatting sqref="S100">
    <cfRule type="cellIs" dxfId="6390" priority="3068" operator="lessThan">
      <formula>0.8</formula>
    </cfRule>
  </conditionalFormatting>
  <conditionalFormatting sqref="S102">
    <cfRule type="cellIs" dxfId="6389" priority="3067" operator="lessThan">
      <formula>0.8</formula>
    </cfRule>
  </conditionalFormatting>
  <conditionalFormatting sqref="S98">
    <cfRule type="cellIs" dxfId="6388" priority="3065" operator="lessThan">
      <formula>0.8</formula>
    </cfRule>
  </conditionalFormatting>
  <conditionalFormatting sqref="S104">
    <cfRule type="cellIs" dxfId="6387" priority="3064" operator="lessThan">
      <formula>0.8</formula>
    </cfRule>
  </conditionalFormatting>
  <conditionalFormatting sqref="P118">
    <cfRule type="cellIs" dxfId="6386" priority="3058" operator="greaterThan">
      <formula>0</formula>
    </cfRule>
  </conditionalFormatting>
  <conditionalFormatting sqref="Q118">
    <cfRule type="cellIs" dxfId="6385" priority="3063" operator="lessThan">
      <formula>0</formula>
    </cfRule>
  </conditionalFormatting>
  <conditionalFormatting sqref="R118">
    <cfRule type="cellIs" dxfId="6384" priority="3061" operator="lessThan">
      <formula>0.8</formula>
    </cfRule>
    <cfRule type="cellIs" dxfId="6383" priority="3062" operator="greaterThan">
      <formula>1</formula>
    </cfRule>
  </conditionalFormatting>
  <conditionalFormatting sqref="R118">
    <cfRule type="cellIs" dxfId="6382" priority="3059" operator="greaterThan">
      <formula>1</formula>
    </cfRule>
    <cfRule type="cellIs" dxfId="6381" priority="3060" operator="lessThan">
      <formula>0.8</formula>
    </cfRule>
  </conditionalFormatting>
  <conditionalFormatting sqref="Q162:Q166">
    <cfRule type="cellIs" dxfId="6380" priority="3057" operator="lessThan">
      <formula>0</formula>
    </cfRule>
  </conditionalFormatting>
  <conditionalFormatting sqref="R162:R166">
    <cfRule type="cellIs" dxfId="6379" priority="3055" operator="lessThan">
      <formula>0.8</formula>
    </cfRule>
    <cfRule type="cellIs" dxfId="6378" priority="3056" operator="greaterThan">
      <formula>1</formula>
    </cfRule>
  </conditionalFormatting>
  <conditionalFormatting sqref="R162:R166">
    <cfRule type="cellIs" dxfId="6377" priority="3053" operator="greaterThan">
      <formula>1</formula>
    </cfRule>
    <cfRule type="cellIs" dxfId="6376" priority="3054" operator="lessThan">
      <formula>0.8</formula>
    </cfRule>
  </conditionalFormatting>
  <conditionalFormatting sqref="P162:P166">
    <cfRule type="cellIs" dxfId="6375" priority="3052" operator="greaterThan">
      <formula>0</formula>
    </cfRule>
  </conditionalFormatting>
  <conditionalFormatting sqref="P167:P168">
    <cfRule type="cellIs" dxfId="6374" priority="3046" operator="greaterThan">
      <formula>0</formula>
    </cfRule>
  </conditionalFormatting>
  <conditionalFormatting sqref="R167:R168">
    <cfRule type="cellIs" dxfId="6373" priority="3049" operator="lessThan">
      <formula>0.8</formula>
    </cfRule>
    <cfRule type="cellIs" dxfId="6372" priority="3050" operator="greaterThan">
      <formula>1</formula>
    </cfRule>
  </conditionalFormatting>
  <conditionalFormatting sqref="R167:R168">
    <cfRule type="cellIs" dxfId="6371" priority="3047" operator="greaterThan">
      <formula>1</formula>
    </cfRule>
    <cfRule type="cellIs" dxfId="6370" priority="3048" operator="lessThan">
      <formula>0.8</formula>
    </cfRule>
  </conditionalFormatting>
  <conditionalFormatting sqref="Q167:Q168">
    <cfRule type="cellIs" dxfId="6369" priority="3051" operator="lessThan">
      <formula>0</formula>
    </cfRule>
  </conditionalFormatting>
  <conditionalFormatting sqref="Q83">
    <cfRule type="cellIs" dxfId="6368" priority="3045" operator="lessThan">
      <formula>0</formula>
    </cfRule>
  </conditionalFormatting>
  <conditionalFormatting sqref="R83">
    <cfRule type="cellIs" dxfId="6367" priority="3043" operator="lessThan">
      <formula>0.8</formula>
    </cfRule>
    <cfRule type="cellIs" dxfId="6366" priority="3044" operator="greaterThan">
      <formula>1</formula>
    </cfRule>
  </conditionalFormatting>
  <conditionalFormatting sqref="R83">
    <cfRule type="cellIs" dxfId="6365" priority="3041" operator="greaterThan">
      <formula>1</formula>
    </cfRule>
    <cfRule type="cellIs" dxfId="6364" priority="3042" operator="lessThan">
      <formula>0.8</formula>
    </cfRule>
  </conditionalFormatting>
  <conditionalFormatting sqref="P83">
    <cfRule type="cellIs" dxfId="6363" priority="3040" operator="greaterThan">
      <formula>0</formula>
    </cfRule>
  </conditionalFormatting>
  <conditionalFormatting sqref="Q83">
    <cfRule type="cellIs" dxfId="6362" priority="3039" operator="lessThan">
      <formula>0</formula>
    </cfRule>
  </conditionalFormatting>
  <conditionalFormatting sqref="R83">
    <cfRule type="cellIs" dxfId="6361" priority="3037" operator="lessThan">
      <formula>0.8</formula>
    </cfRule>
    <cfRule type="cellIs" dxfId="6360" priority="3038" operator="greaterThan">
      <formula>1</formula>
    </cfRule>
  </conditionalFormatting>
  <conditionalFormatting sqref="R83">
    <cfRule type="cellIs" dxfId="6359" priority="3035" operator="greaterThan">
      <formula>1</formula>
    </cfRule>
    <cfRule type="cellIs" dxfId="6358" priority="3036" operator="lessThan">
      <formula>0.8</formula>
    </cfRule>
  </conditionalFormatting>
  <conditionalFormatting sqref="P83">
    <cfRule type="cellIs" dxfId="6357" priority="3034" operator="greaterThan">
      <formula>0</formula>
    </cfRule>
  </conditionalFormatting>
  <conditionalFormatting sqref="Q83">
    <cfRule type="cellIs" dxfId="6356" priority="3033" operator="lessThan">
      <formula>0</formula>
    </cfRule>
  </conditionalFormatting>
  <conditionalFormatting sqref="R83">
    <cfRule type="cellIs" dxfId="6355" priority="3031" operator="lessThan">
      <formula>0.8</formula>
    </cfRule>
    <cfRule type="cellIs" dxfId="6354" priority="3032" operator="greaterThan">
      <formula>1</formula>
    </cfRule>
  </conditionalFormatting>
  <conditionalFormatting sqref="R83">
    <cfRule type="cellIs" dxfId="6353" priority="3029" operator="greaterThan">
      <formula>1</formula>
    </cfRule>
    <cfRule type="cellIs" dxfId="6352" priority="3030" operator="lessThan">
      <formula>0.8</formula>
    </cfRule>
  </conditionalFormatting>
  <conditionalFormatting sqref="P83">
    <cfRule type="cellIs" dxfId="6351" priority="3028" operator="greaterThan">
      <formula>0</formula>
    </cfRule>
  </conditionalFormatting>
  <conditionalFormatting sqref="Q83">
    <cfRule type="cellIs" dxfId="6350" priority="3027" operator="lessThan">
      <formula>0</formula>
    </cfRule>
  </conditionalFormatting>
  <conditionalFormatting sqref="R83">
    <cfRule type="cellIs" dxfId="6349" priority="3025" operator="lessThan">
      <formula>0.8</formula>
    </cfRule>
    <cfRule type="cellIs" dxfId="6348" priority="3026" operator="greaterThan">
      <formula>1</formula>
    </cfRule>
  </conditionalFormatting>
  <conditionalFormatting sqref="R83">
    <cfRule type="cellIs" dxfId="6347" priority="3023" operator="greaterThan">
      <formula>1</formula>
    </cfRule>
    <cfRule type="cellIs" dxfId="6346" priority="3024" operator="lessThan">
      <formula>0.8</formula>
    </cfRule>
  </conditionalFormatting>
  <conditionalFormatting sqref="P83">
    <cfRule type="cellIs" dxfId="6345" priority="3022" operator="greaterThan">
      <formula>0</formula>
    </cfRule>
  </conditionalFormatting>
  <conditionalFormatting sqref="P83">
    <cfRule type="cellIs" dxfId="6344" priority="3016" operator="greaterThan">
      <formula>0</formula>
    </cfRule>
  </conditionalFormatting>
  <conditionalFormatting sqref="Q83">
    <cfRule type="cellIs" dxfId="6343" priority="3021" operator="lessThan">
      <formula>0</formula>
    </cfRule>
  </conditionalFormatting>
  <conditionalFormatting sqref="R83">
    <cfRule type="cellIs" dxfId="6342" priority="3019" operator="lessThan">
      <formula>0.8</formula>
    </cfRule>
    <cfRule type="cellIs" dxfId="6341" priority="3020" operator="greaterThan">
      <formula>1</formula>
    </cfRule>
  </conditionalFormatting>
  <conditionalFormatting sqref="R83">
    <cfRule type="cellIs" dxfId="6340" priority="3017" operator="greaterThan">
      <formula>1</formula>
    </cfRule>
    <cfRule type="cellIs" dxfId="6339" priority="3018" operator="lessThan">
      <formula>0.8</formula>
    </cfRule>
  </conditionalFormatting>
  <conditionalFormatting sqref="P83">
    <cfRule type="cellIs" dxfId="6338" priority="3010" operator="greaterThan">
      <formula>0</formula>
    </cfRule>
  </conditionalFormatting>
  <conditionalFormatting sqref="Q83">
    <cfRule type="cellIs" dxfId="6337" priority="3015" operator="lessThan">
      <formula>0</formula>
    </cfRule>
  </conditionalFormatting>
  <conditionalFormatting sqref="R83">
    <cfRule type="cellIs" dxfId="6336" priority="3013" operator="lessThan">
      <formula>0.8</formula>
    </cfRule>
    <cfRule type="cellIs" dxfId="6335" priority="3014" operator="greaterThan">
      <formula>1</formula>
    </cfRule>
  </conditionalFormatting>
  <conditionalFormatting sqref="R83">
    <cfRule type="cellIs" dxfId="6334" priority="3011" operator="greaterThan">
      <formula>1</formula>
    </cfRule>
    <cfRule type="cellIs" dxfId="6333" priority="3012" operator="lessThan">
      <formula>0.8</formula>
    </cfRule>
  </conditionalFormatting>
  <conditionalFormatting sqref="R83">
    <cfRule type="cellIs" dxfId="6332" priority="3007" operator="lessThan">
      <formula>0.8</formula>
    </cfRule>
    <cfRule type="cellIs" dxfId="6331" priority="3008" operator="greaterThan">
      <formula>1</formula>
    </cfRule>
  </conditionalFormatting>
  <conditionalFormatting sqref="R83">
    <cfRule type="cellIs" dxfId="6330" priority="3005" operator="greaterThan">
      <formula>1</formula>
    </cfRule>
    <cfRule type="cellIs" dxfId="6329" priority="3006" operator="lessThan">
      <formula>0.8</formula>
    </cfRule>
  </conditionalFormatting>
  <conditionalFormatting sqref="P83">
    <cfRule type="cellIs" dxfId="6328" priority="3004" operator="greaterThan">
      <formula>0</formula>
    </cfRule>
  </conditionalFormatting>
  <conditionalFormatting sqref="Q83">
    <cfRule type="cellIs" dxfId="6327" priority="3009" operator="lessThan">
      <formula>0</formula>
    </cfRule>
  </conditionalFormatting>
  <conditionalFormatting sqref="Q83">
    <cfRule type="cellIs" dxfId="6326" priority="3003" operator="lessThan">
      <formula>0</formula>
    </cfRule>
  </conditionalFormatting>
  <conditionalFormatting sqref="R83">
    <cfRule type="cellIs" dxfId="6325" priority="3001" operator="lessThan">
      <formula>0.8</formula>
    </cfRule>
    <cfRule type="cellIs" dxfId="6324" priority="3002" operator="greaterThan">
      <formula>1</formula>
    </cfRule>
  </conditionalFormatting>
  <conditionalFormatting sqref="R83">
    <cfRule type="cellIs" dxfId="6323" priority="2999" operator="greaterThan">
      <formula>1</formula>
    </cfRule>
    <cfRule type="cellIs" dxfId="6322" priority="3000" operator="lessThan">
      <formula>0.8</formula>
    </cfRule>
  </conditionalFormatting>
  <conditionalFormatting sqref="P83">
    <cfRule type="cellIs" dxfId="6321" priority="2998" operator="greaterThan">
      <formula>0</formula>
    </cfRule>
  </conditionalFormatting>
  <conditionalFormatting sqref="P83">
    <cfRule type="cellIs" dxfId="6320" priority="2992" operator="greaterThan">
      <formula>0</formula>
    </cfRule>
  </conditionalFormatting>
  <conditionalFormatting sqref="Q83">
    <cfRule type="cellIs" dxfId="6319" priority="2997" operator="lessThan">
      <formula>0</formula>
    </cfRule>
  </conditionalFormatting>
  <conditionalFormatting sqref="R83">
    <cfRule type="cellIs" dxfId="6318" priority="2995" operator="lessThan">
      <formula>0.8</formula>
    </cfRule>
    <cfRule type="cellIs" dxfId="6317" priority="2996" operator="greaterThan">
      <formula>1</formula>
    </cfRule>
  </conditionalFormatting>
  <conditionalFormatting sqref="R83">
    <cfRule type="cellIs" dxfId="6316" priority="2993" operator="greaterThan">
      <formula>1</formula>
    </cfRule>
    <cfRule type="cellIs" dxfId="6315" priority="2994" operator="lessThan">
      <formula>0.8</formula>
    </cfRule>
  </conditionalFormatting>
  <conditionalFormatting sqref="P83">
    <cfRule type="cellIs" dxfId="6314" priority="2986" operator="greaterThan">
      <formula>0</formula>
    </cfRule>
  </conditionalFormatting>
  <conditionalFormatting sqref="Q83">
    <cfRule type="cellIs" dxfId="6313" priority="2991" operator="lessThan">
      <formula>0</formula>
    </cfRule>
  </conditionalFormatting>
  <conditionalFormatting sqref="R83">
    <cfRule type="cellIs" dxfId="6312" priority="2989" operator="lessThan">
      <formula>0.8</formula>
    </cfRule>
    <cfRule type="cellIs" dxfId="6311" priority="2990" operator="greaterThan">
      <formula>1</formula>
    </cfRule>
  </conditionalFormatting>
  <conditionalFormatting sqref="R83">
    <cfRule type="cellIs" dxfId="6310" priority="2987" operator="greaterThan">
      <formula>1</formula>
    </cfRule>
    <cfRule type="cellIs" dxfId="6309" priority="2988" operator="lessThan">
      <formula>0.8</formula>
    </cfRule>
  </conditionalFormatting>
  <conditionalFormatting sqref="R83">
    <cfRule type="cellIs" dxfId="6308" priority="2983" operator="lessThan">
      <formula>0.8</formula>
    </cfRule>
    <cfRule type="cellIs" dxfId="6307" priority="2984" operator="greaterThan">
      <formula>1</formula>
    </cfRule>
  </conditionalFormatting>
  <conditionalFormatting sqref="R83">
    <cfRule type="cellIs" dxfId="6306" priority="2981" operator="greaterThan">
      <formula>1</formula>
    </cfRule>
    <cfRule type="cellIs" dxfId="6305" priority="2982" operator="lessThan">
      <formula>0.8</formula>
    </cfRule>
  </conditionalFormatting>
  <conditionalFormatting sqref="P83">
    <cfRule type="cellIs" dxfId="6304" priority="2980" operator="greaterThan">
      <formula>0</formula>
    </cfRule>
  </conditionalFormatting>
  <conditionalFormatting sqref="Q83">
    <cfRule type="cellIs" dxfId="6303" priority="2985" operator="lessThan">
      <formula>0</formula>
    </cfRule>
  </conditionalFormatting>
  <conditionalFormatting sqref="P83">
    <cfRule type="cellIs" dxfId="6302" priority="2974" operator="greaterThan">
      <formula>0</formula>
    </cfRule>
  </conditionalFormatting>
  <conditionalFormatting sqref="Q83">
    <cfRule type="cellIs" dxfId="6301" priority="2979" operator="lessThan">
      <formula>0</formula>
    </cfRule>
  </conditionalFormatting>
  <conditionalFormatting sqref="R83">
    <cfRule type="cellIs" dxfId="6300" priority="2977" operator="lessThan">
      <formula>0.8</formula>
    </cfRule>
    <cfRule type="cellIs" dxfId="6299" priority="2978" operator="greaterThan">
      <formula>1</formula>
    </cfRule>
  </conditionalFormatting>
  <conditionalFormatting sqref="R83">
    <cfRule type="cellIs" dxfId="6298" priority="2975" operator="greaterThan">
      <formula>1</formula>
    </cfRule>
    <cfRule type="cellIs" dxfId="6297" priority="2976" operator="lessThan">
      <formula>0.8</formula>
    </cfRule>
  </conditionalFormatting>
  <conditionalFormatting sqref="R83">
    <cfRule type="cellIs" dxfId="6296" priority="2971" operator="lessThan">
      <formula>0.8</formula>
    </cfRule>
    <cfRule type="cellIs" dxfId="6295" priority="2972" operator="greaterThan">
      <formula>1</formula>
    </cfRule>
  </conditionalFormatting>
  <conditionalFormatting sqref="R83">
    <cfRule type="cellIs" dxfId="6294" priority="2969" operator="greaterThan">
      <formula>1</formula>
    </cfRule>
    <cfRule type="cellIs" dxfId="6293" priority="2970" operator="lessThan">
      <formula>0.8</formula>
    </cfRule>
  </conditionalFormatting>
  <conditionalFormatting sqref="P83">
    <cfRule type="cellIs" dxfId="6292" priority="2968" operator="greaterThan">
      <formula>0</formula>
    </cfRule>
  </conditionalFormatting>
  <conditionalFormatting sqref="Q83">
    <cfRule type="cellIs" dxfId="6291" priority="2973" operator="lessThan">
      <formula>0</formula>
    </cfRule>
  </conditionalFormatting>
  <conditionalFormatting sqref="R83">
    <cfRule type="cellIs" dxfId="6290" priority="2965" operator="lessThan">
      <formula>0.8</formula>
    </cfRule>
    <cfRule type="cellIs" dxfId="6289" priority="2966" operator="greaterThan">
      <formula>1</formula>
    </cfRule>
  </conditionalFormatting>
  <conditionalFormatting sqref="R83">
    <cfRule type="cellIs" dxfId="6288" priority="2963" operator="greaterThan">
      <formula>1</formula>
    </cfRule>
    <cfRule type="cellIs" dxfId="6287" priority="2964" operator="lessThan">
      <formula>0.8</formula>
    </cfRule>
  </conditionalFormatting>
  <conditionalFormatting sqref="P83">
    <cfRule type="cellIs" dxfId="6286" priority="2962" operator="greaterThan">
      <formula>0</formula>
    </cfRule>
  </conditionalFormatting>
  <conditionalFormatting sqref="Q83">
    <cfRule type="cellIs" dxfId="6285" priority="2967" operator="lessThan">
      <formula>0</formula>
    </cfRule>
  </conditionalFormatting>
  <conditionalFormatting sqref="Q83">
    <cfRule type="cellIs" dxfId="6284" priority="2961" operator="lessThan">
      <formula>0</formula>
    </cfRule>
  </conditionalFormatting>
  <conditionalFormatting sqref="R83">
    <cfRule type="cellIs" dxfId="6283" priority="2959" operator="lessThan">
      <formula>0.8</formula>
    </cfRule>
    <cfRule type="cellIs" dxfId="6282" priority="2960" operator="greaterThan">
      <formula>1</formula>
    </cfRule>
  </conditionalFormatting>
  <conditionalFormatting sqref="R83">
    <cfRule type="cellIs" dxfId="6281" priority="2957" operator="greaterThan">
      <formula>1</formula>
    </cfRule>
    <cfRule type="cellIs" dxfId="6280" priority="2958" operator="lessThan">
      <formula>0.8</formula>
    </cfRule>
  </conditionalFormatting>
  <conditionalFormatting sqref="P83">
    <cfRule type="cellIs" dxfId="6279" priority="2956" operator="greaterThan">
      <formula>0</formula>
    </cfRule>
  </conditionalFormatting>
  <conditionalFormatting sqref="Q83">
    <cfRule type="cellIs" dxfId="6278" priority="2950" operator="lessThan">
      <formula>0</formula>
    </cfRule>
  </conditionalFormatting>
  <conditionalFormatting sqref="R83">
    <cfRule type="cellIs" dxfId="6277" priority="2954" operator="lessThan">
      <formula>0.8</formula>
    </cfRule>
    <cfRule type="cellIs" dxfId="6276" priority="2955" operator="greaterThan">
      <formula>1</formula>
    </cfRule>
  </conditionalFormatting>
  <conditionalFormatting sqref="R83">
    <cfRule type="cellIs" dxfId="6275" priority="2952" operator="greaterThan">
      <formula>1</formula>
    </cfRule>
    <cfRule type="cellIs" dxfId="6274" priority="2953" operator="lessThan">
      <formula>0.8</formula>
    </cfRule>
  </conditionalFormatting>
  <conditionalFormatting sqref="P83">
    <cfRule type="cellIs" dxfId="6273" priority="2951" operator="greaterThan">
      <formula>0</formula>
    </cfRule>
  </conditionalFormatting>
  <conditionalFormatting sqref="Q83">
    <cfRule type="cellIs" dxfId="6272" priority="2949" operator="lessThan">
      <formula>0</formula>
    </cfRule>
  </conditionalFormatting>
  <conditionalFormatting sqref="R83">
    <cfRule type="cellIs" dxfId="6271" priority="2947" operator="lessThan">
      <formula>0.8</formula>
    </cfRule>
    <cfRule type="cellIs" dxfId="6270" priority="2948" operator="greaterThan">
      <formula>1</formula>
    </cfRule>
  </conditionalFormatting>
  <conditionalFormatting sqref="R83">
    <cfRule type="cellIs" dxfId="6269" priority="2945" operator="greaterThan">
      <formula>1</formula>
    </cfRule>
    <cfRule type="cellIs" dxfId="6268" priority="2946" operator="lessThan">
      <formula>0.8</formula>
    </cfRule>
  </conditionalFormatting>
  <conditionalFormatting sqref="P83">
    <cfRule type="cellIs" dxfId="6267" priority="2944" operator="greaterThan">
      <formula>0</formula>
    </cfRule>
  </conditionalFormatting>
  <conditionalFormatting sqref="Q83">
    <cfRule type="cellIs" dxfId="6266" priority="2943" operator="lessThan">
      <formula>0</formula>
    </cfRule>
  </conditionalFormatting>
  <conditionalFormatting sqref="R83">
    <cfRule type="cellIs" dxfId="6265" priority="2941" operator="lessThan">
      <formula>0.8</formula>
    </cfRule>
    <cfRule type="cellIs" dxfId="6264" priority="2942" operator="greaterThan">
      <formula>1</formula>
    </cfRule>
  </conditionalFormatting>
  <conditionalFormatting sqref="R83">
    <cfRule type="cellIs" dxfId="6263" priority="2939" operator="greaterThan">
      <formula>1</formula>
    </cfRule>
    <cfRule type="cellIs" dxfId="6262" priority="2940" operator="lessThan">
      <formula>0.8</formula>
    </cfRule>
  </conditionalFormatting>
  <conditionalFormatting sqref="P83">
    <cfRule type="cellIs" dxfId="6261" priority="2938" operator="greaterThan">
      <formula>0</formula>
    </cfRule>
  </conditionalFormatting>
  <conditionalFormatting sqref="Q83">
    <cfRule type="cellIs" dxfId="6260" priority="2937" operator="lessThan">
      <formula>0</formula>
    </cfRule>
  </conditionalFormatting>
  <conditionalFormatting sqref="R83">
    <cfRule type="cellIs" dxfId="6259" priority="2935" operator="lessThan">
      <formula>0.8</formula>
    </cfRule>
    <cfRule type="cellIs" dxfId="6258" priority="2936" operator="greaterThan">
      <formula>1</formula>
    </cfRule>
  </conditionalFormatting>
  <conditionalFormatting sqref="R83">
    <cfRule type="cellIs" dxfId="6257" priority="2933" operator="greaterThan">
      <formula>1</formula>
    </cfRule>
    <cfRule type="cellIs" dxfId="6256" priority="2934" operator="lessThan">
      <formula>0.8</formula>
    </cfRule>
  </conditionalFormatting>
  <conditionalFormatting sqref="P83">
    <cfRule type="cellIs" dxfId="6255" priority="2932" operator="greaterThan">
      <formula>0</formula>
    </cfRule>
  </conditionalFormatting>
  <conditionalFormatting sqref="Q83">
    <cfRule type="cellIs" dxfId="6254" priority="2931" operator="lessThan">
      <formula>0</formula>
    </cfRule>
  </conditionalFormatting>
  <conditionalFormatting sqref="R83">
    <cfRule type="cellIs" dxfId="6253" priority="2929" operator="lessThan">
      <formula>0.8</formula>
    </cfRule>
    <cfRule type="cellIs" dxfId="6252" priority="2930" operator="greaterThan">
      <formula>1</formula>
    </cfRule>
  </conditionalFormatting>
  <conditionalFormatting sqref="R83">
    <cfRule type="cellIs" dxfId="6251" priority="2927" operator="greaterThan">
      <formula>1</formula>
    </cfRule>
    <cfRule type="cellIs" dxfId="6250" priority="2928" operator="lessThan">
      <formula>0.8</formula>
    </cfRule>
  </conditionalFormatting>
  <conditionalFormatting sqref="P83">
    <cfRule type="cellIs" dxfId="6249" priority="2926" operator="greaterThan">
      <formula>0</formula>
    </cfRule>
  </conditionalFormatting>
  <conditionalFormatting sqref="Q83">
    <cfRule type="cellIs" dxfId="6248" priority="2925" operator="lessThan">
      <formula>0</formula>
    </cfRule>
  </conditionalFormatting>
  <conditionalFormatting sqref="R83">
    <cfRule type="cellIs" dxfId="6247" priority="2923" operator="lessThan">
      <formula>0.8</formula>
    </cfRule>
    <cfRule type="cellIs" dxfId="6246" priority="2924" operator="greaterThan">
      <formula>1</formula>
    </cfRule>
  </conditionalFormatting>
  <conditionalFormatting sqref="R83">
    <cfRule type="cellIs" dxfId="6245" priority="2921" operator="greaterThan">
      <formula>1</formula>
    </cfRule>
    <cfRule type="cellIs" dxfId="6244" priority="2922" operator="lessThan">
      <formula>0.8</formula>
    </cfRule>
  </conditionalFormatting>
  <conditionalFormatting sqref="P83">
    <cfRule type="cellIs" dxfId="6243" priority="2920" operator="greaterThan">
      <formula>0</formula>
    </cfRule>
  </conditionalFormatting>
  <conditionalFormatting sqref="P83">
    <cfRule type="cellIs" dxfId="6242" priority="2914" operator="greaterThan">
      <formula>0</formula>
    </cfRule>
  </conditionalFormatting>
  <conditionalFormatting sqref="Q83">
    <cfRule type="cellIs" dxfId="6241" priority="2919" operator="lessThan">
      <formula>0</formula>
    </cfRule>
  </conditionalFormatting>
  <conditionalFormatting sqref="R83">
    <cfRule type="cellIs" dxfId="6240" priority="2917" operator="lessThan">
      <formula>0.8</formula>
    </cfRule>
    <cfRule type="cellIs" dxfId="6239" priority="2918" operator="greaterThan">
      <formula>1</formula>
    </cfRule>
  </conditionalFormatting>
  <conditionalFormatting sqref="R83">
    <cfRule type="cellIs" dxfId="6238" priority="2915" operator="greaterThan">
      <formula>1</formula>
    </cfRule>
    <cfRule type="cellIs" dxfId="6237" priority="2916" operator="lessThan">
      <formula>0.8</formula>
    </cfRule>
  </conditionalFormatting>
  <conditionalFormatting sqref="P83">
    <cfRule type="cellIs" dxfId="6236" priority="2908" operator="greaterThan">
      <formula>0</formula>
    </cfRule>
  </conditionalFormatting>
  <conditionalFormatting sqref="Q83">
    <cfRule type="cellIs" dxfId="6235" priority="2913" operator="lessThan">
      <formula>0</formula>
    </cfRule>
  </conditionalFormatting>
  <conditionalFormatting sqref="R83">
    <cfRule type="cellIs" dxfId="6234" priority="2911" operator="lessThan">
      <formula>0.8</formula>
    </cfRule>
    <cfRule type="cellIs" dxfId="6233" priority="2912" operator="greaterThan">
      <formula>1</formula>
    </cfRule>
  </conditionalFormatting>
  <conditionalFormatting sqref="R83">
    <cfRule type="cellIs" dxfId="6232" priority="2909" operator="greaterThan">
      <formula>1</formula>
    </cfRule>
    <cfRule type="cellIs" dxfId="6231" priority="2910" operator="lessThan">
      <formula>0.8</formula>
    </cfRule>
  </conditionalFormatting>
  <conditionalFormatting sqref="R83">
    <cfRule type="cellIs" dxfId="6230" priority="2905" operator="lessThan">
      <formula>0.8</formula>
    </cfRule>
    <cfRule type="cellIs" dxfId="6229" priority="2906" operator="greaterThan">
      <formula>1</formula>
    </cfRule>
  </conditionalFormatting>
  <conditionalFormatting sqref="R83">
    <cfRule type="cellIs" dxfId="6228" priority="2903" operator="greaterThan">
      <formula>1</formula>
    </cfRule>
    <cfRule type="cellIs" dxfId="6227" priority="2904" operator="lessThan">
      <formula>0.8</formula>
    </cfRule>
  </conditionalFormatting>
  <conditionalFormatting sqref="P83">
    <cfRule type="cellIs" dxfId="6226" priority="2902" operator="greaterThan">
      <formula>0</formula>
    </cfRule>
  </conditionalFormatting>
  <conditionalFormatting sqref="Q83">
    <cfRule type="cellIs" dxfId="6225" priority="2907" operator="lessThan">
      <formula>0</formula>
    </cfRule>
  </conditionalFormatting>
  <conditionalFormatting sqref="Q83">
    <cfRule type="cellIs" dxfId="6224" priority="2901" operator="lessThan">
      <formula>0</formula>
    </cfRule>
  </conditionalFormatting>
  <conditionalFormatting sqref="R83">
    <cfRule type="cellIs" dxfId="6223" priority="2899" operator="lessThan">
      <formula>0.8</formula>
    </cfRule>
    <cfRule type="cellIs" dxfId="6222" priority="2900" operator="greaterThan">
      <formula>1</formula>
    </cfRule>
  </conditionalFormatting>
  <conditionalFormatting sqref="R83">
    <cfRule type="cellIs" dxfId="6221" priority="2897" operator="greaterThan">
      <formula>1</formula>
    </cfRule>
    <cfRule type="cellIs" dxfId="6220" priority="2898" operator="lessThan">
      <formula>0.8</formula>
    </cfRule>
  </conditionalFormatting>
  <conditionalFormatting sqref="P83">
    <cfRule type="cellIs" dxfId="6219" priority="2896" operator="greaterThan">
      <formula>0</formula>
    </cfRule>
  </conditionalFormatting>
  <conditionalFormatting sqref="Q83">
    <cfRule type="cellIs" dxfId="6218" priority="2895" operator="lessThan">
      <formula>0</formula>
    </cfRule>
  </conditionalFormatting>
  <conditionalFormatting sqref="R83">
    <cfRule type="cellIs" dxfId="6217" priority="2893" operator="lessThan">
      <formula>0.8</formula>
    </cfRule>
    <cfRule type="cellIs" dxfId="6216" priority="2894" operator="greaterThan">
      <formula>1</formula>
    </cfRule>
  </conditionalFormatting>
  <conditionalFormatting sqref="R83">
    <cfRule type="cellIs" dxfId="6215" priority="2891" operator="greaterThan">
      <formula>1</formula>
    </cfRule>
    <cfRule type="cellIs" dxfId="6214" priority="2892" operator="lessThan">
      <formula>0.8</formula>
    </cfRule>
  </conditionalFormatting>
  <conditionalFormatting sqref="P83">
    <cfRule type="cellIs" dxfId="6213" priority="2890" operator="greaterThan">
      <formula>0</formula>
    </cfRule>
  </conditionalFormatting>
  <conditionalFormatting sqref="Q83">
    <cfRule type="cellIs" dxfId="6212" priority="2889" operator="lessThan">
      <formula>0</formula>
    </cfRule>
  </conditionalFormatting>
  <conditionalFormatting sqref="R83">
    <cfRule type="cellIs" dxfId="6211" priority="2887" operator="lessThan">
      <formula>0.8</formula>
    </cfRule>
    <cfRule type="cellIs" dxfId="6210" priority="2888" operator="greaterThan">
      <formula>1</formula>
    </cfRule>
  </conditionalFormatting>
  <conditionalFormatting sqref="R83">
    <cfRule type="cellIs" dxfId="6209" priority="2885" operator="greaterThan">
      <formula>1</formula>
    </cfRule>
    <cfRule type="cellIs" dxfId="6208" priority="2886" operator="lessThan">
      <formula>0.8</formula>
    </cfRule>
  </conditionalFormatting>
  <conditionalFormatting sqref="P83">
    <cfRule type="cellIs" dxfId="6207" priority="2884" operator="greaterThan">
      <formula>0</formula>
    </cfRule>
  </conditionalFormatting>
  <conditionalFormatting sqref="Q83">
    <cfRule type="cellIs" dxfId="6206" priority="2883" operator="lessThan">
      <formula>0</formula>
    </cfRule>
  </conditionalFormatting>
  <conditionalFormatting sqref="R83">
    <cfRule type="cellIs" dxfId="6205" priority="2881" operator="lessThan">
      <formula>0.8</formula>
    </cfRule>
    <cfRule type="cellIs" dxfId="6204" priority="2882" operator="greaterThan">
      <formula>1</formula>
    </cfRule>
  </conditionalFormatting>
  <conditionalFormatting sqref="R83">
    <cfRule type="cellIs" dxfId="6203" priority="2879" operator="greaterThan">
      <formula>1</formula>
    </cfRule>
    <cfRule type="cellIs" dxfId="6202" priority="2880" operator="lessThan">
      <formula>0.8</formula>
    </cfRule>
  </conditionalFormatting>
  <conditionalFormatting sqref="P83">
    <cfRule type="cellIs" dxfId="6201" priority="2878" operator="greaterThan">
      <formula>0</formula>
    </cfRule>
  </conditionalFormatting>
  <conditionalFormatting sqref="P83">
    <cfRule type="cellIs" dxfId="6200" priority="2872" operator="greaterThan">
      <formula>0</formula>
    </cfRule>
  </conditionalFormatting>
  <conditionalFormatting sqref="Q83">
    <cfRule type="cellIs" dxfId="6199" priority="2877" operator="lessThan">
      <formula>0</formula>
    </cfRule>
  </conditionalFormatting>
  <conditionalFormatting sqref="R83">
    <cfRule type="cellIs" dxfId="6198" priority="2875" operator="lessThan">
      <formula>0.8</formula>
    </cfRule>
    <cfRule type="cellIs" dxfId="6197" priority="2876" operator="greaterThan">
      <formula>1</formula>
    </cfRule>
  </conditionalFormatting>
  <conditionalFormatting sqref="R83">
    <cfRule type="cellIs" dxfId="6196" priority="2873" operator="greaterThan">
      <formula>1</formula>
    </cfRule>
    <cfRule type="cellIs" dxfId="6195" priority="2874" operator="lessThan">
      <formula>0.8</formula>
    </cfRule>
  </conditionalFormatting>
  <conditionalFormatting sqref="P83">
    <cfRule type="cellIs" dxfId="6194" priority="2866" operator="greaterThan">
      <formula>0</formula>
    </cfRule>
  </conditionalFormatting>
  <conditionalFormatting sqref="Q83">
    <cfRule type="cellIs" dxfId="6193" priority="2871" operator="lessThan">
      <formula>0</formula>
    </cfRule>
  </conditionalFormatting>
  <conditionalFormatting sqref="R83">
    <cfRule type="cellIs" dxfId="6192" priority="2869" operator="lessThan">
      <formula>0.8</formula>
    </cfRule>
    <cfRule type="cellIs" dxfId="6191" priority="2870" operator="greaterThan">
      <formula>1</formula>
    </cfRule>
  </conditionalFormatting>
  <conditionalFormatting sqref="R83">
    <cfRule type="cellIs" dxfId="6190" priority="2867" operator="greaterThan">
      <formula>1</formula>
    </cfRule>
    <cfRule type="cellIs" dxfId="6189" priority="2868" operator="lessThan">
      <formula>0.8</formula>
    </cfRule>
  </conditionalFormatting>
  <conditionalFormatting sqref="R83">
    <cfRule type="cellIs" dxfId="6188" priority="2863" operator="lessThan">
      <formula>0.8</formula>
    </cfRule>
    <cfRule type="cellIs" dxfId="6187" priority="2864" operator="greaterThan">
      <formula>1</formula>
    </cfRule>
  </conditionalFormatting>
  <conditionalFormatting sqref="R83">
    <cfRule type="cellIs" dxfId="6186" priority="2861" operator="greaterThan">
      <formula>1</formula>
    </cfRule>
    <cfRule type="cellIs" dxfId="6185" priority="2862" operator="lessThan">
      <formula>0.8</formula>
    </cfRule>
  </conditionalFormatting>
  <conditionalFormatting sqref="P83">
    <cfRule type="cellIs" dxfId="6184" priority="2860" operator="greaterThan">
      <formula>0</formula>
    </cfRule>
  </conditionalFormatting>
  <conditionalFormatting sqref="Q83">
    <cfRule type="cellIs" dxfId="6183" priority="2865" operator="lessThan">
      <formula>0</formula>
    </cfRule>
  </conditionalFormatting>
  <conditionalFormatting sqref="Q83">
    <cfRule type="cellIs" dxfId="6182" priority="2859" operator="lessThan">
      <formula>0</formula>
    </cfRule>
  </conditionalFormatting>
  <conditionalFormatting sqref="R83">
    <cfRule type="cellIs" dxfId="6181" priority="2857" operator="lessThan">
      <formula>0.8</formula>
    </cfRule>
    <cfRule type="cellIs" dxfId="6180" priority="2858" operator="greaterThan">
      <formula>1</formula>
    </cfRule>
  </conditionalFormatting>
  <conditionalFormatting sqref="R83">
    <cfRule type="cellIs" dxfId="6179" priority="2855" operator="greaterThan">
      <formula>1</formula>
    </cfRule>
    <cfRule type="cellIs" dxfId="6178" priority="2856" operator="lessThan">
      <formula>0.8</formula>
    </cfRule>
  </conditionalFormatting>
  <conditionalFormatting sqref="P83">
    <cfRule type="cellIs" dxfId="6177" priority="2854" operator="greaterThan">
      <formula>0</formula>
    </cfRule>
  </conditionalFormatting>
  <conditionalFormatting sqref="P83">
    <cfRule type="cellIs" dxfId="6176" priority="2848" operator="greaterThan">
      <formula>0</formula>
    </cfRule>
  </conditionalFormatting>
  <conditionalFormatting sqref="Q83">
    <cfRule type="cellIs" dxfId="6175" priority="2853" operator="lessThan">
      <formula>0</formula>
    </cfRule>
  </conditionalFormatting>
  <conditionalFormatting sqref="R83">
    <cfRule type="cellIs" dxfId="6174" priority="2851" operator="lessThan">
      <formula>0.8</formula>
    </cfRule>
    <cfRule type="cellIs" dxfId="6173" priority="2852" operator="greaterThan">
      <formula>1</formula>
    </cfRule>
  </conditionalFormatting>
  <conditionalFormatting sqref="R83">
    <cfRule type="cellIs" dxfId="6172" priority="2849" operator="greaterThan">
      <formula>1</formula>
    </cfRule>
    <cfRule type="cellIs" dxfId="6171" priority="2850" operator="lessThan">
      <formula>0.8</formula>
    </cfRule>
  </conditionalFormatting>
  <conditionalFormatting sqref="P83">
    <cfRule type="cellIs" dxfId="6170" priority="2842" operator="greaterThan">
      <formula>0</formula>
    </cfRule>
  </conditionalFormatting>
  <conditionalFormatting sqref="Q83">
    <cfRule type="cellIs" dxfId="6169" priority="2847" operator="lessThan">
      <formula>0</formula>
    </cfRule>
  </conditionalFormatting>
  <conditionalFormatting sqref="R83">
    <cfRule type="cellIs" dxfId="6168" priority="2845" operator="lessThan">
      <formula>0.8</formula>
    </cfRule>
    <cfRule type="cellIs" dxfId="6167" priority="2846" operator="greaterThan">
      <formula>1</formula>
    </cfRule>
  </conditionalFormatting>
  <conditionalFormatting sqref="R83">
    <cfRule type="cellIs" dxfId="6166" priority="2843" operator="greaterThan">
      <formula>1</formula>
    </cfRule>
    <cfRule type="cellIs" dxfId="6165" priority="2844" operator="lessThan">
      <formula>0.8</formula>
    </cfRule>
  </conditionalFormatting>
  <conditionalFormatting sqref="R83">
    <cfRule type="cellIs" dxfId="6164" priority="2839" operator="lessThan">
      <formula>0.8</formula>
    </cfRule>
    <cfRule type="cellIs" dxfId="6163" priority="2840" operator="greaterThan">
      <formula>1</formula>
    </cfRule>
  </conditionalFormatting>
  <conditionalFormatting sqref="R83">
    <cfRule type="cellIs" dxfId="6162" priority="2837" operator="greaterThan">
      <formula>1</formula>
    </cfRule>
    <cfRule type="cellIs" dxfId="6161" priority="2838" operator="lessThan">
      <formula>0.8</formula>
    </cfRule>
  </conditionalFormatting>
  <conditionalFormatting sqref="P83">
    <cfRule type="cellIs" dxfId="6160" priority="2836" operator="greaterThan">
      <formula>0</formula>
    </cfRule>
  </conditionalFormatting>
  <conditionalFormatting sqref="Q83">
    <cfRule type="cellIs" dxfId="6159" priority="2841" operator="lessThan">
      <formula>0</formula>
    </cfRule>
  </conditionalFormatting>
  <conditionalFormatting sqref="P83">
    <cfRule type="cellIs" dxfId="6158" priority="2830" operator="greaterThan">
      <formula>0</formula>
    </cfRule>
  </conditionalFormatting>
  <conditionalFormatting sqref="Q83">
    <cfRule type="cellIs" dxfId="6157" priority="2835" operator="lessThan">
      <formula>0</formula>
    </cfRule>
  </conditionalFormatting>
  <conditionalFormatting sqref="R83">
    <cfRule type="cellIs" dxfId="6156" priority="2833" operator="lessThan">
      <formula>0.8</formula>
    </cfRule>
    <cfRule type="cellIs" dxfId="6155" priority="2834" operator="greaterThan">
      <formula>1</formula>
    </cfRule>
  </conditionalFormatting>
  <conditionalFormatting sqref="R83">
    <cfRule type="cellIs" dxfId="6154" priority="2831" operator="greaterThan">
      <formula>1</formula>
    </cfRule>
    <cfRule type="cellIs" dxfId="6153" priority="2832" operator="lessThan">
      <formula>0.8</formula>
    </cfRule>
  </conditionalFormatting>
  <conditionalFormatting sqref="R83">
    <cfRule type="cellIs" dxfId="6152" priority="2827" operator="lessThan">
      <formula>0.8</formula>
    </cfRule>
    <cfRule type="cellIs" dxfId="6151" priority="2828" operator="greaterThan">
      <formula>1</formula>
    </cfRule>
  </conditionalFormatting>
  <conditionalFormatting sqref="R83">
    <cfRule type="cellIs" dxfId="6150" priority="2825" operator="greaterThan">
      <formula>1</formula>
    </cfRule>
    <cfRule type="cellIs" dxfId="6149" priority="2826" operator="lessThan">
      <formula>0.8</formula>
    </cfRule>
  </conditionalFormatting>
  <conditionalFormatting sqref="P83">
    <cfRule type="cellIs" dxfId="6148" priority="2824" operator="greaterThan">
      <formula>0</formula>
    </cfRule>
  </conditionalFormatting>
  <conditionalFormatting sqref="Q83">
    <cfRule type="cellIs" dxfId="6147" priority="2829" operator="lessThan">
      <formula>0</formula>
    </cfRule>
  </conditionalFormatting>
  <conditionalFormatting sqref="R83">
    <cfRule type="cellIs" dxfId="6146" priority="2821" operator="lessThan">
      <formula>0.8</formula>
    </cfRule>
    <cfRule type="cellIs" dxfId="6145" priority="2822" operator="greaterThan">
      <formula>1</formula>
    </cfRule>
  </conditionalFormatting>
  <conditionalFormatting sqref="R83">
    <cfRule type="cellIs" dxfId="6144" priority="2819" operator="greaterThan">
      <formula>1</formula>
    </cfRule>
    <cfRule type="cellIs" dxfId="6143" priority="2820" operator="lessThan">
      <formula>0.8</formula>
    </cfRule>
  </conditionalFormatting>
  <conditionalFormatting sqref="P83">
    <cfRule type="cellIs" dxfId="6142" priority="2818" operator="greaterThan">
      <formula>0</formula>
    </cfRule>
  </conditionalFormatting>
  <conditionalFormatting sqref="Q83">
    <cfRule type="cellIs" dxfId="6141" priority="2823" operator="lessThan">
      <formula>0</formula>
    </cfRule>
  </conditionalFormatting>
  <conditionalFormatting sqref="Q83">
    <cfRule type="cellIs" dxfId="6140" priority="2817" operator="lessThan">
      <formula>0</formula>
    </cfRule>
  </conditionalFormatting>
  <conditionalFormatting sqref="R83">
    <cfRule type="cellIs" dxfId="6139" priority="2815" operator="lessThan">
      <formula>0.8</formula>
    </cfRule>
    <cfRule type="cellIs" dxfId="6138" priority="2816" operator="greaterThan">
      <formula>1</formula>
    </cfRule>
  </conditionalFormatting>
  <conditionalFormatting sqref="R83">
    <cfRule type="cellIs" dxfId="6137" priority="2813" operator="greaterThan">
      <formula>1</formula>
    </cfRule>
    <cfRule type="cellIs" dxfId="6136" priority="2814" operator="lessThan">
      <formula>0.8</formula>
    </cfRule>
  </conditionalFormatting>
  <conditionalFormatting sqref="P83">
    <cfRule type="cellIs" dxfId="6135" priority="2812" operator="greaterThan">
      <formula>0</formula>
    </cfRule>
  </conditionalFormatting>
  <conditionalFormatting sqref="Q83">
    <cfRule type="cellIs" dxfId="6134" priority="2806" operator="lessThan">
      <formula>0</formula>
    </cfRule>
  </conditionalFormatting>
  <conditionalFormatting sqref="R83">
    <cfRule type="cellIs" dxfId="6133" priority="2810" operator="lessThan">
      <formula>0.8</formula>
    </cfRule>
    <cfRule type="cellIs" dxfId="6132" priority="2811" operator="greaterThan">
      <formula>1</formula>
    </cfRule>
  </conditionalFormatting>
  <conditionalFormatting sqref="R83">
    <cfRule type="cellIs" dxfId="6131" priority="2808" operator="greaterThan">
      <formula>1</formula>
    </cfRule>
    <cfRule type="cellIs" dxfId="6130" priority="2809" operator="lessThan">
      <formula>0.8</formula>
    </cfRule>
  </conditionalFormatting>
  <conditionalFormatting sqref="P83">
    <cfRule type="cellIs" dxfId="6129" priority="2807" operator="greaterThan">
      <formula>0</formula>
    </cfRule>
  </conditionalFormatting>
  <conditionalFormatting sqref="Q83">
    <cfRule type="cellIs" dxfId="6128" priority="2805" operator="lessThan">
      <formula>0</formula>
    </cfRule>
  </conditionalFormatting>
  <conditionalFormatting sqref="R83">
    <cfRule type="cellIs" dxfId="6127" priority="2803" operator="lessThan">
      <formula>0.8</formula>
    </cfRule>
    <cfRule type="cellIs" dxfId="6126" priority="2804" operator="greaterThan">
      <formula>1</formula>
    </cfRule>
  </conditionalFormatting>
  <conditionalFormatting sqref="R83">
    <cfRule type="cellIs" dxfId="6125" priority="2801" operator="greaterThan">
      <formula>1</formula>
    </cfRule>
    <cfRule type="cellIs" dxfId="6124" priority="2802" operator="lessThan">
      <formula>0.8</formula>
    </cfRule>
  </conditionalFormatting>
  <conditionalFormatting sqref="P83">
    <cfRule type="cellIs" dxfId="6123" priority="2800" operator="greaterThan">
      <formula>0</formula>
    </cfRule>
  </conditionalFormatting>
  <conditionalFormatting sqref="Q83">
    <cfRule type="cellIs" dxfId="6122" priority="2799" operator="lessThan">
      <formula>0</formula>
    </cfRule>
  </conditionalFormatting>
  <conditionalFormatting sqref="R83">
    <cfRule type="cellIs" dxfId="6121" priority="2797" operator="lessThan">
      <formula>0.8</formula>
    </cfRule>
    <cfRule type="cellIs" dxfId="6120" priority="2798" operator="greaterThan">
      <formula>1</formula>
    </cfRule>
  </conditionalFormatting>
  <conditionalFormatting sqref="R83">
    <cfRule type="cellIs" dxfId="6119" priority="2795" operator="greaterThan">
      <formula>1</formula>
    </cfRule>
    <cfRule type="cellIs" dxfId="6118" priority="2796" operator="lessThan">
      <formula>0.8</formula>
    </cfRule>
  </conditionalFormatting>
  <conditionalFormatting sqref="P83">
    <cfRule type="cellIs" dxfId="6117" priority="2794" operator="greaterThan">
      <formula>0</formula>
    </cfRule>
  </conditionalFormatting>
  <conditionalFormatting sqref="Q83">
    <cfRule type="cellIs" dxfId="6116" priority="2793" operator="lessThan">
      <formula>0</formula>
    </cfRule>
  </conditionalFormatting>
  <conditionalFormatting sqref="R83">
    <cfRule type="cellIs" dxfId="6115" priority="2791" operator="lessThan">
      <formula>0.8</formula>
    </cfRule>
    <cfRule type="cellIs" dxfId="6114" priority="2792" operator="greaterThan">
      <formula>1</formula>
    </cfRule>
  </conditionalFormatting>
  <conditionalFormatting sqref="R83">
    <cfRule type="cellIs" dxfId="6113" priority="2789" operator="greaterThan">
      <formula>1</formula>
    </cfRule>
    <cfRule type="cellIs" dxfId="6112" priority="2790" operator="lessThan">
      <formula>0.8</formula>
    </cfRule>
  </conditionalFormatting>
  <conditionalFormatting sqref="P83">
    <cfRule type="cellIs" dxfId="6111" priority="2788" operator="greaterThan">
      <formula>0</formula>
    </cfRule>
  </conditionalFormatting>
  <conditionalFormatting sqref="Q83">
    <cfRule type="cellIs" dxfId="6110" priority="2787" operator="lessThan">
      <formula>0</formula>
    </cfRule>
  </conditionalFormatting>
  <conditionalFormatting sqref="R83">
    <cfRule type="cellIs" dxfId="6109" priority="2785" operator="lessThan">
      <formula>0.8</formula>
    </cfRule>
    <cfRule type="cellIs" dxfId="6108" priority="2786" operator="greaterThan">
      <formula>1</formula>
    </cfRule>
  </conditionalFormatting>
  <conditionalFormatting sqref="R83">
    <cfRule type="cellIs" dxfId="6107" priority="2783" operator="greaterThan">
      <formula>1</formula>
    </cfRule>
    <cfRule type="cellIs" dxfId="6106" priority="2784" operator="lessThan">
      <formula>0.8</formula>
    </cfRule>
  </conditionalFormatting>
  <conditionalFormatting sqref="P83">
    <cfRule type="cellIs" dxfId="6105" priority="2782" operator="greaterThan">
      <formula>0</formula>
    </cfRule>
  </conditionalFormatting>
  <conditionalFormatting sqref="Q83">
    <cfRule type="cellIs" dxfId="6104" priority="2781" operator="lessThan">
      <formula>0</formula>
    </cfRule>
  </conditionalFormatting>
  <conditionalFormatting sqref="R83">
    <cfRule type="cellIs" dxfId="6103" priority="2779" operator="lessThan">
      <formula>0.8</formula>
    </cfRule>
    <cfRule type="cellIs" dxfId="6102" priority="2780" operator="greaterThan">
      <formula>1</formula>
    </cfRule>
  </conditionalFormatting>
  <conditionalFormatting sqref="R83">
    <cfRule type="cellIs" dxfId="6101" priority="2777" operator="greaterThan">
      <formula>1</formula>
    </cfRule>
    <cfRule type="cellIs" dxfId="6100" priority="2778" operator="lessThan">
      <formula>0.8</formula>
    </cfRule>
  </conditionalFormatting>
  <conditionalFormatting sqref="P83">
    <cfRule type="cellIs" dxfId="6099" priority="2776" operator="greaterThan">
      <formula>0</formula>
    </cfRule>
  </conditionalFormatting>
  <conditionalFormatting sqref="P83">
    <cfRule type="cellIs" dxfId="6098" priority="2770" operator="greaterThan">
      <formula>0</formula>
    </cfRule>
  </conditionalFormatting>
  <conditionalFormatting sqref="Q83">
    <cfRule type="cellIs" dxfId="6097" priority="2775" operator="lessThan">
      <formula>0</formula>
    </cfRule>
  </conditionalFormatting>
  <conditionalFormatting sqref="R83">
    <cfRule type="cellIs" dxfId="6096" priority="2773" operator="lessThan">
      <formula>0.8</formula>
    </cfRule>
    <cfRule type="cellIs" dxfId="6095" priority="2774" operator="greaterThan">
      <formula>1</formula>
    </cfRule>
  </conditionalFormatting>
  <conditionalFormatting sqref="R83">
    <cfRule type="cellIs" dxfId="6094" priority="2771" operator="greaterThan">
      <formula>1</formula>
    </cfRule>
    <cfRule type="cellIs" dxfId="6093" priority="2772" operator="lessThan">
      <formula>0.8</formula>
    </cfRule>
  </conditionalFormatting>
  <conditionalFormatting sqref="P83">
    <cfRule type="cellIs" dxfId="6092" priority="2764" operator="greaterThan">
      <formula>0</formula>
    </cfRule>
  </conditionalFormatting>
  <conditionalFormatting sqref="Q83">
    <cfRule type="cellIs" dxfId="6091" priority="2769" operator="lessThan">
      <formula>0</formula>
    </cfRule>
  </conditionalFormatting>
  <conditionalFormatting sqref="R83">
    <cfRule type="cellIs" dxfId="6090" priority="2767" operator="lessThan">
      <formula>0.8</formula>
    </cfRule>
    <cfRule type="cellIs" dxfId="6089" priority="2768" operator="greaterThan">
      <formula>1</formula>
    </cfRule>
  </conditionalFormatting>
  <conditionalFormatting sqref="R83">
    <cfRule type="cellIs" dxfId="6088" priority="2765" operator="greaterThan">
      <formula>1</formula>
    </cfRule>
    <cfRule type="cellIs" dxfId="6087" priority="2766" operator="lessThan">
      <formula>0.8</formula>
    </cfRule>
  </conditionalFormatting>
  <conditionalFormatting sqref="R83">
    <cfRule type="cellIs" dxfId="6086" priority="2761" operator="lessThan">
      <formula>0.8</formula>
    </cfRule>
    <cfRule type="cellIs" dxfId="6085" priority="2762" operator="greaterThan">
      <formula>1</formula>
    </cfRule>
  </conditionalFormatting>
  <conditionalFormatting sqref="R83">
    <cfRule type="cellIs" dxfId="6084" priority="2759" operator="greaterThan">
      <formula>1</formula>
    </cfRule>
    <cfRule type="cellIs" dxfId="6083" priority="2760" operator="lessThan">
      <formula>0.8</formula>
    </cfRule>
  </conditionalFormatting>
  <conditionalFormatting sqref="P83">
    <cfRule type="cellIs" dxfId="6082" priority="2758" operator="greaterThan">
      <formula>0</formula>
    </cfRule>
  </conditionalFormatting>
  <conditionalFormatting sqref="Q83">
    <cfRule type="cellIs" dxfId="6081" priority="2763" operator="lessThan">
      <formula>0</formula>
    </cfRule>
  </conditionalFormatting>
  <conditionalFormatting sqref="Q83">
    <cfRule type="cellIs" dxfId="6080" priority="2752" operator="lessThan">
      <formula>0</formula>
    </cfRule>
  </conditionalFormatting>
  <conditionalFormatting sqref="P83">
    <cfRule type="cellIs" dxfId="6079" priority="2753" operator="greaterThan">
      <formula>0</formula>
    </cfRule>
  </conditionalFormatting>
  <conditionalFormatting sqref="R83">
    <cfRule type="cellIs" dxfId="6078" priority="2756" operator="lessThan">
      <formula>0.8</formula>
    </cfRule>
    <cfRule type="cellIs" dxfId="6077" priority="2757" operator="greaterThan">
      <formula>1</formula>
    </cfRule>
  </conditionalFormatting>
  <conditionalFormatting sqref="R83">
    <cfRule type="cellIs" dxfId="6076" priority="2754" operator="greaterThan">
      <formula>1</formula>
    </cfRule>
    <cfRule type="cellIs" dxfId="6075" priority="2755" operator="lessThan">
      <formula>0.8</formula>
    </cfRule>
  </conditionalFormatting>
  <conditionalFormatting sqref="Q83">
    <cfRule type="cellIs" dxfId="6074" priority="2746" operator="lessThan">
      <formula>0</formula>
    </cfRule>
  </conditionalFormatting>
  <conditionalFormatting sqref="R83">
    <cfRule type="cellIs" dxfId="6073" priority="2750" operator="lessThan">
      <formula>0.8</formula>
    </cfRule>
    <cfRule type="cellIs" dxfId="6072" priority="2751" operator="greaterThan">
      <formula>1</formula>
    </cfRule>
  </conditionalFormatting>
  <conditionalFormatting sqref="R83">
    <cfRule type="cellIs" dxfId="6071" priority="2748" operator="greaterThan">
      <formula>1</formula>
    </cfRule>
    <cfRule type="cellIs" dxfId="6070" priority="2749" operator="lessThan">
      <formula>0.8</formula>
    </cfRule>
  </conditionalFormatting>
  <conditionalFormatting sqref="P83">
    <cfRule type="cellIs" dxfId="6069" priority="2747" operator="greaterThan">
      <formula>0</formula>
    </cfRule>
  </conditionalFormatting>
  <conditionalFormatting sqref="Q83">
    <cfRule type="cellIs" dxfId="6068" priority="2745" operator="lessThan">
      <formula>0</formula>
    </cfRule>
  </conditionalFormatting>
  <conditionalFormatting sqref="R83">
    <cfRule type="cellIs" dxfId="6067" priority="2743" operator="lessThan">
      <formula>0.8</formula>
    </cfRule>
    <cfRule type="cellIs" dxfId="6066" priority="2744" operator="greaterThan">
      <formula>1</formula>
    </cfRule>
  </conditionalFormatting>
  <conditionalFormatting sqref="R83">
    <cfRule type="cellIs" dxfId="6065" priority="2741" operator="greaterThan">
      <formula>1</formula>
    </cfRule>
    <cfRule type="cellIs" dxfId="6064" priority="2742" operator="lessThan">
      <formula>0.8</formula>
    </cfRule>
  </conditionalFormatting>
  <conditionalFormatting sqref="P83">
    <cfRule type="cellIs" dxfId="6063" priority="2740" operator="greaterThan">
      <formula>0</formula>
    </cfRule>
  </conditionalFormatting>
  <conditionalFormatting sqref="Q83">
    <cfRule type="cellIs" dxfId="6062" priority="2739" operator="lessThan">
      <formula>0</formula>
    </cfRule>
  </conditionalFormatting>
  <conditionalFormatting sqref="R83">
    <cfRule type="cellIs" dxfId="6061" priority="2737" operator="lessThan">
      <formula>0.8</formula>
    </cfRule>
    <cfRule type="cellIs" dxfId="6060" priority="2738" operator="greaterThan">
      <formula>1</formula>
    </cfRule>
  </conditionalFormatting>
  <conditionalFormatting sqref="R83">
    <cfRule type="cellIs" dxfId="6059" priority="2735" operator="greaterThan">
      <formula>1</formula>
    </cfRule>
    <cfRule type="cellIs" dxfId="6058" priority="2736" operator="lessThan">
      <formula>0.8</formula>
    </cfRule>
  </conditionalFormatting>
  <conditionalFormatting sqref="P83">
    <cfRule type="cellIs" dxfId="6057" priority="2734" operator="greaterThan">
      <formula>0</formula>
    </cfRule>
  </conditionalFormatting>
  <conditionalFormatting sqref="Q83">
    <cfRule type="cellIs" dxfId="6056" priority="2733" operator="lessThan">
      <formula>0</formula>
    </cfRule>
  </conditionalFormatting>
  <conditionalFormatting sqref="R83">
    <cfRule type="cellIs" dxfId="6055" priority="2731" operator="lessThan">
      <formula>0.8</formula>
    </cfRule>
    <cfRule type="cellIs" dxfId="6054" priority="2732" operator="greaterThan">
      <formula>1</formula>
    </cfRule>
  </conditionalFormatting>
  <conditionalFormatting sqref="R83">
    <cfRule type="cellIs" dxfId="6053" priority="2729" operator="greaterThan">
      <formula>1</formula>
    </cfRule>
    <cfRule type="cellIs" dxfId="6052" priority="2730" operator="lessThan">
      <formula>0.8</formula>
    </cfRule>
  </conditionalFormatting>
  <conditionalFormatting sqref="P83">
    <cfRule type="cellIs" dxfId="6051" priority="2728" operator="greaterThan">
      <formula>0</formula>
    </cfRule>
  </conditionalFormatting>
  <conditionalFormatting sqref="Q83">
    <cfRule type="cellIs" dxfId="6050" priority="2727" operator="lessThan">
      <formula>0</formula>
    </cfRule>
  </conditionalFormatting>
  <conditionalFormatting sqref="R83">
    <cfRule type="cellIs" dxfId="6049" priority="2725" operator="lessThan">
      <formula>0.8</formula>
    </cfRule>
    <cfRule type="cellIs" dxfId="6048" priority="2726" operator="greaterThan">
      <formula>1</formula>
    </cfRule>
  </conditionalFormatting>
  <conditionalFormatting sqref="R83">
    <cfRule type="cellIs" dxfId="6047" priority="2723" operator="greaterThan">
      <formula>1</formula>
    </cfRule>
    <cfRule type="cellIs" dxfId="6046" priority="2724" operator="lessThan">
      <formula>0.8</formula>
    </cfRule>
  </conditionalFormatting>
  <conditionalFormatting sqref="P83">
    <cfRule type="cellIs" dxfId="6045" priority="2722" operator="greaterThan">
      <formula>0</formula>
    </cfRule>
  </conditionalFormatting>
  <conditionalFormatting sqref="Q83">
    <cfRule type="cellIs" dxfId="6044" priority="2721" operator="lessThan">
      <formula>0</formula>
    </cfRule>
  </conditionalFormatting>
  <conditionalFormatting sqref="R83">
    <cfRule type="cellIs" dxfId="6043" priority="2719" operator="lessThan">
      <formula>0.8</formula>
    </cfRule>
    <cfRule type="cellIs" dxfId="6042" priority="2720" operator="greaterThan">
      <formula>1</formula>
    </cfRule>
  </conditionalFormatting>
  <conditionalFormatting sqref="R83">
    <cfRule type="cellIs" dxfId="6041" priority="2717" operator="greaterThan">
      <formula>1</formula>
    </cfRule>
    <cfRule type="cellIs" dxfId="6040" priority="2718" operator="lessThan">
      <formula>0.8</formula>
    </cfRule>
  </conditionalFormatting>
  <conditionalFormatting sqref="P83">
    <cfRule type="cellIs" dxfId="6039" priority="2716" operator="greaterThan">
      <formula>0</formula>
    </cfRule>
  </conditionalFormatting>
  <conditionalFormatting sqref="Q83">
    <cfRule type="cellIs" dxfId="6038" priority="2715" operator="lessThan">
      <formula>0</formula>
    </cfRule>
  </conditionalFormatting>
  <conditionalFormatting sqref="R83">
    <cfRule type="cellIs" dxfId="6037" priority="2713" operator="lessThan">
      <formula>0.8</formula>
    </cfRule>
    <cfRule type="cellIs" dxfId="6036" priority="2714" operator="greaterThan">
      <formula>1</formula>
    </cfRule>
  </conditionalFormatting>
  <conditionalFormatting sqref="R83">
    <cfRule type="cellIs" dxfId="6035" priority="2711" operator="greaterThan">
      <formula>1</formula>
    </cfRule>
    <cfRule type="cellIs" dxfId="6034" priority="2712" operator="lessThan">
      <formula>0.8</formula>
    </cfRule>
  </conditionalFormatting>
  <conditionalFormatting sqref="P83">
    <cfRule type="cellIs" dxfId="6033" priority="2710" operator="greaterThan">
      <formula>0</formula>
    </cfRule>
  </conditionalFormatting>
  <conditionalFormatting sqref="Q83">
    <cfRule type="cellIs" dxfId="6032" priority="2709" operator="lessThan">
      <formula>0</formula>
    </cfRule>
  </conditionalFormatting>
  <conditionalFormatting sqref="R83">
    <cfRule type="cellIs" dxfId="6031" priority="2707" operator="lessThan">
      <formula>0.8</formula>
    </cfRule>
    <cfRule type="cellIs" dxfId="6030" priority="2708" operator="greaterThan">
      <formula>1</formula>
    </cfRule>
  </conditionalFormatting>
  <conditionalFormatting sqref="R83">
    <cfRule type="cellIs" dxfId="6029" priority="2705" operator="greaterThan">
      <formula>1</formula>
    </cfRule>
    <cfRule type="cellIs" dxfId="6028" priority="2706" operator="lessThan">
      <formula>0.8</formula>
    </cfRule>
  </conditionalFormatting>
  <conditionalFormatting sqref="P83">
    <cfRule type="cellIs" dxfId="6027" priority="2704" operator="greaterThan">
      <formula>0</formula>
    </cfRule>
  </conditionalFormatting>
  <conditionalFormatting sqref="P83">
    <cfRule type="cellIs" dxfId="6026" priority="2698" operator="greaterThan">
      <formula>0</formula>
    </cfRule>
  </conditionalFormatting>
  <conditionalFormatting sqref="Q83">
    <cfRule type="cellIs" dxfId="6025" priority="2703" operator="lessThan">
      <formula>0</formula>
    </cfRule>
  </conditionalFormatting>
  <conditionalFormatting sqref="R83">
    <cfRule type="cellIs" dxfId="6024" priority="2701" operator="lessThan">
      <formula>0.8</formula>
    </cfRule>
    <cfRule type="cellIs" dxfId="6023" priority="2702" operator="greaterThan">
      <formula>1</formula>
    </cfRule>
  </conditionalFormatting>
  <conditionalFormatting sqref="R83">
    <cfRule type="cellIs" dxfId="6022" priority="2699" operator="greaterThan">
      <formula>1</formula>
    </cfRule>
    <cfRule type="cellIs" dxfId="6021" priority="2700" operator="lessThan">
      <formula>0.8</formula>
    </cfRule>
  </conditionalFormatting>
  <conditionalFormatting sqref="P83">
    <cfRule type="cellIs" dxfId="6020" priority="2692" operator="greaterThan">
      <formula>0</formula>
    </cfRule>
  </conditionalFormatting>
  <conditionalFormatting sqref="Q83">
    <cfRule type="cellIs" dxfId="6019" priority="2697" operator="lessThan">
      <formula>0</formula>
    </cfRule>
  </conditionalFormatting>
  <conditionalFormatting sqref="R83">
    <cfRule type="cellIs" dxfId="6018" priority="2695" operator="lessThan">
      <formula>0.8</formula>
    </cfRule>
    <cfRule type="cellIs" dxfId="6017" priority="2696" operator="greaterThan">
      <formula>1</formula>
    </cfRule>
  </conditionalFormatting>
  <conditionalFormatting sqref="R83">
    <cfRule type="cellIs" dxfId="6016" priority="2693" operator="greaterThan">
      <formula>1</formula>
    </cfRule>
    <cfRule type="cellIs" dxfId="6015" priority="2694" operator="lessThan">
      <formula>0.8</formula>
    </cfRule>
  </conditionalFormatting>
  <conditionalFormatting sqref="R83">
    <cfRule type="cellIs" dxfId="6014" priority="2689" operator="lessThan">
      <formula>0.8</formula>
    </cfRule>
    <cfRule type="cellIs" dxfId="6013" priority="2690" operator="greaterThan">
      <formula>1</formula>
    </cfRule>
  </conditionalFormatting>
  <conditionalFormatting sqref="R83">
    <cfRule type="cellIs" dxfId="6012" priority="2687" operator="greaterThan">
      <formula>1</formula>
    </cfRule>
    <cfRule type="cellIs" dxfId="6011" priority="2688" operator="lessThan">
      <formula>0.8</formula>
    </cfRule>
  </conditionalFormatting>
  <conditionalFormatting sqref="P83">
    <cfRule type="cellIs" dxfId="6010" priority="2686" operator="greaterThan">
      <formula>0</formula>
    </cfRule>
  </conditionalFormatting>
  <conditionalFormatting sqref="Q83">
    <cfRule type="cellIs" dxfId="6009" priority="2691" operator="lessThan">
      <formula>0</formula>
    </cfRule>
  </conditionalFormatting>
  <conditionalFormatting sqref="Q83">
    <cfRule type="cellIs" dxfId="6008" priority="2685" operator="lessThan">
      <formula>0</formula>
    </cfRule>
  </conditionalFormatting>
  <conditionalFormatting sqref="R83">
    <cfRule type="cellIs" dxfId="6007" priority="2683" operator="lessThan">
      <formula>0.8</formula>
    </cfRule>
    <cfRule type="cellIs" dxfId="6006" priority="2684" operator="greaterThan">
      <formula>1</formula>
    </cfRule>
  </conditionalFormatting>
  <conditionalFormatting sqref="R83">
    <cfRule type="cellIs" dxfId="6005" priority="2681" operator="greaterThan">
      <formula>1</formula>
    </cfRule>
    <cfRule type="cellIs" dxfId="6004" priority="2682" operator="lessThan">
      <formula>0.8</formula>
    </cfRule>
  </conditionalFormatting>
  <conditionalFormatting sqref="P83">
    <cfRule type="cellIs" dxfId="6003" priority="2680" operator="greaterThan">
      <formula>0</formula>
    </cfRule>
  </conditionalFormatting>
  <conditionalFormatting sqref="P83">
    <cfRule type="cellIs" dxfId="6002" priority="2674" operator="greaterThan">
      <formula>0</formula>
    </cfRule>
  </conditionalFormatting>
  <conditionalFormatting sqref="Q83">
    <cfRule type="cellIs" dxfId="6001" priority="2679" operator="lessThan">
      <formula>0</formula>
    </cfRule>
  </conditionalFormatting>
  <conditionalFormatting sqref="R83">
    <cfRule type="cellIs" dxfId="6000" priority="2677" operator="lessThan">
      <formula>0.8</formula>
    </cfRule>
    <cfRule type="cellIs" dxfId="5999" priority="2678" operator="greaterThan">
      <formula>1</formula>
    </cfRule>
  </conditionalFormatting>
  <conditionalFormatting sqref="R83">
    <cfRule type="cellIs" dxfId="5998" priority="2675" operator="greaterThan">
      <formula>1</formula>
    </cfRule>
    <cfRule type="cellIs" dxfId="5997" priority="2676" operator="lessThan">
      <formula>0.8</formula>
    </cfRule>
  </conditionalFormatting>
  <conditionalFormatting sqref="P83">
    <cfRule type="cellIs" dxfId="5996" priority="2668" operator="greaterThan">
      <formula>0</formula>
    </cfRule>
  </conditionalFormatting>
  <conditionalFormatting sqref="Q83">
    <cfRule type="cellIs" dxfId="5995" priority="2673" operator="lessThan">
      <formula>0</formula>
    </cfRule>
  </conditionalFormatting>
  <conditionalFormatting sqref="R83">
    <cfRule type="cellIs" dxfId="5994" priority="2671" operator="lessThan">
      <formula>0.8</formula>
    </cfRule>
    <cfRule type="cellIs" dxfId="5993" priority="2672" operator="greaterThan">
      <formula>1</formula>
    </cfRule>
  </conditionalFormatting>
  <conditionalFormatting sqref="R83">
    <cfRule type="cellIs" dxfId="5992" priority="2669" operator="greaterThan">
      <formula>1</formula>
    </cfRule>
    <cfRule type="cellIs" dxfId="5991" priority="2670" operator="lessThan">
      <formula>0.8</formula>
    </cfRule>
  </conditionalFormatting>
  <conditionalFormatting sqref="R83">
    <cfRule type="cellIs" dxfId="5990" priority="2665" operator="lessThan">
      <formula>0.8</formula>
    </cfRule>
    <cfRule type="cellIs" dxfId="5989" priority="2666" operator="greaterThan">
      <formula>1</formula>
    </cfRule>
  </conditionalFormatting>
  <conditionalFormatting sqref="R83">
    <cfRule type="cellIs" dxfId="5988" priority="2663" operator="greaterThan">
      <formula>1</formula>
    </cfRule>
    <cfRule type="cellIs" dxfId="5987" priority="2664" operator="lessThan">
      <formula>0.8</formula>
    </cfRule>
  </conditionalFormatting>
  <conditionalFormatting sqref="P83">
    <cfRule type="cellIs" dxfId="5986" priority="2662" operator="greaterThan">
      <formula>0</formula>
    </cfRule>
  </conditionalFormatting>
  <conditionalFormatting sqref="Q83">
    <cfRule type="cellIs" dxfId="5985" priority="2667" operator="lessThan">
      <formula>0</formula>
    </cfRule>
  </conditionalFormatting>
  <conditionalFormatting sqref="P83">
    <cfRule type="cellIs" dxfId="5984" priority="2656" operator="greaterThan">
      <formula>0</formula>
    </cfRule>
  </conditionalFormatting>
  <conditionalFormatting sqref="Q83">
    <cfRule type="cellIs" dxfId="5983" priority="2661" operator="lessThan">
      <formula>0</formula>
    </cfRule>
  </conditionalFormatting>
  <conditionalFormatting sqref="R83">
    <cfRule type="cellIs" dxfId="5982" priority="2659" operator="lessThan">
      <formula>0.8</formula>
    </cfRule>
    <cfRule type="cellIs" dxfId="5981" priority="2660" operator="greaterThan">
      <formula>1</formula>
    </cfRule>
  </conditionalFormatting>
  <conditionalFormatting sqref="R83">
    <cfRule type="cellIs" dxfId="5980" priority="2657" operator="greaterThan">
      <formula>1</formula>
    </cfRule>
    <cfRule type="cellIs" dxfId="5979" priority="2658" operator="lessThan">
      <formula>0.8</formula>
    </cfRule>
  </conditionalFormatting>
  <conditionalFormatting sqref="R83">
    <cfRule type="cellIs" dxfId="5978" priority="2653" operator="lessThan">
      <formula>0.8</formula>
    </cfRule>
    <cfRule type="cellIs" dxfId="5977" priority="2654" operator="greaterThan">
      <formula>1</formula>
    </cfRule>
  </conditionalFormatting>
  <conditionalFormatting sqref="R83">
    <cfRule type="cellIs" dxfId="5976" priority="2651" operator="greaterThan">
      <formula>1</formula>
    </cfRule>
    <cfRule type="cellIs" dxfId="5975" priority="2652" operator="lessThan">
      <formula>0.8</formula>
    </cfRule>
  </conditionalFormatting>
  <conditionalFormatting sqref="P83">
    <cfRule type="cellIs" dxfId="5974" priority="2650" operator="greaterThan">
      <formula>0</formula>
    </cfRule>
  </conditionalFormatting>
  <conditionalFormatting sqref="Q83">
    <cfRule type="cellIs" dxfId="5973" priority="2655" operator="lessThan">
      <formula>0</formula>
    </cfRule>
  </conditionalFormatting>
  <conditionalFormatting sqref="R83">
    <cfRule type="cellIs" dxfId="5972" priority="2647" operator="lessThan">
      <formula>0.8</formula>
    </cfRule>
    <cfRule type="cellIs" dxfId="5971" priority="2648" operator="greaterThan">
      <formula>1</formula>
    </cfRule>
  </conditionalFormatting>
  <conditionalFormatting sqref="R83">
    <cfRule type="cellIs" dxfId="5970" priority="2645" operator="greaterThan">
      <formula>1</formula>
    </cfRule>
    <cfRule type="cellIs" dxfId="5969" priority="2646" operator="lessThan">
      <formula>0.8</formula>
    </cfRule>
  </conditionalFormatting>
  <conditionalFormatting sqref="P83">
    <cfRule type="cellIs" dxfId="5968" priority="2644" operator="greaterThan">
      <formula>0</formula>
    </cfRule>
  </conditionalFormatting>
  <conditionalFormatting sqref="Q83">
    <cfRule type="cellIs" dxfId="5967" priority="2649" operator="lessThan">
      <formula>0</formula>
    </cfRule>
  </conditionalFormatting>
  <conditionalFormatting sqref="Q83">
    <cfRule type="cellIs" dxfId="5966" priority="2643" operator="lessThan">
      <formula>0</formula>
    </cfRule>
  </conditionalFormatting>
  <conditionalFormatting sqref="R83">
    <cfRule type="cellIs" dxfId="5965" priority="2641" operator="lessThan">
      <formula>0.8</formula>
    </cfRule>
    <cfRule type="cellIs" dxfId="5964" priority="2642" operator="greaterThan">
      <formula>1</formula>
    </cfRule>
  </conditionalFormatting>
  <conditionalFormatting sqref="R83">
    <cfRule type="cellIs" dxfId="5963" priority="2639" operator="greaterThan">
      <formula>1</formula>
    </cfRule>
    <cfRule type="cellIs" dxfId="5962" priority="2640" operator="lessThan">
      <formula>0.8</formula>
    </cfRule>
  </conditionalFormatting>
  <conditionalFormatting sqref="P83">
    <cfRule type="cellIs" dxfId="5961" priority="2638" operator="greaterThan">
      <formula>0</formula>
    </cfRule>
  </conditionalFormatting>
  <conditionalFormatting sqref="Q83">
    <cfRule type="cellIs" dxfId="5960" priority="2632" operator="lessThan">
      <formula>0</formula>
    </cfRule>
  </conditionalFormatting>
  <conditionalFormatting sqref="R83">
    <cfRule type="cellIs" dxfId="5959" priority="2636" operator="lessThan">
      <formula>0.8</formula>
    </cfRule>
    <cfRule type="cellIs" dxfId="5958" priority="2637" operator="greaterThan">
      <formula>1</formula>
    </cfRule>
  </conditionalFormatting>
  <conditionalFormatting sqref="R83">
    <cfRule type="cellIs" dxfId="5957" priority="2634" operator="greaterThan">
      <formula>1</formula>
    </cfRule>
    <cfRule type="cellIs" dxfId="5956" priority="2635" operator="lessThan">
      <formula>0.8</formula>
    </cfRule>
  </conditionalFormatting>
  <conditionalFormatting sqref="P83">
    <cfRule type="cellIs" dxfId="5955" priority="2633" operator="greaterThan">
      <formula>0</formula>
    </cfRule>
  </conditionalFormatting>
  <conditionalFormatting sqref="Q83">
    <cfRule type="cellIs" dxfId="5954" priority="2631" operator="lessThan">
      <formula>0</formula>
    </cfRule>
  </conditionalFormatting>
  <conditionalFormatting sqref="R83">
    <cfRule type="cellIs" dxfId="5953" priority="2629" operator="lessThan">
      <formula>0.8</formula>
    </cfRule>
    <cfRule type="cellIs" dxfId="5952" priority="2630" operator="greaterThan">
      <formula>1</formula>
    </cfRule>
  </conditionalFormatting>
  <conditionalFormatting sqref="R83">
    <cfRule type="cellIs" dxfId="5951" priority="2627" operator="greaterThan">
      <formula>1</formula>
    </cfRule>
    <cfRule type="cellIs" dxfId="5950" priority="2628" operator="lessThan">
      <formula>0.8</formula>
    </cfRule>
  </conditionalFormatting>
  <conditionalFormatting sqref="P83">
    <cfRule type="cellIs" dxfId="5949" priority="2626" operator="greaterThan">
      <formula>0</formula>
    </cfRule>
  </conditionalFormatting>
  <conditionalFormatting sqref="Q83">
    <cfRule type="cellIs" dxfId="5948" priority="2625" operator="lessThan">
      <formula>0</formula>
    </cfRule>
  </conditionalFormatting>
  <conditionalFormatting sqref="R83">
    <cfRule type="cellIs" dxfId="5947" priority="2623" operator="lessThan">
      <formula>0.8</formula>
    </cfRule>
    <cfRule type="cellIs" dxfId="5946" priority="2624" operator="greaterThan">
      <formula>1</formula>
    </cfRule>
  </conditionalFormatting>
  <conditionalFormatting sqref="R83">
    <cfRule type="cellIs" dxfId="5945" priority="2621" operator="greaterThan">
      <formula>1</formula>
    </cfRule>
    <cfRule type="cellIs" dxfId="5944" priority="2622" operator="lessThan">
      <formula>0.8</formula>
    </cfRule>
  </conditionalFormatting>
  <conditionalFormatting sqref="P83">
    <cfRule type="cellIs" dxfId="5943" priority="2620" operator="greaterThan">
      <formula>0</formula>
    </cfRule>
  </conditionalFormatting>
  <conditionalFormatting sqref="Q83">
    <cfRule type="cellIs" dxfId="5942" priority="2619" operator="lessThan">
      <formula>0</formula>
    </cfRule>
  </conditionalFormatting>
  <conditionalFormatting sqref="R83">
    <cfRule type="cellIs" dxfId="5941" priority="2617" operator="lessThan">
      <formula>0.8</formula>
    </cfRule>
    <cfRule type="cellIs" dxfId="5940" priority="2618" operator="greaterThan">
      <formula>1</formula>
    </cfRule>
  </conditionalFormatting>
  <conditionalFormatting sqref="R83">
    <cfRule type="cellIs" dxfId="5939" priority="2615" operator="greaterThan">
      <formula>1</formula>
    </cfRule>
    <cfRule type="cellIs" dxfId="5938" priority="2616" operator="lessThan">
      <formula>0.8</formula>
    </cfRule>
  </conditionalFormatting>
  <conditionalFormatting sqref="P83">
    <cfRule type="cellIs" dxfId="5937" priority="2614" operator="greaterThan">
      <formula>0</formula>
    </cfRule>
  </conditionalFormatting>
  <conditionalFormatting sqref="Q83">
    <cfRule type="cellIs" dxfId="5936" priority="2613" operator="lessThan">
      <formula>0</formula>
    </cfRule>
  </conditionalFormatting>
  <conditionalFormatting sqref="R83">
    <cfRule type="cellIs" dxfId="5935" priority="2611" operator="lessThan">
      <formula>0.8</formula>
    </cfRule>
    <cfRule type="cellIs" dxfId="5934" priority="2612" operator="greaterThan">
      <formula>1</formula>
    </cfRule>
  </conditionalFormatting>
  <conditionalFormatting sqref="R83">
    <cfRule type="cellIs" dxfId="5933" priority="2609" operator="greaterThan">
      <formula>1</formula>
    </cfRule>
    <cfRule type="cellIs" dxfId="5932" priority="2610" operator="lessThan">
      <formula>0.8</formula>
    </cfRule>
  </conditionalFormatting>
  <conditionalFormatting sqref="P83">
    <cfRule type="cellIs" dxfId="5931" priority="2608" operator="greaterThan">
      <formula>0</formula>
    </cfRule>
  </conditionalFormatting>
  <conditionalFormatting sqref="Q83">
    <cfRule type="cellIs" dxfId="5930" priority="2607" operator="lessThan">
      <formula>0</formula>
    </cfRule>
  </conditionalFormatting>
  <conditionalFormatting sqref="R83">
    <cfRule type="cellIs" dxfId="5929" priority="2605" operator="lessThan">
      <formula>0.8</formula>
    </cfRule>
    <cfRule type="cellIs" dxfId="5928" priority="2606" operator="greaterThan">
      <formula>1</formula>
    </cfRule>
  </conditionalFormatting>
  <conditionalFormatting sqref="R83">
    <cfRule type="cellIs" dxfId="5927" priority="2603" operator="greaterThan">
      <formula>1</formula>
    </cfRule>
    <cfRule type="cellIs" dxfId="5926" priority="2604" operator="lessThan">
      <formula>0.8</formula>
    </cfRule>
  </conditionalFormatting>
  <conditionalFormatting sqref="P83">
    <cfRule type="cellIs" dxfId="5925" priority="2602" operator="greaterThan">
      <formula>0</formula>
    </cfRule>
  </conditionalFormatting>
  <conditionalFormatting sqref="P83">
    <cfRule type="cellIs" dxfId="5924" priority="2596" operator="greaterThan">
      <formula>0</formula>
    </cfRule>
  </conditionalFormatting>
  <conditionalFormatting sqref="Q83">
    <cfRule type="cellIs" dxfId="5923" priority="2601" operator="lessThan">
      <formula>0</formula>
    </cfRule>
  </conditionalFormatting>
  <conditionalFormatting sqref="R83">
    <cfRule type="cellIs" dxfId="5922" priority="2599" operator="lessThan">
      <formula>0.8</formula>
    </cfRule>
    <cfRule type="cellIs" dxfId="5921" priority="2600" operator="greaterThan">
      <formula>1</formula>
    </cfRule>
  </conditionalFormatting>
  <conditionalFormatting sqref="R83">
    <cfRule type="cellIs" dxfId="5920" priority="2597" operator="greaterThan">
      <formula>1</formula>
    </cfRule>
    <cfRule type="cellIs" dxfId="5919" priority="2598" operator="lessThan">
      <formula>0.8</formula>
    </cfRule>
  </conditionalFormatting>
  <conditionalFormatting sqref="P83">
    <cfRule type="cellIs" dxfId="5918" priority="2590" operator="greaterThan">
      <formula>0</formula>
    </cfRule>
  </conditionalFormatting>
  <conditionalFormatting sqref="Q83">
    <cfRule type="cellIs" dxfId="5917" priority="2595" operator="lessThan">
      <formula>0</formula>
    </cfRule>
  </conditionalFormatting>
  <conditionalFormatting sqref="R83">
    <cfRule type="cellIs" dxfId="5916" priority="2593" operator="lessThan">
      <formula>0.8</formula>
    </cfRule>
    <cfRule type="cellIs" dxfId="5915" priority="2594" operator="greaterThan">
      <formula>1</formula>
    </cfRule>
  </conditionalFormatting>
  <conditionalFormatting sqref="R83">
    <cfRule type="cellIs" dxfId="5914" priority="2591" operator="greaterThan">
      <formula>1</formula>
    </cfRule>
    <cfRule type="cellIs" dxfId="5913" priority="2592" operator="lessThan">
      <formula>0.8</formula>
    </cfRule>
  </conditionalFormatting>
  <conditionalFormatting sqref="R83">
    <cfRule type="cellIs" dxfId="5912" priority="2587" operator="lessThan">
      <formula>0.8</formula>
    </cfRule>
    <cfRule type="cellIs" dxfId="5911" priority="2588" operator="greaterThan">
      <formula>1</formula>
    </cfRule>
  </conditionalFormatting>
  <conditionalFormatting sqref="R83">
    <cfRule type="cellIs" dxfId="5910" priority="2585" operator="greaterThan">
      <formula>1</formula>
    </cfRule>
    <cfRule type="cellIs" dxfId="5909" priority="2586" operator="lessThan">
      <formula>0.8</formula>
    </cfRule>
  </conditionalFormatting>
  <conditionalFormatting sqref="P83">
    <cfRule type="cellIs" dxfId="5908" priority="2584" operator="greaterThan">
      <formula>0</formula>
    </cfRule>
  </conditionalFormatting>
  <conditionalFormatting sqref="Q83">
    <cfRule type="cellIs" dxfId="5907" priority="2589" operator="lessThan">
      <formula>0</formula>
    </cfRule>
  </conditionalFormatting>
  <conditionalFormatting sqref="P123 P125:P126 P128:P129 P131">
    <cfRule type="cellIs" dxfId="5906" priority="2578" operator="greaterThan">
      <formula>0</formula>
    </cfRule>
  </conditionalFormatting>
  <conditionalFormatting sqref="Q123 Q125:Q126 Q128:Q129 Q131">
    <cfRule type="cellIs" dxfId="5905" priority="2583" operator="lessThan">
      <formula>0</formula>
    </cfRule>
  </conditionalFormatting>
  <conditionalFormatting sqref="R123 R125:R126 R128:R129 R131">
    <cfRule type="cellIs" dxfId="5904" priority="2581" operator="lessThan">
      <formula>0.8</formula>
    </cfRule>
    <cfRule type="cellIs" dxfId="5903" priority="2582" operator="greaterThan">
      <formula>1</formula>
    </cfRule>
  </conditionalFormatting>
  <conditionalFormatting sqref="R123 R125:R126 R128:R129 R131">
    <cfRule type="cellIs" dxfId="5902" priority="2579" operator="greaterThan">
      <formula>1</formula>
    </cfRule>
    <cfRule type="cellIs" dxfId="5901" priority="2580" operator="lessThan">
      <formula>0.8</formula>
    </cfRule>
  </conditionalFormatting>
  <conditionalFormatting sqref="Q123 Q125:Q126 Q128:Q129 Q131">
    <cfRule type="cellIs" dxfId="5900" priority="2577" operator="lessThan">
      <formula>0</formula>
    </cfRule>
  </conditionalFormatting>
  <conditionalFormatting sqref="R123 R125:R126 R128:R129 R131">
    <cfRule type="cellIs" dxfId="5899" priority="2575" operator="lessThan">
      <formula>0.8</formula>
    </cfRule>
    <cfRule type="cellIs" dxfId="5898" priority="2576" operator="greaterThan">
      <formula>1</formula>
    </cfRule>
  </conditionalFormatting>
  <conditionalFormatting sqref="R123 R125:R126 R128:R129 R131">
    <cfRule type="cellIs" dxfId="5897" priority="2573" operator="greaterThan">
      <formula>1</formula>
    </cfRule>
    <cfRule type="cellIs" dxfId="5896" priority="2574" operator="lessThan">
      <formula>0.8</formula>
    </cfRule>
  </conditionalFormatting>
  <conditionalFormatting sqref="P123 P125:P126 P128:P129 P131">
    <cfRule type="cellIs" dxfId="5895" priority="2572" operator="greaterThan">
      <formula>0</formula>
    </cfRule>
  </conditionalFormatting>
  <conditionalFormatting sqref="Q31">
    <cfRule type="cellIs" dxfId="5894" priority="2571" operator="lessThan">
      <formula>0</formula>
    </cfRule>
  </conditionalFormatting>
  <conditionalFormatting sqref="R31">
    <cfRule type="cellIs" dxfId="5893" priority="2569" operator="lessThan">
      <formula>0.8</formula>
    </cfRule>
    <cfRule type="cellIs" dxfId="5892" priority="2570" operator="greaterThan">
      <formula>1</formula>
    </cfRule>
  </conditionalFormatting>
  <conditionalFormatting sqref="R31">
    <cfRule type="cellIs" dxfId="5891" priority="2567" operator="greaterThan">
      <formula>1</formula>
    </cfRule>
    <cfRule type="cellIs" dxfId="5890" priority="2568" operator="lessThan">
      <formula>0.8</formula>
    </cfRule>
  </conditionalFormatting>
  <conditionalFormatting sqref="P31">
    <cfRule type="cellIs" dxfId="5889" priority="2566" operator="greaterThan">
      <formula>0</formula>
    </cfRule>
  </conditionalFormatting>
  <conditionalFormatting sqref="Q31">
    <cfRule type="cellIs" dxfId="5888" priority="2565" operator="lessThan">
      <formula>0</formula>
    </cfRule>
  </conditionalFormatting>
  <conditionalFormatting sqref="R31">
    <cfRule type="cellIs" dxfId="5887" priority="2563" operator="lessThan">
      <formula>0.8</formula>
    </cfRule>
    <cfRule type="cellIs" dxfId="5886" priority="2564" operator="greaterThan">
      <formula>1</formula>
    </cfRule>
  </conditionalFormatting>
  <conditionalFormatting sqref="R31">
    <cfRule type="cellIs" dxfId="5885" priority="2561" operator="greaterThan">
      <formula>1</formula>
    </cfRule>
    <cfRule type="cellIs" dxfId="5884" priority="2562" operator="lessThan">
      <formula>0.8</formula>
    </cfRule>
  </conditionalFormatting>
  <conditionalFormatting sqref="P31">
    <cfRule type="cellIs" dxfId="5883" priority="2560" operator="greaterThan">
      <formula>0</formula>
    </cfRule>
  </conditionalFormatting>
  <conditionalFormatting sqref="Q31">
    <cfRule type="cellIs" dxfId="5882" priority="2559" operator="lessThan">
      <formula>0</formula>
    </cfRule>
  </conditionalFormatting>
  <conditionalFormatting sqref="R31">
    <cfRule type="cellIs" dxfId="5881" priority="2557" operator="lessThan">
      <formula>0.8</formula>
    </cfRule>
    <cfRule type="cellIs" dxfId="5880" priority="2558" operator="greaterThan">
      <formula>1</formula>
    </cfRule>
  </conditionalFormatting>
  <conditionalFormatting sqref="R31">
    <cfRule type="cellIs" dxfId="5879" priority="2555" operator="greaterThan">
      <formula>1</formula>
    </cfRule>
    <cfRule type="cellIs" dxfId="5878" priority="2556" operator="lessThan">
      <formula>0.8</formula>
    </cfRule>
  </conditionalFormatting>
  <conditionalFormatting sqref="P31">
    <cfRule type="cellIs" dxfId="5877" priority="2554" operator="greaterThan">
      <formula>0</formula>
    </cfRule>
  </conditionalFormatting>
  <conditionalFormatting sqref="Q31">
    <cfRule type="cellIs" dxfId="5876" priority="2553" operator="lessThan">
      <formula>0</formula>
    </cfRule>
  </conditionalFormatting>
  <conditionalFormatting sqref="R31">
    <cfRule type="cellIs" dxfId="5875" priority="2551" operator="lessThan">
      <formula>0.8</formula>
    </cfRule>
    <cfRule type="cellIs" dxfId="5874" priority="2552" operator="greaterThan">
      <formula>1</formula>
    </cfRule>
  </conditionalFormatting>
  <conditionalFormatting sqref="R31">
    <cfRule type="cellIs" dxfId="5873" priority="2549" operator="greaterThan">
      <formula>1</formula>
    </cfRule>
    <cfRule type="cellIs" dxfId="5872" priority="2550" operator="lessThan">
      <formula>0.8</formula>
    </cfRule>
  </conditionalFormatting>
  <conditionalFormatting sqref="P31">
    <cfRule type="cellIs" dxfId="5871" priority="2548" operator="greaterThan">
      <formula>0</formula>
    </cfRule>
  </conditionalFormatting>
  <conditionalFormatting sqref="P31">
    <cfRule type="cellIs" dxfId="5870" priority="2542" operator="greaterThan">
      <formula>0</formula>
    </cfRule>
  </conditionalFormatting>
  <conditionalFormatting sqref="Q31">
    <cfRule type="cellIs" dxfId="5869" priority="2547" operator="lessThan">
      <formula>0</formula>
    </cfRule>
  </conditionalFormatting>
  <conditionalFormatting sqref="R31">
    <cfRule type="cellIs" dxfId="5868" priority="2545" operator="lessThan">
      <formula>0.8</formula>
    </cfRule>
    <cfRule type="cellIs" dxfId="5867" priority="2546" operator="greaterThan">
      <formula>1</formula>
    </cfRule>
  </conditionalFormatting>
  <conditionalFormatting sqref="R31">
    <cfRule type="cellIs" dxfId="5866" priority="2543" operator="greaterThan">
      <formula>1</formula>
    </cfRule>
    <cfRule type="cellIs" dxfId="5865" priority="2544" operator="lessThan">
      <formula>0.8</formula>
    </cfRule>
  </conditionalFormatting>
  <conditionalFormatting sqref="P31">
    <cfRule type="cellIs" dxfId="5864" priority="2536" operator="greaterThan">
      <formula>0</formula>
    </cfRule>
  </conditionalFormatting>
  <conditionalFormatting sqref="Q31">
    <cfRule type="cellIs" dxfId="5863" priority="2541" operator="lessThan">
      <formula>0</formula>
    </cfRule>
  </conditionalFormatting>
  <conditionalFormatting sqref="R31">
    <cfRule type="cellIs" dxfId="5862" priority="2539" operator="lessThan">
      <formula>0.8</formula>
    </cfRule>
    <cfRule type="cellIs" dxfId="5861" priority="2540" operator="greaterThan">
      <formula>1</formula>
    </cfRule>
  </conditionalFormatting>
  <conditionalFormatting sqref="R31">
    <cfRule type="cellIs" dxfId="5860" priority="2537" operator="greaterThan">
      <formula>1</formula>
    </cfRule>
    <cfRule type="cellIs" dxfId="5859" priority="2538" operator="lessThan">
      <formula>0.8</formula>
    </cfRule>
  </conditionalFormatting>
  <conditionalFormatting sqref="R31">
    <cfRule type="cellIs" dxfId="5858" priority="2533" operator="lessThan">
      <formula>0.8</formula>
    </cfRule>
    <cfRule type="cellIs" dxfId="5857" priority="2534" operator="greaterThan">
      <formula>1</formula>
    </cfRule>
  </conditionalFormatting>
  <conditionalFormatting sqref="R31">
    <cfRule type="cellIs" dxfId="5856" priority="2531" operator="greaterThan">
      <formula>1</formula>
    </cfRule>
    <cfRule type="cellIs" dxfId="5855" priority="2532" operator="lessThan">
      <formula>0.8</formula>
    </cfRule>
  </conditionalFormatting>
  <conditionalFormatting sqref="P31">
    <cfRule type="cellIs" dxfId="5854" priority="2530" operator="greaterThan">
      <formula>0</formula>
    </cfRule>
  </conditionalFormatting>
  <conditionalFormatting sqref="Q31">
    <cfRule type="cellIs" dxfId="5853" priority="2535" operator="lessThan">
      <formula>0</formula>
    </cfRule>
  </conditionalFormatting>
  <conditionalFormatting sqref="Q31">
    <cfRule type="cellIs" dxfId="5852" priority="2529" operator="lessThan">
      <formula>0</formula>
    </cfRule>
  </conditionalFormatting>
  <conditionalFormatting sqref="R31">
    <cfRule type="cellIs" dxfId="5851" priority="2527" operator="lessThan">
      <formula>0.8</formula>
    </cfRule>
    <cfRule type="cellIs" dxfId="5850" priority="2528" operator="greaterThan">
      <formula>1</formula>
    </cfRule>
  </conditionalFormatting>
  <conditionalFormatting sqref="R31">
    <cfRule type="cellIs" dxfId="5849" priority="2525" operator="greaterThan">
      <formula>1</formula>
    </cfRule>
    <cfRule type="cellIs" dxfId="5848" priority="2526" operator="lessThan">
      <formula>0.8</formula>
    </cfRule>
  </conditionalFormatting>
  <conditionalFormatting sqref="P31">
    <cfRule type="cellIs" dxfId="5847" priority="2524" operator="greaterThan">
      <formula>0</formula>
    </cfRule>
  </conditionalFormatting>
  <conditionalFormatting sqref="P31">
    <cfRule type="cellIs" dxfId="5846" priority="2518" operator="greaterThan">
      <formula>0</formula>
    </cfRule>
  </conditionalFormatting>
  <conditionalFormatting sqref="Q31">
    <cfRule type="cellIs" dxfId="5845" priority="2523" operator="lessThan">
      <formula>0</formula>
    </cfRule>
  </conditionalFormatting>
  <conditionalFormatting sqref="R31">
    <cfRule type="cellIs" dxfId="5844" priority="2521" operator="lessThan">
      <formula>0.8</formula>
    </cfRule>
    <cfRule type="cellIs" dxfId="5843" priority="2522" operator="greaterThan">
      <formula>1</formula>
    </cfRule>
  </conditionalFormatting>
  <conditionalFormatting sqref="R31">
    <cfRule type="cellIs" dxfId="5842" priority="2519" operator="greaterThan">
      <formula>1</formula>
    </cfRule>
    <cfRule type="cellIs" dxfId="5841" priority="2520" operator="lessThan">
      <formula>0.8</formula>
    </cfRule>
  </conditionalFormatting>
  <conditionalFormatting sqref="P31">
    <cfRule type="cellIs" dxfId="5840" priority="2512" operator="greaterThan">
      <formula>0</formula>
    </cfRule>
  </conditionalFormatting>
  <conditionalFormatting sqref="Q31">
    <cfRule type="cellIs" dxfId="5839" priority="2517" operator="lessThan">
      <formula>0</formula>
    </cfRule>
  </conditionalFormatting>
  <conditionalFormatting sqref="R31">
    <cfRule type="cellIs" dxfId="5838" priority="2515" operator="lessThan">
      <formula>0.8</formula>
    </cfRule>
    <cfRule type="cellIs" dxfId="5837" priority="2516" operator="greaterThan">
      <formula>1</formula>
    </cfRule>
  </conditionalFormatting>
  <conditionalFormatting sqref="R31">
    <cfRule type="cellIs" dxfId="5836" priority="2513" operator="greaterThan">
      <formula>1</formula>
    </cfRule>
    <cfRule type="cellIs" dxfId="5835" priority="2514" operator="lessThan">
      <formula>0.8</formula>
    </cfRule>
  </conditionalFormatting>
  <conditionalFormatting sqref="R31">
    <cfRule type="cellIs" dxfId="5834" priority="2509" operator="lessThan">
      <formula>0.8</formula>
    </cfRule>
    <cfRule type="cellIs" dxfId="5833" priority="2510" operator="greaterThan">
      <formula>1</formula>
    </cfRule>
  </conditionalFormatting>
  <conditionalFormatting sqref="R31">
    <cfRule type="cellIs" dxfId="5832" priority="2507" operator="greaterThan">
      <formula>1</formula>
    </cfRule>
    <cfRule type="cellIs" dxfId="5831" priority="2508" operator="lessThan">
      <formula>0.8</formula>
    </cfRule>
  </conditionalFormatting>
  <conditionalFormatting sqref="P31">
    <cfRule type="cellIs" dxfId="5830" priority="2506" operator="greaterThan">
      <formula>0</formula>
    </cfRule>
  </conditionalFormatting>
  <conditionalFormatting sqref="Q31">
    <cfRule type="cellIs" dxfId="5829" priority="2511" operator="lessThan">
      <formula>0</formula>
    </cfRule>
  </conditionalFormatting>
  <conditionalFormatting sqref="P31">
    <cfRule type="cellIs" dxfId="5828" priority="2500" operator="greaterThan">
      <formula>0</formula>
    </cfRule>
  </conditionalFormatting>
  <conditionalFormatting sqref="Q31">
    <cfRule type="cellIs" dxfId="5827" priority="2505" operator="lessThan">
      <formula>0</formula>
    </cfRule>
  </conditionalFormatting>
  <conditionalFormatting sqref="R31">
    <cfRule type="cellIs" dxfId="5826" priority="2503" operator="lessThan">
      <formula>0.8</formula>
    </cfRule>
    <cfRule type="cellIs" dxfId="5825" priority="2504" operator="greaterThan">
      <formula>1</formula>
    </cfRule>
  </conditionalFormatting>
  <conditionalFormatting sqref="R31">
    <cfRule type="cellIs" dxfId="5824" priority="2501" operator="greaterThan">
      <formula>1</formula>
    </cfRule>
    <cfRule type="cellIs" dxfId="5823" priority="2502" operator="lessThan">
      <formula>0.8</formula>
    </cfRule>
  </conditionalFormatting>
  <conditionalFormatting sqref="R31">
    <cfRule type="cellIs" dxfId="5822" priority="2497" operator="lessThan">
      <formula>0.8</formula>
    </cfRule>
    <cfRule type="cellIs" dxfId="5821" priority="2498" operator="greaterThan">
      <formula>1</formula>
    </cfRule>
  </conditionalFormatting>
  <conditionalFormatting sqref="R31">
    <cfRule type="cellIs" dxfId="5820" priority="2495" operator="greaterThan">
      <formula>1</formula>
    </cfRule>
    <cfRule type="cellIs" dxfId="5819" priority="2496" operator="lessThan">
      <formula>0.8</formula>
    </cfRule>
  </conditionalFormatting>
  <conditionalFormatting sqref="P31">
    <cfRule type="cellIs" dxfId="5818" priority="2494" operator="greaterThan">
      <formula>0</formula>
    </cfRule>
  </conditionalFormatting>
  <conditionalFormatting sqref="Q31">
    <cfRule type="cellIs" dxfId="5817" priority="2499" operator="lessThan">
      <formula>0</formula>
    </cfRule>
  </conditionalFormatting>
  <conditionalFormatting sqref="R31">
    <cfRule type="cellIs" dxfId="5816" priority="2491" operator="lessThan">
      <formula>0.8</formula>
    </cfRule>
    <cfRule type="cellIs" dxfId="5815" priority="2492" operator="greaterThan">
      <formula>1</formula>
    </cfRule>
  </conditionalFormatting>
  <conditionalFormatting sqref="R31">
    <cfRule type="cellIs" dxfId="5814" priority="2489" operator="greaterThan">
      <formula>1</formula>
    </cfRule>
    <cfRule type="cellIs" dxfId="5813" priority="2490" operator="lessThan">
      <formula>0.8</formula>
    </cfRule>
  </conditionalFormatting>
  <conditionalFormatting sqref="P31">
    <cfRule type="cellIs" dxfId="5812" priority="2488" operator="greaterThan">
      <formula>0</formula>
    </cfRule>
  </conditionalFormatting>
  <conditionalFormatting sqref="Q31">
    <cfRule type="cellIs" dxfId="5811" priority="2493" operator="lessThan">
      <formula>0</formula>
    </cfRule>
  </conditionalFormatting>
  <conditionalFormatting sqref="Q31">
    <cfRule type="cellIs" dxfId="5810" priority="2487" operator="lessThan">
      <formula>0</formula>
    </cfRule>
  </conditionalFormatting>
  <conditionalFormatting sqref="R31">
    <cfRule type="cellIs" dxfId="5809" priority="2485" operator="lessThan">
      <formula>0.8</formula>
    </cfRule>
    <cfRule type="cellIs" dxfId="5808" priority="2486" operator="greaterThan">
      <formula>1</formula>
    </cfRule>
  </conditionalFormatting>
  <conditionalFormatting sqref="R31">
    <cfRule type="cellIs" dxfId="5807" priority="2483" operator="greaterThan">
      <formula>1</formula>
    </cfRule>
    <cfRule type="cellIs" dxfId="5806" priority="2484" operator="lessThan">
      <formula>0.8</formula>
    </cfRule>
  </conditionalFormatting>
  <conditionalFormatting sqref="P31">
    <cfRule type="cellIs" dxfId="5805" priority="2482" operator="greaterThan">
      <formula>0</formula>
    </cfRule>
  </conditionalFormatting>
  <conditionalFormatting sqref="Q31">
    <cfRule type="cellIs" dxfId="5804" priority="2476" operator="lessThan">
      <formula>0</formula>
    </cfRule>
  </conditionalFormatting>
  <conditionalFormatting sqref="R31">
    <cfRule type="cellIs" dxfId="5803" priority="2480" operator="lessThan">
      <formula>0.8</formula>
    </cfRule>
    <cfRule type="cellIs" dxfId="5802" priority="2481" operator="greaterThan">
      <formula>1</formula>
    </cfRule>
  </conditionalFormatting>
  <conditionalFormatting sqref="R31">
    <cfRule type="cellIs" dxfId="5801" priority="2478" operator="greaterThan">
      <formula>1</formula>
    </cfRule>
    <cfRule type="cellIs" dxfId="5800" priority="2479" operator="lessThan">
      <formula>0.8</formula>
    </cfRule>
  </conditionalFormatting>
  <conditionalFormatting sqref="P31">
    <cfRule type="cellIs" dxfId="5799" priority="2477" operator="greaterThan">
      <formula>0</formula>
    </cfRule>
  </conditionalFormatting>
  <conditionalFormatting sqref="Q31">
    <cfRule type="cellIs" dxfId="5798" priority="2475" operator="lessThan">
      <formula>0</formula>
    </cfRule>
  </conditionalFormatting>
  <conditionalFormatting sqref="R31">
    <cfRule type="cellIs" dxfId="5797" priority="2473" operator="lessThan">
      <formula>0.8</formula>
    </cfRule>
    <cfRule type="cellIs" dxfId="5796" priority="2474" operator="greaterThan">
      <formula>1</formula>
    </cfRule>
  </conditionalFormatting>
  <conditionalFormatting sqref="R31">
    <cfRule type="cellIs" dxfId="5795" priority="2471" operator="greaterThan">
      <formula>1</formula>
    </cfRule>
    <cfRule type="cellIs" dxfId="5794" priority="2472" operator="lessThan">
      <formula>0.8</formula>
    </cfRule>
  </conditionalFormatting>
  <conditionalFormatting sqref="P31">
    <cfRule type="cellIs" dxfId="5793" priority="2470" operator="greaterThan">
      <formula>0</formula>
    </cfRule>
  </conditionalFormatting>
  <conditionalFormatting sqref="Q31">
    <cfRule type="cellIs" dxfId="5792" priority="2469" operator="lessThan">
      <formula>0</formula>
    </cfRule>
  </conditionalFormatting>
  <conditionalFormatting sqref="R31">
    <cfRule type="cellIs" dxfId="5791" priority="2467" operator="lessThan">
      <formula>0.8</formula>
    </cfRule>
    <cfRule type="cellIs" dxfId="5790" priority="2468" operator="greaterThan">
      <formula>1</formula>
    </cfRule>
  </conditionalFormatting>
  <conditionalFormatting sqref="R31">
    <cfRule type="cellIs" dxfId="5789" priority="2465" operator="greaterThan">
      <formula>1</formula>
    </cfRule>
    <cfRule type="cellIs" dxfId="5788" priority="2466" operator="lessThan">
      <formula>0.8</formula>
    </cfRule>
  </conditionalFormatting>
  <conditionalFormatting sqref="P31">
    <cfRule type="cellIs" dxfId="5787" priority="2464" operator="greaterThan">
      <formula>0</formula>
    </cfRule>
  </conditionalFormatting>
  <conditionalFormatting sqref="Q31">
    <cfRule type="cellIs" dxfId="5786" priority="2463" operator="lessThan">
      <formula>0</formula>
    </cfRule>
  </conditionalFormatting>
  <conditionalFormatting sqref="R31">
    <cfRule type="cellIs" dxfId="5785" priority="2461" operator="lessThan">
      <formula>0.8</formula>
    </cfRule>
    <cfRule type="cellIs" dxfId="5784" priority="2462" operator="greaterThan">
      <formula>1</formula>
    </cfRule>
  </conditionalFormatting>
  <conditionalFormatting sqref="R31">
    <cfRule type="cellIs" dxfId="5783" priority="2459" operator="greaterThan">
      <formula>1</formula>
    </cfRule>
    <cfRule type="cellIs" dxfId="5782" priority="2460" operator="lessThan">
      <formula>0.8</formula>
    </cfRule>
  </conditionalFormatting>
  <conditionalFormatting sqref="P31">
    <cfRule type="cellIs" dxfId="5781" priority="2458" operator="greaterThan">
      <formula>0</formula>
    </cfRule>
  </conditionalFormatting>
  <conditionalFormatting sqref="Q31">
    <cfRule type="cellIs" dxfId="5780" priority="2457" operator="lessThan">
      <formula>0</formula>
    </cfRule>
  </conditionalFormatting>
  <conditionalFormatting sqref="R31">
    <cfRule type="cellIs" dxfId="5779" priority="2455" operator="lessThan">
      <formula>0.8</formula>
    </cfRule>
    <cfRule type="cellIs" dxfId="5778" priority="2456" operator="greaterThan">
      <formula>1</formula>
    </cfRule>
  </conditionalFormatting>
  <conditionalFormatting sqref="R31">
    <cfRule type="cellIs" dxfId="5777" priority="2453" operator="greaterThan">
      <formula>1</formula>
    </cfRule>
    <cfRule type="cellIs" dxfId="5776" priority="2454" operator="lessThan">
      <formula>0.8</formula>
    </cfRule>
  </conditionalFormatting>
  <conditionalFormatting sqref="P31">
    <cfRule type="cellIs" dxfId="5775" priority="2452" operator="greaterThan">
      <formula>0</formula>
    </cfRule>
  </conditionalFormatting>
  <conditionalFormatting sqref="Q31">
    <cfRule type="cellIs" dxfId="5774" priority="2451" operator="lessThan">
      <formula>0</formula>
    </cfRule>
  </conditionalFormatting>
  <conditionalFormatting sqref="R31">
    <cfRule type="cellIs" dxfId="5773" priority="2449" operator="lessThan">
      <formula>0.8</formula>
    </cfRule>
    <cfRule type="cellIs" dxfId="5772" priority="2450" operator="greaterThan">
      <formula>1</formula>
    </cfRule>
  </conditionalFormatting>
  <conditionalFormatting sqref="R31">
    <cfRule type="cellIs" dxfId="5771" priority="2447" operator="greaterThan">
      <formula>1</formula>
    </cfRule>
    <cfRule type="cellIs" dxfId="5770" priority="2448" operator="lessThan">
      <formula>0.8</formula>
    </cfRule>
  </conditionalFormatting>
  <conditionalFormatting sqref="P31">
    <cfRule type="cellIs" dxfId="5769" priority="2446" operator="greaterThan">
      <formula>0</formula>
    </cfRule>
  </conditionalFormatting>
  <conditionalFormatting sqref="P31">
    <cfRule type="cellIs" dxfId="5768" priority="2440" operator="greaterThan">
      <formula>0</formula>
    </cfRule>
  </conditionalFormatting>
  <conditionalFormatting sqref="Q31">
    <cfRule type="cellIs" dxfId="5767" priority="2445" operator="lessThan">
      <formula>0</formula>
    </cfRule>
  </conditionalFormatting>
  <conditionalFormatting sqref="R31">
    <cfRule type="cellIs" dxfId="5766" priority="2443" operator="lessThan">
      <formula>0.8</formula>
    </cfRule>
    <cfRule type="cellIs" dxfId="5765" priority="2444" operator="greaterThan">
      <formula>1</formula>
    </cfRule>
  </conditionalFormatting>
  <conditionalFormatting sqref="R31">
    <cfRule type="cellIs" dxfId="5764" priority="2441" operator="greaterThan">
      <formula>1</formula>
    </cfRule>
    <cfRule type="cellIs" dxfId="5763" priority="2442" operator="lessThan">
      <formula>0.8</formula>
    </cfRule>
  </conditionalFormatting>
  <conditionalFormatting sqref="P31">
    <cfRule type="cellIs" dxfId="5762" priority="2434" operator="greaterThan">
      <formula>0</formula>
    </cfRule>
  </conditionalFormatting>
  <conditionalFormatting sqref="Q31">
    <cfRule type="cellIs" dxfId="5761" priority="2439" operator="lessThan">
      <formula>0</formula>
    </cfRule>
  </conditionalFormatting>
  <conditionalFormatting sqref="R31">
    <cfRule type="cellIs" dxfId="5760" priority="2437" operator="lessThan">
      <formula>0.8</formula>
    </cfRule>
    <cfRule type="cellIs" dxfId="5759" priority="2438" operator="greaterThan">
      <formula>1</formula>
    </cfRule>
  </conditionalFormatting>
  <conditionalFormatting sqref="R31">
    <cfRule type="cellIs" dxfId="5758" priority="2435" operator="greaterThan">
      <formula>1</formula>
    </cfRule>
    <cfRule type="cellIs" dxfId="5757" priority="2436" operator="lessThan">
      <formula>0.8</formula>
    </cfRule>
  </conditionalFormatting>
  <conditionalFormatting sqref="R31">
    <cfRule type="cellIs" dxfId="5756" priority="2431" operator="lessThan">
      <formula>0.8</formula>
    </cfRule>
    <cfRule type="cellIs" dxfId="5755" priority="2432" operator="greaterThan">
      <formula>1</formula>
    </cfRule>
  </conditionalFormatting>
  <conditionalFormatting sqref="R31">
    <cfRule type="cellIs" dxfId="5754" priority="2429" operator="greaterThan">
      <formula>1</formula>
    </cfRule>
    <cfRule type="cellIs" dxfId="5753" priority="2430" operator="lessThan">
      <formula>0.8</formula>
    </cfRule>
  </conditionalFormatting>
  <conditionalFormatting sqref="P31">
    <cfRule type="cellIs" dxfId="5752" priority="2428" operator="greaterThan">
      <formula>0</formula>
    </cfRule>
  </conditionalFormatting>
  <conditionalFormatting sqref="Q31">
    <cfRule type="cellIs" dxfId="5751" priority="2433" operator="lessThan">
      <formula>0</formula>
    </cfRule>
  </conditionalFormatting>
  <conditionalFormatting sqref="Q31">
    <cfRule type="cellIs" dxfId="5750" priority="2427" operator="lessThan">
      <formula>0</formula>
    </cfRule>
  </conditionalFormatting>
  <conditionalFormatting sqref="R31">
    <cfRule type="cellIs" dxfId="5749" priority="2425" operator="lessThan">
      <formula>0.8</formula>
    </cfRule>
    <cfRule type="cellIs" dxfId="5748" priority="2426" operator="greaterThan">
      <formula>1</formula>
    </cfRule>
  </conditionalFormatting>
  <conditionalFormatting sqref="R31">
    <cfRule type="cellIs" dxfId="5747" priority="2423" operator="greaterThan">
      <formula>1</formula>
    </cfRule>
    <cfRule type="cellIs" dxfId="5746" priority="2424" operator="lessThan">
      <formula>0.8</formula>
    </cfRule>
  </conditionalFormatting>
  <conditionalFormatting sqref="P31">
    <cfRule type="cellIs" dxfId="5745" priority="2422" operator="greaterThan">
      <formula>0</formula>
    </cfRule>
  </conditionalFormatting>
  <conditionalFormatting sqref="Q31">
    <cfRule type="cellIs" dxfId="5744" priority="2421" operator="lessThan">
      <formula>0</formula>
    </cfRule>
  </conditionalFormatting>
  <conditionalFormatting sqref="R31">
    <cfRule type="cellIs" dxfId="5743" priority="2419" operator="lessThan">
      <formula>0.8</formula>
    </cfRule>
    <cfRule type="cellIs" dxfId="5742" priority="2420" operator="greaterThan">
      <formula>1</formula>
    </cfRule>
  </conditionalFormatting>
  <conditionalFormatting sqref="R31">
    <cfRule type="cellIs" dxfId="5741" priority="2417" operator="greaterThan">
      <formula>1</formula>
    </cfRule>
    <cfRule type="cellIs" dxfId="5740" priority="2418" operator="lessThan">
      <formula>0.8</formula>
    </cfRule>
  </conditionalFormatting>
  <conditionalFormatting sqref="P31">
    <cfRule type="cellIs" dxfId="5739" priority="2416" operator="greaterThan">
      <formula>0</formula>
    </cfRule>
  </conditionalFormatting>
  <conditionalFormatting sqref="Q31">
    <cfRule type="cellIs" dxfId="5738" priority="2415" operator="lessThan">
      <formula>0</formula>
    </cfRule>
  </conditionalFormatting>
  <conditionalFormatting sqref="R31">
    <cfRule type="cellIs" dxfId="5737" priority="2413" operator="lessThan">
      <formula>0.8</formula>
    </cfRule>
    <cfRule type="cellIs" dxfId="5736" priority="2414" operator="greaterThan">
      <formula>1</formula>
    </cfRule>
  </conditionalFormatting>
  <conditionalFormatting sqref="R31">
    <cfRule type="cellIs" dxfId="5735" priority="2411" operator="greaterThan">
      <formula>1</formula>
    </cfRule>
    <cfRule type="cellIs" dxfId="5734" priority="2412" operator="lessThan">
      <formula>0.8</formula>
    </cfRule>
  </conditionalFormatting>
  <conditionalFormatting sqref="P31">
    <cfRule type="cellIs" dxfId="5733" priority="2410" operator="greaterThan">
      <formula>0</formula>
    </cfRule>
  </conditionalFormatting>
  <conditionalFormatting sqref="Q31">
    <cfRule type="cellIs" dxfId="5732" priority="2409" operator="lessThan">
      <formula>0</formula>
    </cfRule>
  </conditionalFormatting>
  <conditionalFormatting sqref="R31">
    <cfRule type="cellIs" dxfId="5731" priority="2407" operator="lessThan">
      <formula>0.8</formula>
    </cfRule>
    <cfRule type="cellIs" dxfId="5730" priority="2408" operator="greaterThan">
      <formula>1</formula>
    </cfRule>
  </conditionalFormatting>
  <conditionalFormatting sqref="R31">
    <cfRule type="cellIs" dxfId="5729" priority="2405" operator="greaterThan">
      <formula>1</formula>
    </cfRule>
    <cfRule type="cellIs" dxfId="5728" priority="2406" operator="lessThan">
      <formula>0.8</formula>
    </cfRule>
  </conditionalFormatting>
  <conditionalFormatting sqref="P31">
    <cfRule type="cellIs" dxfId="5727" priority="2404" operator="greaterThan">
      <formula>0</formula>
    </cfRule>
  </conditionalFormatting>
  <conditionalFormatting sqref="P31">
    <cfRule type="cellIs" dxfId="5726" priority="2398" operator="greaterThan">
      <formula>0</formula>
    </cfRule>
  </conditionalFormatting>
  <conditionalFormatting sqref="Q31">
    <cfRule type="cellIs" dxfId="5725" priority="2403" operator="lessThan">
      <formula>0</formula>
    </cfRule>
  </conditionalFormatting>
  <conditionalFormatting sqref="R31">
    <cfRule type="cellIs" dxfId="5724" priority="2401" operator="lessThan">
      <formula>0.8</formula>
    </cfRule>
    <cfRule type="cellIs" dxfId="5723" priority="2402" operator="greaterThan">
      <formula>1</formula>
    </cfRule>
  </conditionalFormatting>
  <conditionalFormatting sqref="R31">
    <cfRule type="cellIs" dxfId="5722" priority="2399" operator="greaterThan">
      <formula>1</formula>
    </cfRule>
    <cfRule type="cellIs" dxfId="5721" priority="2400" operator="lessThan">
      <formula>0.8</formula>
    </cfRule>
  </conditionalFormatting>
  <conditionalFormatting sqref="P31">
    <cfRule type="cellIs" dxfId="5720" priority="2392" operator="greaterThan">
      <formula>0</formula>
    </cfRule>
  </conditionalFormatting>
  <conditionalFormatting sqref="Q31">
    <cfRule type="cellIs" dxfId="5719" priority="2397" operator="lessThan">
      <formula>0</formula>
    </cfRule>
  </conditionalFormatting>
  <conditionalFormatting sqref="R31">
    <cfRule type="cellIs" dxfId="5718" priority="2395" operator="lessThan">
      <formula>0.8</formula>
    </cfRule>
    <cfRule type="cellIs" dxfId="5717" priority="2396" operator="greaterThan">
      <formula>1</formula>
    </cfRule>
  </conditionalFormatting>
  <conditionalFormatting sqref="R31">
    <cfRule type="cellIs" dxfId="5716" priority="2393" operator="greaterThan">
      <formula>1</formula>
    </cfRule>
    <cfRule type="cellIs" dxfId="5715" priority="2394" operator="lessThan">
      <formula>0.8</formula>
    </cfRule>
  </conditionalFormatting>
  <conditionalFormatting sqref="R31">
    <cfRule type="cellIs" dxfId="5714" priority="2389" operator="lessThan">
      <formula>0.8</formula>
    </cfRule>
    <cfRule type="cellIs" dxfId="5713" priority="2390" operator="greaterThan">
      <formula>1</formula>
    </cfRule>
  </conditionalFormatting>
  <conditionalFormatting sqref="R31">
    <cfRule type="cellIs" dxfId="5712" priority="2387" operator="greaterThan">
      <formula>1</formula>
    </cfRule>
    <cfRule type="cellIs" dxfId="5711" priority="2388" operator="lessThan">
      <formula>0.8</formula>
    </cfRule>
  </conditionalFormatting>
  <conditionalFormatting sqref="P31">
    <cfRule type="cellIs" dxfId="5710" priority="2386" operator="greaterThan">
      <formula>0</formula>
    </cfRule>
  </conditionalFormatting>
  <conditionalFormatting sqref="Q31">
    <cfRule type="cellIs" dxfId="5709" priority="2391" operator="lessThan">
      <formula>0</formula>
    </cfRule>
  </conditionalFormatting>
  <conditionalFormatting sqref="Q31">
    <cfRule type="cellIs" dxfId="5708" priority="2385" operator="lessThan">
      <formula>0</formula>
    </cfRule>
  </conditionalFormatting>
  <conditionalFormatting sqref="R31">
    <cfRule type="cellIs" dxfId="5707" priority="2383" operator="lessThan">
      <formula>0.8</formula>
    </cfRule>
    <cfRule type="cellIs" dxfId="5706" priority="2384" operator="greaterThan">
      <formula>1</formula>
    </cfRule>
  </conditionalFormatting>
  <conditionalFormatting sqref="R31">
    <cfRule type="cellIs" dxfId="5705" priority="2381" operator="greaterThan">
      <formula>1</formula>
    </cfRule>
    <cfRule type="cellIs" dxfId="5704" priority="2382" operator="lessThan">
      <formula>0.8</formula>
    </cfRule>
  </conditionalFormatting>
  <conditionalFormatting sqref="P31">
    <cfRule type="cellIs" dxfId="5703" priority="2380" operator="greaterThan">
      <formula>0</formula>
    </cfRule>
  </conditionalFormatting>
  <conditionalFormatting sqref="P31">
    <cfRule type="cellIs" dxfId="5702" priority="2374" operator="greaterThan">
      <formula>0</formula>
    </cfRule>
  </conditionalFormatting>
  <conditionalFormatting sqref="Q31">
    <cfRule type="cellIs" dxfId="5701" priority="2379" operator="lessThan">
      <formula>0</formula>
    </cfRule>
  </conditionalFormatting>
  <conditionalFormatting sqref="R31">
    <cfRule type="cellIs" dxfId="5700" priority="2377" operator="lessThan">
      <formula>0.8</formula>
    </cfRule>
    <cfRule type="cellIs" dxfId="5699" priority="2378" operator="greaterThan">
      <formula>1</formula>
    </cfRule>
  </conditionalFormatting>
  <conditionalFormatting sqref="R31">
    <cfRule type="cellIs" dxfId="5698" priority="2375" operator="greaterThan">
      <formula>1</formula>
    </cfRule>
    <cfRule type="cellIs" dxfId="5697" priority="2376" operator="lessThan">
      <formula>0.8</formula>
    </cfRule>
  </conditionalFormatting>
  <conditionalFormatting sqref="P31">
    <cfRule type="cellIs" dxfId="5696" priority="2368" operator="greaterThan">
      <formula>0</formula>
    </cfRule>
  </conditionalFormatting>
  <conditionalFormatting sqref="Q31">
    <cfRule type="cellIs" dxfId="5695" priority="2373" operator="lessThan">
      <formula>0</formula>
    </cfRule>
  </conditionalFormatting>
  <conditionalFormatting sqref="R31">
    <cfRule type="cellIs" dxfId="5694" priority="2371" operator="lessThan">
      <formula>0.8</formula>
    </cfRule>
    <cfRule type="cellIs" dxfId="5693" priority="2372" operator="greaterThan">
      <formula>1</formula>
    </cfRule>
  </conditionalFormatting>
  <conditionalFormatting sqref="R31">
    <cfRule type="cellIs" dxfId="5692" priority="2369" operator="greaterThan">
      <formula>1</formula>
    </cfRule>
    <cfRule type="cellIs" dxfId="5691" priority="2370" operator="lessThan">
      <formula>0.8</formula>
    </cfRule>
  </conditionalFormatting>
  <conditionalFormatting sqref="R31">
    <cfRule type="cellIs" dxfId="5690" priority="2365" operator="lessThan">
      <formula>0.8</formula>
    </cfRule>
    <cfRule type="cellIs" dxfId="5689" priority="2366" operator="greaterThan">
      <formula>1</formula>
    </cfRule>
  </conditionalFormatting>
  <conditionalFormatting sqref="R31">
    <cfRule type="cellIs" dxfId="5688" priority="2363" operator="greaterThan">
      <formula>1</formula>
    </cfRule>
    <cfRule type="cellIs" dxfId="5687" priority="2364" operator="lessThan">
      <formula>0.8</formula>
    </cfRule>
  </conditionalFormatting>
  <conditionalFormatting sqref="P31">
    <cfRule type="cellIs" dxfId="5686" priority="2362" operator="greaterThan">
      <formula>0</formula>
    </cfRule>
  </conditionalFormatting>
  <conditionalFormatting sqref="Q31">
    <cfRule type="cellIs" dxfId="5685" priority="2367" operator="lessThan">
      <formula>0</formula>
    </cfRule>
  </conditionalFormatting>
  <conditionalFormatting sqref="P31">
    <cfRule type="cellIs" dxfId="5684" priority="2356" operator="greaterThan">
      <formula>0</formula>
    </cfRule>
  </conditionalFormatting>
  <conditionalFormatting sqref="Q31">
    <cfRule type="cellIs" dxfId="5683" priority="2361" operator="lessThan">
      <formula>0</formula>
    </cfRule>
  </conditionalFormatting>
  <conditionalFormatting sqref="R31">
    <cfRule type="cellIs" dxfId="5682" priority="2359" operator="lessThan">
      <formula>0.8</formula>
    </cfRule>
    <cfRule type="cellIs" dxfId="5681" priority="2360" operator="greaterThan">
      <formula>1</formula>
    </cfRule>
  </conditionalFormatting>
  <conditionalFormatting sqref="R31">
    <cfRule type="cellIs" dxfId="5680" priority="2357" operator="greaterThan">
      <formula>1</formula>
    </cfRule>
    <cfRule type="cellIs" dxfId="5679" priority="2358" operator="lessThan">
      <formula>0.8</formula>
    </cfRule>
  </conditionalFormatting>
  <conditionalFormatting sqref="R31">
    <cfRule type="cellIs" dxfId="5678" priority="2353" operator="lessThan">
      <formula>0.8</formula>
    </cfRule>
    <cfRule type="cellIs" dxfId="5677" priority="2354" operator="greaterThan">
      <formula>1</formula>
    </cfRule>
  </conditionalFormatting>
  <conditionalFormatting sqref="R31">
    <cfRule type="cellIs" dxfId="5676" priority="2351" operator="greaterThan">
      <formula>1</formula>
    </cfRule>
    <cfRule type="cellIs" dxfId="5675" priority="2352" operator="lessThan">
      <formula>0.8</formula>
    </cfRule>
  </conditionalFormatting>
  <conditionalFormatting sqref="P31">
    <cfRule type="cellIs" dxfId="5674" priority="2350" operator="greaterThan">
      <formula>0</formula>
    </cfRule>
  </conditionalFormatting>
  <conditionalFormatting sqref="Q31">
    <cfRule type="cellIs" dxfId="5673" priority="2355" operator="lessThan">
      <formula>0</formula>
    </cfRule>
  </conditionalFormatting>
  <conditionalFormatting sqref="R31">
    <cfRule type="cellIs" dxfId="5672" priority="2347" operator="lessThan">
      <formula>0.8</formula>
    </cfRule>
    <cfRule type="cellIs" dxfId="5671" priority="2348" operator="greaterThan">
      <formula>1</formula>
    </cfRule>
  </conditionalFormatting>
  <conditionalFormatting sqref="R31">
    <cfRule type="cellIs" dxfId="5670" priority="2345" operator="greaterThan">
      <formula>1</formula>
    </cfRule>
    <cfRule type="cellIs" dxfId="5669" priority="2346" operator="lessThan">
      <formula>0.8</formula>
    </cfRule>
  </conditionalFormatting>
  <conditionalFormatting sqref="P31">
    <cfRule type="cellIs" dxfId="5668" priority="2344" operator="greaterThan">
      <formula>0</formula>
    </cfRule>
  </conditionalFormatting>
  <conditionalFormatting sqref="Q31">
    <cfRule type="cellIs" dxfId="5667" priority="2349" operator="lessThan">
      <formula>0</formula>
    </cfRule>
  </conditionalFormatting>
  <conditionalFormatting sqref="Q31">
    <cfRule type="cellIs" dxfId="5666" priority="2343" operator="lessThan">
      <formula>0</formula>
    </cfRule>
  </conditionalFormatting>
  <conditionalFormatting sqref="R31">
    <cfRule type="cellIs" dxfId="5665" priority="2341" operator="lessThan">
      <formula>0.8</formula>
    </cfRule>
    <cfRule type="cellIs" dxfId="5664" priority="2342" operator="greaterThan">
      <formula>1</formula>
    </cfRule>
  </conditionalFormatting>
  <conditionalFormatting sqref="R31">
    <cfRule type="cellIs" dxfId="5663" priority="2339" operator="greaterThan">
      <formula>1</formula>
    </cfRule>
    <cfRule type="cellIs" dxfId="5662" priority="2340" operator="lessThan">
      <formula>0.8</formula>
    </cfRule>
  </conditionalFormatting>
  <conditionalFormatting sqref="P31">
    <cfRule type="cellIs" dxfId="5661" priority="2338" operator="greaterThan">
      <formula>0</formula>
    </cfRule>
  </conditionalFormatting>
  <conditionalFormatting sqref="Q31">
    <cfRule type="cellIs" dxfId="5660" priority="2332" operator="lessThan">
      <formula>0</formula>
    </cfRule>
  </conditionalFormatting>
  <conditionalFormatting sqref="R31">
    <cfRule type="cellIs" dxfId="5659" priority="2336" operator="lessThan">
      <formula>0.8</formula>
    </cfRule>
    <cfRule type="cellIs" dxfId="5658" priority="2337" operator="greaterThan">
      <formula>1</formula>
    </cfRule>
  </conditionalFormatting>
  <conditionalFormatting sqref="R31">
    <cfRule type="cellIs" dxfId="5657" priority="2334" operator="greaterThan">
      <formula>1</formula>
    </cfRule>
    <cfRule type="cellIs" dxfId="5656" priority="2335" operator="lessThan">
      <formula>0.8</formula>
    </cfRule>
  </conditionalFormatting>
  <conditionalFormatting sqref="P31">
    <cfRule type="cellIs" dxfId="5655" priority="2333" operator="greaterThan">
      <formula>0</formula>
    </cfRule>
  </conditionalFormatting>
  <conditionalFormatting sqref="Q31">
    <cfRule type="cellIs" dxfId="5654" priority="2331" operator="lessThan">
      <formula>0</formula>
    </cfRule>
  </conditionalFormatting>
  <conditionalFormatting sqref="R31">
    <cfRule type="cellIs" dxfId="5653" priority="2329" operator="lessThan">
      <formula>0.8</formula>
    </cfRule>
    <cfRule type="cellIs" dxfId="5652" priority="2330" operator="greaterThan">
      <formula>1</formula>
    </cfRule>
  </conditionalFormatting>
  <conditionalFormatting sqref="R31">
    <cfRule type="cellIs" dxfId="5651" priority="2327" operator="greaterThan">
      <formula>1</formula>
    </cfRule>
    <cfRule type="cellIs" dxfId="5650" priority="2328" operator="lessThan">
      <formula>0.8</formula>
    </cfRule>
  </conditionalFormatting>
  <conditionalFormatting sqref="P31">
    <cfRule type="cellIs" dxfId="5649" priority="2326" operator="greaterThan">
      <formula>0</formula>
    </cfRule>
  </conditionalFormatting>
  <conditionalFormatting sqref="Q31">
    <cfRule type="cellIs" dxfId="5648" priority="2325" operator="lessThan">
      <formula>0</formula>
    </cfRule>
  </conditionalFormatting>
  <conditionalFormatting sqref="R31">
    <cfRule type="cellIs" dxfId="5647" priority="2323" operator="lessThan">
      <formula>0.8</formula>
    </cfRule>
    <cfRule type="cellIs" dxfId="5646" priority="2324" operator="greaterThan">
      <formula>1</formula>
    </cfRule>
  </conditionalFormatting>
  <conditionalFormatting sqref="R31">
    <cfRule type="cellIs" dxfId="5645" priority="2321" operator="greaterThan">
      <formula>1</formula>
    </cfRule>
    <cfRule type="cellIs" dxfId="5644" priority="2322" operator="lessThan">
      <formula>0.8</formula>
    </cfRule>
  </conditionalFormatting>
  <conditionalFormatting sqref="P31">
    <cfRule type="cellIs" dxfId="5643" priority="2320" operator="greaterThan">
      <formula>0</formula>
    </cfRule>
  </conditionalFormatting>
  <conditionalFormatting sqref="Q31">
    <cfRule type="cellIs" dxfId="5642" priority="2319" operator="lessThan">
      <formula>0</formula>
    </cfRule>
  </conditionalFormatting>
  <conditionalFormatting sqref="R31">
    <cfRule type="cellIs" dxfId="5641" priority="2317" operator="lessThan">
      <formula>0.8</formula>
    </cfRule>
    <cfRule type="cellIs" dxfId="5640" priority="2318" operator="greaterThan">
      <formula>1</formula>
    </cfRule>
  </conditionalFormatting>
  <conditionalFormatting sqref="R31">
    <cfRule type="cellIs" dxfId="5639" priority="2315" operator="greaterThan">
      <formula>1</formula>
    </cfRule>
    <cfRule type="cellIs" dxfId="5638" priority="2316" operator="lessThan">
      <formula>0.8</formula>
    </cfRule>
  </conditionalFormatting>
  <conditionalFormatting sqref="P31">
    <cfRule type="cellIs" dxfId="5637" priority="2314" operator="greaterThan">
      <formula>0</formula>
    </cfRule>
  </conditionalFormatting>
  <conditionalFormatting sqref="Q31">
    <cfRule type="cellIs" dxfId="5636" priority="2313" operator="lessThan">
      <formula>0</formula>
    </cfRule>
  </conditionalFormatting>
  <conditionalFormatting sqref="R31">
    <cfRule type="cellIs" dxfId="5635" priority="2311" operator="lessThan">
      <formula>0.8</formula>
    </cfRule>
    <cfRule type="cellIs" dxfId="5634" priority="2312" operator="greaterThan">
      <formula>1</formula>
    </cfRule>
  </conditionalFormatting>
  <conditionalFormatting sqref="R31">
    <cfRule type="cellIs" dxfId="5633" priority="2309" operator="greaterThan">
      <formula>1</formula>
    </cfRule>
    <cfRule type="cellIs" dxfId="5632" priority="2310" operator="lessThan">
      <formula>0.8</formula>
    </cfRule>
  </conditionalFormatting>
  <conditionalFormatting sqref="P31">
    <cfRule type="cellIs" dxfId="5631" priority="2308" operator="greaterThan">
      <formula>0</formula>
    </cfRule>
  </conditionalFormatting>
  <conditionalFormatting sqref="Q31">
    <cfRule type="cellIs" dxfId="5630" priority="2307" operator="lessThan">
      <formula>0</formula>
    </cfRule>
  </conditionalFormatting>
  <conditionalFormatting sqref="R31">
    <cfRule type="cellIs" dxfId="5629" priority="2305" operator="lessThan">
      <formula>0.8</formula>
    </cfRule>
    <cfRule type="cellIs" dxfId="5628" priority="2306" operator="greaterThan">
      <formula>1</formula>
    </cfRule>
  </conditionalFormatting>
  <conditionalFormatting sqref="R31">
    <cfRule type="cellIs" dxfId="5627" priority="2303" operator="greaterThan">
      <formula>1</formula>
    </cfRule>
    <cfRule type="cellIs" dxfId="5626" priority="2304" operator="lessThan">
      <formula>0.8</formula>
    </cfRule>
  </conditionalFormatting>
  <conditionalFormatting sqref="P31">
    <cfRule type="cellIs" dxfId="5625" priority="2302" operator="greaterThan">
      <formula>0</formula>
    </cfRule>
  </conditionalFormatting>
  <conditionalFormatting sqref="P31">
    <cfRule type="cellIs" dxfId="5624" priority="2296" operator="greaterThan">
      <formula>0</formula>
    </cfRule>
  </conditionalFormatting>
  <conditionalFormatting sqref="Q31">
    <cfRule type="cellIs" dxfId="5623" priority="2301" operator="lessThan">
      <formula>0</formula>
    </cfRule>
  </conditionalFormatting>
  <conditionalFormatting sqref="R31">
    <cfRule type="cellIs" dxfId="5622" priority="2299" operator="lessThan">
      <formula>0.8</formula>
    </cfRule>
    <cfRule type="cellIs" dxfId="5621" priority="2300" operator="greaterThan">
      <formula>1</formula>
    </cfRule>
  </conditionalFormatting>
  <conditionalFormatting sqref="R31">
    <cfRule type="cellIs" dxfId="5620" priority="2297" operator="greaterThan">
      <formula>1</formula>
    </cfRule>
    <cfRule type="cellIs" dxfId="5619" priority="2298" operator="lessThan">
      <formula>0.8</formula>
    </cfRule>
  </conditionalFormatting>
  <conditionalFormatting sqref="P31">
    <cfRule type="cellIs" dxfId="5618" priority="2290" operator="greaterThan">
      <formula>0</formula>
    </cfRule>
  </conditionalFormatting>
  <conditionalFormatting sqref="Q31">
    <cfRule type="cellIs" dxfId="5617" priority="2295" operator="lessThan">
      <formula>0</formula>
    </cfRule>
  </conditionalFormatting>
  <conditionalFormatting sqref="R31">
    <cfRule type="cellIs" dxfId="5616" priority="2293" operator="lessThan">
      <formula>0.8</formula>
    </cfRule>
    <cfRule type="cellIs" dxfId="5615" priority="2294" operator="greaterThan">
      <formula>1</formula>
    </cfRule>
  </conditionalFormatting>
  <conditionalFormatting sqref="R31">
    <cfRule type="cellIs" dxfId="5614" priority="2291" operator="greaterThan">
      <formula>1</formula>
    </cfRule>
    <cfRule type="cellIs" dxfId="5613" priority="2292" operator="lessThan">
      <formula>0.8</formula>
    </cfRule>
  </conditionalFormatting>
  <conditionalFormatting sqref="R31">
    <cfRule type="cellIs" dxfId="5612" priority="2287" operator="lessThan">
      <formula>0.8</formula>
    </cfRule>
    <cfRule type="cellIs" dxfId="5611" priority="2288" operator="greaterThan">
      <formula>1</formula>
    </cfRule>
  </conditionalFormatting>
  <conditionalFormatting sqref="R31">
    <cfRule type="cellIs" dxfId="5610" priority="2285" operator="greaterThan">
      <formula>1</formula>
    </cfRule>
    <cfRule type="cellIs" dxfId="5609" priority="2286" operator="lessThan">
      <formula>0.8</formula>
    </cfRule>
  </conditionalFormatting>
  <conditionalFormatting sqref="P31">
    <cfRule type="cellIs" dxfId="5608" priority="2284" operator="greaterThan">
      <formula>0</formula>
    </cfRule>
  </conditionalFormatting>
  <conditionalFormatting sqref="Q31">
    <cfRule type="cellIs" dxfId="5607" priority="2289" operator="lessThan">
      <formula>0</formula>
    </cfRule>
  </conditionalFormatting>
  <conditionalFormatting sqref="P79">
    <cfRule type="cellIs" dxfId="5606" priority="2278" operator="greaterThan">
      <formula>0</formula>
    </cfRule>
  </conditionalFormatting>
  <conditionalFormatting sqref="Q79">
    <cfRule type="cellIs" dxfId="5605" priority="2283" operator="lessThan">
      <formula>0</formula>
    </cfRule>
  </conditionalFormatting>
  <conditionalFormatting sqref="R79">
    <cfRule type="cellIs" dxfId="5604" priority="2281" operator="lessThan">
      <formula>0.8</formula>
    </cfRule>
    <cfRule type="cellIs" dxfId="5603" priority="2282" operator="greaterThan">
      <formula>1</formula>
    </cfRule>
  </conditionalFormatting>
  <conditionalFormatting sqref="R79">
    <cfRule type="cellIs" dxfId="5602" priority="2279" operator="greaterThan">
      <formula>1</formula>
    </cfRule>
    <cfRule type="cellIs" dxfId="5601" priority="2280" operator="lessThan">
      <formula>0.8</formula>
    </cfRule>
  </conditionalFormatting>
  <conditionalFormatting sqref="Q79">
    <cfRule type="cellIs" dxfId="5600" priority="2277" operator="lessThan">
      <formula>0</formula>
    </cfRule>
  </conditionalFormatting>
  <conditionalFormatting sqref="R79">
    <cfRule type="cellIs" dxfId="5599" priority="2275" operator="lessThan">
      <formula>0.8</formula>
    </cfRule>
    <cfRule type="cellIs" dxfId="5598" priority="2276" operator="greaterThan">
      <formula>1</formula>
    </cfRule>
  </conditionalFormatting>
  <conditionalFormatting sqref="R79">
    <cfRule type="cellIs" dxfId="5597" priority="2273" operator="greaterThan">
      <formula>1</formula>
    </cfRule>
    <cfRule type="cellIs" dxfId="5596" priority="2274" operator="lessThan">
      <formula>0.8</formula>
    </cfRule>
  </conditionalFormatting>
  <conditionalFormatting sqref="P79">
    <cfRule type="cellIs" dxfId="5595" priority="2272" operator="greaterThan">
      <formula>0</formula>
    </cfRule>
  </conditionalFormatting>
  <conditionalFormatting sqref="P79">
    <cfRule type="cellIs" dxfId="5594" priority="2266" operator="greaterThan">
      <formula>0</formula>
    </cfRule>
  </conditionalFormatting>
  <conditionalFormatting sqref="Q79">
    <cfRule type="cellIs" dxfId="5593" priority="2271" operator="lessThan">
      <formula>0</formula>
    </cfRule>
  </conditionalFormatting>
  <conditionalFormatting sqref="R79">
    <cfRule type="cellIs" dxfId="5592" priority="2269" operator="lessThan">
      <formula>0.8</formula>
    </cfRule>
    <cfRule type="cellIs" dxfId="5591" priority="2270" operator="greaterThan">
      <formula>1</formula>
    </cfRule>
  </conditionalFormatting>
  <conditionalFormatting sqref="R79">
    <cfRule type="cellIs" dxfId="5590" priority="2267" operator="greaterThan">
      <formula>1</formula>
    </cfRule>
    <cfRule type="cellIs" dxfId="5589" priority="2268" operator="lessThan">
      <formula>0.8</formula>
    </cfRule>
  </conditionalFormatting>
  <conditionalFormatting sqref="Q79">
    <cfRule type="cellIs" dxfId="5588" priority="2260" operator="lessThan">
      <formula>0</formula>
    </cfRule>
  </conditionalFormatting>
  <conditionalFormatting sqref="P79">
    <cfRule type="cellIs" dxfId="5587" priority="2261" operator="greaterThan">
      <formula>0</formula>
    </cfRule>
  </conditionalFormatting>
  <conditionalFormatting sqref="R79">
    <cfRule type="cellIs" dxfId="5586" priority="2264" operator="lessThan">
      <formula>0.8</formula>
    </cfRule>
    <cfRule type="cellIs" dxfId="5585" priority="2265" operator="greaterThan">
      <formula>1</formula>
    </cfRule>
  </conditionalFormatting>
  <conditionalFormatting sqref="R79">
    <cfRule type="cellIs" dxfId="5584" priority="2262" operator="greaterThan">
      <formula>1</formula>
    </cfRule>
    <cfRule type="cellIs" dxfId="5583" priority="2263" operator="lessThan">
      <formula>0.8</formula>
    </cfRule>
  </conditionalFormatting>
  <conditionalFormatting sqref="Q79">
    <cfRule type="cellIs" dxfId="5582" priority="2254" operator="lessThan">
      <formula>0</formula>
    </cfRule>
  </conditionalFormatting>
  <conditionalFormatting sqref="R79">
    <cfRule type="cellIs" dxfId="5581" priority="2258" operator="lessThan">
      <formula>0.8</formula>
    </cfRule>
    <cfRule type="cellIs" dxfId="5580" priority="2259" operator="greaterThan">
      <formula>1</formula>
    </cfRule>
  </conditionalFormatting>
  <conditionalFormatting sqref="R79">
    <cfRule type="cellIs" dxfId="5579" priority="2256" operator="greaterThan">
      <formula>1</formula>
    </cfRule>
    <cfRule type="cellIs" dxfId="5578" priority="2257" operator="lessThan">
      <formula>0.8</formula>
    </cfRule>
  </conditionalFormatting>
  <conditionalFormatting sqref="P79">
    <cfRule type="cellIs" dxfId="5577" priority="2255" operator="greaterThan">
      <formula>0</formula>
    </cfRule>
  </conditionalFormatting>
  <conditionalFormatting sqref="Q79">
    <cfRule type="cellIs" dxfId="5576" priority="2253" operator="lessThan">
      <formula>0</formula>
    </cfRule>
  </conditionalFormatting>
  <conditionalFormatting sqref="R79">
    <cfRule type="cellIs" dxfId="5575" priority="2251" operator="lessThan">
      <formula>0.8</formula>
    </cfRule>
    <cfRule type="cellIs" dxfId="5574" priority="2252" operator="greaterThan">
      <formula>1</formula>
    </cfRule>
  </conditionalFormatting>
  <conditionalFormatting sqref="R79">
    <cfRule type="cellIs" dxfId="5573" priority="2249" operator="greaterThan">
      <formula>1</formula>
    </cfRule>
    <cfRule type="cellIs" dxfId="5572" priority="2250" operator="lessThan">
      <formula>0.8</formula>
    </cfRule>
  </conditionalFormatting>
  <conditionalFormatting sqref="P79">
    <cfRule type="cellIs" dxfId="5571" priority="2248" operator="greaterThan">
      <formula>0</formula>
    </cfRule>
  </conditionalFormatting>
  <conditionalFormatting sqref="Q79">
    <cfRule type="cellIs" dxfId="5570" priority="2247" operator="lessThan">
      <formula>0</formula>
    </cfRule>
  </conditionalFormatting>
  <conditionalFormatting sqref="R79">
    <cfRule type="cellIs" dxfId="5569" priority="2245" operator="lessThan">
      <formula>0.8</formula>
    </cfRule>
    <cfRule type="cellIs" dxfId="5568" priority="2246" operator="greaterThan">
      <formula>1</formula>
    </cfRule>
  </conditionalFormatting>
  <conditionalFormatting sqref="R79">
    <cfRule type="cellIs" dxfId="5567" priority="2243" operator="greaterThan">
      <formula>1</formula>
    </cfRule>
    <cfRule type="cellIs" dxfId="5566" priority="2244" operator="lessThan">
      <formula>0.8</formula>
    </cfRule>
  </conditionalFormatting>
  <conditionalFormatting sqref="P79">
    <cfRule type="cellIs" dxfId="5565" priority="2242" operator="greaterThan">
      <formula>0</formula>
    </cfRule>
  </conditionalFormatting>
  <conditionalFormatting sqref="P79">
    <cfRule type="cellIs" dxfId="5564" priority="2236" operator="greaterThan">
      <formula>0</formula>
    </cfRule>
  </conditionalFormatting>
  <conditionalFormatting sqref="Q79">
    <cfRule type="cellIs" dxfId="5563" priority="2241" operator="lessThan">
      <formula>0</formula>
    </cfRule>
  </conditionalFormatting>
  <conditionalFormatting sqref="R79">
    <cfRule type="cellIs" dxfId="5562" priority="2239" operator="lessThan">
      <formula>0.8</formula>
    </cfRule>
    <cfRule type="cellIs" dxfId="5561" priority="2240" operator="greaterThan">
      <formula>1</formula>
    </cfRule>
  </conditionalFormatting>
  <conditionalFormatting sqref="R79">
    <cfRule type="cellIs" dxfId="5560" priority="2237" operator="greaterThan">
      <formula>1</formula>
    </cfRule>
    <cfRule type="cellIs" dxfId="5559" priority="2238" operator="lessThan">
      <formula>0.8</formula>
    </cfRule>
  </conditionalFormatting>
  <conditionalFormatting sqref="P71:P78">
    <cfRule type="cellIs" dxfId="5558" priority="2230" operator="greaterThan">
      <formula>0</formula>
    </cfRule>
  </conditionalFormatting>
  <conditionalFormatting sqref="Q71:Q78">
    <cfRule type="cellIs" dxfId="5557" priority="2235" operator="lessThan">
      <formula>0</formula>
    </cfRule>
  </conditionalFormatting>
  <conditionalFormatting sqref="R71:R78">
    <cfRule type="cellIs" dxfId="5556" priority="2233" operator="lessThan">
      <formula>0.8</formula>
    </cfRule>
    <cfRule type="cellIs" dxfId="5555" priority="2234" operator="greaterThan">
      <formula>1</formula>
    </cfRule>
  </conditionalFormatting>
  <conditionalFormatting sqref="R71:R78">
    <cfRule type="cellIs" dxfId="5554" priority="2231" operator="greaterThan">
      <formula>1</formula>
    </cfRule>
    <cfRule type="cellIs" dxfId="5553" priority="2232" operator="lessThan">
      <formula>0.8</formula>
    </cfRule>
  </conditionalFormatting>
  <conditionalFormatting sqref="Q148:Q153">
    <cfRule type="cellIs" dxfId="5552" priority="2229" operator="lessThan">
      <formula>0</formula>
    </cfRule>
  </conditionalFormatting>
  <conditionalFormatting sqref="R148:R153">
    <cfRule type="cellIs" dxfId="5551" priority="2227" operator="lessThan">
      <formula>0.8</formula>
    </cfRule>
    <cfRule type="cellIs" dxfId="5550" priority="2228" operator="greaterThan">
      <formula>1</formula>
    </cfRule>
  </conditionalFormatting>
  <conditionalFormatting sqref="R148:R153">
    <cfRule type="cellIs" dxfId="5549" priority="2225" operator="greaterThan">
      <formula>1</formula>
    </cfRule>
    <cfRule type="cellIs" dxfId="5548" priority="2226" operator="lessThan">
      <formula>0.8</formula>
    </cfRule>
  </conditionalFormatting>
  <conditionalFormatting sqref="P148:P153">
    <cfRule type="cellIs" dxfId="5547" priority="2224" operator="greaterThan">
      <formula>0</formula>
    </cfRule>
  </conditionalFormatting>
  <conditionalFormatting sqref="Q148:Q153">
    <cfRule type="cellIs" dxfId="5546" priority="2223" operator="lessThan">
      <formula>0</formula>
    </cfRule>
  </conditionalFormatting>
  <conditionalFormatting sqref="R148:R153">
    <cfRule type="cellIs" dxfId="5545" priority="2221" operator="lessThan">
      <formula>0.8</formula>
    </cfRule>
    <cfRule type="cellIs" dxfId="5544" priority="2222" operator="greaterThan">
      <formula>1</formula>
    </cfRule>
  </conditionalFormatting>
  <conditionalFormatting sqref="R148:R153">
    <cfRule type="cellIs" dxfId="5543" priority="2219" operator="greaterThan">
      <formula>1</formula>
    </cfRule>
    <cfRule type="cellIs" dxfId="5542" priority="2220" operator="lessThan">
      <formula>0.8</formula>
    </cfRule>
  </conditionalFormatting>
  <conditionalFormatting sqref="P148:P153">
    <cfRule type="cellIs" dxfId="5541" priority="2218" operator="greaterThan">
      <formula>0</formula>
    </cfRule>
  </conditionalFormatting>
  <conditionalFormatting sqref="Q148:Q153">
    <cfRule type="cellIs" dxfId="5540" priority="2217" operator="lessThan">
      <formula>0</formula>
    </cfRule>
  </conditionalFormatting>
  <conditionalFormatting sqref="R148:R153">
    <cfRule type="cellIs" dxfId="5539" priority="2215" operator="lessThan">
      <formula>0.8</formula>
    </cfRule>
    <cfRule type="cellIs" dxfId="5538" priority="2216" operator="greaterThan">
      <formula>1</formula>
    </cfRule>
  </conditionalFormatting>
  <conditionalFormatting sqref="R148:R153">
    <cfRule type="cellIs" dxfId="5537" priority="2213" operator="greaterThan">
      <formula>1</formula>
    </cfRule>
    <cfRule type="cellIs" dxfId="5536" priority="2214" operator="lessThan">
      <formula>0.8</formula>
    </cfRule>
  </conditionalFormatting>
  <conditionalFormatting sqref="P148:P153">
    <cfRule type="cellIs" dxfId="5535" priority="2212" operator="greaterThan">
      <formula>0</formula>
    </cfRule>
  </conditionalFormatting>
  <conditionalFormatting sqref="Q148:Q153">
    <cfRule type="cellIs" dxfId="5534" priority="2211" operator="lessThan">
      <formula>0</formula>
    </cfRule>
  </conditionalFormatting>
  <conditionalFormatting sqref="R148:R153">
    <cfRule type="cellIs" dxfId="5533" priority="2209" operator="lessThan">
      <formula>0.8</formula>
    </cfRule>
    <cfRule type="cellIs" dxfId="5532" priority="2210" operator="greaterThan">
      <formula>1</formula>
    </cfRule>
  </conditionalFormatting>
  <conditionalFormatting sqref="R148:R153">
    <cfRule type="cellIs" dxfId="5531" priority="2207" operator="greaterThan">
      <formula>1</formula>
    </cfRule>
    <cfRule type="cellIs" dxfId="5530" priority="2208" operator="lessThan">
      <formula>0.8</formula>
    </cfRule>
  </conditionalFormatting>
  <conditionalFormatting sqref="P148:P153">
    <cfRule type="cellIs" dxfId="5529" priority="2206" operator="greaterThan">
      <formula>0</formula>
    </cfRule>
  </conditionalFormatting>
  <conditionalFormatting sqref="P148:P153">
    <cfRule type="cellIs" dxfId="5528" priority="2200" operator="greaterThan">
      <formula>0</formula>
    </cfRule>
  </conditionalFormatting>
  <conditionalFormatting sqref="Q148:Q153">
    <cfRule type="cellIs" dxfId="5527" priority="2205" operator="lessThan">
      <formula>0</formula>
    </cfRule>
  </conditionalFormatting>
  <conditionalFormatting sqref="R148:R153">
    <cfRule type="cellIs" dxfId="5526" priority="2203" operator="lessThan">
      <formula>0.8</formula>
    </cfRule>
    <cfRule type="cellIs" dxfId="5525" priority="2204" operator="greaterThan">
      <formula>1</formula>
    </cfRule>
  </conditionalFormatting>
  <conditionalFormatting sqref="R148:R153">
    <cfRule type="cellIs" dxfId="5524" priority="2201" operator="greaterThan">
      <formula>1</formula>
    </cfRule>
    <cfRule type="cellIs" dxfId="5523" priority="2202" operator="lessThan">
      <formula>0.8</formula>
    </cfRule>
  </conditionalFormatting>
  <conditionalFormatting sqref="P148:P153">
    <cfRule type="cellIs" dxfId="5522" priority="2194" operator="greaterThan">
      <formula>0</formula>
    </cfRule>
  </conditionalFormatting>
  <conditionalFormatting sqref="Q148:Q153">
    <cfRule type="cellIs" dxfId="5521" priority="2199" operator="lessThan">
      <formula>0</formula>
    </cfRule>
  </conditionalFormatting>
  <conditionalFormatting sqref="R148:R153">
    <cfRule type="cellIs" dxfId="5520" priority="2197" operator="lessThan">
      <formula>0.8</formula>
    </cfRule>
    <cfRule type="cellIs" dxfId="5519" priority="2198" operator="greaterThan">
      <formula>1</formula>
    </cfRule>
  </conditionalFormatting>
  <conditionalFormatting sqref="R148:R153">
    <cfRule type="cellIs" dxfId="5518" priority="2195" operator="greaterThan">
      <formula>1</formula>
    </cfRule>
    <cfRule type="cellIs" dxfId="5517" priority="2196" operator="lessThan">
      <formula>0.8</formula>
    </cfRule>
  </conditionalFormatting>
  <conditionalFormatting sqref="R148:R153">
    <cfRule type="cellIs" dxfId="5516" priority="2191" operator="lessThan">
      <formula>0.8</formula>
    </cfRule>
    <cfRule type="cellIs" dxfId="5515" priority="2192" operator="greaterThan">
      <formula>1</formula>
    </cfRule>
  </conditionalFormatting>
  <conditionalFormatting sqref="R148:R153">
    <cfRule type="cellIs" dxfId="5514" priority="2189" operator="greaterThan">
      <formula>1</formula>
    </cfRule>
    <cfRule type="cellIs" dxfId="5513" priority="2190" operator="lessThan">
      <formula>0.8</formula>
    </cfRule>
  </conditionalFormatting>
  <conditionalFormatting sqref="P148:P153">
    <cfRule type="cellIs" dxfId="5512" priority="2188" operator="greaterThan">
      <formula>0</formula>
    </cfRule>
  </conditionalFormatting>
  <conditionalFormatting sqref="Q148:Q153">
    <cfRule type="cellIs" dxfId="5511" priority="2193" operator="lessThan">
      <formula>0</formula>
    </cfRule>
  </conditionalFormatting>
  <conditionalFormatting sqref="Q148:Q153">
    <cfRule type="cellIs" dxfId="5510" priority="2187" operator="lessThan">
      <formula>0</formula>
    </cfRule>
  </conditionalFormatting>
  <conditionalFormatting sqref="R148:R153">
    <cfRule type="cellIs" dxfId="5509" priority="2185" operator="lessThan">
      <formula>0.8</formula>
    </cfRule>
    <cfRule type="cellIs" dxfId="5508" priority="2186" operator="greaterThan">
      <formula>1</formula>
    </cfRule>
  </conditionalFormatting>
  <conditionalFormatting sqref="R148:R153">
    <cfRule type="cellIs" dxfId="5507" priority="2183" operator="greaterThan">
      <formula>1</formula>
    </cfRule>
    <cfRule type="cellIs" dxfId="5506" priority="2184" operator="lessThan">
      <formula>0.8</formula>
    </cfRule>
  </conditionalFormatting>
  <conditionalFormatting sqref="P148:P153">
    <cfRule type="cellIs" dxfId="5505" priority="2182" operator="greaterThan">
      <formula>0</formula>
    </cfRule>
  </conditionalFormatting>
  <conditionalFormatting sqref="P148:P153">
    <cfRule type="cellIs" dxfId="5504" priority="2176" operator="greaterThan">
      <formula>0</formula>
    </cfRule>
  </conditionalFormatting>
  <conditionalFormatting sqref="Q148:Q153">
    <cfRule type="cellIs" dxfId="5503" priority="2181" operator="lessThan">
      <formula>0</formula>
    </cfRule>
  </conditionalFormatting>
  <conditionalFormatting sqref="R148:R153">
    <cfRule type="cellIs" dxfId="5502" priority="2179" operator="lessThan">
      <formula>0.8</formula>
    </cfRule>
    <cfRule type="cellIs" dxfId="5501" priority="2180" operator="greaterThan">
      <formula>1</formula>
    </cfRule>
  </conditionalFormatting>
  <conditionalFormatting sqref="R148:R153">
    <cfRule type="cellIs" dxfId="5500" priority="2177" operator="greaterThan">
      <formula>1</formula>
    </cfRule>
    <cfRule type="cellIs" dxfId="5499" priority="2178" operator="lessThan">
      <formula>0.8</formula>
    </cfRule>
  </conditionalFormatting>
  <conditionalFormatting sqref="P148:P153">
    <cfRule type="cellIs" dxfId="5498" priority="2170" operator="greaterThan">
      <formula>0</formula>
    </cfRule>
  </conditionalFormatting>
  <conditionalFormatting sqref="Q148:Q153">
    <cfRule type="cellIs" dxfId="5497" priority="2175" operator="lessThan">
      <formula>0</formula>
    </cfRule>
  </conditionalFormatting>
  <conditionalFormatting sqref="R148:R153">
    <cfRule type="cellIs" dxfId="5496" priority="2173" operator="lessThan">
      <formula>0.8</formula>
    </cfRule>
    <cfRule type="cellIs" dxfId="5495" priority="2174" operator="greaterThan">
      <formula>1</formula>
    </cfRule>
  </conditionalFormatting>
  <conditionalFormatting sqref="R148:R153">
    <cfRule type="cellIs" dxfId="5494" priority="2171" operator="greaterThan">
      <formula>1</formula>
    </cfRule>
    <cfRule type="cellIs" dxfId="5493" priority="2172" operator="lessThan">
      <formula>0.8</formula>
    </cfRule>
  </conditionalFormatting>
  <conditionalFormatting sqref="R148:R153">
    <cfRule type="cellIs" dxfId="5492" priority="2167" operator="lessThan">
      <formula>0.8</formula>
    </cfRule>
    <cfRule type="cellIs" dxfId="5491" priority="2168" operator="greaterThan">
      <formula>1</formula>
    </cfRule>
  </conditionalFormatting>
  <conditionalFormatting sqref="R148:R153">
    <cfRule type="cellIs" dxfId="5490" priority="2165" operator="greaterThan">
      <formula>1</formula>
    </cfRule>
    <cfRule type="cellIs" dxfId="5489" priority="2166" operator="lessThan">
      <formula>0.8</formula>
    </cfRule>
  </conditionalFormatting>
  <conditionalFormatting sqref="P148:P153">
    <cfRule type="cellIs" dxfId="5488" priority="2164" operator="greaterThan">
      <formula>0</formula>
    </cfRule>
  </conditionalFormatting>
  <conditionalFormatting sqref="Q148:Q153">
    <cfRule type="cellIs" dxfId="5487" priority="2169" operator="lessThan">
      <formula>0</formula>
    </cfRule>
  </conditionalFormatting>
  <conditionalFormatting sqref="P148:P153">
    <cfRule type="cellIs" dxfId="5486" priority="2158" operator="greaterThan">
      <formula>0</formula>
    </cfRule>
  </conditionalFormatting>
  <conditionalFormatting sqref="Q148:Q153">
    <cfRule type="cellIs" dxfId="5485" priority="2163" operator="lessThan">
      <formula>0</formula>
    </cfRule>
  </conditionalFormatting>
  <conditionalFormatting sqref="R148:R153">
    <cfRule type="cellIs" dxfId="5484" priority="2161" operator="lessThan">
      <formula>0.8</formula>
    </cfRule>
    <cfRule type="cellIs" dxfId="5483" priority="2162" operator="greaterThan">
      <formula>1</formula>
    </cfRule>
  </conditionalFormatting>
  <conditionalFormatting sqref="R148:R153">
    <cfRule type="cellIs" dxfId="5482" priority="2159" operator="greaterThan">
      <formula>1</formula>
    </cfRule>
    <cfRule type="cellIs" dxfId="5481" priority="2160" operator="lessThan">
      <formula>0.8</formula>
    </cfRule>
  </conditionalFormatting>
  <conditionalFormatting sqref="R148:R153">
    <cfRule type="cellIs" dxfId="5480" priority="2155" operator="lessThan">
      <formula>0.8</formula>
    </cfRule>
    <cfRule type="cellIs" dxfId="5479" priority="2156" operator="greaterThan">
      <formula>1</formula>
    </cfRule>
  </conditionalFormatting>
  <conditionalFormatting sqref="R148:R153">
    <cfRule type="cellIs" dxfId="5478" priority="2153" operator="greaterThan">
      <formula>1</formula>
    </cfRule>
    <cfRule type="cellIs" dxfId="5477" priority="2154" operator="lessThan">
      <formula>0.8</formula>
    </cfRule>
  </conditionalFormatting>
  <conditionalFormatting sqref="P148:P153">
    <cfRule type="cellIs" dxfId="5476" priority="2152" operator="greaterThan">
      <formula>0</formula>
    </cfRule>
  </conditionalFormatting>
  <conditionalFormatting sqref="Q148:Q153">
    <cfRule type="cellIs" dxfId="5475" priority="2157" operator="lessThan">
      <formula>0</formula>
    </cfRule>
  </conditionalFormatting>
  <conditionalFormatting sqref="R148:R153">
    <cfRule type="cellIs" dxfId="5474" priority="2149" operator="lessThan">
      <formula>0.8</formula>
    </cfRule>
    <cfRule type="cellIs" dxfId="5473" priority="2150" operator="greaterThan">
      <formula>1</formula>
    </cfRule>
  </conditionalFormatting>
  <conditionalFormatting sqref="R148:R153">
    <cfRule type="cellIs" dxfId="5472" priority="2147" operator="greaterThan">
      <formula>1</formula>
    </cfRule>
    <cfRule type="cellIs" dxfId="5471" priority="2148" operator="lessThan">
      <formula>0.8</formula>
    </cfRule>
  </conditionalFormatting>
  <conditionalFormatting sqref="P148:P153">
    <cfRule type="cellIs" dxfId="5470" priority="2146" operator="greaterThan">
      <formula>0</formula>
    </cfRule>
  </conditionalFormatting>
  <conditionalFormatting sqref="Q148:Q153">
    <cfRule type="cellIs" dxfId="5469" priority="2151" operator="lessThan">
      <formula>0</formula>
    </cfRule>
  </conditionalFormatting>
  <conditionalFormatting sqref="Q148:Q153">
    <cfRule type="cellIs" dxfId="5468" priority="2145" operator="lessThan">
      <formula>0</formula>
    </cfRule>
  </conditionalFormatting>
  <conditionalFormatting sqref="R148:R153">
    <cfRule type="cellIs" dxfId="5467" priority="2143" operator="lessThan">
      <formula>0.8</formula>
    </cfRule>
    <cfRule type="cellIs" dxfId="5466" priority="2144" operator="greaterThan">
      <formula>1</formula>
    </cfRule>
  </conditionalFormatting>
  <conditionalFormatting sqref="R148:R153">
    <cfRule type="cellIs" dxfId="5465" priority="2141" operator="greaterThan">
      <formula>1</formula>
    </cfRule>
    <cfRule type="cellIs" dxfId="5464" priority="2142" operator="lessThan">
      <formula>0.8</formula>
    </cfRule>
  </conditionalFormatting>
  <conditionalFormatting sqref="P148:P153">
    <cfRule type="cellIs" dxfId="5463" priority="2140" operator="greaterThan">
      <formula>0</formula>
    </cfRule>
  </conditionalFormatting>
  <conditionalFormatting sqref="Q148:Q153">
    <cfRule type="cellIs" dxfId="5462" priority="2134" operator="lessThan">
      <formula>0</formula>
    </cfRule>
  </conditionalFormatting>
  <conditionalFormatting sqref="R148:R153">
    <cfRule type="cellIs" dxfId="5461" priority="2138" operator="lessThan">
      <formula>0.8</formula>
    </cfRule>
    <cfRule type="cellIs" dxfId="5460" priority="2139" operator="greaterThan">
      <formula>1</formula>
    </cfRule>
  </conditionalFormatting>
  <conditionalFormatting sqref="R148:R153">
    <cfRule type="cellIs" dxfId="5459" priority="2136" operator="greaterThan">
      <formula>1</formula>
    </cfRule>
    <cfRule type="cellIs" dxfId="5458" priority="2137" operator="lessThan">
      <formula>0.8</formula>
    </cfRule>
  </conditionalFormatting>
  <conditionalFormatting sqref="P148:P153">
    <cfRule type="cellIs" dxfId="5457" priority="2135" operator="greaterThan">
      <formula>0</formula>
    </cfRule>
  </conditionalFormatting>
  <conditionalFormatting sqref="Q148:Q153">
    <cfRule type="cellIs" dxfId="5456" priority="2133" operator="lessThan">
      <formula>0</formula>
    </cfRule>
  </conditionalFormatting>
  <conditionalFormatting sqref="R148:R153">
    <cfRule type="cellIs" dxfId="5455" priority="2131" operator="lessThan">
      <formula>0.8</formula>
    </cfRule>
    <cfRule type="cellIs" dxfId="5454" priority="2132" operator="greaterThan">
      <formula>1</formula>
    </cfRule>
  </conditionalFormatting>
  <conditionalFormatting sqref="R148:R153">
    <cfRule type="cellIs" dxfId="5453" priority="2129" operator="greaterThan">
      <formula>1</formula>
    </cfRule>
    <cfRule type="cellIs" dxfId="5452" priority="2130" operator="lessThan">
      <formula>0.8</formula>
    </cfRule>
  </conditionalFormatting>
  <conditionalFormatting sqref="P148:P153">
    <cfRule type="cellIs" dxfId="5451" priority="2128" operator="greaterThan">
      <formula>0</formula>
    </cfRule>
  </conditionalFormatting>
  <conditionalFormatting sqref="Q148:Q153">
    <cfRule type="cellIs" dxfId="5450" priority="2127" operator="lessThan">
      <formula>0</formula>
    </cfRule>
  </conditionalFormatting>
  <conditionalFormatting sqref="R148:R153">
    <cfRule type="cellIs" dxfId="5449" priority="2125" operator="lessThan">
      <formula>0.8</formula>
    </cfRule>
    <cfRule type="cellIs" dxfId="5448" priority="2126" operator="greaterThan">
      <formula>1</formula>
    </cfRule>
  </conditionalFormatting>
  <conditionalFormatting sqref="R148:R153">
    <cfRule type="cellIs" dxfId="5447" priority="2123" operator="greaterThan">
      <formula>1</formula>
    </cfRule>
    <cfRule type="cellIs" dxfId="5446" priority="2124" operator="lessThan">
      <formula>0.8</formula>
    </cfRule>
  </conditionalFormatting>
  <conditionalFormatting sqref="P148:P153">
    <cfRule type="cellIs" dxfId="5445" priority="2122" operator="greaterThan">
      <formula>0</formula>
    </cfRule>
  </conditionalFormatting>
  <conditionalFormatting sqref="Q148:Q153">
    <cfRule type="cellIs" dxfId="5444" priority="2121" operator="lessThan">
      <formula>0</formula>
    </cfRule>
  </conditionalFormatting>
  <conditionalFormatting sqref="R148:R153">
    <cfRule type="cellIs" dxfId="5443" priority="2119" operator="lessThan">
      <formula>0.8</formula>
    </cfRule>
    <cfRule type="cellIs" dxfId="5442" priority="2120" operator="greaterThan">
      <formula>1</formula>
    </cfRule>
  </conditionalFormatting>
  <conditionalFormatting sqref="R148:R153">
    <cfRule type="cellIs" dxfId="5441" priority="2117" operator="greaterThan">
      <formula>1</formula>
    </cfRule>
    <cfRule type="cellIs" dxfId="5440" priority="2118" operator="lessThan">
      <formula>0.8</formula>
    </cfRule>
  </conditionalFormatting>
  <conditionalFormatting sqref="P148:P153">
    <cfRule type="cellIs" dxfId="5439" priority="2116" operator="greaterThan">
      <formula>0</formula>
    </cfRule>
  </conditionalFormatting>
  <conditionalFormatting sqref="Q148:Q153">
    <cfRule type="cellIs" dxfId="5438" priority="2115" operator="lessThan">
      <formula>0</formula>
    </cfRule>
  </conditionalFormatting>
  <conditionalFormatting sqref="R148:R153">
    <cfRule type="cellIs" dxfId="5437" priority="2113" operator="lessThan">
      <formula>0.8</formula>
    </cfRule>
    <cfRule type="cellIs" dxfId="5436" priority="2114" operator="greaterThan">
      <formula>1</formula>
    </cfRule>
  </conditionalFormatting>
  <conditionalFormatting sqref="R148:R153">
    <cfRule type="cellIs" dxfId="5435" priority="2111" operator="greaterThan">
      <formula>1</formula>
    </cfRule>
    <cfRule type="cellIs" dxfId="5434" priority="2112" operator="lessThan">
      <formula>0.8</formula>
    </cfRule>
  </conditionalFormatting>
  <conditionalFormatting sqref="P148:P153">
    <cfRule type="cellIs" dxfId="5433" priority="2110" operator="greaterThan">
      <formula>0</formula>
    </cfRule>
  </conditionalFormatting>
  <conditionalFormatting sqref="Q148:Q153">
    <cfRule type="cellIs" dxfId="5432" priority="2109" operator="lessThan">
      <formula>0</formula>
    </cfRule>
  </conditionalFormatting>
  <conditionalFormatting sqref="R148:R153">
    <cfRule type="cellIs" dxfId="5431" priority="2107" operator="lessThan">
      <formula>0.8</formula>
    </cfRule>
    <cfRule type="cellIs" dxfId="5430" priority="2108" operator="greaterThan">
      <formula>1</formula>
    </cfRule>
  </conditionalFormatting>
  <conditionalFormatting sqref="R148:R153">
    <cfRule type="cellIs" dxfId="5429" priority="2105" operator="greaterThan">
      <formula>1</formula>
    </cfRule>
    <cfRule type="cellIs" dxfId="5428" priority="2106" operator="lessThan">
      <formula>0.8</formula>
    </cfRule>
  </conditionalFormatting>
  <conditionalFormatting sqref="P148:P153">
    <cfRule type="cellIs" dxfId="5427" priority="2104" operator="greaterThan">
      <formula>0</formula>
    </cfRule>
  </conditionalFormatting>
  <conditionalFormatting sqref="P148:P153">
    <cfRule type="cellIs" dxfId="5426" priority="2098" operator="greaterThan">
      <formula>0</formula>
    </cfRule>
  </conditionalFormatting>
  <conditionalFormatting sqref="Q148:Q153">
    <cfRule type="cellIs" dxfId="5425" priority="2103" operator="lessThan">
      <formula>0</formula>
    </cfRule>
  </conditionalFormatting>
  <conditionalFormatting sqref="R148:R153">
    <cfRule type="cellIs" dxfId="5424" priority="2101" operator="lessThan">
      <formula>0.8</formula>
    </cfRule>
    <cfRule type="cellIs" dxfId="5423" priority="2102" operator="greaterThan">
      <formula>1</formula>
    </cfRule>
  </conditionalFormatting>
  <conditionalFormatting sqref="R148:R153">
    <cfRule type="cellIs" dxfId="5422" priority="2099" operator="greaterThan">
      <formula>1</formula>
    </cfRule>
    <cfRule type="cellIs" dxfId="5421" priority="2100" operator="lessThan">
      <formula>0.8</formula>
    </cfRule>
  </conditionalFormatting>
  <conditionalFormatting sqref="P148:P153">
    <cfRule type="cellIs" dxfId="5420" priority="2092" operator="greaterThan">
      <formula>0</formula>
    </cfRule>
  </conditionalFormatting>
  <conditionalFormatting sqref="Q148:Q153">
    <cfRule type="cellIs" dxfId="5419" priority="2097" operator="lessThan">
      <formula>0</formula>
    </cfRule>
  </conditionalFormatting>
  <conditionalFormatting sqref="R148:R153">
    <cfRule type="cellIs" dxfId="5418" priority="2095" operator="lessThan">
      <formula>0.8</formula>
    </cfRule>
    <cfRule type="cellIs" dxfId="5417" priority="2096" operator="greaterThan">
      <formula>1</formula>
    </cfRule>
  </conditionalFormatting>
  <conditionalFormatting sqref="R148:R153">
    <cfRule type="cellIs" dxfId="5416" priority="2093" operator="greaterThan">
      <formula>1</formula>
    </cfRule>
    <cfRule type="cellIs" dxfId="5415" priority="2094" operator="lessThan">
      <formula>0.8</formula>
    </cfRule>
  </conditionalFormatting>
  <conditionalFormatting sqref="R148:R153">
    <cfRule type="cellIs" dxfId="5414" priority="2089" operator="lessThan">
      <formula>0.8</formula>
    </cfRule>
    <cfRule type="cellIs" dxfId="5413" priority="2090" operator="greaterThan">
      <formula>1</formula>
    </cfRule>
  </conditionalFormatting>
  <conditionalFormatting sqref="R148:R153">
    <cfRule type="cellIs" dxfId="5412" priority="2087" operator="greaterThan">
      <formula>1</formula>
    </cfRule>
    <cfRule type="cellIs" dxfId="5411" priority="2088" operator="lessThan">
      <formula>0.8</formula>
    </cfRule>
  </conditionalFormatting>
  <conditionalFormatting sqref="P148:P153">
    <cfRule type="cellIs" dxfId="5410" priority="2086" operator="greaterThan">
      <formula>0</formula>
    </cfRule>
  </conditionalFormatting>
  <conditionalFormatting sqref="Q148:Q153">
    <cfRule type="cellIs" dxfId="5409" priority="2091" operator="lessThan">
      <formula>0</formula>
    </cfRule>
  </conditionalFormatting>
  <conditionalFormatting sqref="Q148:Q153">
    <cfRule type="cellIs" dxfId="5408" priority="2080" operator="lessThan">
      <formula>0</formula>
    </cfRule>
  </conditionalFormatting>
  <conditionalFormatting sqref="P148:P153">
    <cfRule type="cellIs" dxfId="5407" priority="2081" operator="greaterThan">
      <formula>0</formula>
    </cfRule>
  </conditionalFormatting>
  <conditionalFormatting sqref="R148:R153">
    <cfRule type="cellIs" dxfId="5406" priority="2084" operator="lessThan">
      <formula>0.8</formula>
    </cfRule>
    <cfRule type="cellIs" dxfId="5405" priority="2085" operator="greaterThan">
      <formula>1</formula>
    </cfRule>
  </conditionalFormatting>
  <conditionalFormatting sqref="R148:R153">
    <cfRule type="cellIs" dxfId="5404" priority="2082" operator="greaterThan">
      <formula>1</formula>
    </cfRule>
    <cfRule type="cellIs" dxfId="5403" priority="2083" operator="lessThan">
      <formula>0.8</formula>
    </cfRule>
  </conditionalFormatting>
  <conditionalFormatting sqref="Q148:Q153">
    <cfRule type="cellIs" dxfId="5402" priority="2074" operator="lessThan">
      <formula>0</formula>
    </cfRule>
  </conditionalFormatting>
  <conditionalFormatting sqref="R148:R153">
    <cfRule type="cellIs" dxfId="5401" priority="2078" operator="lessThan">
      <formula>0.8</formula>
    </cfRule>
    <cfRule type="cellIs" dxfId="5400" priority="2079" operator="greaterThan">
      <formula>1</formula>
    </cfRule>
  </conditionalFormatting>
  <conditionalFormatting sqref="R148:R153">
    <cfRule type="cellIs" dxfId="5399" priority="2076" operator="greaterThan">
      <formula>1</formula>
    </cfRule>
    <cfRule type="cellIs" dxfId="5398" priority="2077" operator="lessThan">
      <formula>0.8</formula>
    </cfRule>
  </conditionalFormatting>
  <conditionalFormatting sqref="P148:P153">
    <cfRule type="cellIs" dxfId="5397" priority="2075" operator="greaterThan">
      <formula>0</formula>
    </cfRule>
  </conditionalFormatting>
  <conditionalFormatting sqref="Q148:Q153">
    <cfRule type="cellIs" dxfId="5396" priority="2073" operator="lessThan">
      <formula>0</formula>
    </cfRule>
  </conditionalFormatting>
  <conditionalFormatting sqref="R148:R153">
    <cfRule type="cellIs" dxfId="5395" priority="2071" operator="lessThan">
      <formula>0.8</formula>
    </cfRule>
    <cfRule type="cellIs" dxfId="5394" priority="2072" operator="greaterThan">
      <formula>1</formula>
    </cfRule>
  </conditionalFormatting>
  <conditionalFormatting sqref="R148:R153">
    <cfRule type="cellIs" dxfId="5393" priority="2069" operator="greaterThan">
      <formula>1</formula>
    </cfRule>
    <cfRule type="cellIs" dxfId="5392" priority="2070" operator="lessThan">
      <formula>0.8</formula>
    </cfRule>
  </conditionalFormatting>
  <conditionalFormatting sqref="P148:P153">
    <cfRule type="cellIs" dxfId="5391" priority="2068" operator="greaterThan">
      <formula>0</formula>
    </cfRule>
  </conditionalFormatting>
  <conditionalFormatting sqref="Q148:Q153">
    <cfRule type="cellIs" dxfId="5390" priority="2067" operator="lessThan">
      <formula>0</formula>
    </cfRule>
  </conditionalFormatting>
  <conditionalFormatting sqref="R148:R153">
    <cfRule type="cellIs" dxfId="5389" priority="2065" operator="lessThan">
      <formula>0.8</formula>
    </cfRule>
    <cfRule type="cellIs" dxfId="5388" priority="2066" operator="greaterThan">
      <formula>1</formula>
    </cfRule>
  </conditionalFormatting>
  <conditionalFormatting sqref="R148:R153">
    <cfRule type="cellIs" dxfId="5387" priority="2063" operator="greaterThan">
      <formula>1</formula>
    </cfRule>
    <cfRule type="cellIs" dxfId="5386" priority="2064" operator="lessThan">
      <formula>0.8</formula>
    </cfRule>
  </conditionalFormatting>
  <conditionalFormatting sqref="P148:P153">
    <cfRule type="cellIs" dxfId="5385" priority="2062" operator="greaterThan">
      <formula>0</formula>
    </cfRule>
  </conditionalFormatting>
  <conditionalFormatting sqref="Q148:Q153">
    <cfRule type="cellIs" dxfId="5384" priority="2061" operator="lessThan">
      <formula>0</formula>
    </cfRule>
  </conditionalFormatting>
  <conditionalFormatting sqref="R148:R153">
    <cfRule type="cellIs" dxfId="5383" priority="2059" operator="lessThan">
      <formula>0.8</formula>
    </cfRule>
    <cfRule type="cellIs" dxfId="5382" priority="2060" operator="greaterThan">
      <formula>1</formula>
    </cfRule>
  </conditionalFormatting>
  <conditionalFormatting sqref="R148:R153">
    <cfRule type="cellIs" dxfId="5381" priority="2057" operator="greaterThan">
      <formula>1</formula>
    </cfRule>
    <cfRule type="cellIs" dxfId="5380" priority="2058" operator="lessThan">
      <formula>0.8</formula>
    </cfRule>
  </conditionalFormatting>
  <conditionalFormatting sqref="P148:P153">
    <cfRule type="cellIs" dxfId="5379" priority="2056" operator="greaterThan">
      <formula>0</formula>
    </cfRule>
  </conditionalFormatting>
  <conditionalFormatting sqref="Q148:Q153">
    <cfRule type="cellIs" dxfId="5378" priority="2055" operator="lessThan">
      <formula>0</formula>
    </cfRule>
  </conditionalFormatting>
  <conditionalFormatting sqref="R148:R153">
    <cfRule type="cellIs" dxfId="5377" priority="2053" operator="lessThan">
      <formula>0.8</formula>
    </cfRule>
    <cfRule type="cellIs" dxfId="5376" priority="2054" operator="greaterThan">
      <formula>1</formula>
    </cfRule>
  </conditionalFormatting>
  <conditionalFormatting sqref="R148:R153">
    <cfRule type="cellIs" dxfId="5375" priority="2051" operator="greaterThan">
      <formula>1</formula>
    </cfRule>
    <cfRule type="cellIs" dxfId="5374" priority="2052" operator="lessThan">
      <formula>0.8</formula>
    </cfRule>
  </conditionalFormatting>
  <conditionalFormatting sqref="P148:P153">
    <cfRule type="cellIs" dxfId="5373" priority="2050" operator="greaterThan">
      <formula>0</formula>
    </cfRule>
  </conditionalFormatting>
  <conditionalFormatting sqref="Q124 Q127 Q130">
    <cfRule type="cellIs" dxfId="5372" priority="2044" operator="lessThan">
      <formula>0</formula>
    </cfRule>
  </conditionalFormatting>
  <conditionalFormatting sqref="P124 P127 P130">
    <cfRule type="cellIs" dxfId="5371" priority="2045" operator="greaterThan">
      <formula>0</formula>
    </cfRule>
  </conditionalFormatting>
  <conditionalFormatting sqref="R124 R127 R130">
    <cfRule type="cellIs" dxfId="5370" priority="2048" operator="lessThan">
      <formula>0.8</formula>
    </cfRule>
    <cfRule type="cellIs" dxfId="5369" priority="2049" operator="greaterThan">
      <formula>1</formula>
    </cfRule>
  </conditionalFormatting>
  <conditionalFormatting sqref="R124 R127 R130">
    <cfRule type="cellIs" dxfId="5368" priority="2046" operator="greaterThan">
      <formula>1</formula>
    </cfRule>
    <cfRule type="cellIs" dxfId="5367" priority="2047" operator="lessThan">
      <formula>0.8</formula>
    </cfRule>
  </conditionalFormatting>
  <conditionalFormatting sqref="Q124 Q127 Q130">
    <cfRule type="cellIs" dxfId="5366" priority="2038" operator="lessThan">
      <formula>0</formula>
    </cfRule>
  </conditionalFormatting>
  <conditionalFormatting sqref="R124 R127 R130">
    <cfRule type="cellIs" dxfId="5365" priority="2042" operator="lessThan">
      <formula>0.8</formula>
    </cfRule>
    <cfRule type="cellIs" dxfId="5364" priority="2043" operator="greaterThan">
      <formula>1</formula>
    </cfRule>
  </conditionalFormatting>
  <conditionalFormatting sqref="R124 R127 R130">
    <cfRule type="cellIs" dxfId="5363" priority="2040" operator="greaterThan">
      <formula>1</formula>
    </cfRule>
    <cfRule type="cellIs" dxfId="5362" priority="2041" operator="lessThan">
      <formula>0.8</formula>
    </cfRule>
  </conditionalFormatting>
  <conditionalFormatting sqref="P124 P127 P130">
    <cfRule type="cellIs" dxfId="5361" priority="2039" operator="greaterThan">
      <formula>0</formula>
    </cfRule>
  </conditionalFormatting>
  <conditionalFormatting sqref="Q124 Q127 Q130">
    <cfRule type="cellIs" dxfId="5360" priority="2037" operator="lessThan">
      <formula>0</formula>
    </cfRule>
  </conditionalFormatting>
  <conditionalFormatting sqref="R124 R127 R130">
    <cfRule type="cellIs" dxfId="5359" priority="2035" operator="lessThan">
      <formula>0.8</formula>
    </cfRule>
    <cfRule type="cellIs" dxfId="5358" priority="2036" operator="greaterThan">
      <formula>1</formula>
    </cfRule>
  </conditionalFormatting>
  <conditionalFormatting sqref="R124 R127 R130">
    <cfRule type="cellIs" dxfId="5357" priority="2033" operator="greaterThan">
      <formula>1</formula>
    </cfRule>
    <cfRule type="cellIs" dxfId="5356" priority="2034" operator="lessThan">
      <formula>0.8</formula>
    </cfRule>
  </conditionalFormatting>
  <conditionalFormatting sqref="P124 P127 P130">
    <cfRule type="cellIs" dxfId="5355" priority="2032" operator="greaterThan">
      <formula>0</formula>
    </cfRule>
  </conditionalFormatting>
  <conditionalFormatting sqref="Q124 Q127 Q130">
    <cfRule type="cellIs" dxfId="5354" priority="2031" operator="lessThan">
      <formula>0</formula>
    </cfRule>
  </conditionalFormatting>
  <conditionalFormatting sqref="R124 R127 R130">
    <cfRule type="cellIs" dxfId="5353" priority="2029" operator="lessThan">
      <formula>0.8</formula>
    </cfRule>
    <cfRule type="cellIs" dxfId="5352" priority="2030" operator="greaterThan">
      <formula>1</formula>
    </cfRule>
  </conditionalFormatting>
  <conditionalFormatting sqref="R124 R127 R130">
    <cfRule type="cellIs" dxfId="5351" priority="2027" operator="greaterThan">
      <formula>1</formula>
    </cfRule>
    <cfRule type="cellIs" dxfId="5350" priority="2028" operator="lessThan">
      <formula>0.8</formula>
    </cfRule>
  </conditionalFormatting>
  <conditionalFormatting sqref="P124 P127 P130">
    <cfRule type="cellIs" dxfId="5349" priority="2026" operator="greaterThan">
      <formula>0</formula>
    </cfRule>
  </conditionalFormatting>
  <conditionalFormatting sqref="Q124 Q127 Q130">
    <cfRule type="cellIs" dxfId="5348" priority="2025" operator="lessThan">
      <formula>0</formula>
    </cfRule>
  </conditionalFormatting>
  <conditionalFormatting sqref="R124 R127 R130">
    <cfRule type="cellIs" dxfId="5347" priority="2023" operator="lessThan">
      <formula>0.8</formula>
    </cfRule>
    <cfRule type="cellIs" dxfId="5346" priority="2024" operator="greaterThan">
      <formula>1</formula>
    </cfRule>
  </conditionalFormatting>
  <conditionalFormatting sqref="R124 R127 R130">
    <cfRule type="cellIs" dxfId="5345" priority="2021" operator="greaterThan">
      <formula>1</formula>
    </cfRule>
    <cfRule type="cellIs" dxfId="5344" priority="2022" operator="lessThan">
      <formula>0.8</formula>
    </cfRule>
  </conditionalFormatting>
  <conditionalFormatting sqref="P124 P127 P130">
    <cfRule type="cellIs" dxfId="5343" priority="2020" operator="greaterThan">
      <formula>0</formula>
    </cfRule>
  </conditionalFormatting>
  <conditionalFormatting sqref="Q124 Q127 Q130">
    <cfRule type="cellIs" dxfId="5342" priority="2019" operator="lessThan">
      <formula>0</formula>
    </cfRule>
  </conditionalFormatting>
  <conditionalFormatting sqref="R124 R127 R130">
    <cfRule type="cellIs" dxfId="5341" priority="2017" operator="lessThan">
      <formula>0.8</formula>
    </cfRule>
    <cfRule type="cellIs" dxfId="5340" priority="2018" operator="greaterThan">
      <formula>1</formula>
    </cfRule>
  </conditionalFormatting>
  <conditionalFormatting sqref="R124 R127 R130">
    <cfRule type="cellIs" dxfId="5339" priority="2015" operator="greaterThan">
      <formula>1</formula>
    </cfRule>
    <cfRule type="cellIs" dxfId="5338" priority="2016" operator="lessThan">
      <formula>0.8</formula>
    </cfRule>
  </conditionalFormatting>
  <conditionalFormatting sqref="P124 P127 P130">
    <cfRule type="cellIs" dxfId="5337" priority="2014" operator="greaterThan">
      <formula>0</formula>
    </cfRule>
  </conditionalFormatting>
  <conditionalFormatting sqref="Q124 Q127 Q130">
    <cfRule type="cellIs" dxfId="5336" priority="2013" operator="lessThan">
      <formula>0</formula>
    </cfRule>
  </conditionalFormatting>
  <conditionalFormatting sqref="R124 R127 R130">
    <cfRule type="cellIs" dxfId="5335" priority="2011" operator="lessThan">
      <formula>0.8</formula>
    </cfRule>
    <cfRule type="cellIs" dxfId="5334" priority="2012" operator="greaterThan">
      <formula>1</formula>
    </cfRule>
  </conditionalFormatting>
  <conditionalFormatting sqref="R124 R127 R130">
    <cfRule type="cellIs" dxfId="5333" priority="2009" operator="greaterThan">
      <formula>1</formula>
    </cfRule>
    <cfRule type="cellIs" dxfId="5332" priority="2010" operator="lessThan">
      <formula>0.8</formula>
    </cfRule>
  </conditionalFormatting>
  <conditionalFormatting sqref="P124 P127 P130">
    <cfRule type="cellIs" dxfId="5331" priority="2008" operator="greaterThan">
      <formula>0</formula>
    </cfRule>
  </conditionalFormatting>
  <conditionalFormatting sqref="Q124 Q127 Q130">
    <cfRule type="cellIs" dxfId="5330" priority="2007" operator="lessThan">
      <formula>0</formula>
    </cfRule>
  </conditionalFormatting>
  <conditionalFormatting sqref="R124 R127 R130">
    <cfRule type="cellIs" dxfId="5329" priority="2005" operator="lessThan">
      <formula>0.8</formula>
    </cfRule>
    <cfRule type="cellIs" dxfId="5328" priority="2006" operator="greaterThan">
      <formula>1</formula>
    </cfRule>
  </conditionalFormatting>
  <conditionalFormatting sqref="R124 R127 R130">
    <cfRule type="cellIs" dxfId="5327" priority="2003" operator="greaterThan">
      <formula>1</formula>
    </cfRule>
    <cfRule type="cellIs" dxfId="5326" priority="2004" operator="lessThan">
      <formula>0.8</formula>
    </cfRule>
  </conditionalFormatting>
  <conditionalFormatting sqref="P124 P127 P130">
    <cfRule type="cellIs" dxfId="5325" priority="2002" operator="greaterThan">
      <formula>0</formula>
    </cfRule>
  </conditionalFormatting>
  <conditionalFormatting sqref="Q124 Q127 Q130">
    <cfRule type="cellIs" dxfId="5324" priority="2001" operator="lessThan">
      <formula>0</formula>
    </cfRule>
  </conditionalFormatting>
  <conditionalFormatting sqref="R124 R127 R130">
    <cfRule type="cellIs" dxfId="5323" priority="1999" operator="lessThan">
      <formula>0.8</formula>
    </cfRule>
    <cfRule type="cellIs" dxfId="5322" priority="2000" operator="greaterThan">
      <formula>1</formula>
    </cfRule>
  </conditionalFormatting>
  <conditionalFormatting sqref="R124 R127 R130">
    <cfRule type="cellIs" dxfId="5321" priority="1997" operator="greaterThan">
      <formula>1</formula>
    </cfRule>
    <cfRule type="cellIs" dxfId="5320" priority="1998" operator="lessThan">
      <formula>0.8</formula>
    </cfRule>
  </conditionalFormatting>
  <conditionalFormatting sqref="P124 P127 P130">
    <cfRule type="cellIs" dxfId="5319" priority="1996" operator="greaterThan">
      <formula>0</formula>
    </cfRule>
  </conditionalFormatting>
  <conditionalFormatting sqref="P124 P127 P130">
    <cfRule type="cellIs" dxfId="5318" priority="1990" operator="greaterThan">
      <formula>0</formula>
    </cfRule>
  </conditionalFormatting>
  <conditionalFormatting sqref="Q124 Q127 Q130">
    <cfRule type="cellIs" dxfId="5317" priority="1995" operator="lessThan">
      <formula>0</formula>
    </cfRule>
  </conditionalFormatting>
  <conditionalFormatting sqref="R124 R127 R130">
    <cfRule type="cellIs" dxfId="5316" priority="1993" operator="lessThan">
      <formula>0.8</formula>
    </cfRule>
    <cfRule type="cellIs" dxfId="5315" priority="1994" operator="greaterThan">
      <formula>1</formula>
    </cfRule>
  </conditionalFormatting>
  <conditionalFormatting sqref="R124 R127 R130">
    <cfRule type="cellIs" dxfId="5314" priority="1991" operator="greaterThan">
      <formula>1</formula>
    </cfRule>
    <cfRule type="cellIs" dxfId="5313" priority="1992" operator="lessThan">
      <formula>0.8</formula>
    </cfRule>
  </conditionalFormatting>
  <conditionalFormatting sqref="P124 P127 P130">
    <cfRule type="cellIs" dxfId="5312" priority="1984" operator="greaterThan">
      <formula>0</formula>
    </cfRule>
  </conditionalFormatting>
  <conditionalFormatting sqref="Q124 Q127 Q130">
    <cfRule type="cellIs" dxfId="5311" priority="1989" operator="lessThan">
      <formula>0</formula>
    </cfRule>
  </conditionalFormatting>
  <conditionalFormatting sqref="R124 R127 R130">
    <cfRule type="cellIs" dxfId="5310" priority="1987" operator="lessThan">
      <formula>0.8</formula>
    </cfRule>
    <cfRule type="cellIs" dxfId="5309" priority="1988" operator="greaterThan">
      <formula>1</formula>
    </cfRule>
  </conditionalFormatting>
  <conditionalFormatting sqref="R124 R127 R130">
    <cfRule type="cellIs" dxfId="5308" priority="1985" operator="greaterThan">
      <formula>1</formula>
    </cfRule>
    <cfRule type="cellIs" dxfId="5307" priority="1986" operator="lessThan">
      <formula>0.8</formula>
    </cfRule>
  </conditionalFormatting>
  <conditionalFormatting sqref="R124 R127 R130">
    <cfRule type="cellIs" dxfId="5306" priority="1981" operator="lessThan">
      <formula>0.8</formula>
    </cfRule>
    <cfRule type="cellIs" dxfId="5305" priority="1982" operator="greaterThan">
      <formula>1</formula>
    </cfRule>
  </conditionalFormatting>
  <conditionalFormatting sqref="R124 R127 R130">
    <cfRule type="cellIs" dxfId="5304" priority="1979" operator="greaterThan">
      <formula>1</formula>
    </cfRule>
    <cfRule type="cellIs" dxfId="5303" priority="1980" operator="lessThan">
      <formula>0.8</formula>
    </cfRule>
  </conditionalFormatting>
  <conditionalFormatting sqref="P124 P127 P130">
    <cfRule type="cellIs" dxfId="5302" priority="1978" operator="greaterThan">
      <formula>0</formula>
    </cfRule>
  </conditionalFormatting>
  <conditionalFormatting sqref="Q124 Q127 Q130">
    <cfRule type="cellIs" dxfId="5301" priority="1983" operator="lessThan">
      <formula>0</formula>
    </cfRule>
  </conditionalFormatting>
  <conditionalFormatting sqref="Q124 Q127 Q130">
    <cfRule type="cellIs" dxfId="5300" priority="1977" operator="lessThan">
      <formula>0</formula>
    </cfRule>
  </conditionalFormatting>
  <conditionalFormatting sqref="R124 R127 R130">
    <cfRule type="cellIs" dxfId="5299" priority="1975" operator="lessThan">
      <formula>0.8</formula>
    </cfRule>
    <cfRule type="cellIs" dxfId="5298" priority="1976" operator="greaterThan">
      <formula>1</formula>
    </cfRule>
  </conditionalFormatting>
  <conditionalFormatting sqref="R124 R127 R130">
    <cfRule type="cellIs" dxfId="5297" priority="1973" operator="greaterThan">
      <formula>1</formula>
    </cfRule>
    <cfRule type="cellIs" dxfId="5296" priority="1974" operator="lessThan">
      <formula>0.8</formula>
    </cfRule>
  </conditionalFormatting>
  <conditionalFormatting sqref="P124 P127 P130">
    <cfRule type="cellIs" dxfId="5295" priority="1972" operator="greaterThan">
      <formula>0</formula>
    </cfRule>
  </conditionalFormatting>
  <conditionalFormatting sqref="P124 P127 P130">
    <cfRule type="cellIs" dxfId="5294" priority="1966" operator="greaterThan">
      <formula>0</formula>
    </cfRule>
  </conditionalFormatting>
  <conditionalFormatting sqref="Q124 Q127 Q130">
    <cfRule type="cellIs" dxfId="5293" priority="1971" operator="lessThan">
      <formula>0</formula>
    </cfRule>
  </conditionalFormatting>
  <conditionalFormatting sqref="R124 R127 R130">
    <cfRule type="cellIs" dxfId="5292" priority="1969" operator="lessThan">
      <formula>0.8</formula>
    </cfRule>
    <cfRule type="cellIs" dxfId="5291" priority="1970" operator="greaterThan">
      <formula>1</formula>
    </cfRule>
  </conditionalFormatting>
  <conditionalFormatting sqref="R124 R127 R130">
    <cfRule type="cellIs" dxfId="5290" priority="1967" operator="greaterThan">
      <formula>1</formula>
    </cfRule>
    <cfRule type="cellIs" dxfId="5289" priority="1968" operator="lessThan">
      <formula>0.8</formula>
    </cfRule>
  </conditionalFormatting>
  <conditionalFormatting sqref="P124 P127 P130">
    <cfRule type="cellIs" dxfId="5288" priority="1960" operator="greaterThan">
      <formula>0</formula>
    </cfRule>
  </conditionalFormatting>
  <conditionalFormatting sqref="Q124 Q127 Q130">
    <cfRule type="cellIs" dxfId="5287" priority="1965" operator="lessThan">
      <formula>0</formula>
    </cfRule>
  </conditionalFormatting>
  <conditionalFormatting sqref="R124 R127 R130">
    <cfRule type="cellIs" dxfId="5286" priority="1963" operator="lessThan">
      <formula>0.8</formula>
    </cfRule>
    <cfRule type="cellIs" dxfId="5285" priority="1964" operator="greaterThan">
      <formula>1</formula>
    </cfRule>
  </conditionalFormatting>
  <conditionalFormatting sqref="R124 R127 R130">
    <cfRule type="cellIs" dxfId="5284" priority="1961" operator="greaterThan">
      <formula>1</formula>
    </cfRule>
    <cfRule type="cellIs" dxfId="5283" priority="1962" operator="lessThan">
      <formula>0.8</formula>
    </cfRule>
  </conditionalFormatting>
  <conditionalFormatting sqref="R124 R127 R130">
    <cfRule type="cellIs" dxfId="5282" priority="1957" operator="lessThan">
      <formula>0.8</formula>
    </cfRule>
    <cfRule type="cellIs" dxfId="5281" priority="1958" operator="greaterThan">
      <formula>1</formula>
    </cfRule>
  </conditionalFormatting>
  <conditionalFormatting sqref="R124 R127 R130">
    <cfRule type="cellIs" dxfId="5280" priority="1955" operator="greaterThan">
      <formula>1</formula>
    </cfRule>
    <cfRule type="cellIs" dxfId="5279" priority="1956" operator="lessThan">
      <formula>0.8</formula>
    </cfRule>
  </conditionalFormatting>
  <conditionalFormatting sqref="P124 P127 P130">
    <cfRule type="cellIs" dxfId="5278" priority="1954" operator="greaterThan">
      <formula>0</formula>
    </cfRule>
  </conditionalFormatting>
  <conditionalFormatting sqref="Q124 Q127 Q130">
    <cfRule type="cellIs" dxfId="5277" priority="1959" operator="lessThan">
      <formula>0</formula>
    </cfRule>
  </conditionalFormatting>
  <conditionalFormatting sqref="P124 P127 P130">
    <cfRule type="cellIs" dxfId="5276" priority="1948" operator="greaterThan">
      <formula>0</formula>
    </cfRule>
  </conditionalFormatting>
  <conditionalFormatting sqref="Q124 Q127 Q130">
    <cfRule type="cellIs" dxfId="5275" priority="1953" operator="lessThan">
      <formula>0</formula>
    </cfRule>
  </conditionalFormatting>
  <conditionalFormatting sqref="R124 R127 R130">
    <cfRule type="cellIs" dxfId="5274" priority="1951" operator="lessThan">
      <formula>0.8</formula>
    </cfRule>
    <cfRule type="cellIs" dxfId="5273" priority="1952" operator="greaterThan">
      <formula>1</formula>
    </cfRule>
  </conditionalFormatting>
  <conditionalFormatting sqref="R124 R127 R130">
    <cfRule type="cellIs" dxfId="5272" priority="1949" operator="greaterThan">
      <formula>1</formula>
    </cfRule>
    <cfRule type="cellIs" dxfId="5271" priority="1950" operator="lessThan">
      <formula>0.8</formula>
    </cfRule>
  </conditionalFormatting>
  <conditionalFormatting sqref="R124 R127 R130">
    <cfRule type="cellIs" dxfId="5270" priority="1945" operator="lessThan">
      <formula>0.8</formula>
    </cfRule>
    <cfRule type="cellIs" dxfId="5269" priority="1946" operator="greaterThan">
      <formula>1</formula>
    </cfRule>
  </conditionalFormatting>
  <conditionalFormatting sqref="R124 R127 R130">
    <cfRule type="cellIs" dxfId="5268" priority="1943" operator="greaterThan">
      <formula>1</formula>
    </cfRule>
    <cfRule type="cellIs" dxfId="5267" priority="1944" operator="lessThan">
      <formula>0.8</formula>
    </cfRule>
  </conditionalFormatting>
  <conditionalFormatting sqref="P124 P127 P130">
    <cfRule type="cellIs" dxfId="5266" priority="1942" operator="greaterThan">
      <formula>0</formula>
    </cfRule>
  </conditionalFormatting>
  <conditionalFormatting sqref="Q124 Q127 Q130">
    <cfRule type="cellIs" dxfId="5265" priority="1947" operator="lessThan">
      <formula>0</formula>
    </cfRule>
  </conditionalFormatting>
  <conditionalFormatting sqref="R124 R127 R130">
    <cfRule type="cellIs" dxfId="5264" priority="1939" operator="lessThan">
      <formula>0.8</formula>
    </cfRule>
    <cfRule type="cellIs" dxfId="5263" priority="1940" operator="greaterThan">
      <formula>1</formula>
    </cfRule>
  </conditionalFormatting>
  <conditionalFormatting sqref="R124 R127 R130">
    <cfRule type="cellIs" dxfId="5262" priority="1937" operator="greaterThan">
      <formula>1</formula>
    </cfRule>
    <cfRule type="cellIs" dxfId="5261" priority="1938" operator="lessThan">
      <formula>0.8</formula>
    </cfRule>
  </conditionalFormatting>
  <conditionalFormatting sqref="P124 P127 P130">
    <cfRule type="cellIs" dxfId="5260" priority="1936" operator="greaterThan">
      <formula>0</formula>
    </cfRule>
  </conditionalFormatting>
  <conditionalFormatting sqref="Q124 Q127 Q130">
    <cfRule type="cellIs" dxfId="5259" priority="1941" operator="lessThan">
      <formula>0</formula>
    </cfRule>
  </conditionalFormatting>
  <conditionalFormatting sqref="Q124 Q127 Q130">
    <cfRule type="cellIs" dxfId="5258" priority="1935" operator="lessThan">
      <formula>0</formula>
    </cfRule>
  </conditionalFormatting>
  <conditionalFormatting sqref="R124 R127 R130">
    <cfRule type="cellIs" dxfId="5257" priority="1933" operator="lessThan">
      <formula>0.8</formula>
    </cfRule>
    <cfRule type="cellIs" dxfId="5256" priority="1934" operator="greaterThan">
      <formula>1</formula>
    </cfRule>
  </conditionalFormatting>
  <conditionalFormatting sqref="R124 R127 R130">
    <cfRule type="cellIs" dxfId="5255" priority="1931" operator="greaterThan">
      <formula>1</formula>
    </cfRule>
    <cfRule type="cellIs" dxfId="5254" priority="1932" operator="lessThan">
      <formula>0.8</formula>
    </cfRule>
  </conditionalFormatting>
  <conditionalFormatting sqref="P124 P127 P130">
    <cfRule type="cellIs" dxfId="5253" priority="1930" operator="greaterThan">
      <formula>0</formula>
    </cfRule>
  </conditionalFormatting>
  <conditionalFormatting sqref="Q124 Q127 Q130">
    <cfRule type="cellIs" dxfId="5252" priority="1924" operator="lessThan">
      <formula>0</formula>
    </cfRule>
  </conditionalFormatting>
  <conditionalFormatting sqref="R124 R127 R130">
    <cfRule type="cellIs" dxfId="5251" priority="1928" operator="lessThan">
      <formula>0.8</formula>
    </cfRule>
    <cfRule type="cellIs" dxfId="5250" priority="1929" operator="greaterThan">
      <formula>1</formula>
    </cfRule>
  </conditionalFormatting>
  <conditionalFormatting sqref="R124 R127 R130">
    <cfRule type="cellIs" dxfId="5249" priority="1926" operator="greaterThan">
      <formula>1</formula>
    </cfRule>
    <cfRule type="cellIs" dxfId="5248" priority="1927" operator="lessThan">
      <formula>0.8</formula>
    </cfRule>
  </conditionalFormatting>
  <conditionalFormatting sqref="P124 P127 P130">
    <cfRule type="cellIs" dxfId="5247" priority="1925" operator="greaterThan">
      <formula>0</formula>
    </cfRule>
  </conditionalFormatting>
  <conditionalFormatting sqref="Q124 Q127 Q130">
    <cfRule type="cellIs" dxfId="5246" priority="1923" operator="lessThan">
      <formula>0</formula>
    </cfRule>
  </conditionalFormatting>
  <conditionalFormatting sqref="R124 R127 R130">
    <cfRule type="cellIs" dxfId="5245" priority="1921" operator="lessThan">
      <formula>0.8</formula>
    </cfRule>
    <cfRule type="cellIs" dxfId="5244" priority="1922" operator="greaterThan">
      <formula>1</formula>
    </cfRule>
  </conditionalFormatting>
  <conditionalFormatting sqref="R124 R127 R130">
    <cfRule type="cellIs" dxfId="5243" priority="1919" operator="greaterThan">
      <formula>1</formula>
    </cfRule>
    <cfRule type="cellIs" dxfId="5242" priority="1920" operator="lessThan">
      <formula>0.8</formula>
    </cfRule>
  </conditionalFormatting>
  <conditionalFormatting sqref="P124 P127 P130">
    <cfRule type="cellIs" dxfId="5241" priority="1918" operator="greaterThan">
      <formula>0</formula>
    </cfRule>
  </conditionalFormatting>
  <conditionalFormatting sqref="Q124 Q127 Q130">
    <cfRule type="cellIs" dxfId="5240" priority="1917" operator="lessThan">
      <formula>0</formula>
    </cfRule>
  </conditionalFormatting>
  <conditionalFormatting sqref="R124 R127 R130">
    <cfRule type="cellIs" dxfId="5239" priority="1915" operator="lessThan">
      <formula>0.8</formula>
    </cfRule>
    <cfRule type="cellIs" dxfId="5238" priority="1916" operator="greaterThan">
      <formula>1</formula>
    </cfRule>
  </conditionalFormatting>
  <conditionalFormatting sqref="R124 R127 R130">
    <cfRule type="cellIs" dxfId="5237" priority="1913" operator="greaterThan">
      <formula>1</formula>
    </cfRule>
    <cfRule type="cellIs" dxfId="5236" priority="1914" operator="lessThan">
      <formula>0.8</formula>
    </cfRule>
  </conditionalFormatting>
  <conditionalFormatting sqref="P124 P127 P130">
    <cfRule type="cellIs" dxfId="5235" priority="1912" operator="greaterThan">
      <formula>0</formula>
    </cfRule>
  </conditionalFormatting>
  <conditionalFormatting sqref="Q124 Q127 Q130">
    <cfRule type="cellIs" dxfId="5234" priority="1911" operator="lessThan">
      <formula>0</formula>
    </cfRule>
  </conditionalFormatting>
  <conditionalFormatting sqref="R124 R127 R130">
    <cfRule type="cellIs" dxfId="5233" priority="1909" operator="lessThan">
      <formula>0.8</formula>
    </cfRule>
    <cfRule type="cellIs" dxfId="5232" priority="1910" operator="greaterThan">
      <formula>1</formula>
    </cfRule>
  </conditionalFormatting>
  <conditionalFormatting sqref="R124 R127 R130">
    <cfRule type="cellIs" dxfId="5231" priority="1907" operator="greaterThan">
      <formula>1</formula>
    </cfRule>
    <cfRule type="cellIs" dxfId="5230" priority="1908" operator="lessThan">
      <formula>0.8</formula>
    </cfRule>
  </conditionalFormatting>
  <conditionalFormatting sqref="P124 P127 P130">
    <cfRule type="cellIs" dxfId="5229" priority="1906" operator="greaterThan">
      <formula>0</formula>
    </cfRule>
  </conditionalFormatting>
  <conditionalFormatting sqref="Q124 Q127 Q130">
    <cfRule type="cellIs" dxfId="5228" priority="1905" operator="lessThan">
      <formula>0</formula>
    </cfRule>
  </conditionalFormatting>
  <conditionalFormatting sqref="R124 R127 R130">
    <cfRule type="cellIs" dxfId="5227" priority="1903" operator="lessThan">
      <formula>0.8</formula>
    </cfRule>
    <cfRule type="cellIs" dxfId="5226" priority="1904" operator="greaterThan">
      <formula>1</formula>
    </cfRule>
  </conditionalFormatting>
  <conditionalFormatting sqref="R124 R127 R130">
    <cfRule type="cellIs" dxfId="5225" priority="1901" operator="greaterThan">
      <formula>1</formula>
    </cfRule>
    <cfRule type="cellIs" dxfId="5224" priority="1902" operator="lessThan">
      <formula>0.8</formula>
    </cfRule>
  </conditionalFormatting>
  <conditionalFormatting sqref="P124 P127 P130">
    <cfRule type="cellIs" dxfId="5223" priority="1900" operator="greaterThan">
      <formula>0</formula>
    </cfRule>
  </conditionalFormatting>
  <conditionalFormatting sqref="Q124 Q127 Q130">
    <cfRule type="cellIs" dxfId="5222" priority="1899" operator="lessThan">
      <formula>0</formula>
    </cfRule>
  </conditionalFormatting>
  <conditionalFormatting sqref="R124 R127 R130">
    <cfRule type="cellIs" dxfId="5221" priority="1897" operator="lessThan">
      <formula>0.8</formula>
    </cfRule>
    <cfRule type="cellIs" dxfId="5220" priority="1898" operator="greaterThan">
      <formula>1</formula>
    </cfRule>
  </conditionalFormatting>
  <conditionalFormatting sqref="R124 R127 R130">
    <cfRule type="cellIs" dxfId="5219" priority="1895" operator="greaterThan">
      <formula>1</formula>
    </cfRule>
    <cfRule type="cellIs" dxfId="5218" priority="1896" operator="lessThan">
      <formula>0.8</formula>
    </cfRule>
  </conditionalFormatting>
  <conditionalFormatting sqref="P124 P127 P130">
    <cfRule type="cellIs" dxfId="5217" priority="1894" operator="greaterThan">
      <formula>0</formula>
    </cfRule>
  </conditionalFormatting>
  <conditionalFormatting sqref="P124 P127 P130">
    <cfRule type="cellIs" dxfId="5216" priority="1888" operator="greaterThan">
      <formula>0</formula>
    </cfRule>
  </conditionalFormatting>
  <conditionalFormatting sqref="Q124 Q127 Q130">
    <cfRule type="cellIs" dxfId="5215" priority="1893" operator="lessThan">
      <formula>0</formula>
    </cfRule>
  </conditionalFormatting>
  <conditionalFormatting sqref="R124 R127 R130">
    <cfRule type="cellIs" dxfId="5214" priority="1891" operator="lessThan">
      <formula>0.8</formula>
    </cfRule>
    <cfRule type="cellIs" dxfId="5213" priority="1892" operator="greaterThan">
      <formula>1</formula>
    </cfRule>
  </conditionalFormatting>
  <conditionalFormatting sqref="R124 R127 R130">
    <cfRule type="cellIs" dxfId="5212" priority="1889" operator="greaterThan">
      <formula>1</formula>
    </cfRule>
    <cfRule type="cellIs" dxfId="5211" priority="1890" operator="lessThan">
      <formula>0.8</formula>
    </cfRule>
  </conditionalFormatting>
  <conditionalFormatting sqref="P124 P127 P130">
    <cfRule type="cellIs" dxfId="5210" priority="1882" operator="greaterThan">
      <formula>0</formula>
    </cfRule>
  </conditionalFormatting>
  <conditionalFormatting sqref="Q124 Q127 Q130">
    <cfRule type="cellIs" dxfId="5209" priority="1887" operator="lessThan">
      <formula>0</formula>
    </cfRule>
  </conditionalFormatting>
  <conditionalFormatting sqref="R124 R127 R130">
    <cfRule type="cellIs" dxfId="5208" priority="1885" operator="lessThan">
      <formula>0.8</formula>
    </cfRule>
    <cfRule type="cellIs" dxfId="5207" priority="1886" operator="greaterThan">
      <formula>1</formula>
    </cfRule>
  </conditionalFormatting>
  <conditionalFormatting sqref="R124 R127 R130">
    <cfRule type="cellIs" dxfId="5206" priority="1883" operator="greaterThan">
      <formula>1</formula>
    </cfRule>
    <cfRule type="cellIs" dxfId="5205" priority="1884" operator="lessThan">
      <formula>0.8</formula>
    </cfRule>
  </conditionalFormatting>
  <conditionalFormatting sqref="R124 R127 R130">
    <cfRule type="cellIs" dxfId="5204" priority="1879" operator="lessThan">
      <formula>0.8</formula>
    </cfRule>
    <cfRule type="cellIs" dxfId="5203" priority="1880" operator="greaterThan">
      <formula>1</formula>
    </cfRule>
  </conditionalFormatting>
  <conditionalFormatting sqref="R124 R127 R130">
    <cfRule type="cellIs" dxfId="5202" priority="1877" operator="greaterThan">
      <formula>1</formula>
    </cfRule>
    <cfRule type="cellIs" dxfId="5201" priority="1878" operator="lessThan">
      <formula>0.8</formula>
    </cfRule>
  </conditionalFormatting>
  <conditionalFormatting sqref="P124 P127 P130">
    <cfRule type="cellIs" dxfId="5200" priority="1876" operator="greaterThan">
      <formula>0</formula>
    </cfRule>
  </conditionalFormatting>
  <conditionalFormatting sqref="Q124 Q127 Q130">
    <cfRule type="cellIs" dxfId="5199" priority="1881" operator="lessThan">
      <formula>0</formula>
    </cfRule>
  </conditionalFormatting>
  <conditionalFormatting sqref="Q5:Q14">
    <cfRule type="cellIs" dxfId="5198" priority="1875" operator="lessThan">
      <formula>0</formula>
    </cfRule>
  </conditionalFormatting>
  <conditionalFormatting sqref="R5:R14">
    <cfRule type="cellIs" dxfId="5197" priority="1873" operator="lessThan">
      <formula>0.8</formula>
    </cfRule>
    <cfRule type="cellIs" dxfId="5196" priority="1874" operator="greaterThan">
      <formula>1</formula>
    </cfRule>
  </conditionalFormatting>
  <conditionalFormatting sqref="R5:R14">
    <cfRule type="cellIs" dxfId="5195" priority="1871" operator="greaterThan">
      <formula>1</formula>
    </cfRule>
    <cfRule type="cellIs" dxfId="5194" priority="1872" operator="lessThan">
      <formula>0.8</formula>
    </cfRule>
  </conditionalFormatting>
  <conditionalFormatting sqref="P5:P14">
    <cfRule type="cellIs" dxfId="5193" priority="1870" operator="greaterThan">
      <formula>0</formula>
    </cfRule>
  </conditionalFormatting>
  <conditionalFormatting sqref="Q83">
    <cfRule type="cellIs" dxfId="5192" priority="1869" operator="lessThan">
      <formula>0</formula>
    </cfRule>
  </conditionalFormatting>
  <conditionalFormatting sqref="R83">
    <cfRule type="cellIs" dxfId="5191" priority="1867" operator="lessThan">
      <formula>0.8</formula>
    </cfRule>
    <cfRule type="cellIs" dxfId="5190" priority="1868" operator="greaterThan">
      <formula>1</formula>
    </cfRule>
  </conditionalFormatting>
  <conditionalFormatting sqref="R83">
    <cfRule type="cellIs" dxfId="5189" priority="1865" operator="greaterThan">
      <formula>1</formula>
    </cfRule>
    <cfRule type="cellIs" dxfId="5188" priority="1866" operator="lessThan">
      <formula>0.8</formula>
    </cfRule>
  </conditionalFormatting>
  <conditionalFormatting sqref="P83">
    <cfRule type="cellIs" dxfId="5187" priority="1864" operator="greaterThan">
      <formula>0</formula>
    </cfRule>
  </conditionalFormatting>
  <conditionalFormatting sqref="Q83">
    <cfRule type="cellIs" dxfId="5186" priority="1863" operator="lessThan">
      <formula>0</formula>
    </cfRule>
  </conditionalFormatting>
  <conditionalFormatting sqref="R83">
    <cfRule type="cellIs" dxfId="5185" priority="1861" operator="lessThan">
      <formula>0.8</formula>
    </cfRule>
    <cfRule type="cellIs" dxfId="5184" priority="1862" operator="greaterThan">
      <formula>1</formula>
    </cfRule>
  </conditionalFormatting>
  <conditionalFormatting sqref="R83">
    <cfRule type="cellIs" dxfId="5183" priority="1859" operator="greaterThan">
      <formula>1</formula>
    </cfRule>
    <cfRule type="cellIs" dxfId="5182" priority="1860" operator="lessThan">
      <formula>0.8</formula>
    </cfRule>
  </conditionalFormatting>
  <conditionalFormatting sqref="P83">
    <cfRule type="cellIs" dxfId="5181" priority="1858" operator="greaterThan">
      <formula>0</formula>
    </cfRule>
  </conditionalFormatting>
  <conditionalFormatting sqref="Q83">
    <cfRule type="cellIs" dxfId="5180" priority="1857" operator="lessThan">
      <formula>0</formula>
    </cfRule>
  </conditionalFormatting>
  <conditionalFormatting sqref="R83">
    <cfRule type="cellIs" dxfId="5179" priority="1855" operator="lessThan">
      <formula>0.8</formula>
    </cfRule>
    <cfRule type="cellIs" dxfId="5178" priority="1856" operator="greaterThan">
      <formula>1</formula>
    </cfRule>
  </conditionalFormatting>
  <conditionalFormatting sqref="R83">
    <cfRule type="cellIs" dxfId="5177" priority="1853" operator="greaterThan">
      <formula>1</formula>
    </cfRule>
    <cfRule type="cellIs" dxfId="5176" priority="1854" operator="lessThan">
      <formula>0.8</formula>
    </cfRule>
  </conditionalFormatting>
  <conditionalFormatting sqref="P83">
    <cfRule type="cellIs" dxfId="5175" priority="1852" operator="greaterThan">
      <formula>0</formula>
    </cfRule>
  </conditionalFormatting>
  <conditionalFormatting sqref="Q83">
    <cfRule type="cellIs" dxfId="5174" priority="1851" operator="lessThan">
      <formula>0</formula>
    </cfRule>
  </conditionalFormatting>
  <conditionalFormatting sqref="R83">
    <cfRule type="cellIs" dxfId="5173" priority="1849" operator="lessThan">
      <formula>0.8</formula>
    </cfRule>
    <cfRule type="cellIs" dxfId="5172" priority="1850" operator="greaterThan">
      <formula>1</formula>
    </cfRule>
  </conditionalFormatting>
  <conditionalFormatting sqref="R83">
    <cfRule type="cellIs" dxfId="5171" priority="1847" operator="greaterThan">
      <formula>1</formula>
    </cfRule>
    <cfRule type="cellIs" dxfId="5170" priority="1848" operator="lessThan">
      <formula>0.8</formula>
    </cfRule>
  </conditionalFormatting>
  <conditionalFormatting sqref="P83">
    <cfRule type="cellIs" dxfId="5169" priority="1846" operator="greaterThan">
      <formula>0</formula>
    </cfRule>
  </conditionalFormatting>
  <conditionalFormatting sqref="P83">
    <cfRule type="cellIs" dxfId="5168" priority="1840" operator="greaterThan">
      <formula>0</formula>
    </cfRule>
  </conditionalFormatting>
  <conditionalFormatting sqref="Q83">
    <cfRule type="cellIs" dxfId="5167" priority="1845" operator="lessThan">
      <formula>0</formula>
    </cfRule>
  </conditionalFormatting>
  <conditionalFormatting sqref="R83">
    <cfRule type="cellIs" dxfId="5166" priority="1843" operator="lessThan">
      <formula>0.8</formula>
    </cfRule>
    <cfRule type="cellIs" dxfId="5165" priority="1844" operator="greaterThan">
      <formula>1</formula>
    </cfRule>
  </conditionalFormatting>
  <conditionalFormatting sqref="R83">
    <cfRule type="cellIs" dxfId="5164" priority="1841" operator="greaterThan">
      <formula>1</formula>
    </cfRule>
    <cfRule type="cellIs" dxfId="5163" priority="1842" operator="lessThan">
      <formula>0.8</formula>
    </cfRule>
  </conditionalFormatting>
  <conditionalFormatting sqref="P83">
    <cfRule type="cellIs" dxfId="5162" priority="1834" operator="greaterThan">
      <formula>0</formula>
    </cfRule>
  </conditionalFormatting>
  <conditionalFormatting sqref="Q83">
    <cfRule type="cellIs" dxfId="5161" priority="1839" operator="lessThan">
      <formula>0</formula>
    </cfRule>
  </conditionalFormatting>
  <conditionalFormatting sqref="R83">
    <cfRule type="cellIs" dxfId="5160" priority="1837" operator="lessThan">
      <formula>0.8</formula>
    </cfRule>
    <cfRule type="cellIs" dxfId="5159" priority="1838" operator="greaterThan">
      <formula>1</formula>
    </cfRule>
  </conditionalFormatting>
  <conditionalFormatting sqref="R83">
    <cfRule type="cellIs" dxfId="5158" priority="1835" operator="greaterThan">
      <formula>1</formula>
    </cfRule>
    <cfRule type="cellIs" dxfId="5157" priority="1836" operator="lessThan">
      <formula>0.8</formula>
    </cfRule>
  </conditionalFormatting>
  <conditionalFormatting sqref="R83">
    <cfRule type="cellIs" dxfId="5156" priority="1831" operator="lessThan">
      <formula>0.8</formula>
    </cfRule>
    <cfRule type="cellIs" dxfId="5155" priority="1832" operator="greaterThan">
      <formula>1</formula>
    </cfRule>
  </conditionalFormatting>
  <conditionalFormatting sqref="R83">
    <cfRule type="cellIs" dxfId="5154" priority="1829" operator="greaterThan">
      <formula>1</formula>
    </cfRule>
    <cfRule type="cellIs" dxfId="5153" priority="1830" operator="lessThan">
      <formula>0.8</formula>
    </cfRule>
  </conditionalFormatting>
  <conditionalFormatting sqref="P83">
    <cfRule type="cellIs" dxfId="5152" priority="1828" operator="greaterThan">
      <formula>0</formula>
    </cfRule>
  </conditionalFormatting>
  <conditionalFormatting sqref="Q83">
    <cfRule type="cellIs" dxfId="5151" priority="1833" operator="lessThan">
      <formula>0</formula>
    </cfRule>
  </conditionalFormatting>
  <conditionalFormatting sqref="Q83">
    <cfRule type="cellIs" dxfId="5150" priority="1827" operator="lessThan">
      <formula>0</formula>
    </cfRule>
  </conditionalFormatting>
  <conditionalFormatting sqref="R83">
    <cfRule type="cellIs" dxfId="5149" priority="1825" operator="lessThan">
      <formula>0.8</formula>
    </cfRule>
    <cfRule type="cellIs" dxfId="5148" priority="1826" operator="greaterThan">
      <formula>1</formula>
    </cfRule>
  </conditionalFormatting>
  <conditionalFormatting sqref="R83">
    <cfRule type="cellIs" dxfId="5147" priority="1823" operator="greaterThan">
      <formula>1</formula>
    </cfRule>
    <cfRule type="cellIs" dxfId="5146" priority="1824" operator="lessThan">
      <formula>0.8</formula>
    </cfRule>
  </conditionalFormatting>
  <conditionalFormatting sqref="P83">
    <cfRule type="cellIs" dxfId="5145" priority="1822" operator="greaterThan">
      <formula>0</formula>
    </cfRule>
  </conditionalFormatting>
  <conditionalFormatting sqref="P83">
    <cfRule type="cellIs" dxfId="5144" priority="1816" operator="greaterThan">
      <formula>0</formula>
    </cfRule>
  </conditionalFormatting>
  <conditionalFormatting sqref="Q83">
    <cfRule type="cellIs" dxfId="5143" priority="1821" operator="lessThan">
      <formula>0</formula>
    </cfRule>
  </conditionalFormatting>
  <conditionalFormatting sqref="R83">
    <cfRule type="cellIs" dxfId="5142" priority="1819" operator="lessThan">
      <formula>0.8</formula>
    </cfRule>
    <cfRule type="cellIs" dxfId="5141" priority="1820" operator="greaterThan">
      <formula>1</formula>
    </cfRule>
  </conditionalFormatting>
  <conditionalFormatting sqref="R83">
    <cfRule type="cellIs" dxfId="5140" priority="1817" operator="greaterThan">
      <formula>1</formula>
    </cfRule>
    <cfRule type="cellIs" dxfId="5139" priority="1818" operator="lessThan">
      <formula>0.8</formula>
    </cfRule>
  </conditionalFormatting>
  <conditionalFormatting sqref="P83">
    <cfRule type="cellIs" dxfId="5138" priority="1810" operator="greaterThan">
      <formula>0</formula>
    </cfRule>
  </conditionalFormatting>
  <conditionalFormatting sqref="Q83">
    <cfRule type="cellIs" dxfId="5137" priority="1815" operator="lessThan">
      <formula>0</formula>
    </cfRule>
  </conditionalFormatting>
  <conditionalFormatting sqref="R83">
    <cfRule type="cellIs" dxfId="5136" priority="1813" operator="lessThan">
      <formula>0.8</formula>
    </cfRule>
    <cfRule type="cellIs" dxfId="5135" priority="1814" operator="greaterThan">
      <formula>1</formula>
    </cfRule>
  </conditionalFormatting>
  <conditionalFormatting sqref="R83">
    <cfRule type="cellIs" dxfId="5134" priority="1811" operator="greaterThan">
      <formula>1</formula>
    </cfRule>
    <cfRule type="cellIs" dxfId="5133" priority="1812" operator="lessThan">
      <formula>0.8</formula>
    </cfRule>
  </conditionalFormatting>
  <conditionalFormatting sqref="R83">
    <cfRule type="cellIs" dxfId="5132" priority="1807" operator="lessThan">
      <formula>0.8</formula>
    </cfRule>
    <cfRule type="cellIs" dxfId="5131" priority="1808" operator="greaterThan">
      <formula>1</formula>
    </cfRule>
  </conditionalFormatting>
  <conditionalFormatting sqref="R83">
    <cfRule type="cellIs" dxfId="5130" priority="1805" operator="greaterThan">
      <formula>1</formula>
    </cfRule>
    <cfRule type="cellIs" dxfId="5129" priority="1806" operator="lessThan">
      <formula>0.8</formula>
    </cfRule>
  </conditionalFormatting>
  <conditionalFormatting sqref="P83">
    <cfRule type="cellIs" dxfId="5128" priority="1804" operator="greaterThan">
      <formula>0</formula>
    </cfRule>
  </conditionalFormatting>
  <conditionalFormatting sqref="Q83">
    <cfRule type="cellIs" dxfId="5127" priority="1809" operator="lessThan">
      <formula>0</formula>
    </cfRule>
  </conditionalFormatting>
  <conditionalFormatting sqref="P83">
    <cfRule type="cellIs" dxfId="5126" priority="1798" operator="greaterThan">
      <formula>0</formula>
    </cfRule>
  </conditionalFormatting>
  <conditionalFormatting sqref="Q83">
    <cfRule type="cellIs" dxfId="5125" priority="1803" operator="lessThan">
      <formula>0</formula>
    </cfRule>
  </conditionalFormatting>
  <conditionalFormatting sqref="R83">
    <cfRule type="cellIs" dxfId="5124" priority="1801" operator="lessThan">
      <formula>0.8</formula>
    </cfRule>
    <cfRule type="cellIs" dxfId="5123" priority="1802" operator="greaterThan">
      <formula>1</formula>
    </cfRule>
  </conditionalFormatting>
  <conditionalFormatting sqref="R83">
    <cfRule type="cellIs" dxfId="5122" priority="1799" operator="greaterThan">
      <formula>1</formula>
    </cfRule>
    <cfRule type="cellIs" dxfId="5121" priority="1800" operator="lessThan">
      <formula>0.8</formula>
    </cfRule>
  </conditionalFormatting>
  <conditionalFormatting sqref="R83">
    <cfRule type="cellIs" dxfId="5120" priority="1795" operator="lessThan">
      <formula>0.8</formula>
    </cfRule>
    <cfRule type="cellIs" dxfId="5119" priority="1796" operator="greaterThan">
      <formula>1</formula>
    </cfRule>
  </conditionalFormatting>
  <conditionalFormatting sqref="R83">
    <cfRule type="cellIs" dxfId="5118" priority="1793" operator="greaterThan">
      <formula>1</formula>
    </cfRule>
    <cfRule type="cellIs" dxfId="5117" priority="1794" operator="lessThan">
      <formula>0.8</formula>
    </cfRule>
  </conditionalFormatting>
  <conditionalFormatting sqref="P83">
    <cfRule type="cellIs" dxfId="5116" priority="1792" operator="greaterThan">
      <formula>0</formula>
    </cfRule>
  </conditionalFormatting>
  <conditionalFormatting sqref="Q83">
    <cfRule type="cellIs" dxfId="5115" priority="1797" operator="lessThan">
      <formula>0</formula>
    </cfRule>
  </conditionalFormatting>
  <conditionalFormatting sqref="R83">
    <cfRule type="cellIs" dxfId="5114" priority="1789" operator="lessThan">
      <formula>0.8</formula>
    </cfRule>
    <cfRule type="cellIs" dxfId="5113" priority="1790" operator="greaterThan">
      <formula>1</formula>
    </cfRule>
  </conditionalFormatting>
  <conditionalFormatting sqref="R83">
    <cfRule type="cellIs" dxfId="5112" priority="1787" operator="greaterThan">
      <formula>1</formula>
    </cfRule>
    <cfRule type="cellIs" dxfId="5111" priority="1788" operator="lessThan">
      <formula>0.8</formula>
    </cfRule>
  </conditionalFormatting>
  <conditionalFormatting sqref="P83">
    <cfRule type="cellIs" dxfId="5110" priority="1786" operator="greaterThan">
      <formula>0</formula>
    </cfRule>
  </conditionalFormatting>
  <conditionalFormatting sqref="Q83">
    <cfRule type="cellIs" dxfId="5109" priority="1791" operator="lessThan">
      <formula>0</formula>
    </cfRule>
  </conditionalFormatting>
  <conditionalFormatting sqref="Q83">
    <cfRule type="cellIs" dxfId="5108" priority="1785" operator="lessThan">
      <formula>0</formula>
    </cfRule>
  </conditionalFormatting>
  <conditionalFormatting sqref="R83">
    <cfRule type="cellIs" dxfId="5107" priority="1783" operator="lessThan">
      <formula>0.8</formula>
    </cfRule>
    <cfRule type="cellIs" dxfId="5106" priority="1784" operator="greaterThan">
      <formula>1</formula>
    </cfRule>
  </conditionalFormatting>
  <conditionalFormatting sqref="R83">
    <cfRule type="cellIs" dxfId="5105" priority="1781" operator="greaterThan">
      <formula>1</formula>
    </cfRule>
    <cfRule type="cellIs" dxfId="5104" priority="1782" operator="lessThan">
      <formula>0.8</formula>
    </cfRule>
  </conditionalFormatting>
  <conditionalFormatting sqref="P83">
    <cfRule type="cellIs" dxfId="5103" priority="1780" operator="greaterThan">
      <formula>0</formula>
    </cfRule>
  </conditionalFormatting>
  <conditionalFormatting sqref="Q83">
    <cfRule type="cellIs" dxfId="5102" priority="1774" operator="lessThan">
      <formula>0</formula>
    </cfRule>
  </conditionalFormatting>
  <conditionalFormatting sqref="R83">
    <cfRule type="cellIs" dxfId="5101" priority="1778" operator="lessThan">
      <formula>0.8</formula>
    </cfRule>
    <cfRule type="cellIs" dxfId="5100" priority="1779" operator="greaterThan">
      <formula>1</formula>
    </cfRule>
  </conditionalFormatting>
  <conditionalFormatting sqref="R83">
    <cfRule type="cellIs" dxfId="5099" priority="1776" operator="greaterThan">
      <formula>1</formula>
    </cfRule>
    <cfRule type="cellIs" dxfId="5098" priority="1777" operator="lessThan">
      <formula>0.8</formula>
    </cfRule>
  </conditionalFormatting>
  <conditionalFormatting sqref="P83">
    <cfRule type="cellIs" dxfId="5097" priority="1775" operator="greaterThan">
      <formula>0</formula>
    </cfRule>
  </conditionalFormatting>
  <conditionalFormatting sqref="Q83">
    <cfRule type="cellIs" dxfId="5096" priority="1773" operator="lessThan">
      <formula>0</formula>
    </cfRule>
  </conditionalFormatting>
  <conditionalFormatting sqref="R83">
    <cfRule type="cellIs" dxfId="5095" priority="1771" operator="lessThan">
      <formula>0.8</formula>
    </cfRule>
    <cfRule type="cellIs" dxfId="5094" priority="1772" operator="greaterThan">
      <formula>1</formula>
    </cfRule>
  </conditionalFormatting>
  <conditionalFormatting sqref="R83">
    <cfRule type="cellIs" dxfId="5093" priority="1769" operator="greaterThan">
      <formula>1</formula>
    </cfRule>
    <cfRule type="cellIs" dxfId="5092" priority="1770" operator="lessThan">
      <formula>0.8</formula>
    </cfRule>
  </conditionalFormatting>
  <conditionalFormatting sqref="P83">
    <cfRule type="cellIs" dxfId="5091" priority="1768" operator="greaterThan">
      <formula>0</formula>
    </cfRule>
  </conditionalFormatting>
  <conditionalFormatting sqref="Q83">
    <cfRule type="cellIs" dxfId="5090" priority="1767" operator="lessThan">
      <formula>0</formula>
    </cfRule>
  </conditionalFormatting>
  <conditionalFormatting sqref="R83">
    <cfRule type="cellIs" dxfId="5089" priority="1765" operator="lessThan">
      <formula>0.8</formula>
    </cfRule>
    <cfRule type="cellIs" dxfId="5088" priority="1766" operator="greaterThan">
      <formula>1</formula>
    </cfRule>
  </conditionalFormatting>
  <conditionalFormatting sqref="R83">
    <cfRule type="cellIs" dxfId="5087" priority="1763" operator="greaterThan">
      <formula>1</formula>
    </cfRule>
    <cfRule type="cellIs" dxfId="5086" priority="1764" operator="lessThan">
      <formula>0.8</formula>
    </cfRule>
  </conditionalFormatting>
  <conditionalFormatting sqref="P83">
    <cfRule type="cellIs" dxfId="5085" priority="1762" operator="greaterThan">
      <formula>0</formula>
    </cfRule>
  </conditionalFormatting>
  <conditionalFormatting sqref="Q83">
    <cfRule type="cellIs" dxfId="5084" priority="1761" operator="lessThan">
      <formula>0</formula>
    </cfRule>
  </conditionalFormatting>
  <conditionalFormatting sqref="R83">
    <cfRule type="cellIs" dxfId="5083" priority="1759" operator="lessThan">
      <formula>0.8</formula>
    </cfRule>
    <cfRule type="cellIs" dxfId="5082" priority="1760" operator="greaterThan">
      <formula>1</formula>
    </cfRule>
  </conditionalFormatting>
  <conditionalFormatting sqref="R83">
    <cfRule type="cellIs" dxfId="5081" priority="1757" operator="greaterThan">
      <formula>1</formula>
    </cfRule>
    <cfRule type="cellIs" dxfId="5080" priority="1758" operator="lessThan">
      <formula>0.8</formula>
    </cfRule>
  </conditionalFormatting>
  <conditionalFormatting sqref="P83">
    <cfRule type="cellIs" dxfId="5079" priority="1756" operator="greaterThan">
      <formula>0</formula>
    </cfRule>
  </conditionalFormatting>
  <conditionalFormatting sqref="Q83">
    <cfRule type="cellIs" dxfId="5078" priority="1755" operator="lessThan">
      <formula>0</formula>
    </cfRule>
  </conditionalFormatting>
  <conditionalFormatting sqref="R83">
    <cfRule type="cellIs" dxfId="5077" priority="1753" operator="lessThan">
      <formula>0.8</formula>
    </cfRule>
    <cfRule type="cellIs" dxfId="5076" priority="1754" operator="greaterThan">
      <formula>1</formula>
    </cfRule>
  </conditionalFormatting>
  <conditionalFormatting sqref="R83">
    <cfRule type="cellIs" dxfId="5075" priority="1751" operator="greaterThan">
      <formula>1</formula>
    </cfRule>
    <cfRule type="cellIs" dxfId="5074" priority="1752" operator="lessThan">
      <formula>0.8</formula>
    </cfRule>
  </conditionalFormatting>
  <conditionalFormatting sqref="P83">
    <cfRule type="cellIs" dxfId="5073" priority="1750" operator="greaterThan">
      <formula>0</formula>
    </cfRule>
  </conditionalFormatting>
  <conditionalFormatting sqref="Q83">
    <cfRule type="cellIs" dxfId="5072" priority="1749" operator="lessThan">
      <formula>0</formula>
    </cfRule>
  </conditionalFormatting>
  <conditionalFormatting sqref="R83">
    <cfRule type="cellIs" dxfId="5071" priority="1747" operator="lessThan">
      <formula>0.8</formula>
    </cfRule>
    <cfRule type="cellIs" dxfId="5070" priority="1748" operator="greaterThan">
      <formula>1</formula>
    </cfRule>
  </conditionalFormatting>
  <conditionalFormatting sqref="R83">
    <cfRule type="cellIs" dxfId="5069" priority="1745" operator="greaterThan">
      <formula>1</formula>
    </cfRule>
    <cfRule type="cellIs" dxfId="5068" priority="1746" operator="lessThan">
      <formula>0.8</formula>
    </cfRule>
  </conditionalFormatting>
  <conditionalFormatting sqref="P83">
    <cfRule type="cellIs" dxfId="5067" priority="1744" operator="greaterThan">
      <formula>0</formula>
    </cfRule>
  </conditionalFormatting>
  <conditionalFormatting sqref="P83">
    <cfRule type="cellIs" dxfId="5066" priority="1738" operator="greaterThan">
      <formula>0</formula>
    </cfRule>
  </conditionalFormatting>
  <conditionalFormatting sqref="Q83">
    <cfRule type="cellIs" dxfId="5065" priority="1743" operator="lessThan">
      <formula>0</formula>
    </cfRule>
  </conditionalFormatting>
  <conditionalFormatting sqref="R83">
    <cfRule type="cellIs" dxfId="5064" priority="1741" operator="lessThan">
      <formula>0.8</formula>
    </cfRule>
    <cfRule type="cellIs" dxfId="5063" priority="1742" operator="greaterThan">
      <formula>1</formula>
    </cfRule>
  </conditionalFormatting>
  <conditionalFormatting sqref="R83">
    <cfRule type="cellIs" dxfId="5062" priority="1739" operator="greaterThan">
      <formula>1</formula>
    </cfRule>
    <cfRule type="cellIs" dxfId="5061" priority="1740" operator="lessThan">
      <formula>0.8</formula>
    </cfRule>
  </conditionalFormatting>
  <conditionalFormatting sqref="P83">
    <cfRule type="cellIs" dxfId="5060" priority="1732" operator="greaterThan">
      <formula>0</formula>
    </cfRule>
  </conditionalFormatting>
  <conditionalFormatting sqref="Q83">
    <cfRule type="cellIs" dxfId="5059" priority="1737" operator="lessThan">
      <formula>0</formula>
    </cfRule>
  </conditionalFormatting>
  <conditionalFormatting sqref="R83">
    <cfRule type="cellIs" dxfId="5058" priority="1735" operator="lessThan">
      <formula>0.8</formula>
    </cfRule>
    <cfRule type="cellIs" dxfId="5057" priority="1736" operator="greaterThan">
      <formula>1</formula>
    </cfRule>
  </conditionalFormatting>
  <conditionalFormatting sqref="R83">
    <cfRule type="cellIs" dxfId="5056" priority="1733" operator="greaterThan">
      <formula>1</formula>
    </cfRule>
    <cfRule type="cellIs" dxfId="5055" priority="1734" operator="lessThan">
      <formula>0.8</formula>
    </cfRule>
  </conditionalFormatting>
  <conditionalFormatting sqref="R83">
    <cfRule type="cellIs" dxfId="5054" priority="1729" operator="lessThan">
      <formula>0.8</formula>
    </cfRule>
    <cfRule type="cellIs" dxfId="5053" priority="1730" operator="greaterThan">
      <formula>1</formula>
    </cfRule>
  </conditionalFormatting>
  <conditionalFormatting sqref="R83">
    <cfRule type="cellIs" dxfId="5052" priority="1727" operator="greaterThan">
      <formula>1</formula>
    </cfRule>
    <cfRule type="cellIs" dxfId="5051" priority="1728" operator="lessThan">
      <formula>0.8</formula>
    </cfRule>
  </conditionalFormatting>
  <conditionalFormatting sqref="P83">
    <cfRule type="cellIs" dxfId="5050" priority="1726" operator="greaterThan">
      <formula>0</formula>
    </cfRule>
  </conditionalFormatting>
  <conditionalFormatting sqref="Q83">
    <cfRule type="cellIs" dxfId="5049" priority="1731" operator="lessThan">
      <formula>0</formula>
    </cfRule>
  </conditionalFormatting>
  <conditionalFormatting sqref="Q83">
    <cfRule type="cellIs" dxfId="5048" priority="1720" operator="lessThan">
      <formula>0</formula>
    </cfRule>
  </conditionalFormatting>
  <conditionalFormatting sqref="P83">
    <cfRule type="cellIs" dxfId="5047" priority="1721" operator="greaterThan">
      <formula>0</formula>
    </cfRule>
  </conditionalFormatting>
  <conditionalFormatting sqref="R83">
    <cfRule type="cellIs" dxfId="5046" priority="1724" operator="lessThan">
      <formula>0.8</formula>
    </cfRule>
    <cfRule type="cellIs" dxfId="5045" priority="1725" operator="greaterThan">
      <formula>1</formula>
    </cfRule>
  </conditionalFormatting>
  <conditionalFormatting sqref="R83">
    <cfRule type="cellIs" dxfId="5044" priority="1722" operator="greaterThan">
      <formula>1</formula>
    </cfRule>
    <cfRule type="cellIs" dxfId="5043" priority="1723" operator="lessThan">
      <formula>0.8</formula>
    </cfRule>
  </conditionalFormatting>
  <conditionalFormatting sqref="Q83">
    <cfRule type="cellIs" dxfId="5042" priority="1714" operator="lessThan">
      <formula>0</formula>
    </cfRule>
  </conditionalFormatting>
  <conditionalFormatting sqref="R83">
    <cfRule type="cellIs" dxfId="5041" priority="1718" operator="lessThan">
      <formula>0.8</formula>
    </cfRule>
    <cfRule type="cellIs" dxfId="5040" priority="1719" operator="greaterThan">
      <formula>1</formula>
    </cfRule>
  </conditionalFormatting>
  <conditionalFormatting sqref="R83">
    <cfRule type="cellIs" dxfId="5039" priority="1716" operator="greaterThan">
      <formula>1</formula>
    </cfRule>
    <cfRule type="cellIs" dxfId="5038" priority="1717" operator="lessThan">
      <formula>0.8</formula>
    </cfRule>
  </conditionalFormatting>
  <conditionalFormatting sqref="P83">
    <cfRule type="cellIs" dxfId="5037" priority="1715" operator="greaterThan">
      <formula>0</formula>
    </cfRule>
  </conditionalFormatting>
  <conditionalFormatting sqref="Q83">
    <cfRule type="cellIs" dxfId="5036" priority="1713" operator="lessThan">
      <formula>0</formula>
    </cfRule>
  </conditionalFormatting>
  <conditionalFormatting sqref="R83">
    <cfRule type="cellIs" dxfId="5035" priority="1711" operator="lessThan">
      <formula>0.8</formula>
    </cfRule>
    <cfRule type="cellIs" dxfId="5034" priority="1712" operator="greaterThan">
      <formula>1</formula>
    </cfRule>
  </conditionalFormatting>
  <conditionalFormatting sqref="R83">
    <cfRule type="cellIs" dxfId="5033" priority="1709" operator="greaterThan">
      <formula>1</formula>
    </cfRule>
    <cfRule type="cellIs" dxfId="5032" priority="1710" operator="lessThan">
      <formula>0.8</formula>
    </cfRule>
  </conditionalFormatting>
  <conditionalFormatting sqref="P83">
    <cfRule type="cellIs" dxfId="5031" priority="1708" operator="greaterThan">
      <formula>0</formula>
    </cfRule>
  </conditionalFormatting>
  <conditionalFormatting sqref="Q83">
    <cfRule type="cellIs" dxfId="5030" priority="1707" operator="lessThan">
      <formula>0</formula>
    </cfRule>
  </conditionalFormatting>
  <conditionalFormatting sqref="R83">
    <cfRule type="cellIs" dxfId="5029" priority="1705" operator="lessThan">
      <formula>0.8</formula>
    </cfRule>
    <cfRule type="cellIs" dxfId="5028" priority="1706" operator="greaterThan">
      <formula>1</formula>
    </cfRule>
  </conditionalFormatting>
  <conditionalFormatting sqref="R83">
    <cfRule type="cellIs" dxfId="5027" priority="1703" operator="greaterThan">
      <formula>1</formula>
    </cfRule>
    <cfRule type="cellIs" dxfId="5026" priority="1704" operator="lessThan">
      <formula>0.8</formula>
    </cfRule>
  </conditionalFormatting>
  <conditionalFormatting sqref="P83">
    <cfRule type="cellIs" dxfId="5025" priority="1702" operator="greaterThan">
      <formula>0</formula>
    </cfRule>
  </conditionalFormatting>
  <conditionalFormatting sqref="Q83">
    <cfRule type="cellIs" dxfId="5024" priority="1701" operator="lessThan">
      <formula>0</formula>
    </cfRule>
  </conditionalFormatting>
  <conditionalFormatting sqref="R83">
    <cfRule type="cellIs" dxfId="5023" priority="1699" operator="lessThan">
      <formula>0.8</formula>
    </cfRule>
    <cfRule type="cellIs" dxfId="5022" priority="1700" operator="greaterThan">
      <formula>1</formula>
    </cfRule>
  </conditionalFormatting>
  <conditionalFormatting sqref="R83">
    <cfRule type="cellIs" dxfId="5021" priority="1697" operator="greaterThan">
      <formula>1</formula>
    </cfRule>
    <cfRule type="cellIs" dxfId="5020" priority="1698" operator="lessThan">
      <formula>0.8</formula>
    </cfRule>
  </conditionalFormatting>
  <conditionalFormatting sqref="P83">
    <cfRule type="cellIs" dxfId="5019" priority="1696" operator="greaterThan">
      <formula>0</formula>
    </cfRule>
  </conditionalFormatting>
  <conditionalFormatting sqref="Q32:Q39">
    <cfRule type="cellIs" dxfId="5018" priority="1690" operator="lessThan">
      <formula>0</formula>
    </cfRule>
  </conditionalFormatting>
  <conditionalFormatting sqref="P32:P39">
    <cfRule type="cellIs" dxfId="5017" priority="1691" operator="greaterThan">
      <formula>0</formula>
    </cfRule>
  </conditionalFormatting>
  <conditionalFormatting sqref="R32:R39">
    <cfRule type="cellIs" dxfId="5016" priority="1694" operator="lessThan">
      <formula>0.8</formula>
    </cfRule>
    <cfRule type="cellIs" dxfId="5015" priority="1695" operator="greaterThan">
      <formula>1</formula>
    </cfRule>
  </conditionalFormatting>
  <conditionalFormatting sqref="R32:R39">
    <cfRule type="cellIs" dxfId="5014" priority="1692" operator="greaterThan">
      <formula>1</formula>
    </cfRule>
    <cfRule type="cellIs" dxfId="5013" priority="1693" operator="lessThan">
      <formula>0.8</formula>
    </cfRule>
  </conditionalFormatting>
  <conditionalFormatting sqref="Q32:Q39">
    <cfRule type="cellIs" dxfId="5012" priority="1684" operator="lessThan">
      <formula>0</formula>
    </cfRule>
  </conditionalFormatting>
  <conditionalFormatting sqref="R32:R39">
    <cfRule type="cellIs" dxfId="5011" priority="1688" operator="lessThan">
      <formula>0.8</formula>
    </cfRule>
    <cfRule type="cellIs" dxfId="5010" priority="1689" operator="greaterThan">
      <formula>1</formula>
    </cfRule>
  </conditionalFormatting>
  <conditionalFormatting sqref="R32:R39">
    <cfRule type="cellIs" dxfId="5009" priority="1686" operator="greaterThan">
      <formula>1</formula>
    </cfRule>
    <cfRule type="cellIs" dxfId="5008" priority="1687" operator="lessThan">
      <formula>0.8</formula>
    </cfRule>
  </conditionalFormatting>
  <conditionalFormatting sqref="P32:P39">
    <cfRule type="cellIs" dxfId="5007" priority="1685" operator="greaterThan">
      <formula>0</formula>
    </cfRule>
  </conditionalFormatting>
  <conditionalFormatting sqref="Q32:Q39">
    <cfRule type="cellIs" dxfId="5006" priority="1683" operator="lessThan">
      <formula>0</formula>
    </cfRule>
  </conditionalFormatting>
  <conditionalFormatting sqref="R32:R39">
    <cfRule type="cellIs" dxfId="5005" priority="1681" operator="lessThan">
      <formula>0.8</formula>
    </cfRule>
    <cfRule type="cellIs" dxfId="5004" priority="1682" operator="greaterThan">
      <formula>1</formula>
    </cfRule>
  </conditionalFormatting>
  <conditionalFormatting sqref="R32:R39">
    <cfRule type="cellIs" dxfId="5003" priority="1679" operator="greaterThan">
      <formula>1</formula>
    </cfRule>
    <cfRule type="cellIs" dxfId="5002" priority="1680" operator="lessThan">
      <formula>0.8</formula>
    </cfRule>
  </conditionalFormatting>
  <conditionalFormatting sqref="P32:P39">
    <cfRule type="cellIs" dxfId="5001" priority="1678" operator="greaterThan">
      <formula>0</formula>
    </cfRule>
  </conditionalFormatting>
  <conditionalFormatting sqref="Q32:Q39">
    <cfRule type="cellIs" dxfId="5000" priority="1677" operator="lessThan">
      <formula>0</formula>
    </cfRule>
  </conditionalFormatting>
  <conditionalFormatting sqref="R32:R39">
    <cfRule type="cellIs" dxfId="4999" priority="1675" operator="lessThan">
      <formula>0.8</formula>
    </cfRule>
    <cfRule type="cellIs" dxfId="4998" priority="1676" operator="greaterThan">
      <formula>1</formula>
    </cfRule>
  </conditionalFormatting>
  <conditionalFormatting sqref="R32:R39">
    <cfRule type="cellIs" dxfId="4997" priority="1673" operator="greaterThan">
      <formula>1</formula>
    </cfRule>
    <cfRule type="cellIs" dxfId="4996" priority="1674" operator="lessThan">
      <formula>0.8</formula>
    </cfRule>
  </conditionalFormatting>
  <conditionalFormatting sqref="P32:P39">
    <cfRule type="cellIs" dxfId="4995" priority="1672" operator="greaterThan">
      <formula>0</formula>
    </cfRule>
  </conditionalFormatting>
  <conditionalFormatting sqref="Q32:Q39">
    <cfRule type="cellIs" dxfId="4994" priority="1666" operator="lessThan">
      <formula>0</formula>
    </cfRule>
  </conditionalFormatting>
  <conditionalFormatting sqref="R32:R39">
    <cfRule type="cellIs" dxfId="4993" priority="1670" operator="lessThan">
      <formula>0.8</formula>
    </cfRule>
    <cfRule type="cellIs" dxfId="4992" priority="1671" operator="greaterThan">
      <formula>1</formula>
    </cfRule>
  </conditionalFormatting>
  <conditionalFormatting sqref="R32:R39">
    <cfRule type="cellIs" dxfId="4991" priority="1668" operator="greaterThan">
      <formula>1</formula>
    </cfRule>
    <cfRule type="cellIs" dxfId="4990" priority="1669" operator="lessThan">
      <formula>0.8</formula>
    </cfRule>
  </conditionalFormatting>
  <conditionalFormatting sqref="P32:P39">
    <cfRule type="cellIs" dxfId="4989" priority="1667" operator="greaterThan">
      <formula>0</formula>
    </cfRule>
  </conditionalFormatting>
  <conditionalFormatting sqref="Q32:Q39">
    <cfRule type="cellIs" dxfId="4988" priority="1665" operator="lessThan">
      <formula>0</formula>
    </cfRule>
  </conditionalFormatting>
  <conditionalFormatting sqref="R32:R39">
    <cfRule type="cellIs" dxfId="4987" priority="1663" operator="lessThan">
      <formula>0.8</formula>
    </cfRule>
    <cfRule type="cellIs" dxfId="4986" priority="1664" operator="greaterThan">
      <formula>1</formula>
    </cfRule>
  </conditionalFormatting>
  <conditionalFormatting sqref="R32:R39">
    <cfRule type="cellIs" dxfId="4985" priority="1661" operator="greaterThan">
      <formula>1</formula>
    </cfRule>
    <cfRule type="cellIs" dxfId="4984" priority="1662" operator="lessThan">
      <formula>0.8</formula>
    </cfRule>
  </conditionalFormatting>
  <conditionalFormatting sqref="P32:P39">
    <cfRule type="cellIs" dxfId="4983" priority="1660" operator="greaterThan">
      <formula>0</formula>
    </cfRule>
  </conditionalFormatting>
  <conditionalFormatting sqref="Q32:Q39">
    <cfRule type="cellIs" dxfId="4982" priority="1659" operator="lessThan">
      <formula>0</formula>
    </cfRule>
  </conditionalFormatting>
  <conditionalFormatting sqref="R32:R39">
    <cfRule type="cellIs" dxfId="4981" priority="1657" operator="lessThan">
      <formula>0.8</formula>
    </cfRule>
    <cfRule type="cellIs" dxfId="4980" priority="1658" operator="greaterThan">
      <formula>1</formula>
    </cfRule>
  </conditionalFormatting>
  <conditionalFormatting sqref="R32:R39">
    <cfRule type="cellIs" dxfId="4979" priority="1655" operator="greaterThan">
      <formula>1</formula>
    </cfRule>
    <cfRule type="cellIs" dxfId="4978" priority="1656" operator="lessThan">
      <formula>0.8</formula>
    </cfRule>
  </conditionalFormatting>
  <conditionalFormatting sqref="P32:P39">
    <cfRule type="cellIs" dxfId="4977" priority="1654" operator="greaterThan">
      <formula>0</formula>
    </cfRule>
  </conditionalFormatting>
  <conditionalFormatting sqref="Q32:Q39">
    <cfRule type="cellIs" dxfId="4976" priority="1653" operator="lessThan">
      <formula>0</formula>
    </cfRule>
  </conditionalFormatting>
  <conditionalFormatting sqref="R32:R39">
    <cfRule type="cellIs" dxfId="4975" priority="1651" operator="lessThan">
      <formula>0.8</formula>
    </cfRule>
    <cfRule type="cellIs" dxfId="4974" priority="1652" operator="greaterThan">
      <formula>1</formula>
    </cfRule>
  </conditionalFormatting>
  <conditionalFormatting sqref="R32:R39">
    <cfRule type="cellIs" dxfId="4973" priority="1649" operator="greaterThan">
      <formula>1</formula>
    </cfRule>
    <cfRule type="cellIs" dxfId="4972" priority="1650" operator="lessThan">
      <formula>0.8</formula>
    </cfRule>
  </conditionalFormatting>
  <conditionalFormatting sqref="P32:P39">
    <cfRule type="cellIs" dxfId="4971" priority="1648" operator="greaterThan">
      <formula>0</formula>
    </cfRule>
  </conditionalFormatting>
  <conditionalFormatting sqref="Q32:Q39">
    <cfRule type="cellIs" dxfId="4970" priority="1647" operator="lessThan">
      <formula>0</formula>
    </cfRule>
  </conditionalFormatting>
  <conditionalFormatting sqref="R32:R39">
    <cfRule type="cellIs" dxfId="4969" priority="1645" operator="lessThan">
      <formula>0.8</formula>
    </cfRule>
    <cfRule type="cellIs" dxfId="4968" priority="1646" operator="greaterThan">
      <formula>1</formula>
    </cfRule>
  </conditionalFormatting>
  <conditionalFormatting sqref="R32:R39">
    <cfRule type="cellIs" dxfId="4967" priority="1643" operator="greaterThan">
      <formula>1</formula>
    </cfRule>
    <cfRule type="cellIs" dxfId="4966" priority="1644" operator="lessThan">
      <formula>0.8</formula>
    </cfRule>
  </conditionalFormatting>
  <conditionalFormatting sqref="P32:P39">
    <cfRule type="cellIs" dxfId="4965" priority="1642" operator="greaterThan">
      <formula>0</formula>
    </cfRule>
  </conditionalFormatting>
  <conditionalFormatting sqref="Q32:Q39">
    <cfRule type="cellIs" dxfId="4964" priority="1641" operator="lessThan">
      <formula>0</formula>
    </cfRule>
  </conditionalFormatting>
  <conditionalFormatting sqref="R32:R39">
    <cfRule type="cellIs" dxfId="4963" priority="1639" operator="lessThan">
      <formula>0.8</formula>
    </cfRule>
    <cfRule type="cellIs" dxfId="4962" priority="1640" operator="greaterThan">
      <formula>1</formula>
    </cfRule>
  </conditionalFormatting>
  <conditionalFormatting sqref="R32:R39">
    <cfRule type="cellIs" dxfId="4961" priority="1637" operator="greaterThan">
      <formula>1</formula>
    </cfRule>
    <cfRule type="cellIs" dxfId="4960" priority="1638" operator="lessThan">
      <formula>0.8</formula>
    </cfRule>
  </conditionalFormatting>
  <conditionalFormatting sqref="P32:P39">
    <cfRule type="cellIs" dxfId="4959" priority="1636" operator="greaterThan">
      <formula>0</formula>
    </cfRule>
  </conditionalFormatting>
  <conditionalFormatting sqref="P32:P39">
    <cfRule type="cellIs" dxfId="4958" priority="1630" operator="greaterThan">
      <formula>0</formula>
    </cfRule>
  </conditionalFormatting>
  <conditionalFormatting sqref="Q32:Q39">
    <cfRule type="cellIs" dxfId="4957" priority="1635" operator="lessThan">
      <formula>0</formula>
    </cfRule>
  </conditionalFormatting>
  <conditionalFormatting sqref="R32:R39">
    <cfRule type="cellIs" dxfId="4956" priority="1633" operator="lessThan">
      <formula>0.8</formula>
    </cfRule>
    <cfRule type="cellIs" dxfId="4955" priority="1634" operator="greaterThan">
      <formula>1</formula>
    </cfRule>
  </conditionalFormatting>
  <conditionalFormatting sqref="R32:R39">
    <cfRule type="cellIs" dxfId="4954" priority="1631" operator="greaterThan">
      <formula>1</formula>
    </cfRule>
    <cfRule type="cellIs" dxfId="4953" priority="1632" operator="lessThan">
      <formula>0.8</formula>
    </cfRule>
  </conditionalFormatting>
  <conditionalFormatting sqref="P32:P39">
    <cfRule type="cellIs" dxfId="4952" priority="1624" operator="greaterThan">
      <formula>0</formula>
    </cfRule>
  </conditionalFormatting>
  <conditionalFormatting sqref="Q32:Q39">
    <cfRule type="cellIs" dxfId="4951" priority="1629" operator="lessThan">
      <formula>0</formula>
    </cfRule>
  </conditionalFormatting>
  <conditionalFormatting sqref="R32:R39">
    <cfRule type="cellIs" dxfId="4950" priority="1627" operator="lessThan">
      <formula>0.8</formula>
    </cfRule>
    <cfRule type="cellIs" dxfId="4949" priority="1628" operator="greaterThan">
      <formula>1</formula>
    </cfRule>
  </conditionalFormatting>
  <conditionalFormatting sqref="R32:R39">
    <cfRule type="cellIs" dxfId="4948" priority="1625" operator="greaterThan">
      <formula>1</formula>
    </cfRule>
    <cfRule type="cellIs" dxfId="4947" priority="1626" operator="lessThan">
      <formula>0.8</formula>
    </cfRule>
  </conditionalFormatting>
  <conditionalFormatting sqref="R32:R39">
    <cfRule type="cellIs" dxfId="4946" priority="1621" operator="lessThan">
      <formula>0.8</formula>
    </cfRule>
    <cfRule type="cellIs" dxfId="4945" priority="1622" operator="greaterThan">
      <formula>1</formula>
    </cfRule>
  </conditionalFormatting>
  <conditionalFormatting sqref="R32:R39">
    <cfRule type="cellIs" dxfId="4944" priority="1619" operator="greaterThan">
      <formula>1</formula>
    </cfRule>
    <cfRule type="cellIs" dxfId="4943" priority="1620" operator="lessThan">
      <formula>0.8</formula>
    </cfRule>
  </conditionalFormatting>
  <conditionalFormatting sqref="P32:P39">
    <cfRule type="cellIs" dxfId="4942" priority="1618" operator="greaterThan">
      <formula>0</formula>
    </cfRule>
  </conditionalFormatting>
  <conditionalFormatting sqref="Q32:Q39">
    <cfRule type="cellIs" dxfId="4941" priority="1623" operator="lessThan">
      <formula>0</formula>
    </cfRule>
  </conditionalFormatting>
  <conditionalFormatting sqref="Q32:Q39">
    <cfRule type="cellIs" dxfId="4940" priority="1612" operator="lessThan">
      <formula>0</formula>
    </cfRule>
  </conditionalFormatting>
  <conditionalFormatting sqref="P32:P39">
    <cfRule type="cellIs" dxfId="4939" priority="1613" operator="greaterThan">
      <formula>0</formula>
    </cfRule>
  </conditionalFormatting>
  <conditionalFormatting sqref="R32:R39">
    <cfRule type="cellIs" dxfId="4938" priority="1616" operator="lessThan">
      <formula>0.8</formula>
    </cfRule>
    <cfRule type="cellIs" dxfId="4937" priority="1617" operator="greaterThan">
      <formula>1</formula>
    </cfRule>
  </conditionalFormatting>
  <conditionalFormatting sqref="R32:R39">
    <cfRule type="cellIs" dxfId="4936" priority="1614" operator="greaterThan">
      <formula>1</formula>
    </cfRule>
    <cfRule type="cellIs" dxfId="4935" priority="1615" operator="lessThan">
      <formula>0.8</formula>
    </cfRule>
  </conditionalFormatting>
  <conditionalFormatting sqref="Q32:Q39">
    <cfRule type="cellIs" dxfId="4934" priority="1606" operator="lessThan">
      <formula>0</formula>
    </cfRule>
  </conditionalFormatting>
  <conditionalFormatting sqref="R32:R39">
    <cfRule type="cellIs" dxfId="4933" priority="1610" operator="lessThan">
      <formula>0.8</formula>
    </cfRule>
    <cfRule type="cellIs" dxfId="4932" priority="1611" operator="greaterThan">
      <formula>1</formula>
    </cfRule>
  </conditionalFormatting>
  <conditionalFormatting sqref="R32:R39">
    <cfRule type="cellIs" dxfId="4931" priority="1608" operator="greaterThan">
      <formula>1</formula>
    </cfRule>
    <cfRule type="cellIs" dxfId="4930" priority="1609" operator="lessThan">
      <formula>0.8</formula>
    </cfRule>
  </conditionalFormatting>
  <conditionalFormatting sqref="P32:P39">
    <cfRule type="cellIs" dxfId="4929" priority="1607" operator="greaterThan">
      <formula>0</formula>
    </cfRule>
  </conditionalFormatting>
  <conditionalFormatting sqref="Q32:Q39">
    <cfRule type="cellIs" dxfId="4928" priority="1605" operator="lessThan">
      <formula>0</formula>
    </cfRule>
  </conditionalFormatting>
  <conditionalFormatting sqref="R32:R39">
    <cfRule type="cellIs" dxfId="4927" priority="1603" operator="lessThan">
      <formula>0.8</formula>
    </cfRule>
    <cfRule type="cellIs" dxfId="4926" priority="1604" operator="greaterThan">
      <formula>1</formula>
    </cfRule>
  </conditionalFormatting>
  <conditionalFormatting sqref="R32:R39">
    <cfRule type="cellIs" dxfId="4925" priority="1601" operator="greaterThan">
      <formula>1</formula>
    </cfRule>
    <cfRule type="cellIs" dxfId="4924" priority="1602" operator="lessThan">
      <formula>0.8</formula>
    </cfRule>
  </conditionalFormatting>
  <conditionalFormatting sqref="P32:P39">
    <cfRule type="cellIs" dxfId="4923" priority="1600" operator="greaterThan">
      <formula>0</formula>
    </cfRule>
  </conditionalFormatting>
  <conditionalFormatting sqref="Q32:Q39">
    <cfRule type="cellIs" dxfId="4922" priority="1599" operator="lessThan">
      <formula>0</formula>
    </cfRule>
  </conditionalFormatting>
  <conditionalFormatting sqref="R32:R39">
    <cfRule type="cellIs" dxfId="4921" priority="1597" operator="lessThan">
      <formula>0.8</formula>
    </cfRule>
    <cfRule type="cellIs" dxfId="4920" priority="1598" operator="greaterThan">
      <formula>1</formula>
    </cfRule>
  </conditionalFormatting>
  <conditionalFormatting sqref="R32:R39">
    <cfRule type="cellIs" dxfId="4919" priority="1595" operator="greaterThan">
      <formula>1</formula>
    </cfRule>
    <cfRule type="cellIs" dxfId="4918" priority="1596" operator="lessThan">
      <formula>0.8</formula>
    </cfRule>
  </conditionalFormatting>
  <conditionalFormatting sqref="P32:P39">
    <cfRule type="cellIs" dxfId="4917" priority="1594" operator="greaterThan">
      <formula>0</formula>
    </cfRule>
  </conditionalFormatting>
  <conditionalFormatting sqref="Q32:Q39">
    <cfRule type="cellIs" dxfId="4916" priority="1588" operator="lessThan">
      <formula>0</formula>
    </cfRule>
  </conditionalFormatting>
  <conditionalFormatting sqref="P32:P39">
    <cfRule type="cellIs" dxfId="4915" priority="1589" operator="greaterThan">
      <formula>0</formula>
    </cfRule>
  </conditionalFormatting>
  <conditionalFormatting sqref="R32:R39">
    <cfRule type="cellIs" dxfId="4914" priority="1592" operator="lessThan">
      <formula>0.8</formula>
    </cfRule>
    <cfRule type="cellIs" dxfId="4913" priority="1593" operator="greaterThan">
      <formula>1</formula>
    </cfRule>
  </conditionalFormatting>
  <conditionalFormatting sqref="R32:R39">
    <cfRule type="cellIs" dxfId="4912" priority="1590" operator="greaterThan">
      <formula>1</formula>
    </cfRule>
    <cfRule type="cellIs" dxfId="4911" priority="1591" operator="lessThan">
      <formula>0.8</formula>
    </cfRule>
  </conditionalFormatting>
  <conditionalFormatting sqref="Q32:Q39">
    <cfRule type="cellIs" dxfId="4910" priority="1582" operator="lessThan">
      <formula>0</formula>
    </cfRule>
  </conditionalFormatting>
  <conditionalFormatting sqref="R32:R39">
    <cfRule type="cellIs" dxfId="4909" priority="1586" operator="lessThan">
      <formula>0.8</formula>
    </cfRule>
    <cfRule type="cellIs" dxfId="4908" priority="1587" operator="greaterThan">
      <formula>1</formula>
    </cfRule>
  </conditionalFormatting>
  <conditionalFormatting sqref="R32:R39">
    <cfRule type="cellIs" dxfId="4907" priority="1584" operator="greaterThan">
      <formula>1</formula>
    </cfRule>
    <cfRule type="cellIs" dxfId="4906" priority="1585" operator="lessThan">
      <formula>0.8</formula>
    </cfRule>
  </conditionalFormatting>
  <conditionalFormatting sqref="P32:P39">
    <cfRule type="cellIs" dxfId="4905" priority="1583" operator="greaterThan">
      <formula>0</formula>
    </cfRule>
  </conditionalFormatting>
  <conditionalFormatting sqref="Q32:Q39">
    <cfRule type="cellIs" dxfId="4904" priority="1581" operator="lessThan">
      <formula>0</formula>
    </cfRule>
  </conditionalFormatting>
  <conditionalFormatting sqref="R32:R39">
    <cfRule type="cellIs" dxfId="4903" priority="1579" operator="lessThan">
      <formula>0.8</formula>
    </cfRule>
    <cfRule type="cellIs" dxfId="4902" priority="1580" operator="greaterThan">
      <formula>1</formula>
    </cfRule>
  </conditionalFormatting>
  <conditionalFormatting sqref="R32:R39">
    <cfRule type="cellIs" dxfId="4901" priority="1577" operator="greaterThan">
      <formula>1</formula>
    </cfRule>
    <cfRule type="cellIs" dxfId="4900" priority="1578" operator="lessThan">
      <formula>0.8</formula>
    </cfRule>
  </conditionalFormatting>
  <conditionalFormatting sqref="P32:P39">
    <cfRule type="cellIs" dxfId="4899" priority="1576" operator="greaterThan">
      <formula>0</formula>
    </cfRule>
  </conditionalFormatting>
  <conditionalFormatting sqref="Q32:Q39">
    <cfRule type="cellIs" dxfId="4898" priority="1575" operator="lessThan">
      <formula>0</formula>
    </cfRule>
  </conditionalFormatting>
  <conditionalFormatting sqref="R32:R39">
    <cfRule type="cellIs" dxfId="4897" priority="1573" operator="lessThan">
      <formula>0.8</formula>
    </cfRule>
    <cfRule type="cellIs" dxfId="4896" priority="1574" operator="greaterThan">
      <formula>1</formula>
    </cfRule>
  </conditionalFormatting>
  <conditionalFormatting sqref="R32:R39">
    <cfRule type="cellIs" dxfId="4895" priority="1571" operator="greaterThan">
      <formula>1</formula>
    </cfRule>
    <cfRule type="cellIs" dxfId="4894" priority="1572" operator="lessThan">
      <formula>0.8</formula>
    </cfRule>
  </conditionalFormatting>
  <conditionalFormatting sqref="P32:P39">
    <cfRule type="cellIs" dxfId="4893" priority="1570" operator="greaterThan">
      <formula>0</formula>
    </cfRule>
  </conditionalFormatting>
  <conditionalFormatting sqref="Q19:Q25">
    <cfRule type="cellIs" dxfId="4892" priority="1569" operator="lessThan">
      <formula>0</formula>
    </cfRule>
  </conditionalFormatting>
  <conditionalFormatting sqref="R19:R25">
    <cfRule type="cellIs" dxfId="4891" priority="1567" operator="lessThan">
      <formula>0.8</formula>
    </cfRule>
    <cfRule type="cellIs" dxfId="4890" priority="1568" operator="greaterThan">
      <formula>1</formula>
    </cfRule>
  </conditionalFormatting>
  <conditionalFormatting sqref="R19:R25">
    <cfRule type="cellIs" dxfId="4889" priority="1565" operator="greaterThan">
      <formula>1</formula>
    </cfRule>
    <cfRule type="cellIs" dxfId="4888" priority="1566" operator="lessThan">
      <formula>0.8</formula>
    </cfRule>
  </conditionalFormatting>
  <conditionalFormatting sqref="P19:P25">
    <cfRule type="cellIs" dxfId="4887" priority="1564" operator="greaterThan">
      <formula>0</formula>
    </cfRule>
  </conditionalFormatting>
  <conditionalFormatting sqref="R19:R25">
    <cfRule type="cellIs" dxfId="4886" priority="1561" operator="lessThan">
      <formula>0.8</formula>
    </cfRule>
    <cfRule type="cellIs" dxfId="4885" priority="1562" operator="greaterThan">
      <formula>1</formula>
    </cfRule>
  </conditionalFormatting>
  <conditionalFormatting sqref="R19:R25">
    <cfRule type="cellIs" dxfId="4884" priority="1559" operator="greaterThan">
      <formula>1</formula>
    </cfRule>
    <cfRule type="cellIs" dxfId="4883" priority="1560" operator="lessThan">
      <formula>0.8</formula>
    </cfRule>
  </conditionalFormatting>
  <conditionalFormatting sqref="P19:P25">
    <cfRule type="cellIs" dxfId="4882" priority="1558" operator="greaterThan">
      <formula>0</formula>
    </cfRule>
  </conditionalFormatting>
  <conditionalFormatting sqref="Q19:Q25">
    <cfRule type="cellIs" dxfId="4881" priority="1563" operator="lessThan">
      <formula>0</formula>
    </cfRule>
  </conditionalFormatting>
  <conditionalFormatting sqref="R19:R25">
    <cfRule type="cellIs" dxfId="4880" priority="1555" operator="lessThan">
      <formula>0.8</formula>
    </cfRule>
    <cfRule type="cellIs" dxfId="4879" priority="1556" operator="greaterThan">
      <formula>1</formula>
    </cfRule>
  </conditionalFormatting>
  <conditionalFormatting sqref="R19:R25">
    <cfRule type="cellIs" dxfId="4878" priority="1553" operator="greaterThan">
      <formula>1</formula>
    </cfRule>
    <cfRule type="cellIs" dxfId="4877" priority="1554" operator="lessThan">
      <formula>0.8</formula>
    </cfRule>
  </conditionalFormatting>
  <conditionalFormatting sqref="P19:P25">
    <cfRule type="cellIs" dxfId="4876" priority="1552" operator="greaterThan">
      <formula>0</formula>
    </cfRule>
  </conditionalFormatting>
  <conditionalFormatting sqref="Q19:Q25">
    <cfRule type="cellIs" dxfId="4875" priority="1557" operator="lessThan">
      <formula>0</formula>
    </cfRule>
  </conditionalFormatting>
  <conditionalFormatting sqref="Q19:Q25">
    <cfRule type="cellIs" dxfId="4874" priority="1551" operator="lessThan">
      <formula>0</formula>
    </cfRule>
  </conditionalFormatting>
  <conditionalFormatting sqref="R19:R25">
    <cfRule type="cellIs" dxfId="4873" priority="1549" operator="lessThan">
      <formula>0.8</formula>
    </cfRule>
    <cfRule type="cellIs" dxfId="4872" priority="1550" operator="greaterThan">
      <formula>1</formula>
    </cfRule>
  </conditionalFormatting>
  <conditionalFormatting sqref="R19:R25">
    <cfRule type="cellIs" dxfId="4871" priority="1547" operator="greaterThan">
      <formula>1</formula>
    </cfRule>
    <cfRule type="cellIs" dxfId="4870" priority="1548" operator="lessThan">
      <formula>0.8</formula>
    </cfRule>
  </conditionalFormatting>
  <conditionalFormatting sqref="P19:P25">
    <cfRule type="cellIs" dxfId="4869" priority="1546" operator="greaterThan">
      <formula>0</formula>
    </cfRule>
  </conditionalFormatting>
  <conditionalFormatting sqref="Q135:Q136">
    <cfRule type="cellIs" dxfId="4868" priority="1545" operator="lessThan">
      <formula>0</formula>
    </cfRule>
  </conditionalFormatting>
  <conditionalFormatting sqref="R135:R136 R139:R143">
    <cfRule type="cellIs" dxfId="4867" priority="1543" operator="lessThan">
      <formula>0.8</formula>
    </cfRule>
    <cfRule type="cellIs" dxfId="4866" priority="1544" operator="greaterThan">
      <formula>1</formula>
    </cfRule>
  </conditionalFormatting>
  <conditionalFormatting sqref="R135:R136 R139:R143">
    <cfRule type="cellIs" dxfId="4865" priority="1541" operator="greaterThan">
      <formula>1</formula>
    </cfRule>
    <cfRule type="cellIs" dxfId="4864" priority="1542" operator="lessThan">
      <formula>0.8</formula>
    </cfRule>
  </conditionalFormatting>
  <conditionalFormatting sqref="P135:P136 P139">
    <cfRule type="cellIs" dxfId="4863" priority="1540" operator="greaterThan">
      <formula>0</formula>
    </cfRule>
  </conditionalFormatting>
  <conditionalFormatting sqref="P135:P136 P139">
    <cfRule type="cellIs" dxfId="4862" priority="1534" operator="greaterThan">
      <formula>0</formula>
    </cfRule>
  </conditionalFormatting>
  <conditionalFormatting sqref="Q135:Q136">
    <cfRule type="cellIs" dxfId="4861" priority="1539" operator="lessThan">
      <formula>0</formula>
    </cfRule>
  </conditionalFormatting>
  <conditionalFormatting sqref="R135:R136 R139:R143">
    <cfRule type="cellIs" dxfId="4860" priority="1537" operator="lessThan">
      <formula>0.8</formula>
    </cfRule>
    <cfRule type="cellIs" dxfId="4859" priority="1538" operator="greaterThan">
      <formula>1</formula>
    </cfRule>
  </conditionalFormatting>
  <conditionalFormatting sqref="R135:R136 R139:R143">
    <cfRule type="cellIs" dxfId="4858" priority="1535" operator="greaterThan">
      <formula>1</formula>
    </cfRule>
    <cfRule type="cellIs" dxfId="4857" priority="1536" operator="lessThan">
      <formula>0.8</formula>
    </cfRule>
  </conditionalFormatting>
  <conditionalFormatting sqref="P19:P25">
    <cfRule type="cellIs" dxfId="4856" priority="1528" operator="greaterThan">
      <formula>0</formula>
    </cfRule>
  </conditionalFormatting>
  <conditionalFormatting sqref="Q19:Q25">
    <cfRule type="cellIs" dxfId="4855" priority="1533" operator="lessThan">
      <formula>0</formula>
    </cfRule>
  </conditionalFormatting>
  <conditionalFormatting sqref="R19:R25">
    <cfRule type="cellIs" dxfId="4854" priority="1531" operator="lessThan">
      <formula>0.8</formula>
    </cfRule>
    <cfRule type="cellIs" dxfId="4853" priority="1532" operator="greaterThan">
      <formula>1</formula>
    </cfRule>
  </conditionalFormatting>
  <conditionalFormatting sqref="R19:R25">
    <cfRule type="cellIs" dxfId="4852" priority="1529" operator="greaterThan">
      <formula>1</formula>
    </cfRule>
    <cfRule type="cellIs" dxfId="4851" priority="1530" operator="lessThan">
      <formula>0.8</formula>
    </cfRule>
  </conditionalFormatting>
  <conditionalFormatting sqref="Q19:Q25">
    <cfRule type="cellIs" dxfId="4850" priority="1527" operator="lessThan">
      <formula>0</formula>
    </cfRule>
  </conditionalFormatting>
  <conditionalFormatting sqref="R19:R25">
    <cfRule type="cellIs" dxfId="4849" priority="1525" operator="lessThan">
      <formula>0.8</formula>
    </cfRule>
    <cfRule type="cellIs" dxfId="4848" priority="1526" operator="greaterThan">
      <formula>1</formula>
    </cfRule>
  </conditionalFormatting>
  <conditionalFormatting sqref="R19:R25">
    <cfRule type="cellIs" dxfId="4847" priority="1523" operator="greaterThan">
      <formula>1</formula>
    </cfRule>
    <cfRule type="cellIs" dxfId="4846" priority="1524" operator="lessThan">
      <formula>0.8</formula>
    </cfRule>
  </conditionalFormatting>
  <conditionalFormatting sqref="P19:P25">
    <cfRule type="cellIs" dxfId="4845" priority="1522" operator="greaterThan">
      <formula>0</formula>
    </cfRule>
  </conditionalFormatting>
  <conditionalFormatting sqref="Q19:Q25">
    <cfRule type="cellIs" dxfId="4844" priority="1521" operator="lessThan">
      <formula>0</formula>
    </cfRule>
  </conditionalFormatting>
  <conditionalFormatting sqref="R19:R25">
    <cfRule type="cellIs" dxfId="4843" priority="1519" operator="lessThan">
      <formula>0.8</formula>
    </cfRule>
    <cfRule type="cellIs" dxfId="4842" priority="1520" operator="greaterThan">
      <formula>1</formula>
    </cfRule>
  </conditionalFormatting>
  <conditionalFormatting sqref="R19:R25">
    <cfRule type="cellIs" dxfId="4841" priority="1517" operator="greaterThan">
      <formula>1</formula>
    </cfRule>
    <cfRule type="cellIs" dxfId="4840" priority="1518" operator="lessThan">
      <formula>0.8</formula>
    </cfRule>
  </conditionalFormatting>
  <conditionalFormatting sqref="P19:P25">
    <cfRule type="cellIs" dxfId="4839" priority="1516" operator="greaterThan">
      <formula>0</formula>
    </cfRule>
  </conditionalFormatting>
  <conditionalFormatting sqref="Q19:Q25">
    <cfRule type="cellIs" dxfId="4838" priority="1515" operator="lessThan">
      <formula>0</formula>
    </cfRule>
  </conditionalFormatting>
  <conditionalFormatting sqref="R19:R25">
    <cfRule type="cellIs" dxfId="4837" priority="1513" operator="lessThan">
      <formula>0.8</formula>
    </cfRule>
    <cfRule type="cellIs" dxfId="4836" priority="1514" operator="greaterThan">
      <formula>1</formula>
    </cfRule>
  </conditionalFormatting>
  <conditionalFormatting sqref="R19:R25">
    <cfRule type="cellIs" dxfId="4835" priority="1511" operator="greaterThan">
      <formula>1</formula>
    </cfRule>
    <cfRule type="cellIs" dxfId="4834" priority="1512" operator="lessThan">
      <formula>0.8</formula>
    </cfRule>
  </conditionalFormatting>
  <conditionalFormatting sqref="P19:P25">
    <cfRule type="cellIs" dxfId="4833" priority="1510" operator="greaterThan">
      <formula>0</formula>
    </cfRule>
  </conditionalFormatting>
  <conditionalFormatting sqref="R19:R25">
    <cfRule type="cellIs" dxfId="4832" priority="1507" operator="lessThan">
      <formula>0.8</formula>
    </cfRule>
    <cfRule type="cellIs" dxfId="4831" priority="1508" operator="greaterThan">
      <formula>1</formula>
    </cfRule>
  </conditionalFormatting>
  <conditionalFormatting sqref="R19:R25">
    <cfRule type="cellIs" dxfId="4830" priority="1505" operator="greaterThan">
      <formula>1</formula>
    </cfRule>
    <cfRule type="cellIs" dxfId="4829" priority="1506" operator="lessThan">
      <formula>0.8</formula>
    </cfRule>
  </conditionalFormatting>
  <conditionalFormatting sqref="P19:P25">
    <cfRule type="cellIs" dxfId="4828" priority="1504" operator="greaterThan">
      <formula>0</formula>
    </cfRule>
  </conditionalFormatting>
  <conditionalFormatting sqref="Q19:Q25">
    <cfRule type="cellIs" dxfId="4827" priority="1509" operator="lessThan">
      <formula>0</formula>
    </cfRule>
  </conditionalFormatting>
  <conditionalFormatting sqref="Q19:Q25">
    <cfRule type="cellIs" dxfId="4826" priority="1503" operator="lessThan">
      <formula>0</formula>
    </cfRule>
  </conditionalFormatting>
  <conditionalFormatting sqref="R19:R25">
    <cfRule type="cellIs" dxfId="4825" priority="1501" operator="lessThan">
      <formula>0.8</formula>
    </cfRule>
    <cfRule type="cellIs" dxfId="4824" priority="1502" operator="greaterThan">
      <formula>1</formula>
    </cfRule>
  </conditionalFormatting>
  <conditionalFormatting sqref="R19:R25">
    <cfRule type="cellIs" dxfId="4823" priority="1499" operator="greaterThan">
      <formula>1</formula>
    </cfRule>
    <cfRule type="cellIs" dxfId="4822" priority="1500" operator="lessThan">
      <formula>0.8</formula>
    </cfRule>
  </conditionalFormatting>
  <conditionalFormatting sqref="P19:P25">
    <cfRule type="cellIs" dxfId="4821" priority="1498" operator="greaterThan">
      <formula>0</formula>
    </cfRule>
  </conditionalFormatting>
  <conditionalFormatting sqref="P19:P25">
    <cfRule type="cellIs" dxfId="4820" priority="1492" operator="greaterThan">
      <formula>0</formula>
    </cfRule>
  </conditionalFormatting>
  <conditionalFormatting sqref="Q19:Q25">
    <cfRule type="cellIs" dxfId="4819" priority="1497" operator="lessThan">
      <formula>0</formula>
    </cfRule>
  </conditionalFormatting>
  <conditionalFormatting sqref="R19:R25">
    <cfRule type="cellIs" dxfId="4818" priority="1495" operator="lessThan">
      <formula>0.8</formula>
    </cfRule>
    <cfRule type="cellIs" dxfId="4817" priority="1496" operator="greaterThan">
      <formula>1</formula>
    </cfRule>
  </conditionalFormatting>
  <conditionalFormatting sqref="R19:R25">
    <cfRule type="cellIs" dxfId="4816" priority="1493" operator="greaterThan">
      <formula>1</formula>
    </cfRule>
    <cfRule type="cellIs" dxfId="4815" priority="1494" operator="lessThan">
      <formula>0.8</formula>
    </cfRule>
  </conditionalFormatting>
  <conditionalFormatting sqref="P19:P25">
    <cfRule type="cellIs" dxfId="4814" priority="1486" operator="greaterThan">
      <formula>0</formula>
    </cfRule>
  </conditionalFormatting>
  <conditionalFormatting sqref="Q19:Q25">
    <cfRule type="cellIs" dxfId="4813" priority="1491" operator="lessThan">
      <formula>0</formula>
    </cfRule>
  </conditionalFormatting>
  <conditionalFormatting sqref="R19:R25">
    <cfRule type="cellIs" dxfId="4812" priority="1489" operator="lessThan">
      <formula>0.8</formula>
    </cfRule>
    <cfRule type="cellIs" dxfId="4811" priority="1490" operator="greaterThan">
      <formula>1</formula>
    </cfRule>
  </conditionalFormatting>
  <conditionalFormatting sqref="R19:R25">
    <cfRule type="cellIs" dxfId="4810" priority="1487" operator="greaterThan">
      <formula>1</formula>
    </cfRule>
    <cfRule type="cellIs" dxfId="4809" priority="1488" operator="lessThan">
      <formula>0.8</formula>
    </cfRule>
  </conditionalFormatting>
  <conditionalFormatting sqref="Q19:Q25">
    <cfRule type="cellIs" dxfId="4808" priority="1485" operator="lessThan">
      <formula>0</formula>
    </cfRule>
  </conditionalFormatting>
  <conditionalFormatting sqref="R19:R25">
    <cfRule type="cellIs" dxfId="4807" priority="1483" operator="lessThan">
      <formula>0.8</formula>
    </cfRule>
    <cfRule type="cellIs" dxfId="4806" priority="1484" operator="greaterThan">
      <formula>1</formula>
    </cfRule>
  </conditionalFormatting>
  <conditionalFormatting sqref="R19:R25">
    <cfRule type="cellIs" dxfId="4805" priority="1481" operator="greaterThan">
      <formula>1</formula>
    </cfRule>
    <cfRule type="cellIs" dxfId="4804" priority="1482" operator="lessThan">
      <formula>0.8</formula>
    </cfRule>
  </conditionalFormatting>
  <conditionalFormatting sqref="P19:P25">
    <cfRule type="cellIs" dxfId="4803" priority="1480" operator="greaterThan">
      <formula>0</formula>
    </cfRule>
  </conditionalFormatting>
  <conditionalFormatting sqref="Q19:Q25">
    <cfRule type="cellIs" dxfId="4802" priority="1479" operator="lessThan">
      <formula>0</formula>
    </cfRule>
  </conditionalFormatting>
  <conditionalFormatting sqref="R19:R25">
    <cfRule type="cellIs" dxfId="4801" priority="1477" operator="lessThan">
      <formula>0.8</formula>
    </cfRule>
    <cfRule type="cellIs" dxfId="4800" priority="1478" operator="greaterThan">
      <formula>1</formula>
    </cfRule>
  </conditionalFormatting>
  <conditionalFormatting sqref="R19:R25">
    <cfRule type="cellIs" dxfId="4799" priority="1475" operator="greaterThan">
      <formula>1</formula>
    </cfRule>
    <cfRule type="cellIs" dxfId="4798" priority="1476" operator="lessThan">
      <formula>0.8</formula>
    </cfRule>
  </conditionalFormatting>
  <conditionalFormatting sqref="P19:P25">
    <cfRule type="cellIs" dxfId="4797" priority="1474" operator="greaterThan">
      <formula>0</formula>
    </cfRule>
  </conditionalFormatting>
  <conditionalFormatting sqref="P19:P25">
    <cfRule type="cellIs" dxfId="4796" priority="1468" operator="greaterThan">
      <formula>0</formula>
    </cfRule>
  </conditionalFormatting>
  <conditionalFormatting sqref="Q19:Q25">
    <cfRule type="cellIs" dxfId="4795" priority="1473" operator="lessThan">
      <formula>0</formula>
    </cfRule>
  </conditionalFormatting>
  <conditionalFormatting sqref="R19:R25">
    <cfRule type="cellIs" dxfId="4794" priority="1471" operator="lessThan">
      <formula>0.8</formula>
    </cfRule>
    <cfRule type="cellIs" dxfId="4793" priority="1472" operator="greaterThan">
      <formula>1</formula>
    </cfRule>
  </conditionalFormatting>
  <conditionalFormatting sqref="R19:R25">
    <cfRule type="cellIs" dxfId="4792" priority="1469" operator="greaterThan">
      <formula>1</formula>
    </cfRule>
    <cfRule type="cellIs" dxfId="4791" priority="1470" operator="lessThan">
      <formula>0.8</formula>
    </cfRule>
  </conditionalFormatting>
  <conditionalFormatting sqref="Q19:Q25">
    <cfRule type="cellIs" dxfId="4790" priority="1467" operator="lessThan">
      <formula>0</formula>
    </cfRule>
  </conditionalFormatting>
  <conditionalFormatting sqref="R19:R25">
    <cfRule type="cellIs" dxfId="4789" priority="1465" operator="lessThan">
      <formula>0.8</formula>
    </cfRule>
    <cfRule type="cellIs" dxfId="4788" priority="1466" operator="greaterThan">
      <formula>1</formula>
    </cfRule>
  </conditionalFormatting>
  <conditionalFormatting sqref="R19:R25">
    <cfRule type="cellIs" dxfId="4787" priority="1463" operator="greaterThan">
      <formula>1</formula>
    </cfRule>
    <cfRule type="cellIs" dxfId="4786" priority="1464" operator="lessThan">
      <formula>0.8</formula>
    </cfRule>
  </conditionalFormatting>
  <conditionalFormatting sqref="P19:P25">
    <cfRule type="cellIs" dxfId="4785" priority="1462" operator="greaterThan">
      <formula>0</formula>
    </cfRule>
  </conditionalFormatting>
  <conditionalFormatting sqref="Q19:Q25">
    <cfRule type="cellIs" dxfId="4784" priority="1461" operator="lessThan">
      <formula>0</formula>
    </cfRule>
  </conditionalFormatting>
  <conditionalFormatting sqref="R19:R25">
    <cfRule type="cellIs" dxfId="4783" priority="1459" operator="lessThan">
      <formula>0.8</formula>
    </cfRule>
    <cfRule type="cellIs" dxfId="4782" priority="1460" operator="greaterThan">
      <formula>1</formula>
    </cfRule>
  </conditionalFormatting>
  <conditionalFormatting sqref="R19:R25">
    <cfRule type="cellIs" dxfId="4781" priority="1457" operator="greaterThan">
      <formula>1</formula>
    </cfRule>
    <cfRule type="cellIs" dxfId="4780" priority="1458" operator="lessThan">
      <formula>0.8</formula>
    </cfRule>
  </conditionalFormatting>
  <conditionalFormatting sqref="P19:P25">
    <cfRule type="cellIs" dxfId="4779" priority="1456" operator="greaterThan">
      <formula>0</formula>
    </cfRule>
  </conditionalFormatting>
  <conditionalFormatting sqref="Q19:Q25">
    <cfRule type="cellIs" dxfId="4778" priority="1455" operator="lessThan">
      <formula>0</formula>
    </cfRule>
  </conditionalFormatting>
  <conditionalFormatting sqref="R19:R25">
    <cfRule type="cellIs" dxfId="4777" priority="1453" operator="lessThan">
      <formula>0.8</formula>
    </cfRule>
    <cfRule type="cellIs" dxfId="4776" priority="1454" operator="greaterThan">
      <formula>1</formula>
    </cfRule>
  </conditionalFormatting>
  <conditionalFormatting sqref="R19:R25">
    <cfRule type="cellIs" dxfId="4775" priority="1451" operator="greaterThan">
      <formula>1</formula>
    </cfRule>
    <cfRule type="cellIs" dxfId="4774" priority="1452" operator="lessThan">
      <formula>0.8</formula>
    </cfRule>
  </conditionalFormatting>
  <conditionalFormatting sqref="P19:P25">
    <cfRule type="cellIs" dxfId="4773" priority="1450" operator="greaterThan">
      <formula>0</formula>
    </cfRule>
  </conditionalFormatting>
  <conditionalFormatting sqref="R19:R25">
    <cfRule type="cellIs" dxfId="4772" priority="1447" operator="lessThan">
      <formula>0.8</formula>
    </cfRule>
    <cfRule type="cellIs" dxfId="4771" priority="1448" operator="greaterThan">
      <formula>1</formula>
    </cfRule>
  </conditionalFormatting>
  <conditionalFormatting sqref="R19:R25">
    <cfRule type="cellIs" dxfId="4770" priority="1445" operator="greaterThan">
      <formula>1</formula>
    </cfRule>
    <cfRule type="cellIs" dxfId="4769" priority="1446" operator="lessThan">
      <formula>0.8</formula>
    </cfRule>
  </conditionalFormatting>
  <conditionalFormatting sqref="P19:P25">
    <cfRule type="cellIs" dxfId="4768" priority="1444" operator="greaterThan">
      <formula>0</formula>
    </cfRule>
  </conditionalFormatting>
  <conditionalFormatting sqref="Q19:Q25">
    <cfRule type="cellIs" dxfId="4767" priority="1449" operator="lessThan">
      <formula>0</formula>
    </cfRule>
  </conditionalFormatting>
  <conditionalFormatting sqref="Q40">
    <cfRule type="cellIs" dxfId="4766" priority="1443" operator="lessThan">
      <formula>0</formula>
    </cfRule>
  </conditionalFormatting>
  <conditionalFormatting sqref="R40">
    <cfRule type="cellIs" dxfId="4765" priority="1441" operator="lessThan">
      <formula>0.8</formula>
    </cfRule>
    <cfRule type="cellIs" dxfId="4764" priority="1442" operator="greaterThan">
      <formula>1</formula>
    </cfRule>
  </conditionalFormatting>
  <conditionalFormatting sqref="R40">
    <cfRule type="cellIs" dxfId="4763" priority="1439" operator="greaterThan">
      <formula>1</formula>
    </cfRule>
    <cfRule type="cellIs" dxfId="4762" priority="1440" operator="lessThan">
      <formula>0.8</formula>
    </cfRule>
  </conditionalFormatting>
  <conditionalFormatting sqref="P40">
    <cfRule type="cellIs" dxfId="4761" priority="1438" operator="greaterThan">
      <formula>0</formula>
    </cfRule>
  </conditionalFormatting>
  <conditionalFormatting sqref="P40">
    <cfRule type="cellIs" dxfId="4760" priority="1432" operator="greaterThan">
      <formula>0</formula>
    </cfRule>
  </conditionalFormatting>
  <conditionalFormatting sqref="Q40">
    <cfRule type="cellIs" dxfId="4759" priority="1437" operator="lessThan">
      <formula>0</formula>
    </cfRule>
  </conditionalFormatting>
  <conditionalFormatting sqref="R40">
    <cfRule type="cellIs" dxfId="4758" priority="1435" operator="lessThan">
      <formula>0.8</formula>
    </cfRule>
    <cfRule type="cellIs" dxfId="4757" priority="1436" operator="greaterThan">
      <formula>1</formula>
    </cfRule>
  </conditionalFormatting>
  <conditionalFormatting sqref="R40">
    <cfRule type="cellIs" dxfId="4756" priority="1433" operator="greaterThan">
      <formula>1</formula>
    </cfRule>
    <cfRule type="cellIs" dxfId="4755" priority="1434" operator="lessThan">
      <formula>0.8</formula>
    </cfRule>
  </conditionalFormatting>
  <conditionalFormatting sqref="P40">
    <cfRule type="cellIs" dxfId="4754" priority="1426" operator="greaterThan">
      <formula>0</formula>
    </cfRule>
  </conditionalFormatting>
  <conditionalFormatting sqref="Q40">
    <cfRule type="cellIs" dxfId="4753" priority="1431" operator="lessThan">
      <formula>0</formula>
    </cfRule>
  </conditionalFormatting>
  <conditionalFormatting sqref="R40">
    <cfRule type="cellIs" dxfId="4752" priority="1429" operator="lessThan">
      <formula>0.8</formula>
    </cfRule>
    <cfRule type="cellIs" dxfId="4751" priority="1430" operator="greaterThan">
      <formula>1</formula>
    </cfRule>
  </conditionalFormatting>
  <conditionalFormatting sqref="R40">
    <cfRule type="cellIs" dxfId="4750" priority="1427" operator="greaterThan">
      <formula>1</formula>
    </cfRule>
    <cfRule type="cellIs" dxfId="4749" priority="1428" operator="lessThan">
      <formula>0.8</formula>
    </cfRule>
  </conditionalFormatting>
  <conditionalFormatting sqref="Q40">
    <cfRule type="cellIs" dxfId="4748" priority="1425" operator="lessThan">
      <formula>0</formula>
    </cfRule>
  </conditionalFormatting>
  <conditionalFormatting sqref="R40">
    <cfRule type="cellIs" dxfId="4747" priority="1423" operator="lessThan">
      <formula>0.8</formula>
    </cfRule>
    <cfRule type="cellIs" dxfId="4746" priority="1424" operator="greaterThan">
      <formula>1</formula>
    </cfRule>
  </conditionalFormatting>
  <conditionalFormatting sqref="R40">
    <cfRule type="cellIs" dxfId="4745" priority="1421" operator="greaterThan">
      <formula>1</formula>
    </cfRule>
    <cfRule type="cellIs" dxfId="4744" priority="1422" operator="lessThan">
      <formula>0.8</formula>
    </cfRule>
  </conditionalFormatting>
  <conditionalFormatting sqref="P40">
    <cfRule type="cellIs" dxfId="4743" priority="1420" operator="greaterThan">
      <formula>0</formula>
    </cfRule>
  </conditionalFormatting>
  <conditionalFormatting sqref="P40">
    <cfRule type="cellIs" dxfId="4742" priority="1414" operator="greaterThan">
      <formula>0</formula>
    </cfRule>
  </conditionalFormatting>
  <conditionalFormatting sqref="Q40">
    <cfRule type="cellIs" dxfId="4741" priority="1419" operator="lessThan">
      <formula>0</formula>
    </cfRule>
  </conditionalFormatting>
  <conditionalFormatting sqref="R40">
    <cfRule type="cellIs" dxfId="4740" priority="1417" operator="lessThan">
      <formula>0.8</formula>
    </cfRule>
    <cfRule type="cellIs" dxfId="4739" priority="1418" operator="greaterThan">
      <formula>1</formula>
    </cfRule>
  </conditionalFormatting>
  <conditionalFormatting sqref="R40">
    <cfRule type="cellIs" dxfId="4738" priority="1415" operator="greaterThan">
      <formula>1</formula>
    </cfRule>
    <cfRule type="cellIs" dxfId="4737" priority="1416" operator="lessThan">
      <formula>0.8</formula>
    </cfRule>
  </conditionalFormatting>
  <conditionalFormatting sqref="P40">
    <cfRule type="cellIs" dxfId="4736" priority="1408" operator="greaterThan">
      <formula>0</formula>
    </cfRule>
  </conditionalFormatting>
  <conditionalFormatting sqref="Q40">
    <cfRule type="cellIs" dxfId="4735" priority="1413" operator="lessThan">
      <formula>0</formula>
    </cfRule>
  </conditionalFormatting>
  <conditionalFormatting sqref="R40">
    <cfRule type="cellIs" dxfId="4734" priority="1411" operator="lessThan">
      <formula>0.8</formula>
    </cfRule>
    <cfRule type="cellIs" dxfId="4733" priority="1412" operator="greaterThan">
      <formula>1</formula>
    </cfRule>
  </conditionalFormatting>
  <conditionalFormatting sqref="R40">
    <cfRule type="cellIs" dxfId="4732" priority="1409" operator="greaterThan">
      <formula>1</formula>
    </cfRule>
    <cfRule type="cellIs" dxfId="4731" priority="1410" operator="lessThan">
      <formula>0.8</formula>
    </cfRule>
  </conditionalFormatting>
  <conditionalFormatting sqref="P40">
    <cfRule type="cellIs" dxfId="4730" priority="1402" operator="greaterThan">
      <formula>0</formula>
    </cfRule>
  </conditionalFormatting>
  <conditionalFormatting sqref="Q40">
    <cfRule type="cellIs" dxfId="4729" priority="1407" operator="lessThan">
      <formula>0</formula>
    </cfRule>
  </conditionalFormatting>
  <conditionalFormatting sqref="R40">
    <cfRule type="cellIs" dxfId="4728" priority="1405" operator="lessThan">
      <formula>0.8</formula>
    </cfRule>
    <cfRule type="cellIs" dxfId="4727" priority="1406" operator="greaterThan">
      <formula>1</formula>
    </cfRule>
  </conditionalFormatting>
  <conditionalFormatting sqref="R40">
    <cfRule type="cellIs" dxfId="4726" priority="1403" operator="greaterThan">
      <formula>1</formula>
    </cfRule>
    <cfRule type="cellIs" dxfId="4725" priority="1404" operator="lessThan">
      <formula>0.8</formula>
    </cfRule>
  </conditionalFormatting>
  <conditionalFormatting sqref="Q40">
    <cfRule type="cellIs" dxfId="4724" priority="1396" operator="lessThan">
      <formula>0</formula>
    </cfRule>
  </conditionalFormatting>
  <conditionalFormatting sqref="P40">
    <cfRule type="cellIs" dxfId="4723" priority="1397" operator="greaterThan">
      <formula>0</formula>
    </cfRule>
  </conditionalFormatting>
  <conditionalFormatting sqref="R40">
    <cfRule type="cellIs" dxfId="4722" priority="1400" operator="lessThan">
      <formula>0.8</formula>
    </cfRule>
    <cfRule type="cellIs" dxfId="4721" priority="1401" operator="greaterThan">
      <formula>1</formula>
    </cfRule>
  </conditionalFormatting>
  <conditionalFormatting sqref="R40">
    <cfRule type="cellIs" dxfId="4720" priority="1398" operator="greaterThan">
      <formula>1</formula>
    </cfRule>
    <cfRule type="cellIs" dxfId="4719" priority="1399" operator="lessThan">
      <formula>0.8</formula>
    </cfRule>
  </conditionalFormatting>
  <conditionalFormatting sqref="Q40">
    <cfRule type="cellIs" dxfId="4718" priority="1390" operator="lessThan">
      <formula>0</formula>
    </cfRule>
  </conditionalFormatting>
  <conditionalFormatting sqref="R40">
    <cfRule type="cellIs" dxfId="4717" priority="1394" operator="lessThan">
      <formula>0.8</formula>
    </cfRule>
    <cfRule type="cellIs" dxfId="4716" priority="1395" operator="greaterThan">
      <formula>1</formula>
    </cfRule>
  </conditionalFormatting>
  <conditionalFormatting sqref="R40">
    <cfRule type="cellIs" dxfId="4715" priority="1392" operator="greaterThan">
      <formula>1</formula>
    </cfRule>
    <cfRule type="cellIs" dxfId="4714" priority="1393" operator="lessThan">
      <formula>0.8</formula>
    </cfRule>
  </conditionalFormatting>
  <conditionalFormatting sqref="P40">
    <cfRule type="cellIs" dxfId="4713" priority="1391" operator="greaterThan">
      <formula>0</formula>
    </cfRule>
  </conditionalFormatting>
  <conditionalFormatting sqref="Q40">
    <cfRule type="cellIs" dxfId="4712" priority="1389" operator="lessThan">
      <formula>0</formula>
    </cfRule>
  </conditionalFormatting>
  <conditionalFormatting sqref="R40">
    <cfRule type="cellIs" dxfId="4711" priority="1387" operator="lessThan">
      <formula>0.8</formula>
    </cfRule>
    <cfRule type="cellIs" dxfId="4710" priority="1388" operator="greaterThan">
      <formula>1</formula>
    </cfRule>
  </conditionalFormatting>
  <conditionalFormatting sqref="R40">
    <cfRule type="cellIs" dxfId="4709" priority="1385" operator="greaterThan">
      <formula>1</formula>
    </cfRule>
    <cfRule type="cellIs" dxfId="4708" priority="1386" operator="lessThan">
      <formula>0.8</formula>
    </cfRule>
  </conditionalFormatting>
  <conditionalFormatting sqref="P40">
    <cfRule type="cellIs" dxfId="4707" priority="1384" operator="greaterThan">
      <formula>0</formula>
    </cfRule>
  </conditionalFormatting>
  <conditionalFormatting sqref="Q40">
    <cfRule type="cellIs" dxfId="4706" priority="1383" operator="lessThan">
      <formula>0</formula>
    </cfRule>
  </conditionalFormatting>
  <conditionalFormatting sqref="R40">
    <cfRule type="cellIs" dxfId="4705" priority="1381" operator="lessThan">
      <formula>0.8</formula>
    </cfRule>
    <cfRule type="cellIs" dxfId="4704" priority="1382" operator="greaterThan">
      <formula>1</formula>
    </cfRule>
  </conditionalFormatting>
  <conditionalFormatting sqref="R40">
    <cfRule type="cellIs" dxfId="4703" priority="1379" operator="greaterThan">
      <formula>1</formula>
    </cfRule>
    <cfRule type="cellIs" dxfId="4702" priority="1380" operator="lessThan">
      <formula>0.8</formula>
    </cfRule>
  </conditionalFormatting>
  <conditionalFormatting sqref="P40">
    <cfRule type="cellIs" dxfId="4701" priority="1378" operator="greaterThan">
      <formula>0</formula>
    </cfRule>
  </conditionalFormatting>
  <conditionalFormatting sqref="Q32:Q39">
    <cfRule type="cellIs" dxfId="4700" priority="1377" operator="lessThan">
      <formula>0</formula>
    </cfRule>
  </conditionalFormatting>
  <conditionalFormatting sqref="R32:R39">
    <cfRule type="cellIs" dxfId="4699" priority="1375" operator="lessThan">
      <formula>0.8</formula>
    </cfRule>
    <cfRule type="cellIs" dxfId="4698" priority="1376" operator="greaterThan">
      <formula>1</formula>
    </cfRule>
  </conditionalFormatting>
  <conditionalFormatting sqref="R32:R39">
    <cfRule type="cellIs" dxfId="4697" priority="1373" operator="greaterThan">
      <formula>1</formula>
    </cfRule>
    <cfRule type="cellIs" dxfId="4696" priority="1374" operator="lessThan">
      <formula>0.8</formula>
    </cfRule>
  </conditionalFormatting>
  <conditionalFormatting sqref="P32:P39">
    <cfRule type="cellIs" dxfId="4695" priority="1372" operator="greaterThan">
      <formula>0</formula>
    </cfRule>
  </conditionalFormatting>
  <conditionalFormatting sqref="Q32:Q39">
    <cfRule type="cellIs" dxfId="4694" priority="1371" operator="lessThan">
      <formula>0</formula>
    </cfRule>
  </conditionalFormatting>
  <conditionalFormatting sqref="R32:R39">
    <cfRule type="cellIs" dxfId="4693" priority="1369" operator="lessThan">
      <formula>0.8</formula>
    </cfRule>
    <cfRule type="cellIs" dxfId="4692" priority="1370" operator="greaterThan">
      <formula>1</formula>
    </cfRule>
  </conditionalFormatting>
  <conditionalFormatting sqref="R32:R39">
    <cfRule type="cellIs" dxfId="4691" priority="1367" operator="greaterThan">
      <formula>1</formula>
    </cfRule>
    <cfRule type="cellIs" dxfId="4690" priority="1368" operator="lessThan">
      <formula>0.8</formula>
    </cfRule>
  </conditionalFormatting>
  <conditionalFormatting sqref="P32:P39">
    <cfRule type="cellIs" dxfId="4689" priority="1366" operator="greaterThan">
      <formula>0</formula>
    </cfRule>
  </conditionalFormatting>
  <conditionalFormatting sqref="Q32:Q39">
    <cfRule type="cellIs" dxfId="4688" priority="1365" operator="lessThan">
      <formula>0</formula>
    </cfRule>
  </conditionalFormatting>
  <conditionalFormatting sqref="R32:R39">
    <cfRule type="cellIs" dxfId="4687" priority="1363" operator="lessThan">
      <formula>0.8</formula>
    </cfRule>
    <cfRule type="cellIs" dxfId="4686" priority="1364" operator="greaterThan">
      <formula>1</formula>
    </cfRule>
  </conditionalFormatting>
  <conditionalFormatting sqref="R32:R39">
    <cfRule type="cellIs" dxfId="4685" priority="1361" operator="greaterThan">
      <formula>1</formula>
    </cfRule>
    <cfRule type="cellIs" dxfId="4684" priority="1362" operator="lessThan">
      <formula>0.8</formula>
    </cfRule>
  </conditionalFormatting>
  <conditionalFormatting sqref="P32:P39">
    <cfRule type="cellIs" dxfId="4683" priority="1360" operator="greaterThan">
      <formula>0</formula>
    </cfRule>
  </conditionalFormatting>
  <conditionalFormatting sqref="Q32:Q39">
    <cfRule type="cellIs" dxfId="4682" priority="1359" operator="lessThan">
      <formula>0</formula>
    </cfRule>
  </conditionalFormatting>
  <conditionalFormatting sqref="R32:R39">
    <cfRule type="cellIs" dxfId="4681" priority="1357" operator="lessThan">
      <formula>0.8</formula>
    </cfRule>
    <cfRule type="cellIs" dxfId="4680" priority="1358" operator="greaterThan">
      <formula>1</formula>
    </cfRule>
  </conditionalFormatting>
  <conditionalFormatting sqref="R32:R39">
    <cfRule type="cellIs" dxfId="4679" priority="1355" operator="greaterThan">
      <formula>1</formula>
    </cfRule>
    <cfRule type="cellIs" dxfId="4678" priority="1356" operator="lessThan">
      <formula>0.8</formula>
    </cfRule>
  </conditionalFormatting>
  <conditionalFormatting sqref="P32:P39">
    <cfRule type="cellIs" dxfId="4677" priority="1354" operator="greaterThan">
      <formula>0</formula>
    </cfRule>
  </conditionalFormatting>
  <conditionalFormatting sqref="P32:P39">
    <cfRule type="cellIs" dxfId="4676" priority="1348" operator="greaterThan">
      <formula>0</formula>
    </cfRule>
  </conditionalFormatting>
  <conditionalFormatting sqref="Q32:Q39">
    <cfRule type="cellIs" dxfId="4675" priority="1353" operator="lessThan">
      <formula>0</formula>
    </cfRule>
  </conditionalFormatting>
  <conditionalFormatting sqref="R32:R39">
    <cfRule type="cellIs" dxfId="4674" priority="1351" operator="lessThan">
      <formula>0.8</formula>
    </cfRule>
    <cfRule type="cellIs" dxfId="4673" priority="1352" operator="greaterThan">
      <formula>1</formula>
    </cfRule>
  </conditionalFormatting>
  <conditionalFormatting sqref="R32:R39">
    <cfRule type="cellIs" dxfId="4672" priority="1349" operator="greaterThan">
      <formula>1</formula>
    </cfRule>
    <cfRule type="cellIs" dxfId="4671" priority="1350" operator="lessThan">
      <formula>0.8</formula>
    </cfRule>
  </conditionalFormatting>
  <conditionalFormatting sqref="P32:P39">
    <cfRule type="cellIs" dxfId="4670" priority="1342" operator="greaterThan">
      <formula>0</formula>
    </cfRule>
  </conditionalFormatting>
  <conditionalFormatting sqref="Q32:Q39">
    <cfRule type="cellIs" dxfId="4669" priority="1347" operator="lessThan">
      <formula>0</formula>
    </cfRule>
  </conditionalFormatting>
  <conditionalFormatting sqref="R32:R39">
    <cfRule type="cellIs" dxfId="4668" priority="1345" operator="lessThan">
      <formula>0.8</formula>
    </cfRule>
    <cfRule type="cellIs" dxfId="4667" priority="1346" operator="greaterThan">
      <formula>1</formula>
    </cfRule>
  </conditionalFormatting>
  <conditionalFormatting sqref="R32:R39">
    <cfRule type="cellIs" dxfId="4666" priority="1343" operator="greaterThan">
      <formula>1</formula>
    </cfRule>
    <cfRule type="cellIs" dxfId="4665" priority="1344" operator="lessThan">
      <formula>0.8</formula>
    </cfRule>
  </conditionalFormatting>
  <conditionalFormatting sqref="R32:R39">
    <cfRule type="cellIs" dxfId="4664" priority="1339" operator="lessThan">
      <formula>0.8</formula>
    </cfRule>
    <cfRule type="cellIs" dxfId="4663" priority="1340" operator="greaterThan">
      <formula>1</formula>
    </cfRule>
  </conditionalFormatting>
  <conditionalFormatting sqref="R32:R39">
    <cfRule type="cellIs" dxfId="4662" priority="1337" operator="greaterThan">
      <formula>1</formula>
    </cfRule>
    <cfRule type="cellIs" dxfId="4661" priority="1338" operator="lessThan">
      <formula>0.8</formula>
    </cfRule>
  </conditionalFormatting>
  <conditionalFormatting sqref="P32:P39">
    <cfRule type="cellIs" dxfId="4660" priority="1336" operator="greaterThan">
      <formula>0</formula>
    </cfRule>
  </conditionalFormatting>
  <conditionalFormatting sqref="Q32:Q39">
    <cfRule type="cellIs" dxfId="4659" priority="1341" operator="lessThan">
      <formula>0</formula>
    </cfRule>
  </conditionalFormatting>
  <conditionalFormatting sqref="Q32:Q39">
    <cfRule type="cellIs" dxfId="4658" priority="1335" operator="lessThan">
      <formula>0</formula>
    </cfRule>
  </conditionalFormatting>
  <conditionalFormatting sqref="R32:R39">
    <cfRule type="cellIs" dxfId="4657" priority="1333" operator="lessThan">
      <formula>0.8</formula>
    </cfRule>
    <cfRule type="cellIs" dxfId="4656" priority="1334" operator="greaterThan">
      <formula>1</formula>
    </cfRule>
  </conditionalFormatting>
  <conditionalFormatting sqref="R32:R39">
    <cfRule type="cellIs" dxfId="4655" priority="1331" operator="greaterThan">
      <formula>1</formula>
    </cfRule>
    <cfRule type="cellIs" dxfId="4654" priority="1332" operator="lessThan">
      <formula>0.8</formula>
    </cfRule>
  </conditionalFormatting>
  <conditionalFormatting sqref="P32:P39">
    <cfRule type="cellIs" dxfId="4653" priority="1330" operator="greaterThan">
      <formula>0</formula>
    </cfRule>
  </conditionalFormatting>
  <conditionalFormatting sqref="P32:P39">
    <cfRule type="cellIs" dxfId="4652" priority="1324" operator="greaterThan">
      <formula>0</formula>
    </cfRule>
  </conditionalFormatting>
  <conditionalFormatting sqref="Q32:Q39">
    <cfRule type="cellIs" dxfId="4651" priority="1329" operator="lessThan">
      <formula>0</formula>
    </cfRule>
  </conditionalFormatting>
  <conditionalFormatting sqref="R32:R39">
    <cfRule type="cellIs" dxfId="4650" priority="1327" operator="lessThan">
      <formula>0.8</formula>
    </cfRule>
    <cfRule type="cellIs" dxfId="4649" priority="1328" operator="greaterThan">
      <formula>1</formula>
    </cfRule>
  </conditionalFormatting>
  <conditionalFormatting sqref="R32:R39">
    <cfRule type="cellIs" dxfId="4648" priority="1325" operator="greaterThan">
      <formula>1</formula>
    </cfRule>
    <cfRule type="cellIs" dxfId="4647" priority="1326" operator="lessThan">
      <formula>0.8</formula>
    </cfRule>
  </conditionalFormatting>
  <conditionalFormatting sqref="P32:P39">
    <cfRule type="cellIs" dxfId="4646" priority="1318" operator="greaterThan">
      <formula>0</formula>
    </cfRule>
  </conditionalFormatting>
  <conditionalFormatting sqref="Q32:Q39">
    <cfRule type="cellIs" dxfId="4645" priority="1323" operator="lessThan">
      <formula>0</formula>
    </cfRule>
  </conditionalFormatting>
  <conditionalFormatting sqref="R32:R39">
    <cfRule type="cellIs" dxfId="4644" priority="1321" operator="lessThan">
      <formula>0.8</formula>
    </cfRule>
    <cfRule type="cellIs" dxfId="4643" priority="1322" operator="greaterThan">
      <formula>1</formula>
    </cfRule>
  </conditionalFormatting>
  <conditionalFormatting sqref="R32:R39">
    <cfRule type="cellIs" dxfId="4642" priority="1319" operator="greaterThan">
      <formula>1</formula>
    </cfRule>
    <cfRule type="cellIs" dxfId="4641" priority="1320" operator="lessThan">
      <formula>0.8</formula>
    </cfRule>
  </conditionalFormatting>
  <conditionalFormatting sqref="R32:R39">
    <cfRule type="cellIs" dxfId="4640" priority="1315" operator="lessThan">
      <formula>0.8</formula>
    </cfRule>
    <cfRule type="cellIs" dxfId="4639" priority="1316" operator="greaterThan">
      <formula>1</formula>
    </cfRule>
  </conditionalFormatting>
  <conditionalFormatting sqref="R32:R39">
    <cfRule type="cellIs" dxfId="4638" priority="1313" operator="greaterThan">
      <formula>1</formula>
    </cfRule>
    <cfRule type="cellIs" dxfId="4637" priority="1314" operator="lessThan">
      <formula>0.8</formula>
    </cfRule>
  </conditionalFormatting>
  <conditionalFormatting sqref="P32:P39">
    <cfRule type="cellIs" dxfId="4636" priority="1312" operator="greaterThan">
      <formula>0</formula>
    </cfRule>
  </conditionalFormatting>
  <conditionalFormatting sqref="Q32:Q39">
    <cfRule type="cellIs" dxfId="4635" priority="1317" operator="lessThan">
      <formula>0</formula>
    </cfRule>
  </conditionalFormatting>
  <conditionalFormatting sqref="P32:P39">
    <cfRule type="cellIs" dxfId="4634" priority="1306" operator="greaterThan">
      <formula>0</formula>
    </cfRule>
  </conditionalFormatting>
  <conditionalFormatting sqref="Q32:Q39">
    <cfRule type="cellIs" dxfId="4633" priority="1311" operator="lessThan">
      <formula>0</formula>
    </cfRule>
  </conditionalFormatting>
  <conditionalFormatting sqref="R32:R39">
    <cfRule type="cellIs" dxfId="4632" priority="1309" operator="lessThan">
      <formula>0.8</formula>
    </cfRule>
    <cfRule type="cellIs" dxfId="4631" priority="1310" operator="greaterThan">
      <formula>1</formula>
    </cfRule>
  </conditionalFormatting>
  <conditionalFormatting sqref="R32:R39">
    <cfRule type="cellIs" dxfId="4630" priority="1307" operator="greaterThan">
      <formula>1</formula>
    </cfRule>
    <cfRule type="cellIs" dxfId="4629" priority="1308" operator="lessThan">
      <formula>0.8</formula>
    </cfRule>
  </conditionalFormatting>
  <conditionalFormatting sqref="R32:R39">
    <cfRule type="cellIs" dxfId="4628" priority="1303" operator="lessThan">
      <formula>0.8</formula>
    </cfRule>
    <cfRule type="cellIs" dxfId="4627" priority="1304" operator="greaterThan">
      <formula>1</formula>
    </cfRule>
  </conditionalFormatting>
  <conditionalFormatting sqref="R32:R39">
    <cfRule type="cellIs" dxfId="4626" priority="1301" operator="greaterThan">
      <formula>1</formula>
    </cfRule>
    <cfRule type="cellIs" dxfId="4625" priority="1302" operator="lessThan">
      <formula>0.8</formula>
    </cfRule>
  </conditionalFormatting>
  <conditionalFormatting sqref="P32:P39">
    <cfRule type="cellIs" dxfId="4624" priority="1300" operator="greaterThan">
      <formula>0</formula>
    </cfRule>
  </conditionalFormatting>
  <conditionalFormatting sqref="Q32:Q39">
    <cfRule type="cellIs" dxfId="4623" priority="1305" operator="lessThan">
      <formula>0</formula>
    </cfRule>
  </conditionalFormatting>
  <conditionalFormatting sqref="R32:R39">
    <cfRule type="cellIs" dxfId="4622" priority="1297" operator="lessThan">
      <formula>0.8</formula>
    </cfRule>
    <cfRule type="cellIs" dxfId="4621" priority="1298" operator="greaterThan">
      <formula>1</formula>
    </cfRule>
  </conditionalFormatting>
  <conditionalFormatting sqref="R32:R39">
    <cfRule type="cellIs" dxfId="4620" priority="1295" operator="greaterThan">
      <formula>1</formula>
    </cfRule>
    <cfRule type="cellIs" dxfId="4619" priority="1296" operator="lessThan">
      <formula>0.8</formula>
    </cfRule>
  </conditionalFormatting>
  <conditionalFormatting sqref="P32:P39">
    <cfRule type="cellIs" dxfId="4618" priority="1294" operator="greaterThan">
      <formula>0</formula>
    </cfRule>
  </conditionalFormatting>
  <conditionalFormatting sqref="Q32:Q39">
    <cfRule type="cellIs" dxfId="4617" priority="1299" operator="lessThan">
      <formula>0</formula>
    </cfRule>
  </conditionalFormatting>
  <conditionalFormatting sqref="Q32:Q39">
    <cfRule type="cellIs" dxfId="4616" priority="1293" operator="lessThan">
      <formula>0</formula>
    </cfRule>
  </conditionalFormatting>
  <conditionalFormatting sqref="R32:R39">
    <cfRule type="cellIs" dxfId="4615" priority="1291" operator="lessThan">
      <formula>0.8</formula>
    </cfRule>
    <cfRule type="cellIs" dxfId="4614" priority="1292" operator="greaterThan">
      <formula>1</formula>
    </cfRule>
  </conditionalFormatting>
  <conditionalFormatting sqref="R32:R39">
    <cfRule type="cellIs" dxfId="4613" priority="1289" operator="greaterThan">
      <formula>1</formula>
    </cfRule>
    <cfRule type="cellIs" dxfId="4612" priority="1290" operator="lessThan">
      <formula>0.8</formula>
    </cfRule>
  </conditionalFormatting>
  <conditionalFormatting sqref="P32:P39">
    <cfRule type="cellIs" dxfId="4611" priority="1288" operator="greaterThan">
      <formula>0</formula>
    </cfRule>
  </conditionalFormatting>
  <conditionalFormatting sqref="Q32:Q39">
    <cfRule type="cellIs" dxfId="4610" priority="1282" operator="lessThan">
      <formula>0</formula>
    </cfRule>
  </conditionalFormatting>
  <conditionalFormatting sqref="R32:R39">
    <cfRule type="cellIs" dxfId="4609" priority="1286" operator="lessThan">
      <formula>0.8</formula>
    </cfRule>
    <cfRule type="cellIs" dxfId="4608" priority="1287" operator="greaterThan">
      <formula>1</formula>
    </cfRule>
  </conditionalFormatting>
  <conditionalFormatting sqref="R32:R39">
    <cfRule type="cellIs" dxfId="4607" priority="1284" operator="greaterThan">
      <formula>1</formula>
    </cfRule>
    <cfRule type="cellIs" dxfId="4606" priority="1285" operator="lessThan">
      <formula>0.8</formula>
    </cfRule>
  </conditionalFormatting>
  <conditionalFormatting sqref="P32:P39">
    <cfRule type="cellIs" dxfId="4605" priority="1283" operator="greaterThan">
      <formula>0</formula>
    </cfRule>
  </conditionalFormatting>
  <conditionalFormatting sqref="Q32:Q39">
    <cfRule type="cellIs" dxfId="4604" priority="1281" operator="lessThan">
      <formula>0</formula>
    </cfRule>
  </conditionalFormatting>
  <conditionalFormatting sqref="R32:R39">
    <cfRule type="cellIs" dxfId="4603" priority="1279" operator="lessThan">
      <formula>0.8</formula>
    </cfRule>
    <cfRule type="cellIs" dxfId="4602" priority="1280" operator="greaterThan">
      <formula>1</formula>
    </cfRule>
  </conditionalFormatting>
  <conditionalFormatting sqref="R32:R39">
    <cfRule type="cellIs" dxfId="4601" priority="1277" operator="greaterThan">
      <formula>1</formula>
    </cfRule>
    <cfRule type="cellIs" dxfId="4600" priority="1278" operator="lessThan">
      <formula>0.8</formula>
    </cfRule>
  </conditionalFormatting>
  <conditionalFormatting sqref="P32:P39">
    <cfRule type="cellIs" dxfId="4599" priority="1276" operator="greaterThan">
      <formula>0</formula>
    </cfRule>
  </conditionalFormatting>
  <conditionalFormatting sqref="Q32:Q39">
    <cfRule type="cellIs" dxfId="4598" priority="1275" operator="lessThan">
      <formula>0</formula>
    </cfRule>
  </conditionalFormatting>
  <conditionalFormatting sqref="R32:R39">
    <cfRule type="cellIs" dxfId="4597" priority="1273" operator="lessThan">
      <formula>0.8</formula>
    </cfRule>
    <cfRule type="cellIs" dxfId="4596" priority="1274" operator="greaterThan">
      <formula>1</formula>
    </cfRule>
  </conditionalFormatting>
  <conditionalFormatting sqref="R32:R39">
    <cfRule type="cellIs" dxfId="4595" priority="1271" operator="greaterThan">
      <formula>1</formula>
    </cfRule>
    <cfRule type="cellIs" dxfId="4594" priority="1272" operator="lessThan">
      <formula>0.8</formula>
    </cfRule>
  </conditionalFormatting>
  <conditionalFormatting sqref="P32:P39">
    <cfRule type="cellIs" dxfId="4593" priority="1270" operator="greaterThan">
      <formula>0</formula>
    </cfRule>
  </conditionalFormatting>
  <conditionalFormatting sqref="Q32:Q39">
    <cfRule type="cellIs" dxfId="4592" priority="1269" operator="lessThan">
      <formula>0</formula>
    </cfRule>
  </conditionalFormatting>
  <conditionalFormatting sqref="R32:R39">
    <cfRule type="cellIs" dxfId="4591" priority="1267" operator="lessThan">
      <formula>0.8</formula>
    </cfRule>
    <cfRule type="cellIs" dxfId="4590" priority="1268" operator="greaterThan">
      <formula>1</formula>
    </cfRule>
  </conditionalFormatting>
  <conditionalFormatting sqref="R32:R39">
    <cfRule type="cellIs" dxfId="4589" priority="1265" operator="greaterThan">
      <formula>1</formula>
    </cfRule>
    <cfRule type="cellIs" dxfId="4588" priority="1266" operator="lessThan">
      <formula>0.8</formula>
    </cfRule>
  </conditionalFormatting>
  <conditionalFormatting sqref="P32:P39">
    <cfRule type="cellIs" dxfId="4587" priority="1264" operator="greaterThan">
      <formula>0</formula>
    </cfRule>
  </conditionalFormatting>
  <conditionalFormatting sqref="Q32:Q39">
    <cfRule type="cellIs" dxfId="4586" priority="1263" operator="lessThan">
      <formula>0</formula>
    </cfRule>
  </conditionalFormatting>
  <conditionalFormatting sqref="R32:R39">
    <cfRule type="cellIs" dxfId="4585" priority="1261" operator="lessThan">
      <formula>0.8</formula>
    </cfRule>
    <cfRule type="cellIs" dxfId="4584" priority="1262" operator="greaterThan">
      <formula>1</formula>
    </cfRule>
  </conditionalFormatting>
  <conditionalFormatting sqref="R32:R39">
    <cfRule type="cellIs" dxfId="4583" priority="1259" operator="greaterThan">
      <formula>1</formula>
    </cfRule>
    <cfRule type="cellIs" dxfId="4582" priority="1260" operator="lessThan">
      <formula>0.8</formula>
    </cfRule>
  </conditionalFormatting>
  <conditionalFormatting sqref="P32:P39">
    <cfRule type="cellIs" dxfId="4581" priority="1258" operator="greaterThan">
      <formula>0</formula>
    </cfRule>
  </conditionalFormatting>
  <conditionalFormatting sqref="Q32:Q39">
    <cfRule type="cellIs" dxfId="4580" priority="1257" operator="lessThan">
      <formula>0</formula>
    </cfRule>
  </conditionalFormatting>
  <conditionalFormatting sqref="R32:R39">
    <cfRule type="cellIs" dxfId="4579" priority="1255" operator="lessThan">
      <formula>0.8</formula>
    </cfRule>
    <cfRule type="cellIs" dxfId="4578" priority="1256" operator="greaterThan">
      <formula>1</formula>
    </cfRule>
  </conditionalFormatting>
  <conditionalFormatting sqref="R32:R39">
    <cfRule type="cellIs" dxfId="4577" priority="1253" operator="greaterThan">
      <formula>1</formula>
    </cfRule>
    <cfRule type="cellIs" dxfId="4576" priority="1254" operator="lessThan">
      <formula>0.8</formula>
    </cfRule>
  </conditionalFormatting>
  <conditionalFormatting sqref="P32:P39">
    <cfRule type="cellIs" dxfId="4575" priority="1252" operator="greaterThan">
      <formula>0</formula>
    </cfRule>
  </conditionalFormatting>
  <conditionalFormatting sqref="P32:P39">
    <cfRule type="cellIs" dxfId="4574" priority="1246" operator="greaterThan">
      <formula>0</formula>
    </cfRule>
  </conditionalFormatting>
  <conditionalFormatting sqref="Q32:Q39">
    <cfRule type="cellIs" dxfId="4573" priority="1251" operator="lessThan">
      <formula>0</formula>
    </cfRule>
  </conditionalFormatting>
  <conditionalFormatting sqref="R32:R39">
    <cfRule type="cellIs" dxfId="4572" priority="1249" operator="lessThan">
      <formula>0.8</formula>
    </cfRule>
    <cfRule type="cellIs" dxfId="4571" priority="1250" operator="greaterThan">
      <formula>1</formula>
    </cfRule>
  </conditionalFormatting>
  <conditionalFormatting sqref="R32:R39">
    <cfRule type="cellIs" dxfId="4570" priority="1247" operator="greaterThan">
      <formula>1</formula>
    </cfRule>
    <cfRule type="cellIs" dxfId="4569" priority="1248" operator="lessThan">
      <formula>0.8</formula>
    </cfRule>
  </conditionalFormatting>
  <conditionalFormatting sqref="P32:P39">
    <cfRule type="cellIs" dxfId="4568" priority="1240" operator="greaterThan">
      <formula>0</formula>
    </cfRule>
  </conditionalFormatting>
  <conditionalFormatting sqref="Q32:Q39">
    <cfRule type="cellIs" dxfId="4567" priority="1245" operator="lessThan">
      <formula>0</formula>
    </cfRule>
  </conditionalFormatting>
  <conditionalFormatting sqref="R32:R39">
    <cfRule type="cellIs" dxfId="4566" priority="1243" operator="lessThan">
      <formula>0.8</formula>
    </cfRule>
    <cfRule type="cellIs" dxfId="4565" priority="1244" operator="greaterThan">
      <formula>1</formula>
    </cfRule>
  </conditionalFormatting>
  <conditionalFormatting sqref="R32:R39">
    <cfRule type="cellIs" dxfId="4564" priority="1241" operator="greaterThan">
      <formula>1</formula>
    </cfRule>
    <cfRule type="cellIs" dxfId="4563" priority="1242" operator="lessThan">
      <formula>0.8</formula>
    </cfRule>
  </conditionalFormatting>
  <conditionalFormatting sqref="R32:R39">
    <cfRule type="cellIs" dxfId="4562" priority="1237" operator="lessThan">
      <formula>0.8</formula>
    </cfRule>
    <cfRule type="cellIs" dxfId="4561" priority="1238" operator="greaterThan">
      <formula>1</formula>
    </cfRule>
  </conditionalFormatting>
  <conditionalFormatting sqref="R32:R39">
    <cfRule type="cellIs" dxfId="4560" priority="1235" operator="greaterThan">
      <formula>1</formula>
    </cfRule>
    <cfRule type="cellIs" dxfId="4559" priority="1236" operator="lessThan">
      <formula>0.8</formula>
    </cfRule>
  </conditionalFormatting>
  <conditionalFormatting sqref="P32:P39">
    <cfRule type="cellIs" dxfId="4558" priority="1234" operator="greaterThan">
      <formula>0</formula>
    </cfRule>
  </conditionalFormatting>
  <conditionalFormatting sqref="Q32:Q39">
    <cfRule type="cellIs" dxfId="4557" priority="1239" operator="lessThan">
      <formula>0</formula>
    </cfRule>
  </conditionalFormatting>
  <conditionalFormatting sqref="Q32:Q39">
    <cfRule type="cellIs" dxfId="4556" priority="1228" operator="lessThan">
      <formula>0</formula>
    </cfRule>
  </conditionalFormatting>
  <conditionalFormatting sqref="P32:P39">
    <cfRule type="cellIs" dxfId="4555" priority="1229" operator="greaterThan">
      <formula>0</formula>
    </cfRule>
  </conditionalFormatting>
  <conditionalFormatting sqref="R32:R39">
    <cfRule type="cellIs" dxfId="4554" priority="1232" operator="lessThan">
      <formula>0.8</formula>
    </cfRule>
    <cfRule type="cellIs" dxfId="4553" priority="1233" operator="greaterThan">
      <formula>1</formula>
    </cfRule>
  </conditionalFormatting>
  <conditionalFormatting sqref="R32:R39">
    <cfRule type="cellIs" dxfId="4552" priority="1230" operator="greaterThan">
      <formula>1</formula>
    </cfRule>
    <cfRule type="cellIs" dxfId="4551" priority="1231" operator="lessThan">
      <formula>0.8</formula>
    </cfRule>
  </conditionalFormatting>
  <conditionalFormatting sqref="Q32:Q39">
    <cfRule type="cellIs" dxfId="4550" priority="1222" operator="lessThan">
      <formula>0</formula>
    </cfRule>
  </conditionalFormatting>
  <conditionalFormatting sqref="R32:R39">
    <cfRule type="cellIs" dxfId="4549" priority="1226" operator="lessThan">
      <formula>0.8</formula>
    </cfRule>
    <cfRule type="cellIs" dxfId="4548" priority="1227" operator="greaterThan">
      <formula>1</formula>
    </cfRule>
  </conditionalFormatting>
  <conditionalFormatting sqref="R32:R39">
    <cfRule type="cellIs" dxfId="4547" priority="1224" operator="greaterThan">
      <formula>1</formula>
    </cfRule>
    <cfRule type="cellIs" dxfId="4546" priority="1225" operator="lessThan">
      <formula>0.8</formula>
    </cfRule>
  </conditionalFormatting>
  <conditionalFormatting sqref="P32:P39">
    <cfRule type="cellIs" dxfId="4545" priority="1223" operator="greaterThan">
      <formula>0</formula>
    </cfRule>
  </conditionalFormatting>
  <conditionalFormatting sqref="Q32:Q39">
    <cfRule type="cellIs" dxfId="4544" priority="1221" operator="lessThan">
      <formula>0</formula>
    </cfRule>
  </conditionalFormatting>
  <conditionalFormatting sqref="R32:R39">
    <cfRule type="cellIs" dxfId="4543" priority="1219" operator="lessThan">
      <formula>0.8</formula>
    </cfRule>
    <cfRule type="cellIs" dxfId="4542" priority="1220" operator="greaterThan">
      <formula>1</formula>
    </cfRule>
  </conditionalFormatting>
  <conditionalFormatting sqref="R32:R39">
    <cfRule type="cellIs" dxfId="4541" priority="1217" operator="greaterThan">
      <formula>1</formula>
    </cfRule>
    <cfRule type="cellIs" dxfId="4540" priority="1218" operator="lessThan">
      <formula>0.8</formula>
    </cfRule>
  </conditionalFormatting>
  <conditionalFormatting sqref="P32:P39">
    <cfRule type="cellIs" dxfId="4539" priority="1216" operator="greaterThan">
      <formula>0</formula>
    </cfRule>
  </conditionalFormatting>
  <conditionalFormatting sqref="Q32:Q39">
    <cfRule type="cellIs" dxfId="4538" priority="1215" operator="lessThan">
      <formula>0</formula>
    </cfRule>
  </conditionalFormatting>
  <conditionalFormatting sqref="R32:R39">
    <cfRule type="cellIs" dxfId="4537" priority="1213" operator="lessThan">
      <formula>0.8</formula>
    </cfRule>
    <cfRule type="cellIs" dxfId="4536" priority="1214" operator="greaterThan">
      <formula>1</formula>
    </cfRule>
  </conditionalFormatting>
  <conditionalFormatting sqref="R32:R39">
    <cfRule type="cellIs" dxfId="4535" priority="1211" operator="greaterThan">
      <formula>1</formula>
    </cfRule>
    <cfRule type="cellIs" dxfId="4534" priority="1212" operator="lessThan">
      <formula>0.8</formula>
    </cfRule>
  </conditionalFormatting>
  <conditionalFormatting sqref="P32:P39">
    <cfRule type="cellIs" dxfId="4533" priority="1210" operator="greaterThan">
      <formula>0</formula>
    </cfRule>
  </conditionalFormatting>
  <conditionalFormatting sqref="Q32:Q39">
    <cfRule type="cellIs" dxfId="4532" priority="1209" operator="lessThan">
      <formula>0</formula>
    </cfRule>
  </conditionalFormatting>
  <conditionalFormatting sqref="R32:R39">
    <cfRule type="cellIs" dxfId="4531" priority="1207" operator="lessThan">
      <formula>0.8</formula>
    </cfRule>
    <cfRule type="cellIs" dxfId="4530" priority="1208" operator="greaterThan">
      <formula>1</formula>
    </cfRule>
  </conditionalFormatting>
  <conditionalFormatting sqref="R32:R39">
    <cfRule type="cellIs" dxfId="4529" priority="1205" operator="greaterThan">
      <formula>1</formula>
    </cfRule>
    <cfRule type="cellIs" dxfId="4528" priority="1206" operator="lessThan">
      <formula>0.8</formula>
    </cfRule>
  </conditionalFormatting>
  <conditionalFormatting sqref="P32:P39">
    <cfRule type="cellIs" dxfId="4527" priority="1204" operator="greaterThan">
      <formula>0</formula>
    </cfRule>
  </conditionalFormatting>
  <conditionalFormatting sqref="Q32:Q39">
    <cfRule type="cellIs" dxfId="4526" priority="1203" operator="lessThan">
      <formula>0</formula>
    </cfRule>
  </conditionalFormatting>
  <conditionalFormatting sqref="R32:R39">
    <cfRule type="cellIs" dxfId="4525" priority="1201" operator="lessThan">
      <formula>0.8</formula>
    </cfRule>
    <cfRule type="cellIs" dxfId="4524" priority="1202" operator="greaterThan">
      <formula>1</formula>
    </cfRule>
  </conditionalFormatting>
  <conditionalFormatting sqref="R32:R39">
    <cfRule type="cellIs" dxfId="4523" priority="1199" operator="greaterThan">
      <formula>1</formula>
    </cfRule>
    <cfRule type="cellIs" dxfId="4522" priority="1200" operator="lessThan">
      <formula>0.8</formula>
    </cfRule>
  </conditionalFormatting>
  <conditionalFormatting sqref="P32:P39">
    <cfRule type="cellIs" dxfId="4521" priority="1198" operator="greaterThan">
      <formula>0</formula>
    </cfRule>
  </conditionalFormatting>
  <conditionalFormatting sqref="Q96:Q105">
    <cfRule type="cellIs" dxfId="4520" priority="1192" operator="lessThan">
      <formula>0</formula>
    </cfRule>
  </conditionalFormatting>
  <conditionalFormatting sqref="P96:P105">
    <cfRule type="cellIs" dxfId="4519" priority="1193" operator="greaterThan">
      <formula>0</formula>
    </cfRule>
  </conditionalFormatting>
  <conditionalFormatting sqref="R96:R105">
    <cfRule type="cellIs" dxfId="4518" priority="1196" operator="lessThan">
      <formula>0.8</formula>
    </cfRule>
    <cfRule type="cellIs" dxfId="4517" priority="1197" operator="greaterThan">
      <formula>1</formula>
    </cfRule>
  </conditionalFormatting>
  <conditionalFormatting sqref="R96:R105">
    <cfRule type="cellIs" dxfId="4516" priority="1194" operator="greaterThan">
      <formula>1</formula>
    </cfRule>
    <cfRule type="cellIs" dxfId="4515" priority="1195" operator="lessThan">
      <formula>0.8</formula>
    </cfRule>
  </conditionalFormatting>
  <conditionalFormatting sqref="Q96:Q105">
    <cfRule type="cellIs" dxfId="4514" priority="1186" operator="lessThan">
      <formula>0</formula>
    </cfRule>
  </conditionalFormatting>
  <conditionalFormatting sqref="R96:R105">
    <cfRule type="cellIs" dxfId="4513" priority="1190" operator="lessThan">
      <formula>0.8</formula>
    </cfRule>
    <cfRule type="cellIs" dxfId="4512" priority="1191" operator="greaterThan">
      <formula>1</formula>
    </cfRule>
  </conditionalFormatting>
  <conditionalFormatting sqref="R96:R105">
    <cfRule type="cellIs" dxfId="4511" priority="1188" operator="greaterThan">
      <formula>1</formula>
    </cfRule>
    <cfRule type="cellIs" dxfId="4510" priority="1189" operator="lessThan">
      <formula>0.8</formula>
    </cfRule>
  </conditionalFormatting>
  <conditionalFormatting sqref="P96:P105">
    <cfRule type="cellIs" dxfId="4509" priority="1187" operator="greaterThan">
      <formula>0</formula>
    </cfRule>
  </conditionalFormatting>
  <conditionalFormatting sqref="Q96:Q105">
    <cfRule type="cellIs" dxfId="4508" priority="1185" operator="lessThan">
      <formula>0</formula>
    </cfRule>
  </conditionalFormatting>
  <conditionalFormatting sqref="R96:R105">
    <cfRule type="cellIs" dxfId="4507" priority="1183" operator="lessThan">
      <formula>0.8</formula>
    </cfRule>
    <cfRule type="cellIs" dxfId="4506" priority="1184" operator="greaterThan">
      <formula>1</formula>
    </cfRule>
  </conditionalFormatting>
  <conditionalFormatting sqref="R96:R105">
    <cfRule type="cellIs" dxfId="4505" priority="1181" operator="greaterThan">
      <formula>1</formula>
    </cfRule>
    <cfRule type="cellIs" dxfId="4504" priority="1182" operator="lessThan">
      <formula>0.8</formula>
    </cfRule>
  </conditionalFormatting>
  <conditionalFormatting sqref="P96:P105">
    <cfRule type="cellIs" dxfId="4503" priority="1180" operator="greaterThan">
      <formula>0</formula>
    </cfRule>
  </conditionalFormatting>
  <conditionalFormatting sqref="Q96:Q105">
    <cfRule type="cellIs" dxfId="4502" priority="1179" operator="lessThan">
      <formula>0</formula>
    </cfRule>
  </conditionalFormatting>
  <conditionalFormatting sqref="R96:R105">
    <cfRule type="cellIs" dxfId="4501" priority="1177" operator="lessThan">
      <formula>0.8</formula>
    </cfRule>
    <cfRule type="cellIs" dxfId="4500" priority="1178" operator="greaterThan">
      <formula>1</formula>
    </cfRule>
  </conditionalFormatting>
  <conditionalFormatting sqref="R96:R105">
    <cfRule type="cellIs" dxfId="4499" priority="1175" operator="greaterThan">
      <formula>1</formula>
    </cfRule>
    <cfRule type="cellIs" dxfId="4498" priority="1176" operator="lessThan">
      <formula>0.8</formula>
    </cfRule>
  </conditionalFormatting>
  <conditionalFormatting sqref="P96:P105">
    <cfRule type="cellIs" dxfId="4497" priority="1174" operator="greaterThan">
      <formula>0</formula>
    </cfRule>
  </conditionalFormatting>
  <conditionalFormatting sqref="Q96:Q105">
    <cfRule type="cellIs" dxfId="4496" priority="1168" operator="lessThan">
      <formula>0</formula>
    </cfRule>
  </conditionalFormatting>
  <conditionalFormatting sqref="R96:R105">
    <cfRule type="cellIs" dxfId="4495" priority="1172" operator="lessThan">
      <formula>0.8</formula>
    </cfRule>
    <cfRule type="cellIs" dxfId="4494" priority="1173" operator="greaterThan">
      <formula>1</formula>
    </cfRule>
  </conditionalFormatting>
  <conditionalFormatting sqref="R96:R105">
    <cfRule type="cellIs" dxfId="4493" priority="1170" operator="greaterThan">
      <formula>1</formula>
    </cfRule>
    <cfRule type="cellIs" dxfId="4492" priority="1171" operator="lessThan">
      <formula>0.8</formula>
    </cfRule>
  </conditionalFormatting>
  <conditionalFormatting sqref="P96:P105">
    <cfRule type="cellIs" dxfId="4491" priority="1169" operator="greaterThan">
      <formula>0</formula>
    </cfRule>
  </conditionalFormatting>
  <conditionalFormatting sqref="Q96:Q105">
    <cfRule type="cellIs" dxfId="4490" priority="1167" operator="lessThan">
      <formula>0</formula>
    </cfRule>
  </conditionalFormatting>
  <conditionalFormatting sqref="R96:R105">
    <cfRule type="cellIs" dxfId="4489" priority="1165" operator="lessThan">
      <formula>0.8</formula>
    </cfRule>
    <cfRule type="cellIs" dxfId="4488" priority="1166" operator="greaterThan">
      <formula>1</formula>
    </cfRule>
  </conditionalFormatting>
  <conditionalFormatting sqref="R96:R105">
    <cfRule type="cellIs" dxfId="4487" priority="1163" operator="greaterThan">
      <formula>1</formula>
    </cfRule>
    <cfRule type="cellIs" dxfId="4486" priority="1164" operator="lessThan">
      <formula>0.8</formula>
    </cfRule>
  </conditionalFormatting>
  <conditionalFormatting sqref="P96:P105">
    <cfRule type="cellIs" dxfId="4485" priority="1162" operator="greaterThan">
      <formula>0</formula>
    </cfRule>
  </conditionalFormatting>
  <conditionalFormatting sqref="Q96:Q105">
    <cfRule type="cellIs" dxfId="4484" priority="1161" operator="lessThan">
      <formula>0</formula>
    </cfRule>
  </conditionalFormatting>
  <conditionalFormatting sqref="R96:R105">
    <cfRule type="cellIs" dxfId="4483" priority="1159" operator="lessThan">
      <formula>0.8</formula>
    </cfRule>
    <cfRule type="cellIs" dxfId="4482" priority="1160" operator="greaterThan">
      <formula>1</formula>
    </cfRule>
  </conditionalFormatting>
  <conditionalFormatting sqref="R96:R105">
    <cfRule type="cellIs" dxfId="4481" priority="1157" operator="greaterThan">
      <formula>1</formula>
    </cfRule>
    <cfRule type="cellIs" dxfId="4480" priority="1158" operator="lessThan">
      <formula>0.8</formula>
    </cfRule>
  </conditionalFormatting>
  <conditionalFormatting sqref="P96:P105">
    <cfRule type="cellIs" dxfId="4479" priority="1156" operator="greaterThan">
      <formula>0</formula>
    </cfRule>
  </conditionalFormatting>
  <conditionalFormatting sqref="Q96:Q105">
    <cfRule type="cellIs" dxfId="4478" priority="1155" operator="lessThan">
      <formula>0</formula>
    </cfRule>
  </conditionalFormatting>
  <conditionalFormatting sqref="R96:R105">
    <cfRule type="cellIs" dxfId="4477" priority="1153" operator="lessThan">
      <formula>0.8</formula>
    </cfRule>
    <cfRule type="cellIs" dxfId="4476" priority="1154" operator="greaterThan">
      <formula>1</formula>
    </cfRule>
  </conditionalFormatting>
  <conditionalFormatting sqref="R96:R105">
    <cfRule type="cellIs" dxfId="4475" priority="1151" operator="greaterThan">
      <formula>1</formula>
    </cfRule>
    <cfRule type="cellIs" dxfId="4474" priority="1152" operator="lessThan">
      <formula>0.8</formula>
    </cfRule>
  </conditionalFormatting>
  <conditionalFormatting sqref="P96:P105">
    <cfRule type="cellIs" dxfId="4473" priority="1150" operator="greaterThan">
      <formula>0</formula>
    </cfRule>
  </conditionalFormatting>
  <conditionalFormatting sqref="Q96:Q105">
    <cfRule type="cellIs" dxfId="4472" priority="1149" operator="lessThan">
      <formula>0</formula>
    </cfRule>
  </conditionalFormatting>
  <conditionalFormatting sqref="R96:R105">
    <cfRule type="cellIs" dxfId="4471" priority="1147" operator="lessThan">
      <formula>0.8</formula>
    </cfRule>
    <cfRule type="cellIs" dxfId="4470" priority="1148" operator="greaterThan">
      <formula>1</formula>
    </cfRule>
  </conditionalFormatting>
  <conditionalFormatting sqref="R96:R105">
    <cfRule type="cellIs" dxfId="4469" priority="1145" operator="greaterThan">
      <formula>1</formula>
    </cfRule>
    <cfRule type="cellIs" dxfId="4468" priority="1146" operator="lessThan">
      <formula>0.8</formula>
    </cfRule>
  </conditionalFormatting>
  <conditionalFormatting sqref="P96:P105">
    <cfRule type="cellIs" dxfId="4467" priority="1144" operator="greaterThan">
      <formula>0</formula>
    </cfRule>
  </conditionalFormatting>
  <conditionalFormatting sqref="Q96:Q105">
    <cfRule type="cellIs" dxfId="4466" priority="1143" operator="lessThan">
      <formula>0</formula>
    </cfRule>
  </conditionalFormatting>
  <conditionalFormatting sqref="R96:R105">
    <cfRule type="cellIs" dxfId="4465" priority="1141" operator="lessThan">
      <formula>0.8</formula>
    </cfRule>
    <cfRule type="cellIs" dxfId="4464" priority="1142" operator="greaterThan">
      <formula>1</formula>
    </cfRule>
  </conditionalFormatting>
  <conditionalFormatting sqref="R96:R105">
    <cfRule type="cellIs" dxfId="4463" priority="1139" operator="greaterThan">
      <formula>1</formula>
    </cfRule>
    <cfRule type="cellIs" dxfId="4462" priority="1140" operator="lessThan">
      <formula>0.8</formula>
    </cfRule>
  </conditionalFormatting>
  <conditionalFormatting sqref="P96:P105">
    <cfRule type="cellIs" dxfId="4461" priority="1138" operator="greaterThan">
      <formula>0</formula>
    </cfRule>
  </conditionalFormatting>
  <conditionalFormatting sqref="P96:P105">
    <cfRule type="cellIs" dxfId="4460" priority="1132" operator="greaterThan">
      <formula>0</formula>
    </cfRule>
  </conditionalFormatting>
  <conditionalFormatting sqref="Q96:Q105">
    <cfRule type="cellIs" dxfId="4459" priority="1137" operator="lessThan">
      <formula>0</formula>
    </cfRule>
  </conditionalFormatting>
  <conditionalFormatting sqref="R96:R105">
    <cfRule type="cellIs" dxfId="4458" priority="1135" operator="lessThan">
      <formula>0.8</formula>
    </cfRule>
    <cfRule type="cellIs" dxfId="4457" priority="1136" operator="greaterThan">
      <formula>1</formula>
    </cfRule>
  </conditionalFormatting>
  <conditionalFormatting sqref="R96:R105">
    <cfRule type="cellIs" dxfId="4456" priority="1133" operator="greaterThan">
      <formula>1</formula>
    </cfRule>
    <cfRule type="cellIs" dxfId="4455" priority="1134" operator="lessThan">
      <formula>0.8</formula>
    </cfRule>
  </conditionalFormatting>
  <conditionalFormatting sqref="P96:P105">
    <cfRule type="cellIs" dxfId="4454" priority="1126" operator="greaterThan">
      <formula>0</formula>
    </cfRule>
  </conditionalFormatting>
  <conditionalFormatting sqref="Q96:Q105">
    <cfRule type="cellIs" dxfId="4453" priority="1131" operator="lessThan">
      <formula>0</formula>
    </cfRule>
  </conditionalFormatting>
  <conditionalFormatting sqref="R96:R105">
    <cfRule type="cellIs" dxfId="4452" priority="1129" operator="lessThan">
      <formula>0.8</formula>
    </cfRule>
    <cfRule type="cellIs" dxfId="4451" priority="1130" operator="greaterThan">
      <formula>1</formula>
    </cfRule>
  </conditionalFormatting>
  <conditionalFormatting sqref="R96:R105">
    <cfRule type="cellIs" dxfId="4450" priority="1127" operator="greaterThan">
      <formula>1</formula>
    </cfRule>
    <cfRule type="cellIs" dxfId="4449" priority="1128" operator="lessThan">
      <formula>0.8</formula>
    </cfRule>
  </conditionalFormatting>
  <conditionalFormatting sqref="R96:R105">
    <cfRule type="cellIs" dxfId="4448" priority="1123" operator="lessThan">
      <formula>0.8</formula>
    </cfRule>
    <cfRule type="cellIs" dxfId="4447" priority="1124" operator="greaterThan">
      <formula>1</formula>
    </cfRule>
  </conditionalFormatting>
  <conditionalFormatting sqref="R96:R105">
    <cfRule type="cellIs" dxfId="4446" priority="1121" operator="greaterThan">
      <formula>1</formula>
    </cfRule>
    <cfRule type="cellIs" dxfId="4445" priority="1122" operator="lessThan">
      <formula>0.8</formula>
    </cfRule>
  </conditionalFormatting>
  <conditionalFormatting sqref="P96:P105">
    <cfRule type="cellIs" dxfId="4444" priority="1120" operator="greaterThan">
      <formula>0</formula>
    </cfRule>
  </conditionalFormatting>
  <conditionalFormatting sqref="Q96:Q105">
    <cfRule type="cellIs" dxfId="4443" priority="1125" operator="lessThan">
      <formula>0</formula>
    </cfRule>
  </conditionalFormatting>
  <conditionalFormatting sqref="Q96:Q105">
    <cfRule type="cellIs" dxfId="4442" priority="1114" operator="lessThan">
      <formula>0</formula>
    </cfRule>
  </conditionalFormatting>
  <conditionalFormatting sqref="P96:P105">
    <cfRule type="cellIs" dxfId="4441" priority="1115" operator="greaterThan">
      <formula>0</formula>
    </cfRule>
  </conditionalFormatting>
  <conditionalFormatting sqref="R96:R105">
    <cfRule type="cellIs" dxfId="4440" priority="1118" operator="lessThan">
      <formula>0.8</formula>
    </cfRule>
    <cfRule type="cellIs" dxfId="4439" priority="1119" operator="greaterThan">
      <formula>1</formula>
    </cfRule>
  </conditionalFormatting>
  <conditionalFormatting sqref="R96:R105">
    <cfRule type="cellIs" dxfId="4438" priority="1116" operator="greaterThan">
      <formula>1</formula>
    </cfRule>
    <cfRule type="cellIs" dxfId="4437" priority="1117" operator="lessThan">
      <formula>0.8</formula>
    </cfRule>
  </conditionalFormatting>
  <conditionalFormatting sqref="Q96:Q105">
    <cfRule type="cellIs" dxfId="4436" priority="1108" operator="lessThan">
      <formula>0</formula>
    </cfRule>
  </conditionalFormatting>
  <conditionalFormatting sqref="R96:R105">
    <cfRule type="cellIs" dxfId="4435" priority="1112" operator="lessThan">
      <formula>0.8</formula>
    </cfRule>
    <cfRule type="cellIs" dxfId="4434" priority="1113" operator="greaterThan">
      <formula>1</formula>
    </cfRule>
  </conditionalFormatting>
  <conditionalFormatting sqref="R96:R105">
    <cfRule type="cellIs" dxfId="4433" priority="1110" operator="greaterThan">
      <formula>1</formula>
    </cfRule>
    <cfRule type="cellIs" dxfId="4432" priority="1111" operator="lessThan">
      <formula>0.8</formula>
    </cfRule>
  </conditionalFormatting>
  <conditionalFormatting sqref="P96:P105">
    <cfRule type="cellIs" dxfId="4431" priority="1109" operator="greaterThan">
      <formula>0</formula>
    </cfRule>
  </conditionalFormatting>
  <conditionalFormatting sqref="Q96:Q105">
    <cfRule type="cellIs" dxfId="4430" priority="1107" operator="lessThan">
      <formula>0</formula>
    </cfRule>
  </conditionalFormatting>
  <conditionalFormatting sqref="R96:R105">
    <cfRule type="cellIs" dxfId="4429" priority="1105" operator="lessThan">
      <formula>0.8</formula>
    </cfRule>
    <cfRule type="cellIs" dxfId="4428" priority="1106" operator="greaterThan">
      <formula>1</formula>
    </cfRule>
  </conditionalFormatting>
  <conditionalFormatting sqref="R96:R105">
    <cfRule type="cellIs" dxfId="4427" priority="1103" operator="greaterThan">
      <formula>1</formula>
    </cfRule>
    <cfRule type="cellIs" dxfId="4426" priority="1104" operator="lessThan">
      <formula>0.8</formula>
    </cfRule>
  </conditionalFormatting>
  <conditionalFormatting sqref="P96:P105">
    <cfRule type="cellIs" dxfId="4425" priority="1102" operator="greaterThan">
      <formula>0</formula>
    </cfRule>
  </conditionalFormatting>
  <conditionalFormatting sqref="Q96:Q105">
    <cfRule type="cellIs" dxfId="4424" priority="1101" operator="lessThan">
      <formula>0</formula>
    </cfRule>
  </conditionalFormatting>
  <conditionalFormatting sqref="R96:R105">
    <cfRule type="cellIs" dxfId="4423" priority="1099" operator="lessThan">
      <formula>0.8</formula>
    </cfRule>
    <cfRule type="cellIs" dxfId="4422" priority="1100" operator="greaterThan">
      <formula>1</formula>
    </cfRule>
  </conditionalFormatting>
  <conditionalFormatting sqref="R96:R105">
    <cfRule type="cellIs" dxfId="4421" priority="1097" operator="greaterThan">
      <formula>1</formula>
    </cfRule>
    <cfRule type="cellIs" dxfId="4420" priority="1098" operator="lessThan">
      <formula>0.8</formula>
    </cfRule>
  </conditionalFormatting>
  <conditionalFormatting sqref="P96:P105">
    <cfRule type="cellIs" dxfId="4419" priority="1096" operator="greaterThan">
      <formula>0</formula>
    </cfRule>
  </conditionalFormatting>
  <conditionalFormatting sqref="Q96:Q105">
    <cfRule type="cellIs" dxfId="4418" priority="1090" operator="lessThan">
      <formula>0</formula>
    </cfRule>
  </conditionalFormatting>
  <conditionalFormatting sqref="P96:P105">
    <cfRule type="cellIs" dxfId="4417" priority="1091" operator="greaterThan">
      <formula>0</formula>
    </cfRule>
  </conditionalFormatting>
  <conditionalFormatting sqref="R96:R105">
    <cfRule type="cellIs" dxfId="4416" priority="1094" operator="lessThan">
      <formula>0.8</formula>
    </cfRule>
    <cfRule type="cellIs" dxfId="4415" priority="1095" operator="greaterThan">
      <formula>1</formula>
    </cfRule>
  </conditionalFormatting>
  <conditionalFormatting sqref="R96:R105">
    <cfRule type="cellIs" dxfId="4414" priority="1092" operator="greaterThan">
      <formula>1</formula>
    </cfRule>
    <cfRule type="cellIs" dxfId="4413" priority="1093" operator="lessThan">
      <formula>0.8</formula>
    </cfRule>
  </conditionalFormatting>
  <conditionalFormatting sqref="Q96:Q105">
    <cfRule type="cellIs" dxfId="4412" priority="1084" operator="lessThan">
      <formula>0</formula>
    </cfRule>
  </conditionalFormatting>
  <conditionalFormatting sqref="R96:R105">
    <cfRule type="cellIs" dxfId="4411" priority="1088" operator="lessThan">
      <formula>0.8</formula>
    </cfRule>
    <cfRule type="cellIs" dxfId="4410" priority="1089" operator="greaterThan">
      <formula>1</formula>
    </cfRule>
  </conditionalFormatting>
  <conditionalFormatting sqref="R96:R105">
    <cfRule type="cellIs" dxfId="4409" priority="1086" operator="greaterThan">
      <formula>1</formula>
    </cfRule>
    <cfRule type="cellIs" dxfId="4408" priority="1087" operator="lessThan">
      <formula>0.8</formula>
    </cfRule>
  </conditionalFormatting>
  <conditionalFormatting sqref="P96:P105">
    <cfRule type="cellIs" dxfId="4407" priority="1085" operator="greaterThan">
      <formula>0</formula>
    </cfRule>
  </conditionalFormatting>
  <conditionalFormatting sqref="Q96:Q105">
    <cfRule type="cellIs" dxfId="4406" priority="1083" operator="lessThan">
      <formula>0</formula>
    </cfRule>
  </conditionalFormatting>
  <conditionalFormatting sqref="R96:R105">
    <cfRule type="cellIs" dxfId="4405" priority="1081" operator="lessThan">
      <formula>0.8</formula>
    </cfRule>
    <cfRule type="cellIs" dxfId="4404" priority="1082" operator="greaterThan">
      <formula>1</formula>
    </cfRule>
  </conditionalFormatting>
  <conditionalFormatting sqref="R96:R105">
    <cfRule type="cellIs" dxfId="4403" priority="1079" operator="greaterThan">
      <formula>1</formula>
    </cfRule>
    <cfRule type="cellIs" dxfId="4402" priority="1080" operator="lessThan">
      <formula>0.8</formula>
    </cfRule>
  </conditionalFormatting>
  <conditionalFormatting sqref="P96:P105">
    <cfRule type="cellIs" dxfId="4401" priority="1078" operator="greaterThan">
      <formula>0</formula>
    </cfRule>
  </conditionalFormatting>
  <conditionalFormatting sqref="Q96:Q105">
    <cfRule type="cellIs" dxfId="4400" priority="1077" operator="lessThan">
      <formula>0</formula>
    </cfRule>
  </conditionalFormatting>
  <conditionalFormatting sqref="R96:R105">
    <cfRule type="cellIs" dxfId="4399" priority="1075" operator="lessThan">
      <formula>0.8</formula>
    </cfRule>
    <cfRule type="cellIs" dxfId="4398" priority="1076" operator="greaterThan">
      <formula>1</formula>
    </cfRule>
  </conditionalFormatting>
  <conditionalFormatting sqref="R96:R105">
    <cfRule type="cellIs" dxfId="4397" priority="1073" operator="greaterThan">
      <formula>1</formula>
    </cfRule>
    <cfRule type="cellIs" dxfId="4396" priority="1074" operator="lessThan">
      <formula>0.8</formula>
    </cfRule>
  </conditionalFormatting>
  <conditionalFormatting sqref="P96:P105">
    <cfRule type="cellIs" dxfId="4395" priority="1072" operator="greaterThan">
      <formula>0</formula>
    </cfRule>
  </conditionalFormatting>
  <conditionalFormatting sqref="P124 P127 P130">
    <cfRule type="cellIs" dxfId="4394" priority="1066" operator="greaterThan">
      <formula>0</formula>
    </cfRule>
  </conditionalFormatting>
  <conditionalFormatting sqref="Q124 Q127 Q130">
    <cfRule type="cellIs" dxfId="4393" priority="1071" operator="lessThan">
      <formula>0</formula>
    </cfRule>
  </conditionalFormatting>
  <conditionalFormatting sqref="R124 R127 R130">
    <cfRule type="cellIs" dxfId="4392" priority="1069" operator="lessThan">
      <formula>0.8</formula>
    </cfRule>
    <cfRule type="cellIs" dxfId="4391" priority="1070" operator="greaterThan">
      <formula>1</formula>
    </cfRule>
  </conditionalFormatting>
  <conditionalFormatting sqref="R124 R127 R130">
    <cfRule type="cellIs" dxfId="4390" priority="1067" operator="greaterThan">
      <formula>1</formula>
    </cfRule>
    <cfRule type="cellIs" dxfId="4389" priority="1068" operator="lessThan">
      <formula>0.8</formula>
    </cfRule>
  </conditionalFormatting>
  <conditionalFormatting sqref="Q124 Q127 Q130">
    <cfRule type="cellIs" dxfId="4388" priority="1065" operator="lessThan">
      <formula>0</formula>
    </cfRule>
  </conditionalFormatting>
  <conditionalFormatting sqref="R124 R127 R130">
    <cfRule type="cellIs" dxfId="4387" priority="1063" operator="lessThan">
      <formula>0.8</formula>
    </cfRule>
    <cfRule type="cellIs" dxfId="4386" priority="1064" operator="greaterThan">
      <formula>1</formula>
    </cfRule>
  </conditionalFormatting>
  <conditionalFormatting sqref="R124 R127 R130">
    <cfRule type="cellIs" dxfId="4385" priority="1061" operator="greaterThan">
      <formula>1</formula>
    </cfRule>
    <cfRule type="cellIs" dxfId="4384" priority="1062" operator="lessThan">
      <formula>0.8</formula>
    </cfRule>
  </conditionalFormatting>
  <conditionalFormatting sqref="P124 P127 P130">
    <cfRule type="cellIs" dxfId="4383" priority="1060" operator="greaterThan">
      <formula>0</formula>
    </cfRule>
  </conditionalFormatting>
  <conditionalFormatting sqref="Q123 Q125:Q126 Q128:Q129 Q131">
    <cfRule type="cellIs" dxfId="4382" priority="1059" operator="lessThan">
      <formula>0</formula>
    </cfRule>
  </conditionalFormatting>
  <conditionalFormatting sqref="R123 R125:R126 R128:R129 R131">
    <cfRule type="cellIs" dxfId="4381" priority="1057" operator="lessThan">
      <formula>0.8</formula>
    </cfRule>
    <cfRule type="cellIs" dxfId="4380" priority="1058" operator="greaterThan">
      <formula>1</formula>
    </cfRule>
  </conditionalFormatting>
  <conditionalFormatting sqref="R123 R125:R126 R128:R129 R131">
    <cfRule type="cellIs" dxfId="4379" priority="1055" operator="greaterThan">
      <formula>1</formula>
    </cfRule>
    <cfRule type="cellIs" dxfId="4378" priority="1056" operator="lessThan">
      <formula>0.8</formula>
    </cfRule>
  </conditionalFormatting>
  <conditionalFormatting sqref="P123 P125:P126 P128:P129 P131">
    <cfRule type="cellIs" dxfId="4377" priority="1054" operator="greaterThan">
      <formula>0</formula>
    </cfRule>
  </conditionalFormatting>
  <conditionalFormatting sqref="P123 P125:P126 P128:P129 P131">
    <cfRule type="cellIs" dxfId="4376" priority="1048" operator="greaterThan">
      <formula>0</formula>
    </cfRule>
  </conditionalFormatting>
  <conditionalFormatting sqref="Q123 Q125:Q126 Q128:Q129 Q131">
    <cfRule type="cellIs" dxfId="4375" priority="1053" operator="lessThan">
      <formula>0</formula>
    </cfRule>
  </conditionalFormatting>
  <conditionalFormatting sqref="R123 R125:R126 R128:R129 R131">
    <cfRule type="cellIs" dxfId="4374" priority="1051" operator="lessThan">
      <formula>0.8</formula>
    </cfRule>
    <cfRule type="cellIs" dxfId="4373" priority="1052" operator="greaterThan">
      <formula>1</formula>
    </cfRule>
  </conditionalFormatting>
  <conditionalFormatting sqref="R123 R125:R126 R128:R129 R131">
    <cfRule type="cellIs" dxfId="4372" priority="1049" operator="greaterThan">
      <formula>1</formula>
    </cfRule>
    <cfRule type="cellIs" dxfId="4371" priority="1050" operator="lessThan">
      <formula>0.8</formula>
    </cfRule>
  </conditionalFormatting>
  <conditionalFormatting sqref="P122">
    <cfRule type="cellIs" dxfId="4370" priority="1042" operator="greaterThan">
      <formula>0</formula>
    </cfRule>
  </conditionalFormatting>
  <conditionalFormatting sqref="Q122">
    <cfRule type="cellIs" dxfId="4369" priority="1047" operator="lessThan">
      <formula>0</formula>
    </cfRule>
  </conditionalFormatting>
  <conditionalFormatting sqref="R122">
    <cfRule type="cellIs" dxfId="4368" priority="1045" operator="lessThan">
      <formula>0.8</formula>
    </cfRule>
    <cfRule type="cellIs" dxfId="4367" priority="1046" operator="greaterThan">
      <formula>1</formula>
    </cfRule>
  </conditionalFormatting>
  <conditionalFormatting sqref="R122">
    <cfRule type="cellIs" dxfId="4366" priority="1043" operator="greaterThan">
      <formula>1</formula>
    </cfRule>
    <cfRule type="cellIs" dxfId="4365" priority="1044" operator="lessThan">
      <formula>0.8</formula>
    </cfRule>
  </conditionalFormatting>
  <conditionalFormatting sqref="P137 P140 P142">
    <cfRule type="cellIs" dxfId="4364" priority="1041" operator="greaterThan">
      <formula>0</formula>
    </cfRule>
  </conditionalFormatting>
  <conditionalFormatting sqref="Q137:Q143">
    <cfRule type="cellIs" dxfId="4363" priority="1040" operator="lessThan">
      <formula>0</formula>
    </cfRule>
  </conditionalFormatting>
  <conditionalFormatting sqref="R137">
    <cfRule type="cellIs" dxfId="4362" priority="1038" operator="lessThan">
      <formula>0.8</formula>
    </cfRule>
    <cfRule type="cellIs" dxfId="4361" priority="1039" operator="greaterThan">
      <formula>1</formula>
    </cfRule>
  </conditionalFormatting>
  <conditionalFormatting sqref="R137">
    <cfRule type="cellIs" dxfId="4360" priority="1036" operator="greaterThan">
      <formula>1</formula>
    </cfRule>
    <cfRule type="cellIs" dxfId="4359" priority="1037" operator="lessThan">
      <formula>0.8</formula>
    </cfRule>
  </conditionalFormatting>
  <conditionalFormatting sqref="P137 P140 P142">
    <cfRule type="cellIs" dxfId="4358" priority="1035" operator="greaterThan">
      <formula>0</formula>
    </cfRule>
  </conditionalFormatting>
  <conditionalFormatting sqref="Q137:Q143">
    <cfRule type="cellIs" dxfId="4357" priority="1034" operator="lessThan">
      <formula>0</formula>
    </cfRule>
  </conditionalFormatting>
  <conditionalFormatting sqref="R137">
    <cfRule type="cellIs" dxfId="4356" priority="1032" operator="lessThan">
      <formula>0.8</formula>
    </cfRule>
    <cfRule type="cellIs" dxfId="4355" priority="1033" operator="greaterThan">
      <formula>1</formula>
    </cfRule>
  </conditionalFormatting>
  <conditionalFormatting sqref="R137">
    <cfRule type="cellIs" dxfId="4354" priority="1030" operator="greaterThan">
      <formula>1</formula>
    </cfRule>
    <cfRule type="cellIs" dxfId="4353" priority="1031" operator="lessThan">
      <formula>0.8</formula>
    </cfRule>
  </conditionalFormatting>
  <conditionalFormatting sqref="P137 P140 P142">
    <cfRule type="cellIs" dxfId="4352" priority="1029" operator="greaterThan">
      <formula>0</formula>
    </cfRule>
  </conditionalFormatting>
  <conditionalFormatting sqref="P137 P140 P142">
    <cfRule type="cellIs" dxfId="4351" priority="1023" operator="greaterThan">
      <formula>0</formula>
    </cfRule>
  </conditionalFormatting>
  <conditionalFormatting sqref="Q137:Q143">
    <cfRule type="cellIs" dxfId="4350" priority="1028" operator="lessThan">
      <formula>0</formula>
    </cfRule>
  </conditionalFormatting>
  <conditionalFormatting sqref="R137">
    <cfRule type="cellIs" dxfId="4349" priority="1026" operator="lessThan">
      <formula>0.8</formula>
    </cfRule>
    <cfRule type="cellIs" dxfId="4348" priority="1027" operator="greaterThan">
      <formula>1</formula>
    </cfRule>
  </conditionalFormatting>
  <conditionalFormatting sqref="R137">
    <cfRule type="cellIs" dxfId="4347" priority="1024" operator="greaterThan">
      <formula>1</formula>
    </cfRule>
    <cfRule type="cellIs" dxfId="4346" priority="1025" operator="lessThan">
      <formula>0.8</formula>
    </cfRule>
  </conditionalFormatting>
  <conditionalFormatting sqref="Q137:Q143">
    <cfRule type="cellIs" dxfId="4345" priority="1022" operator="lessThan">
      <formula>0</formula>
    </cfRule>
  </conditionalFormatting>
  <conditionalFormatting sqref="R137">
    <cfRule type="cellIs" dxfId="4344" priority="1020" operator="lessThan">
      <formula>0.8</formula>
    </cfRule>
    <cfRule type="cellIs" dxfId="4343" priority="1021" operator="greaterThan">
      <formula>1</formula>
    </cfRule>
  </conditionalFormatting>
  <conditionalFormatting sqref="R137">
    <cfRule type="cellIs" dxfId="4342" priority="1018" operator="greaterThan">
      <formula>1</formula>
    </cfRule>
    <cfRule type="cellIs" dxfId="4341" priority="1019" operator="lessThan">
      <formula>0.8</formula>
    </cfRule>
  </conditionalFormatting>
  <conditionalFormatting sqref="P137 P140 P142">
    <cfRule type="cellIs" dxfId="4340" priority="1017" operator="greaterThan">
      <formula>0</formula>
    </cfRule>
  </conditionalFormatting>
  <conditionalFormatting sqref="Q137:Q143">
    <cfRule type="cellIs" dxfId="4339" priority="1016" operator="lessThan">
      <formula>0</formula>
    </cfRule>
  </conditionalFormatting>
  <conditionalFormatting sqref="R137">
    <cfRule type="cellIs" dxfId="4338" priority="1014" operator="lessThan">
      <formula>0.8</formula>
    </cfRule>
    <cfRule type="cellIs" dxfId="4337" priority="1015" operator="greaterThan">
      <formula>1</formula>
    </cfRule>
  </conditionalFormatting>
  <conditionalFormatting sqref="R137">
    <cfRule type="cellIs" dxfId="4336" priority="1012" operator="greaterThan">
      <formula>1</formula>
    </cfRule>
    <cfRule type="cellIs" dxfId="4335" priority="1013" operator="lessThan">
      <formula>0.8</formula>
    </cfRule>
  </conditionalFormatting>
  <conditionalFormatting sqref="P137 P140 P142">
    <cfRule type="cellIs" dxfId="4334" priority="1011" operator="greaterThan">
      <formula>0</formula>
    </cfRule>
  </conditionalFormatting>
  <conditionalFormatting sqref="P137 P140 P142">
    <cfRule type="cellIs" dxfId="4333" priority="1005" operator="greaterThan">
      <formula>0</formula>
    </cfRule>
  </conditionalFormatting>
  <conditionalFormatting sqref="Q137:Q143">
    <cfRule type="cellIs" dxfId="4332" priority="1010" operator="lessThan">
      <formula>0</formula>
    </cfRule>
  </conditionalFormatting>
  <conditionalFormatting sqref="R137">
    <cfRule type="cellIs" dxfId="4331" priority="1008" operator="lessThan">
      <formula>0.8</formula>
    </cfRule>
    <cfRule type="cellIs" dxfId="4330" priority="1009" operator="greaterThan">
      <formula>1</formula>
    </cfRule>
  </conditionalFormatting>
  <conditionalFormatting sqref="R137">
    <cfRule type="cellIs" dxfId="4329" priority="1006" operator="greaterThan">
      <formula>1</formula>
    </cfRule>
    <cfRule type="cellIs" dxfId="4328" priority="1007" operator="lessThan">
      <formula>0.8</formula>
    </cfRule>
  </conditionalFormatting>
  <conditionalFormatting sqref="Q137:Q143">
    <cfRule type="cellIs" dxfId="4327" priority="1004" operator="lessThan">
      <formula>0</formula>
    </cfRule>
  </conditionalFormatting>
  <conditionalFormatting sqref="R137">
    <cfRule type="cellIs" dxfId="4326" priority="1002" operator="lessThan">
      <formula>0.8</formula>
    </cfRule>
    <cfRule type="cellIs" dxfId="4325" priority="1003" operator="greaterThan">
      <formula>1</formula>
    </cfRule>
  </conditionalFormatting>
  <conditionalFormatting sqref="R137">
    <cfRule type="cellIs" dxfId="4324" priority="1000" operator="greaterThan">
      <formula>1</formula>
    </cfRule>
    <cfRule type="cellIs" dxfId="4323" priority="1001" operator="lessThan">
      <formula>0.8</formula>
    </cfRule>
  </conditionalFormatting>
  <conditionalFormatting sqref="P137 P140 P142">
    <cfRule type="cellIs" dxfId="4322" priority="999" operator="greaterThan">
      <formula>0</formula>
    </cfRule>
  </conditionalFormatting>
  <conditionalFormatting sqref="Q137:Q143">
    <cfRule type="cellIs" dxfId="4321" priority="998" operator="lessThan">
      <formula>0</formula>
    </cfRule>
  </conditionalFormatting>
  <conditionalFormatting sqref="R137">
    <cfRule type="cellIs" dxfId="4320" priority="996" operator="lessThan">
      <formula>0.8</formula>
    </cfRule>
    <cfRule type="cellIs" dxfId="4319" priority="997" operator="greaterThan">
      <formula>1</formula>
    </cfRule>
  </conditionalFormatting>
  <conditionalFormatting sqref="R137">
    <cfRule type="cellIs" dxfId="4318" priority="994" operator="greaterThan">
      <formula>1</formula>
    </cfRule>
    <cfRule type="cellIs" dxfId="4317" priority="995" operator="lessThan">
      <formula>0.8</formula>
    </cfRule>
  </conditionalFormatting>
  <conditionalFormatting sqref="P137 P140 P142">
    <cfRule type="cellIs" dxfId="4316" priority="993" operator="greaterThan">
      <formula>0</formula>
    </cfRule>
  </conditionalFormatting>
  <conditionalFormatting sqref="P137 P140 P142">
    <cfRule type="cellIs" dxfId="4315" priority="987" operator="greaterThan">
      <formula>0</formula>
    </cfRule>
  </conditionalFormatting>
  <conditionalFormatting sqref="Q137:Q143">
    <cfRule type="cellIs" dxfId="4314" priority="992" operator="lessThan">
      <formula>0</formula>
    </cfRule>
  </conditionalFormatting>
  <conditionalFormatting sqref="R137">
    <cfRule type="cellIs" dxfId="4313" priority="990" operator="lessThan">
      <formula>0.8</formula>
    </cfRule>
    <cfRule type="cellIs" dxfId="4312" priority="991" operator="greaterThan">
      <formula>1</formula>
    </cfRule>
  </conditionalFormatting>
  <conditionalFormatting sqref="R137">
    <cfRule type="cellIs" dxfId="4311" priority="988" operator="greaterThan">
      <formula>1</formula>
    </cfRule>
    <cfRule type="cellIs" dxfId="4310" priority="989" operator="lessThan">
      <formula>0.8</formula>
    </cfRule>
  </conditionalFormatting>
  <conditionalFormatting sqref="Q137:Q143">
    <cfRule type="cellIs" dxfId="4309" priority="986" operator="lessThan">
      <formula>0</formula>
    </cfRule>
  </conditionalFormatting>
  <conditionalFormatting sqref="R137">
    <cfRule type="cellIs" dxfId="4308" priority="984" operator="lessThan">
      <formula>0.8</formula>
    </cfRule>
    <cfRule type="cellIs" dxfId="4307" priority="985" operator="greaterThan">
      <formula>1</formula>
    </cfRule>
  </conditionalFormatting>
  <conditionalFormatting sqref="R137">
    <cfRule type="cellIs" dxfId="4306" priority="982" operator="greaterThan">
      <formula>1</formula>
    </cfRule>
    <cfRule type="cellIs" dxfId="4305" priority="983" operator="lessThan">
      <formula>0.8</formula>
    </cfRule>
  </conditionalFormatting>
  <conditionalFormatting sqref="P137 P140 P142">
    <cfRule type="cellIs" dxfId="4304" priority="981" operator="greaterThan">
      <formula>0</formula>
    </cfRule>
  </conditionalFormatting>
  <conditionalFormatting sqref="P138 P141 P143:P144">
    <cfRule type="cellIs" dxfId="4303" priority="975" operator="greaterThan">
      <formula>0</formula>
    </cfRule>
  </conditionalFormatting>
  <conditionalFormatting sqref="Q144">
    <cfRule type="cellIs" dxfId="4302" priority="980" operator="lessThan">
      <formula>0</formula>
    </cfRule>
  </conditionalFormatting>
  <conditionalFormatting sqref="R138 R144">
    <cfRule type="cellIs" dxfId="4301" priority="978" operator="lessThan">
      <formula>0.8</formula>
    </cfRule>
    <cfRule type="cellIs" dxfId="4300" priority="979" operator="greaterThan">
      <formula>1</formula>
    </cfRule>
  </conditionalFormatting>
  <conditionalFormatting sqref="R138 R144">
    <cfRule type="cellIs" dxfId="4299" priority="976" operator="greaterThan">
      <formula>1</formula>
    </cfRule>
    <cfRule type="cellIs" dxfId="4298" priority="977" operator="lessThan">
      <formula>0.8</formula>
    </cfRule>
  </conditionalFormatting>
  <conditionalFormatting sqref="Q144">
    <cfRule type="cellIs" dxfId="4297" priority="974" operator="lessThan">
      <formula>0</formula>
    </cfRule>
  </conditionalFormatting>
  <conditionalFormatting sqref="R138 R144">
    <cfRule type="cellIs" dxfId="4296" priority="972" operator="lessThan">
      <formula>0.8</formula>
    </cfRule>
    <cfRule type="cellIs" dxfId="4295" priority="973" operator="greaterThan">
      <formula>1</formula>
    </cfRule>
  </conditionalFormatting>
  <conditionalFormatting sqref="R138 R144">
    <cfRule type="cellIs" dxfId="4294" priority="970" operator="greaterThan">
      <formula>1</formula>
    </cfRule>
    <cfRule type="cellIs" dxfId="4293" priority="971" operator="lessThan">
      <formula>0.8</formula>
    </cfRule>
  </conditionalFormatting>
  <conditionalFormatting sqref="P138 P141 P143:P144">
    <cfRule type="cellIs" dxfId="4292" priority="969" operator="greaterThan">
      <formula>0</formula>
    </cfRule>
  </conditionalFormatting>
  <conditionalFormatting sqref="Q144">
    <cfRule type="cellIs" dxfId="4291" priority="968" operator="lessThan">
      <formula>0</formula>
    </cfRule>
  </conditionalFormatting>
  <conditionalFormatting sqref="R138 R144">
    <cfRule type="cellIs" dxfId="4290" priority="966" operator="lessThan">
      <formula>0.8</formula>
    </cfRule>
    <cfRule type="cellIs" dxfId="4289" priority="967" operator="greaterThan">
      <formula>1</formula>
    </cfRule>
  </conditionalFormatting>
  <conditionalFormatting sqref="R138 R144">
    <cfRule type="cellIs" dxfId="4288" priority="964" operator="greaterThan">
      <formula>1</formula>
    </cfRule>
    <cfRule type="cellIs" dxfId="4287" priority="965" operator="lessThan">
      <formula>0.8</formula>
    </cfRule>
  </conditionalFormatting>
  <conditionalFormatting sqref="P138 P141 P143:P144">
    <cfRule type="cellIs" dxfId="4286" priority="963" operator="greaterThan">
      <formula>0</formula>
    </cfRule>
  </conditionalFormatting>
  <conditionalFormatting sqref="Q144">
    <cfRule type="cellIs" dxfId="4285" priority="962" operator="lessThan">
      <formula>0</formula>
    </cfRule>
  </conditionalFormatting>
  <conditionalFormatting sqref="R138 R144">
    <cfRule type="cellIs" dxfId="4284" priority="960" operator="lessThan">
      <formula>0.8</formula>
    </cfRule>
    <cfRule type="cellIs" dxfId="4283" priority="961" operator="greaterThan">
      <formula>1</formula>
    </cfRule>
  </conditionalFormatting>
  <conditionalFormatting sqref="R138 R144">
    <cfRule type="cellIs" dxfId="4282" priority="958" operator="greaterThan">
      <formula>1</formula>
    </cfRule>
    <cfRule type="cellIs" dxfId="4281" priority="959" operator="lessThan">
      <formula>0.8</formula>
    </cfRule>
  </conditionalFormatting>
  <conditionalFormatting sqref="P138 P141 P143:P144">
    <cfRule type="cellIs" dxfId="4280" priority="957" operator="greaterThan">
      <formula>0</formula>
    </cfRule>
  </conditionalFormatting>
  <conditionalFormatting sqref="Q144">
    <cfRule type="cellIs" dxfId="4279" priority="956" operator="lessThan">
      <formula>0</formula>
    </cfRule>
  </conditionalFormatting>
  <conditionalFormatting sqref="R138 R144">
    <cfRule type="cellIs" dxfId="4278" priority="954" operator="lessThan">
      <formula>0.8</formula>
    </cfRule>
    <cfRule type="cellIs" dxfId="4277" priority="955" operator="greaterThan">
      <formula>1</formula>
    </cfRule>
  </conditionalFormatting>
  <conditionalFormatting sqref="R138 R144">
    <cfRule type="cellIs" dxfId="4276" priority="952" operator="greaterThan">
      <formula>1</formula>
    </cfRule>
    <cfRule type="cellIs" dxfId="4275" priority="953" operator="lessThan">
      <formula>0.8</formula>
    </cfRule>
  </conditionalFormatting>
  <conditionalFormatting sqref="Q144">
    <cfRule type="cellIs" dxfId="4274" priority="951" operator="lessThan">
      <formula>0</formula>
    </cfRule>
  </conditionalFormatting>
  <conditionalFormatting sqref="R138 R144">
    <cfRule type="cellIs" dxfId="4273" priority="949" operator="lessThan">
      <formula>0.8</formula>
    </cfRule>
    <cfRule type="cellIs" dxfId="4272" priority="950" operator="greaterThan">
      <formula>1</formula>
    </cfRule>
  </conditionalFormatting>
  <conditionalFormatting sqref="R138 R144">
    <cfRule type="cellIs" dxfId="4271" priority="947" operator="greaterThan">
      <formula>1</formula>
    </cfRule>
    <cfRule type="cellIs" dxfId="4270" priority="948" operator="lessThan">
      <formula>0.8</formula>
    </cfRule>
  </conditionalFormatting>
  <conditionalFormatting sqref="P138 P141 P143:P144">
    <cfRule type="cellIs" dxfId="4269" priority="946" operator="greaterThan">
      <formula>0</formula>
    </cfRule>
  </conditionalFormatting>
  <conditionalFormatting sqref="P138 P141 P143:P144">
    <cfRule type="cellIs" dxfId="4268" priority="940" operator="greaterThan">
      <formula>0</formula>
    </cfRule>
  </conditionalFormatting>
  <conditionalFormatting sqref="Q144">
    <cfRule type="cellIs" dxfId="4267" priority="945" operator="lessThan">
      <formula>0</formula>
    </cfRule>
  </conditionalFormatting>
  <conditionalFormatting sqref="R138 R144">
    <cfRule type="cellIs" dxfId="4266" priority="943" operator="lessThan">
      <formula>0.8</formula>
    </cfRule>
    <cfRule type="cellIs" dxfId="4265" priority="944" operator="greaterThan">
      <formula>1</formula>
    </cfRule>
  </conditionalFormatting>
  <conditionalFormatting sqref="R138 R144">
    <cfRule type="cellIs" dxfId="4264" priority="941" operator="greaterThan">
      <formula>1</formula>
    </cfRule>
    <cfRule type="cellIs" dxfId="4263" priority="942" operator="lessThan">
      <formula>0.8</formula>
    </cfRule>
  </conditionalFormatting>
  <conditionalFormatting sqref="Q144">
    <cfRule type="cellIs" dxfId="4262" priority="939" operator="lessThan">
      <formula>0</formula>
    </cfRule>
  </conditionalFormatting>
  <conditionalFormatting sqref="R138 R144">
    <cfRule type="cellIs" dxfId="4261" priority="937" operator="lessThan">
      <formula>0.8</formula>
    </cfRule>
    <cfRule type="cellIs" dxfId="4260" priority="938" operator="greaterThan">
      <formula>1</formula>
    </cfRule>
  </conditionalFormatting>
  <conditionalFormatting sqref="R138 R144">
    <cfRule type="cellIs" dxfId="4259" priority="935" operator="greaterThan">
      <formula>1</formula>
    </cfRule>
    <cfRule type="cellIs" dxfId="4258" priority="936" operator="lessThan">
      <formula>0.8</formula>
    </cfRule>
  </conditionalFormatting>
  <conditionalFormatting sqref="P138 P141 P143:P144">
    <cfRule type="cellIs" dxfId="4257" priority="934" operator="greaterThan">
      <formula>0</formula>
    </cfRule>
  </conditionalFormatting>
  <conditionalFormatting sqref="Q148:Q153">
    <cfRule type="cellIs" dxfId="4256" priority="933" operator="lessThan">
      <formula>0</formula>
    </cfRule>
  </conditionalFormatting>
  <conditionalFormatting sqref="R148:R153">
    <cfRule type="cellIs" dxfId="4255" priority="931" operator="lessThan">
      <formula>0.8</formula>
    </cfRule>
    <cfRule type="cellIs" dxfId="4254" priority="932" operator="greaterThan">
      <formula>1</formula>
    </cfRule>
  </conditionalFormatting>
  <conditionalFormatting sqref="R148:R153">
    <cfRule type="cellIs" dxfId="4253" priority="929" operator="greaterThan">
      <formula>1</formula>
    </cfRule>
    <cfRule type="cellIs" dxfId="4252" priority="930" operator="lessThan">
      <formula>0.8</formula>
    </cfRule>
  </conditionalFormatting>
  <conditionalFormatting sqref="P148:P153">
    <cfRule type="cellIs" dxfId="4251" priority="928" operator="greaterThan">
      <formula>0</formula>
    </cfRule>
  </conditionalFormatting>
  <conditionalFormatting sqref="P148:P153">
    <cfRule type="cellIs" dxfId="4250" priority="922" operator="greaterThan">
      <formula>0</formula>
    </cfRule>
  </conditionalFormatting>
  <conditionalFormatting sqref="Q148:Q153">
    <cfRule type="cellIs" dxfId="4249" priority="927" operator="lessThan">
      <formula>0</formula>
    </cfRule>
  </conditionalFormatting>
  <conditionalFormatting sqref="R148:R153">
    <cfRule type="cellIs" dxfId="4248" priority="925" operator="lessThan">
      <formula>0.8</formula>
    </cfRule>
    <cfRule type="cellIs" dxfId="4247" priority="926" operator="greaterThan">
      <formula>1</formula>
    </cfRule>
  </conditionalFormatting>
  <conditionalFormatting sqref="R148:R153">
    <cfRule type="cellIs" dxfId="4246" priority="923" operator="greaterThan">
      <formula>1</formula>
    </cfRule>
    <cfRule type="cellIs" dxfId="4245" priority="924" operator="lessThan">
      <formula>0.8</formula>
    </cfRule>
  </conditionalFormatting>
  <conditionalFormatting sqref="Q148:Q153">
    <cfRule type="cellIs" dxfId="4244" priority="921" operator="lessThan">
      <formula>0</formula>
    </cfRule>
  </conditionalFormatting>
  <conditionalFormatting sqref="R148:R153">
    <cfRule type="cellIs" dxfId="4243" priority="919" operator="lessThan">
      <formula>0.8</formula>
    </cfRule>
    <cfRule type="cellIs" dxfId="4242" priority="920" operator="greaterThan">
      <formula>1</formula>
    </cfRule>
  </conditionalFormatting>
  <conditionalFormatting sqref="R148:R153">
    <cfRule type="cellIs" dxfId="4241" priority="917" operator="greaterThan">
      <formula>1</formula>
    </cfRule>
    <cfRule type="cellIs" dxfId="4240" priority="918" operator="lessThan">
      <formula>0.8</formula>
    </cfRule>
  </conditionalFormatting>
  <conditionalFormatting sqref="P148:P153">
    <cfRule type="cellIs" dxfId="4239" priority="916" operator="greaterThan">
      <formula>0</formula>
    </cfRule>
  </conditionalFormatting>
  <conditionalFormatting sqref="Q148:Q153">
    <cfRule type="cellIs" dxfId="4238" priority="915" operator="lessThan">
      <formula>0</formula>
    </cfRule>
  </conditionalFormatting>
  <conditionalFormatting sqref="R148:R153">
    <cfRule type="cellIs" dxfId="4237" priority="913" operator="lessThan">
      <formula>0.8</formula>
    </cfRule>
    <cfRule type="cellIs" dxfId="4236" priority="914" operator="greaterThan">
      <formula>1</formula>
    </cfRule>
  </conditionalFormatting>
  <conditionalFormatting sqref="R148:R153">
    <cfRule type="cellIs" dxfId="4235" priority="911" operator="greaterThan">
      <formula>1</formula>
    </cfRule>
    <cfRule type="cellIs" dxfId="4234" priority="912" operator="lessThan">
      <formula>0.8</formula>
    </cfRule>
  </conditionalFormatting>
  <conditionalFormatting sqref="P148:P153">
    <cfRule type="cellIs" dxfId="4233" priority="910" operator="greaterThan">
      <formula>0</formula>
    </cfRule>
  </conditionalFormatting>
  <conditionalFormatting sqref="P148:P153">
    <cfRule type="cellIs" dxfId="4232" priority="904" operator="greaterThan">
      <formula>0</formula>
    </cfRule>
  </conditionalFormatting>
  <conditionalFormatting sqref="Q148:Q153">
    <cfRule type="cellIs" dxfId="4231" priority="909" operator="lessThan">
      <formula>0</formula>
    </cfRule>
  </conditionalFormatting>
  <conditionalFormatting sqref="R148:R153">
    <cfRule type="cellIs" dxfId="4230" priority="907" operator="lessThan">
      <formula>0.8</formula>
    </cfRule>
    <cfRule type="cellIs" dxfId="4229" priority="908" operator="greaterThan">
      <formula>1</formula>
    </cfRule>
  </conditionalFormatting>
  <conditionalFormatting sqref="R148:R153">
    <cfRule type="cellIs" dxfId="4228" priority="905" operator="greaterThan">
      <formula>1</formula>
    </cfRule>
    <cfRule type="cellIs" dxfId="4227" priority="906" operator="lessThan">
      <formula>0.8</formula>
    </cfRule>
  </conditionalFormatting>
  <conditionalFormatting sqref="Q148:Q153">
    <cfRule type="cellIs" dxfId="4226" priority="903" operator="lessThan">
      <formula>0</formula>
    </cfRule>
  </conditionalFormatting>
  <conditionalFormatting sqref="R148:R153">
    <cfRule type="cellIs" dxfId="4225" priority="901" operator="lessThan">
      <formula>0.8</formula>
    </cfRule>
    <cfRule type="cellIs" dxfId="4224" priority="902" operator="greaterThan">
      <formula>1</formula>
    </cfRule>
  </conditionalFormatting>
  <conditionalFormatting sqref="R148:R153">
    <cfRule type="cellIs" dxfId="4223" priority="899" operator="greaterThan">
      <formula>1</formula>
    </cfRule>
    <cfRule type="cellIs" dxfId="4222" priority="900" operator="lessThan">
      <formula>0.8</formula>
    </cfRule>
  </conditionalFormatting>
  <conditionalFormatting sqref="P148:P153">
    <cfRule type="cellIs" dxfId="4221" priority="898" operator="greaterThan">
      <formula>0</formula>
    </cfRule>
  </conditionalFormatting>
  <conditionalFormatting sqref="Q148:Q153">
    <cfRule type="cellIs" dxfId="4220" priority="892" operator="lessThan">
      <formula>0</formula>
    </cfRule>
  </conditionalFormatting>
  <conditionalFormatting sqref="P148:P153">
    <cfRule type="cellIs" dxfId="4219" priority="893" operator="greaterThan">
      <formula>0</formula>
    </cfRule>
  </conditionalFormatting>
  <conditionalFormatting sqref="R148:R153">
    <cfRule type="cellIs" dxfId="4218" priority="896" operator="lessThan">
      <formula>0.8</formula>
    </cfRule>
    <cfRule type="cellIs" dxfId="4217" priority="897" operator="greaterThan">
      <formula>1</formula>
    </cfRule>
  </conditionalFormatting>
  <conditionalFormatting sqref="R148:R153">
    <cfRule type="cellIs" dxfId="4216" priority="894" operator="greaterThan">
      <formula>1</formula>
    </cfRule>
    <cfRule type="cellIs" dxfId="4215" priority="895" operator="lessThan">
      <formula>0.8</formula>
    </cfRule>
  </conditionalFormatting>
  <conditionalFormatting sqref="Q148:Q153">
    <cfRule type="cellIs" dxfId="4214" priority="886" operator="lessThan">
      <formula>0</formula>
    </cfRule>
  </conditionalFormatting>
  <conditionalFormatting sqref="R148:R153">
    <cfRule type="cellIs" dxfId="4213" priority="890" operator="lessThan">
      <formula>0.8</formula>
    </cfRule>
    <cfRule type="cellIs" dxfId="4212" priority="891" operator="greaterThan">
      <formula>1</formula>
    </cfRule>
  </conditionalFormatting>
  <conditionalFormatting sqref="R148:R153">
    <cfRule type="cellIs" dxfId="4211" priority="888" operator="greaterThan">
      <formula>1</formula>
    </cfRule>
    <cfRule type="cellIs" dxfId="4210" priority="889" operator="lessThan">
      <formula>0.8</formula>
    </cfRule>
  </conditionalFormatting>
  <conditionalFormatting sqref="P148:P153">
    <cfRule type="cellIs" dxfId="4209" priority="887" operator="greaterThan">
      <formula>0</formula>
    </cfRule>
  </conditionalFormatting>
  <conditionalFormatting sqref="Q148:Q153">
    <cfRule type="cellIs" dxfId="4208" priority="885" operator="lessThan">
      <formula>0</formula>
    </cfRule>
  </conditionalFormatting>
  <conditionalFormatting sqref="R148:R153">
    <cfRule type="cellIs" dxfId="4207" priority="883" operator="lessThan">
      <formula>0.8</formula>
    </cfRule>
    <cfRule type="cellIs" dxfId="4206" priority="884" operator="greaterThan">
      <formula>1</formula>
    </cfRule>
  </conditionalFormatting>
  <conditionalFormatting sqref="R148:R153">
    <cfRule type="cellIs" dxfId="4205" priority="881" operator="greaterThan">
      <formula>1</formula>
    </cfRule>
    <cfRule type="cellIs" dxfId="4204" priority="882" operator="lessThan">
      <formula>0.8</formula>
    </cfRule>
  </conditionalFormatting>
  <conditionalFormatting sqref="P148:P153">
    <cfRule type="cellIs" dxfId="4203" priority="880" operator="greaterThan">
      <formula>0</formula>
    </cfRule>
  </conditionalFormatting>
  <conditionalFormatting sqref="Q148:Q153">
    <cfRule type="cellIs" dxfId="4202" priority="879" operator="lessThan">
      <formula>0</formula>
    </cfRule>
  </conditionalFormatting>
  <conditionalFormatting sqref="R148:R153">
    <cfRule type="cellIs" dxfId="4201" priority="877" operator="lessThan">
      <formula>0.8</formula>
    </cfRule>
    <cfRule type="cellIs" dxfId="4200" priority="878" operator="greaterThan">
      <formula>1</formula>
    </cfRule>
  </conditionalFormatting>
  <conditionalFormatting sqref="R148:R153">
    <cfRule type="cellIs" dxfId="4199" priority="875" operator="greaterThan">
      <formula>1</formula>
    </cfRule>
    <cfRule type="cellIs" dxfId="4198" priority="876" operator="lessThan">
      <formula>0.8</formula>
    </cfRule>
  </conditionalFormatting>
  <conditionalFormatting sqref="P148:P153">
    <cfRule type="cellIs" dxfId="4197" priority="874" operator="greaterThan">
      <formula>0</formula>
    </cfRule>
  </conditionalFormatting>
  <conditionalFormatting sqref="Q148:Q153">
    <cfRule type="cellIs" dxfId="4196" priority="873" operator="lessThan">
      <formula>0</formula>
    </cfRule>
  </conditionalFormatting>
  <conditionalFormatting sqref="R148:R153">
    <cfRule type="cellIs" dxfId="4195" priority="871" operator="lessThan">
      <formula>0.8</formula>
    </cfRule>
    <cfRule type="cellIs" dxfId="4194" priority="872" operator="greaterThan">
      <formula>1</formula>
    </cfRule>
  </conditionalFormatting>
  <conditionalFormatting sqref="R148:R153">
    <cfRule type="cellIs" dxfId="4193" priority="869" operator="greaterThan">
      <formula>1</formula>
    </cfRule>
    <cfRule type="cellIs" dxfId="4192" priority="870" operator="lessThan">
      <formula>0.8</formula>
    </cfRule>
  </conditionalFormatting>
  <conditionalFormatting sqref="P148:P153">
    <cfRule type="cellIs" dxfId="4191" priority="868" operator="greaterThan">
      <formula>0</formula>
    </cfRule>
  </conditionalFormatting>
  <conditionalFormatting sqref="Q148:Q153">
    <cfRule type="cellIs" dxfId="4190" priority="867" operator="lessThan">
      <formula>0</formula>
    </cfRule>
  </conditionalFormatting>
  <conditionalFormatting sqref="R148:R153">
    <cfRule type="cellIs" dxfId="4189" priority="865" operator="lessThan">
      <formula>0.8</formula>
    </cfRule>
    <cfRule type="cellIs" dxfId="4188" priority="866" operator="greaterThan">
      <formula>1</formula>
    </cfRule>
  </conditionalFormatting>
  <conditionalFormatting sqref="R148:R153">
    <cfRule type="cellIs" dxfId="4187" priority="863" operator="greaterThan">
      <formula>1</formula>
    </cfRule>
    <cfRule type="cellIs" dxfId="4186" priority="864" operator="lessThan">
      <formula>0.8</formula>
    </cfRule>
  </conditionalFormatting>
  <conditionalFormatting sqref="P148:P153">
    <cfRule type="cellIs" dxfId="4185" priority="862" operator="greaterThan">
      <formula>0</formula>
    </cfRule>
  </conditionalFormatting>
  <conditionalFormatting sqref="Q148:Q153">
    <cfRule type="cellIs" dxfId="4184" priority="861" operator="lessThan">
      <formula>0</formula>
    </cfRule>
  </conditionalFormatting>
  <conditionalFormatting sqref="R148:R153">
    <cfRule type="cellIs" dxfId="4183" priority="859" operator="lessThan">
      <formula>0.8</formula>
    </cfRule>
    <cfRule type="cellIs" dxfId="4182" priority="860" operator="greaterThan">
      <formula>1</formula>
    </cfRule>
  </conditionalFormatting>
  <conditionalFormatting sqref="R148:R153">
    <cfRule type="cellIs" dxfId="4181" priority="857" operator="greaterThan">
      <formula>1</formula>
    </cfRule>
    <cfRule type="cellIs" dxfId="4180" priority="858" operator="lessThan">
      <formula>0.8</formula>
    </cfRule>
  </conditionalFormatting>
  <conditionalFormatting sqref="P148:P153">
    <cfRule type="cellIs" dxfId="4179" priority="856" operator="greaterThan">
      <formula>0</formula>
    </cfRule>
  </conditionalFormatting>
  <conditionalFormatting sqref="Q148:Q153">
    <cfRule type="cellIs" dxfId="4178" priority="855" operator="lessThan">
      <formula>0</formula>
    </cfRule>
  </conditionalFormatting>
  <conditionalFormatting sqref="R148:R153">
    <cfRule type="cellIs" dxfId="4177" priority="853" operator="lessThan">
      <formula>0.8</formula>
    </cfRule>
    <cfRule type="cellIs" dxfId="4176" priority="854" operator="greaterThan">
      <formula>1</formula>
    </cfRule>
  </conditionalFormatting>
  <conditionalFormatting sqref="R148:R153">
    <cfRule type="cellIs" dxfId="4175" priority="851" operator="greaterThan">
      <formula>1</formula>
    </cfRule>
    <cfRule type="cellIs" dxfId="4174" priority="852" operator="lessThan">
      <formula>0.8</formula>
    </cfRule>
  </conditionalFormatting>
  <conditionalFormatting sqref="P148:P153">
    <cfRule type="cellIs" dxfId="4173" priority="850" operator="greaterThan">
      <formula>0</formula>
    </cfRule>
  </conditionalFormatting>
  <conditionalFormatting sqref="Q148:Q153">
    <cfRule type="cellIs" dxfId="4172" priority="849" operator="lessThan">
      <formula>0</formula>
    </cfRule>
  </conditionalFormatting>
  <conditionalFormatting sqref="R148:R153">
    <cfRule type="cellIs" dxfId="4171" priority="847" operator="lessThan">
      <formula>0.8</formula>
    </cfRule>
    <cfRule type="cellIs" dxfId="4170" priority="848" operator="greaterThan">
      <formula>1</formula>
    </cfRule>
  </conditionalFormatting>
  <conditionalFormatting sqref="R148:R153">
    <cfRule type="cellIs" dxfId="4169" priority="845" operator="greaterThan">
      <formula>1</formula>
    </cfRule>
    <cfRule type="cellIs" dxfId="4168" priority="846" operator="lessThan">
      <formula>0.8</formula>
    </cfRule>
  </conditionalFormatting>
  <conditionalFormatting sqref="P148:P153">
    <cfRule type="cellIs" dxfId="4167" priority="844" operator="greaterThan">
      <formula>0</formula>
    </cfRule>
  </conditionalFormatting>
  <conditionalFormatting sqref="P148:P153">
    <cfRule type="cellIs" dxfId="4166" priority="838" operator="greaterThan">
      <formula>0</formula>
    </cfRule>
  </conditionalFormatting>
  <conditionalFormatting sqref="Q148:Q153">
    <cfRule type="cellIs" dxfId="4165" priority="843" operator="lessThan">
      <formula>0</formula>
    </cfRule>
  </conditionalFormatting>
  <conditionalFormatting sqref="R148:R153">
    <cfRule type="cellIs" dxfId="4164" priority="841" operator="lessThan">
      <formula>0.8</formula>
    </cfRule>
    <cfRule type="cellIs" dxfId="4163" priority="842" operator="greaterThan">
      <formula>1</formula>
    </cfRule>
  </conditionalFormatting>
  <conditionalFormatting sqref="R148:R153">
    <cfRule type="cellIs" dxfId="4162" priority="839" operator="greaterThan">
      <formula>1</formula>
    </cfRule>
    <cfRule type="cellIs" dxfId="4161" priority="840" operator="lessThan">
      <formula>0.8</formula>
    </cfRule>
  </conditionalFormatting>
  <conditionalFormatting sqref="P148:P153">
    <cfRule type="cellIs" dxfId="4160" priority="832" operator="greaterThan">
      <formula>0</formula>
    </cfRule>
  </conditionalFormatting>
  <conditionalFormatting sqref="Q148:Q153">
    <cfRule type="cellIs" dxfId="4159" priority="837" operator="lessThan">
      <formula>0</formula>
    </cfRule>
  </conditionalFormatting>
  <conditionalFormatting sqref="R148:R153">
    <cfRule type="cellIs" dxfId="4158" priority="835" operator="lessThan">
      <formula>0.8</formula>
    </cfRule>
    <cfRule type="cellIs" dxfId="4157" priority="836" operator="greaterThan">
      <formula>1</formula>
    </cfRule>
  </conditionalFormatting>
  <conditionalFormatting sqref="R148:R153">
    <cfRule type="cellIs" dxfId="4156" priority="833" operator="greaterThan">
      <formula>1</formula>
    </cfRule>
    <cfRule type="cellIs" dxfId="4155" priority="834" operator="lessThan">
      <formula>0.8</formula>
    </cfRule>
  </conditionalFormatting>
  <conditionalFormatting sqref="R148:R153">
    <cfRule type="cellIs" dxfId="4154" priority="829" operator="lessThan">
      <formula>0.8</formula>
    </cfRule>
    <cfRule type="cellIs" dxfId="4153" priority="830" operator="greaterThan">
      <formula>1</formula>
    </cfRule>
  </conditionalFormatting>
  <conditionalFormatting sqref="R148:R153">
    <cfRule type="cellIs" dxfId="4152" priority="827" operator="greaterThan">
      <formula>1</formula>
    </cfRule>
    <cfRule type="cellIs" dxfId="4151" priority="828" operator="lessThan">
      <formula>0.8</formula>
    </cfRule>
  </conditionalFormatting>
  <conditionalFormatting sqref="P148:P153">
    <cfRule type="cellIs" dxfId="4150" priority="826" operator="greaterThan">
      <formula>0</formula>
    </cfRule>
  </conditionalFormatting>
  <conditionalFormatting sqref="Q148:Q153">
    <cfRule type="cellIs" dxfId="4149" priority="831" operator="lessThan">
      <formula>0</formula>
    </cfRule>
  </conditionalFormatting>
  <conditionalFormatting sqref="Q148:Q153">
    <cfRule type="cellIs" dxfId="4148" priority="825" operator="lessThan">
      <formula>0</formula>
    </cfRule>
  </conditionalFormatting>
  <conditionalFormatting sqref="R148:R153">
    <cfRule type="cellIs" dxfId="4147" priority="823" operator="lessThan">
      <formula>0.8</formula>
    </cfRule>
    <cfRule type="cellIs" dxfId="4146" priority="824" operator="greaterThan">
      <formula>1</formula>
    </cfRule>
  </conditionalFormatting>
  <conditionalFormatting sqref="R148:R153">
    <cfRule type="cellIs" dxfId="4145" priority="821" operator="greaterThan">
      <formula>1</formula>
    </cfRule>
    <cfRule type="cellIs" dxfId="4144" priority="822" operator="lessThan">
      <formula>0.8</formula>
    </cfRule>
  </conditionalFormatting>
  <conditionalFormatting sqref="P148:P153">
    <cfRule type="cellIs" dxfId="4143" priority="820" operator="greaterThan">
      <formula>0</formula>
    </cfRule>
  </conditionalFormatting>
  <conditionalFormatting sqref="P148:P153">
    <cfRule type="cellIs" dxfId="4142" priority="814" operator="greaterThan">
      <formula>0</formula>
    </cfRule>
  </conditionalFormatting>
  <conditionalFormatting sqref="Q148:Q153">
    <cfRule type="cellIs" dxfId="4141" priority="819" operator="lessThan">
      <formula>0</formula>
    </cfRule>
  </conditionalFormatting>
  <conditionalFormatting sqref="R148:R153">
    <cfRule type="cellIs" dxfId="4140" priority="817" operator="lessThan">
      <formula>0.8</formula>
    </cfRule>
    <cfRule type="cellIs" dxfId="4139" priority="818" operator="greaterThan">
      <formula>1</formula>
    </cfRule>
  </conditionalFormatting>
  <conditionalFormatting sqref="R148:R153">
    <cfRule type="cellIs" dxfId="4138" priority="815" operator="greaterThan">
      <formula>1</formula>
    </cfRule>
    <cfRule type="cellIs" dxfId="4137" priority="816" operator="lessThan">
      <formula>0.8</formula>
    </cfRule>
  </conditionalFormatting>
  <conditionalFormatting sqref="P148:P153">
    <cfRule type="cellIs" dxfId="4136" priority="808" operator="greaterThan">
      <formula>0</formula>
    </cfRule>
  </conditionalFormatting>
  <conditionalFormatting sqref="Q148:Q153">
    <cfRule type="cellIs" dxfId="4135" priority="813" operator="lessThan">
      <formula>0</formula>
    </cfRule>
  </conditionalFormatting>
  <conditionalFormatting sqref="R148:R153">
    <cfRule type="cellIs" dxfId="4134" priority="811" operator="lessThan">
      <formula>0.8</formula>
    </cfRule>
    <cfRule type="cellIs" dxfId="4133" priority="812" operator="greaterThan">
      <formula>1</formula>
    </cfRule>
  </conditionalFormatting>
  <conditionalFormatting sqref="R148:R153">
    <cfRule type="cellIs" dxfId="4132" priority="809" operator="greaterThan">
      <formula>1</formula>
    </cfRule>
    <cfRule type="cellIs" dxfId="4131" priority="810" operator="lessThan">
      <formula>0.8</formula>
    </cfRule>
  </conditionalFormatting>
  <conditionalFormatting sqref="R148:R153">
    <cfRule type="cellIs" dxfId="4130" priority="805" operator="lessThan">
      <formula>0.8</formula>
    </cfRule>
    <cfRule type="cellIs" dxfId="4129" priority="806" operator="greaterThan">
      <formula>1</formula>
    </cfRule>
  </conditionalFormatting>
  <conditionalFormatting sqref="R148:R153">
    <cfRule type="cellIs" dxfId="4128" priority="803" operator="greaterThan">
      <formula>1</formula>
    </cfRule>
    <cfRule type="cellIs" dxfId="4127" priority="804" operator="lessThan">
      <formula>0.8</formula>
    </cfRule>
  </conditionalFormatting>
  <conditionalFormatting sqref="P148:P153">
    <cfRule type="cellIs" dxfId="4126" priority="802" operator="greaterThan">
      <formula>0</formula>
    </cfRule>
  </conditionalFormatting>
  <conditionalFormatting sqref="Q148:Q153">
    <cfRule type="cellIs" dxfId="4125" priority="807" operator="lessThan">
      <formula>0</formula>
    </cfRule>
  </conditionalFormatting>
  <conditionalFormatting sqref="P148:P153">
    <cfRule type="cellIs" dxfId="4124" priority="796" operator="greaterThan">
      <formula>0</formula>
    </cfRule>
  </conditionalFormatting>
  <conditionalFormatting sqref="Q148:Q153">
    <cfRule type="cellIs" dxfId="4123" priority="801" operator="lessThan">
      <formula>0</formula>
    </cfRule>
  </conditionalFormatting>
  <conditionalFormatting sqref="R148:R153">
    <cfRule type="cellIs" dxfId="4122" priority="799" operator="lessThan">
      <formula>0.8</formula>
    </cfRule>
    <cfRule type="cellIs" dxfId="4121" priority="800" operator="greaterThan">
      <formula>1</formula>
    </cfRule>
  </conditionalFormatting>
  <conditionalFormatting sqref="R148:R153">
    <cfRule type="cellIs" dxfId="4120" priority="797" operator="greaterThan">
      <formula>1</formula>
    </cfRule>
    <cfRule type="cellIs" dxfId="4119" priority="798" operator="lessThan">
      <formula>0.8</formula>
    </cfRule>
  </conditionalFormatting>
  <conditionalFormatting sqref="R148:R153">
    <cfRule type="cellIs" dxfId="4118" priority="793" operator="lessThan">
      <formula>0.8</formula>
    </cfRule>
    <cfRule type="cellIs" dxfId="4117" priority="794" operator="greaterThan">
      <formula>1</formula>
    </cfRule>
  </conditionalFormatting>
  <conditionalFormatting sqref="R148:R153">
    <cfRule type="cellIs" dxfId="4116" priority="791" operator="greaterThan">
      <formula>1</formula>
    </cfRule>
    <cfRule type="cellIs" dxfId="4115" priority="792" operator="lessThan">
      <formula>0.8</formula>
    </cfRule>
  </conditionalFormatting>
  <conditionalFormatting sqref="P148:P153">
    <cfRule type="cellIs" dxfId="4114" priority="790" operator="greaterThan">
      <formula>0</formula>
    </cfRule>
  </conditionalFormatting>
  <conditionalFormatting sqref="Q148:Q153">
    <cfRule type="cellIs" dxfId="4113" priority="795" operator="lessThan">
      <formula>0</formula>
    </cfRule>
  </conditionalFormatting>
  <conditionalFormatting sqref="R148:R153">
    <cfRule type="cellIs" dxfId="4112" priority="787" operator="lessThan">
      <formula>0.8</formula>
    </cfRule>
    <cfRule type="cellIs" dxfId="4111" priority="788" operator="greaterThan">
      <formula>1</formula>
    </cfRule>
  </conditionalFormatting>
  <conditionalFormatting sqref="R148:R153">
    <cfRule type="cellIs" dxfId="4110" priority="785" operator="greaterThan">
      <formula>1</formula>
    </cfRule>
    <cfRule type="cellIs" dxfId="4109" priority="786" operator="lessThan">
      <formula>0.8</formula>
    </cfRule>
  </conditionalFormatting>
  <conditionalFormatting sqref="P148:P153">
    <cfRule type="cellIs" dxfId="4108" priority="784" operator="greaterThan">
      <formula>0</formula>
    </cfRule>
  </conditionalFormatting>
  <conditionalFormatting sqref="Q148:Q153">
    <cfRule type="cellIs" dxfId="4107" priority="789" operator="lessThan">
      <formula>0</formula>
    </cfRule>
  </conditionalFormatting>
  <conditionalFormatting sqref="Q148:Q153">
    <cfRule type="cellIs" dxfId="4106" priority="783" operator="lessThan">
      <formula>0</formula>
    </cfRule>
  </conditionalFormatting>
  <conditionalFormatting sqref="R148:R153">
    <cfRule type="cellIs" dxfId="4105" priority="781" operator="lessThan">
      <formula>0.8</formula>
    </cfRule>
    <cfRule type="cellIs" dxfId="4104" priority="782" operator="greaterThan">
      <formula>1</formula>
    </cfRule>
  </conditionalFormatting>
  <conditionalFormatting sqref="R148:R153">
    <cfRule type="cellIs" dxfId="4103" priority="779" operator="greaterThan">
      <formula>1</formula>
    </cfRule>
    <cfRule type="cellIs" dxfId="4102" priority="780" operator="lessThan">
      <formula>0.8</formula>
    </cfRule>
  </conditionalFormatting>
  <conditionalFormatting sqref="P148:P153">
    <cfRule type="cellIs" dxfId="4101" priority="778" operator="greaterThan">
      <formula>0</formula>
    </cfRule>
  </conditionalFormatting>
  <conditionalFormatting sqref="Q148:Q153">
    <cfRule type="cellIs" dxfId="4100" priority="772" operator="lessThan">
      <formula>0</formula>
    </cfRule>
  </conditionalFormatting>
  <conditionalFormatting sqref="R148:R153">
    <cfRule type="cellIs" dxfId="4099" priority="776" operator="lessThan">
      <formula>0.8</formula>
    </cfRule>
    <cfRule type="cellIs" dxfId="4098" priority="777" operator="greaterThan">
      <formula>1</formula>
    </cfRule>
  </conditionalFormatting>
  <conditionalFormatting sqref="R148:R153">
    <cfRule type="cellIs" dxfId="4097" priority="774" operator="greaterThan">
      <formula>1</formula>
    </cfRule>
    <cfRule type="cellIs" dxfId="4096" priority="775" operator="lessThan">
      <formula>0.8</formula>
    </cfRule>
  </conditionalFormatting>
  <conditionalFormatting sqref="P148:P153">
    <cfRule type="cellIs" dxfId="4095" priority="773" operator="greaterThan">
      <formula>0</formula>
    </cfRule>
  </conditionalFormatting>
  <conditionalFormatting sqref="Q148:Q153">
    <cfRule type="cellIs" dxfId="4094" priority="771" operator="lessThan">
      <formula>0</formula>
    </cfRule>
  </conditionalFormatting>
  <conditionalFormatting sqref="R148:R153">
    <cfRule type="cellIs" dxfId="4093" priority="769" operator="lessThan">
      <formula>0.8</formula>
    </cfRule>
    <cfRule type="cellIs" dxfId="4092" priority="770" operator="greaterThan">
      <formula>1</formula>
    </cfRule>
  </conditionalFormatting>
  <conditionalFormatting sqref="R148:R153">
    <cfRule type="cellIs" dxfId="4091" priority="767" operator="greaterThan">
      <formula>1</formula>
    </cfRule>
    <cfRule type="cellIs" dxfId="4090" priority="768" operator="lessThan">
      <formula>0.8</formula>
    </cfRule>
  </conditionalFormatting>
  <conditionalFormatting sqref="P148:P153">
    <cfRule type="cellIs" dxfId="4089" priority="766" operator="greaterThan">
      <formula>0</formula>
    </cfRule>
  </conditionalFormatting>
  <conditionalFormatting sqref="Q148:Q153">
    <cfRule type="cellIs" dxfId="4088" priority="765" operator="lessThan">
      <formula>0</formula>
    </cfRule>
  </conditionalFormatting>
  <conditionalFormatting sqref="R148:R153">
    <cfRule type="cellIs" dxfId="4087" priority="763" operator="lessThan">
      <formula>0.8</formula>
    </cfRule>
    <cfRule type="cellIs" dxfId="4086" priority="764" operator="greaterThan">
      <formula>1</formula>
    </cfRule>
  </conditionalFormatting>
  <conditionalFormatting sqref="R148:R153">
    <cfRule type="cellIs" dxfId="4085" priority="761" operator="greaterThan">
      <formula>1</formula>
    </cfRule>
    <cfRule type="cellIs" dxfId="4084" priority="762" operator="lessThan">
      <formula>0.8</formula>
    </cfRule>
  </conditionalFormatting>
  <conditionalFormatting sqref="P148:P153">
    <cfRule type="cellIs" dxfId="4083" priority="760" operator="greaterThan">
      <formula>0</formula>
    </cfRule>
  </conditionalFormatting>
  <conditionalFormatting sqref="Q148:Q153">
    <cfRule type="cellIs" dxfId="4082" priority="759" operator="lessThan">
      <formula>0</formula>
    </cfRule>
  </conditionalFormatting>
  <conditionalFormatting sqref="R148:R153">
    <cfRule type="cellIs" dxfId="4081" priority="757" operator="lessThan">
      <formula>0.8</formula>
    </cfRule>
    <cfRule type="cellIs" dxfId="4080" priority="758" operator="greaterThan">
      <formula>1</formula>
    </cfRule>
  </conditionalFormatting>
  <conditionalFormatting sqref="R148:R153">
    <cfRule type="cellIs" dxfId="4079" priority="755" operator="greaterThan">
      <formula>1</formula>
    </cfRule>
    <cfRule type="cellIs" dxfId="4078" priority="756" operator="lessThan">
      <formula>0.8</formula>
    </cfRule>
  </conditionalFormatting>
  <conditionalFormatting sqref="P148:P153">
    <cfRule type="cellIs" dxfId="4077" priority="754" operator="greaterThan">
      <formula>0</formula>
    </cfRule>
  </conditionalFormatting>
  <conditionalFormatting sqref="Q148:Q153">
    <cfRule type="cellIs" dxfId="4076" priority="753" operator="lessThan">
      <formula>0</formula>
    </cfRule>
  </conditionalFormatting>
  <conditionalFormatting sqref="R148:R153">
    <cfRule type="cellIs" dxfId="4075" priority="751" operator="lessThan">
      <formula>0.8</formula>
    </cfRule>
    <cfRule type="cellIs" dxfId="4074" priority="752" operator="greaterThan">
      <formula>1</formula>
    </cfRule>
  </conditionalFormatting>
  <conditionalFormatting sqref="R148:R153">
    <cfRule type="cellIs" dxfId="4073" priority="749" operator="greaterThan">
      <formula>1</formula>
    </cfRule>
    <cfRule type="cellIs" dxfId="4072" priority="750" operator="lessThan">
      <formula>0.8</formula>
    </cfRule>
  </conditionalFormatting>
  <conditionalFormatting sqref="P148:P153">
    <cfRule type="cellIs" dxfId="4071" priority="748" operator="greaterThan">
      <formula>0</formula>
    </cfRule>
  </conditionalFormatting>
  <conditionalFormatting sqref="Q148:Q153">
    <cfRule type="cellIs" dxfId="4070" priority="747" operator="lessThan">
      <formula>0</formula>
    </cfRule>
  </conditionalFormatting>
  <conditionalFormatting sqref="R148:R153">
    <cfRule type="cellIs" dxfId="4069" priority="745" operator="lessThan">
      <formula>0.8</formula>
    </cfRule>
    <cfRule type="cellIs" dxfId="4068" priority="746" operator="greaterThan">
      <formula>1</formula>
    </cfRule>
  </conditionalFormatting>
  <conditionalFormatting sqref="R148:R153">
    <cfRule type="cellIs" dxfId="4067" priority="743" operator="greaterThan">
      <formula>1</formula>
    </cfRule>
    <cfRule type="cellIs" dxfId="4066" priority="744" operator="lessThan">
      <formula>0.8</formula>
    </cfRule>
  </conditionalFormatting>
  <conditionalFormatting sqref="P148:P153">
    <cfRule type="cellIs" dxfId="4065" priority="742" operator="greaterThan">
      <formula>0</formula>
    </cfRule>
  </conditionalFormatting>
  <conditionalFormatting sqref="P148:P153">
    <cfRule type="cellIs" dxfId="4064" priority="736" operator="greaterThan">
      <formula>0</formula>
    </cfRule>
  </conditionalFormatting>
  <conditionalFormatting sqref="Q148:Q153">
    <cfRule type="cellIs" dxfId="4063" priority="741" operator="lessThan">
      <formula>0</formula>
    </cfRule>
  </conditionalFormatting>
  <conditionalFormatting sqref="R148:R153">
    <cfRule type="cellIs" dxfId="4062" priority="739" operator="lessThan">
      <formula>0.8</formula>
    </cfRule>
    <cfRule type="cellIs" dxfId="4061" priority="740" operator="greaterThan">
      <formula>1</formula>
    </cfRule>
  </conditionalFormatting>
  <conditionalFormatting sqref="R148:R153">
    <cfRule type="cellIs" dxfId="4060" priority="737" operator="greaterThan">
      <formula>1</formula>
    </cfRule>
    <cfRule type="cellIs" dxfId="4059" priority="738" operator="lessThan">
      <formula>0.8</formula>
    </cfRule>
  </conditionalFormatting>
  <conditionalFormatting sqref="P148:P153">
    <cfRule type="cellIs" dxfId="4058" priority="730" operator="greaterThan">
      <formula>0</formula>
    </cfRule>
  </conditionalFormatting>
  <conditionalFormatting sqref="Q148:Q153">
    <cfRule type="cellIs" dxfId="4057" priority="735" operator="lessThan">
      <formula>0</formula>
    </cfRule>
  </conditionalFormatting>
  <conditionalFormatting sqref="R148:R153">
    <cfRule type="cellIs" dxfId="4056" priority="733" operator="lessThan">
      <formula>0.8</formula>
    </cfRule>
    <cfRule type="cellIs" dxfId="4055" priority="734" operator="greaterThan">
      <formula>1</formula>
    </cfRule>
  </conditionalFormatting>
  <conditionalFormatting sqref="R148:R153">
    <cfRule type="cellIs" dxfId="4054" priority="731" operator="greaterThan">
      <formula>1</formula>
    </cfRule>
    <cfRule type="cellIs" dxfId="4053" priority="732" operator="lessThan">
      <formula>0.8</formula>
    </cfRule>
  </conditionalFormatting>
  <conditionalFormatting sqref="R148:R153">
    <cfRule type="cellIs" dxfId="4052" priority="727" operator="lessThan">
      <formula>0.8</formula>
    </cfRule>
    <cfRule type="cellIs" dxfId="4051" priority="728" operator="greaterThan">
      <formula>1</formula>
    </cfRule>
  </conditionalFormatting>
  <conditionalFormatting sqref="R148:R153">
    <cfRule type="cellIs" dxfId="4050" priority="725" operator="greaterThan">
      <formula>1</formula>
    </cfRule>
    <cfRule type="cellIs" dxfId="4049" priority="726" operator="lessThan">
      <formula>0.8</formula>
    </cfRule>
  </conditionalFormatting>
  <conditionalFormatting sqref="P148:P153">
    <cfRule type="cellIs" dxfId="4048" priority="724" operator="greaterThan">
      <formula>0</formula>
    </cfRule>
  </conditionalFormatting>
  <conditionalFormatting sqref="Q148:Q153">
    <cfRule type="cellIs" dxfId="4047" priority="729" operator="lessThan">
      <formula>0</formula>
    </cfRule>
  </conditionalFormatting>
  <conditionalFormatting sqref="P44:P51">
    <cfRule type="cellIs" dxfId="4046" priority="718" operator="greaterThan">
      <formula>0</formula>
    </cfRule>
  </conditionalFormatting>
  <conditionalFormatting sqref="Q44:Q51">
    <cfRule type="cellIs" dxfId="4045" priority="723" operator="lessThan">
      <formula>0</formula>
    </cfRule>
  </conditionalFormatting>
  <conditionalFormatting sqref="R44:R51">
    <cfRule type="cellIs" dxfId="4044" priority="721" operator="lessThan">
      <formula>0.8</formula>
    </cfRule>
    <cfRule type="cellIs" dxfId="4043" priority="722" operator="greaterThan">
      <formula>1</formula>
    </cfRule>
  </conditionalFormatting>
  <conditionalFormatting sqref="R44:R51">
    <cfRule type="cellIs" dxfId="4042" priority="719" operator="greaterThan">
      <formula>1</formula>
    </cfRule>
    <cfRule type="cellIs" dxfId="4041" priority="720" operator="lessThan">
      <formula>0.8</formula>
    </cfRule>
  </conditionalFormatting>
  <conditionalFormatting sqref="Q84:Q91">
    <cfRule type="cellIs" dxfId="4040" priority="717" operator="lessThan">
      <formula>0</formula>
    </cfRule>
  </conditionalFormatting>
  <conditionalFormatting sqref="R84:R91">
    <cfRule type="cellIs" dxfId="4039" priority="715" operator="lessThan">
      <formula>0.8</formula>
    </cfRule>
    <cfRule type="cellIs" dxfId="4038" priority="716" operator="greaterThan">
      <formula>1</formula>
    </cfRule>
  </conditionalFormatting>
  <conditionalFormatting sqref="R84:R91">
    <cfRule type="cellIs" dxfId="4037" priority="713" operator="greaterThan">
      <formula>1</formula>
    </cfRule>
    <cfRule type="cellIs" dxfId="4036" priority="714" operator="lessThan">
      <formula>0.8</formula>
    </cfRule>
  </conditionalFormatting>
  <conditionalFormatting sqref="P84:P91">
    <cfRule type="cellIs" dxfId="4035" priority="712" operator="greaterThan">
      <formula>0</formula>
    </cfRule>
  </conditionalFormatting>
  <conditionalFormatting sqref="Q84:Q91">
    <cfRule type="cellIs" dxfId="4034" priority="711" operator="lessThan">
      <formula>0</formula>
    </cfRule>
  </conditionalFormatting>
  <conditionalFormatting sqref="R84:R91">
    <cfRule type="cellIs" dxfId="4033" priority="709" operator="lessThan">
      <formula>0.8</formula>
    </cfRule>
    <cfRule type="cellIs" dxfId="4032" priority="710" operator="greaterThan">
      <formula>1</formula>
    </cfRule>
  </conditionalFormatting>
  <conditionalFormatting sqref="R84:R91">
    <cfRule type="cellIs" dxfId="4031" priority="707" operator="greaterThan">
      <formula>1</formula>
    </cfRule>
    <cfRule type="cellIs" dxfId="4030" priority="708" operator="lessThan">
      <formula>0.8</formula>
    </cfRule>
  </conditionalFormatting>
  <conditionalFormatting sqref="P84:P91">
    <cfRule type="cellIs" dxfId="4029" priority="706" operator="greaterThan">
      <formula>0</formula>
    </cfRule>
  </conditionalFormatting>
  <conditionalFormatting sqref="Q84:Q91">
    <cfRule type="cellIs" dxfId="4028" priority="705" operator="lessThan">
      <formula>0</formula>
    </cfRule>
  </conditionalFormatting>
  <conditionalFormatting sqref="R84:R91">
    <cfRule type="cellIs" dxfId="4027" priority="703" operator="lessThan">
      <formula>0.8</formula>
    </cfRule>
    <cfRule type="cellIs" dxfId="4026" priority="704" operator="greaterThan">
      <formula>1</formula>
    </cfRule>
  </conditionalFormatting>
  <conditionalFormatting sqref="R84:R91">
    <cfRule type="cellIs" dxfId="4025" priority="701" operator="greaterThan">
      <formula>1</formula>
    </cfRule>
    <cfRule type="cellIs" dxfId="4024" priority="702" operator="lessThan">
      <formula>0.8</formula>
    </cfRule>
  </conditionalFormatting>
  <conditionalFormatting sqref="P84:P91">
    <cfRule type="cellIs" dxfId="4023" priority="700" operator="greaterThan">
      <formula>0</formula>
    </cfRule>
  </conditionalFormatting>
  <conditionalFormatting sqref="Q84:Q91">
    <cfRule type="cellIs" dxfId="4022" priority="699" operator="lessThan">
      <formula>0</formula>
    </cfRule>
  </conditionalFormatting>
  <conditionalFormatting sqref="R84:R91">
    <cfRule type="cellIs" dxfId="4021" priority="697" operator="lessThan">
      <formula>0.8</formula>
    </cfRule>
    <cfRule type="cellIs" dxfId="4020" priority="698" operator="greaterThan">
      <formula>1</formula>
    </cfRule>
  </conditionalFormatting>
  <conditionalFormatting sqref="R84:R91">
    <cfRule type="cellIs" dxfId="4019" priority="695" operator="greaterThan">
      <formula>1</formula>
    </cfRule>
    <cfRule type="cellIs" dxfId="4018" priority="696" operator="lessThan">
      <formula>0.8</formula>
    </cfRule>
  </conditionalFormatting>
  <conditionalFormatting sqref="P84:P91">
    <cfRule type="cellIs" dxfId="4017" priority="694" operator="greaterThan">
      <formula>0</formula>
    </cfRule>
  </conditionalFormatting>
  <conditionalFormatting sqref="P84:P91">
    <cfRule type="cellIs" dxfId="4016" priority="688" operator="greaterThan">
      <formula>0</formula>
    </cfRule>
  </conditionalFormatting>
  <conditionalFormatting sqref="Q84:Q91">
    <cfRule type="cellIs" dxfId="4015" priority="693" operator="lessThan">
      <formula>0</formula>
    </cfRule>
  </conditionalFormatting>
  <conditionalFormatting sqref="R84:R91">
    <cfRule type="cellIs" dxfId="4014" priority="691" operator="lessThan">
      <formula>0.8</formula>
    </cfRule>
    <cfRule type="cellIs" dxfId="4013" priority="692" operator="greaterThan">
      <formula>1</formula>
    </cfRule>
  </conditionalFormatting>
  <conditionalFormatting sqref="R84:R91">
    <cfRule type="cellIs" dxfId="4012" priority="689" operator="greaterThan">
      <formula>1</formula>
    </cfRule>
    <cfRule type="cellIs" dxfId="4011" priority="690" operator="lessThan">
      <formula>0.8</formula>
    </cfRule>
  </conditionalFormatting>
  <conditionalFormatting sqref="P84:P91">
    <cfRule type="cellIs" dxfId="4010" priority="682" operator="greaterThan">
      <formula>0</formula>
    </cfRule>
  </conditionalFormatting>
  <conditionalFormatting sqref="Q84:Q91">
    <cfRule type="cellIs" dxfId="4009" priority="687" operator="lessThan">
      <formula>0</formula>
    </cfRule>
  </conditionalFormatting>
  <conditionalFormatting sqref="R84:R91">
    <cfRule type="cellIs" dxfId="4008" priority="685" operator="lessThan">
      <formula>0.8</formula>
    </cfRule>
    <cfRule type="cellIs" dxfId="4007" priority="686" operator="greaterThan">
      <formula>1</formula>
    </cfRule>
  </conditionalFormatting>
  <conditionalFormatting sqref="R84:R91">
    <cfRule type="cellIs" dxfId="4006" priority="683" operator="greaterThan">
      <formula>1</formula>
    </cfRule>
    <cfRule type="cellIs" dxfId="4005" priority="684" operator="lessThan">
      <formula>0.8</formula>
    </cfRule>
  </conditionalFormatting>
  <conditionalFormatting sqref="R84:R91">
    <cfRule type="cellIs" dxfId="4004" priority="679" operator="lessThan">
      <formula>0.8</formula>
    </cfRule>
    <cfRule type="cellIs" dxfId="4003" priority="680" operator="greaterThan">
      <formula>1</formula>
    </cfRule>
  </conditionalFormatting>
  <conditionalFormatting sqref="R84:R91">
    <cfRule type="cellIs" dxfId="4002" priority="677" operator="greaterThan">
      <formula>1</formula>
    </cfRule>
    <cfRule type="cellIs" dxfId="4001" priority="678" operator="lessThan">
      <formula>0.8</formula>
    </cfRule>
  </conditionalFormatting>
  <conditionalFormatting sqref="P84:P91">
    <cfRule type="cellIs" dxfId="4000" priority="676" operator="greaterThan">
      <formula>0</formula>
    </cfRule>
  </conditionalFormatting>
  <conditionalFormatting sqref="Q84:Q91">
    <cfRule type="cellIs" dxfId="3999" priority="681" operator="lessThan">
      <formula>0</formula>
    </cfRule>
  </conditionalFormatting>
  <conditionalFormatting sqref="Q84:Q91">
    <cfRule type="cellIs" dxfId="3998" priority="675" operator="lessThan">
      <formula>0</formula>
    </cfRule>
  </conditionalFormatting>
  <conditionalFormatting sqref="R84:R91">
    <cfRule type="cellIs" dxfId="3997" priority="673" operator="lessThan">
      <formula>0.8</formula>
    </cfRule>
    <cfRule type="cellIs" dxfId="3996" priority="674" operator="greaterThan">
      <formula>1</formula>
    </cfRule>
  </conditionalFormatting>
  <conditionalFormatting sqref="R84:R91">
    <cfRule type="cellIs" dxfId="3995" priority="671" operator="greaterThan">
      <formula>1</formula>
    </cfRule>
    <cfRule type="cellIs" dxfId="3994" priority="672" operator="lessThan">
      <formula>0.8</formula>
    </cfRule>
  </conditionalFormatting>
  <conditionalFormatting sqref="P84:P91">
    <cfRule type="cellIs" dxfId="3993" priority="670" operator="greaterThan">
      <formula>0</formula>
    </cfRule>
  </conditionalFormatting>
  <conditionalFormatting sqref="P84:P91">
    <cfRule type="cellIs" dxfId="3992" priority="664" operator="greaterThan">
      <formula>0</formula>
    </cfRule>
  </conditionalFormatting>
  <conditionalFormatting sqref="Q84:Q91">
    <cfRule type="cellIs" dxfId="3991" priority="669" operator="lessThan">
      <formula>0</formula>
    </cfRule>
  </conditionalFormatting>
  <conditionalFormatting sqref="R84:R91">
    <cfRule type="cellIs" dxfId="3990" priority="667" operator="lessThan">
      <formula>0.8</formula>
    </cfRule>
    <cfRule type="cellIs" dxfId="3989" priority="668" operator="greaterThan">
      <formula>1</formula>
    </cfRule>
  </conditionalFormatting>
  <conditionalFormatting sqref="R84:R91">
    <cfRule type="cellIs" dxfId="3988" priority="665" operator="greaterThan">
      <formula>1</formula>
    </cfRule>
    <cfRule type="cellIs" dxfId="3987" priority="666" operator="lessThan">
      <formula>0.8</formula>
    </cfRule>
  </conditionalFormatting>
  <conditionalFormatting sqref="P84:P91">
    <cfRule type="cellIs" dxfId="3986" priority="658" operator="greaterThan">
      <formula>0</formula>
    </cfRule>
  </conditionalFormatting>
  <conditionalFormatting sqref="Q84:Q91">
    <cfRule type="cellIs" dxfId="3985" priority="663" operator="lessThan">
      <formula>0</formula>
    </cfRule>
  </conditionalFormatting>
  <conditionalFormatting sqref="R84:R91">
    <cfRule type="cellIs" dxfId="3984" priority="661" operator="lessThan">
      <formula>0.8</formula>
    </cfRule>
    <cfRule type="cellIs" dxfId="3983" priority="662" operator="greaterThan">
      <formula>1</formula>
    </cfRule>
  </conditionalFormatting>
  <conditionalFormatting sqref="R84:R91">
    <cfRule type="cellIs" dxfId="3982" priority="659" operator="greaterThan">
      <formula>1</formula>
    </cfRule>
    <cfRule type="cellIs" dxfId="3981" priority="660" operator="lessThan">
      <formula>0.8</formula>
    </cfRule>
  </conditionalFormatting>
  <conditionalFormatting sqref="R84:R91">
    <cfRule type="cellIs" dxfId="3980" priority="655" operator="lessThan">
      <formula>0.8</formula>
    </cfRule>
    <cfRule type="cellIs" dxfId="3979" priority="656" operator="greaterThan">
      <formula>1</formula>
    </cfRule>
  </conditionalFormatting>
  <conditionalFormatting sqref="R84:R91">
    <cfRule type="cellIs" dxfId="3978" priority="653" operator="greaterThan">
      <formula>1</formula>
    </cfRule>
    <cfRule type="cellIs" dxfId="3977" priority="654" operator="lessThan">
      <formula>0.8</formula>
    </cfRule>
  </conditionalFormatting>
  <conditionalFormatting sqref="P84:P91">
    <cfRule type="cellIs" dxfId="3976" priority="652" operator="greaterThan">
      <formula>0</formula>
    </cfRule>
  </conditionalFormatting>
  <conditionalFormatting sqref="Q84:Q91">
    <cfRule type="cellIs" dxfId="3975" priority="657" operator="lessThan">
      <formula>0</formula>
    </cfRule>
  </conditionalFormatting>
  <conditionalFormatting sqref="P84:P91">
    <cfRule type="cellIs" dxfId="3974" priority="646" operator="greaterThan">
      <formula>0</formula>
    </cfRule>
  </conditionalFormatting>
  <conditionalFormatting sqref="Q84:Q91">
    <cfRule type="cellIs" dxfId="3973" priority="651" operator="lessThan">
      <formula>0</formula>
    </cfRule>
  </conditionalFormatting>
  <conditionalFormatting sqref="R84:R91">
    <cfRule type="cellIs" dxfId="3972" priority="649" operator="lessThan">
      <formula>0.8</formula>
    </cfRule>
    <cfRule type="cellIs" dxfId="3971" priority="650" operator="greaterThan">
      <formula>1</formula>
    </cfRule>
  </conditionalFormatting>
  <conditionalFormatting sqref="R84:R91">
    <cfRule type="cellIs" dxfId="3970" priority="647" operator="greaterThan">
      <formula>1</formula>
    </cfRule>
    <cfRule type="cellIs" dxfId="3969" priority="648" operator="lessThan">
      <formula>0.8</formula>
    </cfRule>
  </conditionalFormatting>
  <conditionalFormatting sqref="R84:R91">
    <cfRule type="cellIs" dxfId="3968" priority="643" operator="lessThan">
      <formula>0.8</formula>
    </cfRule>
    <cfRule type="cellIs" dxfId="3967" priority="644" operator="greaterThan">
      <formula>1</formula>
    </cfRule>
  </conditionalFormatting>
  <conditionalFormatting sqref="R84:R91">
    <cfRule type="cellIs" dxfId="3966" priority="641" operator="greaterThan">
      <formula>1</formula>
    </cfRule>
    <cfRule type="cellIs" dxfId="3965" priority="642" operator="lessThan">
      <formula>0.8</formula>
    </cfRule>
  </conditionalFormatting>
  <conditionalFormatting sqref="P84:P91">
    <cfRule type="cellIs" dxfId="3964" priority="640" operator="greaterThan">
      <formula>0</formula>
    </cfRule>
  </conditionalFormatting>
  <conditionalFormatting sqref="Q84:Q91">
    <cfRule type="cellIs" dxfId="3963" priority="645" operator="lessThan">
      <formula>0</formula>
    </cfRule>
  </conditionalFormatting>
  <conditionalFormatting sqref="R84:R91">
    <cfRule type="cellIs" dxfId="3962" priority="637" operator="lessThan">
      <formula>0.8</formula>
    </cfRule>
    <cfRule type="cellIs" dxfId="3961" priority="638" operator="greaterThan">
      <formula>1</formula>
    </cfRule>
  </conditionalFormatting>
  <conditionalFormatting sqref="R84:R91">
    <cfRule type="cellIs" dxfId="3960" priority="635" operator="greaterThan">
      <formula>1</formula>
    </cfRule>
    <cfRule type="cellIs" dxfId="3959" priority="636" operator="lessThan">
      <formula>0.8</formula>
    </cfRule>
  </conditionalFormatting>
  <conditionalFormatting sqref="P84:P91">
    <cfRule type="cellIs" dxfId="3958" priority="634" operator="greaterThan">
      <formula>0</formula>
    </cfRule>
  </conditionalFormatting>
  <conditionalFormatting sqref="Q84:Q91">
    <cfRule type="cellIs" dxfId="3957" priority="639" operator="lessThan">
      <formula>0</formula>
    </cfRule>
  </conditionalFormatting>
  <conditionalFormatting sqref="Q84:Q91">
    <cfRule type="cellIs" dxfId="3956" priority="633" operator="lessThan">
      <formula>0</formula>
    </cfRule>
  </conditionalFormatting>
  <conditionalFormatting sqref="R84:R91">
    <cfRule type="cellIs" dxfId="3955" priority="631" operator="lessThan">
      <formula>0.8</formula>
    </cfRule>
    <cfRule type="cellIs" dxfId="3954" priority="632" operator="greaterThan">
      <formula>1</formula>
    </cfRule>
  </conditionalFormatting>
  <conditionalFormatting sqref="R84:R91">
    <cfRule type="cellIs" dxfId="3953" priority="629" operator="greaterThan">
      <formula>1</formula>
    </cfRule>
    <cfRule type="cellIs" dxfId="3952" priority="630" operator="lessThan">
      <formula>0.8</formula>
    </cfRule>
  </conditionalFormatting>
  <conditionalFormatting sqref="P84:P91">
    <cfRule type="cellIs" dxfId="3951" priority="628" operator="greaterThan">
      <formula>0</formula>
    </cfRule>
  </conditionalFormatting>
  <conditionalFormatting sqref="Q84:Q91">
    <cfRule type="cellIs" dxfId="3950" priority="622" operator="lessThan">
      <formula>0</formula>
    </cfRule>
  </conditionalFormatting>
  <conditionalFormatting sqref="R84:R91">
    <cfRule type="cellIs" dxfId="3949" priority="626" operator="lessThan">
      <formula>0.8</formula>
    </cfRule>
    <cfRule type="cellIs" dxfId="3948" priority="627" operator="greaterThan">
      <formula>1</formula>
    </cfRule>
  </conditionalFormatting>
  <conditionalFormatting sqref="R84:R91">
    <cfRule type="cellIs" dxfId="3947" priority="624" operator="greaterThan">
      <formula>1</formula>
    </cfRule>
    <cfRule type="cellIs" dxfId="3946" priority="625" operator="lessThan">
      <formula>0.8</formula>
    </cfRule>
  </conditionalFormatting>
  <conditionalFormatting sqref="P84:P91">
    <cfRule type="cellIs" dxfId="3945" priority="623" operator="greaterThan">
      <formula>0</formula>
    </cfRule>
  </conditionalFormatting>
  <conditionalFormatting sqref="Q84:Q91">
    <cfRule type="cellIs" dxfId="3944" priority="621" operator="lessThan">
      <formula>0</formula>
    </cfRule>
  </conditionalFormatting>
  <conditionalFormatting sqref="R84:R91">
    <cfRule type="cellIs" dxfId="3943" priority="619" operator="lessThan">
      <formula>0.8</formula>
    </cfRule>
    <cfRule type="cellIs" dxfId="3942" priority="620" operator="greaterThan">
      <formula>1</formula>
    </cfRule>
  </conditionalFormatting>
  <conditionalFormatting sqref="R84:R91">
    <cfRule type="cellIs" dxfId="3941" priority="617" operator="greaterThan">
      <formula>1</formula>
    </cfRule>
    <cfRule type="cellIs" dxfId="3940" priority="618" operator="lessThan">
      <formula>0.8</formula>
    </cfRule>
  </conditionalFormatting>
  <conditionalFormatting sqref="P84:P91">
    <cfRule type="cellIs" dxfId="3939" priority="616" operator="greaterThan">
      <formula>0</formula>
    </cfRule>
  </conditionalFormatting>
  <conditionalFormatting sqref="Q84:Q91">
    <cfRule type="cellIs" dxfId="3938" priority="615" operator="lessThan">
      <formula>0</formula>
    </cfRule>
  </conditionalFormatting>
  <conditionalFormatting sqref="R84:R91">
    <cfRule type="cellIs" dxfId="3937" priority="613" operator="lessThan">
      <formula>0.8</formula>
    </cfRule>
    <cfRule type="cellIs" dxfId="3936" priority="614" operator="greaterThan">
      <formula>1</formula>
    </cfRule>
  </conditionalFormatting>
  <conditionalFormatting sqref="R84:R91">
    <cfRule type="cellIs" dxfId="3935" priority="611" operator="greaterThan">
      <formula>1</formula>
    </cfRule>
    <cfRule type="cellIs" dxfId="3934" priority="612" operator="lessThan">
      <formula>0.8</formula>
    </cfRule>
  </conditionalFormatting>
  <conditionalFormatting sqref="P84:P91">
    <cfRule type="cellIs" dxfId="3933" priority="610" operator="greaterThan">
      <formula>0</formula>
    </cfRule>
  </conditionalFormatting>
  <conditionalFormatting sqref="Q84:Q91">
    <cfRule type="cellIs" dxfId="3932" priority="609" operator="lessThan">
      <formula>0</formula>
    </cfRule>
  </conditionalFormatting>
  <conditionalFormatting sqref="R84:R91">
    <cfRule type="cellIs" dxfId="3931" priority="607" operator="lessThan">
      <formula>0.8</formula>
    </cfRule>
    <cfRule type="cellIs" dxfId="3930" priority="608" operator="greaterThan">
      <formula>1</formula>
    </cfRule>
  </conditionalFormatting>
  <conditionalFormatting sqref="R84:R91">
    <cfRule type="cellIs" dxfId="3929" priority="605" operator="greaterThan">
      <formula>1</formula>
    </cfRule>
    <cfRule type="cellIs" dxfId="3928" priority="606" operator="lessThan">
      <formula>0.8</formula>
    </cfRule>
  </conditionalFormatting>
  <conditionalFormatting sqref="P84:P91">
    <cfRule type="cellIs" dxfId="3927" priority="604" operator="greaterThan">
      <formula>0</formula>
    </cfRule>
  </conditionalFormatting>
  <conditionalFormatting sqref="Q84:Q91">
    <cfRule type="cellIs" dxfId="3926" priority="603" operator="lessThan">
      <formula>0</formula>
    </cfRule>
  </conditionalFormatting>
  <conditionalFormatting sqref="R84:R91">
    <cfRule type="cellIs" dxfId="3925" priority="601" operator="lessThan">
      <formula>0.8</formula>
    </cfRule>
    <cfRule type="cellIs" dxfId="3924" priority="602" operator="greaterThan">
      <formula>1</formula>
    </cfRule>
  </conditionalFormatting>
  <conditionalFormatting sqref="R84:R91">
    <cfRule type="cellIs" dxfId="3923" priority="599" operator="greaterThan">
      <formula>1</formula>
    </cfRule>
    <cfRule type="cellIs" dxfId="3922" priority="600" operator="lessThan">
      <formula>0.8</formula>
    </cfRule>
  </conditionalFormatting>
  <conditionalFormatting sqref="P84:P91">
    <cfRule type="cellIs" dxfId="3921" priority="598" operator="greaterThan">
      <formula>0</formula>
    </cfRule>
  </conditionalFormatting>
  <conditionalFormatting sqref="Q84:Q91">
    <cfRule type="cellIs" dxfId="3920" priority="597" operator="lessThan">
      <formula>0</formula>
    </cfRule>
  </conditionalFormatting>
  <conditionalFormatting sqref="R84:R91">
    <cfRule type="cellIs" dxfId="3919" priority="595" operator="lessThan">
      <formula>0.8</formula>
    </cfRule>
    <cfRule type="cellIs" dxfId="3918" priority="596" operator="greaterThan">
      <formula>1</formula>
    </cfRule>
  </conditionalFormatting>
  <conditionalFormatting sqref="R84:R91">
    <cfRule type="cellIs" dxfId="3917" priority="593" operator="greaterThan">
      <formula>1</formula>
    </cfRule>
    <cfRule type="cellIs" dxfId="3916" priority="594" operator="lessThan">
      <formula>0.8</formula>
    </cfRule>
  </conditionalFormatting>
  <conditionalFormatting sqref="P84:P91">
    <cfRule type="cellIs" dxfId="3915" priority="592" operator="greaterThan">
      <formula>0</formula>
    </cfRule>
  </conditionalFormatting>
  <conditionalFormatting sqref="P84:P91">
    <cfRule type="cellIs" dxfId="3914" priority="586" operator="greaterThan">
      <formula>0</formula>
    </cfRule>
  </conditionalFormatting>
  <conditionalFormatting sqref="Q84:Q91">
    <cfRule type="cellIs" dxfId="3913" priority="591" operator="lessThan">
      <formula>0</formula>
    </cfRule>
  </conditionalFormatting>
  <conditionalFormatting sqref="R84:R91">
    <cfRule type="cellIs" dxfId="3912" priority="589" operator="lessThan">
      <formula>0.8</formula>
    </cfRule>
    <cfRule type="cellIs" dxfId="3911" priority="590" operator="greaterThan">
      <formula>1</formula>
    </cfRule>
  </conditionalFormatting>
  <conditionalFormatting sqref="R84:R91">
    <cfRule type="cellIs" dxfId="3910" priority="587" operator="greaterThan">
      <formula>1</formula>
    </cfRule>
    <cfRule type="cellIs" dxfId="3909" priority="588" operator="lessThan">
      <formula>0.8</formula>
    </cfRule>
  </conditionalFormatting>
  <conditionalFormatting sqref="P84:P91">
    <cfRule type="cellIs" dxfId="3908" priority="580" operator="greaterThan">
      <formula>0</formula>
    </cfRule>
  </conditionalFormatting>
  <conditionalFormatting sqref="Q84:Q91">
    <cfRule type="cellIs" dxfId="3907" priority="585" operator="lessThan">
      <formula>0</formula>
    </cfRule>
  </conditionalFormatting>
  <conditionalFormatting sqref="R84:R91">
    <cfRule type="cellIs" dxfId="3906" priority="583" operator="lessThan">
      <formula>0.8</formula>
    </cfRule>
    <cfRule type="cellIs" dxfId="3905" priority="584" operator="greaterThan">
      <formula>1</formula>
    </cfRule>
  </conditionalFormatting>
  <conditionalFormatting sqref="R84:R91">
    <cfRule type="cellIs" dxfId="3904" priority="581" operator="greaterThan">
      <formula>1</formula>
    </cfRule>
    <cfRule type="cellIs" dxfId="3903" priority="582" operator="lessThan">
      <formula>0.8</formula>
    </cfRule>
  </conditionalFormatting>
  <conditionalFormatting sqref="R84:R91">
    <cfRule type="cellIs" dxfId="3902" priority="577" operator="lessThan">
      <formula>0.8</formula>
    </cfRule>
    <cfRule type="cellIs" dxfId="3901" priority="578" operator="greaterThan">
      <formula>1</formula>
    </cfRule>
  </conditionalFormatting>
  <conditionalFormatting sqref="R84:R91">
    <cfRule type="cellIs" dxfId="3900" priority="575" operator="greaterThan">
      <formula>1</formula>
    </cfRule>
    <cfRule type="cellIs" dxfId="3899" priority="576" operator="lessThan">
      <formula>0.8</formula>
    </cfRule>
  </conditionalFormatting>
  <conditionalFormatting sqref="P84:P91">
    <cfRule type="cellIs" dxfId="3898" priority="574" operator="greaterThan">
      <formula>0</formula>
    </cfRule>
  </conditionalFormatting>
  <conditionalFormatting sqref="Q84:Q91">
    <cfRule type="cellIs" dxfId="3897" priority="579" operator="lessThan">
      <formula>0</formula>
    </cfRule>
  </conditionalFormatting>
  <conditionalFormatting sqref="Q84:Q91">
    <cfRule type="cellIs" dxfId="3896" priority="573" operator="lessThan">
      <formula>0</formula>
    </cfRule>
  </conditionalFormatting>
  <conditionalFormatting sqref="R84:R91">
    <cfRule type="cellIs" dxfId="3895" priority="571" operator="lessThan">
      <formula>0.8</formula>
    </cfRule>
    <cfRule type="cellIs" dxfId="3894" priority="572" operator="greaterThan">
      <formula>1</formula>
    </cfRule>
  </conditionalFormatting>
  <conditionalFormatting sqref="R84:R91">
    <cfRule type="cellIs" dxfId="3893" priority="569" operator="greaterThan">
      <formula>1</formula>
    </cfRule>
    <cfRule type="cellIs" dxfId="3892" priority="570" operator="lessThan">
      <formula>0.8</formula>
    </cfRule>
  </conditionalFormatting>
  <conditionalFormatting sqref="P84:P91">
    <cfRule type="cellIs" dxfId="3891" priority="568" operator="greaterThan">
      <formula>0</formula>
    </cfRule>
  </conditionalFormatting>
  <conditionalFormatting sqref="Q84:Q91">
    <cfRule type="cellIs" dxfId="3890" priority="567" operator="lessThan">
      <formula>0</formula>
    </cfRule>
  </conditionalFormatting>
  <conditionalFormatting sqref="R84:R91">
    <cfRule type="cellIs" dxfId="3889" priority="565" operator="lessThan">
      <formula>0.8</formula>
    </cfRule>
    <cfRule type="cellIs" dxfId="3888" priority="566" operator="greaterThan">
      <formula>1</formula>
    </cfRule>
  </conditionalFormatting>
  <conditionalFormatting sqref="R84:R91">
    <cfRule type="cellIs" dxfId="3887" priority="563" operator="greaterThan">
      <formula>1</formula>
    </cfRule>
    <cfRule type="cellIs" dxfId="3886" priority="564" operator="lessThan">
      <formula>0.8</formula>
    </cfRule>
  </conditionalFormatting>
  <conditionalFormatting sqref="P84:P91">
    <cfRule type="cellIs" dxfId="3885" priority="562" operator="greaterThan">
      <formula>0</formula>
    </cfRule>
  </conditionalFormatting>
  <conditionalFormatting sqref="Q84:Q91">
    <cfRule type="cellIs" dxfId="3884" priority="561" operator="lessThan">
      <formula>0</formula>
    </cfRule>
  </conditionalFormatting>
  <conditionalFormatting sqref="R84:R91">
    <cfRule type="cellIs" dxfId="3883" priority="559" operator="lessThan">
      <formula>0.8</formula>
    </cfRule>
    <cfRule type="cellIs" dxfId="3882" priority="560" operator="greaterThan">
      <formula>1</formula>
    </cfRule>
  </conditionalFormatting>
  <conditionalFormatting sqref="R84:R91">
    <cfRule type="cellIs" dxfId="3881" priority="557" operator="greaterThan">
      <formula>1</formula>
    </cfRule>
    <cfRule type="cellIs" dxfId="3880" priority="558" operator="lessThan">
      <formula>0.8</formula>
    </cfRule>
  </conditionalFormatting>
  <conditionalFormatting sqref="P84:P91">
    <cfRule type="cellIs" dxfId="3879" priority="556" operator="greaterThan">
      <formula>0</formula>
    </cfRule>
  </conditionalFormatting>
  <conditionalFormatting sqref="Q84:Q91">
    <cfRule type="cellIs" dxfId="3878" priority="555" operator="lessThan">
      <formula>0</formula>
    </cfRule>
  </conditionalFormatting>
  <conditionalFormatting sqref="R84:R91">
    <cfRule type="cellIs" dxfId="3877" priority="553" operator="lessThan">
      <formula>0.8</formula>
    </cfRule>
    <cfRule type="cellIs" dxfId="3876" priority="554" operator="greaterThan">
      <formula>1</formula>
    </cfRule>
  </conditionalFormatting>
  <conditionalFormatting sqref="R84:R91">
    <cfRule type="cellIs" dxfId="3875" priority="551" operator="greaterThan">
      <formula>1</formula>
    </cfRule>
    <cfRule type="cellIs" dxfId="3874" priority="552" operator="lessThan">
      <formula>0.8</formula>
    </cfRule>
  </conditionalFormatting>
  <conditionalFormatting sqref="P84:P91">
    <cfRule type="cellIs" dxfId="3873" priority="550" operator="greaterThan">
      <formula>0</formula>
    </cfRule>
  </conditionalFormatting>
  <conditionalFormatting sqref="P84:P91">
    <cfRule type="cellIs" dxfId="3872" priority="544" operator="greaterThan">
      <formula>0</formula>
    </cfRule>
  </conditionalFormatting>
  <conditionalFormatting sqref="Q84:Q91">
    <cfRule type="cellIs" dxfId="3871" priority="549" operator="lessThan">
      <formula>0</formula>
    </cfRule>
  </conditionalFormatting>
  <conditionalFormatting sqref="R84:R91">
    <cfRule type="cellIs" dxfId="3870" priority="547" operator="lessThan">
      <formula>0.8</formula>
    </cfRule>
    <cfRule type="cellIs" dxfId="3869" priority="548" operator="greaterThan">
      <formula>1</formula>
    </cfRule>
  </conditionalFormatting>
  <conditionalFormatting sqref="R84:R91">
    <cfRule type="cellIs" dxfId="3868" priority="545" operator="greaterThan">
      <formula>1</formula>
    </cfRule>
    <cfRule type="cellIs" dxfId="3867" priority="546" operator="lessThan">
      <formula>0.8</formula>
    </cfRule>
  </conditionalFormatting>
  <conditionalFormatting sqref="P84:P91">
    <cfRule type="cellIs" dxfId="3866" priority="538" operator="greaterThan">
      <formula>0</formula>
    </cfRule>
  </conditionalFormatting>
  <conditionalFormatting sqref="Q84:Q91">
    <cfRule type="cellIs" dxfId="3865" priority="543" operator="lessThan">
      <formula>0</formula>
    </cfRule>
  </conditionalFormatting>
  <conditionalFormatting sqref="R84:R91">
    <cfRule type="cellIs" dxfId="3864" priority="541" operator="lessThan">
      <formula>0.8</formula>
    </cfRule>
    <cfRule type="cellIs" dxfId="3863" priority="542" operator="greaterThan">
      <formula>1</formula>
    </cfRule>
  </conditionalFormatting>
  <conditionalFormatting sqref="R84:R91">
    <cfRule type="cellIs" dxfId="3862" priority="539" operator="greaterThan">
      <formula>1</formula>
    </cfRule>
    <cfRule type="cellIs" dxfId="3861" priority="540" operator="lessThan">
      <formula>0.8</formula>
    </cfRule>
  </conditionalFormatting>
  <conditionalFormatting sqref="R84:R91">
    <cfRule type="cellIs" dxfId="3860" priority="535" operator="lessThan">
      <formula>0.8</formula>
    </cfRule>
    <cfRule type="cellIs" dxfId="3859" priority="536" operator="greaterThan">
      <formula>1</formula>
    </cfRule>
  </conditionalFormatting>
  <conditionalFormatting sqref="R84:R91">
    <cfRule type="cellIs" dxfId="3858" priority="533" operator="greaterThan">
      <formula>1</formula>
    </cfRule>
    <cfRule type="cellIs" dxfId="3857" priority="534" operator="lessThan">
      <formula>0.8</formula>
    </cfRule>
  </conditionalFormatting>
  <conditionalFormatting sqref="P84:P91">
    <cfRule type="cellIs" dxfId="3856" priority="532" operator="greaterThan">
      <formula>0</formula>
    </cfRule>
  </conditionalFormatting>
  <conditionalFormatting sqref="Q84:Q91">
    <cfRule type="cellIs" dxfId="3855" priority="537" operator="lessThan">
      <formula>0</formula>
    </cfRule>
  </conditionalFormatting>
  <conditionalFormatting sqref="Q84:Q91">
    <cfRule type="cellIs" dxfId="3854" priority="531" operator="lessThan">
      <formula>0</formula>
    </cfRule>
  </conditionalFormatting>
  <conditionalFormatting sqref="R84:R91">
    <cfRule type="cellIs" dxfId="3853" priority="529" operator="lessThan">
      <formula>0.8</formula>
    </cfRule>
    <cfRule type="cellIs" dxfId="3852" priority="530" operator="greaterThan">
      <formula>1</formula>
    </cfRule>
  </conditionalFormatting>
  <conditionalFormatting sqref="R84:R91">
    <cfRule type="cellIs" dxfId="3851" priority="527" operator="greaterThan">
      <formula>1</formula>
    </cfRule>
    <cfRule type="cellIs" dxfId="3850" priority="528" operator="lessThan">
      <formula>0.8</formula>
    </cfRule>
  </conditionalFormatting>
  <conditionalFormatting sqref="P84:P91">
    <cfRule type="cellIs" dxfId="3849" priority="526" operator="greaterThan">
      <formula>0</formula>
    </cfRule>
  </conditionalFormatting>
  <conditionalFormatting sqref="P84:P91">
    <cfRule type="cellIs" dxfId="3848" priority="520" operator="greaterThan">
      <formula>0</formula>
    </cfRule>
  </conditionalFormatting>
  <conditionalFormatting sqref="Q84:Q91">
    <cfRule type="cellIs" dxfId="3847" priority="525" operator="lessThan">
      <formula>0</formula>
    </cfRule>
  </conditionalFormatting>
  <conditionalFormatting sqref="R84:R91">
    <cfRule type="cellIs" dxfId="3846" priority="523" operator="lessThan">
      <formula>0.8</formula>
    </cfRule>
    <cfRule type="cellIs" dxfId="3845" priority="524" operator="greaterThan">
      <formula>1</formula>
    </cfRule>
  </conditionalFormatting>
  <conditionalFormatting sqref="R84:R91">
    <cfRule type="cellIs" dxfId="3844" priority="521" operator="greaterThan">
      <formula>1</formula>
    </cfRule>
    <cfRule type="cellIs" dxfId="3843" priority="522" operator="lessThan">
      <formula>0.8</formula>
    </cfRule>
  </conditionalFormatting>
  <conditionalFormatting sqref="P84:P91">
    <cfRule type="cellIs" dxfId="3842" priority="514" operator="greaterThan">
      <formula>0</formula>
    </cfRule>
  </conditionalFormatting>
  <conditionalFormatting sqref="Q84:Q91">
    <cfRule type="cellIs" dxfId="3841" priority="519" operator="lessThan">
      <formula>0</formula>
    </cfRule>
  </conditionalFormatting>
  <conditionalFormatting sqref="R84:R91">
    <cfRule type="cellIs" dxfId="3840" priority="517" operator="lessThan">
      <formula>0.8</formula>
    </cfRule>
    <cfRule type="cellIs" dxfId="3839" priority="518" operator="greaterThan">
      <formula>1</formula>
    </cfRule>
  </conditionalFormatting>
  <conditionalFormatting sqref="R84:R91">
    <cfRule type="cellIs" dxfId="3838" priority="515" operator="greaterThan">
      <formula>1</formula>
    </cfRule>
    <cfRule type="cellIs" dxfId="3837" priority="516" operator="lessThan">
      <formula>0.8</formula>
    </cfRule>
  </conditionalFormatting>
  <conditionalFormatting sqref="R84:R91">
    <cfRule type="cellIs" dxfId="3836" priority="511" operator="lessThan">
      <formula>0.8</formula>
    </cfRule>
    <cfRule type="cellIs" dxfId="3835" priority="512" operator="greaterThan">
      <formula>1</formula>
    </cfRule>
  </conditionalFormatting>
  <conditionalFormatting sqref="R84:R91">
    <cfRule type="cellIs" dxfId="3834" priority="509" operator="greaterThan">
      <formula>1</formula>
    </cfRule>
    <cfRule type="cellIs" dxfId="3833" priority="510" operator="lessThan">
      <formula>0.8</formula>
    </cfRule>
  </conditionalFormatting>
  <conditionalFormatting sqref="P84:P91">
    <cfRule type="cellIs" dxfId="3832" priority="508" operator="greaterThan">
      <formula>0</formula>
    </cfRule>
  </conditionalFormatting>
  <conditionalFormatting sqref="Q84:Q91">
    <cfRule type="cellIs" dxfId="3831" priority="513" operator="lessThan">
      <formula>0</formula>
    </cfRule>
  </conditionalFormatting>
  <conditionalFormatting sqref="P84:P91">
    <cfRule type="cellIs" dxfId="3830" priority="502" operator="greaterThan">
      <formula>0</formula>
    </cfRule>
  </conditionalFormatting>
  <conditionalFormatting sqref="Q84:Q91">
    <cfRule type="cellIs" dxfId="3829" priority="507" operator="lessThan">
      <formula>0</formula>
    </cfRule>
  </conditionalFormatting>
  <conditionalFormatting sqref="R84:R91">
    <cfRule type="cellIs" dxfId="3828" priority="505" operator="lessThan">
      <formula>0.8</formula>
    </cfRule>
    <cfRule type="cellIs" dxfId="3827" priority="506" operator="greaterThan">
      <formula>1</formula>
    </cfRule>
  </conditionalFormatting>
  <conditionalFormatting sqref="R84:R91">
    <cfRule type="cellIs" dxfId="3826" priority="503" operator="greaterThan">
      <formula>1</formula>
    </cfRule>
    <cfRule type="cellIs" dxfId="3825" priority="504" operator="lessThan">
      <formula>0.8</formula>
    </cfRule>
  </conditionalFormatting>
  <conditionalFormatting sqref="R84:R91">
    <cfRule type="cellIs" dxfId="3824" priority="499" operator="lessThan">
      <formula>0.8</formula>
    </cfRule>
    <cfRule type="cellIs" dxfId="3823" priority="500" operator="greaterThan">
      <formula>1</formula>
    </cfRule>
  </conditionalFormatting>
  <conditionalFormatting sqref="R84:R91">
    <cfRule type="cellIs" dxfId="3822" priority="497" operator="greaterThan">
      <formula>1</formula>
    </cfRule>
    <cfRule type="cellIs" dxfId="3821" priority="498" operator="lessThan">
      <formula>0.8</formula>
    </cfRule>
  </conditionalFormatting>
  <conditionalFormatting sqref="P84:P91">
    <cfRule type="cellIs" dxfId="3820" priority="496" operator="greaterThan">
      <formula>0</formula>
    </cfRule>
  </conditionalFormatting>
  <conditionalFormatting sqref="Q84:Q91">
    <cfRule type="cellIs" dxfId="3819" priority="501" operator="lessThan">
      <formula>0</formula>
    </cfRule>
  </conditionalFormatting>
  <conditionalFormatting sqref="R84:R91">
    <cfRule type="cellIs" dxfId="3818" priority="493" operator="lessThan">
      <formula>0.8</formula>
    </cfRule>
    <cfRule type="cellIs" dxfId="3817" priority="494" operator="greaterThan">
      <formula>1</formula>
    </cfRule>
  </conditionalFormatting>
  <conditionalFormatting sqref="R84:R91">
    <cfRule type="cellIs" dxfId="3816" priority="491" operator="greaterThan">
      <formula>1</formula>
    </cfRule>
    <cfRule type="cellIs" dxfId="3815" priority="492" operator="lessThan">
      <formula>0.8</formula>
    </cfRule>
  </conditionalFormatting>
  <conditionalFormatting sqref="P84:P91">
    <cfRule type="cellIs" dxfId="3814" priority="490" operator="greaterThan">
      <formula>0</formula>
    </cfRule>
  </conditionalFormatting>
  <conditionalFormatting sqref="Q84:Q91">
    <cfRule type="cellIs" dxfId="3813" priority="495" operator="lessThan">
      <formula>0</formula>
    </cfRule>
  </conditionalFormatting>
  <conditionalFormatting sqref="Q84:Q91">
    <cfRule type="cellIs" dxfId="3812" priority="489" operator="lessThan">
      <formula>0</formula>
    </cfRule>
  </conditionalFormatting>
  <conditionalFormatting sqref="R84:R91">
    <cfRule type="cellIs" dxfId="3811" priority="487" operator="lessThan">
      <formula>0.8</formula>
    </cfRule>
    <cfRule type="cellIs" dxfId="3810" priority="488" operator="greaterThan">
      <formula>1</formula>
    </cfRule>
  </conditionalFormatting>
  <conditionalFormatting sqref="R84:R91">
    <cfRule type="cellIs" dxfId="3809" priority="485" operator="greaterThan">
      <formula>1</formula>
    </cfRule>
    <cfRule type="cellIs" dxfId="3808" priority="486" operator="lessThan">
      <formula>0.8</formula>
    </cfRule>
  </conditionalFormatting>
  <conditionalFormatting sqref="P84:P91">
    <cfRule type="cellIs" dxfId="3807" priority="484" operator="greaterThan">
      <formula>0</formula>
    </cfRule>
  </conditionalFormatting>
  <conditionalFormatting sqref="Q84:Q91">
    <cfRule type="cellIs" dxfId="3806" priority="478" operator="lessThan">
      <formula>0</formula>
    </cfRule>
  </conditionalFormatting>
  <conditionalFormatting sqref="R84:R91">
    <cfRule type="cellIs" dxfId="3805" priority="482" operator="lessThan">
      <formula>0.8</formula>
    </cfRule>
    <cfRule type="cellIs" dxfId="3804" priority="483" operator="greaterThan">
      <formula>1</formula>
    </cfRule>
  </conditionalFormatting>
  <conditionalFormatting sqref="R84:R91">
    <cfRule type="cellIs" dxfId="3803" priority="480" operator="greaterThan">
      <formula>1</formula>
    </cfRule>
    <cfRule type="cellIs" dxfId="3802" priority="481" operator="lessThan">
      <formula>0.8</formula>
    </cfRule>
  </conditionalFormatting>
  <conditionalFormatting sqref="P84:P91">
    <cfRule type="cellIs" dxfId="3801" priority="479" operator="greaterThan">
      <formula>0</formula>
    </cfRule>
  </conditionalFormatting>
  <conditionalFormatting sqref="Q84:Q91">
    <cfRule type="cellIs" dxfId="3800" priority="477" operator="lessThan">
      <formula>0</formula>
    </cfRule>
  </conditionalFormatting>
  <conditionalFormatting sqref="R84:R91">
    <cfRule type="cellIs" dxfId="3799" priority="475" operator="lessThan">
      <formula>0.8</formula>
    </cfRule>
    <cfRule type="cellIs" dxfId="3798" priority="476" operator="greaterThan">
      <formula>1</formula>
    </cfRule>
  </conditionalFormatting>
  <conditionalFormatting sqref="R84:R91">
    <cfRule type="cellIs" dxfId="3797" priority="473" operator="greaterThan">
      <formula>1</formula>
    </cfRule>
    <cfRule type="cellIs" dxfId="3796" priority="474" operator="lessThan">
      <formula>0.8</formula>
    </cfRule>
  </conditionalFormatting>
  <conditionalFormatting sqref="P84:P91">
    <cfRule type="cellIs" dxfId="3795" priority="472" operator="greaterThan">
      <formula>0</formula>
    </cfRule>
  </conditionalFormatting>
  <conditionalFormatting sqref="Q84:Q91">
    <cfRule type="cellIs" dxfId="3794" priority="471" operator="lessThan">
      <formula>0</formula>
    </cfRule>
  </conditionalFormatting>
  <conditionalFormatting sqref="R84:R91">
    <cfRule type="cellIs" dxfId="3793" priority="469" operator="lessThan">
      <formula>0.8</formula>
    </cfRule>
    <cfRule type="cellIs" dxfId="3792" priority="470" operator="greaterThan">
      <formula>1</formula>
    </cfRule>
  </conditionalFormatting>
  <conditionalFormatting sqref="R84:R91">
    <cfRule type="cellIs" dxfId="3791" priority="467" operator="greaterThan">
      <formula>1</formula>
    </cfRule>
    <cfRule type="cellIs" dxfId="3790" priority="468" operator="lessThan">
      <formula>0.8</formula>
    </cfRule>
  </conditionalFormatting>
  <conditionalFormatting sqref="P84:P91">
    <cfRule type="cellIs" dxfId="3789" priority="466" operator="greaterThan">
      <formula>0</formula>
    </cfRule>
  </conditionalFormatting>
  <conditionalFormatting sqref="Q84:Q91">
    <cfRule type="cellIs" dxfId="3788" priority="465" operator="lessThan">
      <formula>0</formula>
    </cfRule>
  </conditionalFormatting>
  <conditionalFormatting sqref="R84:R91">
    <cfRule type="cellIs" dxfId="3787" priority="463" operator="lessThan">
      <formula>0.8</formula>
    </cfRule>
    <cfRule type="cellIs" dxfId="3786" priority="464" operator="greaterThan">
      <formula>1</formula>
    </cfRule>
  </conditionalFormatting>
  <conditionalFormatting sqref="R84:R91">
    <cfRule type="cellIs" dxfId="3785" priority="461" operator="greaterThan">
      <formula>1</formula>
    </cfRule>
    <cfRule type="cellIs" dxfId="3784" priority="462" operator="lessThan">
      <formula>0.8</formula>
    </cfRule>
  </conditionalFormatting>
  <conditionalFormatting sqref="P84:P91">
    <cfRule type="cellIs" dxfId="3783" priority="460" operator="greaterThan">
      <formula>0</formula>
    </cfRule>
  </conditionalFormatting>
  <conditionalFormatting sqref="Q84:Q91">
    <cfRule type="cellIs" dxfId="3782" priority="459" operator="lessThan">
      <formula>0</formula>
    </cfRule>
  </conditionalFormatting>
  <conditionalFormatting sqref="R84:R91">
    <cfRule type="cellIs" dxfId="3781" priority="457" operator="lessThan">
      <formula>0.8</formula>
    </cfRule>
    <cfRule type="cellIs" dxfId="3780" priority="458" operator="greaterThan">
      <formula>1</formula>
    </cfRule>
  </conditionalFormatting>
  <conditionalFormatting sqref="R84:R91">
    <cfRule type="cellIs" dxfId="3779" priority="455" operator="greaterThan">
      <formula>1</formula>
    </cfRule>
    <cfRule type="cellIs" dxfId="3778" priority="456" operator="lessThan">
      <formula>0.8</formula>
    </cfRule>
  </conditionalFormatting>
  <conditionalFormatting sqref="P84:P91">
    <cfRule type="cellIs" dxfId="3777" priority="454" operator="greaterThan">
      <formula>0</formula>
    </cfRule>
  </conditionalFormatting>
  <conditionalFormatting sqref="Q84:Q91">
    <cfRule type="cellIs" dxfId="3776" priority="453" operator="lessThan">
      <formula>0</formula>
    </cfRule>
  </conditionalFormatting>
  <conditionalFormatting sqref="R84:R91">
    <cfRule type="cellIs" dxfId="3775" priority="451" operator="lessThan">
      <formula>0.8</formula>
    </cfRule>
    <cfRule type="cellIs" dxfId="3774" priority="452" operator="greaterThan">
      <formula>1</formula>
    </cfRule>
  </conditionalFormatting>
  <conditionalFormatting sqref="R84:R91">
    <cfRule type="cellIs" dxfId="3773" priority="449" operator="greaterThan">
      <formula>1</formula>
    </cfRule>
    <cfRule type="cellIs" dxfId="3772" priority="450" operator="lessThan">
      <formula>0.8</formula>
    </cfRule>
  </conditionalFormatting>
  <conditionalFormatting sqref="P84:P91">
    <cfRule type="cellIs" dxfId="3771" priority="448" operator="greaterThan">
      <formula>0</formula>
    </cfRule>
  </conditionalFormatting>
  <conditionalFormatting sqref="P84:P91">
    <cfRule type="cellIs" dxfId="3770" priority="442" operator="greaterThan">
      <formula>0</formula>
    </cfRule>
  </conditionalFormatting>
  <conditionalFormatting sqref="Q84:Q91">
    <cfRule type="cellIs" dxfId="3769" priority="447" operator="lessThan">
      <formula>0</formula>
    </cfRule>
  </conditionalFormatting>
  <conditionalFormatting sqref="R84:R91">
    <cfRule type="cellIs" dxfId="3768" priority="445" operator="lessThan">
      <formula>0.8</formula>
    </cfRule>
    <cfRule type="cellIs" dxfId="3767" priority="446" operator="greaterThan">
      <formula>1</formula>
    </cfRule>
  </conditionalFormatting>
  <conditionalFormatting sqref="R84:R91">
    <cfRule type="cellIs" dxfId="3766" priority="443" operator="greaterThan">
      <formula>1</formula>
    </cfRule>
    <cfRule type="cellIs" dxfId="3765" priority="444" operator="lessThan">
      <formula>0.8</formula>
    </cfRule>
  </conditionalFormatting>
  <conditionalFormatting sqref="P84:P91">
    <cfRule type="cellIs" dxfId="3764" priority="436" operator="greaterThan">
      <formula>0</formula>
    </cfRule>
  </conditionalFormatting>
  <conditionalFormatting sqref="Q84:Q91">
    <cfRule type="cellIs" dxfId="3763" priority="441" operator="lessThan">
      <formula>0</formula>
    </cfRule>
  </conditionalFormatting>
  <conditionalFormatting sqref="R84:R91">
    <cfRule type="cellIs" dxfId="3762" priority="439" operator="lessThan">
      <formula>0.8</formula>
    </cfRule>
    <cfRule type="cellIs" dxfId="3761" priority="440" operator="greaterThan">
      <formula>1</formula>
    </cfRule>
  </conditionalFormatting>
  <conditionalFormatting sqref="R84:R91">
    <cfRule type="cellIs" dxfId="3760" priority="437" operator="greaterThan">
      <formula>1</formula>
    </cfRule>
    <cfRule type="cellIs" dxfId="3759" priority="438" operator="lessThan">
      <formula>0.8</formula>
    </cfRule>
  </conditionalFormatting>
  <conditionalFormatting sqref="R84:R91">
    <cfRule type="cellIs" dxfId="3758" priority="433" operator="lessThan">
      <formula>0.8</formula>
    </cfRule>
    <cfRule type="cellIs" dxfId="3757" priority="434" operator="greaterThan">
      <formula>1</formula>
    </cfRule>
  </conditionalFormatting>
  <conditionalFormatting sqref="R84:R91">
    <cfRule type="cellIs" dxfId="3756" priority="431" operator="greaterThan">
      <formula>1</formula>
    </cfRule>
    <cfRule type="cellIs" dxfId="3755" priority="432" operator="lessThan">
      <formula>0.8</formula>
    </cfRule>
  </conditionalFormatting>
  <conditionalFormatting sqref="P84:P91">
    <cfRule type="cellIs" dxfId="3754" priority="430" operator="greaterThan">
      <formula>0</formula>
    </cfRule>
  </conditionalFormatting>
  <conditionalFormatting sqref="Q84:Q91">
    <cfRule type="cellIs" dxfId="3753" priority="435" operator="lessThan">
      <formula>0</formula>
    </cfRule>
  </conditionalFormatting>
  <conditionalFormatting sqref="Q84:Q91">
    <cfRule type="cellIs" dxfId="3752" priority="424" operator="lessThan">
      <formula>0</formula>
    </cfRule>
  </conditionalFormatting>
  <conditionalFormatting sqref="P84:P91">
    <cfRule type="cellIs" dxfId="3751" priority="425" operator="greaterThan">
      <formula>0</formula>
    </cfRule>
  </conditionalFormatting>
  <conditionalFormatting sqref="R84:R91">
    <cfRule type="cellIs" dxfId="3750" priority="428" operator="lessThan">
      <formula>0.8</formula>
    </cfRule>
    <cfRule type="cellIs" dxfId="3749" priority="429" operator="greaterThan">
      <formula>1</formula>
    </cfRule>
  </conditionalFormatting>
  <conditionalFormatting sqref="R84:R91">
    <cfRule type="cellIs" dxfId="3748" priority="426" operator="greaterThan">
      <formula>1</formula>
    </cfRule>
    <cfRule type="cellIs" dxfId="3747" priority="427" operator="lessThan">
      <formula>0.8</formula>
    </cfRule>
  </conditionalFormatting>
  <conditionalFormatting sqref="Q84:Q91">
    <cfRule type="cellIs" dxfId="3746" priority="418" operator="lessThan">
      <formula>0</formula>
    </cfRule>
  </conditionalFormatting>
  <conditionalFormatting sqref="R84:R91">
    <cfRule type="cellIs" dxfId="3745" priority="422" operator="lessThan">
      <formula>0.8</formula>
    </cfRule>
    <cfRule type="cellIs" dxfId="3744" priority="423" operator="greaterThan">
      <formula>1</formula>
    </cfRule>
  </conditionalFormatting>
  <conditionalFormatting sqref="R84:R91">
    <cfRule type="cellIs" dxfId="3743" priority="420" operator="greaterThan">
      <formula>1</formula>
    </cfRule>
    <cfRule type="cellIs" dxfId="3742" priority="421" operator="lessThan">
      <formula>0.8</formula>
    </cfRule>
  </conditionalFormatting>
  <conditionalFormatting sqref="P84:P91">
    <cfRule type="cellIs" dxfId="3741" priority="419" operator="greaterThan">
      <formula>0</formula>
    </cfRule>
  </conditionalFormatting>
  <conditionalFormatting sqref="Q84:Q91">
    <cfRule type="cellIs" dxfId="3740" priority="417" operator="lessThan">
      <formula>0</formula>
    </cfRule>
  </conditionalFormatting>
  <conditionalFormatting sqref="R84:R91">
    <cfRule type="cellIs" dxfId="3739" priority="415" operator="lessThan">
      <formula>0.8</formula>
    </cfRule>
    <cfRule type="cellIs" dxfId="3738" priority="416" operator="greaterThan">
      <formula>1</formula>
    </cfRule>
  </conditionalFormatting>
  <conditionalFormatting sqref="R84:R91">
    <cfRule type="cellIs" dxfId="3737" priority="413" operator="greaterThan">
      <formula>1</formula>
    </cfRule>
    <cfRule type="cellIs" dxfId="3736" priority="414" operator="lessThan">
      <formula>0.8</formula>
    </cfRule>
  </conditionalFormatting>
  <conditionalFormatting sqref="P84:P91">
    <cfRule type="cellIs" dxfId="3735" priority="412" operator="greaterThan">
      <formula>0</formula>
    </cfRule>
  </conditionalFormatting>
  <conditionalFormatting sqref="Q84:Q91">
    <cfRule type="cellIs" dxfId="3734" priority="411" operator="lessThan">
      <formula>0</formula>
    </cfRule>
  </conditionalFormatting>
  <conditionalFormatting sqref="R84:R91">
    <cfRule type="cellIs" dxfId="3733" priority="409" operator="lessThan">
      <formula>0.8</formula>
    </cfRule>
    <cfRule type="cellIs" dxfId="3732" priority="410" operator="greaterThan">
      <formula>1</formula>
    </cfRule>
  </conditionalFormatting>
  <conditionalFormatting sqref="R84:R91">
    <cfRule type="cellIs" dxfId="3731" priority="407" operator="greaterThan">
      <formula>1</formula>
    </cfRule>
    <cfRule type="cellIs" dxfId="3730" priority="408" operator="lessThan">
      <formula>0.8</formula>
    </cfRule>
  </conditionalFormatting>
  <conditionalFormatting sqref="P84:P91">
    <cfRule type="cellIs" dxfId="3729" priority="406" operator="greaterThan">
      <formula>0</formula>
    </cfRule>
  </conditionalFormatting>
  <conditionalFormatting sqref="Q84:Q91">
    <cfRule type="cellIs" dxfId="3728" priority="405" operator="lessThan">
      <formula>0</formula>
    </cfRule>
  </conditionalFormatting>
  <conditionalFormatting sqref="R84:R91">
    <cfRule type="cellIs" dxfId="3727" priority="403" operator="lessThan">
      <formula>0.8</formula>
    </cfRule>
    <cfRule type="cellIs" dxfId="3726" priority="404" operator="greaterThan">
      <formula>1</formula>
    </cfRule>
  </conditionalFormatting>
  <conditionalFormatting sqref="R84:R91">
    <cfRule type="cellIs" dxfId="3725" priority="401" operator="greaterThan">
      <formula>1</formula>
    </cfRule>
    <cfRule type="cellIs" dxfId="3724" priority="402" operator="lessThan">
      <formula>0.8</formula>
    </cfRule>
  </conditionalFormatting>
  <conditionalFormatting sqref="P84:P91">
    <cfRule type="cellIs" dxfId="3723" priority="400" operator="greaterThan">
      <formula>0</formula>
    </cfRule>
  </conditionalFormatting>
  <conditionalFormatting sqref="Q84:Q91">
    <cfRule type="cellIs" dxfId="3722" priority="399" operator="lessThan">
      <formula>0</formula>
    </cfRule>
  </conditionalFormatting>
  <conditionalFormatting sqref="R84:R91">
    <cfRule type="cellIs" dxfId="3721" priority="397" operator="lessThan">
      <formula>0.8</formula>
    </cfRule>
    <cfRule type="cellIs" dxfId="3720" priority="398" operator="greaterThan">
      <formula>1</formula>
    </cfRule>
  </conditionalFormatting>
  <conditionalFormatting sqref="R84:R91">
    <cfRule type="cellIs" dxfId="3719" priority="395" operator="greaterThan">
      <formula>1</formula>
    </cfRule>
    <cfRule type="cellIs" dxfId="3718" priority="396" operator="lessThan">
      <formula>0.8</formula>
    </cfRule>
  </conditionalFormatting>
  <conditionalFormatting sqref="P84:P91">
    <cfRule type="cellIs" dxfId="3717" priority="394" operator="greaterThan">
      <formula>0</formula>
    </cfRule>
  </conditionalFormatting>
  <conditionalFormatting sqref="Q84:Q91">
    <cfRule type="cellIs" dxfId="3716" priority="393" operator="lessThan">
      <formula>0</formula>
    </cfRule>
  </conditionalFormatting>
  <conditionalFormatting sqref="R84:R91">
    <cfRule type="cellIs" dxfId="3715" priority="391" operator="lessThan">
      <formula>0.8</formula>
    </cfRule>
    <cfRule type="cellIs" dxfId="3714" priority="392" operator="greaterThan">
      <formula>1</formula>
    </cfRule>
  </conditionalFormatting>
  <conditionalFormatting sqref="R84:R91">
    <cfRule type="cellIs" dxfId="3713" priority="389" operator="greaterThan">
      <formula>1</formula>
    </cfRule>
    <cfRule type="cellIs" dxfId="3712" priority="390" operator="lessThan">
      <formula>0.8</formula>
    </cfRule>
  </conditionalFormatting>
  <conditionalFormatting sqref="P84:P91">
    <cfRule type="cellIs" dxfId="3711" priority="388" operator="greaterThan">
      <formula>0</formula>
    </cfRule>
  </conditionalFormatting>
  <conditionalFormatting sqref="Q84:Q91">
    <cfRule type="cellIs" dxfId="3710" priority="387" operator="lessThan">
      <formula>0</formula>
    </cfRule>
  </conditionalFormatting>
  <conditionalFormatting sqref="R84:R91">
    <cfRule type="cellIs" dxfId="3709" priority="385" operator="lessThan">
      <formula>0.8</formula>
    </cfRule>
    <cfRule type="cellIs" dxfId="3708" priority="386" operator="greaterThan">
      <formula>1</formula>
    </cfRule>
  </conditionalFormatting>
  <conditionalFormatting sqref="R84:R91">
    <cfRule type="cellIs" dxfId="3707" priority="383" operator="greaterThan">
      <formula>1</formula>
    </cfRule>
    <cfRule type="cellIs" dxfId="3706" priority="384" operator="lessThan">
      <formula>0.8</formula>
    </cfRule>
  </conditionalFormatting>
  <conditionalFormatting sqref="P84:P91">
    <cfRule type="cellIs" dxfId="3705" priority="382" operator="greaterThan">
      <formula>0</formula>
    </cfRule>
  </conditionalFormatting>
  <conditionalFormatting sqref="Q84:Q91">
    <cfRule type="cellIs" dxfId="3704" priority="381" operator="lessThan">
      <formula>0</formula>
    </cfRule>
  </conditionalFormatting>
  <conditionalFormatting sqref="R84:R91">
    <cfRule type="cellIs" dxfId="3703" priority="379" operator="lessThan">
      <formula>0.8</formula>
    </cfRule>
    <cfRule type="cellIs" dxfId="3702" priority="380" operator="greaterThan">
      <formula>1</formula>
    </cfRule>
  </conditionalFormatting>
  <conditionalFormatting sqref="R84:R91">
    <cfRule type="cellIs" dxfId="3701" priority="377" operator="greaterThan">
      <formula>1</formula>
    </cfRule>
    <cfRule type="cellIs" dxfId="3700" priority="378" operator="lessThan">
      <formula>0.8</formula>
    </cfRule>
  </conditionalFormatting>
  <conditionalFormatting sqref="P84:P91">
    <cfRule type="cellIs" dxfId="3699" priority="376" operator="greaterThan">
      <formula>0</formula>
    </cfRule>
  </conditionalFormatting>
  <conditionalFormatting sqref="P84:P91">
    <cfRule type="cellIs" dxfId="3698" priority="370" operator="greaterThan">
      <formula>0</formula>
    </cfRule>
  </conditionalFormatting>
  <conditionalFormatting sqref="Q84:Q91">
    <cfRule type="cellIs" dxfId="3697" priority="375" operator="lessThan">
      <formula>0</formula>
    </cfRule>
  </conditionalFormatting>
  <conditionalFormatting sqref="R84:R91">
    <cfRule type="cellIs" dxfId="3696" priority="373" operator="lessThan">
      <formula>0.8</formula>
    </cfRule>
    <cfRule type="cellIs" dxfId="3695" priority="374" operator="greaterThan">
      <formula>1</formula>
    </cfRule>
  </conditionalFormatting>
  <conditionalFormatting sqref="R84:R91">
    <cfRule type="cellIs" dxfId="3694" priority="371" operator="greaterThan">
      <formula>1</formula>
    </cfRule>
    <cfRule type="cellIs" dxfId="3693" priority="372" operator="lessThan">
      <formula>0.8</formula>
    </cfRule>
  </conditionalFormatting>
  <conditionalFormatting sqref="P84:P91">
    <cfRule type="cellIs" dxfId="3692" priority="364" operator="greaterThan">
      <formula>0</formula>
    </cfRule>
  </conditionalFormatting>
  <conditionalFormatting sqref="Q84:Q91">
    <cfRule type="cellIs" dxfId="3691" priority="369" operator="lessThan">
      <formula>0</formula>
    </cfRule>
  </conditionalFormatting>
  <conditionalFormatting sqref="R84:R91">
    <cfRule type="cellIs" dxfId="3690" priority="367" operator="lessThan">
      <formula>0.8</formula>
    </cfRule>
    <cfRule type="cellIs" dxfId="3689" priority="368" operator="greaterThan">
      <formula>1</formula>
    </cfRule>
  </conditionalFormatting>
  <conditionalFormatting sqref="R84:R91">
    <cfRule type="cellIs" dxfId="3688" priority="365" operator="greaterThan">
      <formula>1</formula>
    </cfRule>
    <cfRule type="cellIs" dxfId="3687" priority="366" operator="lessThan">
      <formula>0.8</formula>
    </cfRule>
  </conditionalFormatting>
  <conditionalFormatting sqref="R84:R91">
    <cfRule type="cellIs" dxfId="3686" priority="361" operator="lessThan">
      <formula>0.8</formula>
    </cfRule>
    <cfRule type="cellIs" dxfId="3685" priority="362" operator="greaterThan">
      <formula>1</formula>
    </cfRule>
  </conditionalFormatting>
  <conditionalFormatting sqref="R84:R91">
    <cfRule type="cellIs" dxfId="3684" priority="359" operator="greaterThan">
      <formula>1</formula>
    </cfRule>
    <cfRule type="cellIs" dxfId="3683" priority="360" operator="lessThan">
      <formula>0.8</formula>
    </cfRule>
  </conditionalFormatting>
  <conditionalFormatting sqref="P84:P91">
    <cfRule type="cellIs" dxfId="3682" priority="358" operator="greaterThan">
      <formula>0</formula>
    </cfRule>
  </conditionalFormatting>
  <conditionalFormatting sqref="Q84:Q91">
    <cfRule type="cellIs" dxfId="3681" priority="363" operator="lessThan">
      <formula>0</formula>
    </cfRule>
  </conditionalFormatting>
  <conditionalFormatting sqref="Q84:Q91">
    <cfRule type="cellIs" dxfId="3680" priority="357" operator="lessThan">
      <formula>0</formula>
    </cfRule>
  </conditionalFormatting>
  <conditionalFormatting sqref="R84:R91">
    <cfRule type="cellIs" dxfId="3679" priority="355" operator="lessThan">
      <formula>0.8</formula>
    </cfRule>
    <cfRule type="cellIs" dxfId="3678" priority="356" operator="greaterThan">
      <formula>1</formula>
    </cfRule>
  </conditionalFormatting>
  <conditionalFormatting sqref="R84:R91">
    <cfRule type="cellIs" dxfId="3677" priority="353" operator="greaterThan">
      <formula>1</formula>
    </cfRule>
    <cfRule type="cellIs" dxfId="3676" priority="354" operator="lessThan">
      <formula>0.8</formula>
    </cfRule>
  </conditionalFormatting>
  <conditionalFormatting sqref="P84:P91">
    <cfRule type="cellIs" dxfId="3675" priority="352" operator="greaterThan">
      <formula>0</formula>
    </cfRule>
  </conditionalFormatting>
  <conditionalFormatting sqref="P84:P91">
    <cfRule type="cellIs" dxfId="3674" priority="346" operator="greaterThan">
      <formula>0</formula>
    </cfRule>
  </conditionalFormatting>
  <conditionalFormatting sqref="Q84:Q91">
    <cfRule type="cellIs" dxfId="3673" priority="351" operator="lessThan">
      <formula>0</formula>
    </cfRule>
  </conditionalFormatting>
  <conditionalFormatting sqref="R84:R91">
    <cfRule type="cellIs" dxfId="3672" priority="349" operator="lessThan">
      <formula>0.8</formula>
    </cfRule>
    <cfRule type="cellIs" dxfId="3671" priority="350" operator="greaterThan">
      <formula>1</formula>
    </cfRule>
  </conditionalFormatting>
  <conditionalFormatting sqref="R84:R91">
    <cfRule type="cellIs" dxfId="3670" priority="347" operator="greaterThan">
      <formula>1</formula>
    </cfRule>
    <cfRule type="cellIs" dxfId="3669" priority="348" operator="lessThan">
      <formula>0.8</formula>
    </cfRule>
  </conditionalFormatting>
  <conditionalFormatting sqref="P84:P91">
    <cfRule type="cellIs" dxfId="3668" priority="340" operator="greaterThan">
      <formula>0</formula>
    </cfRule>
  </conditionalFormatting>
  <conditionalFormatting sqref="Q84:Q91">
    <cfRule type="cellIs" dxfId="3667" priority="345" operator="lessThan">
      <formula>0</formula>
    </cfRule>
  </conditionalFormatting>
  <conditionalFormatting sqref="R84:R91">
    <cfRule type="cellIs" dxfId="3666" priority="343" operator="lessThan">
      <formula>0.8</formula>
    </cfRule>
    <cfRule type="cellIs" dxfId="3665" priority="344" operator="greaterThan">
      <formula>1</formula>
    </cfRule>
  </conditionalFormatting>
  <conditionalFormatting sqref="R84:R91">
    <cfRule type="cellIs" dxfId="3664" priority="341" operator="greaterThan">
      <formula>1</formula>
    </cfRule>
    <cfRule type="cellIs" dxfId="3663" priority="342" operator="lessThan">
      <formula>0.8</formula>
    </cfRule>
  </conditionalFormatting>
  <conditionalFormatting sqref="R84:R91">
    <cfRule type="cellIs" dxfId="3662" priority="337" operator="lessThan">
      <formula>0.8</formula>
    </cfRule>
    <cfRule type="cellIs" dxfId="3661" priority="338" operator="greaterThan">
      <formula>1</formula>
    </cfRule>
  </conditionalFormatting>
  <conditionalFormatting sqref="R84:R91">
    <cfRule type="cellIs" dxfId="3660" priority="335" operator="greaterThan">
      <formula>1</formula>
    </cfRule>
    <cfRule type="cellIs" dxfId="3659" priority="336" operator="lessThan">
      <formula>0.8</formula>
    </cfRule>
  </conditionalFormatting>
  <conditionalFormatting sqref="P84:P91">
    <cfRule type="cellIs" dxfId="3658" priority="334" operator="greaterThan">
      <formula>0</formula>
    </cfRule>
  </conditionalFormatting>
  <conditionalFormatting sqref="Q84:Q91">
    <cfRule type="cellIs" dxfId="3657" priority="339" operator="lessThan">
      <formula>0</formula>
    </cfRule>
  </conditionalFormatting>
  <conditionalFormatting sqref="P84:P91">
    <cfRule type="cellIs" dxfId="3656" priority="328" operator="greaterThan">
      <formula>0</formula>
    </cfRule>
  </conditionalFormatting>
  <conditionalFormatting sqref="Q84:Q91">
    <cfRule type="cellIs" dxfId="3655" priority="333" operator="lessThan">
      <formula>0</formula>
    </cfRule>
  </conditionalFormatting>
  <conditionalFormatting sqref="R84:R91">
    <cfRule type="cellIs" dxfId="3654" priority="331" operator="lessThan">
      <formula>0.8</formula>
    </cfRule>
    <cfRule type="cellIs" dxfId="3653" priority="332" operator="greaterThan">
      <formula>1</formula>
    </cfRule>
  </conditionalFormatting>
  <conditionalFormatting sqref="R84:R91">
    <cfRule type="cellIs" dxfId="3652" priority="329" operator="greaterThan">
      <formula>1</formula>
    </cfRule>
    <cfRule type="cellIs" dxfId="3651" priority="330" operator="lessThan">
      <formula>0.8</formula>
    </cfRule>
  </conditionalFormatting>
  <conditionalFormatting sqref="R84:R91">
    <cfRule type="cellIs" dxfId="3650" priority="325" operator="lessThan">
      <formula>0.8</formula>
    </cfRule>
    <cfRule type="cellIs" dxfId="3649" priority="326" operator="greaterThan">
      <formula>1</formula>
    </cfRule>
  </conditionalFormatting>
  <conditionalFormatting sqref="R84:R91">
    <cfRule type="cellIs" dxfId="3648" priority="323" operator="greaterThan">
      <formula>1</formula>
    </cfRule>
    <cfRule type="cellIs" dxfId="3647" priority="324" operator="lessThan">
      <formula>0.8</formula>
    </cfRule>
  </conditionalFormatting>
  <conditionalFormatting sqref="P84:P91">
    <cfRule type="cellIs" dxfId="3646" priority="322" operator="greaterThan">
      <formula>0</formula>
    </cfRule>
  </conditionalFormatting>
  <conditionalFormatting sqref="Q84:Q91">
    <cfRule type="cellIs" dxfId="3645" priority="327" operator="lessThan">
      <formula>0</formula>
    </cfRule>
  </conditionalFormatting>
  <conditionalFormatting sqref="R84:R91">
    <cfRule type="cellIs" dxfId="3644" priority="319" operator="lessThan">
      <formula>0.8</formula>
    </cfRule>
    <cfRule type="cellIs" dxfId="3643" priority="320" operator="greaterThan">
      <formula>1</formula>
    </cfRule>
  </conditionalFormatting>
  <conditionalFormatting sqref="R84:R91">
    <cfRule type="cellIs" dxfId="3642" priority="317" operator="greaterThan">
      <formula>1</formula>
    </cfRule>
    <cfRule type="cellIs" dxfId="3641" priority="318" operator="lessThan">
      <formula>0.8</formula>
    </cfRule>
  </conditionalFormatting>
  <conditionalFormatting sqref="P84:P91">
    <cfRule type="cellIs" dxfId="3640" priority="316" operator="greaterThan">
      <formula>0</formula>
    </cfRule>
  </conditionalFormatting>
  <conditionalFormatting sqref="Q84:Q91">
    <cfRule type="cellIs" dxfId="3639" priority="321" operator="lessThan">
      <formula>0</formula>
    </cfRule>
  </conditionalFormatting>
  <conditionalFormatting sqref="Q84:Q91">
    <cfRule type="cellIs" dxfId="3638" priority="315" operator="lessThan">
      <formula>0</formula>
    </cfRule>
  </conditionalFormatting>
  <conditionalFormatting sqref="R84:R91">
    <cfRule type="cellIs" dxfId="3637" priority="313" operator="lessThan">
      <formula>0.8</formula>
    </cfRule>
    <cfRule type="cellIs" dxfId="3636" priority="314" operator="greaterThan">
      <formula>1</formula>
    </cfRule>
  </conditionalFormatting>
  <conditionalFormatting sqref="R84:R91">
    <cfRule type="cellIs" dxfId="3635" priority="311" operator="greaterThan">
      <formula>1</formula>
    </cfRule>
    <cfRule type="cellIs" dxfId="3634" priority="312" operator="lessThan">
      <formula>0.8</formula>
    </cfRule>
  </conditionalFormatting>
  <conditionalFormatting sqref="P84:P91">
    <cfRule type="cellIs" dxfId="3633" priority="310" operator="greaterThan">
      <formula>0</formula>
    </cfRule>
  </conditionalFormatting>
  <conditionalFormatting sqref="Q84:Q91">
    <cfRule type="cellIs" dxfId="3632" priority="304" operator="lessThan">
      <formula>0</formula>
    </cfRule>
  </conditionalFormatting>
  <conditionalFormatting sqref="R84:R91">
    <cfRule type="cellIs" dxfId="3631" priority="308" operator="lessThan">
      <formula>0.8</formula>
    </cfRule>
    <cfRule type="cellIs" dxfId="3630" priority="309" operator="greaterThan">
      <formula>1</formula>
    </cfRule>
  </conditionalFormatting>
  <conditionalFormatting sqref="R84:R91">
    <cfRule type="cellIs" dxfId="3629" priority="306" operator="greaterThan">
      <formula>1</formula>
    </cfRule>
    <cfRule type="cellIs" dxfId="3628" priority="307" operator="lessThan">
      <formula>0.8</formula>
    </cfRule>
  </conditionalFormatting>
  <conditionalFormatting sqref="P84:P91">
    <cfRule type="cellIs" dxfId="3627" priority="305" operator="greaterThan">
      <formula>0</formula>
    </cfRule>
  </conditionalFormatting>
  <conditionalFormatting sqref="Q84:Q91">
    <cfRule type="cellIs" dxfId="3626" priority="303" operator="lessThan">
      <formula>0</formula>
    </cfRule>
  </conditionalFormatting>
  <conditionalFormatting sqref="R84:R91">
    <cfRule type="cellIs" dxfId="3625" priority="301" operator="lessThan">
      <formula>0.8</formula>
    </cfRule>
    <cfRule type="cellIs" dxfId="3624" priority="302" operator="greaterThan">
      <formula>1</formula>
    </cfRule>
  </conditionalFormatting>
  <conditionalFormatting sqref="R84:R91">
    <cfRule type="cellIs" dxfId="3623" priority="299" operator="greaterThan">
      <formula>1</formula>
    </cfRule>
    <cfRule type="cellIs" dxfId="3622" priority="300" operator="lessThan">
      <formula>0.8</formula>
    </cfRule>
  </conditionalFormatting>
  <conditionalFormatting sqref="P84:P91">
    <cfRule type="cellIs" dxfId="3621" priority="298" operator="greaterThan">
      <formula>0</formula>
    </cfRule>
  </conditionalFormatting>
  <conditionalFormatting sqref="Q84:Q91">
    <cfRule type="cellIs" dxfId="3620" priority="297" operator="lessThan">
      <formula>0</formula>
    </cfRule>
  </conditionalFormatting>
  <conditionalFormatting sqref="R84:R91">
    <cfRule type="cellIs" dxfId="3619" priority="295" operator="lessThan">
      <formula>0.8</formula>
    </cfRule>
    <cfRule type="cellIs" dxfId="3618" priority="296" operator="greaterThan">
      <formula>1</formula>
    </cfRule>
  </conditionalFormatting>
  <conditionalFormatting sqref="R84:R91">
    <cfRule type="cellIs" dxfId="3617" priority="293" operator="greaterThan">
      <formula>1</formula>
    </cfRule>
    <cfRule type="cellIs" dxfId="3616" priority="294" operator="lessThan">
      <formula>0.8</formula>
    </cfRule>
  </conditionalFormatting>
  <conditionalFormatting sqref="P84:P91">
    <cfRule type="cellIs" dxfId="3615" priority="292" operator="greaterThan">
      <formula>0</formula>
    </cfRule>
  </conditionalFormatting>
  <conditionalFormatting sqref="Q84:Q91">
    <cfRule type="cellIs" dxfId="3614" priority="291" operator="lessThan">
      <formula>0</formula>
    </cfRule>
  </conditionalFormatting>
  <conditionalFormatting sqref="R84:R91">
    <cfRule type="cellIs" dxfId="3613" priority="289" operator="lessThan">
      <formula>0.8</formula>
    </cfRule>
    <cfRule type="cellIs" dxfId="3612" priority="290" operator="greaterThan">
      <formula>1</formula>
    </cfRule>
  </conditionalFormatting>
  <conditionalFormatting sqref="R84:R91">
    <cfRule type="cellIs" dxfId="3611" priority="287" operator="greaterThan">
      <formula>1</formula>
    </cfRule>
    <cfRule type="cellIs" dxfId="3610" priority="288" operator="lessThan">
      <formula>0.8</formula>
    </cfRule>
  </conditionalFormatting>
  <conditionalFormatting sqref="P84:P91">
    <cfRule type="cellIs" dxfId="3609" priority="286" operator="greaterThan">
      <formula>0</formula>
    </cfRule>
  </conditionalFormatting>
  <conditionalFormatting sqref="Q84:Q91">
    <cfRule type="cellIs" dxfId="3608" priority="285" operator="lessThan">
      <formula>0</formula>
    </cfRule>
  </conditionalFormatting>
  <conditionalFormatting sqref="R84:R91">
    <cfRule type="cellIs" dxfId="3607" priority="283" operator="lessThan">
      <formula>0.8</formula>
    </cfRule>
    <cfRule type="cellIs" dxfId="3606" priority="284" operator="greaterThan">
      <formula>1</formula>
    </cfRule>
  </conditionalFormatting>
  <conditionalFormatting sqref="R84:R91">
    <cfRule type="cellIs" dxfId="3605" priority="281" operator="greaterThan">
      <formula>1</formula>
    </cfRule>
    <cfRule type="cellIs" dxfId="3604" priority="282" operator="lessThan">
      <formula>0.8</formula>
    </cfRule>
  </conditionalFormatting>
  <conditionalFormatting sqref="P84:P91">
    <cfRule type="cellIs" dxfId="3603" priority="280" operator="greaterThan">
      <formula>0</formula>
    </cfRule>
  </conditionalFormatting>
  <conditionalFormatting sqref="Q84:Q91">
    <cfRule type="cellIs" dxfId="3602" priority="279" operator="lessThan">
      <formula>0</formula>
    </cfRule>
  </conditionalFormatting>
  <conditionalFormatting sqref="R84:R91">
    <cfRule type="cellIs" dxfId="3601" priority="277" operator="lessThan">
      <formula>0.8</formula>
    </cfRule>
    <cfRule type="cellIs" dxfId="3600" priority="278" operator="greaterThan">
      <formula>1</formula>
    </cfRule>
  </conditionalFormatting>
  <conditionalFormatting sqref="R84:R91">
    <cfRule type="cellIs" dxfId="3599" priority="275" operator="greaterThan">
      <formula>1</formula>
    </cfRule>
    <cfRule type="cellIs" dxfId="3598" priority="276" operator="lessThan">
      <formula>0.8</formula>
    </cfRule>
  </conditionalFormatting>
  <conditionalFormatting sqref="P84:P91">
    <cfRule type="cellIs" dxfId="3597" priority="274" operator="greaterThan">
      <formula>0</formula>
    </cfRule>
  </conditionalFormatting>
  <conditionalFormatting sqref="P84:P91">
    <cfRule type="cellIs" dxfId="3596" priority="268" operator="greaterThan">
      <formula>0</formula>
    </cfRule>
  </conditionalFormatting>
  <conditionalFormatting sqref="Q84:Q91">
    <cfRule type="cellIs" dxfId="3595" priority="273" operator="lessThan">
      <formula>0</formula>
    </cfRule>
  </conditionalFormatting>
  <conditionalFormatting sqref="R84:R91">
    <cfRule type="cellIs" dxfId="3594" priority="271" operator="lessThan">
      <formula>0.8</formula>
    </cfRule>
    <cfRule type="cellIs" dxfId="3593" priority="272" operator="greaterThan">
      <formula>1</formula>
    </cfRule>
  </conditionalFormatting>
  <conditionalFormatting sqref="R84:R91">
    <cfRule type="cellIs" dxfId="3592" priority="269" operator="greaterThan">
      <formula>1</formula>
    </cfRule>
    <cfRule type="cellIs" dxfId="3591" priority="270" operator="lessThan">
      <formula>0.8</formula>
    </cfRule>
  </conditionalFormatting>
  <conditionalFormatting sqref="P84:P91">
    <cfRule type="cellIs" dxfId="3590" priority="262" operator="greaterThan">
      <formula>0</formula>
    </cfRule>
  </conditionalFormatting>
  <conditionalFormatting sqref="Q84:Q91">
    <cfRule type="cellIs" dxfId="3589" priority="267" operator="lessThan">
      <formula>0</formula>
    </cfRule>
  </conditionalFormatting>
  <conditionalFormatting sqref="R84:R91">
    <cfRule type="cellIs" dxfId="3588" priority="265" operator="lessThan">
      <formula>0.8</formula>
    </cfRule>
    <cfRule type="cellIs" dxfId="3587" priority="266" operator="greaterThan">
      <formula>1</formula>
    </cfRule>
  </conditionalFormatting>
  <conditionalFormatting sqref="R84:R91">
    <cfRule type="cellIs" dxfId="3586" priority="263" operator="greaterThan">
      <formula>1</formula>
    </cfRule>
    <cfRule type="cellIs" dxfId="3585" priority="264" operator="lessThan">
      <formula>0.8</formula>
    </cfRule>
  </conditionalFormatting>
  <conditionalFormatting sqref="R84:R91">
    <cfRule type="cellIs" dxfId="3584" priority="259" operator="lessThan">
      <formula>0.8</formula>
    </cfRule>
    <cfRule type="cellIs" dxfId="3583" priority="260" operator="greaterThan">
      <formula>1</formula>
    </cfRule>
  </conditionalFormatting>
  <conditionalFormatting sqref="R84:R91">
    <cfRule type="cellIs" dxfId="3582" priority="257" operator="greaterThan">
      <formula>1</formula>
    </cfRule>
    <cfRule type="cellIs" dxfId="3581" priority="258" operator="lessThan">
      <formula>0.8</formula>
    </cfRule>
  </conditionalFormatting>
  <conditionalFormatting sqref="P84:P91">
    <cfRule type="cellIs" dxfId="3580" priority="256" operator="greaterThan">
      <formula>0</formula>
    </cfRule>
  </conditionalFormatting>
  <conditionalFormatting sqref="Q84:Q91">
    <cfRule type="cellIs" dxfId="3579" priority="261" operator="lessThan">
      <formula>0</formula>
    </cfRule>
  </conditionalFormatting>
  <conditionalFormatting sqref="Q84:Q91">
    <cfRule type="cellIs" dxfId="3578" priority="255" operator="lessThan">
      <formula>0</formula>
    </cfRule>
  </conditionalFormatting>
  <conditionalFormatting sqref="R84:R91">
    <cfRule type="cellIs" dxfId="3577" priority="253" operator="lessThan">
      <formula>0.8</formula>
    </cfRule>
    <cfRule type="cellIs" dxfId="3576" priority="254" operator="greaterThan">
      <formula>1</formula>
    </cfRule>
  </conditionalFormatting>
  <conditionalFormatting sqref="R84:R91">
    <cfRule type="cellIs" dxfId="3575" priority="251" operator="greaterThan">
      <formula>1</formula>
    </cfRule>
    <cfRule type="cellIs" dxfId="3574" priority="252" operator="lessThan">
      <formula>0.8</formula>
    </cfRule>
  </conditionalFormatting>
  <conditionalFormatting sqref="P84:P91">
    <cfRule type="cellIs" dxfId="3573" priority="250" operator="greaterThan">
      <formula>0</formula>
    </cfRule>
  </conditionalFormatting>
  <conditionalFormatting sqref="Q84:Q91">
    <cfRule type="cellIs" dxfId="3572" priority="249" operator="lessThan">
      <formula>0</formula>
    </cfRule>
  </conditionalFormatting>
  <conditionalFormatting sqref="R84:R91">
    <cfRule type="cellIs" dxfId="3571" priority="247" operator="lessThan">
      <formula>0.8</formula>
    </cfRule>
    <cfRule type="cellIs" dxfId="3570" priority="248" operator="greaterThan">
      <formula>1</formula>
    </cfRule>
  </conditionalFormatting>
  <conditionalFormatting sqref="R84:R91">
    <cfRule type="cellIs" dxfId="3569" priority="245" operator="greaterThan">
      <formula>1</formula>
    </cfRule>
    <cfRule type="cellIs" dxfId="3568" priority="246" operator="lessThan">
      <formula>0.8</formula>
    </cfRule>
  </conditionalFormatting>
  <conditionalFormatting sqref="P84:P91">
    <cfRule type="cellIs" dxfId="3567" priority="244" operator="greaterThan">
      <formula>0</formula>
    </cfRule>
  </conditionalFormatting>
  <conditionalFormatting sqref="Q84:Q91">
    <cfRule type="cellIs" dxfId="3566" priority="243" operator="lessThan">
      <formula>0</formula>
    </cfRule>
  </conditionalFormatting>
  <conditionalFormatting sqref="R84:R91">
    <cfRule type="cellIs" dxfId="3565" priority="241" operator="lessThan">
      <formula>0.8</formula>
    </cfRule>
    <cfRule type="cellIs" dxfId="3564" priority="242" operator="greaterThan">
      <formula>1</formula>
    </cfRule>
  </conditionalFormatting>
  <conditionalFormatting sqref="R84:R91">
    <cfRule type="cellIs" dxfId="3563" priority="239" operator="greaterThan">
      <formula>1</formula>
    </cfRule>
    <cfRule type="cellIs" dxfId="3562" priority="240" operator="lessThan">
      <formula>0.8</formula>
    </cfRule>
  </conditionalFormatting>
  <conditionalFormatting sqref="P84:P91">
    <cfRule type="cellIs" dxfId="3561" priority="238" operator="greaterThan">
      <formula>0</formula>
    </cfRule>
  </conditionalFormatting>
  <conditionalFormatting sqref="Q84:Q91">
    <cfRule type="cellIs" dxfId="3560" priority="237" operator="lessThan">
      <formula>0</formula>
    </cfRule>
  </conditionalFormatting>
  <conditionalFormatting sqref="R84:R91">
    <cfRule type="cellIs" dxfId="3559" priority="235" operator="lessThan">
      <formula>0.8</formula>
    </cfRule>
    <cfRule type="cellIs" dxfId="3558" priority="236" operator="greaterThan">
      <formula>1</formula>
    </cfRule>
  </conditionalFormatting>
  <conditionalFormatting sqref="R84:R91">
    <cfRule type="cellIs" dxfId="3557" priority="233" operator="greaterThan">
      <formula>1</formula>
    </cfRule>
    <cfRule type="cellIs" dxfId="3556" priority="234" operator="lessThan">
      <formula>0.8</formula>
    </cfRule>
  </conditionalFormatting>
  <conditionalFormatting sqref="P84:P91">
    <cfRule type="cellIs" dxfId="3555" priority="232" operator="greaterThan">
      <formula>0</formula>
    </cfRule>
  </conditionalFormatting>
  <conditionalFormatting sqref="P84:P91">
    <cfRule type="cellIs" dxfId="3554" priority="226" operator="greaterThan">
      <formula>0</formula>
    </cfRule>
  </conditionalFormatting>
  <conditionalFormatting sqref="Q84:Q91">
    <cfRule type="cellIs" dxfId="3553" priority="231" operator="lessThan">
      <formula>0</formula>
    </cfRule>
  </conditionalFormatting>
  <conditionalFormatting sqref="R84:R91">
    <cfRule type="cellIs" dxfId="3552" priority="229" operator="lessThan">
      <formula>0.8</formula>
    </cfRule>
    <cfRule type="cellIs" dxfId="3551" priority="230" operator="greaterThan">
      <formula>1</formula>
    </cfRule>
  </conditionalFormatting>
  <conditionalFormatting sqref="R84:R91">
    <cfRule type="cellIs" dxfId="3550" priority="227" operator="greaterThan">
      <formula>1</formula>
    </cfRule>
    <cfRule type="cellIs" dxfId="3549" priority="228" operator="lessThan">
      <formula>0.8</formula>
    </cfRule>
  </conditionalFormatting>
  <conditionalFormatting sqref="P84:P91">
    <cfRule type="cellIs" dxfId="3548" priority="220" operator="greaterThan">
      <formula>0</formula>
    </cfRule>
  </conditionalFormatting>
  <conditionalFormatting sqref="Q84:Q91">
    <cfRule type="cellIs" dxfId="3547" priority="225" operator="lessThan">
      <formula>0</formula>
    </cfRule>
  </conditionalFormatting>
  <conditionalFormatting sqref="R84:R91">
    <cfRule type="cellIs" dxfId="3546" priority="223" operator="lessThan">
      <formula>0.8</formula>
    </cfRule>
    <cfRule type="cellIs" dxfId="3545" priority="224" operator="greaterThan">
      <formula>1</formula>
    </cfRule>
  </conditionalFormatting>
  <conditionalFormatting sqref="R84:R91">
    <cfRule type="cellIs" dxfId="3544" priority="221" operator="greaterThan">
      <formula>1</formula>
    </cfRule>
    <cfRule type="cellIs" dxfId="3543" priority="222" operator="lessThan">
      <formula>0.8</formula>
    </cfRule>
  </conditionalFormatting>
  <conditionalFormatting sqref="R84:R91">
    <cfRule type="cellIs" dxfId="3542" priority="217" operator="lessThan">
      <formula>0.8</formula>
    </cfRule>
    <cfRule type="cellIs" dxfId="3541" priority="218" operator="greaterThan">
      <formula>1</formula>
    </cfRule>
  </conditionalFormatting>
  <conditionalFormatting sqref="R84:R91">
    <cfRule type="cellIs" dxfId="3540" priority="215" operator="greaterThan">
      <formula>1</formula>
    </cfRule>
    <cfRule type="cellIs" dxfId="3539" priority="216" operator="lessThan">
      <formula>0.8</formula>
    </cfRule>
  </conditionalFormatting>
  <conditionalFormatting sqref="P84:P91">
    <cfRule type="cellIs" dxfId="3538" priority="214" operator="greaterThan">
      <formula>0</formula>
    </cfRule>
  </conditionalFormatting>
  <conditionalFormatting sqref="Q84:Q91">
    <cfRule type="cellIs" dxfId="3537" priority="219" operator="lessThan">
      <formula>0</formula>
    </cfRule>
  </conditionalFormatting>
  <conditionalFormatting sqref="Q84:Q91">
    <cfRule type="cellIs" dxfId="3536" priority="213" operator="lessThan">
      <formula>0</formula>
    </cfRule>
  </conditionalFormatting>
  <conditionalFormatting sqref="R84:R91">
    <cfRule type="cellIs" dxfId="3535" priority="211" operator="lessThan">
      <formula>0.8</formula>
    </cfRule>
    <cfRule type="cellIs" dxfId="3534" priority="212" operator="greaterThan">
      <formula>1</formula>
    </cfRule>
  </conditionalFormatting>
  <conditionalFormatting sqref="R84:R91">
    <cfRule type="cellIs" dxfId="3533" priority="209" operator="greaterThan">
      <formula>1</formula>
    </cfRule>
    <cfRule type="cellIs" dxfId="3532" priority="210" operator="lessThan">
      <formula>0.8</formula>
    </cfRule>
  </conditionalFormatting>
  <conditionalFormatting sqref="P84:P91">
    <cfRule type="cellIs" dxfId="3531" priority="208" operator="greaterThan">
      <formula>0</formula>
    </cfRule>
  </conditionalFormatting>
  <conditionalFormatting sqref="P84:P91">
    <cfRule type="cellIs" dxfId="3530" priority="202" operator="greaterThan">
      <formula>0</formula>
    </cfRule>
  </conditionalFormatting>
  <conditionalFormatting sqref="Q84:Q91">
    <cfRule type="cellIs" dxfId="3529" priority="207" operator="lessThan">
      <formula>0</formula>
    </cfRule>
  </conditionalFormatting>
  <conditionalFormatting sqref="R84:R91">
    <cfRule type="cellIs" dxfId="3528" priority="205" operator="lessThan">
      <formula>0.8</formula>
    </cfRule>
    <cfRule type="cellIs" dxfId="3527" priority="206" operator="greaterThan">
      <formula>1</formula>
    </cfRule>
  </conditionalFormatting>
  <conditionalFormatting sqref="R84:R91">
    <cfRule type="cellIs" dxfId="3526" priority="203" operator="greaterThan">
      <formula>1</formula>
    </cfRule>
    <cfRule type="cellIs" dxfId="3525" priority="204" operator="lessThan">
      <formula>0.8</formula>
    </cfRule>
  </conditionalFormatting>
  <conditionalFormatting sqref="P84:P91">
    <cfRule type="cellIs" dxfId="3524" priority="196" operator="greaterThan">
      <formula>0</formula>
    </cfRule>
  </conditionalFormatting>
  <conditionalFormatting sqref="Q84:Q91">
    <cfRule type="cellIs" dxfId="3523" priority="201" operator="lessThan">
      <formula>0</formula>
    </cfRule>
  </conditionalFormatting>
  <conditionalFormatting sqref="R84:R91">
    <cfRule type="cellIs" dxfId="3522" priority="199" operator="lessThan">
      <formula>0.8</formula>
    </cfRule>
    <cfRule type="cellIs" dxfId="3521" priority="200" operator="greaterThan">
      <formula>1</formula>
    </cfRule>
  </conditionalFormatting>
  <conditionalFormatting sqref="R84:R91">
    <cfRule type="cellIs" dxfId="3520" priority="197" operator="greaterThan">
      <formula>1</formula>
    </cfRule>
    <cfRule type="cellIs" dxfId="3519" priority="198" operator="lessThan">
      <formula>0.8</formula>
    </cfRule>
  </conditionalFormatting>
  <conditionalFormatting sqref="R84:R91">
    <cfRule type="cellIs" dxfId="3518" priority="193" operator="lessThan">
      <formula>0.8</formula>
    </cfRule>
    <cfRule type="cellIs" dxfId="3517" priority="194" operator="greaterThan">
      <formula>1</formula>
    </cfRule>
  </conditionalFormatting>
  <conditionalFormatting sqref="R84:R91">
    <cfRule type="cellIs" dxfId="3516" priority="191" operator="greaterThan">
      <formula>1</formula>
    </cfRule>
    <cfRule type="cellIs" dxfId="3515" priority="192" operator="lessThan">
      <formula>0.8</formula>
    </cfRule>
  </conditionalFormatting>
  <conditionalFormatting sqref="P84:P91">
    <cfRule type="cellIs" dxfId="3514" priority="190" operator="greaterThan">
      <formula>0</formula>
    </cfRule>
  </conditionalFormatting>
  <conditionalFormatting sqref="Q84:Q91">
    <cfRule type="cellIs" dxfId="3513" priority="195" operator="lessThan">
      <formula>0</formula>
    </cfRule>
  </conditionalFormatting>
  <conditionalFormatting sqref="P84:P91">
    <cfRule type="cellIs" dxfId="3512" priority="184" operator="greaterThan">
      <formula>0</formula>
    </cfRule>
  </conditionalFormatting>
  <conditionalFormatting sqref="Q84:Q91">
    <cfRule type="cellIs" dxfId="3511" priority="189" operator="lessThan">
      <formula>0</formula>
    </cfRule>
  </conditionalFormatting>
  <conditionalFormatting sqref="R84:R91">
    <cfRule type="cellIs" dxfId="3510" priority="187" operator="lessThan">
      <formula>0.8</formula>
    </cfRule>
    <cfRule type="cellIs" dxfId="3509" priority="188" operator="greaterThan">
      <formula>1</formula>
    </cfRule>
  </conditionalFormatting>
  <conditionalFormatting sqref="R84:R91">
    <cfRule type="cellIs" dxfId="3508" priority="185" operator="greaterThan">
      <formula>1</formula>
    </cfRule>
    <cfRule type="cellIs" dxfId="3507" priority="186" operator="lessThan">
      <formula>0.8</formula>
    </cfRule>
  </conditionalFormatting>
  <conditionalFormatting sqref="R84:R91">
    <cfRule type="cellIs" dxfId="3506" priority="181" operator="lessThan">
      <formula>0.8</formula>
    </cfRule>
    <cfRule type="cellIs" dxfId="3505" priority="182" operator="greaterThan">
      <formula>1</formula>
    </cfRule>
  </conditionalFormatting>
  <conditionalFormatting sqref="R84:R91">
    <cfRule type="cellIs" dxfId="3504" priority="179" operator="greaterThan">
      <formula>1</formula>
    </cfRule>
    <cfRule type="cellIs" dxfId="3503" priority="180" operator="lessThan">
      <formula>0.8</formula>
    </cfRule>
  </conditionalFormatting>
  <conditionalFormatting sqref="P84:P91">
    <cfRule type="cellIs" dxfId="3502" priority="178" operator="greaterThan">
      <formula>0</formula>
    </cfRule>
  </conditionalFormatting>
  <conditionalFormatting sqref="Q84:Q91">
    <cfRule type="cellIs" dxfId="3501" priority="183" operator="lessThan">
      <formula>0</formula>
    </cfRule>
  </conditionalFormatting>
  <conditionalFormatting sqref="R84:R91">
    <cfRule type="cellIs" dxfId="3500" priority="175" operator="lessThan">
      <formula>0.8</formula>
    </cfRule>
    <cfRule type="cellIs" dxfId="3499" priority="176" operator="greaterThan">
      <formula>1</formula>
    </cfRule>
  </conditionalFormatting>
  <conditionalFormatting sqref="R84:R91">
    <cfRule type="cellIs" dxfId="3498" priority="173" operator="greaterThan">
      <formula>1</formula>
    </cfRule>
    <cfRule type="cellIs" dxfId="3497" priority="174" operator="lessThan">
      <formula>0.8</formula>
    </cfRule>
  </conditionalFormatting>
  <conditionalFormatting sqref="P84:P91">
    <cfRule type="cellIs" dxfId="3496" priority="172" operator="greaterThan">
      <formula>0</formula>
    </cfRule>
  </conditionalFormatting>
  <conditionalFormatting sqref="Q84:Q91">
    <cfRule type="cellIs" dxfId="3495" priority="177" operator="lessThan">
      <formula>0</formula>
    </cfRule>
  </conditionalFormatting>
  <conditionalFormatting sqref="Q84:Q91">
    <cfRule type="cellIs" dxfId="3494" priority="171" operator="lessThan">
      <formula>0</formula>
    </cfRule>
  </conditionalFormatting>
  <conditionalFormatting sqref="R84:R91">
    <cfRule type="cellIs" dxfId="3493" priority="169" operator="lessThan">
      <formula>0.8</formula>
    </cfRule>
    <cfRule type="cellIs" dxfId="3492" priority="170" operator="greaterThan">
      <formula>1</formula>
    </cfRule>
  </conditionalFormatting>
  <conditionalFormatting sqref="R84:R91">
    <cfRule type="cellIs" dxfId="3491" priority="167" operator="greaterThan">
      <formula>1</formula>
    </cfRule>
    <cfRule type="cellIs" dxfId="3490" priority="168" operator="lessThan">
      <formula>0.8</formula>
    </cfRule>
  </conditionalFormatting>
  <conditionalFormatting sqref="P84:P91">
    <cfRule type="cellIs" dxfId="3489" priority="166" operator="greaterThan">
      <formula>0</formula>
    </cfRule>
  </conditionalFormatting>
  <conditionalFormatting sqref="Q84:Q91">
    <cfRule type="cellIs" dxfId="3488" priority="160" operator="lessThan">
      <formula>0</formula>
    </cfRule>
  </conditionalFormatting>
  <conditionalFormatting sqref="R84:R91">
    <cfRule type="cellIs" dxfId="3487" priority="164" operator="lessThan">
      <formula>0.8</formula>
    </cfRule>
    <cfRule type="cellIs" dxfId="3486" priority="165" operator="greaterThan">
      <formula>1</formula>
    </cfRule>
  </conditionalFormatting>
  <conditionalFormatting sqref="R84:R91">
    <cfRule type="cellIs" dxfId="3485" priority="162" operator="greaterThan">
      <formula>1</formula>
    </cfRule>
    <cfRule type="cellIs" dxfId="3484" priority="163" operator="lessThan">
      <formula>0.8</formula>
    </cfRule>
  </conditionalFormatting>
  <conditionalFormatting sqref="P84:P91">
    <cfRule type="cellIs" dxfId="3483" priority="161" operator="greaterThan">
      <formula>0</formula>
    </cfRule>
  </conditionalFormatting>
  <conditionalFormatting sqref="Q84:Q91">
    <cfRule type="cellIs" dxfId="3482" priority="159" operator="lessThan">
      <formula>0</formula>
    </cfRule>
  </conditionalFormatting>
  <conditionalFormatting sqref="R84:R91">
    <cfRule type="cellIs" dxfId="3481" priority="157" operator="lessThan">
      <formula>0.8</formula>
    </cfRule>
    <cfRule type="cellIs" dxfId="3480" priority="158" operator="greaterThan">
      <formula>1</formula>
    </cfRule>
  </conditionalFormatting>
  <conditionalFormatting sqref="R84:R91">
    <cfRule type="cellIs" dxfId="3479" priority="155" operator="greaterThan">
      <formula>1</formula>
    </cfRule>
    <cfRule type="cellIs" dxfId="3478" priority="156" operator="lessThan">
      <formula>0.8</formula>
    </cfRule>
  </conditionalFormatting>
  <conditionalFormatting sqref="P84:P91">
    <cfRule type="cellIs" dxfId="3477" priority="154" operator="greaterThan">
      <formula>0</formula>
    </cfRule>
  </conditionalFormatting>
  <conditionalFormatting sqref="Q84:Q91">
    <cfRule type="cellIs" dxfId="3476" priority="153" operator="lessThan">
      <formula>0</formula>
    </cfRule>
  </conditionalFormatting>
  <conditionalFormatting sqref="R84:R91">
    <cfRule type="cellIs" dxfId="3475" priority="151" operator="lessThan">
      <formula>0.8</formula>
    </cfRule>
    <cfRule type="cellIs" dxfId="3474" priority="152" operator="greaterThan">
      <formula>1</formula>
    </cfRule>
  </conditionalFormatting>
  <conditionalFormatting sqref="R84:R91">
    <cfRule type="cellIs" dxfId="3473" priority="149" operator="greaterThan">
      <formula>1</formula>
    </cfRule>
    <cfRule type="cellIs" dxfId="3472" priority="150" operator="lessThan">
      <formula>0.8</formula>
    </cfRule>
  </conditionalFormatting>
  <conditionalFormatting sqref="P84:P91">
    <cfRule type="cellIs" dxfId="3471" priority="148" operator="greaterThan">
      <formula>0</formula>
    </cfRule>
  </conditionalFormatting>
  <conditionalFormatting sqref="Q84:Q91">
    <cfRule type="cellIs" dxfId="3470" priority="147" operator="lessThan">
      <formula>0</formula>
    </cfRule>
  </conditionalFormatting>
  <conditionalFormatting sqref="R84:R91">
    <cfRule type="cellIs" dxfId="3469" priority="145" operator="lessThan">
      <formula>0.8</formula>
    </cfRule>
    <cfRule type="cellIs" dxfId="3468" priority="146" operator="greaterThan">
      <formula>1</formula>
    </cfRule>
  </conditionalFormatting>
  <conditionalFormatting sqref="R84:R91">
    <cfRule type="cellIs" dxfId="3467" priority="143" operator="greaterThan">
      <formula>1</formula>
    </cfRule>
    <cfRule type="cellIs" dxfId="3466" priority="144" operator="lessThan">
      <formula>0.8</formula>
    </cfRule>
  </conditionalFormatting>
  <conditionalFormatting sqref="P84:P91">
    <cfRule type="cellIs" dxfId="3465" priority="142" operator="greaterThan">
      <formula>0</formula>
    </cfRule>
  </conditionalFormatting>
  <conditionalFormatting sqref="Q84:Q91">
    <cfRule type="cellIs" dxfId="3464" priority="141" operator="lessThan">
      <formula>0</formula>
    </cfRule>
  </conditionalFormatting>
  <conditionalFormatting sqref="R84:R91">
    <cfRule type="cellIs" dxfId="3463" priority="139" operator="lessThan">
      <formula>0.8</formula>
    </cfRule>
    <cfRule type="cellIs" dxfId="3462" priority="140" operator="greaterThan">
      <formula>1</formula>
    </cfRule>
  </conditionalFormatting>
  <conditionalFormatting sqref="R84:R91">
    <cfRule type="cellIs" dxfId="3461" priority="137" operator="greaterThan">
      <formula>1</formula>
    </cfRule>
    <cfRule type="cellIs" dxfId="3460" priority="138" operator="lessThan">
      <formula>0.8</formula>
    </cfRule>
  </conditionalFormatting>
  <conditionalFormatting sqref="P84:P91">
    <cfRule type="cellIs" dxfId="3459" priority="136" operator="greaterThan">
      <formula>0</formula>
    </cfRule>
  </conditionalFormatting>
  <conditionalFormatting sqref="Q84:Q91">
    <cfRule type="cellIs" dxfId="3458" priority="135" operator="lessThan">
      <formula>0</formula>
    </cfRule>
  </conditionalFormatting>
  <conditionalFormatting sqref="R84:R91">
    <cfRule type="cellIs" dxfId="3457" priority="133" operator="lessThan">
      <formula>0.8</formula>
    </cfRule>
    <cfRule type="cellIs" dxfId="3456" priority="134" operator="greaterThan">
      <formula>1</formula>
    </cfRule>
  </conditionalFormatting>
  <conditionalFormatting sqref="R84:R91">
    <cfRule type="cellIs" dxfId="3455" priority="131" operator="greaterThan">
      <formula>1</formula>
    </cfRule>
    <cfRule type="cellIs" dxfId="3454" priority="132" operator="lessThan">
      <formula>0.8</formula>
    </cfRule>
  </conditionalFormatting>
  <conditionalFormatting sqref="P84:P91">
    <cfRule type="cellIs" dxfId="3453" priority="130" operator="greaterThan">
      <formula>0</formula>
    </cfRule>
  </conditionalFormatting>
  <conditionalFormatting sqref="P84:P91">
    <cfRule type="cellIs" dxfId="3452" priority="124" operator="greaterThan">
      <formula>0</formula>
    </cfRule>
  </conditionalFormatting>
  <conditionalFormatting sqref="Q84:Q91">
    <cfRule type="cellIs" dxfId="3451" priority="129" operator="lessThan">
      <formula>0</formula>
    </cfRule>
  </conditionalFormatting>
  <conditionalFormatting sqref="R84:R91">
    <cfRule type="cellIs" dxfId="3450" priority="127" operator="lessThan">
      <formula>0.8</formula>
    </cfRule>
    <cfRule type="cellIs" dxfId="3449" priority="128" operator="greaterThan">
      <formula>1</formula>
    </cfRule>
  </conditionalFormatting>
  <conditionalFormatting sqref="R84:R91">
    <cfRule type="cellIs" dxfId="3448" priority="125" operator="greaterThan">
      <formula>1</formula>
    </cfRule>
    <cfRule type="cellIs" dxfId="3447" priority="126" operator="lessThan">
      <formula>0.8</formula>
    </cfRule>
  </conditionalFormatting>
  <conditionalFormatting sqref="P84:P91">
    <cfRule type="cellIs" dxfId="3446" priority="118" operator="greaterThan">
      <formula>0</formula>
    </cfRule>
  </conditionalFormatting>
  <conditionalFormatting sqref="Q84:Q91">
    <cfRule type="cellIs" dxfId="3445" priority="123" operator="lessThan">
      <formula>0</formula>
    </cfRule>
  </conditionalFormatting>
  <conditionalFormatting sqref="R84:R91">
    <cfRule type="cellIs" dxfId="3444" priority="121" operator="lessThan">
      <formula>0.8</formula>
    </cfRule>
    <cfRule type="cellIs" dxfId="3443" priority="122" operator="greaterThan">
      <formula>1</formula>
    </cfRule>
  </conditionalFormatting>
  <conditionalFormatting sqref="R84:R91">
    <cfRule type="cellIs" dxfId="3442" priority="119" operator="greaterThan">
      <formula>1</formula>
    </cfRule>
    <cfRule type="cellIs" dxfId="3441" priority="120" operator="lessThan">
      <formula>0.8</formula>
    </cfRule>
  </conditionalFormatting>
  <conditionalFormatting sqref="R84:R91">
    <cfRule type="cellIs" dxfId="3440" priority="115" operator="lessThan">
      <formula>0.8</formula>
    </cfRule>
    <cfRule type="cellIs" dxfId="3439" priority="116" operator="greaterThan">
      <formula>1</formula>
    </cfRule>
  </conditionalFormatting>
  <conditionalFormatting sqref="R84:R91">
    <cfRule type="cellIs" dxfId="3438" priority="113" operator="greaterThan">
      <formula>1</formula>
    </cfRule>
    <cfRule type="cellIs" dxfId="3437" priority="114" operator="lessThan">
      <formula>0.8</formula>
    </cfRule>
  </conditionalFormatting>
  <conditionalFormatting sqref="P84:P91">
    <cfRule type="cellIs" dxfId="3436" priority="112" operator="greaterThan">
      <formula>0</formula>
    </cfRule>
  </conditionalFormatting>
  <conditionalFormatting sqref="Q84:Q91">
    <cfRule type="cellIs" dxfId="3435" priority="117" operator="lessThan">
      <formula>0</formula>
    </cfRule>
  </conditionalFormatting>
  <conditionalFormatting sqref="Q84:Q91">
    <cfRule type="cellIs" dxfId="3434" priority="106" operator="lessThan">
      <formula>0</formula>
    </cfRule>
  </conditionalFormatting>
  <conditionalFormatting sqref="P84:P91">
    <cfRule type="cellIs" dxfId="3433" priority="107" operator="greaterThan">
      <formula>0</formula>
    </cfRule>
  </conditionalFormatting>
  <conditionalFormatting sqref="R84:R91">
    <cfRule type="cellIs" dxfId="3432" priority="110" operator="lessThan">
      <formula>0.8</formula>
    </cfRule>
    <cfRule type="cellIs" dxfId="3431" priority="111" operator="greaterThan">
      <formula>1</formula>
    </cfRule>
  </conditionalFormatting>
  <conditionalFormatting sqref="R84:R91">
    <cfRule type="cellIs" dxfId="3430" priority="108" operator="greaterThan">
      <formula>1</formula>
    </cfRule>
    <cfRule type="cellIs" dxfId="3429" priority="109" operator="lessThan">
      <formula>0.8</formula>
    </cfRule>
  </conditionalFormatting>
  <conditionalFormatting sqref="Q84:Q91">
    <cfRule type="cellIs" dxfId="3428" priority="100" operator="lessThan">
      <formula>0</formula>
    </cfRule>
  </conditionalFormatting>
  <conditionalFormatting sqref="R84:R91">
    <cfRule type="cellIs" dxfId="3427" priority="104" operator="lessThan">
      <formula>0.8</formula>
    </cfRule>
    <cfRule type="cellIs" dxfId="3426" priority="105" operator="greaterThan">
      <formula>1</formula>
    </cfRule>
  </conditionalFormatting>
  <conditionalFormatting sqref="R84:R91">
    <cfRule type="cellIs" dxfId="3425" priority="102" operator="greaterThan">
      <formula>1</formula>
    </cfRule>
    <cfRule type="cellIs" dxfId="3424" priority="103" operator="lessThan">
      <formula>0.8</formula>
    </cfRule>
  </conditionalFormatting>
  <conditionalFormatting sqref="P84:P91">
    <cfRule type="cellIs" dxfId="3423" priority="101" operator="greaterThan">
      <formula>0</formula>
    </cfRule>
  </conditionalFormatting>
  <conditionalFormatting sqref="Q84:Q91">
    <cfRule type="cellIs" dxfId="3422" priority="99" operator="lessThan">
      <formula>0</formula>
    </cfRule>
  </conditionalFormatting>
  <conditionalFormatting sqref="R84:R91">
    <cfRule type="cellIs" dxfId="3421" priority="97" operator="lessThan">
      <formula>0.8</formula>
    </cfRule>
    <cfRule type="cellIs" dxfId="3420" priority="98" operator="greaterThan">
      <formula>1</formula>
    </cfRule>
  </conditionalFormatting>
  <conditionalFormatting sqref="R84:R91">
    <cfRule type="cellIs" dxfId="3419" priority="95" operator="greaterThan">
      <formula>1</formula>
    </cfRule>
    <cfRule type="cellIs" dxfId="3418" priority="96" operator="lessThan">
      <formula>0.8</formula>
    </cfRule>
  </conditionalFormatting>
  <conditionalFormatting sqref="P84:P91">
    <cfRule type="cellIs" dxfId="3417" priority="94" operator="greaterThan">
      <formula>0</formula>
    </cfRule>
  </conditionalFormatting>
  <conditionalFormatting sqref="Q84:Q91">
    <cfRule type="cellIs" dxfId="3416" priority="93" operator="lessThan">
      <formula>0</formula>
    </cfRule>
  </conditionalFormatting>
  <conditionalFormatting sqref="R84:R91">
    <cfRule type="cellIs" dxfId="3415" priority="91" operator="lessThan">
      <formula>0.8</formula>
    </cfRule>
    <cfRule type="cellIs" dxfId="3414" priority="92" operator="greaterThan">
      <formula>1</formula>
    </cfRule>
  </conditionalFormatting>
  <conditionalFormatting sqref="R84:R91">
    <cfRule type="cellIs" dxfId="3413" priority="89" operator="greaterThan">
      <formula>1</formula>
    </cfRule>
    <cfRule type="cellIs" dxfId="3412" priority="90" operator="lessThan">
      <formula>0.8</formula>
    </cfRule>
  </conditionalFormatting>
  <conditionalFormatting sqref="P84:P91">
    <cfRule type="cellIs" dxfId="3411" priority="88" operator="greaterThan">
      <formula>0</formula>
    </cfRule>
  </conditionalFormatting>
  <conditionalFormatting sqref="Q84:Q91">
    <cfRule type="cellIs" dxfId="3410" priority="87" operator="lessThan">
      <formula>0</formula>
    </cfRule>
  </conditionalFormatting>
  <conditionalFormatting sqref="R84:R91">
    <cfRule type="cellIs" dxfId="3409" priority="85" operator="lessThan">
      <formula>0.8</formula>
    </cfRule>
    <cfRule type="cellIs" dxfId="3408" priority="86" operator="greaterThan">
      <formula>1</formula>
    </cfRule>
  </conditionalFormatting>
  <conditionalFormatting sqref="R84:R91">
    <cfRule type="cellIs" dxfId="3407" priority="83" operator="greaterThan">
      <formula>1</formula>
    </cfRule>
    <cfRule type="cellIs" dxfId="3406" priority="84" operator="lessThan">
      <formula>0.8</formula>
    </cfRule>
  </conditionalFormatting>
  <conditionalFormatting sqref="P84:P91">
    <cfRule type="cellIs" dxfId="3405" priority="82" operator="greaterThan">
      <formula>0</formula>
    </cfRule>
  </conditionalFormatting>
  <conditionalFormatting sqref="Q162:Q166">
    <cfRule type="cellIs" dxfId="3404" priority="81" operator="lessThan">
      <formula>0</formula>
    </cfRule>
  </conditionalFormatting>
  <conditionalFormatting sqref="R162:R166">
    <cfRule type="cellIs" dxfId="3403" priority="79" operator="lessThan">
      <formula>0.8</formula>
    </cfRule>
    <cfRule type="cellIs" dxfId="3402" priority="80" operator="greaterThan">
      <formula>1</formula>
    </cfRule>
  </conditionalFormatting>
  <conditionalFormatting sqref="R162:R166">
    <cfRule type="cellIs" dxfId="3401" priority="77" operator="greaterThan">
      <formula>1</formula>
    </cfRule>
    <cfRule type="cellIs" dxfId="3400" priority="78" operator="lessThan">
      <formula>0.8</formula>
    </cfRule>
  </conditionalFormatting>
  <conditionalFormatting sqref="P162:P166">
    <cfRule type="cellIs" dxfId="3399" priority="76" operator="greaterThan">
      <formula>0</formula>
    </cfRule>
  </conditionalFormatting>
  <conditionalFormatting sqref="P167:P168">
    <cfRule type="cellIs" dxfId="3398" priority="70" operator="greaterThan">
      <formula>0</formula>
    </cfRule>
  </conditionalFormatting>
  <conditionalFormatting sqref="R167:R168">
    <cfRule type="cellIs" dxfId="3397" priority="73" operator="lessThan">
      <formula>0.8</formula>
    </cfRule>
    <cfRule type="cellIs" dxfId="3396" priority="74" operator="greaterThan">
      <formula>1</formula>
    </cfRule>
  </conditionalFormatting>
  <conditionalFormatting sqref="R167:R168">
    <cfRule type="cellIs" dxfId="3395" priority="71" operator="greaterThan">
      <formula>1</formula>
    </cfRule>
    <cfRule type="cellIs" dxfId="3394" priority="72" operator="lessThan">
      <formula>0.8</formula>
    </cfRule>
  </conditionalFormatting>
  <conditionalFormatting sqref="Q167:Q168">
    <cfRule type="cellIs" dxfId="3393" priority="75" operator="lessThan">
      <formula>0</formula>
    </cfRule>
  </conditionalFormatting>
  <conditionalFormatting sqref="Q161">
    <cfRule type="cellIs" dxfId="3392" priority="69" operator="lessThan">
      <formula>0</formula>
    </cfRule>
  </conditionalFormatting>
  <conditionalFormatting sqref="R161">
    <cfRule type="cellIs" dxfId="3391" priority="67" operator="lessThan">
      <formula>0.8</formula>
    </cfRule>
    <cfRule type="cellIs" dxfId="3390" priority="68" operator="greaterThan">
      <formula>1</formula>
    </cfRule>
  </conditionalFormatting>
  <conditionalFormatting sqref="R161">
    <cfRule type="cellIs" dxfId="3389" priority="65" operator="greaterThan">
      <formula>1</formula>
    </cfRule>
    <cfRule type="cellIs" dxfId="3388" priority="66" operator="lessThan">
      <formula>0.8</formula>
    </cfRule>
  </conditionalFormatting>
  <conditionalFormatting sqref="P161">
    <cfRule type="cellIs" dxfId="3387" priority="64" operator="greaterThan">
      <formula>0</formula>
    </cfRule>
  </conditionalFormatting>
  <conditionalFormatting sqref="Q162:Q166">
    <cfRule type="cellIs" dxfId="3386" priority="63" operator="lessThan">
      <formula>0</formula>
    </cfRule>
  </conditionalFormatting>
  <conditionalFormatting sqref="R162:R166">
    <cfRule type="cellIs" dxfId="3385" priority="61" operator="lessThan">
      <formula>0.8</formula>
    </cfRule>
    <cfRule type="cellIs" dxfId="3384" priority="62" operator="greaterThan">
      <formula>1</formula>
    </cfRule>
  </conditionalFormatting>
  <conditionalFormatting sqref="R162:R166">
    <cfRule type="cellIs" dxfId="3383" priority="59" operator="greaterThan">
      <formula>1</formula>
    </cfRule>
    <cfRule type="cellIs" dxfId="3382" priority="60" operator="lessThan">
      <formula>0.8</formula>
    </cfRule>
  </conditionalFormatting>
  <conditionalFormatting sqref="P162:P166">
    <cfRule type="cellIs" dxfId="3381" priority="58" operator="greaterThan">
      <formula>0</formula>
    </cfRule>
  </conditionalFormatting>
  <conditionalFormatting sqref="Q162:Q166">
    <cfRule type="cellIs" dxfId="3380" priority="57" operator="lessThan">
      <formula>0</formula>
    </cfRule>
  </conditionalFormatting>
  <conditionalFormatting sqref="R162:R166">
    <cfRule type="cellIs" dxfId="3379" priority="55" operator="lessThan">
      <formula>0.8</formula>
    </cfRule>
    <cfRule type="cellIs" dxfId="3378" priority="56" operator="greaterThan">
      <formula>1</formula>
    </cfRule>
  </conditionalFormatting>
  <conditionalFormatting sqref="R162:R166">
    <cfRule type="cellIs" dxfId="3377" priority="53" operator="greaterThan">
      <formula>1</formula>
    </cfRule>
    <cfRule type="cellIs" dxfId="3376" priority="54" operator="lessThan">
      <formula>0.8</formula>
    </cfRule>
  </conditionalFormatting>
  <conditionalFormatting sqref="P162:P166">
    <cfRule type="cellIs" dxfId="3375" priority="52" operator="greaterThan">
      <formula>0</formula>
    </cfRule>
  </conditionalFormatting>
  <conditionalFormatting sqref="Q167:Q168">
    <cfRule type="cellIs" dxfId="3374" priority="51" operator="lessThan">
      <formula>0</formula>
    </cfRule>
  </conditionalFormatting>
  <conditionalFormatting sqref="R167:R168">
    <cfRule type="cellIs" dxfId="3373" priority="49" operator="lessThan">
      <formula>0.8</formula>
    </cfRule>
    <cfRule type="cellIs" dxfId="3372" priority="50" operator="greaterThan">
      <formula>1</formula>
    </cfRule>
  </conditionalFormatting>
  <conditionalFormatting sqref="R167:R168">
    <cfRule type="cellIs" dxfId="3371" priority="47" operator="greaterThan">
      <formula>1</formula>
    </cfRule>
    <cfRule type="cellIs" dxfId="3370" priority="48" operator="lessThan">
      <formula>0.8</formula>
    </cfRule>
  </conditionalFormatting>
  <conditionalFormatting sqref="P167:P168">
    <cfRule type="cellIs" dxfId="3369" priority="46" operator="greaterThan">
      <formula>0</formula>
    </cfRule>
  </conditionalFormatting>
  <conditionalFormatting sqref="Q161">
    <cfRule type="cellIs" dxfId="3368" priority="45" operator="lessThan">
      <formula>0</formula>
    </cfRule>
  </conditionalFormatting>
  <conditionalFormatting sqref="R161">
    <cfRule type="cellIs" dxfId="3367" priority="43" operator="lessThan">
      <formula>0.8</formula>
    </cfRule>
    <cfRule type="cellIs" dxfId="3366" priority="44" operator="greaterThan">
      <formula>1</formula>
    </cfRule>
  </conditionalFormatting>
  <conditionalFormatting sqref="R161">
    <cfRule type="cellIs" dxfId="3365" priority="41" operator="greaterThan">
      <formula>1</formula>
    </cfRule>
    <cfRule type="cellIs" dxfId="3364" priority="42" operator="lessThan">
      <formula>0.8</formula>
    </cfRule>
  </conditionalFormatting>
  <conditionalFormatting sqref="P161">
    <cfRule type="cellIs" dxfId="3363" priority="40" operator="greaterThan">
      <formula>0</formula>
    </cfRule>
  </conditionalFormatting>
  <conditionalFormatting sqref="Q162:Q166">
    <cfRule type="cellIs" dxfId="3362" priority="39" operator="lessThan">
      <formula>0</formula>
    </cfRule>
  </conditionalFormatting>
  <conditionalFormatting sqref="R162:R166">
    <cfRule type="cellIs" dxfId="3361" priority="37" operator="lessThan">
      <formula>0.8</formula>
    </cfRule>
    <cfRule type="cellIs" dxfId="3360" priority="38" operator="greaterThan">
      <formula>1</formula>
    </cfRule>
  </conditionalFormatting>
  <conditionalFormatting sqref="R162:R166">
    <cfRule type="cellIs" dxfId="3359" priority="35" operator="greaterThan">
      <formula>1</formula>
    </cfRule>
    <cfRule type="cellIs" dxfId="3358" priority="36" operator="lessThan">
      <formula>0.8</formula>
    </cfRule>
  </conditionalFormatting>
  <conditionalFormatting sqref="P162:P166">
    <cfRule type="cellIs" dxfId="3357" priority="34" operator="greaterThan">
      <formula>0</formula>
    </cfRule>
  </conditionalFormatting>
  <conditionalFormatting sqref="Q161">
    <cfRule type="cellIs" dxfId="3356" priority="33" operator="lessThan">
      <formula>0</formula>
    </cfRule>
  </conditionalFormatting>
  <conditionalFormatting sqref="R161">
    <cfRule type="cellIs" dxfId="3355" priority="31" operator="lessThan">
      <formula>0.8</formula>
    </cfRule>
    <cfRule type="cellIs" dxfId="3354" priority="32" operator="greaterThan">
      <formula>1</formula>
    </cfRule>
  </conditionalFormatting>
  <conditionalFormatting sqref="R161">
    <cfRule type="cellIs" dxfId="3353" priority="29" operator="greaterThan">
      <formula>1</formula>
    </cfRule>
    <cfRule type="cellIs" dxfId="3352" priority="30" operator="lessThan">
      <formula>0.8</formula>
    </cfRule>
  </conditionalFormatting>
  <conditionalFormatting sqref="P161">
    <cfRule type="cellIs" dxfId="3351" priority="28" operator="greaterThan">
      <formula>0</formula>
    </cfRule>
  </conditionalFormatting>
  <conditionalFormatting sqref="Q162:Q166">
    <cfRule type="cellIs" dxfId="3350" priority="27" operator="lessThan">
      <formula>0</formula>
    </cfRule>
  </conditionalFormatting>
  <conditionalFormatting sqref="R162:R166">
    <cfRule type="cellIs" dxfId="3349" priority="25" operator="lessThan">
      <formula>0.8</formula>
    </cfRule>
    <cfRule type="cellIs" dxfId="3348" priority="26" operator="greaterThan">
      <formula>1</formula>
    </cfRule>
  </conditionalFormatting>
  <conditionalFormatting sqref="R162:R166">
    <cfRule type="cellIs" dxfId="3347" priority="23" operator="greaterThan">
      <formula>1</formula>
    </cfRule>
    <cfRule type="cellIs" dxfId="3346" priority="24" operator="lessThan">
      <formula>0.8</formula>
    </cfRule>
  </conditionalFormatting>
  <conditionalFormatting sqref="P162:P166">
    <cfRule type="cellIs" dxfId="3345" priority="22" operator="greaterThan">
      <formula>0</formula>
    </cfRule>
  </conditionalFormatting>
  <conditionalFormatting sqref="Q161">
    <cfRule type="cellIs" dxfId="3344" priority="21" operator="lessThan">
      <formula>0</formula>
    </cfRule>
  </conditionalFormatting>
  <conditionalFormatting sqref="R161">
    <cfRule type="cellIs" dxfId="3343" priority="19" operator="lessThan">
      <formula>0.8</formula>
    </cfRule>
    <cfRule type="cellIs" dxfId="3342" priority="20" operator="greaterThan">
      <formula>1</formula>
    </cfRule>
  </conditionalFormatting>
  <conditionalFormatting sqref="R161">
    <cfRule type="cellIs" dxfId="3341" priority="17" operator="greaterThan">
      <formula>1</formula>
    </cfRule>
    <cfRule type="cellIs" dxfId="3340" priority="18" operator="lessThan">
      <formula>0.8</formula>
    </cfRule>
  </conditionalFormatting>
  <conditionalFormatting sqref="P161">
    <cfRule type="cellIs" dxfId="3339" priority="16" operator="greaterThan">
      <formula>0</formula>
    </cfRule>
  </conditionalFormatting>
  <conditionalFormatting sqref="P167:P168">
    <cfRule type="cellIs" dxfId="3338" priority="10" operator="greaterThan">
      <formula>0</formula>
    </cfRule>
  </conditionalFormatting>
  <conditionalFormatting sqref="R167:R168">
    <cfRule type="cellIs" dxfId="3337" priority="13" operator="lessThan">
      <formula>0.8</formula>
    </cfRule>
    <cfRule type="cellIs" dxfId="3336" priority="14" operator="greaterThan">
      <formula>1</formula>
    </cfRule>
  </conditionalFormatting>
  <conditionalFormatting sqref="R167:R168">
    <cfRule type="cellIs" dxfId="3335" priority="11" operator="greaterThan">
      <formula>1</formula>
    </cfRule>
    <cfRule type="cellIs" dxfId="3334" priority="12" operator="lessThan">
      <formula>0.8</formula>
    </cfRule>
  </conditionalFormatting>
  <conditionalFormatting sqref="Q167:Q168">
    <cfRule type="cellIs" dxfId="3333" priority="15" operator="lessThan">
      <formula>0</formula>
    </cfRule>
  </conditionalFormatting>
  <conditionalFormatting sqref="AF30">
    <cfRule type="cellIs" dxfId="3332" priority="9" operator="lessThan">
      <formula>0</formula>
    </cfRule>
  </conditionalFormatting>
  <conditionalFormatting sqref="AG30">
    <cfRule type="cellIs" dxfId="3331" priority="7" operator="greaterThan">
      <formula>1</formula>
    </cfRule>
    <cfRule type="cellIs" dxfId="3330" priority="8" operator="lessThan">
      <formula>0.8</formula>
    </cfRule>
  </conditionalFormatting>
  <conditionalFormatting sqref="Q117">
    <cfRule type="cellIs" dxfId="3329" priority="6" operator="lessThan">
      <formula>0</formula>
    </cfRule>
  </conditionalFormatting>
  <conditionalFormatting sqref="R117">
    <cfRule type="cellIs" dxfId="3328" priority="4" operator="lessThan">
      <formula>0.8</formula>
    </cfRule>
    <cfRule type="cellIs" dxfId="3327" priority="5" operator="greaterThan">
      <formula>1</formula>
    </cfRule>
  </conditionalFormatting>
  <conditionalFormatting sqref="R117">
    <cfRule type="cellIs" dxfId="3326" priority="2" operator="greaterThan">
      <formula>1</formula>
    </cfRule>
    <cfRule type="cellIs" dxfId="3325" priority="3" operator="lessThan">
      <formula>0.8</formula>
    </cfRule>
  </conditionalFormatting>
  <conditionalFormatting sqref="P117">
    <cfRule type="cellIs" dxfId="3324" priority="1" operator="greaterThan">
      <formula>0</formula>
    </cfRule>
  </conditionalFormatting>
  <dataValidations count="1">
    <dataValidation type="list" allowBlank="1" showInputMessage="1" showErrorMessage="1" sqref="AB5:AC173" xr:uid="{00000000-0002-0000-26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B1:Q38"/>
  <sheetViews>
    <sheetView zoomScale="40" zoomScaleNormal="40" workbookViewId="0">
      <selection activeCell="AD33" sqref="AD33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27" customWidth="1"/>
    <col min="4" max="17" width="14.26953125" style="2" customWidth="1"/>
    <col min="18" max="21" width="9.6328125" style="2" customWidth="1"/>
    <col min="22" max="22" width="11.26953125" style="2" customWidth="1"/>
    <col min="23" max="23" width="11.453125" style="2" customWidth="1"/>
    <col min="24" max="16384" width="8.08984375" style="2"/>
  </cols>
  <sheetData>
    <row r="1" spans="2:17" ht="27.75" customHeight="1">
      <c r="B1" s="582" t="s">
        <v>0</v>
      </c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4"/>
      <c r="N1" s="1"/>
      <c r="O1" s="1"/>
    </row>
    <row r="2" spans="2:17" ht="27.75" customHeight="1">
      <c r="B2" s="582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4"/>
      <c r="N2" s="1"/>
      <c r="O2" s="1"/>
    </row>
    <row r="3" spans="2:17" ht="46.5" customHeight="1">
      <c r="B3" s="575" t="s">
        <v>1</v>
      </c>
      <c r="C3" s="536"/>
      <c r="D3" s="585" t="s">
        <v>353</v>
      </c>
      <c r="E3" s="586"/>
      <c r="F3" s="575" t="s">
        <v>3</v>
      </c>
      <c r="G3" s="536"/>
      <c r="H3" s="587">
        <v>286081</v>
      </c>
      <c r="I3" s="588"/>
      <c r="J3" s="575" t="s">
        <v>4</v>
      </c>
      <c r="K3" s="536"/>
      <c r="L3" s="580">
        <v>9284827.9081543498</v>
      </c>
      <c r="M3" s="581"/>
      <c r="N3" s="376"/>
      <c r="O3" s="376"/>
      <c r="P3" s="376"/>
      <c r="Q3" s="376"/>
    </row>
    <row r="4" spans="2:17" ht="24" customHeight="1">
      <c r="B4" s="575" t="s">
        <v>5</v>
      </c>
      <c r="C4" s="536"/>
      <c r="D4" s="567" t="s">
        <v>5</v>
      </c>
      <c r="E4" s="568"/>
      <c r="F4" s="578" t="s">
        <v>6</v>
      </c>
      <c r="G4" s="579"/>
      <c r="H4" s="578" t="s">
        <v>7</v>
      </c>
      <c r="I4" s="579"/>
      <c r="J4" s="578" t="s">
        <v>8</v>
      </c>
      <c r="K4" s="579"/>
      <c r="L4" s="580" t="s">
        <v>9</v>
      </c>
      <c r="M4" s="581"/>
      <c r="N4" s="561" t="s">
        <v>10</v>
      </c>
      <c r="O4" s="562"/>
      <c r="P4" s="562" t="s">
        <v>11</v>
      </c>
      <c r="Q4" s="562"/>
    </row>
    <row r="5" spans="2:17" ht="24" customHeight="1">
      <c r="B5" s="563" t="s">
        <v>12</v>
      </c>
      <c r="C5" s="542"/>
      <c r="D5" s="567" t="s">
        <v>13</v>
      </c>
      <c r="E5" s="568"/>
      <c r="F5" s="567" t="s">
        <v>14</v>
      </c>
      <c r="G5" s="568"/>
      <c r="H5" s="569" t="s">
        <v>15</v>
      </c>
      <c r="I5" s="570"/>
      <c r="J5" s="571" t="s">
        <v>16</v>
      </c>
      <c r="K5" s="572"/>
      <c r="L5" s="573" t="s">
        <v>17</v>
      </c>
      <c r="M5" s="574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5" customHeight="1">
      <c r="B6" s="564"/>
      <c r="C6" s="565"/>
      <c r="D6" s="575" t="s">
        <v>21</v>
      </c>
      <c r="E6" s="536"/>
      <c r="F6" s="576">
        <f>AVERAGE(D13:O13,P13:Q13,D30:E30,G30:H30,K30:M30)</f>
        <v>364.19490941524225</v>
      </c>
      <c r="G6" s="577"/>
      <c r="H6" s="555">
        <f>AVERAGE(D13:P13,Q13)</f>
        <v>143.07807840857768</v>
      </c>
      <c r="I6" s="556"/>
      <c r="J6" s="555">
        <f>AVERAGE(D30:E30,G30:H30)</f>
        <v>736.25</v>
      </c>
      <c r="K6" s="556"/>
      <c r="L6" s="557">
        <f>AVERAGE(K30:M30)</f>
        <v>900</v>
      </c>
      <c r="M6" s="558"/>
      <c r="N6" s="559">
        <v>0</v>
      </c>
      <c r="O6" s="544">
        <v>0</v>
      </c>
      <c r="P6" s="560">
        <v>5</v>
      </c>
      <c r="Q6" s="544">
        <v>7</v>
      </c>
    </row>
    <row r="7" spans="2:17" s="5" customFormat="1" ht="39.65" customHeight="1">
      <c r="B7" s="564"/>
      <c r="C7" s="565"/>
      <c r="D7" s="545" t="s">
        <v>22</v>
      </c>
      <c r="E7" s="546"/>
      <c r="F7" s="547">
        <f>AVERAGE(D14:O14,P14:Q14,D31:E31,K31:M31,G31:H31)</f>
        <v>344.76418902811338</v>
      </c>
      <c r="G7" s="548"/>
      <c r="H7" s="549">
        <f>AVERAGE(D14:P14,Q14)</f>
        <v>128.53955699641696</v>
      </c>
      <c r="I7" s="550"/>
      <c r="J7" s="549">
        <f>AVERAGE(D31:E31,G31:H31)</f>
        <v>748.53758241175797</v>
      </c>
      <c r="K7" s="550"/>
      <c r="L7" s="551">
        <f>AVERAGE(K31:M31)</f>
        <v>815.44794733117021</v>
      </c>
      <c r="M7" s="552"/>
      <c r="N7" s="559"/>
      <c r="O7" s="544"/>
      <c r="P7" s="560"/>
      <c r="Q7" s="544"/>
    </row>
    <row r="8" spans="2:17" s="5" customFormat="1" ht="39.65" customHeight="1">
      <c r="B8" s="566"/>
      <c r="C8" s="543"/>
      <c r="D8" s="545" t="s">
        <v>23</v>
      </c>
      <c r="E8" s="546"/>
      <c r="F8" s="553">
        <f>AVERAGE(D15:O15,P15:Q15,D32:E32,G32:H32,K32:M32)</f>
        <v>0.91343113405565945</v>
      </c>
      <c r="G8" s="554"/>
      <c r="H8" s="553">
        <f>AVERAGE(D15:O15,P15:Q15)</f>
        <v>0.89120591572462171</v>
      </c>
      <c r="I8" s="554"/>
      <c r="J8" s="553">
        <f>AVERAGE(D32:E32,G32:H32)</f>
        <v>0.99675279264672878</v>
      </c>
      <c r="K8" s="554"/>
      <c r="L8" s="553">
        <f>AVERAGE(K32:M32)</f>
        <v>0.90605327481241138</v>
      </c>
      <c r="M8" s="554"/>
      <c r="N8" s="559"/>
      <c r="O8" s="544"/>
      <c r="P8" s="560"/>
      <c r="Q8" s="544"/>
    </row>
    <row r="9" spans="2:17" ht="25.5" customHeight="1" thickBot="1"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2:17" ht="30" customHeight="1">
      <c r="B10" s="532" t="s">
        <v>24</v>
      </c>
      <c r="C10" s="538"/>
      <c r="D10" s="539" t="s">
        <v>25</v>
      </c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1"/>
    </row>
    <row r="11" spans="2:17" ht="17.25" customHeight="1">
      <c r="B11" s="523" t="s">
        <v>26</v>
      </c>
      <c r="C11" s="542"/>
      <c r="D11" s="377">
        <v>1</v>
      </c>
      <c r="E11" s="377">
        <v>2</v>
      </c>
      <c r="F11" s="377">
        <v>3</v>
      </c>
      <c r="G11" s="377">
        <v>4</v>
      </c>
      <c r="H11" s="377">
        <v>5</v>
      </c>
      <c r="I11" s="377">
        <v>6</v>
      </c>
      <c r="J11" s="377">
        <v>7</v>
      </c>
      <c r="K11" s="377">
        <v>8</v>
      </c>
      <c r="L11" s="377">
        <v>9</v>
      </c>
      <c r="M11" s="377">
        <v>10</v>
      </c>
      <c r="N11" s="377">
        <v>11</v>
      </c>
      <c r="O11" s="377">
        <v>12</v>
      </c>
      <c r="P11" s="377">
        <v>13</v>
      </c>
      <c r="Q11" s="378">
        <v>14</v>
      </c>
    </row>
    <row r="12" spans="2:17" ht="34" customHeight="1">
      <c r="B12" s="525"/>
      <c r="C12" s="543"/>
      <c r="D12" s="14" t="s">
        <v>27</v>
      </c>
      <c r="E12" s="377" t="s">
        <v>28</v>
      </c>
      <c r="F12" s="377" t="s">
        <v>29</v>
      </c>
      <c r="G12" s="377" t="s">
        <v>30</v>
      </c>
      <c r="H12" s="14" t="s">
        <v>31</v>
      </c>
      <c r="I12" s="377" t="s">
        <v>32</v>
      </c>
      <c r="J12" s="377" t="s">
        <v>33</v>
      </c>
      <c r="K12" s="377" t="s">
        <v>34</v>
      </c>
      <c r="L12" s="377" t="s">
        <v>35</v>
      </c>
      <c r="M12" s="377" t="s">
        <v>36</v>
      </c>
      <c r="N12" s="377" t="s">
        <v>37</v>
      </c>
      <c r="O12" s="377" t="s">
        <v>38</v>
      </c>
      <c r="P12" s="377" t="s">
        <v>39</v>
      </c>
      <c r="Q12" s="378" t="s">
        <v>40</v>
      </c>
    </row>
    <row r="13" spans="2:17" ht="40" customHeight="1">
      <c r="B13" s="527" t="s">
        <v>12</v>
      </c>
      <c r="C13" s="14" t="s">
        <v>41</v>
      </c>
      <c r="D13" s="19">
        <v>137.36842105263159</v>
      </c>
      <c r="E13" s="19">
        <v>120.47303921568628</v>
      </c>
      <c r="F13" s="19">
        <v>127.80952380952382</v>
      </c>
      <c r="G13" s="19">
        <v>369.04761904761904</v>
      </c>
      <c r="H13" s="19">
        <v>228.57142857142858</v>
      </c>
      <c r="I13" s="19">
        <v>96.406127363226005</v>
      </c>
      <c r="J13" s="19">
        <v>81.949456975772748</v>
      </c>
      <c r="K13" s="19">
        <v>106.62045125067571</v>
      </c>
      <c r="L13" s="19">
        <v>131.9663961038961</v>
      </c>
      <c r="M13" s="19">
        <v>81.623989946855929</v>
      </c>
      <c r="N13" s="19">
        <v>84.321731488648098</v>
      </c>
      <c r="O13" s="19">
        <v>80.035087719298247</v>
      </c>
      <c r="P13" s="19">
        <v>206.89982517482517</v>
      </c>
      <c r="Q13" s="21">
        <v>150</v>
      </c>
    </row>
    <row r="14" spans="2:17" ht="40" customHeight="1">
      <c r="B14" s="528"/>
      <c r="C14" s="14" t="s">
        <v>42</v>
      </c>
      <c r="D14" s="19">
        <v>122.97303458135794</v>
      </c>
      <c r="E14" s="19">
        <v>103.275904799222</v>
      </c>
      <c r="F14" s="19">
        <v>112.14021666878807</v>
      </c>
      <c r="G14" s="19">
        <v>329.37179712061953</v>
      </c>
      <c r="H14" s="19">
        <v>220.89804947754956</v>
      </c>
      <c r="I14" s="19">
        <v>85.452613744602417</v>
      </c>
      <c r="J14" s="19">
        <v>71.514174828029539</v>
      </c>
      <c r="K14" s="19">
        <v>96.910595001761578</v>
      </c>
      <c r="L14" s="19">
        <v>114.53143796479598</v>
      </c>
      <c r="M14" s="19">
        <v>70.675937138807043</v>
      </c>
      <c r="N14" s="19">
        <v>75.687818193775414</v>
      </c>
      <c r="O14" s="19">
        <v>67.630297841105772</v>
      </c>
      <c r="P14" s="19">
        <v>188.8225973402082</v>
      </c>
      <c r="Q14" s="9">
        <v>139.6693232492145</v>
      </c>
    </row>
    <row r="15" spans="2:17" ht="40" customHeight="1">
      <c r="B15" s="529"/>
      <c r="C15" s="377" t="s">
        <v>43</v>
      </c>
      <c r="D15" s="10">
        <f t="shared" ref="D15:Q15" si="0">D14/D13</f>
        <v>0.8952059988681228</v>
      </c>
      <c r="E15" s="10">
        <f t="shared" si="0"/>
        <v>0.85725325327208057</v>
      </c>
      <c r="F15" s="10">
        <f t="shared" si="0"/>
        <v>0.87740109912241027</v>
      </c>
      <c r="G15" s="10">
        <f t="shared" si="0"/>
        <v>0.8924913212300658</v>
      </c>
      <c r="H15" s="10">
        <f t="shared" si="0"/>
        <v>0.96642896646427934</v>
      </c>
      <c r="I15" s="10">
        <f t="shared" si="0"/>
        <v>0.88638156185493877</v>
      </c>
      <c r="J15" s="10">
        <f t="shared" si="0"/>
        <v>0.87266197321077721</v>
      </c>
      <c r="K15" s="10">
        <f t="shared" si="0"/>
        <v>0.90893064008812663</v>
      </c>
      <c r="L15" s="10">
        <f t="shared" si="0"/>
        <v>0.86788335020247342</v>
      </c>
      <c r="M15" s="10">
        <f t="shared" si="0"/>
        <v>0.86587211902803352</v>
      </c>
      <c r="N15" s="10">
        <f t="shared" si="0"/>
        <v>0.89760749521569028</v>
      </c>
      <c r="O15" s="10">
        <f t="shared" si="0"/>
        <v>0.84500810542372407</v>
      </c>
      <c r="P15" s="379">
        <f t="shared" si="0"/>
        <v>0.91262811450255132</v>
      </c>
      <c r="Q15" s="11">
        <f t="shared" si="0"/>
        <v>0.93112882166142996</v>
      </c>
    </row>
    <row r="16" spans="2:17" ht="22.9" customHeight="1">
      <c r="B16" s="530" t="s">
        <v>44</v>
      </c>
      <c r="C16" s="377" t="s">
        <v>45</v>
      </c>
      <c r="D16" s="12">
        <v>0.25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0">
        <v>0.17361111111111113</v>
      </c>
    </row>
    <row r="17" spans="2:17" ht="22.9" customHeight="1">
      <c r="B17" s="531"/>
      <c r="C17" s="377" t="s">
        <v>46</v>
      </c>
      <c r="D17" s="12">
        <v>0.75347222222222221</v>
      </c>
      <c r="E17" s="12">
        <v>0.69236111111111109</v>
      </c>
      <c r="F17" s="12">
        <v>0.68333333333333324</v>
      </c>
      <c r="G17" s="12">
        <v>0.68541666666666667</v>
      </c>
      <c r="H17" s="12">
        <v>0.71944444444444444</v>
      </c>
      <c r="I17" s="12">
        <v>0.7749999999999998</v>
      </c>
      <c r="J17" s="12">
        <v>0.85069444444444442</v>
      </c>
      <c r="K17" s="12">
        <v>0.79166666666666652</v>
      </c>
      <c r="L17" s="12">
        <v>0.91388888888888853</v>
      </c>
      <c r="M17" s="12">
        <v>0.94513888888888886</v>
      </c>
      <c r="N17" s="12">
        <v>0.94444444444444453</v>
      </c>
      <c r="O17" s="22">
        <v>0.95138888888888884</v>
      </c>
      <c r="P17" s="12">
        <v>0.57986111111111105</v>
      </c>
      <c r="Q17" s="380">
        <v>0.61458333333333337</v>
      </c>
    </row>
    <row r="18" spans="2:17" ht="22.9" customHeight="1">
      <c r="B18" s="534" t="s">
        <v>47</v>
      </c>
      <c r="C18" s="381" t="s">
        <v>48</v>
      </c>
      <c r="D18" s="382" t="s">
        <v>49</v>
      </c>
      <c r="E18" s="382" t="s">
        <v>49</v>
      </c>
      <c r="F18" s="382" t="s">
        <v>49</v>
      </c>
      <c r="G18" s="382" t="s">
        <v>49</v>
      </c>
      <c r="H18" s="382" t="s">
        <v>49</v>
      </c>
      <c r="I18" s="382" t="s">
        <v>49</v>
      </c>
      <c r="J18" s="382" t="s">
        <v>49</v>
      </c>
      <c r="K18" s="382" t="s">
        <v>49</v>
      </c>
      <c r="L18" s="382" t="s">
        <v>49</v>
      </c>
      <c r="M18" s="382" t="s">
        <v>49</v>
      </c>
      <c r="N18" s="382" t="s">
        <v>49</v>
      </c>
      <c r="O18" s="382" t="s">
        <v>49</v>
      </c>
      <c r="P18" s="382" t="s">
        <v>49</v>
      </c>
      <c r="Q18" s="383"/>
    </row>
    <row r="19" spans="2:17" ht="22.9" customHeight="1">
      <c r="B19" s="535"/>
      <c r="C19" s="381" t="s">
        <v>50</v>
      </c>
      <c r="D19" s="382" t="s">
        <v>49</v>
      </c>
      <c r="E19" s="382" t="s">
        <v>49</v>
      </c>
      <c r="F19" s="382" t="s">
        <v>49</v>
      </c>
      <c r="G19" s="382" t="s">
        <v>49</v>
      </c>
      <c r="H19" s="382" t="s">
        <v>49</v>
      </c>
      <c r="I19" s="382" t="s">
        <v>49</v>
      </c>
      <c r="J19" s="382" t="s">
        <v>49</v>
      </c>
      <c r="K19" s="382" t="s">
        <v>49</v>
      </c>
      <c r="L19" s="382" t="s">
        <v>49</v>
      </c>
      <c r="M19" s="382" t="s">
        <v>49</v>
      </c>
      <c r="N19" s="382" t="s">
        <v>49</v>
      </c>
      <c r="O19" s="382" t="s">
        <v>49</v>
      </c>
      <c r="P19" s="382" t="s">
        <v>49</v>
      </c>
      <c r="Q19" s="383"/>
    </row>
    <row r="20" spans="2:17" ht="22.9" customHeight="1">
      <c r="B20" s="534" t="s">
        <v>51</v>
      </c>
      <c r="C20" s="381" t="s">
        <v>48</v>
      </c>
      <c r="D20" s="382" t="s">
        <v>49</v>
      </c>
      <c r="E20" s="382" t="s">
        <v>49</v>
      </c>
      <c r="F20" s="382" t="s">
        <v>49</v>
      </c>
      <c r="G20" s="382">
        <v>1</v>
      </c>
      <c r="H20" s="382" t="s">
        <v>49</v>
      </c>
      <c r="I20" s="382" t="s">
        <v>49</v>
      </c>
      <c r="J20" s="382" t="s">
        <v>49</v>
      </c>
      <c r="K20" s="382" t="s">
        <v>49</v>
      </c>
      <c r="L20" s="382">
        <v>1</v>
      </c>
      <c r="M20" s="382" t="s">
        <v>49</v>
      </c>
      <c r="N20" s="382">
        <v>1</v>
      </c>
      <c r="O20" s="382">
        <v>2</v>
      </c>
      <c r="P20" s="382" t="s">
        <v>49</v>
      </c>
      <c r="Q20" s="383"/>
    </row>
    <row r="21" spans="2:17" ht="22.9" customHeight="1">
      <c r="B21" s="535"/>
      <c r="C21" s="381" t="s">
        <v>52</v>
      </c>
      <c r="D21" s="382" t="s">
        <v>49</v>
      </c>
      <c r="E21" s="382" t="s">
        <v>49</v>
      </c>
      <c r="F21" s="382" t="s">
        <v>49</v>
      </c>
      <c r="G21" s="382" t="s">
        <v>49</v>
      </c>
      <c r="H21" s="382" t="s">
        <v>49</v>
      </c>
      <c r="I21" s="382" t="s">
        <v>49</v>
      </c>
      <c r="J21" s="382">
        <v>2</v>
      </c>
      <c r="K21" s="382">
        <v>2</v>
      </c>
      <c r="L21" s="382">
        <v>2</v>
      </c>
      <c r="M21" s="382">
        <v>1</v>
      </c>
      <c r="N21" s="382" t="s">
        <v>49</v>
      </c>
      <c r="O21" s="382" t="s">
        <v>49</v>
      </c>
      <c r="P21" s="382" t="s">
        <v>49</v>
      </c>
      <c r="Q21" s="383"/>
    </row>
    <row r="22" spans="2:17" ht="22.9" customHeight="1">
      <c r="B22" s="513" t="s">
        <v>53</v>
      </c>
      <c r="C22" s="536"/>
      <c r="D22" s="384">
        <v>19.666666666666668</v>
      </c>
      <c r="E22" s="384">
        <v>17.833333333333332</v>
      </c>
      <c r="F22" s="384">
        <v>13.714285714285714</v>
      </c>
      <c r="G22" s="384">
        <v>5.666666666666667</v>
      </c>
      <c r="H22" s="384">
        <v>6.6</v>
      </c>
      <c r="I22" s="384">
        <v>17.285714285714285</v>
      </c>
      <c r="J22" s="384">
        <v>18</v>
      </c>
      <c r="K22" s="384">
        <v>16.25</v>
      </c>
      <c r="L22" s="384">
        <v>14.75</v>
      </c>
      <c r="M22" s="384">
        <v>18.714285714285715</v>
      </c>
      <c r="N22" s="384">
        <v>17.75</v>
      </c>
      <c r="O22" s="384">
        <v>18.8</v>
      </c>
      <c r="P22" s="384">
        <v>11.75</v>
      </c>
      <c r="Q22" s="385">
        <v>12</v>
      </c>
    </row>
    <row r="23" spans="2:17" ht="22.9" customHeight="1">
      <c r="B23" s="513" t="s">
        <v>54</v>
      </c>
      <c r="C23" s="536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17" ht="22.9" customHeight="1">
      <c r="B24" s="513" t="s">
        <v>60</v>
      </c>
      <c r="C24" s="5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9" customHeight="1" thickBot="1">
      <c r="B25" s="515" t="s">
        <v>61</v>
      </c>
      <c r="C25" s="537"/>
      <c r="D25" s="16"/>
      <c r="E25" s="17" t="s">
        <v>62</v>
      </c>
      <c r="F25" s="17"/>
      <c r="G25" s="17" t="s">
        <v>306</v>
      </c>
      <c r="H25" s="17" t="s">
        <v>306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</row>
    <row r="26" spans="2:17" ht="18.5" thickBot="1"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</row>
    <row r="27" spans="2:17" ht="30" customHeight="1">
      <c r="B27" s="532"/>
      <c r="C27" s="533"/>
      <c r="D27" s="517" t="s">
        <v>66</v>
      </c>
      <c r="E27" s="518"/>
      <c r="F27" s="518"/>
      <c r="G27" s="518"/>
      <c r="H27" s="519"/>
      <c r="I27" s="520" t="s">
        <v>67</v>
      </c>
      <c r="J27" s="521"/>
      <c r="K27" s="521"/>
      <c r="L27" s="521"/>
      <c r="M27" s="522"/>
      <c r="N27" s="376"/>
      <c r="O27" s="376"/>
      <c r="P27" s="376"/>
      <c r="Q27" s="376"/>
    </row>
    <row r="28" spans="2:17" ht="17.25" customHeight="1">
      <c r="B28" s="523" t="s">
        <v>26</v>
      </c>
      <c r="C28" s="524"/>
      <c r="D28" s="386">
        <v>1</v>
      </c>
      <c r="E28" s="387">
        <v>2</v>
      </c>
      <c r="F28" s="377">
        <v>3</v>
      </c>
      <c r="G28" s="377">
        <v>4</v>
      </c>
      <c r="H28" s="378">
        <v>5</v>
      </c>
      <c r="I28" s="386">
        <v>1</v>
      </c>
      <c r="J28" s="377">
        <v>2</v>
      </c>
      <c r="K28" s="377">
        <v>3</v>
      </c>
      <c r="L28" s="377">
        <v>4</v>
      </c>
      <c r="M28" s="378">
        <v>5</v>
      </c>
      <c r="N28" s="376"/>
      <c r="O28" s="376"/>
      <c r="P28" s="376"/>
      <c r="Q28" s="376"/>
    </row>
    <row r="29" spans="2:17" ht="37.5" customHeight="1">
      <c r="B29" s="525"/>
      <c r="C29" s="526"/>
      <c r="D29" s="388" t="s">
        <v>68</v>
      </c>
      <c r="E29" s="389" t="s">
        <v>69</v>
      </c>
      <c r="F29" s="14" t="s">
        <v>70</v>
      </c>
      <c r="G29" s="14" t="s">
        <v>71</v>
      </c>
      <c r="H29" s="390" t="s">
        <v>72</v>
      </c>
      <c r="I29" s="388" t="s">
        <v>73</v>
      </c>
      <c r="J29" s="14" t="s">
        <v>69</v>
      </c>
      <c r="K29" s="14" t="s">
        <v>70</v>
      </c>
      <c r="L29" s="14" t="s">
        <v>71</v>
      </c>
      <c r="M29" s="390" t="s">
        <v>72</v>
      </c>
      <c r="N29" s="376"/>
      <c r="O29" s="376"/>
      <c r="P29" s="376"/>
      <c r="Q29" s="376"/>
    </row>
    <row r="30" spans="2:17" ht="40" customHeight="1">
      <c r="B30" s="527" t="s">
        <v>12</v>
      </c>
      <c r="C30" s="391" t="s">
        <v>41</v>
      </c>
      <c r="D30" s="20">
        <v>320</v>
      </c>
      <c r="E30" s="392">
        <v>825</v>
      </c>
      <c r="F30" s="19">
        <v>825</v>
      </c>
      <c r="G30" s="19">
        <v>900</v>
      </c>
      <c r="H30" s="21">
        <v>900</v>
      </c>
      <c r="I30" s="393">
        <v>680</v>
      </c>
      <c r="J30" s="19">
        <v>825</v>
      </c>
      <c r="K30" s="19">
        <v>900</v>
      </c>
      <c r="L30" s="19">
        <v>900</v>
      </c>
      <c r="M30" s="21">
        <v>900</v>
      </c>
      <c r="N30" s="376"/>
      <c r="O30" s="376"/>
      <c r="P30" s="376"/>
      <c r="Q30" s="376"/>
    </row>
    <row r="31" spans="2:17" ht="40" customHeight="1">
      <c r="B31" s="528"/>
      <c r="C31" s="391" t="s">
        <v>42</v>
      </c>
      <c r="D31" s="394">
        <v>287.80769230769249</v>
      </c>
      <c r="E31" s="8">
        <v>797.59109730848877</v>
      </c>
      <c r="F31" s="8">
        <v>0</v>
      </c>
      <c r="G31" s="8">
        <v>925.90565317035998</v>
      </c>
      <c r="H31" s="395">
        <v>982.84588686049085</v>
      </c>
      <c r="I31" s="394">
        <v>0</v>
      </c>
      <c r="J31" s="8">
        <v>0</v>
      </c>
      <c r="K31" s="8">
        <v>638.66098484848567</v>
      </c>
      <c r="L31" s="8">
        <v>920.270000000001</v>
      </c>
      <c r="M31" s="395">
        <v>887.41285714502385</v>
      </c>
      <c r="N31" s="376"/>
      <c r="O31" s="376"/>
      <c r="P31" s="376"/>
      <c r="Q31" s="376"/>
    </row>
    <row r="32" spans="2:17" ht="40" customHeight="1">
      <c r="B32" s="529"/>
      <c r="C32" s="396" t="s">
        <v>43</v>
      </c>
      <c r="D32" s="397">
        <f t="shared" ref="D32:M32" si="1">D31/D30</f>
        <v>0.89939903846153901</v>
      </c>
      <c r="E32" s="10">
        <f t="shared" si="1"/>
        <v>0.96677708764665304</v>
      </c>
      <c r="F32" s="10">
        <f t="shared" si="1"/>
        <v>0</v>
      </c>
      <c r="G32" s="10">
        <f t="shared" si="1"/>
        <v>1.0287840590781778</v>
      </c>
      <c r="H32" s="10">
        <f t="shared" si="1"/>
        <v>1.0920509854005453</v>
      </c>
      <c r="I32" s="394">
        <f t="shared" si="1"/>
        <v>0</v>
      </c>
      <c r="J32" s="10">
        <f t="shared" si="1"/>
        <v>0</v>
      </c>
      <c r="K32" s="10">
        <f t="shared" si="1"/>
        <v>0.70962331649831745</v>
      </c>
      <c r="L32" s="10">
        <f t="shared" si="1"/>
        <v>1.0225222222222234</v>
      </c>
      <c r="M32" s="11">
        <f t="shared" si="1"/>
        <v>0.98601428571669314</v>
      </c>
      <c r="N32" s="376"/>
      <c r="O32" s="376"/>
      <c r="P32" s="376"/>
      <c r="Q32" s="376"/>
    </row>
    <row r="33" spans="2:17" ht="25.9" customHeight="1">
      <c r="B33" s="530" t="s">
        <v>44</v>
      </c>
      <c r="C33" s="396" t="s">
        <v>45</v>
      </c>
      <c r="D33" s="398">
        <v>0.1875</v>
      </c>
      <c r="E33" s="12">
        <v>0.18055555555555555</v>
      </c>
      <c r="F33" s="12">
        <v>0</v>
      </c>
      <c r="G33" s="12">
        <v>3211.4285714285829</v>
      </c>
      <c r="H33" s="380">
        <v>0.18055555555555555</v>
      </c>
      <c r="I33" s="39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5.2083333333333336E-2</v>
      </c>
      <c r="N33" s="376"/>
      <c r="O33" s="376"/>
      <c r="P33" s="376"/>
      <c r="Q33" s="376"/>
    </row>
    <row r="34" spans="2:17" ht="25.9" customHeight="1">
      <c r="B34" s="531"/>
      <c r="C34" s="396" t="s">
        <v>46</v>
      </c>
      <c r="D34" s="398">
        <v>0.22708333333333333</v>
      </c>
      <c r="E34" s="12">
        <v>0.32013888888888892</v>
      </c>
      <c r="F34" s="12">
        <v>0</v>
      </c>
      <c r="G34" s="12">
        <v>1101.8181818181827</v>
      </c>
      <c r="H34" s="380">
        <v>0.42499999999999999</v>
      </c>
      <c r="I34" s="23">
        <v>0</v>
      </c>
      <c r="J34" s="12">
        <v>0.77777777777777779</v>
      </c>
      <c r="K34" s="12">
        <v>0.86805555555555547</v>
      </c>
      <c r="L34" s="12">
        <v>1.0972222222222221</v>
      </c>
      <c r="M34" s="13">
        <v>46126.038194444445</v>
      </c>
      <c r="N34" s="376"/>
      <c r="O34" s="376"/>
      <c r="P34" s="376"/>
      <c r="Q34" s="376"/>
    </row>
    <row r="35" spans="2:17" ht="25.9" customHeight="1">
      <c r="B35" s="513" t="s">
        <v>53</v>
      </c>
      <c r="C35" s="514"/>
      <c r="D35" s="399">
        <v>5.5</v>
      </c>
      <c r="E35" s="400">
        <v>3.6666666666666665</v>
      </c>
      <c r="F35" s="400">
        <v>0</v>
      </c>
      <c r="G35" s="400">
        <v>3.6</v>
      </c>
      <c r="H35" s="401">
        <v>3.4</v>
      </c>
      <c r="I35" s="402">
        <v>0</v>
      </c>
      <c r="J35" s="400">
        <v>0</v>
      </c>
      <c r="K35" s="400">
        <v>3.75</v>
      </c>
      <c r="L35" s="400">
        <v>3.4</v>
      </c>
      <c r="M35" s="385">
        <v>3.4285714285714284</v>
      </c>
      <c r="N35" s="376"/>
      <c r="O35" s="376"/>
      <c r="P35" s="376"/>
      <c r="Q35" s="376"/>
    </row>
    <row r="36" spans="2:17" ht="25.9" customHeight="1">
      <c r="B36" s="513" t="s">
        <v>54</v>
      </c>
      <c r="C36" s="514"/>
      <c r="D36" s="403" t="s">
        <v>68</v>
      </c>
      <c r="E36" s="24" t="s">
        <v>74</v>
      </c>
      <c r="F36" s="24" t="s">
        <v>74</v>
      </c>
      <c r="G36" s="24" t="s">
        <v>75</v>
      </c>
      <c r="H36" s="15" t="s">
        <v>75</v>
      </c>
      <c r="I36" s="404" t="s">
        <v>76</v>
      </c>
      <c r="J36" s="24" t="s">
        <v>74</v>
      </c>
      <c r="K36" s="24" t="s">
        <v>74</v>
      </c>
      <c r="L36" s="24" t="s">
        <v>75</v>
      </c>
      <c r="M36" s="15" t="s">
        <v>75</v>
      </c>
      <c r="N36" s="376"/>
      <c r="O36" s="376"/>
      <c r="P36" s="376"/>
      <c r="Q36" s="376"/>
    </row>
    <row r="37" spans="2:17" ht="25.9" customHeight="1">
      <c r="B37" s="513" t="s">
        <v>60</v>
      </c>
      <c r="C37" s="514"/>
      <c r="D37" s="405"/>
      <c r="E37" s="406"/>
      <c r="F37" s="407"/>
      <c r="G37" s="407"/>
      <c r="H37" s="408"/>
      <c r="I37" s="25"/>
      <c r="J37" s="24"/>
      <c r="K37" s="24"/>
      <c r="L37" s="24"/>
      <c r="M37" s="15"/>
      <c r="N37" s="376"/>
      <c r="O37" s="376"/>
      <c r="P37" s="376"/>
      <c r="Q37" s="376"/>
    </row>
    <row r="38" spans="2:17" ht="25.9" customHeight="1" thickBot="1">
      <c r="B38" s="515" t="s">
        <v>61</v>
      </c>
      <c r="C38" s="516"/>
      <c r="D38" s="26"/>
      <c r="E38" s="409"/>
      <c r="F38" s="17"/>
      <c r="G38" s="16"/>
      <c r="H38" s="18"/>
      <c r="I38" s="26"/>
      <c r="J38" s="16"/>
      <c r="K38" s="16"/>
      <c r="L38" s="16"/>
      <c r="M38" s="18"/>
      <c r="N38" s="376"/>
      <c r="O38" s="376"/>
      <c r="P38" s="376"/>
      <c r="Q38" s="376"/>
    </row>
  </sheetData>
  <autoFilter ref="B10:Q25" xr:uid="{00000000-0009-0000-0000-000027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323" priority="4" operator="lessThan">
      <formula>0.8</formula>
    </cfRule>
  </conditionalFormatting>
  <conditionalFormatting sqref="J32:L32">
    <cfRule type="cellIs" dxfId="3322" priority="3" operator="lessThan">
      <formula>0.8</formula>
    </cfRule>
  </conditionalFormatting>
  <conditionalFormatting sqref="M32">
    <cfRule type="cellIs" dxfId="3321" priority="2" operator="lessThan">
      <formula>0.8</formula>
    </cfRule>
  </conditionalFormatting>
  <conditionalFormatting sqref="H32">
    <cfRule type="cellIs" dxfId="3320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8" tint="0.79998168889431442"/>
    <pageSetUpPr fitToPage="1"/>
  </sheetPr>
  <dimension ref="A1:R126"/>
  <sheetViews>
    <sheetView zoomScale="70" zoomScaleNormal="70" workbookViewId="0">
      <selection activeCell="R34" sqref="R34"/>
    </sheetView>
  </sheetViews>
  <sheetFormatPr defaultColWidth="7.90625" defaultRowHeight="15.5"/>
  <cols>
    <col min="1" max="1" width="13.6328125" style="289" customWidth="1"/>
    <col min="2" max="2" width="12.7265625" style="289" customWidth="1"/>
    <col min="3" max="3" width="12.7265625" style="358" hidden="1" customWidth="1"/>
    <col min="4" max="5" width="18.36328125" style="289" customWidth="1"/>
    <col min="6" max="6" width="9.7265625" style="356" customWidth="1"/>
    <col min="7" max="7" width="21.08984375" style="289" bestFit="1" customWidth="1"/>
    <col min="8" max="8" width="15.6328125" style="289" customWidth="1"/>
    <col min="9" max="9" width="12.26953125" style="289" bestFit="1" customWidth="1"/>
    <col min="10" max="15" width="9.7265625" style="289" customWidth="1"/>
    <col min="16" max="16" width="9.7265625" style="357" customWidth="1"/>
    <col min="17" max="18" width="9.7265625" style="289" customWidth="1"/>
    <col min="19" max="16384" width="7.90625" style="289"/>
  </cols>
  <sheetData>
    <row r="1" spans="1:18" ht="26.25" customHeight="1">
      <c r="A1" s="280" t="s">
        <v>77</v>
      </c>
      <c r="B1" s="281"/>
      <c r="C1" s="282"/>
      <c r="D1" s="283" t="s">
        <v>78</v>
      </c>
      <c r="E1" s="284">
        <f>SUM(G5:G124)</f>
        <v>95302</v>
      </c>
      <c r="F1" s="285" t="s">
        <v>4</v>
      </c>
      <c r="G1" s="286">
        <f>SUM(H5:H124)</f>
        <v>1779472.6814415585</v>
      </c>
      <c r="H1" s="287" t="s">
        <v>79</v>
      </c>
      <c r="I1" s="288">
        <f>+J16+J64+J24+J38+J51+J81+J100+J91+J57+J124+J111</f>
        <v>35.345238095238095</v>
      </c>
      <c r="J1" s="589" t="s">
        <v>80</v>
      </c>
      <c r="K1" s="590"/>
      <c r="L1" s="591"/>
      <c r="M1" s="589" t="s">
        <v>81</v>
      </c>
      <c r="N1" s="590"/>
      <c r="O1" s="590"/>
      <c r="P1" s="590"/>
      <c r="Q1" s="590"/>
      <c r="R1" s="591"/>
    </row>
    <row r="2" spans="1:18" ht="26.25" customHeight="1" thickBot="1">
      <c r="A2" s="595" t="s">
        <v>354</v>
      </c>
      <c r="B2" s="596"/>
      <c r="C2" s="290"/>
      <c r="D2" s="410" t="s">
        <v>83</v>
      </c>
      <c r="E2" s="291">
        <f>AVERAGE(L16,L24,L38,L51,L100,L111,L91)</f>
        <v>556.7998195427765</v>
      </c>
      <c r="F2" s="292" t="s">
        <v>84</v>
      </c>
      <c r="G2" s="293">
        <f>G1/E1</f>
        <v>18.671934287229632</v>
      </c>
      <c r="H2" s="294" t="s">
        <v>85</v>
      </c>
      <c r="I2" s="295">
        <f>COUNT(I5:I124)</f>
        <v>0</v>
      </c>
      <c r="J2" s="592"/>
      <c r="K2" s="593"/>
      <c r="L2" s="594"/>
      <c r="M2" s="592"/>
      <c r="N2" s="593"/>
      <c r="O2" s="593"/>
      <c r="P2" s="593"/>
      <c r="Q2" s="593"/>
      <c r="R2" s="594"/>
    </row>
    <row r="3" spans="1:18" ht="23.25" customHeight="1">
      <c r="A3" s="597" t="s">
        <v>86</v>
      </c>
      <c r="B3" s="599" t="s">
        <v>87</v>
      </c>
      <c r="C3" s="412"/>
      <c r="D3" s="600" t="s">
        <v>88</v>
      </c>
      <c r="E3" s="600"/>
      <c r="F3" s="601" t="s">
        <v>89</v>
      </c>
      <c r="G3" s="602" t="s">
        <v>90</v>
      </c>
      <c r="H3" s="600" t="s">
        <v>91</v>
      </c>
      <c r="I3" s="603" t="s">
        <v>92</v>
      </c>
      <c r="J3" s="605" t="s">
        <v>93</v>
      </c>
      <c r="K3" s="607" t="s">
        <v>94</v>
      </c>
      <c r="L3" s="609" t="s">
        <v>83</v>
      </c>
      <c r="M3" s="611" t="s">
        <v>95</v>
      </c>
      <c r="N3" s="611"/>
      <c r="O3" s="605" t="s">
        <v>96</v>
      </c>
      <c r="P3" s="612" t="s">
        <v>97</v>
      </c>
      <c r="Q3" s="605" t="s">
        <v>98</v>
      </c>
      <c r="R3" s="605"/>
    </row>
    <row r="4" spans="1:18" ht="15.75" customHeight="1">
      <c r="A4" s="598"/>
      <c r="B4" s="599"/>
      <c r="C4" s="412"/>
      <c r="D4" s="600"/>
      <c r="E4" s="600"/>
      <c r="F4" s="601"/>
      <c r="G4" s="602"/>
      <c r="H4" s="600"/>
      <c r="I4" s="604"/>
      <c r="J4" s="606"/>
      <c r="K4" s="608"/>
      <c r="L4" s="610"/>
      <c r="M4" s="415" t="s">
        <v>99</v>
      </c>
      <c r="N4" s="415" t="s">
        <v>100</v>
      </c>
      <c r="O4" s="606"/>
      <c r="P4" s="613"/>
      <c r="Q4" s="296" t="s">
        <v>101</v>
      </c>
      <c r="R4" s="296" t="s">
        <v>102</v>
      </c>
    </row>
    <row r="5" spans="1:18">
      <c r="A5" s="614" t="s">
        <v>103</v>
      </c>
      <c r="B5" s="297">
        <v>0</v>
      </c>
      <c r="C5" s="297"/>
      <c r="D5" s="298" t="s">
        <v>104</v>
      </c>
      <c r="E5" s="298"/>
      <c r="F5" s="299" t="s">
        <v>105</v>
      </c>
      <c r="G5" s="412">
        <v>3042</v>
      </c>
      <c r="H5" s="300">
        <f>F5*G5</f>
        <v>0</v>
      </c>
      <c r="I5" s="413"/>
      <c r="J5" s="301">
        <v>9</v>
      </c>
      <c r="K5" s="302">
        <f t="shared" ref="K5:K11" si="0">G5/P5*60</f>
        <v>1587.1304347826092</v>
      </c>
      <c r="L5" s="303">
        <f t="shared" ref="L5:L11" si="1">K5/J5</f>
        <v>176.34782608695659</v>
      </c>
      <c r="M5" s="304">
        <v>0.17361111111111113</v>
      </c>
      <c r="N5" s="304">
        <v>0.25347222222222221</v>
      </c>
      <c r="O5" s="296">
        <v>10</v>
      </c>
      <c r="P5" s="416">
        <f t="shared" ref="P5:P12" si="2">(N5-M5)*24*60</f>
        <v>114.99999999999996</v>
      </c>
      <c r="Q5" s="305"/>
      <c r="R5" s="305"/>
    </row>
    <row r="6" spans="1:18">
      <c r="A6" s="614"/>
      <c r="B6" s="297">
        <v>0</v>
      </c>
      <c r="C6" s="297"/>
      <c r="D6" s="298" t="s">
        <v>106</v>
      </c>
      <c r="E6" s="298"/>
      <c r="F6" s="299" t="s">
        <v>105</v>
      </c>
      <c r="G6" s="412">
        <v>3059</v>
      </c>
      <c r="H6" s="300">
        <f t="shared" ref="H6:H113" si="3">F6*G6</f>
        <v>0</v>
      </c>
      <c r="I6" s="413"/>
      <c r="J6" s="301">
        <v>9</v>
      </c>
      <c r="K6" s="302">
        <f t="shared" si="0"/>
        <v>1596.0000000000002</v>
      </c>
      <c r="L6" s="303">
        <f t="shared" si="1"/>
        <v>177.33333333333337</v>
      </c>
      <c r="M6" s="304">
        <v>0.25694444444444448</v>
      </c>
      <c r="N6" s="304">
        <v>0.33680555555555558</v>
      </c>
      <c r="O6" s="296">
        <v>5</v>
      </c>
      <c r="P6" s="416">
        <f t="shared" si="2"/>
        <v>114.99999999999999</v>
      </c>
      <c r="Q6" s="296"/>
      <c r="R6" s="296"/>
    </row>
    <row r="7" spans="1:18">
      <c r="A7" s="614"/>
      <c r="B7" s="297" t="s">
        <v>107</v>
      </c>
      <c r="C7" s="297"/>
      <c r="D7" s="298" t="s">
        <v>108</v>
      </c>
      <c r="E7" s="298"/>
      <c r="F7" s="299">
        <v>36.450000000000003</v>
      </c>
      <c r="G7" s="412">
        <v>1413</v>
      </c>
      <c r="H7" s="300">
        <f t="shared" si="3"/>
        <v>51503.850000000006</v>
      </c>
      <c r="I7" s="413"/>
      <c r="J7" s="301">
        <v>13</v>
      </c>
      <c r="K7" s="302">
        <f t="shared" si="0"/>
        <v>1541.4545454545419</v>
      </c>
      <c r="L7" s="303">
        <f t="shared" si="1"/>
        <v>118.5734265734263</v>
      </c>
      <c r="M7" s="304">
        <v>0.34027777777777773</v>
      </c>
      <c r="N7" s="304">
        <v>0.37847222222222227</v>
      </c>
      <c r="O7" s="296">
        <v>5</v>
      </c>
      <c r="P7" s="416">
        <f t="shared" si="2"/>
        <v>55.000000000000128</v>
      </c>
      <c r="Q7" s="305"/>
      <c r="R7" s="305"/>
    </row>
    <row r="8" spans="1:18">
      <c r="A8" s="614"/>
      <c r="B8" s="297" t="s">
        <v>107</v>
      </c>
      <c r="C8" s="297"/>
      <c r="D8" s="298" t="s">
        <v>109</v>
      </c>
      <c r="E8" s="298"/>
      <c r="F8" s="299">
        <v>27.05</v>
      </c>
      <c r="G8" s="412">
        <v>407</v>
      </c>
      <c r="H8" s="300">
        <f t="shared" si="3"/>
        <v>11009.35</v>
      </c>
      <c r="I8" s="413"/>
      <c r="J8" s="301">
        <v>13</v>
      </c>
      <c r="K8" s="302">
        <f t="shared" si="0"/>
        <v>1220.9999999999995</v>
      </c>
      <c r="L8" s="303">
        <f t="shared" si="1"/>
        <v>93.923076923076891</v>
      </c>
      <c r="M8" s="304">
        <v>0.38194444444444442</v>
      </c>
      <c r="N8" s="304">
        <v>0.39583333333333331</v>
      </c>
      <c r="O8" s="296">
        <v>5</v>
      </c>
      <c r="P8" s="416">
        <f t="shared" si="2"/>
        <v>20.000000000000007</v>
      </c>
      <c r="Q8" s="305">
        <v>0.40277777777777773</v>
      </c>
      <c r="R8" s="305">
        <v>0.43402777777777773</v>
      </c>
    </row>
    <row r="9" spans="1:18">
      <c r="A9" s="614"/>
      <c r="B9" s="297" t="s">
        <v>107</v>
      </c>
      <c r="C9" s="297"/>
      <c r="D9" s="298" t="s">
        <v>110</v>
      </c>
      <c r="E9" s="298"/>
      <c r="F9" s="299">
        <v>19.7</v>
      </c>
      <c r="G9" s="306">
        <v>767</v>
      </c>
      <c r="H9" s="300">
        <f t="shared" si="3"/>
        <v>15109.9</v>
      </c>
      <c r="I9" s="413"/>
      <c r="J9" s="301">
        <v>13</v>
      </c>
      <c r="K9" s="302">
        <f t="shared" si="0"/>
        <v>1150.5000000000018</v>
      </c>
      <c r="L9" s="303">
        <f t="shared" si="1"/>
        <v>88.500000000000142</v>
      </c>
      <c r="M9" s="304">
        <v>0.4375</v>
      </c>
      <c r="N9" s="304">
        <v>0.46527777777777773</v>
      </c>
      <c r="O9" s="296">
        <v>5</v>
      </c>
      <c r="P9" s="416">
        <f t="shared" si="2"/>
        <v>39.999999999999936</v>
      </c>
      <c r="Q9" s="305"/>
      <c r="R9" s="305"/>
    </row>
    <row r="10" spans="1:18">
      <c r="A10" s="614"/>
      <c r="B10" s="297" t="s">
        <v>107</v>
      </c>
      <c r="C10" s="297"/>
      <c r="D10" s="298" t="s">
        <v>111</v>
      </c>
      <c r="E10" s="298"/>
      <c r="F10" s="299">
        <v>17.87</v>
      </c>
      <c r="G10" s="306">
        <v>378</v>
      </c>
      <c r="H10" s="300">
        <f t="shared" si="3"/>
        <v>6754.8600000000006</v>
      </c>
      <c r="I10" s="413"/>
      <c r="J10" s="301">
        <v>13</v>
      </c>
      <c r="K10" s="302">
        <f t="shared" si="0"/>
        <v>1133.9999999999998</v>
      </c>
      <c r="L10" s="303">
        <f t="shared" si="1"/>
        <v>87.230769230769212</v>
      </c>
      <c r="M10" s="304">
        <v>0.46875</v>
      </c>
      <c r="N10" s="304">
        <v>0.4826388888888889</v>
      </c>
      <c r="O10" s="296">
        <v>5</v>
      </c>
      <c r="P10" s="416">
        <f t="shared" si="2"/>
        <v>20.000000000000007</v>
      </c>
      <c r="Q10" s="305"/>
      <c r="R10" s="305"/>
    </row>
    <row r="11" spans="1:18">
      <c r="A11" s="614"/>
      <c r="B11" s="297" t="s">
        <v>107</v>
      </c>
      <c r="C11" s="297"/>
      <c r="D11" s="298" t="s">
        <v>113</v>
      </c>
      <c r="E11" s="298"/>
      <c r="F11" s="299">
        <v>29.52</v>
      </c>
      <c r="G11" s="306">
        <v>3042</v>
      </c>
      <c r="H11" s="300">
        <f t="shared" si="3"/>
        <v>89799.84</v>
      </c>
      <c r="I11" s="413"/>
      <c r="J11" s="301">
        <v>13</v>
      </c>
      <c r="K11" s="302">
        <f t="shared" si="0"/>
        <v>2433.5999999999981</v>
      </c>
      <c r="L11" s="303">
        <f t="shared" si="1"/>
        <v>187.19999999999985</v>
      </c>
      <c r="M11" s="304">
        <v>0.50694444444444442</v>
      </c>
      <c r="N11" s="304">
        <v>0.55902777777777779</v>
      </c>
      <c r="O11" s="296">
        <v>5</v>
      </c>
      <c r="P11" s="416">
        <f t="shared" si="2"/>
        <v>75.000000000000057</v>
      </c>
      <c r="Q11" s="305"/>
      <c r="R11" s="305"/>
    </row>
    <row r="12" spans="1:18">
      <c r="A12" s="615"/>
      <c r="B12" s="297" t="s">
        <v>107</v>
      </c>
      <c r="C12" s="412"/>
      <c r="D12" s="298" t="s">
        <v>114</v>
      </c>
      <c r="E12" s="298"/>
      <c r="F12" s="299">
        <v>29.856999999999999</v>
      </c>
      <c r="G12" s="411">
        <v>3059</v>
      </c>
      <c r="H12" s="300">
        <f t="shared" si="3"/>
        <v>91332.562999999995</v>
      </c>
      <c r="I12" s="413"/>
      <c r="J12" s="301">
        <v>13</v>
      </c>
      <c r="K12" s="302">
        <f>G12/P12*60</f>
        <v>2447.199999999998</v>
      </c>
      <c r="L12" s="303">
        <f>K12/J12</f>
        <v>188.2461538461537</v>
      </c>
      <c r="M12" s="304">
        <v>0.5625</v>
      </c>
      <c r="N12" s="304">
        <v>0.61458333333333337</v>
      </c>
      <c r="O12" s="296">
        <v>5</v>
      </c>
      <c r="P12" s="416">
        <f t="shared" si="2"/>
        <v>75.000000000000057</v>
      </c>
      <c r="Q12" s="305"/>
      <c r="R12" s="296"/>
    </row>
    <row r="13" spans="1:18">
      <c r="A13" s="615"/>
      <c r="B13" s="297"/>
      <c r="C13" s="297"/>
      <c r="D13" s="417"/>
      <c r="E13" s="418"/>
      <c r="F13" s="299"/>
      <c r="G13" s="306"/>
      <c r="H13" s="300"/>
      <c r="I13" s="413"/>
      <c r="J13" s="301"/>
      <c r="K13" s="302"/>
      <c r="L13" s="303"/>
      <c r="M13" s="304"/>
      <c r="N13" s="304"/>
      <c r="O13" s="296"/>
      <c r="P13" s="416"/>
      <c r="Q13" s="296"/>
      <c r="R13" s="296"/>
    </row>
    <row r="14" spans="1:18">
      <c r="A14" s="615"/>
      <c r="B14" s="297"/>
      <c r="C14" s="297"/>
      <c r="D14" s="417"/>
      <c r="E14" s="418"/>
      <c r="F14" s="299"/>
      <c r="G14" s="306"/>
      <c r="H14" s="300"/>
      <c r="I14" s="413"/>
      <c r="J14" s="301"/>
      <c r="K14" s="302"/>
      <c r="L14" s="303"/>
      <c r="M14" s="304"/>
      <c r="N14" s="304"/>
      <c r="O14" s="296"/>
      <c r="P14" s="416"/>
      <c r="Q14" s="296"/>
      <c r="R14" s="296"/>
    </row>
    <row r="15" spans="1:18">
      <c r="A15" s="615"/>
      <c r="B15" s="297">
        <v>0</v>
      </c>
      <c r="C15" s="297"/>
      <c r="D15" s="307"/>
      <c r="E15" s="307"/>
      <c r="F15" s="299" t="s">
        <v>105</v>
      </c>
      <c r="G15" s="306"/>
      <c r="H15" s="300">
        <f t="shared" si="3"/>
        <v>0</v>
      </c>
      <c r="I15" s="413"/>
      <c r="J15" s="301"/>
      <c r="K15" s="302"/>
      <c r="L15" s="303"/>
      <c r="M15" s="304"/>
      <c r="N15" s="304"/>
      <c r="O15" s="296"/>
      <c r="P15" s="416"/>
      <c r="Q15" s="296"/>
      <c r="R15" s="296"/>
    </row>
    <row r="16" spans="1:18" ht="15.75" customHeight="1">
      <c r="A16" s="616"/>
      <c r="B16" s="297">
        <v>0</v>
      </c>
      <c r="C16" s="297" t="s">
        <v>117</v>
      </c>
      <c r="D16" s="617" t="s">
        <v>118</v>
      </c>
      <c r="E16" s="617"/>
      <c r="F16" s="308"/>
      <c r="G16" s="309"/>
      <c r="H16" s="310"/>
      <c r="I16" s="311"/>
      <c r="J16" s="312">
        <f>AVERAGE(J5:J15)</f>
        <v>12</v>
      </c>
      <c r="K16" s="312">
        <f>AVERAGE(K5:K15)</f>
        <v>1638.8606225296435</v>
      </c>
      <c r="L16" s="313">
        <f>AVERAGE(L5:L15)</f>
        <v>139.6693232492145</v>
      </c>
      <c r="M16" s="304"/>
      <c r="N16" s="304"/>
      <c r="O16" s="302"/>
      <c r="P16" s="302"/>
      <c r="Q16" s="303"/>
      <c r="R16" s="303"/>
    </row>
    <row r="17" spans="1:18" ht="15.75" customHeight="1">
      <c r="A17" s="618" t="s">
        <v>119</v>
      </c>
      <c r="B17" s="297" t="s">
        <v>107</v>
      </c>
      <c r="C17" s="412"/>
      <c r="D17" s="621" t="s">
        <v>120</v>
      </c>
      <c r="E17" s="622"/>
      <c r="F17" s="299">
        <v>14.03</v>
      </c>
      <c r="G17" s="412">
        <v>344</v>
      </c>
      <c r="H17" s="314">
        <f t="shared" ref="H17:H23" si="4">F17*G17</f>
        <v>4826.32</v>
      </c>
      <c r="I17" s="315"/>
      <c r="J17" s="301">
        <v>6</v>
      </c>
      <c r="K17" s="302">
        <f>G17/P17*60</f>
        <v>1587.6923076923088</v>
      </c>
      <c r="L17" s="303">
        <f>K17/J17</f>
        <v>264.61538461538481</v>
      </c>
      <c r="M17" s="304">
        <v>0.1875</v>
      </c>
      <c r="N17" s="304">
        <v>0.19652777777777777</v>
      </c>
      <c r="O17" s="296">
        <v>30</v>
      </c>
      <c r="P17" s="416">
        <f>(N17-M17)*24*60</f>
        <v>12.999999999999993</v>
      </c>
      <c r="Q17" s="296"/>
      <c r="R17" s="296"/>
    </row>
    <row r="18" spans="1:18" ht="15.75" customHeight="1">
      <c r="A18" s="618"/>
      <c r="B18" s="297" t="s">
        <v>115</v>
      </c>
      <c r="C18" s="412"/>
      <c r="D18" s="623" t="s">
        <v>121</v>
      </c>
      <c r="E18" s="624"/>
      <c r="F18" s="299">
        <v>14.49</v>
      </c>
      <c r="G18" s="411">
        <v>622</v>
      </c>
      <c r="H18" s="300">
        <f t="shared" si="4"/>
        <v>9012.7800000000007</v>
      </c>
      <c r="I18" s="413"/>
      <c r="J18" s="301">
        <v>5</v>
      </c>
      <c r="K18" s="302">
        <f>G18/P18*60</f>
        <v>1555.0000000000005</v>
      </c>
      <c r="L18" s="303">
        <f>K18/J18</f>
        <v>311.00000000000011</v>
      </c>
      <c r="M18" s="304">
        <v>0.21041666666666667</v>
      </c>
      <c r="N18" s="304">
        <v>0.22708333333333333</v>
      </c>
      <c r="O18" s="296">
        <v>20</v>
      </c>
      <c r="P18" s="416">
        <f t="shared" ref="P18" si="5">(N18-M18)*24*60</f>
        <v>23.999999999999993</v>
      </c>
      <c r="Q18" s="305"/>
      <c r="R18" s="305"/>
    </row>
    <row r="19" spans="1:18" ht="15.75" customHeight="1">
      <c r="A19" s="618"/>
      <c r="B19" s="297">
        <v>0</v>
      </c>
      <c r="C19" s="412"/>
      <c r="D19" s="623"/>
      <c r="E19" s="624"/>
      <c r="F19" s="299" t="s">
        <v>105</v>
      </c>
      <c r="G19" s="411"/>
      <c r="H19" s="300">
        <f t="shared" si="4"/>
        <v>0</v>
      </c>
      <c r="I19" s="413"/>
      <c r="J19" s="301"/>
      <c r="K19" s="302"/>
      <c r="L19" s="303"/>
      <c r="M19" s="304"/>
      <c r="N19" s="304"/>
      <c r="O19" s="296"/>
      <c r="P19" s="416"/>
      <c r="Q19" s="305"/>
      <c r="R19" s="305"/>
    </row>
    <row r="20" spans="1:18" ht="15.75" customHeight="1">
      <c r="A20" s="619"/>
      <c r="B20" s="297">
        <v>0</v>
      </c>
      <c r="C20" s="412"/>
      <c r="D20" s="316"/>
      <c r="E20" s="418"/>
      <c r="F20" s="299" t="s">
        <v>105</v>
      </c>
      <c r="G20" s="411"/>
      <c r="H20" s="300">
        <f t="shared" si="4"/>
        <v>0</v>
      </c>
      <c r="I20" s="413"/>
      <c r="J20" s="301"/>
      <c r="K20" s="302"/>
      <c r="L20" s="303"/>
      <c r="M20" s="304"/>
      <c r="N20" s="304"/>
      <c r="O20" s="296"/>
      <c r="P20" s="416"/>
      <c r="Q20" s="296"/>
      <c r="R20" s="296"/>
    </row>
    <row r="21" spans="1:18" ht="15.75" customHeight="1">
      <c r="A21" s="619"/>
      <c r="B21" s="297">
        <v>0</v>
      </c>
      <c r="C21" s="412"/>
      <c r="D21" s="316"/>
      <c r="E21" s="418"/>
      <c r="F21" s="299" t="s">
        <v>105</v>
      </c>
      <c r="G21" s="411"/>
      <c r="H21" s="300">
        <f t="shared" si="4"/>
        <v>0</v>
      </c>
      <c r="I21" s="413"/>
      <c r="J21" s="301"/>
      <c r="K21" s="302"/>
      <c r="L21" s="303"/>
      <c r="M21" s="304"/>
      <c r="N21" s="304"/>
      <c r="O21" s="296"/>
      <c r="P21" s="416"/>
      <c r="Q21" s="296"/>
      <c r="R21" s="296"/>
    </row>
    <row r="22" spans="1:18" ht="15.75" customHeight="1">
      <c r="A22" s="619"/>
      <c r="B22" s="297">
        <v>0</v>
      </c>
      <c r="C22" s="412"/>
      <c r="D22" s="316"/>
      <c r="E22" s="418"/>
      <c r="F22" s="299" t="s">
        <v>105</v>
      </c>
      <c r="G22" s="411"/>
      <c r="H22" s="300">
        <f t="shared" si="4"/>
        <v>0</v>
      </c>
      <c r="I22" s="413"/>
      <c r="J22" s="301"/>
      <c r="K22" s="302"/>
      <c r="L22" s="303"/>
      <c r="M22" s="304"/>
      <c r="N22" s="304"/>
      <c r="O22" s="296"/>
      <c r="P22" s="416"/>
      <c r="Q22" s="296"/>
      <c r="R22" s="296"/>
    </row>
    <row r="23" spans="1:18" ht="15.75" customHeight="1">
      <c r="A23" s="619"/>
      <c r="B23" s="297">
        <v>0</v>
      </c>
      <c r="C23" s="412"/>
      <c r="D23" s="316"/>
      <c r="E23" s="418"/>
      <c r="F23" s="299" t="s">
        <v>105</v>
      </c>
      <c r="G23" s="411"/>
      <c r="H23" s="300">
        <f t="shared" si="4"/>
        <v>0</v>
      </c>
      <c r="I23" s="413"/>
      <c r="J23" s="301"/>
      <c r="K23" s="302"/>
      <c r="L23" s="303"/>
      <c r="M23" s="304"/>
      <c r="N23" s="304"/>
      <c r="O23" s="296"/>
      <c r="P23" s="416"/>
      <c r="Q23" s="296"/>
      <c r="R23" s="296"/>
    </row>
    <row r="24" spans="1:18" ht="17.5" customHeight="1">
      <c r="A24" s="620"/>
      <c r="B24" s="297">
        <v>0</v>
      </c>
      <c r="C24" s="6" t="s">
        <v>122</v>
      </c>
      <c r="D24" s="617" t="s">
        <v>118</v>
      </c>
      <c r="E24" s="617"/>
      <c r="F24" s="308"/>
      <c r="G24" s="317"/>
      <c r="H24" s="310"/>
      <c r="I24" s="311"/>
      <c r="J24" s="312">
        <f>AVERAGE(J17:J23)</f>
        <v>5.5</v>
      </c>
      <c r="K24" s="312">
        <f>AVERAGE(K17:K23)</f>
        <v>1571.3461538461547</v>
      </c>
      <c r="L24" s="313">
        <f>AVERAGE(L17:L23)</f>
        <v>287.80769230769249</v>
      </c>
      <c r="M24" s="304"/>
      <c r="N24" s="304"/>
      <c r="O24" s="296"/>
      <c r="P24" s="296"/>
      <c r="Q24" s="296"/>
      <c r="R24" s="296"/>
    </row>
    <row r="25" spans="1:18">
      <c r="A25" s="629" t="s">
        <v>123</v>
      </c>
      <c r="B25" s="297" t="s">
        <v>115</v>
      </c>
      <c r="C25" s="318"/>
      <c r="D25" s="320" t="s">
        <v>124</v>
      </c>
      <c r="E25" s="319"/>
      <c r="F25" s="299">
        <v>15.03</v>
      </c>
      <c r="G25" s="412">
        <v>2136</v>
      </c>
      <c r="H25" s="300">
        <f t="shared" ref="H25:H27" si="6">F25*G25</f>
        <v>32104.079999999998</v>
      </c>
      <c r="I25" s="413"/>
      <c r="J25" s="301">
        <v>4</v>
      </c>
      <c r="K25" s="302">
        <f t="shared" ref="K25:K27" si="7">G25/P25*60</f>
        <v>2848</v>
      </c>
      <c r="L25" s="303">
        <f t="shared" ref="L25:L27" si="8">K25/J25</f>
        <v>712</v>
      </c>
      <c r="M25" s="304">
        <v>0.18055555555555555</v>
      </c>
      <c r="N25" s="304">
        <v>0.21180555555555555</v>
      </c>
      <c r="O25" s="296">
        <v>20</v>
      </c>
      <c r="P25" s="416">
        <f t="shared" ref="P25:P27" si="9">(N25-M25)*24*60</f>
        <v>45</v>
      </c>
      <c r="Q25" s="305"/>
      <c r="R25" s="305"/>
    </row>
    <row r="26" spans="1:18">
      <c r="A26" s="629"/>
      <c r="B26" s="297" t="s">
        <v>115</v>
      </c>
      <c r="C26" s="318"/>
      <c r="D26" s="316" t="s">
        <v>125</v>
      </c>
      <c r="E26" s="321"/>
      <c r="F26" s="299">
        <v>18.18</v>
      </c>
      <c r="G26" s="412">
        <v>3321</v>
      </c>
      <c r="H26" s="300">
        <f t="shared" si="6"/>
        <v>60375.78</v>
      </c>
      <c r="I26" s="413"/>
      <c r="J26" s="301">
        <v>4</v>
      </c>
      <c r="K26" s="302">
        <f t="shared" si="7"/>
        <v>2846.5714285714303</v>
      </c>
      <c r="L26" s="303">
        <f t="shared" si="8"/>
        <v>711.64285714285757</v>
      </c>
      <c r="M26" s="304">
        <v>0.22569444444444445</v>
      </c>
      <c r="N26" s="304">
        <v>0.27430555555555552</v>
      </c>
      <c r="O26" s="296">
        <v>20</v>
      </c>
      <c r="P26" s="416">
        <f t="shared" si="9"/>
        <v>69.999999999999957</v>
      </c>
      <c r="Q26" s="305"/>
      <c r="R26" s="305"/>
    </row>
    <row r="27" spans="1:18">
      <c r="A27" s="629"/>
      <c r="B27" s="297" t="s">
        <v>115</v>
      </c>
      <c r="C27" s="318"/>
      <c r="D27" s="320" t="s">
        <v>126</v>
      </c>
      <c r="E27" s="321"/>
      <c r="F27" s="299">
        <v>18.53</v>
      </c>
      <c r="G27" s="412">
        <v>2229</v>
      </c>
      <c r="H27" s="300">
        <f t="shared" si="6"/>
        <v>41303.370000000003</v>
      </c>
      <c r="I27" s="413"/>
      <c r="J27" s="301">
        <v>3</v>
      </c>
      <c r="K27" s="302">
        <f t="shared" si="7"/>
        <v>2907.391304347826</v>
      </c>
      <c r="L27" s="303">
        <f t="shared" si="8"/>
        <v>969.13043478260863</v>
      </c>
      <c r="M27" s="304">
        <v>0.28819444444444448</v>
      </c>
      <c r="N27" s="304">
        <v>0.32013888888888892</v>
      </c>
      <c r="O27" s="296">
        <v>20</v>
      </c>
      <c r="P27" s="416">
        <f t="shared" si="9"/>
        <v>46</v>
      </c>
      <c r="Q27" s="305"/>
      <c r="R27" s="305"/>
    </row>
    <row r="28" spans="1:18">
      <c r="A28" s="629"/>
      <c r="B28" s="297">
        <v>0</v>
      </c>
      <c r="C28" s="412"/>
      <c r="D28" s="316"/>
      <c r="E28" s="321"/>
      <c r="F28" s="299"/>
      <c r="G28" s="412"/>
      <c r="H28" s="300"/>
      <c r="I28" s="413"/>
      <c r="J28" s="301"/>
      <c r="K28" s="302"/>
      <c r="L28" s="303"/>
      <c r="M28" s="304"/>
      <c r="N28" s="304"/>
      <c r="O28" s="296"/>
      <c r="P28" s="416"/>
      <c r="Q28" s="305"/>
      <c r="R28" s="305"/>
    </row>
    <row r="29" spans="1:18">
      <c r="A29" s="629"/>
      <c r="B29" s="297">
        <v>0</v>
      </c>
      <c r="C29" s="412"/>
      <c r="D29" s="320"/>
      <c r="E29" s="321"/>
      <c r="F29" s="299"/>
      <c r="G29" s="412"/>
      <c r="H29" s="300"/>
      <c r="I29" s="413"/>
      <c r="J29" s="301"/>
      <c r="K29" s="302"/>
      <c r="L29" s="303"/>
      <c r="M29" s="304"/>
      <c r="N29" s="304"/>
      <c r="O29" s="296"/>
      <c r="P29" s="416"/>
      <c r="Q29" s="305"/>
      <c r="R29" s="305"/>
    </row>
    <row r="30" spans="1:18">
      <c r="A30" s="629"/>
      <c r="B30" s="297">
        <v>0</v>
      </c>
      <c r="C30" s="412"/>
      <c r="D30" s="322"/>
      <c r="E30" s="321"/>
      <c r="F30" s="299"/>
      <c r="G30" s="412"/>
      <c r="H30" s="300"/>
      <c r="I30" s="413"/>
      <c r="J30" s="301"/>
      <c r="K30" s="302"/>
      <c r="L30" s="303"/>
      <c r="M30" s="304"/>
      <c r="N30" s="304"/>
      <c r="O30" s="296"/>
      <c r="P30" s="416"/>
      <c r="Q30" s="305"/>
      <c r="R30" s="305"/>
    </row>
    <row r="31" spans="1:18" ht="15.75" customHeight="1">
      <c r="A31" s="629"/>
      <c r="B31" s="297">
        <v>0</v>
      </c>
      <c r="C31" s="412"/>
      <c r="D31" s="316"/>
      <c r="E31" s="321"/>
      <c r="F31" s="299"/>
      <c r="G31" s="412"/>
      <c r="H31" s="300"/>
      <c r="I31" s="413"/>
      <c r="J31" s="301"/>
      <c r="K31" s="302"/>
      <c r="L31" s="303"/>
      <c r="M31" s="304"/>
      <c r="N31" s="304"/>
      <c r="O31" s="296"/>
      <c r="P31" s="416"/>
      <c r="Q31" s="305"/>
      <c r="R31" s="305"/>
    </row>
    <row r="32" spans="1:18">
      <c r="A32" s="629"/>
      <c r="B32" s="297">
        <v>0</v>
      </c>
      <c r="C32" s="412"/>
      <c r="D32" s="316"/>
      <c r="E32" s="418"/>
      <c r="F32" s="299" t="s">
        <v>105</v>
      </c>
      <c r="G32" s="412"/>
      <c r="H32" s="300">
        <f t="shared" ref="H32:H37" si="10">F32*G32</f>
        <v>0</v>
      </c>
      <c r="I32" s="413"/>
      <c r="J32" s="301"/>
      <c r="K32" s="302"/>
      <c r="L32" s="303"/>
      <c r="M32" s="304"/>
      <c r="N32" s="304"/>
      <c r="O32" s="296"/>
      <c r="P32" s="416"/>
      <c r="Q32" s="305"/>
      <c r="R32" s="305"/>
    </row>
    <row r="33" spans="1:18">
      <c r="A33" s="629"/>
      <c r="B33" s="297">
        <v>0</v>
      </c>
      <c r="C33" s="412"/>
      <c r="D33" s="320"/>
      <c r="E33" s="321"/>
      <c r="F33" s="299" t="s">
        <v>105</v>
      </c>
      <c r="G33" s="412"/>
      <c r="H33" s="300">
        <f t="shared" si="10"/>
        <v>0</v>
      </c>
      <c r="I33" s="413"/>
      <c r="J33" s="301"/>
      <c r="K33" s="302"/>
      <c r="L33" s="303"/>
      <c r="M33" s="304"/>
      <c r="N33" s="304"/>
      <c r="O33" s="296"/>
      <c r="P33" s="416"/>
      <c r="Q33" s="305"/>
      <c r="R33" s="305"/>
    </row>
    <row r="34" spans="1:18">
      <c r="A34" s="629"/>
      <c r="B34" s="297">
        <v>0</v>
      </c>
      <c r="C34" s="318"/>
      <c r="D34" s="320"/>
      <c r="E34" s="321"/>
      <c r="F34" s="299" t="s">
        <v>105</v>
      </c>
      <c r="G34" s="323"/>
      <c r="H34" s="300">
        <f t="shared" si="10"/>
        <v>0</v>
      </c>
      <c r="I34" s="413"/>
      <c r="J34" s="301"/>
      <c r="K34" s="302"/>
      <c r="L34" s="303"/>
      <c r="M34" s="304"/>
      <c r="N34" s="304"/>
      <c r="O34" s="296"/>
      <c r="P34" s="416"/>
      <c r="Q34" s="305"/>
      <c r="R34" s="305"/>
    </row>
    <row r="35" spans="1:18">
      <c r="A35" s="629"/>
      <c r="B35" s="297">
        <v>0</v>
      </c>
      <c r="C35" s="318"/>
      <c r="D35" s="320"/>
      <c r="E35" s="321"/>
      <c r="F35" s="299" t="s">
        <v>105</v>
      </c>
      <c r="G35" s="323"/>
      <c r="H35" s="300">
        <f t="shared" si="10"/>
        <v>0</v>
      </c>
      <c r="I35" s="413"/>
      <c r="J35" s="301"/>
      <c r="K35" s="302"/>
      <c r="L35" s="303"/>
      <c r="M35" s="304"/>
      <c r="N35" s="304"/>
      <c r="O35" s="296"/>
      <c r="P35" s="416"/>
      <c r="Q35" s="305"/>
      <c r="R35" s="305"/>
    </row>
    <row r="36" spans="1:18">
      <c r="A36" s="629"/>
      <c r="B36" s="297">
        <v>0</v>
      </c>
      <c r="C36" s="318"/>
      <c r="D36" s="320"/>
      <c r="E36" s="320"/>
      <c r="F36" s="299" t="s">
        <v>105</v>
      </c>
      <c r="G36" s="323"/>
      <c r="H36" s="300">
        <f t="shared" si="10"/>
        <v>0</v>
      </c>
      <c r="I36" s="413"/>
      <c r="J36" s="301"/>
      <c r="K36" s="302"/>
      <c r="L36" s="303"/>
      <c r="M36" s="304"/>
      <c r="N36" s="304"/>
      <c r="O36" s="296"/>
      <c r="P36" s="416"/>
      <c r="Q36" s="305"/>
      <c r="R36" s="305"/>
    </row>
    <row r="37" spans="1:18">
      <c r="A37" s="629"/>
      <c r="B37" s="297">
        <v>0</v>
      </c>
      <c r="C37" s="318"/>
      <c r="D37" s="319"/>
      <c r="E37" s="319"/>
      <c r="F37" s="299" t="s">
        <v>105</v>
      </c>
      <c r="G37" s="323"/>
      <c r="H37" s="300">
        <f t="shared" si="10"/>
        <v>0</v>
      </c>
      <c r="I37" s="413"/>
      <c r="J37" s="301"/>
      <c r="K37" s="302"/>
      <c r="L37" s="303"/>
      <c r="M37" s="304"/>
      <c r="N37" s="304"/>
      <c r="O37" s="296"/>
      <c r="P37" s="416"/>
      <c r="Q37" s="305"/>
      <c r="R37" s="305"/>
    </row>
    <row r="38" spans="1:18" ht="17.5" customHeight="1">
      <c r="A38" s="630"/>
      <c r="B38" s="297">
        <v>0</v>
      </c>
      <c r="C38" s="6" t="s">
        <v>69</v>
      </c>
      <c r="D38" s="628" t="s">
        <v>127</v>
      </c>
      <c r="E38" s="628"/>
      <c r="F38" s="308"/>
      <c r="G38" s="324"/>
      <c r="H38" s="310"/>
      <c r="I38" s="311"/>
      <c r="J38" s="312">
        <f>AVERAGE(J25:J37)</f>
        <v>3.6666666666666665</v>
      </c>
      <c r="K38" s="312">
        <f>AVERAGE(K25:K37)</f>
        <v>2867.3209109730851</v>
      </c>
      <c r="L38" s="313">
        <f>AVERAGE(L25:L37)</f>
        <v>797.59109730848877</v>
      </c>
      <c r="M38" s="304"/>
      <c r="N38" s="304"/>
      <c r="O38" s="302"/>
      <c r="P38" s="302"/>
      <c r="Q38" s="303"/>
      <c r="R38" s="303"/>
    </row>
    <row r="39" spans="1:18" ht="16.149999999999999" customHeight="1">
      <c r="A39" s="631" t="s">
        <v>128</v>
      </c>
      <c r="B39" s="297">
        <v>0</v>
      </c>
      <c r="C39" s="412"/>
      <c r="D39" s="316"/>
      <c r="E39" s="418"/>
      <c r="F39" s="299" t="s">
        <v>105</v>
      </c>
      <c r="G39" s="412"/>
      <c r="H39" s="300">
        <f t="shared" ref="H39:H47" si="11">F39*G39</f>
        <v>0</v>
      </c>
      <c r="I39" s="413"/>
      <c r="J39" s="301"/>
      <c r="K39" s="302"/>
      <c r="L39" s="303"/>
      <c r="M39" s="304"/>
      <c r="N39" s="304"/>
      <c r="O39" s="296"/>
      <c r="P39" s="325"/>
      <c r="Q39" s="305"/>
      <c r="R39" s="305"/>
    </row>
    <row r="40" spans="1:18">
      <c r="A40" s="632"/>
      <c r="B40" s="297">
        <v>0</v>
      </c>
      <c r="C40" s="412"/>
      <c r="D40" s="316"/>
      <c r="E40" s="418"/>
      <c r="F40" s="299" t="s">
        <v>105</v>
      </c>
      <c r="G40" s="412"/>
      <c r="H40" s="300">
        <f t="shared" si="11"/>
        <v>0</v>
      </c>
      <c r="I40" s="413"/>
      <c r="J40" s="301"/>
      <c r="K40" s="302"/>
      <c r="L40" s="303"/>
      <c r="M40" s="304"/>
      <c r="N40" s="304"/>
      <c r="O40" s="296"/>
      <c r="P40" s="325"/>
      <c r="Q40" s="305"/>
      <c r="R40" s="305"/>
    </row>
    <row r="41" spans="1:18">
      <c r="A41" s="632"/>
      <c r="B41" s="297">
        <v>0</v>
      </c>
      <c r="C41" s="412"/>
      <c r="D41" s="320"/>
      <c r="E41" s="418"/>
      <c r="F41" s="299" t="s">
        <v>105</v>
      </c>
      <c r="G41" s="412"/>
      <c r="H41" s="300">
        <f t="shared" si="11"/>
        <v>0</v>
      </c>
      <c r="I41" s="413"/>
      <c r="J41" s="301"/>
      <c r="K41" s="302"/>
      <c r="L41" s="303"/>
      <c r="M41" s="304"/>
      <c r="N41" s="304"/>
      <c r="O41" s="296"/>
      <c r="P41" s="325"/>
      <c r="Q41" s="305"/>
      <c r="R41" s="305"/>
    </row>
    <row r="42" spans="1:18">
      <c r="A42" s="632"/>
      <c r="B42" s="297">
        <v>0</v>
      </c>
      <c r="C42" s="412"/>
      <c r="D42" s="320"/>
      <c r="E42" s="418"/>
      <c r="F42" s="299" t="s">
        <v>105</v>
      </c>
      <c r="G42" s="412"/>
      <c r="H42" s="300">
        <f t="shared" si="11"/>
        <v>0</v>
      </c>
      <c r="I42" s="413"/>
      <c r="J42" s="301"/>
      <c r="K42" s="302"/>
      <c r="L42" s="303"/>
      <c r="M42" s="304"/>
      <c r="N42" s="304"/>
      <c r="O42" s="296"/>
      <c r="P42" s="325"/>
      <c r="Q42" s="305"/>
      <c r="R42" s="305"/>
    </row>
    <row r="43" spans="1:18" ht="15.75" customHeight="1">
      <c r="A43" s="632"/>
      <c r="B43" s="297">
        <v>0</v>
      </c>
      <c r="C43" s="412"/>
      <c r="D43" s="319"/>
      <c r="E43" s="418"/>
      <c r="F43" s="299" t="s">
        <v>105</v>
      </c>
      <c r="G43" s="412"/>
      <c r="H43" s="300">
        <f t="shared" si="11"/>
        <v>0</v>
      </c>
      <c r="I43" s="413"/>
      <c r="J43" s="301"/>
      <c r="K43" s="302"/>
      <c r="L43" s="303"/>
      <c r="M43" s="304"/>
      <c r="N43" s="304"/>
      <c r="O43" s="296"/>
      <c r="P43" s="416"/>
      <c r="Q43" s="305"/>
      <c r="R43" s="305"/>
    </row>
    <row r="44" spans="1:18">
      <c r="A44" s="632"/>
      <c r="B44" s="297">
        <v>0</v>
      </c>
      <c r="C44" s="412"/>
      <c r="D44" s="320"/>
      <c r="E44" s="326"/>
      <c r="F44" s="299" t="s">
        <v>105</v>
      </c>
      <c r="G44" s="327"/>
      <c r="H44" s="328">
        <f t="shared" si="11"/>
        <v>0</v>
      </c>
      <c r="I44" s="414"/>
      <c r="J44" s="301"/>
      <c r="K44" s="302"/>
      <c r="L44" s="303"/>
      <c r="M44" s="304"/>
      <c r="N44" s="304"/>
      <c r="O44" s="296"/>
      <c r="P44" s="416"/>
      <c r="Q44" s="305"/>
      <c r="R44" s="305"/>
    </row>
    <row r="45" spans="1:18">
      <c r="A45" s="632"/>
      <c r="B45" s="297">
        <v>0</v>
      </c>
      <c r="C45" s="412"/>
      <c r="D45" s="336"/>
      <c r="E45" s="321"/>
      <c r="F45" s="299" t="s">
        <v>105</v>
      </c>
      <c r="G45" s="412"/>
      <c r="H45" s="300">
        <f t="shared" si="11"/>
        <v>0</v>
      </c>
      <c r="I45" s="413"/>
      <c r="J45" s="301"/>
      <c r="K45" s="302"/>
      <c r="L45" s="303"/>
      <c r="M45" s="304"/>
      <c r="N45" s="304"/>
      <c r="O45" s="296"/>
      <c r="P45" s="416"/>
      <c r="Q45" s="305"/>
      <c r="R45" s="305"/>
    </row>
    <row r="46" spans="1:18">
      <c r="A46" s="632"/>
      <c r="B46" s="297">
        <v>0</v>
      </c>
      <c r="C46" s="412"/>
      <c r="D46" s="320"/>
      <c r="E46" s="326"/>
      <c r="F46" s="299" t="s">
        <v>105</v>
      </c>
      <c r="G46" s="327"/>
      <c r="H46" s="328">
        <f t="shared" si="11"/>
        <v>0</v>
      </c>
      <c r="I46" s="414"/>
      <c r="J46" s="301"/>
      <c r="K46" s="302"/>
      <c r="L46" s="303"/>
      <c r="M46" s="304"/>
      <c r="N46" s="304"/>
      <c r="O46" s="296"/>
      <c r="P46" s="416"/>
      <c r="Q46" s="305"/>
      <c r="R46" s="305"/>
    </row>
    <row r="47" spans="1:18">
      <c r="A47" s="632"/>
      <c r="B47" s="297">
        <v>0</v>
      </c>
      <c r="C47" s="412"/>
      <c r="D47" s="336"/>
      <c r="E47" s="321"/>
      <c r="F47" s="299" t="s">
        <v>105</v>
      </c>
      <c r="G47" s="412"/>
      <c r="H47" s="300">
        <f t="shared" si="11"/>
        <v>0</v>
      </c>
      <c r="I47" s="413"/>
      <c r="J47" s="301"/>
      <c r="K47" s="302"/>
      <c r="L47" s="303"/>
      <c r="M47" s="304"/>
      <c r="N47" s="304"/>
      <c r="O47" s="296"/>
      <c r="P47" s="416"/>
      <c r="Q47" s="305"/>
      <c r="R47" s="305"/>
    </row>
    <row r="48" spans="1:18">
      <c r="A48" s="633"/>
      <c r="B48" s="297">
        <v>0</v>
      </c>
      <c r="C48" s="412"/>
      <c r="D48" s="320"/>
      <c r="E48" s="374"/>
      <c r="F48" s="299" t="s">
        <v>105</v>
      </c>
      <c r="G48" s="412"/>
      <c r="H48" s="300"/>
      <c r="I48" s="413"/>
      <c r="J48" s="301"/>
      <c r="K48" s="302"/>
      <c r="L48" s="303"/>
      <c r="M48" s="304"/>
      <c r="N48" s="304"/>
      <c r="O48" s="296"/>
      <c r="P48" s="416"/>
      <c r="Q48" s="305"/>
      <c r="R48" s="305"/>
    </row>
    <row r="49" spans="1:18">
      <c r="A49" s="633"/>
      <c r="B49" s="297">
        <v>0</v>
      </c>
      <c r="C49" s="412"/>
      <c r="D49" s="329"/>
      <c r="E49" s="330"/>
      <c r="F49" s="299" t="s">
        <v>105</v>
      </c>
      <c r="G49" s="296"/>
      <c r="H49" s="328">
        <f>F49*G49</f>
        <v>0</v>
      </c>
      <c r="I49" s="416"/>
      <c r="J49" s="301"/>
      <c r="K49" s="302"/>
      <c r="L49" s="303"/>
      <c r="M49" s="304"/>
      <c r="N49" s="304"/>
      <c r="O49" s="296"/>
      <c r="P49" s="416"/>
      <c r="Q49" s="305"/>
      <c r="R49" s="305"/>
    </row>
    <row r="50" spans="1:18">
      <c r="A50" s="633"/>
      <c r="B50" s="297">
        <v>0</v>
      </c>
      <c r="C50" s="412"/>
      <c r="D50" s="329"/>
      <c r="E50" s="330"/>
      <c r="F50" s="299" t="s">
        <v>105</v>
      </c>
      <c r="G50" s="296"/>
      <c r="H50" s="328">
        <f>F50*G50</f>
        <v>0</v>
      </c>
      <c r="I50" s="416"/>
      <c r="J50" s="301"/>
      <c r="K50" s="302"/>
      <c r="L50" s="303"/>
      <c r="M50" s="304"/>
      <c r="N50" s="304"/>
      <c r="O50" s="296"/>
      <c r="P50" s="416"/>
      <c r="Q50" s="305"/>
      <c r="R50" s="305"/>
    </row>
    <row r="51" spans="1:18" ht="15.75" customHeight="1">
      <c r="A51" s="634"/>
      <c r="B51" s="297">
        <v>0</v>
      </c>
      <c r="C51" s="6" t="s">
        <v>70</v>
      </c>
      <c r="D51" s="617" t="s">
        <v>118</v>
      </c>
      <c r="E51" s="617"/>
      <c r="F51" s="308"/>
      <c r="G51" s="313"/>
      <c r="H51" s="331"/>
      <c r="I51" s="332"/>
      <c r="J51" s="312"/>
      <c r="K51" s="312"/>
      <c r="L51" s="313"/>
      <c r="M51" s="333"/>
      <c r="N51" s="304"/>
      <c r="O51" s="302"/>
      <c r="P51" s="302"/>
      <c r="Q51" s="303"/>
      <c r="R51" s="303"/>
    </row>
    <row r="52" spans="1:18" ht="15.65" customHeight="1">
      <c r="A52" s="635" t="s">
        <v>129</v>
      </c>
      <c r="B52" s="297" t="s">
        <v>115</v>
      </c>
      <c r="C52" s="412"/>
      <c r="D52" s="319" t="s">
        <v>130</v>
      </c>
      <c r="E52" s="334"/>
      <c r="F52" s="299">
        <v>25.03</v>
      </c>
      <c r="G52" s="412">
        <v>917</v>
      </c>
      <c r="H52" s="300">
        <f>F52*G52</f>
        <v>22952.510000000002</v>
      </c>
      <c r="I52" s="413"/>
      <c r="J52" s="301">
        <v>4</v>
      </c>
      <c r="K52" s="302">
        <f>G52/P52*60</f>
        <v>3236.4705882352901</v>
      </c>
      <c r="L52" s="303">
        <f>K52/J52</f>
        <v>809.11764705882251</v>
      </c>
      <c r="M52" s="304">
        <v>0.2986111111111111</v>
      </c>
      <c r="N52" s="304">
        <v>0.31041666666666667</v>
      </c>
      <c r="O52" s="302">
        <v>10</v>
      </c>
      <c r="P52" s="416">
        <f>(N52-M52)*24*60</f>
        <v>17.000000000000021</v>
      </c>
      <c r="Q52" s="305"/>
      <c r="R52" s="305"/>
    </row>
    <row r="53" spans="1:18" ht="15.65" customHeight="1">
      <c r="A53" s="636"/>
      <c r="B53" s="297" t="s">
        <v>115</v>
      </c>
      <c r="C53" s="412"/>
      <c r="D53" s="319" t="s">
        <v>131</v>
      </c>
      <c r="E53" s="335"/>
      <c r="F53" s="299">
        <v>24.82</v>
      </c>
      <c r="G53" s="306">
        <v>1124</v>
      </c>
      <c r="H53" s="300">
        <f t="shared" ref="H53:H62" si="12">F53*G53</f>
        <v>27897.68</v>
      </c>
      <c r="I53" s="413"/>
      <c r="J53" s="301">
        <v>4</v>
      </c>
      <c r="K53" s="302">
        <f t="shared" ref="K53:K56" si="13">G53/P53*60</f>
        <v>3211.4285714285829</v>
      </c>
      <c r="L53" s="303">
        <f t="shared" ref="L53:L56" si="14">K53/J53</f>
        <v>802.85714285714573</v>
      </c>
      <c r="M53" s="304">
        <v>0.32430555555555557</v>
      </c>
      <c r="N53" s="304">
        <v>0.33888888888888885</v>
      </c>
      <c r="O53" s="302">
        <v>20</v>
      </c>
      <c r="P53" s="416">
        <f t="shared" ref="P53:P56" si="15">(N53-M53)*24*60</f>
        <v>20.999999999999925</v>
      </c>
      <c r="Q53" s="305"/>
      <c r="R53" s="305"/>
    </row>
    <row r="54" spans="1:18" ht="15.65" customHeight="1">
      <c r="A54" s="636"/>
      <c r="B54" s="297" t="s">
        <v>115</v>
      </c>
      <c r="C54" s="412"/>
      <c r="D54" s="319" t="s">
        <v>132</v>
      </c>
      <c r="E54" s="418"/>
      <c r="F54" s="299">
        <v>30</v>
      </c>
      <c r="G54" s="306">
        <v>1849</v>
      </c>
      <c r="H54" s="300">
        <f t="shared" si="12"/>
        <v>55470</v>
      </c>
      <c r="I54" s="413"/>
      <c r="J54" s="301">
        <v>4</v>
      </c>
      <c r="K54" s="302">
        <f t="shared" si="13"/>
        <v>3262.9411764705924</v>
      </c>
      <c r="L54" s="303">
        <f t="shared" si="14"/>
        <v>815.7352941176481</v>
      </c>
      <c r="M54" s="304">
        <v>0.3527777777777778</v>
      </c>
      <c r="N54" s="304">
        <v>0.37638888888888888</v>
      </c>
      <c r="O54" s="302">
        <v>20</v>
      </c>
      <c r="P54" s="416">
        <f t="shared" si="15"/>
        <v>33.999999999999957</v>
      </c>
      <c r="Q54" s="305">
        <v>0.37638888888888888</v>
      </c>
      <c r="R54" s="305">
        <v>0.41805555555555557</v>
      </c>
    </row>
    <row r="55" spans="1:18" ht="15.65" customHeight="1">
      <c r="A55" s="636"/>
      <c r="B55" s="297" t="s">
        <v>115</v>
      </c>
      <c r="C55" s="412"/>
      <c r="D55" s="337" t="s">
        <v>133</v>
      </c>
      <c r="E55" s="321"/>
      <c r="F55" s="299">
        <v>14.03</v>
      </c>
      <c r="G55" s="306">
        <v>3030</v>
      </c>
      <c r="H55" s="300">
        <f t="shared" si="12"/>
        <v>42510.9</v>
      </c>
      <c r="I55" s="413"/>
      <c r="J55" s="301">
        <v>3</v>
      </c>
      <c r="K55" s="302">
        <f t="shared" si="13"/>
        <v>3305.4545454545478</v>
      </c>
      <c r="L55" s="303">
        <f t="shared" si="14"/>
        <v>1101.8181818181827</v>
      </c>
      <c r="M55" s="304">
        <v>0.43194444444444446</v>
      </c>
      <c r="N55" s="304">
        <v>0.47013888888888888</v>
      </c>
      <c r="O55" s="302">
        <v>25</v>
      </c>
      <c r="P55" s="416">
        <f t="shared" si="15"/>
        <v>54.999999999999964</v>
      </c>
      <c r="Q55" s="305"/>
      <c r="R55" s="305"/>
    </row>
    <row r="56" spans="1:18" ht="15.65" customHeight="1">
      <c r="A56" s="636"/>
      <c r="B56" s="297" t="s">
        <v>115</v>
      </c>
      <c r="C56" s="412"/>
      <c r="D56" s="320" t="s">
        <v>134</v>
      </c>
      <c r="E56" s="321"/>
      <c r="F56" s="299">
        <v>18.18</v>
      </c>
      <c r="G56" s="306">
        <v>1650</v>
      </c>
      <c r="H56" s="300">
        <f t="shared" si="12"/>
        <v>29997</v>
      </c>
      <c r="I56" s="413"/>
      <c r="J56" s="301">
        <v>3</v>
      </c>
      <c r="K56" s="302">
        <f t="shared" si="13"/>
        <v>3300.0000000000032</v>
      </c>
      <c r="L56" s="303">
        <f t="shared" si="14"/>
        <v>1100.0000000000011</v>
      </c>
      <c r="M56" s="304">
        <v>0.48402777777777778</v>
      </c>
      <c r="N56" s="304">
        <v>0.50486111111111109</v>
      </c>
      <c r="O56" s="302">
        <v>20</v>
      </c>
      <c r="P56" s="416">
        <f t="shared" si="15"/>
        <v>29.999999999999972</v>
      </c>
      <c r="Q56" s="305"/>
      <c r="R56" s="305"/>
    </row>
    <row r="57" spans="1:18" ht="15.75" customHeight="1">
      <c r="A57" s="636"/>
      <c r="B57" s="297">
        <v>0</v>
      </c>
      <c r="C57" s="6" t="s">
        <v>73</v>
      </c>
      <c r="D57" s="337"/>
      <c r="E57" s="321"/>
      <c r="F57" s="299" t="s">
        <v>105</v>
      </c>
      <c r="G57" s="306"/>
      <c r="H57" s="300">
        <f t="shared" si="12"/>
        <v>0</v>
      </c>
      <c r="I57" s="413"/>
      <c r="J57" s="301"/>
      <c r="K57" s="302"/>
      <c r="L57" s="303"/>
      <c r="M57" s="304"/>
      <c r="N57" s="304"/>
      <c r="O57" s="302"/>
      <c r="P57" s="416"/>
      <c r="Q57" s="305"/>
      <c r="R57" s="305"/>
    </row>
    <row r="58" spans="1:18" ht="15.65" customHeight="1">
      <c r="A58" s="636"/>
      <c r="B58" s="297">
        <v>0</v>
      </c>
      <c r="C58" s="318"/>
      <c r="D58" s="319"/>
      <c r="E58" s="321"/>
      <c r="F58" s="299" t="s">
        <v>105</v>
      </c>
      <c r="G58" s="338"/>
      <c r="H58" s="300">
        <f t="shared" si="12"/>
        <v>0</v>
      </c>
      <c r="I58" s="413"/>
      <c r="J58" s="301"/>
      <c r="K58" s="302"/>
      <c r="L58" s="303"/>
      <c r="M58" s="304"/>
      <c r="N58" s="304"/>
      <c r="O58" s="302"/>
      <c r="P58" s="416"/>
      <c r="Q58" s="305"/>
      <c r="R58" s="305"/>
    </row>
    <row r="59" spans="1:18" ht="15.65" customHeight="1">
      <c r="A59" s="636"/>
      <c r="B59" s="297">
        <v>0</v>
      </c>
      <c r="C59" s="412"/>
      <c r="D59" s="336"/>
      <c r="E59" s="321"/>
      <c r="F59" s="299" t="s">
        <v>105</v>
      </c>
      <c r="G59" s="306"/>
      <c r="H59" s="300">
        <f t="shared" si="12"/>
        <v>0</v>
      </c>
      <c r="I59" s="413"/>
      <c r="J59" s="301"/>
      <c r="K59" s="302"/>
      <c r="L59" s="303"/>
      <c r="M59" s="304"/>
      <c r="N59" s="304"/>
      <c r="O59" s="302"/>
      <c r="P59" s="416"/>
      <c r="Q59" s="305"/>
      <c r="R59" s="305"/>
    </row>
    <row r="60" spans="1:18" ht="15.65" customHeight="1">
      <c r="A60" s="636"/>
      <c r="B60" s="297">
        <v>0</v>
      </c>
      <c r="C60" s="412"/>
      <c r="D60" s="337"/>
      <c r="E60" s="339"/>
      <c r="F60" s="299" t="s">
        <v>105</v>
      </c>
      <c r="G60" s="306"/>
      <c r="H60" s="300">
        <f t="shared" si="12"/>
        <v>0</v>
      </c>
      <c r="I60" s="413"/>
      <c r="J60" s="301"/>
      <c r="K60" s="302"/>
      <c r="L60" s="303"/>
      <c r="M60" s="304"/>
      <c r="N60" s="304"/>
      <c r="O60" s="302"/>
      <c r="P60" s="416"/>
      <c r="Q60" s="305"/>
      <c r="R60" s="305"/>
    </row>
    <row r="61" spans="1:18" ht="15.65" customHeight="1">
      <c r="A61" s="636"/>
      <c r="B61" s="297">
        <v>0</v>
      </c>
      <c r="C61" s="412"/>
      <c r="D61" s="319"/>
      <c r="E61" s="321"/>
      <c r="F61" s="299" t="s">
        <v>105</v>
      </c>
      <c r="G61" s="306"/>
      <c r="H61" s="300">
        <f t="shared" si="12"/>
        <v>0</v>
      </c>
      <c r="I61" s="413"/>
      <c r="J61" s="301"/>
      <c r="K61" s="302"/>
      <c r="L61" s="303"/>
      <c r="M61" s="304"/>
      <c r="N61" s="304"/>
      <c r="O61" s="302"/>
      <c r="P61" s="416"/>
      <c r="Q61" s="305"/>
      <c r="R61" s="305"/>
    </row>
    <row r="62" spans="1:18" ht="15.65" customHeight="1">
      <c r="A62" s="636"/>
      <c r="B62" s="297">
        <v>0</v>
      </c>
      <c r="C62" s="412"/>
      <c r="D62" s="336"/>
      <c r="E62" s="340"/>
      <c r="F62" s="299" t="s">
        <v>105</v>
      </c>
      <c r="G62" s="306"/>
      <c r="H62" s="300">
        <f t="shared" si="12"/>
        <v>0</v>
      </c>
      <c r="I62" s="413"/>
      <c r="J62" s="301"/>
      <c r="K62" s="302"/>
      <c r="L62" s="303"/>
      <c r="M62" s="304"/>
      <c r="N62" s="304"/>
      <c r="O62" s="302"/>
      <c r="P62" s="416"/>
      <c r="Q62" s="305"/>
      <c r="R62" s="305"/>
    </row>
    <row r="63" spans="1:18" ht="15.65" customHeight="1">
      <c r="A63" s="636"/>
      <c r="B63" s="297">
        <v>0</v>
      </c>
      <c r="C63" s="318"/>
      <c r="D63" s="341"/>
      <c r="E63" s="339"/>
      <c r="F63" s="299" t="s">
        <v>105</v>
      </c>
      <c r="G63" s="306"/>
      <c r="H63" s="300">
        <f t="shared" si="3"/>
        <v>0</v>
      </c>
      <c r="I63" s="414"/>
      <c r="J63" s="301"/>
      <c r="K63" s="302"/>
      <c r="L63" s="303"/>
      <c r="M63" s="304"/>
      <c r="N63" s="304"/>
      <c r="O63" s="296"/>
      <c r="P63" s="416"/>
      <c r="Q63" s="305"/>
      <c r="R63" s="305"/>
    </row>
    <row r="64" spans="1:18" ht="15.75" customHeight="1">
      <c r="A64" s="637"/>
      <c r="B64" s="297">
        <v>0</v>
      </c>
      <c r="C64" s="6" t="s">
        <v>135</v>
      </c>
      <c r="D64" s="617" t="s">
        <v>118</v>
      </c>
      <c r="E64" s="617"/>
      <c r="F64" s="308"/>
      <c r="G64" s="313"/>
      <c r="H64" s="331"/>
      <c r="I64" s="332"/>
      <c r="J64" s="312">
        <f>AVERAGE(J52:J63)</f>
        <v>3.6</v>
      </c>
      <c r="K64" s="312">
        <f>AVERAGE(K52:K63)</f>
        <v>3263.2589763178034</v>
      </c>
      <c r="L64" s="313">
        <f>AVERAGE(L52:L63)</f>
        <v>925.90565317035998</v>
      </c>
      <c r="M64" s="304"/>
      <c r="N64" s="304"/>
      <c r="O64" s="296"/>
      <c r="P64" s="296"/>
      <c r="Q64" s="296"/>
      <c r="R64" s="296"/>
    </row>
    <row r="65" spans="1:18" ht="15.65" customHeight="1">
      <c r="A65" s="638" t="s">
        <v>136</v>
      </c>
      <c r="B65" s="297" t="s">
        <v>115</v>
      </c>
      <c r="C65" s="412"/>
      <c r="D65" s="320" t="s">
        <v>137</v>
      </c>
      <c r="E65" s="334"/>
      <c r="F65" s="299">
        <v>16.66</v>
      </c>
      <c r="G65" s="412">
        <v>3148</v>
      </c>
      <c r="H65" s="300">
        <f>F65*G65</f>
        <v>52445.68</v>
      </c>
      <c r="I65" s="413"/>
      <c r="J65" s="301">
        <v>4</v>
      </c>
      <c r="K65" s="302">
        <f t="shared" ref="K65:K69" si="16">G65/P65*60</f>
        <v>3256.5517241379312</v>
      </c>
      <c r="L65" s="303">
        <f t="shared" ref="L65:L69" si="17">K65/J65</f>
        <v>814.13793103448279</v>
      </c>
      <c r="M65" s="304">
        <v>0.18055555555555555</v>
      </c>
      <c r="N65" s="304">
        <v>0.22083333333333333</v>
      </c>
      <c r="O65" s="302">
        <v>20</v>
      </c>
      <c r="P65" s="416">
        <f>(N65-M65)*24*60</f>
        <v>57.999999999999993</v>
      </c>
      <c r="Q65" s="305"/>
      <c r="R65" s="305"/>
    </row>
    <row r="66" spans="1:18" ht="15.65" customHeight="1">
      <c r="A66" s="639"/>
      <c r="B66" s="297" t="s">
        <v>115</v>
      </c>
      <c r="C66" s="412"/>
      <c r="D66" s="320" t="s">
        <v>138</v>
      </c>
      <c r="E66" s="335"/>
      <c r="F66" s="299">
        <v>22.281818181818181</v>
      </c>
      <c r="G66" s="306">
        <v>728</v>
      </c>
      <c r="H66" s="300">
        <f t="shared" ref="H66:H74" si="18">F66*G66</f>
        <v>16221.163636363635</v>
      </c>
      <c r="I66" s="413"/>
      <c r="J66" s="301">
        <v>4</v>
      </c>
      <c r="K66" s="302">
        <f t="shared" si="16"/>
        <v>3359.9999999999914</v>
      </c>
      <c r="L66" s="303">
        <f t="shared" si="17"/>
        <v>839.99999999999784</v>
      </c>
      <c r="M66" s="304">
        <v>0.23472222222222219</v>
      </c>
      <c r="N66" s="304">
        <v>0.24374999999999999</v>
      </c>
      <c r="O66" s="302">
        <v>20</v>
      </c>
      <c r="P66" s="416">
        <f t="shared" ref="P66:P69" si="19">(N66-M66)*24*60</f>
        <v>13.000000000000034</v>
      </c>
      <c r="Q66" s="305"/>
      <c r="R66" s="305"/>
    </row>
    <row r="67" spans="1:18" ht="15.65" customHeight="1">
      <c r="A67" s="639"/>
      <c r="B67" s="297" t="s">
        <v>115</v>
      </c>
      <c r="C67" s="412"/>
      <c r="D67" s="336" t="s">
        <v>139</v>
      </c>
      <c r="E67" s="321"/>
      <c r="F67" s="299">
        <v>17.890909090909091</v>
      </c>
      <c r="G67" s="306">
        <v>1842</v>
      </c>
      <c r="H67" s="300">
        <f t="shared" si="18"/>
        <v>32955.054545454543</v>
      </c>
      <c r="I67" s="413"/>
      <c r="J67" s="301">
        <v>3</v>
      </c>
      <c r="K67" s="302">
        <f t="shared" si="16"/>
        <v>3250.5882352941217</v>
      </c>
      <c r="L67" s="303">
        <f t="shared" si="17"/>
        <v>1083.5294117647072</v>
      </c>
      <c r="M67" s="304">
        <v>0.25763888888888892</v>
      </c>
      <c r="N67" s="304">
        <v>0.28125</v>
      </c>
      <c r="O67" s="302">
        <v>20</v>
      </c>
      <c r="P67" s="416">
        <f t="shared" si="19"/>
        <v>33.999999999999957</v>
      </c>
      <c r="Q67" s="305">
        <v>0.28125</v>
      </c>
      <c r="R67" s="305">
        <v>0.32291666666666669</v>
      </c>
    </row>
    <row r="68" spans="1:18" ht="15.65" customHeight="1">
      <c r="A68" s="639"/>
      <c r="B68" s="297" t="s">
        <v>115</v>
      </c>
      <c r="C68" s="412"/>
      <c r="D68" s="319" t="s">
        <v>140</v>
      </c>
      <c r="E68" s="321"/>
      <c r="F68" s="299">
        <v>18.18</v>
      </c>
      <c r="G68" s="306">
        <v>930</v>
      </c>
      <c r="H68" s="300">
        <f t="shared" si="18"/>
        <v>16907.400000000001</v>
      </c>
      <c r="I68" s="413"/>
      <c r="J68" s="301">
        <v>3</v>
      </c>
      <c r="K68" s="302">
        <f t="shared" si="16"/>
        <v>3282.3529411764666</v>
      </c>
      <c r="L68" s="303">
        <f t="shared" si="17"/>
        <v>1094.1176470588223</v>
      </c>
      <c r="M68" s="304">
        <v>0.33680555555555558</v>
      </c>
      <c r="N68" s="304">
        <v>0.34861111111111115</v>
      </c>
      <c r="O68" s="302">
        <v>25</v>
      </c>
      <c r="P68" s="416">
        <f t="shared" si="19"/>
        <v>17.000000000000021</v>
      </c>
      <c r="Q68" s="305"/>
      <c r="R68" s="305"/>
    </row>
    <row r="69" spans="1:18" ht="15.65" customHeight="1">
      <c r="A69" s="639"/>
      <c r="B69" s="297" t="s">
        <v>115</v>
      </c>
      <c r="C69" s="412"/>
      <c r="D69" s="336" t="s">
        <v>141</v>
      </c>
      <c r="E69" s="321"/>
      <c r="F69" s="299">
        <v>14.285714285714283</v>
      </c>
      <c r="G69" s="306">
        <v>4871</v>
      </c>
      <c r="H69" s="300">
        <f t="shared" si="18"/>
        <v>69585.714285714275</v>
      </c>
      <c r="I69" s="413"/>
      <c r="J69" s="301">
        <v>3</v>
      </c>
      <c r="K69" s="302">
        <f t="shared" si="16"/>
        <v>3247.333333333333</v>
      </c>
      <c r="L69" s="303">
        <f t="shared" si="17"/>
        <v>1082.4444444444443</v>
      </c>
      <c r="M69" s="304">
        <v>0.36249999999999999</v>
      </c>
      <c r="N69" s="304">
        <v>0.42499999999999999</v>
      </c>
      <c r="O69" s="302">
        <v>30</v>
      </c>
      <c r="P69" s="416">
        <f t="shared" si="19"/>
        <v>90</v>
      </c>
      <c r="Q69" s="305"/>
      <c r="R69" s="305"/>
    </row>
    <row r="70" spans="1:18" ht="15.75" customHeight="1">
      <c r="A70" s="639"/>
      <c r="B70" s="297">
        <v>0</v>
      </c>
      <c r="C70" s="6" t="s">
        <v>73</v>
      </c>
      <c r="D70" s="320"/>
      <c r="E70" s="321"/>
      <c r="F70" s="299" t="s">
        <v>105</v>
      </c>
      <c r="G70" s="306"/>
      <c r="H70" s="300">
        <f t="shared" si="18"/>
        <v>0</v>
      </c>
      <c r="I70" s="413"/>
      <c r="J70" s="301"/>
      <c r="K70" s="302"/>
      <c r="L70" s="303"/>
      <c r="M70" s="304"/>
      <c r="N70" s="304"/>
      <c r="O70" s="302"/>
      <c r="P70" s="416"/>
      <c r="Q70" s="305"/>
      <c r="R70" s="305"/>
    </row>
    <row r="71" spans="1:18" ht="15.65" customHeight="1">
      <c r="A71" s="639"/>
      <c r="B71" s="297">
        <v>0</v>
      </c>
      <c r="C71" s="318"/>
      <c r="D71" s="336"/>
      <c r="E71" s="321"/>
      <c r="F71" s="299" t="s">
        <v>105</v>
      </c>
      <c r="G71" s="338"/>
      <c r="H71" s="300">
        <f t="shared" si="18"/>
        <v>0</v>
      </c>
      <c r="I71" s="413"/>
      <c r="J71" s="301"/>
      <c r="K71" s="302"/>
      <c r="L71" s="303"/>
      <c r="M71" s="304"/>
      <c r="N71" s="304"/>
      <c r="O71" s="302"/>
      <c r="P71" s="416"/>
      <c r="Q71" s="305"/>
      <c r="R71" s="305"/>
    </row>
    <row r="72" spans="1:18" ht="15.65" customHeight="1">
      <c r="A72" s="639"/>
      <c r="B72" s="297">
        <v>0</v>
      </c>
      <c r="C72" s="412"/>
      <c r="D72" s="336"/>
      <c r="E72" s="321"/>
      <c r="F72" s="299" t="s">
        <v>105</v>
      </c>
      <c r="G72" s="306"/>
      <c r="H72" s="300">
        <f t="shared" si="18"/>
        <v>0</v>
      </c>
      <c r="I72" s="413"/>
      <c r="J72" s="301"/>
      <c r="K72" s="302"/>
      <c r="L72" s="303"/>
      <c r="M72" s="304"/>
      <c r="N72" s="304"/>
      <c r="O72" s="302"/>
      <c r="P72" s="416"/>
      <c r="Q72" s="305"/>
      <c r="R72" s="305"/>
    </row>
    <row r="73" spans="1:18" ht="15.65" customHeight="1">
      <c r="A73" s="639"/>
      <c r="B73" s="297">
        <v>0</v>
      </c>
      <c r="C73" s="412"/>
      <c r="D73" s="336"/>
      <c r="E73" s="321"/>
      <c r="F73" s="299" t="s">
        <v>105</v>
      </c>
      <c r="G73" s="306"/>
      <c r="H73" s="300">
        <f t="shared" si="18"/>
        <v>0</v>
      </c>
      <c r="I73" s="413"/>
      <c r="J73" s="301"/>
      <c r="K73" s="302"/>
      <c r="L73" s="303"/>
      <c r="M73" s="304"/>
      <c r="N73" s="304"/>
      <c r="O73" s="302"/>
      <c r="P73" s="416"/>
      <c r="Q73" s="305"/>
      <c r="R73" s="305"/>
    </row>
    <row r="74" spans="1:18" ht="15.65" customHeight="1">
      <c r="A74" s="639"/>
      <c r="B74" s="297">
        <v>0</v>
      </c>
      <c r="C74" s="412"/>
      <c r="D74" s="336"/>
      <c r="E74" s="321"/>
      <c r="F74" s="299" t="s">
        <v>105</v>
      </c>
      <c r="G74" s="306"/>
      <c r="H74" s="300">
        <f t="shared" si="18"/>
        <v>0</v>
      </c>
      <c r="I74" s="413"/>
      <c r="J74" s="301"/>
      <c r="K74" s="302"/>
      <c r="L74" s="303"/>
      <c r="M74" s="304"/>
      <c r="N74" s="304"/>
      <c r="O74" s="302"/>
      <c r="P74" s="416"/>
      <c r="Q74" s="305"/>
      <c r="R74" s="305"/>
    </row>
    <row r="75" spans="1:18" ht="15.75" customHeight="1">
      <c r="A75" s="640"/>
      <c r="B75" s="297">
        <v>0</v>
      </c>
      <c r="C75" s="6" t="s">
        <v>142</v>
      </c>
      <c r="D75" s="617" t="s">
        <v>118</v>
      </c>
      <c r="E75" s="617"/>
      <c r="F75" s="308"/>
      <c r="G75" s="313"/>
      <c r="H75" s="331"/>
      <c r="I75" s="332"/>
      <c r="J75" s="312">
        <f>AVERAGE(J65:J74)</f>
        <v>3.4</v>
      </c>
      <c r="K75" s="312">
        <f>AVERAGE(K65:K74)</f>
        <v>3279.3652467883685</v>
      </c>
      <c r="L75" s="313">
        <f>AVERAGE(L65:L74)</f>
        <v>982.84588686049085</v>
      </c>
      <c r="M75" s="304"/>
      <c r="N75" s="304"/>
      <c r="O75" s="296"/>
      <c r="P75" s="296"/>
      <c r="Q75" s="296"/>
      <c r="R75" s="296"/>
    </row>
    <row r="76" spans="1:18" ht="16.149999999999999" customHeight="1">
      <c r="A76" s="625" t="s">
        <v>143</v>
      </c>
      <c r="B76" s="297">
        <v>0</v>
      </c>
      <c r="C76" s="297"/>
      <c r="D76" s="626"/>
      <c r="E76" s="627"/>
      <c r="F76" s="299" t="s">
        <v>105</v>
      </c>
      <c r="G76" s="342"/>
      <c r="H76" s="314">
        <f t="shared" si="3"/>
        <v>0</v>
      </c>
      <c r="I76" s="315"/>
      <c r="J76" s="301">
        <v>0</v>
      </c>
      <c r="K76" s="302">
        <v>0</v>
      </c>
      <c r="L76" s="303">
        <v>0</v>
      </c>
      <c r="M76" s="304"/>
      <c r="N76" s="304"/>
      <c r="O76" s="296"/>
      <c r="P76" s="416"/>
      <c r="Q76" s="305"/>
      <c r="R76" s="305"/>
    </row>
    <row r="77" spans="1:18">
      <c r="A77" s="625"/>
      <c r="B77" s="297">
        <v>0</v>
      </c>
      <c r="C77" s="297"/>
      <c r="D77" s="626"/>
      <c r="E77" s="627"/>
      <c r="F77" s="299" t="s">
        <v>105</v>
      </c>
      <c r="G77" s="412"/>
      <c r="H77" s="300">
        <f t="shared" si="3"/>
        <v>0</v>
      </c>
      <c r="I77" s="413"/>
      <c r="J77" s="301"/>
      <c r="K77" s="302"/>
      <c r="L77" s="303"/>
      <c r="M77" s="304"/>
      <c r="N77" s="304"/>
      <c r="O77" s="296"/>
      <c r="P77" s="416"/>
      <c r="Q77" s="296"/>
      <c r="R77" s="296"/>
    </row>
    <row r="78" spans="1:18">
      <c r="A78" s="625"/>
      <c r="B78" s="297">
        <v>0</v>
      </c>
      <c r="C78" s="297"/>
      <c r="D78" s="419"/>
      <c r="E78" s="419"/>
      <c r="F78" s="299" t="s">
        <v>105</v>
      </c>
      <c r="G78" s="323"/>
      <c r="H78" s="300">
        <f t="shared" si="3"/>
        <v>0</v>
      </c>
      <c r="I78" s="413"/>
      <c r="J78" s="301"/>
      <c r="K78" s="302"/>
      <c r="L78" s="303"/>
      <c r="M78" s="304"/>
      <c r="N78" s="304"/>
      <c r="O78" s="296"/>
      <c r="P78" s="416"/>
      <c r="Q78" s="296"/>
      <c r="R78" s="296"/>
    </row>
    <row r="79" spans="1:18">
      <c r="A79" s="625"/>
      <c r="B79" s="297">
        <v>0</v>
      </c>
      <c r="C79" s="297"/>
      <c r="D79" s="419"/>
      <c r="E79" s="419"/>
      <c r="F79" s="299" t="s">
        <v>105</v>
      </c>
      <c r="G79" s="323"/>
      <c r="H79" s="300">
        <f t="shared" si="3"/>
        <v>0</v>
      </c>
      <c r="I79" s="413"/>
      <c r="J79" s="301"/>
      <c r="K79" s="302"/>
      <c r="L79" s="303"/>
      <c r="M79" s="304"/>
      <c r="N79" s="304"/>
      <c r="O79" s="296"/>
      <c r="P79" s="416"/>
      <c r="Q79" s="296"/>
      <c r="R79" s="296"/>
    </row>
    <row r="80" spans="1:18">
      <c r="A80" s="625"/>
      <c r="B80" s="297">
        <v>0</v>
      </c>
      <c r="C80" s="297"/>
      <c r="D80" s="419"/>
      <c r="E80" s="419"/>
      <c r="F80" s="299" t="s">
        <v>105</v>
      </c>
      <c r="G80" s="323"/>
      <c r="H80" s="300">
        <f t="shared" si="3"/>
        <v>0</v>
      </c>
      <c r="I80" s="413"/>
      <c r="J80" s="301"/>
      <c r="K80" s="302"/>
      <c r="L80" s="303"/>
      <c r="M80" s="304"/>
      <c r="N80" s="304"/>
      <c r="O80" s="296"/>
      <c r="P80" s="416"/>
      <c r="Q80" s="296"/>
      <c r="R80" s="296"/>
    </row>
    <row r="81" spans="1:18" ht="15.75" customHeight="1">
      <c r="A81" s="625"/>
      <c r="B81" s="297">
        <v>0</v>
      </c>
      <c r="C81" s="6" t="s">
        <v>73</v>
      </c>
      <c r="D81" s="628" t="s">
        <v>118</v>
      </c>
      <c r="E81" s="628"/>
      <c r="F81" s="308"/>
      <c r="G81" s="343"/>
      <c r="H81" s="310"/>
      <c r="I81" s="311"/>
      <c r="J81" s="312">
        <f>AVERAGE(J76:J80)</f>
        <v>0</v>
      </c>
      <c r="K81" s="312">
        <f>AVERAGE(K76:K80)</f>
        <v>0</v>
      </c>
      <c r="L81" s="313">
        <f>AVERAGE(L76:L80)</f>
        <v>0</v>
      </c>
      <c r="M81" s="304"/>
      <c r="N81" s="304"/>
      <c r="O81" s="296"/>
      <c r="P81" s="296"/>
      <c r="Q81" s="296"/>
      <c r="R81" s="296"/>
    </row>
    <row r="82" spans="1:18" ht="15.65" customHeight="1">
      <c r="A82" s="643" t="s">
        <v>144</v>
      </c>
      <c r="B82" s="297" t="s">
        <v>115</v>
      </c>
      <c r="C82" s="318"/>
      <c r="D82" s="319" t="s">
        <v>355</v>
      </c>
      <c r="E82" s="344"/>
      <c r="F82" s="299">
        <v>17.22</v>
      </c>
      <c r="G82" s="323">
        <v>4059</v>
      </c>
      <c r="H82" s="345">
        <f t="shared" ref="H82:H90" si="20">F82*G82</f>
        <v>69895.98</v>
      </c>
      <c r="I82" s="413"/>
      <c r="J82" s="301">
        <v>3</v>
      </c>
      <c r="K82" s="302">
        <f t="shared" ref="K82" si="21">G82/P82*60</f>
        <v>3044.2499999999991</v>
      </c>
      <c r="L82" s="303">
        <f t="shared" ref="L82" si="22">K82/J82</f>
        <v>1014.7499999999997</v>
      </c>
      <c r="M82" s="304">
        <v>0.72222222222222221</v>
      </c>
      <c r="N82" s="304">
        <v>0.77777777777777779</v>
      </c>
      <c r="O82" s="302">
        <v>30</v>
      </c>
      <c r="P82" s="416">
        <f t="shared" ref="P82" si="23">(N82-M82)*24*60</f>
        <v>80.000000000000028</v>
      </c>
      <c r="Q82" s="305"/>
      <c r="R82" s="305"/>
    </row>
    <row r="83" spans="1:18">
      <c r="A83" s="644"/>
      <c r="B83" s="297">
        <v>0</v>
      </c>
      <c r="C83" s="318"/>
      <c r="D83" s="336"/>
      <c r="E83" s="344"/>
      <c r="F83" s="299" t="s">
        <v>105</v>
      </c>
      <c r="G83" s="323"/>
      <c r="H83" s="345">
        <f t="shared" si="20"/>
        <v>0</v>
      </c>
      <c r="I83" s="413"/>
      <c r="J83" s="301"/>
      <c r="K83" s="302"/>
      <c r="L83" s="303"/>
      <c r="M83" s="304"/>
      <c r="N83" s="304"/>
      <c r="O83" s="302"/>
      <c r="P83" s="416"/>
      <c r="Q83" s="305"/>
      <c r="R83" s="305"/>
    </row>
    <row r="84" spans="1:18">
      <c r="A84" s="644"/>
      <c r="B84" s="297">
        <v>0</v>
      </c>
      <c r="C84" s="318"/>
      <c r="D84" s="319"/>
      <c r="E84" s="344"/>
      <c r="F84" s="299" t="s">
        <v>105</v>
      </c>
      <c r="G84" s="323"/>
      <c r="H84" s="345">
        <f t="shared" si="20"/>
        <v>0</v>
      </c>
      <c r="I84" s="413"/>
      <c r="J84" s="301"/>
      <c r="K84" s="302"/>
      <c r="L84" s="303"/>
      <c r="M84" s="304"/>
      <c r="N84" s="304"/>
      <c r="O84" s="302"/>
      <c r="P84" s="325"/>
      <c r="Q84" s="305"/>
      <c r="R84" s="305"/>
    </row>
    <row r="85" spans="1:18">
      <c r="A85" s="644"/>
      <c r="B85" s="297">
        <v>0</v>
      </c>
      <c r="C85" s="318"/>
      <c r="D85" s="319"/>
      <c r="E85" s="344"/>
      <c r="F85" s="299" t="s">
        <v>105</v>
      </c>
      <c r="G85" s="323"/>
      <c r="H85" s="346">
        <f t="shared" si="20"/>
        <v>0</v>
      </c>
      <c r="I85" s="413"/>
      <c r="J85" s="301"/>
      <c r="K85" s="302"/>
      <c r="L85" s="303"/>
      <c r="M85" s="304"/>
      <c r="N85" s="304"/>
      <c r="O85" s="302"/>
      <c r="P85" s="325"/>
      <c r="Q85" s="296"/>
      <c r="R85" s="296"/>
    </row>
    <row r="86" spans="1:18">
      <c r="A86" s="644"/>
      <c r="B86" s="297">
        <v>0</v>
      </c>
      <c r="C86" s="318"/>
      <c r="D86" s="319"/>
      <c r="E86" s="344"/>
      <c r="F86" s="299" t="s">
        <v>105</v>
      </c>
      <c r="G86" s="412"/>
      <c r="H86" s="346">
        <f t="shared" si="20"/>
        <v>0</v>
      </c>
      <c r="I86" s="413"/>
      <c r="J86" s="301"/>
      <c r="K86" s="302"/>
      <c r="L86" s="303"/>
      <c r="M86" s="304"/>
      <c r="N86" s="347"/>
      <c r="O86" s="296"/>
      <c r="P86" s="325"/>
      <c r="Q86" s="296"/>
      <c r="R86" s="296"/>
    </row>
    <row r="87" spans="1:18">
      <c r="A87" s="644"/>
      <c r="B87" s="297"/>
      <c r="C87" s="318"/>
      <c r="D87" s="319"/>
      <c r="E87" s="344"/>
      <c r="F87" s="299" t="s">
        <v>105</v>
      </c>
      <c r="G87" s="412"/>
      <c r="H87" s="346">
        <f t="shared" si="20"/>
        <v>0</v>
      </c>
      <c r="I87" s="413"/>
      <c r="J87" s="301"/>
      <c r="K87" s="302"/>
      <c r="L87" s="303"/>
      <c r="M87" s="304"/>
      <c r="N87" s="347"/>
      <c r="O87" s="296"/>
      <c r="P87" s="325"/>
      <c r="Q87" s="296"/>
      <c r="R87" s="296"/>
    </row>
    <row r="88" spans="1:18">
      <c r="A88" s="644"/>
      <c r="B88" s="297">
        <v>0</v>
      </c>
      <c r="C88" s="318"/>
      <c r="D88" s="319"/>
      <c r="E88" s="344"/>
      <c r="F88" s="299" t="s">
        <v>105</v>
      </c>
      <c r="G88" s="412"/>
      <c r="H88" s="346">
        <f t="shared" si="20"/>
        <v>0</v>
      </c>
      <c r="I88" s="413"/>
      <c r="J88" s="301"/>
      <c r="K88" s="302"/>
      <c r="L88" s="303"/>
      <c r="M88" s="304"/>
      <c r="N88" s="347"/>
      <c r="O88" s="296"/>
      <c r="P88" s="325"/>
      <c r="Q88" s="296"/>
      <c r="R88" s="296"/>
    </row>
    <row r="89" spans="1:18">
      <c r="A89" s="644"/>
      <c r="B89" s="297">
        <v>0</v>
      </c>
      <c r="C89" s="318"/>
      <c r="D89" s="319"/>
      <c r="E89" s="344"/>
      <c r="F89" s="299" t="s">
        <v>105</v>
      </c>
      <c r="G89" s="412"/>
      <c r="H89" s="346">
        <f t="shared" si="20"/>
        <v>0</v>
      </c>
      <c r="I89" s="413"/>
      <c r="J89" s="301"/>
      <c r="K89" s="302"/>
      <c r="L89" s="303"/>
      <c r="M89" s="304"/>
      <c r="N89" s="347"/>
      <c r="O89" s="296"/>
      <c r="P89" s="325"/>
      <c r="Q89" s="296"/>
      <c r="R89" s="296"/>
    </row>
    <row r="90" spans="1:18">
      <c r="A90" s="644"/>
      <c r="B90" s="297">
        <v>0</v>
      </c>
      <c r="C90" s="318"/>
      <c r="D90" s="319"/>
      <c r="E90" s="344"/>
      <c r="F90" s="299" t="s">
        <v>105</v>
      </c>
      <c r="G90" s="412"/>
      <c r="H90" s="346">
        <f t="shared" si="20"/>
        <v>0</v>
      </c>
      <c r="I90" s="413"/>
      <c r="J90" s="301"/>
      <c r="K90" s="302"/>
      <c r="L90" s="303"/>
      <c r="M90" s="304"/>
      <c r="N90" s="347"/>
      <c r="O90" s="296"/>
      <c r="P90" s="325"/>
      <c r="Q90" s="296"/>
      <c r="R90" s="296"/>
    </row>
    <row r="91" spans="1:18" ht="17.5" customHeight="1">
      <c r="A91" s="644"/>
      <c r="B91" s="297">
        <v>0</v>
      </c>
      <c r="C91" s="6" t="s">
        <v>123</v>
      </c>
      <c r="D91" s="645" t="s">
        <v>118</v>
      </c>
      <c r="E91" s="645"/>
      <c r="F91" s="308"/>
      <c r="G91" s="348"/>
      <c r="H91" s="349"/>
      <c r="I91" s="311"/>
      <c r="J91" s="312"/>
      <c r="K91" s="312"/>
      <c r="L91" s="313"/>
      <c r="M91" s="304"/>
      <c r="N91" s="304"/>
      <c r="O91" s="302"/>
      <c r="P91" s="302"/>
      <c r="Q91" s="303"/>
      <c r="R91" s="303"/>
    </row>
    <row r="92" spans="1:18" ht="16.149999999999999" customHeight="1">
      <c r="A92" s="646" t="s">
        <v>146</v>
      </c>
      <c r="B92" s="297" t="s">
        <v>115</v>
      </c>
      <c r="C92" s="297"/>
      <c r="D92" s="350" t="s">
        <v>147</v>
      </c>
      <c r="E92" s="344"/>
      <c r="F92" s="299">
        <v>24.54</v>
      </c>
      <c r="G92" s="412">
        <v>1698</v>
      </c>
      <c r="H92" s="300">
        <f t="shared" ref="H92:H97" si="24">F92*G92</f>
        <v>41668.92</v>
      </c>
      <c r="I92" s="413"/>
      <c r="J92" s="301">
        <v>3</v>
      </c>
      <c r="K92" s="302">
        <f>G92/P92*60</f>
        <v>2264</v>
      </c>
      <c r="L92" s="303">
        <f t="shared" ref="L92:L95" si="25">K92/J92</f>
        <v>754.66666666666663</v>
      </c>
      <c r="M92" s="304">
        <v>0.72222222222222221</v>
      </c>
      <c r="N92" s="304">
        <v>0.75347222222222221</v>
      </c>
      <c r="O92" s="296">
        <v>20</v>
      </c>
      <c r="P92" s="416">
        <f>(N92-M92)*24*60</f>
        <v>45</v>
      </c>
      <c r="Q92" s="305"/>
      <c r="R92" s="305"/>
    </row>
    <row r="93" spans="1:18">
      <c r="A93" s="647"/>
      <c r="B93" s="297" t="s">
        <v>115</v>
      </c>
      <c r="C93" s="297"/>
      <c r="D93" s="319" t="s">
        <v>148</v>
      </c>
      <c r="E93" s="344"/>
      <c r="F93" s="299">
        <v>22.48</v>
      </c>
      <c r="G93" s="412">
        <v>785</v>
      </c>
      <c r="H93" s="300">
        <f t="shared" si="24"/>
        <v>17646.8</v>
      </c>
      <c r="I93" s="413"/>
      <c r="J93" s="301">
        <v>4</v>
      </c>
      <c r="K93" s="302">
        <f t="shared" ref="K93:K95" si="26">G93/P93*60</f>
        <v>2355.0000000000086</v>
      </c>
      <c r="L93" s="303">
        <f t="shared" si="25"/>
        <v>588.75000000000216</v>
      </c>
      <c r="M93" s="304">
        <v>0.76736111111111116</v>
      </c>
      <c r="N93" s="304">
        <v>0.78125</v>
      </c>
      <c r="O93" s="296">
        <v>20</v>
      </c>
      <c r="P93" s="416">
        <f>(N93-M93)*24*60</f>
        <v>19.999999999999929</v>
      </c>
      <c r="Q93" s="305"/>
      <c r="R93" s="305"/>
    </row>
    <row r="94" spans="1:18">
      <c r="A94" s="647"/>
      <c r="B94" s="297" t="s">
        <v>115</v>
      </c>
      <c r="C94" s="297"/>
      <c r="D94" s="350" t="s">
        <v>149</v>
      </c>
      <c r="E94" s="339"/>
      <c r="F94" s="299">
        <v>22.21</v>
      </c>
      <c r="G94" s="306">
        <v>1151</v>
      </c>
      <c r="H94" s="300">
        <f t="shared" si="24"/>
        <v>25563.710000000003</v>
      </c>
      <c r="I94" s="413"/>
      <c r="J94" s="301">
        <v>4</v>
      </c>
      <c r="K94" s="302">
        <f t="shared" si="26"/>
        <v>2301.9999999999959</v>
      </c>
      <c r="L94" s="303">
        <f t="shared" si="25"/>
        <v>575.49999999999898</v>
      </c>
      <c r="M94" s="304">
        <v>0.79513888888888884</v>
      </c>
      <c r="N94" s="304">
        <v>0.81597222222222221</v>
      </c>
      <c r="O94" s="296">
        <v>20</v>
      </c>
      <c r="P94" s="416">
        <f>(N94-M94)*24*60</f>
        <v>30.000000000000053</v>
      </c>
      <c r="Q94" s="305"/>
      <c r="R94" s="305"/>
    </row>
    <row r="95" spans="1:18">
      <c r="A95" s="648"/>
      <c r="B95" s="297" t="s">
        <v>115</v>
      </c>
      <c r="C95" s="297"/>
      <c r="D95" s="319" t="s">
        <v>326</v>
      </c>
      <c r="E95" s="339"/>
      <c r="F95" s="299">
        <v>23.27</v>
      </c>
      <c r="G95" s="306">
        <v>2331</v>
      </c>
      <c r="H95" s="300">
        <f t="shared" si="24"/>
        <v>54242.37</v>
      </c>
      <c r="I95" s="413"/>
      <c r="J95" s="301">
        <v>4</v>
      </c>
      <c r="K95" s="302">
        <f t="shared" si="26"/>
        <v>2542.9090909091001</v>
      </c>
      <c r="L95" s="303">
        <f t="shared" si="25"/>
        <v>635.72727272727502</v>
      </c>
      <c r="M95" s="304">
        <v>0.82986111111111116</v>
      </c>
      <c r="N95" s="304">
        <v>0.86805555555555547</v>
      </c>
      <c r="O95" s="296">
        <v>20</v>
      </c>
      <c r="P95" s="416">
        <f>(N95-M95)*24*60</f>
        <v>54.999999999999801</v>
      </c>
      <c r="Q95" s="305"/>
      <c r="R95" s="305"/>
    </row>
    <row r="96" spans="1:18">
      <c r="A96" s="648"/>
      <c r="B96" s="297">
        <v>0</v>
      </c>
      <c r="C96" s="297"/>
      <c r="D96" s="319"/>
      <c r="E96" s="339"/>
      <c r="F96" s="299" t="s">
        <v>105</v>
      </c>
      <c r="G96" s="306"/>
      <c r="H96" s="300">
        <f t="shared" si="24"/>
        <v>0</v>
      </c>
      <c r="I96" s="413"/>
      <c r="J96" s="301"/>
      <c r="K96" s="302"/>
      <c r="L96" s="303"/>
      <c r="M96" s="304"/>
      <c r="N96" s="304"/>
      <c r="O96" s="296"/>
      <c r="P96" s="416"/>
      <c r="Q96" s="305"/>
      <c r="R96" s="305"/>
    </row>
    <row r="97" spans="1:18">
      <c r="A97" s="648"/>
      <c r="B97" s="297">
        <v>0</v>
      </c>
      <c r="C97" s="297"/>
      <c r="D97" s="319"/>
      <c r="E97" s="339"/>
      <c r="F97" s="299" t="s">
        <v>105</v>
      </c>
      <c r="G97" s="306"/>
      <c r="H97" s="300">
        <f t="shared" si="24"/>
        <v>0</v>
      </c>
      <c r="I97" s="413"/>
      <c r="J97" s="301"/>
      <c r="K97" s="302"/>
      <c r="L97" s="303"/>
      <c r="M97" s="304"/>
      <c r="N97" s="304"/>
      <c r="O97" s="296"/>
      <c r="P97" s="416"/>
      <c r="Q97" s="305"/>
      <c r="R97" s="305"/>
    </row>
    <row r="98" spans="1:18">
      <c r="A98" s="648"/>
      <c r="B98" s="297">
        <v>0</v>
      </c>
      <c r="C98" s="297"/>
      <c r="D98" s="319"/>
      <c r="E98" s="339"/>
      <c r="F98" s="299"/>
      <c r="G98" s="306"/>
      <c r="H98" s="300"/>
      <c r="I98" s="413"/>
      <c r="J98" s="301"/>
      <c r="K98" s="302"/>
      <c r="L98" s="303"/>
      <c r="M98" s="304"/>
      <c r="N98" s="304"/>
      <c r="O98" s="296"/>
      <c r="P98" s="416"/>
      <c r="Q98" s="305"/>
      <c r="R98" s="305"/>
    </row>
    <row r="99" spans="1:18">
      <c r="A99" s="648"/>
      <c r="B99" s="297">
        <v>0</v>
      </c>
      <c r="C99" s="297"/>
      <c r="D99" s="319"/>
      <c r="E99" s="339"/>
      <c r="F99" s="299" t="s">
        <v>105</v>
      </c>
      <c r="G99" s="306"/>
      <c r="H99" s="300">
        <f>F99*G99</f>
        <v>0</v>
      </c>
      <c r="I99" s="413"/>
      <c r="J99" s="301"/>
      <c r="K99" s="302"/>
      <c r="L99" s="303"/>
      <c r="M99" s="304"/>
      <c r="N99" s="304"/>
      <c r="O99" s="296"/>
      <c r="P99" s="416"/>
      <c r="Q99" s="305"/>
      <c r="R99" s="305"/>
    </row>
    <row r="100" spans="1:18" ht="15.75" customHeight="1">
      <c r="A100" s="648"/>
      <c r="B100" s="297">
        <v>0</v>
      </c>
      <c r="C100" s="6" t="s">
        <v>150</v>
      </c>
      <c r="D100" s="649" t="s">
        <v>118</v>
      </c>
      <c r="E100" s="650"/>
      <c r="F100" s="308"/>
      <c r="G100" s="309"/>
      <c r="H100" s="351"/>
      <c r="I100" s="311"/>
      <c r="J100" s="312">
        <f>AVERAGE(J92:J99)</f>
        <v>3.75</v>
      </c>
      <c r="K100" s="312">
        <f>AVERAGE(K92:K99)</f>
        <v>2365.9772727272766</v>
      </c>
      <c r="L100" s="313">
        <f>AVERAGE(L92:L99)</f>
        <v>638.66098484848567</v>
      </c>
      <c r="M100" s="304"/>
      <c r="N100" s="304"/>
      <c r="O100" s="302"/>
      <c r="P100" s="302"/>
      <c r="Q100" s="303"/>
      <c r="R100" s="303"/>
    </row>
    <row r="101" spans="1:18" ht="16.149999999999999" customHeight="1">
      <c r="A101" s="651" t="s">
        <v>151</v>
      </c>
      <c r="B101" s="297" t="s">
        <v>115</v>
      </c>
      <c r="C101" s="6"/>
      <c r="D101" s="339" t="s">
        <v>152</v>
      </c>
      <c r="E101" s="352"/>
      <c r="F101" s="299">
        <v>25.03</v>
      </c>
      <c r="G101" s="412">
        <v>1621</v>
      </c>
      <c r="H101" s="300">
        <f t="shared" ref="H101:H110" si="27">F101*G101</f>
        <v>40573.630000000005</v>
      </c>
      <c r="I101" s="413"/>
      <c r="J101" s="301">
        <v>4</v>
      </c>
      <c r="K101" s="302">
        <f>G101/P101*60</f>
        <v>3242.0000000000114</v>
      </c>
      <c r="L101" s="303">
        <f t="shared" ref="L101:L105" si="28">K101/J101</f>
        <v>810.50000000000284</v>
      </c>
      <c r="M101" s="304">
        <v>0.72222222222222221</v>
      </c>
      <c r="N101" s="304">
        <v>0.74305555555555547</v>
      </c>
      <c r="O101" s="296">
        <v>20</v>
      </c>
      <c r="P101" s="302">
        <f t="shared" ref="P101:P103" si="29">(N101-M101)*24*60</f>
        <v>29.999999999999893</v>
      </c>
      <c r="Q101" s="303"/>
      <c r="R101" s="305"/>
    </row>
    <row r="102" spans="1:18" ht="15.65" customHeight="1">
      <c r="A102" s="651"/>
      <c r="B102" s="297" t="s">
        <v>115</v>
      </c>
      <c r="C102" s="6"/>
      <c r="D102" s="319" t="s">
        <v>153</v>
      </c>
      <c r="E102" s="352"/>
      <c r="F102" s="299">
        <v>24.82</v>
      </c>
      <c r="G102" s="412">
        <v>2402</v>
      </c>
      <c r="H102" s="300">
        <f t="shared" si="27"/>
        <v>59617.64</v>
      </c>
      <c r="I102" s="413"/>
      <c r="J102" s="301">
        <v>4</v>
      </c>
      <c r="K102" s="302">
        <f t="shared" ref="K102:K105" si="30">G102/P102*60</f>
        <v>2882.4000000000101</v>
      </c>
      <c r="L102" s="303">
        <f t="shared" si="28"/>
        <v>720.60000000000252</v>
      </c>
      <c r="M102" s="304">
        <v>0.75694444444444453</v>
      </c>
      <c r="N102" s="304">
        <v>0.79166666666666663</v>
      </c>
      <c r="O102" s="296">
        <v>20</v>
      </c>
      <c r="P102" s="302">
        <f t="shared" si="29"/>
        <v>49.999999999999822</v>
      </c>
      <c r="Q102" s="305"/>
      <c r="R102" s="305"/>
    </row>
    <row r="103" spans="1:18">
      <c r="A103" s="651"/>
      <c r="B103" s="297" t="s">
        <v>115</v>
      </c>
      <c r="C103" s="6"/>
      <c r="D103" s="319" t="s">
        <v>356</v>
      </c>
      <c r="E103" s="319"/>
      <c r="F103" s="299">
        <v>30</v>
      </c>
      <c r="G103" s="412">
        <v>4001</v>
      </c>
      <c r="H103" s="300">
        <f t="shared" si="27"/>
        <v>120030</v>
      </c>
      <c r="I103" s="413"/>
      <c r="J103" s="301">
        <v>3</v>
      </c>
      <c r="K103" s="302">
        <f t="shared" si="30"/>
        <v>3000.7499999999927</v>
      </c>
      <c r="L103" s="303">
        <f t="shared" si="28"/>
        <v>1000.2499999999976</v>
      </c>
      <c r="M103" s="304">
        <v>0.80555555555555547</v>
      </c>
      <c r="N103" s="304">
        <v>0.86111111111111116</v>
      </c>
      <c r="O103" s="296">
        <v>20</v>
      </c>
      <c r="P103" s="302">
        <f t="shared" si="29"/>
        <v>80.000000000000199</v>
      </c>
      <c r="Q103" s="305"/>
      <c r="R103" s="305"/>
    </row>
    <row r="104" spans="1:18">
      <c r="A104" s="651"/>
      <c r="B104" s="297" t="s">
        <v>115</v>
      </c>
      <c r="C104" s="6"/>
      <c r="D104" s="336" t="s">
        <v>154</v>
      </c>
      <c r="E104" s="339"/>
      <c r="F104" s="299">
        <v>28.57</v>
      </c>
      <c r="G104" s="412">
        <v>3190</v>
      </c>
      <c r="H104" s="300">
        <f t="shared" si="27"/>
        <v>91138.3</v>
      </c>
      <c r="I104" s="413"/>
      <c r="J104" s="301">
        <v>3</v>
      </c>
      <c r="K104" s="302">
        <f t="shared" si="30"/>
        <v>3190.0000000000027</v>
      </c>
      <c r="L104" s="303">
        <f t="shared" si="28"/>
        <v>1063.3333333333342</v>
      </c>
      <c r="M104" s="304">
        <v>0.875</v>
      </c>
      <c r="N104" s="304">
        <v>0.91666666666666663</v>
      </c>
      <c r="O104" s="296">
        <v>20</v>
      </c>
      <c r="P104" s="302">
        <f>(N104-M104)*24*60</f>
        <v>59.999999999999943</v>
      </c>
      <c r="Q104" s="305">
        <v>0.91319444444444453</v>
      </c>
      <c r="R104" s="305">
        <v>0.95486111111111116</v>
      </c>
    </row>
    <row r="105" spans="1:18">
      <c r="A105" s="651"/>
      <c r="B105" s="297" t="s">
        <v>115</v>
      </c>
      <c r="C105" s="6"/>
      <c r="D105" s="319" t="s">
        <v>156</v>
      </c>
      <c r="E105" s="336"/>
      <c r="F105" s="299">
        <v>14.285714285714283</v>
      </c>
      <c r="G105" s="412">
        <v>9060</v>
      </c>
      <c r="H105" s="300">
        <f t="shared" si="27"/>
        <v>129428.57142857141</v>
      </c>
      <c r="I105" s="413"/>
      <c r="J105" s="301">
        <v>3</v>
      </c>
      <c r="K105" s="302">
        <f t="shared" si="30"/>
        <v>3020.0000000000027</v>
      </c>
      <c r="L105" s="303">
        <f t="shared" si="28"/>
        <v>1006.6666666666675</v>
      </c>
      <c r="M105" s="304">
        <v>0.97222222222222221</v>
      </c>
      <c r="N105" s="304">
        <v>1.0972222222222221</v>
      </c>
      <c r="O105" s="296">
        <v>20</v>
      </c>
      <c r="P105" s="302">
        <f>(N105-M105)*24*60</f>
        <v>179.99999999999983</v>
      </c>
      <c r="Q105" s="303"/>
      <c r="R105" s="305"/>
    </row>
    <row r="106" spans="1:18">
      <c r="A106" s="651"/>
      <c r="B106" s="297">
        <v>0</v>
      </c>
      <c r="C106" s="6"/>
      <c r="D106" s="319"/>
      <c r="E106" s="352"/>
      <c r="F106" s="299" t="s">
        <v>105</v>
      </c>
      <c r="G106" s="306"/>
      <c r="H106" s="300">
        <f t="shared" si="27"/>
        <v>0</v>
      </c>
      <c r="I106" s="413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51"/>
      <c r="B107" s="297">
        <v>0</v>
      </c>
      <c r="C107" s="6"/>
      <c r="D107" s="319"/>
      <c r="E107" s="336"/>
      <c r="F107" s="299" t="s">
        <v>105</v>
      </c>
      <c r="G107" s="412"/>
      <c r="H107" s="300">
        <f t="shared" si="27"/>
        <v>0</v>
      </c>
      <c r="I107" s="413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51"/>
      <c r="B108" s="297">
        <v>0</v>
      </c>
      <c r="C108" s="6"/>
      <c r="D108" s="319"/>
      <c r="E108" s="336"/>
      <c r="F108" s="299" t="s">
        <v>105</v>
      </c>
      <c r="G108" s="412"/>
      <c r="H108" s="300">
        <f t="shared" si="27"/>
        <v>0</v>
      </c>
      <c r="I108" s="413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51"/>
      <c r="B109" s="297">
        <v>0</v>
      </c>
      <c r="C109" s="297"/>
      <c r="D109" s="319"/>
      <c r="E109" s="336"/>
      <c r="F109" s="299" t="s">
        <v>105</v>
      </c>
      <c r="G109" s="412"/>
      <c r="H109" s="300">
        <f t="shared" si="27"/>
        <v>0</v>
      </c>
      <c r="I109" s="413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51"/>
      <c r="B110" s="297">
        <v>0</v>
      </c>
      <c r="C110" s="297"/>
      <c r="D110" s="319"/>
      <c r="E110" s="336"/>
      <c r="F110" s="299" t="s">
        <v>105</v>
      </c>
      <c r="G110" s="412"/>
      <c r="H110" s="300">
        <f t="shared" si="27"/>
        <v>0</v>
      </c>
      <c r="I110" s="413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51"/>
      <c r="B111" s="297">
        <v>0</v>
      </c>
      <c r="C111" s="6" t="s">
        <v>135</v>
      </c>
      <c r="D111" s="628" t="s">
        <v>118</v>
      </c>
      <c r="E111" s="652"/>
      <c r="F111" s="353"/>
      <c r="G111" s="354"/>
      <c r="H111" s="310"/>
      <c r="I111" s="311"/>
      <c r="J111" s="312">
        <f>AVERAGE(J101:J110)</f>
        <v>3.4</v>
      </c>
      <c r="K111" s="312">
        <f>AVERAGE(K101:K110)</f>
        <v>3067.0300000000038</v>
      </c>
      <c r="L111" s="313">
        <f>AVERAGE(L101:L110)</f>
        <v>920.270000000001</v>
      </c>
      <c r="M111" s="304"/>
      <c r="N111" s="304"/>
      <c r="O111" s="302"/>
      <c r="P111" s="302"/>
      <c r="Q111" s="303"/>
      <c r="R111" s="296"/>
    </row>
    <row r="112" spans="1:18" ht="16.149999999999999" customHeight="1">
      <c r="A112" s="641" t="s">
        <v>157</v>
      </c>
      <c r="B112" s="297" t="s">
        <v>115</v>
      </c>
      <c r="C112" s="6"/>
      <c r="D112" s="336" t="s">
        <v>158</v>
      </c>
      <c r="E112" s="355"/>
      <c r="F112" s="299">
        <v>16.7</v>
      </c>
      <c r="G112" s="412">
        <v>1268</v>
      </c>
      <c r="H112" s="345">
        <f t="shared" si="3"/>
        <v>21175.599999999999</v>
      </c>
      <c r="I112" s="413"/>
      <c r="J112" s="301">
        <v>3</v>
      </c>
      <c r="K112" s="302">
        <f t="shared" ref="K112:K118" si="31">G112/P112*60</f>
        <v>3043.1999999999916</v>
      </c>
      <c r="L112" s="303">
        <f t="shared" ref="L112:L118" si="32">K112/J112</f>
        <v>1014.3999999999972</v>
      </c>
      <c r="M112" s="304">
        <v>0.72222222222222221</v>
      </c>
      <c r="N112" s="304">
        <v>0.73958333333333337</v>
      </c>
      <c r="O112" s="296">
        <v>20</v>
      </c>
      <c r="P112" s="416">
        <f t="shared" ref="P112:P118" si="33">(N112-M112)*24*60</f>
        <v>25.000000000000071</v>
      </c>
      <c r="Q112" s="296"/>
      <c r="R112" s="296"/>
    </row>
    <row r="113" spans="1:18">
      <c r="A113" s="641"/>
      <c r="B113" s="297" t="s">
        <v>115</v>
      </c>
      <c r="C113" s="318"/>
      <c r="D113" s="419" t="s">
        <v>159</v>
      </c>
      <c r="E113" s="419"/>
      <c r="F113" s="299">
        <v>18.18</v>
      </c>
      <c r="G113" s="412">
        <v>1133</v>
      </c>
      <c r="H113" s="345">
        <f t="shared" si="3"/>
        <v>20597.939999999999</v>
      </c>
      <c r="I113" s="413"/>
      <c r="J113" s="301">
        <v>4</v>
      </c>
      <c r="K113" s="302">
        <f t="shared" si="31"/>
        <v>2719.1999999999925</v>
      </c>
      <c r="L113" s="303">
        <f t="shared" si="32"/>
        <v>679.79999999999814</v>
      </c>
      <c r="M113" s="304">
        <v>0.75347222222222221</v>
      </c>
      <c r="N113" s="304">
        <v>0.77083333333333337</v>
      </c>
      <c r="O113" s="296">
        <v>20</v>
      </c>
      <c r="P113" s="416">
        <f t="shared" si="33"/>
        <v>25.000000000000071</v>
      </c>
      <c r="Q113" s="305"/>
      <c r="R113" s="305"/>
    </row>
    <row r="114" spans="1:18">
      <c r="A114" s="641"/>
      <c r="B114" s="297" t="s">
        <v>115</v>
      </c>
      <c r="C114" s="318"/>
      <c r="D114" s="419" t="s">
        <v>160</v>
      </c>
      <c r="E114" s="319"/>
      <c r="F114" s="299">
        <v>18.18</v>
      </c>
      <c r="G114" s="412">
        <v>1132</v>
      </c>
      <c r="H114" s="345">
        <f>F114*G114</f>
        <v>20579.759999999998</v>
      </c>
      <c r="I114" s="413"/>
      <c r="J114" s="301">
        <v>3</v>
      </c>
      <c r="K114" s="302">
        <f t="shared" si="31"/>
        <v>2716.7999999999925</v>
      </c>
      <c r="L114" s="303">
        <f t="shared" si="32"/>
        <v>905.59999999999752</v>
      </c>
      <c r="M114" s="304">
        <v>0.78472222222222221</v>
      </c>
      <c r="N114" s="304">
        <v>0.80208333333333337</v>
      </c>
      <c r="O114" s="296">
        <v>20</v>
      </c>
      <c r="P114" s="416">
        <f t="shared" si="33"/>
        <v>25.000000000000071</v>
      </c>
      <c r="Q114" s="305"/>
      <c r="R114" s="305"/>
    </row>
    <row r="115" spans="1:18">
      <c r="A115" s="641"/>
      <c r="B115" s="297" t="s">
        <v>115</v>
      </c>
      <c r="C115" s="318"/>
      <c r="D115" s="319" t="s">
        <v>161</v>
      </c>
      <c r="E115" s="339"/>
      <c r="F115" s="299">
        <v>16.66</v>
      </c>
      <c r="G115" s="412">
        <v>6014</v>
      </c>
      <c r="H115" s="345">
        <f t="shared" ref="H115:H123" si="34">F115*G115</f>
        <v>100193.24</v>
      </c>
      <c r="I115" s="413"/>
      <c r="J115" s="301">
        <v>4</v>
      </c>
      <c r="K115" s="302">
        <f t="shared" si="31"/>
        <v>3007.0000000000032</v>
      </c>
      <c r="L115" s="303">
        <f t="shared" si="32"/>
        <v>751.7500000000008</v>
      </c>
      <c r="M115" s="304">
        <v>0.81597222222222221</v>
      </c>
      <c r="N115" s="304">
        <v>0.89930555555555547</v>
      </c>
      <c r="O115" s="296">
        <v>20</v>
      </c>
      <c r="P115" s="416">
        <f t="shared" si="33"/>
        <v>119.99999999999989</v>
      </c>
      <c r="Q115" s="305"/>
      <c r="R115" s="305"/>
    </row>
    <row r="116" spans="1:18">
      <c r="A116" s="641"/>
      <c r="B116" s="297" t="s">
        <v>115</v>
      </c>
      <c r="C116" s="318"/>
      <c r="D116" s="319" t="s">
        <v>162</v>
      </c>
      <c r="E116" s="336"/>
      <c r="F116" s="299">
        <v>22.281818181818181</v>
      </c>
      <c r="G116" s="412">
        <v>1080</v>
      </c>
      <c r="H116" s="345">
        <f t="shared" si="34"/>
        <v>24064.363636363636</v>
      </c>
      <c r="I116" s="413"/>
      <c r="J116" s="301">
        <v>4</v>
      </c>
      <c r="K116" s="302">
        <f t="shared" si="31"/>
        <v>3240.0000000000114</v>
      </c>
      <c r="L116" s="303">
        <f t="shared" si="32"/>
        <v>810.00000000000284</v>
      </c>
      <c r="M116" s="304">
        <v>0.91319444444444453</v>
      </c>
      <c r="N116" s="347">
        <v>0.92708333333333337</v>
      </c>
      <c r="O116" s="296">
        <v>20</v>
      </c>
      <c r="P116" s="416">
        <f t="shared" si="33"/>
        <v>19.999999999999929</v>
      </c>
      <c r="Q116" s="305">
        <v>0.92708333333333337</v>
      </c>
      <c r="R116" s="305">
        <v>0.96875</v>
      </c>
    </row>
    <row r="117" spans="1:18">
      <c r="A117" s="641"/>
      <c r="B117" s="297" t="s">
        <v>115</v>
      </c>
      <c r="C117" s="318"/>
      <c r="D117" s="319" t="s">
        <v>163</v>
      </c>
      <c r="E117" s="335"/>
      <c r="F117" s="299">
        <v>17.890909090909091</v>
      </c>
      <c r="G117" s="412">
        <v>4170</v>
      </c>
      <c r="H117" s="345">
        <f t="shared" si="34"/>
        <v>74605.090909090912</v>
      </c>
      <c r="I117" s="413"/>
      <c r="J117" s="301">
        <v>3</v>
      </c>
      <c r="K117" s="302">
        <f t="shared" si="31"/>
        <v>3127.5000000455111</v>
      </c>
      <c r="L117" s="303">
        <f t="shared" si="32"/>
        <v>1042.5000000151704</v>
      </c>
      <c r="M117" s="304">
        <v>46125.982638888891</v>
      </c>
      <c r="N117" s="304">
        <v>46126.038194444445</v>
      </c>
      <c r="O117" s="302">
        <v>20</v>
      </c>
      <c r="P117" s="416">
        <f t="shared" si="33"/>
        <v>79.999999998835847</v>
      </c>
      <c r="Q117" s="305"/>
      <c r="R117" s="305"/>
    </row>
    <row r="118" spans="1:18">
      <c r="A118" s="641"/>
      <c r="B118" s="297" t="s">
        <v>115</v>
      </c>
      <c r="C118" s="318"/>
      <c r="D118" s="319" t="s">
        <v>155</v>
      </c>
      <c r="E118" s="335"/>
      <c r="F118" s="299">
        <v>14.03</v>
      </c>
      <c r="G118" s="412">
        <v>6299</v>
      </c>
      <c r="H118" s="345">
        <f t="shared" si="34"/>
        <v>88374.97</v>
      </c>
      <c r="I118" s="413"/>
      <c r="J118" s="301">
        <v>3</v>
      </c>
      <c r="K118" s="302">
        <f t="shared" si="31"/>
        <v>3023.52</v>
      </c>
      <c r="L118" s="303">
        <f t="shared" si="32"/>
        <v>1007.84</v>
      </c>
      <c r="M118" s="304">
        <v>5.2083333333333336E-2</v>
      </c>
      <c r="N118" s="304">
        <v>0.1388888888888889</v>
      </c>
      <c r="O118" s="302">
        <v>20</v>
      </c>
      <c r="P118" s="416">
        <f t="shared" si="33"/>
        <v>124.99999999999999</v>
      </c>
      <c r="Q118" s="305"/>
      <c r="R118" s="305"/>
    </row>
    <row r="119" spans="1:18">
      <c r="A119" s="641"/>
      <c r="B119" s="297">
        <v>0</v>
      </c>
      <c r="C119" s="318"/>
      <c r="D119" s="336"/>
      <c r="E119" s="335"/>
      <c r="F119" s="299" t="s">
        <v>105</v>
      </c>
      <c r="G119" s="412"/>
      <c r="H119" s="345">
        <f t="shared" si="34"/>
        <v>0</v>
      </c>
      <c r="I119" s="413"/>
      <c r="J119" s="301"/>
      <c r="K119" s="302"/>
      <c r="L119" s="303"/>
      <c r="M119" s="304"/>
      <c r="N119" s="304"/>
      <c r="O119" s="296"/>
      <c r="P119" s="416"/>
      <c r="Q119" s="305"/>
      <c r="R119" s="305"/>
    </row>
    <row r="120" spans="1:18">
      <c r="A120" s="641"/>
      <c r="B120" s="297">
        <v>0</v>
      </c>
      <c r="C120" s="318"/>
      <c r="D120" s="336"/>
      <c r="E120" s="335"/>
      <c r="F120" s="299" t="s">
        <v>105</v>
      </c>
      <c r="G120" s="412"/>
      <c r="H120" s="345"/>
      <c r="I120" s="413"/>
      <c r="J120" s="301"/>
      <c r="K120" s="302"/>
      <c r="L120" s="303"/>
      <c r="M120" s="304"/>
      <c r="N120" s="304"/>
      <c r="O120" s="296"/>
      <c r="P120" s="416"/>
      <c r="Q120" s="305"/>
      <c r="R120" s="305"/>
    </row>
    <row r="121" spans="1:18">
      <c r="A121" s="641"/>
      <c r="B121" s="297">
        <v>0</v>
      </c>
      <c r="C121" s="318"/>
      <c r="D121" s="336"/>
      <c r="E121" s="335"/>
      <c r="F121" s="299" t="s">
        <v>105</v>
      </c>
      <c r="G121" s="412"/>
      <c r="H121" s="345"/>
      <c r="I121" s="413"/>
      <c r="J121" s="301"/>
      <c r="K121" s="302"/>
      <c r="L121" s="303"/>
      <c r="M121" s="304"/>
      <c r="N121" s="304"/>
      <c r="O121" s="296"/>
      <c r="P121" s="416"/>
      <c r="Q121" s="305"/>
      <c r="R121" s="305"/>
    </row>
    <row r="122" spans="1:18" ht="15.65" customHeight="1">
      <c r="A122" s="641"/>
      <c r="B122" s="297">
        <v>0</v>
      </c>
      <c r="C122" s="318"/>
      <c r="D122" s="336"/>
      <c r="E122" s="335"/>
      <c r="F122" s="299" t="s">
        <v>105</v>
      </c>
      <c r="G122" s="412"/>
      <c r="H122" s="345"/>
      <c r="I122" s="413"/>
      <c r="J122" s="301"/>
      <c r="K122" s="302"/>
      <c r="L122" s="303"/>
      <c r="M122" s="304"/>
      <c r="N122" s="304"/>
      <c r="O122" s="296"/>
      <c r="P122" s="416"/>
      <c r="Q122" s="305"/>
      <c r="R122" s="305"/>
    </row>
    <row r="123" spans="1:18">
      <c r="A123" s="641"/>
      <c r="B123" s="297">
        <v>0</v>
      </c>
      <c r="C123" s="318"/>
      <c r="D123" s="336"/>
      <c r="E123" s="335"/>
      <c r="F123" s="299" t="s">
        <v>105</v>
      </c>
      <c r="G123" s="412"/>
      <c r="H123" s="345">
        <f t="shared" si="34"/>
        <v>0</v>
      </c>
      <c r="I123" s="413"/>
      <c r="J123" s="301"/>
      <c r="K123" s="302"/>
      <c r="L123" s="303"/>
      <c r="M123" s="304"/>
      <c r="N123" s="304"/>
      <c r="O123" s="296"/>
      <c r="P123" s="416"/>
      <c r="Q123" s="305"/>
      <c r="R123" s="305"/>
    </row>
    <row r="124" spans="1:18" ht="17.5" customHeight="1">
      <c r="A124" s="641"/>
      <c r="B124" s="297">
        <v>0</v>
      </c>
      <c r="C124" s="6" t="s">
        <v>142</v>
      </c>
      <c r="D124" s="642" t="s">
        <v>118</v>
      </c>
      <c r="E124" s="642"/>
      <c r="F124" s="308"/>
      <c r="G124" s="348"/>
      <c r="H124" s="349"/>
      <c r="I124" s="311"/>
      <c r="J124" s="312">
        <f>AVERAGE(J112:J123)</f>
        <v>3.4285714285714284</v>
      </c>
      <c r="K124" s="312">
        <f>AVERAGE(K112:K123)</f>
        <v>2982.4600000065002</v>
      </c>
      <c r="L124" s="313">
        <f>AVERAGE(L112:L123)</f>
        <v>887.41285714502385</v>
      </c>
      <c r="M124" s="304"/>
      <c r="N124" s="304"/>
      <c r="O124" s="302"/>
      <c r="P124" s="302"/>
      <c r="Q124" s="303"/>
      <c r="R124" s="303"/>
    </row>
    <row r="125" spans="1:18">
      <c r="C125" s="318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9" tint="0.79998168889431442"/>
    <pageSetUpPr fitToPage="1"/>
  </sheetPr>
  <dimension ref="A1:AJ186"/>
  <sheetViews>
    <sheetView zoomScale="50" zoomScaleNormal="50" workbookViewId="0">
      <pane ySplit="4" topLeftCell="A8" activePane="bottomLeft" state="frozen"/>
      <selection activeCell="J5" sqref="J1:L1048576"/>
      <selection pane="bottomLeft" activeCell="AA38" sqref="AA38"/>
    </sheetView>
  </sheetViews>
  <sheetFormatPr defaultColWidth="7.90625" defaultRowHeight="15.5"/>
  <cols>
    <col min="1" max="1" width="14.26953125" style="33" customWidth="1"/>
    <col min="2" max="2" width="12.7265625" style="33" customWidth="1"/>
    <col min="3" max="3" width="12.7265625" style="33" hidden="1" customWidth="1"/>
    <col min="4" max="4" width="14.26953125" style="33" customWidth="1"/>
    <col min="5" max="5" width="16.453125" style="33" customWidth="1"/>
    <col min="6" max="6" width="8.90625" style="259" customWidth="1"/>
    <col min="7" max="7" width="20.26953125" style="33" bestFit="1" customWidth="1"/>
    <col min="8" max="8" width="16.36328125" style="33" customWidth="1"/>
    <col min="9" max="9" width="6.36328125" style="33" customWidth="1"/>
    <col min="10" max="10" width="10.08984375" style="33" customWidth="1"/>
    <col min="11" max="11" width="10.6328125" style="33" customWidth="1"/>
    <col min="12" max="12" width="14.453125" style="33" customWidth="1"/>
    <col min="13" max="13" width="10.08984375" style="33" customWidth="1"/>
    <col min="14" max="14" width="9.26953125" style="33" customWidth="1"/>
    <col min="15" max="15" width="11.90625" style="33" customWidth="1"/>
    <col min="16" max="16" width="6" style="33" customWidth="1"/>
    <col min="17" max="18" width="9.26953125" style="33" customWidth="1"/>
    <col min="19" max="19" width="8.6328125" style="33" customWidth="1"/>
    <col min="20" max="21" width="7.6328125" style="33" bestFit="1" customWidth="1"/>
    <col min="22" max="22" width="10.6328125" style="33" customWidth="1"/>
    <col min="23" max="23" width="8.6328125" style="278" customWidth="1"/>
    <col min="24" max="25" width="7.08984375" style="33" customWidth="1"/>
    <col min="26" max="27" width="9.453125" style="33" customWidth="1"/>
    <col min="28" max="28" width="12.6328125" style="33" customWidth="1"/>
    <col min="29" max="29" width="12.453125" style="33" customWidth="1"/>
    <col min="30" max="31" width="9.453125" style="33" customWidth="1"/>
    <col min="32" max="32" width="13.08984375" style="33" customWidth="1"/>
    <col min="33" max="33" width="10.36328125" style="33" customWidth="1"/>
    <col min="34" max="34" width="9.26953125" style="33" customWidth="1"/>
    <col min="35" max="35" width="7.90625" style="33" customWidth="1"/>
    <col min="36" max="36" width="24.453125" style="33" bestFit="1" customWidth="1"/>
    <col min="37" max="16384" width="7.90625" style="33"/>
  </cols>
  <sheetData>
    <row r="1" spans="1:34" ht="26.25" customHeight="1">
      <c r="A1" s="28" t="s">
        <v>164</v>
      </c>
      <c r="B1" s="28"/>
      <c r="C1" s="28"/>
      <c r="D1" s="423" t="s">
        <v>78</v>
      </c>
      <c r="E1" s="29">
        <f>SUM(G5:G173)</f>
        <v>190779.00000000003</v>
      </c>
      <c r="F1" s="424" t="s">
        <v>4</v>
      </c>
      <c r="G1" s="30">
        <f>SUM(H5:H173)</f>
        <v>7505355.2267127912</v>
      </c>
      <c r="H1" s="420" t="s">
        <v>165</v>
      </c>
      <c r="I1" s="31">
        <f>M17+M30+M43+M56+M69+M82+M95+M108+M121+M134+M147+M160+M173</f>
        <v>196.78095238095239</v>
      </c>
      <c r="J1" s="440" t="s">
        <v>166</v>
      </c>
      <c r="K1" s="440"/>
      <c r="L1" s="440"/>
      <c r="M1" s="440" t="s">
        <v>167</v>
      </c>
      <c r="N1" s="440"/>
      <c r="O1" s="440"/>
      <c r="P1" s="440" t="s">
        <v>168</v>
      </c>
      <c r="Q1" s="440"/>
      <c r="R1" s="440"/>
      <c r="S1" s="440"/>
      <c r="T1" s="440" t="s">
        <v>81</v>
      </c>
      <c r="U1" s="440"/>
      <c r="V1" s="440"/>
      <c r="W1" s="440"/>
      <c r="X1" s="440"/>
      <c r="Y1" s="440"/>
      <c r="Z1" s="32" t="s">
        <v>169</v>
      </c>
      <c r="AA1" s="32" t="s">
        <v>170</v>
      </c>
      <c r="AB1" s="441" t="s">
        <v>171</v>
      </c>
      <c r="AC1" s="442"/>
      <c r="AD1" s="32" t="s">
        <v>169</v>
      </c>
      <c r="AE1" s="32" t="s">
        <v>172</v>
      </c>
      <c r="AF1" s="440" t="s">
        <v>173</v>
      </c>
      <c r="AG1" s="445"/>
      <c r="AH1" s="445"/>
    </row>
    <row r="2" spans="1:34" ht="26.25" customHeight="1">
      <c r="A2" s="450" t="s">
        <v>357</v>
      </c>
      <c r="B2" s="450"/>
      <c r="C2" s="423"/>
      <c r="D2" s="423" t="s">
        <v>83</v>
      </c>
      <c r="E2" s="34">
        <f>AVERAGE(O17,O30,O43,O56,O69,O82,O95,O108,O121,O134,O147,O160,O173)</f>
        <v>127.68342113081715</v>
      </c>
      <c r="F2" s="35" t="s">
        <v>84</v>
      </c>
      <c r="G2" s="36">
        <f>G1/E1</f>
        <v>39.34057326389587</v>
      </c>
      <c r="H2" s="420" t="s">
        <v>175</v>
      </c>
      <c r="I2" s="420">
        <f>COUNT(I5:I173)</f>
        <v>6</v>
      </c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43"/>
      <c r="AC2" s="444"/>
      <c r="AD2" s="38">
        <f>AD17+AD30+AD43+AD56+AD69+AD82+AD95+AD108+AD121+AD134+AD147+AD160+AD173</f>
        <v>5</v>
      </c>
      <c r="AE2" s="38">
        <f>AE17+AE30+AE43+AE56+AE69+AE82+AE95+AE108+AE121+AE134+AE147+AE160+AE173</f>
        <v>7</v>
      </c>
      <c r="AF2" s="445"/>
      <c r="AG2" s="445"/>
      <c r="AH2" s="445"/>
    </row>
    <row r="3" spans="1:34" ht="30.65" customHeight="1">
      <c r="A3" s="451" t="s">
        <v>86</v>
      </c>
      <c r="B3" s="451" t="s">
        <v>176</v>
      </c>
      <c r="C3" s="452"/>
      <c r="D3" s="451" t="s">
        <v>88</v>
      </c>
      <c r="E3" s="451"/>
      <c r="F3" s="452" t="s">
        <v>89</v>
      </c>
      <c r="G3" s="465" t="s">
        <v>177</v>
      </c>
      <c r="H3" s="452" t="s">
        <v>178</v>
      </c>
      <c r="I3" s="446" t="s">
        <v>92</v>
      </c>
      <c r="J3" s="447" t="s">
        <v>179</v>
      </c>
      <c r="K3" s="448" t="s">
        <v>180</v>
      </c>
      <c r="L3" s="449" t="s">
        <v>12</v>
      </c>
      <c r="M3" s="465" t="s">
        <v>179</v>
      </c>
      <c r="N3" s="448" t="s">
        <v>94</v>
      </c>
      <c r="O3" s="449" t="s">
        <v>83</v>
      </c>
      <c r="P3" s="447" t="s">
        <v>93</v>
      </c>
      <c r="Q3" s="449" t="s">
        <v>83</v>
      </c>
      <c r="R3" s="458" t="s">
        <v>181</v>
      </c>
      <c r="S3" s="459" t="s">
        <v>182</v>
      </c>
      <c r="T3" s="465" t="s">
        <v>95</v>
      </c>
      <c r="U3" s="465"/>
      <c r="V3" s="466" t="s">
        <v>183</v>
      </c>
      <c r="W3" s="446" t="s">
        <v>97</v>
      </c>
      <c r="X3" s="465" t="s">
        <v>98</v>
      </c>
      <c r="Y3" s="465"/>
      <c r="Z3" s="467" t="s">
        <v>184</v>
      </c>
      <c r="AA3" s="468"/>
      <c r="AB3" s="454" t="s">
        <v>185</v>
      </c>
      <c r="AC3" s="455"/>
      <c r="AD3" s="456" t="s">
        <v>186</v>
      </c>
      <c r="AE3" s="457"/>
      <c r="AF3" s="448" t="s">
        <v>94</v>
      </c>
      <c r="AG3" s="458" t="s">
        <v>181</v>
      </c>
      <c r="AH3" s="459" t="s">
        <v>182</v>
      </c>
    </row>
    <row r="4" spans="1:34" ht="30.65" customHeight="1">
      <c r="A4" s="452"/>
      <c r="B4" s="451"/>
      <c r="C4" s="453"/>
      <c r="D4" s="451"/>
      <c r="E4" s="451"/>
      <c r="F4" s="453"/>
      <c r="G4" s="465"/>
      <c r="H4" s="453"/>
      <c r="I4" s="446"/>
      <c r="J4" s="447"/>
      <c r="K4" s="448"/>
      <c r="L4" s="449"/>
      <c r="M4" s="465"/>
      <c r="N4" s="448"/>
      <c r="O4" s="449"/>
      <c r="P4" s="447"/>
      <c r="Q4" s="449"/>
      <c r="R4" s="458"/>
      <c r="S4" s="459"/>
      <c r="T4" s="430" t="s">
        <v>99</v>
      </c>
      <c r="U4" s="430" t="s">
        <v>100</v>
      </c>
      <c r="V4" s="465"/>
      <c r="W4" s="446"/>
      <c r="X4" s="424" t="s">
        <v>101</v>
      </c>
      <c r="Y4" s="424" t="s">
        <v>46</v>
      </c>
      <c r="Z4" s="430" t="s">
        <v>187</v>
      </c>
      <c r="AA4" s="430" t="s">
        <v>188</v>
      </c>
      <c r="AB4" s="455"/>
      <c r="AC4" s="455"/>
      <c r="AD4" s="430" t="s">
        <v>189</v>
      </c>
      <c r="AE4" s="39" t="s">
        <v>190</v>
      </c>
      <c r="AF4" s="448"/>
      <c r="AG4" s="458"/>
      <c r="AH4" s="459"/>
    </row>
    <row r="5" spans="1:34" ht="18.75" customHeight="1">
      <c r="A5" s="460" t="s">
        <v>191</v>
      </c>
      <c r="B5" s="40" t="s">
        <v>192</v>
      </c>
      <c r="C5" s="41"/>
      <c r="D5" s="42" t="s">
        <v>193</v>
      </c>
      <c r="E5" s="43"/>
      <c r="F5" s="359">
        <v>37.94</v>
      </c>
      <c r="G5" s="44">
        <v>5636.8</v>
      </c>
      <c r="H5" s="45">
        <f t="shared" ref="H5:H16" si="0">F5*G5</f>
        <v>213860.19199999998</v>
      </c>
      <c r="I5" s="421"/>
      <c r="J5" s="46">
        <v>20</v>
      </c>
      <c r="K5" s="44">
        <v>2400</v>
      </c>
      <c r="L5" s="47">
        <v>120</v>
      </c>
      <c r="M5" s="422">
        <v>20</v>
      </c>
      <c r="N5" s="44">
        <f t="shared" ref="N5:N10" si="1">G5/W5*60</f>
        <v>2225.0526315789471</v>
      </c>
      <c r="O5" s="47">
        <f t="shared" ref="O5:O10" si="2">N5/M5</f>
        <v>111.25263157894736</v>
      </c>
      <c r="P5" s="48">
        <f t="shared" ref="P5:P10" si="3">M5-J5</f>
        <v>0</v>
      </c>
      <c r="Q5" s="49">
        <f t="shared" ref="Q5:Q10" si="4">O5-L5</f>
        <v>-8.7473684210526415</v>
      </c>
      <c r="R5" s="428">
        <f t="shared" ref="R5:R10" si="5">O5/L5</f>
        <v>0.92710526315789465</v>
      </c>
      <c r="S5" s="463">
        <f>R17</f>
        <v>0.8952059988681228</v>
      </c>
      <c r="T5" s="50">
        <v>0.25</v>
      </c>
      <c r="U5" s="50">
        <v>0.35555555555555557</v>
      </c>
      <c r="V5" s="424">
        <v>5</v>
      </c>
      <c r="W5" s="421">
        <f>(U5-T5)*24*60</f>
        <v>152.00000000000003</v>
      </c>
      <c r="X5" s="424"/>
      <c r="Y5" s="424"/>
      <c r="Z5" s="51"/>
      <c r="AA5" s="51"/>
      <c r="AB5" s="451"/>
      <c r="AC5" s="451"/>
      <c r="AD5" s="52"/>
      <c r="AE5" s="52"/>
      <c r="AF5" s="48">
        <f t="shared" ref="AF5:AF70" si="6">N5-K5</f>
        <v>-174.94736842105294</v>
      </c>
      <c r="AG5" s="428">
        <f t="shared" ref="AG5:AG70" si="7">N5/K5</f>
        <v>0.92710526315789465</v>
      </c>
      <c r="AH5" s="463">
        <f>AG17</f>
        <v>0.92909262132731729</v>
      </c>
    </row>
    <row r="6" spans="1:34" ht="19.149999999999999" customHeight="1">
      <c r="A6" s="461"/>
      <c r="B6" s="40" t="s">
        <v>192</v>
      </c>
      <c r="C6" s="41"/>
      <c r="D6" s="42" t="s">
        <v>194</v>
      </c>
      <c r="E6" s="43"/>
      <c r="F6" s="359">
        <v>31.266131815044861</v>
      </c>
      <c r="G6" s="44">
        <v>3627.65</v>
      </c>
      <c r="H6" s="45">
        <f t="shared" si="0"/>
        <v>113422.5830788475</v>
      </c>
      <c r="I6" s="421"/>
      <c r="J6" s="46">
        <v>18</v>
      </c>
      <c r="K6" s="44">
        <v>2700</v>
      </c>
      <c r="L6" s="47">
        <v>150</v>
      </c>
      <c r="M6" s="422">
        <v>19</v>
      </c>
      <c r="N6" s="44">
        <f t="shared" si="1"/>
        <v>2501.8275862068963</v>
      </c>
      <c r="O6" s="47">
        <f t="shared" si="2"/>
        <v>131.67513611615243</v>
      </c>
      <c r="P6" s="48">
        <f t="shared" si="3"/>
        <v>1</v>
      </c>
      <c r="Q6" s="49">
        <f t="shared" si="4"/>
        <v>-18.32486388384757</v>
      </c>
      <c r="R6" s="428">
        <f t="shared" si="5"/>
        <v>0.87783424077434957</v>
      </c>
      <c r="S6" s="463"/>
      <c r="T6" s="50">
        <v>0.37222222222222223</v>
      </c>
      <c r="U6" s="50">
        <v>0.43263888888888891</v>
      </c>
      <c r="V6" s="424">
        <v>24</v>
      </c>
      <c r="W6" s="421">
        <f t="shared" ref="W6:W17" si="8">(U6-T6)*24*60</f>
        <v>87.000000000000014</v>
      </c>
      <c r="X6" s="53">
        <v>0.35902777777777778</v>
      </c>
      <c r="Y6" s="53">
        <v>0.36944444444444446</v>
      </c>
      <c r="Z6" s="54"/>
      <c r="AA6" s="54"/>
      <c r="AB6" s="451"/>
      <c r="AC6" s="451"/>
      <c r="AD6" s="438"/>
      <c r="AE6" s="438"/>
      <c r="AF6" s="48">
        <f t="shared" si="6"/>
        <v>-198.17241379310371</v>
      </c>
      <c r="AG6" s="428">
        <f t="shared" si="7"/>
        <v>0.92660280970625786</v>
      </c>
      <c r="AH6" s="463"/>
    </row>
    <row r="7" spans="1:34" ht="19.149999999999999" customHeight="1">
      <c r="A7" s="461"/>
      <c r="B7" s="40" t="s">
        <v>192</v>
      </c>
      <c r="C7" s="41"/>
      <c r="D7" s="42" t="s">
        <v>195</v>
      </c>
      <c r="E7" s="43"/>
      <c r="F7" s="359">
        <v>38</v>
      </c>
      <c r="G7" s="44">
        <v>4140.8499999999995</v>
      </c>
      <c r="H7" s="45">
        <f t="shared" si="0"/>
        <v>157352.29999999999</v>
      </c>
      <c r="I7" s="421"/>
      <c r="J7" s="46">
        <v>19</v>
      </c>
      <c r="K7" s="44">
        <v>2700</v>
      </c>
      <c r="L7" s="47">
        <v>142.10526315789474</v>
      </c>
      <c r="M7" s="422">
        <v>20</v>
      </c>
      <c r="N7" s="44">
        <f t="shared" si="1"/>
        <v>2535.2142857142862</v>
      </c>
      <c r="O7" s="47">
        <f t="shared" si="2"/>
        <v>126.76071428571431</v>
      </c>
      <c r="P7" s="48">
        <f t="shared" si="3"/>
        <v>1</v>
      </c>
      <c r="Q7" s="49">
        <f t="shared" si="4"/>
        <v>-15.344548872180425</v>
      </c>
      <c r="R7" s="428">
        <f t="shared" si="5"/>
        <v>0.89201984126984146</v>
      </c>
      <c r="S7" s="463"/>
      <c r="T7" s="50">
        <v>0.43680555555555556</v>
      </c>
      <c r="U7" s="50">
        <v>0.50486111111111109</v>
      </c>
      <c r="V7" s="424">
        <v>6</v>
      </c>
      <c r="W7" s="421">
        <f t="shared" si="8"/>
        <v>97.999999999999972</v>
      </c>
      <c r="X7" s="53"/>
      <c r="Y7" s="53"/>
      <c r="Z7" s="54"/>
      <c r="AA7" s="54"/>
      <c r="AB7" s="451"/>
      <c r="AC7" s="451"/>
      <c r="AD7" s="438"/>
      <c r="AE7" s="438"/>
      <c r="AF7" s="48">
        <f t="shared" si="6"/>
        <v>-164.78571428571377</v>
      </c>
      <c r="AG7" s="428">
        <f t="shared" si="7"/>
        <v>0.93896825396825412</v>
      </c>
      <c r="AH7" s="463"/>
    </row>
    <row r="8" spans="1:34" ht="19.149999999999999" customHeight="1">
      <c r="A8" s="461"/>
      <c r="B8" s="40" t="s">
        <v>192</v>
      </c>
      <c r="C8" s="41"/>
      <c r="D8" s="42" t="s">
        <v>195</v>
      </c>
      <c r="E8" s="43"/>
      <c r="F8" s="359">
        <v>38</v>
      </c>
      <c r="G8" s="44">
        <v>5915.5</v>
      </c>
      <c r="H8" s="45">
        <f t="shared" si="0"/>
        <v>224789</v>
      </c>
      <c r="I8" s="421"/>
      <c r="J8" s="46">
        <v>19</v>
      </c>
      <c r="K8" s="44">
        <v>2700</v>
      </c>
      <c r="L8" s="47">
        <v>142.10526315789474</v>
      </c>
      <c r="M8" s="422">
        <v>20</v>
      </c>
      <c r="N8" s="44">
        <f t="shared" si="1"/>
        <v>2517.234042553192</v>
      </c>
      <c r="O8" s="47">
        <f t="shared" si="2"/>
        <v>125.8617021276596</v>
      </c>
      <c r="P8" s="48">
        <f t="shared" si="3"/>
        <v>1</v>
      </c>
      <c r="Q8" s="49">
        <f t="shared" si="4"/>
        <v>-16.243561030235142</v>
      </c>
      <c r="R8" s="428">
        <f t="shared" si="5"/>
        <v>0.88569345941686384</v>
      </c>
      <c r="S8" s="463"/>
      <c r="T8" s="50">
        <v>0.54513888888888884</v>
      </c>
      <c r="U8" s="50">
        <v>0.64305555555555549</v>
      </c>
      <c r="V8" s="424">
        <v>5</v>
      </c>
      <c r="W8" s="421">
        <f t="shared" si="8"/>
        <v>140.99999999999997</v>
      </c>
      <c r="X8" s="53"/>
      <c r="Y8" s="53"/>
      <c r="Z8" s="54"/>
      <c r="AA8" s="54"/>
      <c r="AB8" s="451"/>
      <c r="AC8" s="451"/>
      <c r="AD8" s="438"/>
      <c r="AE8" s="438"/>
      <c r="AF8" s="48">
        <f t="shared" si="6"/>
        <v>-182.76595744680799</v>
      </c>
      <c r="AG8" s="428">
        <f t="shared" si="7"/>
        <v>0.93230890464933036</v>
      </c>
      <c r="AH8" s="463"/>
    </row>
    <row r="9" spans="1:34" ht="19.149999999999999" customHeight="1">
      <c r="A9" s="461"/>
      <c r="B9" s="40" t="s">
        <v>192</v>
      </c>
      <c r="C9" s="55"/>
      <c r="D9" s="42" t="s">
        <v>194</v>
      </c>
      <c r="E9" s="56"/>
      <c r="F9" s="359">
        <v>31.266131815044861</v>
      </c>
      <c r="G9" s="57">
        <v>1953.35</v>
      </c>
      <c r="H9" s="45">
        <f t="shared" si="0"/>
        <v>61073.69858091788</v>
      </c>
      <c r="I9" s="438"/>
      <c r="J9" s="46">
        <v>18</v>
      </c>
      <c r="K9" s="44">
        <v>2700</v>
      </c>
      <c r="L9" s="47">
        <v>150</v>
      </c>
      <c r="M9" s="422">
        <v>19</v>
      </c>
      <c r="N9" s="44">
        <f t="shared" si="1"/>
        <v>2493.6382978723404</v>
      </c>
      <c r="O9" s="47">
        <f t="shared" si="2"/>
        <v>131.24412094064951</v>
      </c>
      <c r="P9" s="48">
        <f t="shared" si="3"/>
        <v>1</v>
      </c>
      <c r="Q9" s="49">
        <f t="shared" si="4"/>
        <v>-18.755879059350491</v>
      </c>
      <c r="R9" s="428">
        <f t="shared" si="5"/>
        <v>0.8749608062709967</v>
      </c>
      <c r="S9" s="463"/>
      <c r="T9" s="50">
        <v>0.65902777777777777</v>
      </c>
      <c r="U9" s="50">
        <v>0.69166666666666665</v>
      </c>
      <c r="V9" s="424">
        <v>23</v>
      </c>
      <c r="W9" s="421">
        <f t="shared" si="8"/>
        <v>46.999999999999993</v>
      </c>
      <c r="X9" s="53">
        <v>0.64652777777777781</v>
      </c>
      <c r="Y9" s="53">
        <v>0.65625</v>
      </c>
      <c r="Z9" s="54"/>
      <c r="AA9" s="54"/>
      <c r="AB9" s="451"/>
      <c r="AC9" s="451"/>
      <c r="AD9" s="438"/>
      <c r="AE9" s="438"/>
      <c r="AF9" s="48">
        <f t="shared" si="6"/>
        <v>-206.36170212765956</v>
      </c>
      <c r="AG9" s="428">
        <f t="shared" si="7"/>
        <v>0.92356973995271874</v>
      </c>
      <c r="AH9" s="463"/>
    </row>
    <row r="10" spans="1:34" ht="19.149999999999999" customHeight="1">
      <c r="A10" s="462"/>
      <c r="B10" s="40" t="s">
        <v>192</v>
      </c>
      <c r="C10" s="41"/>
      <c r="D10" s="42" t="s">
        <v>193</v>
      </c>
      <c r="E10" s="43"/>
      <c r="F10" s="359">
        <v>37.94</v>
      </c>
      <c r="G10" s="44">
        <v>3035.2</v>
      </c>
      <c r="H10" s="45">
        <f t="shared" si="0"/>
        <v>115155.48799999998</v>
      </c>
      <c r="I10" s="421"/>
      <c r="J10" s="46">
        <v>20</v>
      </c>
      <c r="K10" s="44">
        <v>2400</v>
      </c>
      <c r="L10" s="47">
        <v>120</v>
      </c>
      <c r="M10" s="422">
        <v>20</v>
      </c>
      <c r="N10" s="44">
        <f t="shared" si="1"/>
        <v>2220.878048780487</v>
      </c>
      <c r="O10" s="47">
        <f t="shared" si="2"/>
        <v>111.04390243902435</v>
      </c>
      <c r="P10" s="48">
        <f t="shared" si="3"/>
        <v>0</v>
      </c>
      <c r="Q10" s="49">
        <f t="shared" si="4"/>
        <v>-8.9560975609756497</v>
      </c>
      <c r="R10" s="428">
        <f t="shared" si="5"/>
        <v>0.9253658536585363</v>
      </c>
      <c r="S10" s="464"/>
      <c r="T10" s="50">
        <v>0.69652777777777775</v>
      </c>
      <c r="U10" s="50">
        <v>0.75347222222222221</v>
      </c>
      <c r="V10" s="424">
        <v>7</v>
      </c>
      <c r="W10" s="421">
        <f t="shared" si="8"/>
        <v>82.000000000000028</v>
      </c>
      <c r="X10" s="53"/>
      <c r="Y10" s="53"/>
      <c r="Z10" s="54"/>
      <c r="AA10" s="54"/>
      <c r="AB10" s="451"/>
      <c r="AC10" s="451"/>
      <c r="AD10" s="438"/>
      <c r="AE10" s="438"/>
      <c r="AF10" s="48">
        <f t="shared" si="6"/>
        <v>-179.12195121951299</v>
      </c>
      <c r="AG10" s="428">
        <f t="shared" si="7"/>
        <v>0.9253658536585363</v>
      </c>
      <c r="AH10" s="464"/>
    </row>
    <row r="11" spans="1:34" ht="19.149999999999999" customHeight="1">
      <c r="A11" s="462"/>
      <c r="B11" s="40">
        <v>0</v>
      </c>
      <c r="C11" s="41"/>
      <c r="D11" s="42"/>
      <c r="E11" s="43"/>
      <c r="F11" s="359" t="s">
        <v>105</v>
      </c>
      <c r="G11" s="44"/>
      <c r="H11" s="45">
        <f t="shared" si="0"/>
        <v>0</v>
      </c>
      <c r="I11" s="421"/>
      <c r="J11" s="46"/>
      <c r="K11" s="44"/>
      <c r="L11" s="47"/>
      <c r="M11" s="422"/>
      <c r="N11" s="44"/>
      <c r="O11" s="47"/>
      <c r="P11" s="48"/>
      <c r="Q11" s="49"/>
      <c r="R11" s="428"/>
      <c r="S11" s="464"/>
      <c r="T11" s="50"/>
      <c r="U11" s="50"/>
      <c r="V11" s="424"/>
      <c r="W11" s="421">
        <f t="shared" si="8"/>
        <v>0</v>
      </c>
      <c r="X11" s="53"/>
      <c r="Y11" s="53"/>
      <c r="Z11" s="54"/>
      <c r="AA11" s="54"/>
      <c r="AB11" s="451"/>
      <c r="AC11" s="451"/>
      <c r="AD11" s="438"/>
      <c r="AE11" s="438"/>
      <c r="AF11" s="48">
        <f t="shared" si="6"/>
        <v>0</v>
      </c>
      <c r="AG11" s="428" t="e">
        <f t="shared" si="7"/>
        <v>#DIV/0!</v>
      </c>
      <c r="AH11" s="464"/>
    </row>
    <row r="12" spans="1:34" ht="19.149999999999999" customHeight="1">
      <c r="A12" s="462"/>
      <c r="B12" s="40">
        <v>0</v>
      </c>
      <c r="C12" s="41"/>
      <c r="D12" s="42"/>
      <c r="E12" s="43"/>
      <c r="F12" s="359" t="s">
        <v>105</v>
      </c>
      <c r="G12" s="44"/>
      <c r="H12" s="45">
        <f t="shared" si="0"/>
        <v>0</v>
      </c>
      <c r="I12" s="421"/>
      <c r="J12" s="46"/>
      <c r="K12" s="44"/>
      <c r="L12" s="47"/>
      <c r="M12" s="422"/>
      <c r="N12" s="44"/>
      <c r="O12" s="47"/>
      <c r="P12" s="48"/>
      <c r="Q12" s="49"/>
      <c r="R12" s="428"/>
      <c r="S12" s="464"/>
      <c r="T12" s="50"/>
      <c r="U12" s="50"/>
      <c r="V12" s="424"/>
      <c r="W12" s="421">
        <f t="shared" si="8"/>
        <v>0</v>
      </c>
      <c r="X12" s="53"/>
      <c r="Y12" s="53"/>
      <c r="Z12" s="54"/>
      <c r="AA12" s="54"/>
      <c r="AB12" s="451"/>
      <c r="AC12" s="451"/>
      <c r="AD12" s="438"/>
      <c r="AE12" s="438"/>
      <c r="AF12" s="48">
        <f t="shared" si="6"/>
        <v>0</v>
      </c>
      <c r="AG12" s="428" t="e">
        <f t="shared" si="7"/>
        <v>#DIV/0!</v>
      </c>
      <c r="AH12" s="464"/>
    </row>
    <row r="13" spans="1:34" ht="19.149999999999999" customHeight="1">
      <c r="A13" s="462"/>
      <c r="B13" s="40">
        <v>0</v>
      </c>
      <c r="C13" s="58"/>
      <c r="D13" s="59"/>
      <c r="E13" s="60"/>
      <c r="F13" s="359" t="s">
        <v>105</v>
      </c>
      <c r="G13" s="61"/>
      <c r="H13" s="45">
        <f t="shared" si="0"/>
        <v>0</v>
      </c>
      <c r="I13" s="425"/>
      <c r="J13" s="46"/>
      <c r="K13" s="44"/>
      <c r="L13" s="47"/>
      <c r="M13" s="62"/>
      <c r="N13" s="44"/>
      <c r="O13" s="47"/>
      <c r="P13" s="48"/>
      <c r="Q13" s="49"/>
      <c r="R13" s="428"/>
      <c r="S13" s="464"/>
      <c r="T13" s="63"/>
      <c r="U13" s="63"/>
      <c r="V13" s="425"/>
      <c r="W13" s="421">
        <f t="shared" si="8"/>
        <v>0</v>
      </c>
      <c r="X13" s="64"/>
      <c r="Y13" s="64"/>
      <c r="Z13" s="54"/>
      <c r="AA13" s="54"/>
      <c r="AB13" s="451"/>
      <c r="AC13" s="451"/>
      <c r="AD13" s="438"/>
      <c r="AE13" s="438"/>
      <c r="AF13" s="48">
        <f t="shared" si="6"/>
        <v>0</v>
      </c>
      <c r="AG13" s="428" t="e">
        <f t="shared" si="7"/>
        <v>#DIV/0!</v>
      </c>
      <c r="AH13" s="464"/>
    </row>
    <row r="14" spans="1:34" ht="19.149999999999999" customHeight="1">
      <c r="A14" s="462"/>
      <c r="B14" s="40">
        <v>0</v>
      </c>
      <c r="C14" s="66"/>
      <c r="D14" s="42"/>
      <c r="E14" s="43"/>
      <c r="F14" s="359" t="s">
        <v>105</v>
      </c>
      <c r="G14" s="61"/>
      <c r="H14" s="45">
        <f t="shared" si="0"/>
        <v>0</v>
      </c>
      <c r="I14" s="425"/>
      <c r="J14" s="46"/>
      <c r="K14" s="44"/>
      <c r="L14" s="47"/>
      <c r="M14" s="62"/>
      <c r="N14" s="44"/>
      <c r="O14" s="47"/>
      <c r="P14" s="48"/>
      <c r="Q14" s="49"/>
      <c r="R14" s="428"/>
      <c r="S14" s="464"/>
      <c r="T14" s="63"/>
      <c r="U14" s="63"/>
      <c r="V14" s="425"/>
      <c r="W14" s="421">
        <f t="shared" si="8"/>
        <v>0</v>
      </c>
      <c r="X14" s="64"/>
      <c r="Y14" s="64"/>
      <c r="Z14" s="54"/>
      <c r="AA14" s="54"/>
      <c r="AB14" s="451"/>
      <c r="AC14" s="451"/>
      <c r="AD14" s="438"/>
      <c r="AE14" s="438"/>
      <c r="AF14" s="65"/>
      <c r="AG14" s="429"/>
      <c r="AH14" s="464"/>
    </row>
    <row r="15" spans="1:34" ht="19.149999999999999" customHeight="1">
      <c r="A15" s="462"/>
      <c r="B15" s="67">
        <v>0</v>
      </c>
      <c r="C15" s="58"/>
      <c r="D15" s="59"/>
      <c r="E15" s="60"/>
      <c r="F15" s="359" t="s">
        <v>105</v>
      </c>
      <c r="G15" s="61"/>
      <c r="H15" s="45">
        <f t="shared" si="0"/>
        <v>0</v>
      </c>
      <c r="I15" s="425"/>
      <c r="J15" s="46"/>
      <c r="K15" s="44"/>
      <c r="L15" s="47"/>
      <c r="M15" s="62"/>
      <c r="N15" s="68"/>
      <c r="O15" s="47"/>
      <c r="P15" s="48"/>
      <c r="Q15" s="49"/>
      <c r="R15" s="428"/>
      <c r="S15" s="464"/>
      <c r="T15" s="63"/>
      <c r="U15" s="63"/>
      <c r="V15" s="425"/>
      <c r="W15" s="421">
        <f t="shared" si="8"/>
        <v>0</v>
      </c>
      <c r="X15" s="64"/>
      <c r="Y15" s="64"/>
      <c r="Z15" s="54"/>
      <c r="AA15" s="54"/>
      <c r="AB15" s="451"/>
      <c r="AC15" s="451"/>
      <c r="AD15" s="438"/>
      <c r="AE15" s="438"/>
      <c r="AF15" s="65"/>
      <c r="AG15" s="429"/>
      <c r="AH15" s="464"/>
    </row>
    <row r="16" spans="1:34" ht="19.149999999999999" customHeight="1">
      <c r="A16" s="462"/>
      <c r="B16" s="67">
        <v>0</v>
      </c>
      <c r="C16" s="58"/>
      <c r="D16" s="59"/>
      <c r="E16" s="60"/>
      <c r="F16" s="359" t="s">
        <v>105</v>
      </c>
      <c r="G16" s="61"/>
      <c r="H16" s="45">
        <f t="shared" si="0"/>
        <v>0</v>
      </c>
      <c r="I16" s="425"/>
      <c r="J16" s="46"/>
      <c r="K16" s="44"/>
      <c r="L16" s="47"/>
      <c r="M16" s="62"/>
      <c r="N16" s="68"/>
      <c r="O16" s="47"/>
      <c r="P16" s="48"/>
      <c r="Q16" s="49"/>
      <c r="R16" s="428"/>
      <c r="S16" s="464"/>
      <c r="T16" s="63"/>
      <c r="U16" s="63"/>
      <c r="V16" s="425"/>
      <c r="W16" s="421">
        <f t="shared" si="8"/>
        <v>0</v>
      </c>
      <c r="X16" s="64"/>
      <c r="Y16" s="64"/>
      <c r="Z16" s="54"/>
      <c r="AA16" s="54"/>
      <c r="AB16" s="451"/>
      <c r="AC16" s="451"/>
      <c r="AD16" s="438"/>
      <c r="AE16" s="438"/>
      <c r="AF16" s="65"/>
      <c r="AG16" s="429"/>
      <c r="AH16" s="464"/>
    </row>
    <row r="17" spans="1:34" ht="19.149999999999999" customHeight="1">
      <c r="A17" s="462"/>
      <c r="B17" s="69">
        <v>0</v>
      </c>
      <c r="C17" s="69" t="s">
        <v>198</v>
      </c>
      <c r="D17" s="469" t="s">
        <v>118</v>
      </c>
      <c r="E17" s="469"/>
      <c r="F17" s="360"/>
      <c r="G17" s="70"/>
      <c r="H17" s="71"/>
      <c r="I17" s="72"/>
      <c r="J17" s="70">
        <v>19</v>
      </c>
      <c r="K17" s="70">
        <v>2600</v>
      </c>
      <c r="L17" s="73">
        <v>137.36842105263159</v>
      </c>
      <c r="M17" s="70">
        <f t="shared" ref="M17:O17" si="9">AVERAGE(M5:M16)</f>
        <v>19.666666666666668</v>
      </c>
      <c r="N17" s="70">
        <f t="shared" si="9"/>
        <v>2415.640815451025</v>
      </c>
      <c r="O17" s="73">
        <f t="shared" si="9"/>
        <v>122.97303458135794</v>
      </c>
      <c r="P17" s="65">
        <f t="shared" ref="P17:P23" si="10">M17-J17</f>
        <v>0.66666666666666785</v>
      </c>
      <c r="Q17" s="74">
        <f t="shared" ref="Q17:Q23" si="11">O17-L17</f>
        <v>-14.395386471273653</v>
      </c>
      <c r="R17" s="75">
        <f>O17/L17</f>
        <v>0.8952059988681228</v>
      </c>
      <c r="S17" s="464"/>
      <c r="T17" s="63"/>
      <c r="U17" s="63"/>
      <c r="V17" s="42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51"/>
      <c r="AC17" s="451"/>
      <c r="AD17" s="79">
        <f>SUM(AD5:AD16)</f>
        <v>0</v>
      </c>
      <c r="AE17" s="79">
        <f>SUM(AE5:AE16)</f>
        <v>0</v>
      </c>
      <c r="AF17" s="65">
        <f t="shared" si="6"/>
        <v>-184.35918454897501</v>
      </c>
      <c r="AG17" s="429">
        <f t="shared" si="7"/>
        <v>0.92909262132731729</v>
      </c>
      <c r="AH17" s="464"/>
    </row>
    <row r="18" spans="1:34" ht="19.149999999999999" customHeight="1">
      <c r="A18" s="471" t="s">
        <v>199</v>
      </c>
      <c r="B18" s="80" t="s">
        <v>192</v>
      </c>
      <c r="C18" s="81"/>
      <c r="D18" s="82" t="s">
        <v>200</v>
      </c>
      <c r="E18" s="83"/>
      <c r="F18" s="361">
        <v>36.86</v>
      </c>
      <c r="G18" s="57">
        <v>5689</v>
      </c>
      <c r="H18" s="84">
        <f t="shared" ref="H18:H29" si="12">F18*G18</f>
        <v>209696.54</v>
      </c>
      <c r="I18" s="438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2160.3797468354428</v>
      </c>
      <c r="O18" s="86">
        <f t="shared" ref="O18:O23" si="14">N18/M18</f>
        <v>120.02109704641349</v>
      </c>
      <c r="P18" s="54">
        <f t="shared" si="10"/>
        <v>1</v>
      </c>
      <c r="Q18" s="88">
        <f t="shared" si="11"/>
        <v>-12.331844130057092</v>
      </c>
      <c r="R18" s="431">
        <f t="shared" ref="R18:R23" si="15">O18/L18</f>
        <v>0.90682606657290199</v>
      </c>
      <c r="S18" s="472">
        <f>R30</f>
        <v>0.85725325327208057</v>
      </c>
      <c r="T18" s="89">
        <v>0.16666666666666666</v>
      </c>
      <c r="U18" s="89">
        <v>0.27638888888888891</v>
      </c>
      <c r="V18" s="438">
        <v>5</v>
      </c>
      <c r="W18" s="90">
        <f>(U18-T18)*24*60</f>
        <v>158.00000000000003</v>
      </c>
      <c r="X18" s="86"/>
      <c r="Y18" s="86"/>
      <c r="Z18" s="54"/>
      <c r="AA18" s="54"/>
      <c r="AB18" s="451"/>
      <c r="AC18" s="451"/>
      <c r="AD18" s="438"/>
      <c r="AE18" s="438"/>
      <c r="AF18" s="91">
        <f t="shared" si="6"/>
        <v>-89.620253164557198</v>
      </c>
      <c r="AG18" s="92">
        <f t="shared" si="7"/>
        <v>0.96016877637130793</v>
      </c>
      <c r="AH18" s="473">
        <f>AG30</f>
        <v>0.91383352484605196</v>
      </c>
    </row>
    <row r="19" spans="1:34" ht="19.149999999999999" customHeight="1">
      <c r="A19" s="471"/>
      <c r="B19" s="435" t="s">
        <v>192</v>
      </c>
      <c r="C19" s="434"/>
      <c r="D19" s="82" t="s">
        <v>206</v>
      </c>
      <c r="E19" s="83"/>
      <c r="F19" s="359">
        <v>38.630952380952372</v>
      </c>
      <c r="G19" s="57">
        <v>2233.84</v>
      </c>
      <c r="H19" s="84">
        <f t="shared" si="12"/>
        <v>86295.366666666654</v>
      </c>
      <c r="I19" s="438"/>
      <c r="J19" s="93">
        <v>18</v>
      </c>
      <c r="K19" s="44">
        <v>2700</v>
      </c>
      <c r="L19" s="47">
        <v>150</v>
      </c>
      <c r="M19" s="87">
        <v>20</v>
      </c>
      <c r="N19" s="94">
        <f t="shared" si="13"/>
        <v>2482.0444444444461</v>
      </c>
      <c r="O19" s="95">
        <f t="shared" si="14"/>
        <v>124.10222222222231</v>
      </c>
      <c r="P19" s="54">
        <f t="shared" si="10"/>
        <v>2</v>
      </c>
      <c r="Q19" s="88">
        <f t="shared" si="11"/>
        <v>-25.897777777777691</v>
      </c>
      <c r="R19" s="431">
        <f t="shared" si="15"/>
        <v>0.82734814814814872</v>
      </c>
      <c r="S19" s="472"/>
      <c r="T19" s="89">
        <v>0.29236111111111113</v>
      </c>
      <c r="U19" s="89">
        <v>0.3298611111111111</v>
      </c>
      <c r="V19" s="438">
        <v>23</v>
      </c>
      <c r="W19" s="90">
        <f>(U19-T19)*24*60</f>
        <v>53.999999999999972</v>
      </c>
      <c r="X19" s="96">
        <v>0.27986111111111112</v>
      </c>
      <c r="Y19" s="96">
        <v>0.28958333333333336</v>
      </c>
      <c r="Z19" s="54"/>
      <c r="AA19" s="54"/>
      <c r="AB19" s="451"/>
      <c r="AC19" s="451"/>
      <c r="AD19" s="438"/>
      <c r="AE19" s="438"/>
      <c r="AF19" s="48">
        <f t="shared" si="6"/>
        <v>-217.95555555555393</v>
      </c>
      <c r="AG19" s="428">
        <f t="shared" si="7"/>
        <v>0.91927572016460968</v>
      </c>
      <c r="AH19" s="474"/>
    </row>
    <row r="20" spans="1:34" ht="19.149999999999999" customHeight="1">
      <c r="A20" s="471"/>
      <c r="B20" s="435" t="s">
        <v>201</v>
      </c>
      <c r="C20" s="55"/>
      <c r="D20" s="42" t="s">
        <v>202</v>
      </c>
      <c r="E20" s="83"/>
      <c r="F20" s="359">
        <v>38.39</v>
      </c>
      <c r="G20" s="57">
        <v>2882</v>
      </c>
      <c r="H20" s="84">
        <f t="shared" si="12"/>
        <v>110639.98</v>
      </c>
      <c r="I20" s="438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1429.0909090909095</v>
      </c>
      <c r="O20" s="95">
        <f t="shared" si="14"/>
        <v>84.064171122994679</v>
      </c>
      <c r="P20" s="54">
        <f t="shared" si="10"/>
        <v>1</v>
      </c>
      <c r="Q20" s="88">
        <f t="shared" si="11"/>
        <v>-18.185828877005321</v>
      </c>
      <c r="R20" s="431">
        <f t="shared" si="15"/>
        <v>0.82214348286547367</v>
      </c>
      <c r="S20" s="472"/>
      <c r="T20" s="89">
        <v>0.3347222222222222</v>
      </c>
      <c r="U20" s="89">
        <v>0.41874999999999996</v>
      </c>
      <c r="V20" s="438">
        <v>7</v>
      </c>
      <c r="W20" s="90">
        <f t="shared" ref="W20:W29" si="16">(U20-T20)*24*60</f>
        <v>120.99999999999997</v>
      </c>
      <c r="X20" s="96"/>
      <c r="Y20" s="96"/>
      <c r="Z20" s="54"/>
      <c r="AA20" s="54"/>
      <c r="AB20" s="451"/>
      <c r="AC20" s="451"/>
      <c r="AD20" s="438"/>
      <c r="AE20" s="438"/>
      <c r="AF20" s="91">
        <f t="shared" si="6"/>
        <v>-206.90909090909054</v>
      </c>
      <c r="AG20" s="92">
        <f t="shared" si="7"/>
        <v>0.87352745054456571</v>
      </c>
      <c r="AH20" s="474"/>
    </row>
    <row r="21" spans="1:34" ht="19.149999999999999" customHeight="1">
      <c r="A21" s="471"/>
      <c r="B21" s="435" t="s">
        <v>201</v>
      </c>
      <c r="C21" s="97"/>
      <c r="D21" s="98" t="s">
        <v>205</v>
      </c>
      <c r="E21" s="43"/>
      <c r="F21" s="359">
        <v>38.1</v>
      </c>
      <c r="G21" s="44">
        <v>1155</v>
      </c>
      <c r="H21" s="84">
        <f t="shared" si="12"/>
        <v>44005.5</v>
      </c>
      <c r="I21" s="424"/>
      <c r="J21" s="93">
        <v>17</v>
      </c>
      <c r="K21" s="44">
        <v>1500</v>
      </c>
      <c r="L21" s="47">
        <v>88.235294117647058</v>
      </c>
      <c r="M21" s="422">
        <v>16</v>
      </c>
      <c r="N21" s="94">
        <f t="shared" si="13"/>
        <v>1332.6923076923085</v>
      </c>
      <c r="O21" s="95">
        <f t="shared" si="14"/>
        <v>83.293269230769283</v>
      </c>
      <c r="P21" s="54">
        <f t="shared" si="10"/>
        <v>-1</v>
      </c>
      <c r="Q21" s="88">
        <f t="shared" si="11"/>
        <v>-4.9420248868777747</v>
      </c>
      <c r="R21" s="431">
        <f t="shared" si="15"/>
        <v>0.9439903846153852</v>
      </c>
      <c r="S21" s="472"/>
      <c r="T21" s="89">
        <v>0.43541666666666662</v>
      </c>
      <c r="U21" s="89">
        <v>0.47152777777777771</v>
      </c>
      <c r="V21" s="438">
        <v>24</v>
      </c>
      <c r="W21" s="90">
        <f t="shared" si="16"/>
        <v>51.999999999999972</v>
      </c>
      <c r="X21" s="96">
        <v>0.42222222222222222</v>
      </c>
      <c r="Y21" s="96">
        <v>0.43263888888888885</v>
      </c>
      <c r="Z21" s="54"/>
      <c r="AA21" s="54"/>
      <c r="AB21" s="451"/>
      <c r="AC21" s="451"/>
      <c r="AD21" s="438"/>
      <c r="AE21" s="438"/>
      <c r="AF21" s="48">
        <f t="shared" si="6"/>
        <v>-167.30769230769147</v>
      </c>
      <c r="AG21" s="428">
        <f t="shared" si="7"/>
        <v>0.88846153846153897</v>
      </c>
      <c r="AH21" s="475"/>
    </row>
    <row r="22" spans="1:34" ht="19.149999999999999" customHeight="1">
      <c r="A22" s="471"/>
      <c r="B22" s="435" t="s">
        <v>192</v>
      </c>
      <c r="C22" s="97"/>
      <c r="D22" s="42" t="s">
        <v>206</v>
      </c>
      <c r="E22" s="43"/>
      <c r="F22" s="359">
        <v>38.630952380952372</v>
      </c>
      <c r="G22" s="44">
        <v>5744.16</v>
      </c>
      <c r="H22" s="84">
        <f t="shared" si="12"/>
        <v>221902.37142857138</v>
      </c>
      <c r="I22" s="424"/>
      <c r="J22" s="93">
        <v>18</v>
      </c>
      <c r="K22" s="44">
        <v>2700</v>
      </c>
      <c r="L22" s="47">
        <v>150</v>
      </c>
      <c r="M22" s="87">
        <v>20</v>
      </c>
      <c r="N22" s="94">
        <f t="shared" si="13"/>
        <v>2461.7828571428577</v>
      </c>
      <c r="O22" s="95">
        <f t="shared" si="14"/>
        <v>123.08914285714289</v>
      </c>
      <c r="P22" s="54">
        <f t="shared" si="10"/>
        <v>2</v>
      </c>
      <c r="Q22" s="88">
        <f t="shared" si="11"/>
        <v>-26.910857142857111</v>
      </c>
      <c r="R22" s="431">
        <f t="shared" si="15"/>
        <v>0.82059428571428594</v>
      </c>
      <c r="S22" s="472"/>
      <c r="T22" s="89">
        <v>0.51041666666666663</v>
      </c>
      <c r="U22" s="89">
        <v>0.60763888888888884</v>
      </c>
      <c r="V22" s="438">
        <v>5</v>
      </c>
      <c r="W22" s="90">
        <f t="shared" si="16"/>
        <v>139.99999999999997</v>
      </c>
      <c r="X22" s="96"/>
      <c r="Y22" s="96"/>
      <c r="Z22" s="54"/>
      <c r="AA22" s="54"/>
      <c r="AB22" s="451"/>
      <c r="AC22" s="451"/>
      <c r="AD22" s="438"/>
      <c r="AE22" s="438"/>
      <c r="AF22" s="91">
        <f t="shared" si="6"/>
        <v>-238.21714285714233</v>
      </c>
      <c r="AG22" s="92">
        <f t="shared" si="7"/>
        <v>0.91177142857142879</v>
      </c>
      <c r="AH22" s="475"/>
    </row>
    <row r="23" spans="1:34" ht="19.149999999999999" customHeight="1">
      <c r="A23" s="471"/>
      <c r="B23" s="435" t="s">
        <v>201</v>
      </c>
      <c r="C23" s="97"/>
      <c r="D23" s="42" t="s">
        <v>317</v>
      </c>
      <c r="E23" s="43"/>
      <c r="F23" s="359">
        <v>49.91</v>
      </c>
      <c r="G23" s="44">
        <v>2586.6</v>
      </c>
      <c r="H23" s="84">
        <f t="shared" si="12"/>
        <v>129097.20599999999</v>
      </c>
      <c r="I23" s="424">
        <v>1</v>
      </c>
      <c r="J23" s="93">
        <v>15</v>
      </c>
      <c r="K23" s="44">
        <v>1500</v>
      </c>
      <c r="L23" s="47">
        <v>100</v>
      </c>
      <c r="M23" s="87">
        <v>16</v>
      </c>
      <c r="N23" s="94">
        <f t="shared" si="13"/>
        <v>1361.3684210526308</v>
      </c>
      <c r="O23" s="95">
        <f t="shared" si="14"/>
        <v>85.085526315789423</v>
      </c>
      <c r="P23" s="54">
        <f t="shared" si="10"/>
        <v>1</v>
      </c>
      <c r="Q23" s="88">
        <f t="shared" si="11"/>
        <v>-14.914473684210577</v>
      </c>
      <c r="R23" s="431">
        <f t="shared" si="15"/>
        <v>0.85085526315789428</v>
      </c>
      <c r="S23" s="472"/>
      <c r="T23" s="89">
        <v>0.61319444444444438</v>
      </c>
      <c r="U23" s="89">
        <v>0.69236111111111109</v>
      </c>
      <c r="V23" s="438">
        <v>8</v>
      </c>
      <c r="W23" s="90">
        <f t="shared" si="16"/>
        <v>114.00000000000007</v>
      </c>
      <c r="X23" s="96"/>
      <c r="Y23" s="96"/>
      <c r="Z23" s="54"/>
      <c r="AA23" s="54"/>
      <c r="AB23" s="451"/>
      <c r="AC23" s="451"/>
      <c r="AD23" s="438"/>
      <c r="AE23" s="438"/>
      <c r="AF23" s="48">
        <f t="shared" si="6"/>
        <v>-138.63157894736923</v>
      </c>
      <c r="AG23" s="428">
        <f t="shared" si="7"/>
        <v>0.90757894736842049</v>
      </c>
      <c r="AH23" s="475"/>
    </row>
    <row r="24" spans="1:34" ht="19.149999999999999" customHeight="1">
      <c r="A24" s="471"/>
      <c r="B24" s="435">
        <v>0</v>
      </c>
      <c r="C24" s="81"/>
      <c r="D24" s="82"/>
      <c r="E24" s="83"/>
      <c r="F24" s="359" t="s">
        <v>105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1"/>
      <c r="S24" s="472"/>
      <c r="T24" s="89"/>
      <c r="U24" s="89"/>
      <c r="V24" s="438"/>
      <c r="W24" s="90">
        <f t="shared" si="16"/>
        <v>0</v>
      </c>
      <c r="X24" s="438"/>
      <c r="Y24" s="438"/>
      <c r="Z24" s="54"/>
      <c r="AA24" s="54"/>
      <c r="AB24" s="451"/>
      <c r="AC24" s="451"/>
      <c r="AD24" s="438"/>
      <c r="AE24" s="438"/>
      <c r="AF24" s="91">
        <f t="shared" si="6"/>
        <v>0</v>
      </c>
      <c r="AG24" s="92" t="e">
        <f t="shared" si="7"/>
        <v>#DIV/0!</v>
      </c>
      <c r="AH24" s="475"/>
    </row>
    <row r="25" spans="1:34" ht="19.149999999999999" customHeight="1">
      <c r="A25" s="471"/>
      <c r="B25" s="435">
        <v>0</v>
      </c>
      <c r="C25" s="81"/>
      <c r="D25" s="82"/>
      <c r="E25" s="83"/>
      <c r="F25" s="359" t="s">
        <v>105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1"/>
      <c r="S25" s="472"/>
      <c r="T25" s="89"/>
      <c r="U25" s="89"/>
      <c r="V25" s="438"/>
      <c r="W25" s="90">
        <f t="shared" si="16"/>
        <v>0</v>
      </c>
      <c r="X25" s="438"/>
      <c r="Y25" s="438"/>
      <c r="Z25" s="54"/>
      <c r="AA25" s="54"/>
      <c r="AB25" s="451"/>
      <c r="AC25" s="451"/>
      <c r="AD25" s="438"/>
      <c r="AE25" s="438"/>
      <c r="AF25" s="48">
        <f t="shared" si="6"/>
        <v>0</v>
      </c>
      <c r="AG25" s="428" t="e">
        <f t="shared" si="7"/>
        <v>#DIV/0!</v>
      </c>
      <c r="AH25" s="475"/>
    </row>
    <row r="26" spans="1:34" ht="19.149999999999999" customHeight="1">
      <c r="A26" s="471"/>
      <c r="B26" s="435">
        <v>0</v>
      </c>
      <c r="C26" s="81"/>
      <c r="D26" s="82"/>
      <c r="E26" s="83"/>
      <c r="F26" s="359" t="s">
        <v>105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1"/>
      <c r="S26" s="472"/>
      <c r="T26" s="89"/>
      <c r="U26" s="89"/>
      <c r="V26" s="438"/>
      <c r="W26" s="90">
        <f t="shared" si="16"/>
        <v>0</v>
      </c>
      <c r="X26" s="438"/>
      <c r="Y26" s="438"/>
      <c r="Z26" s="54"/>
      <c r="AA26" s="54"/>
      <c r="AB26" s="451"/>
      <c r="AC26" s="451"/>
      <c r="AD26" s="438"/>
      <c r="AE26" s="438"/>
      <c r="AF26" s="91">
        <f t="shared" si="6"/>
        <v>0</v>
      </c>
      <c r="AG26" s="92" t="e">
        <f t="shared" si="7"/>
        <v>#DIV/0!</v>
      </c>
      <c r="AH26" s="475"/>
    </row>
    <row r="27" spans="1:34" ht="19.149999999999999" customHeight="1">
      <c r="A27" s="471"/>
      <c r="B27" s="80">
        <v>0</v>
      </c>
      <c r="C27" s="81"/>
      <c r="D27" s="82"/>
      <c r="E27" s="83"/>
      <c r="F27" s="362" t="s">
        <v>105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1"/>
      <c r="S27" s="472"/>
      <c r="T27" s="89"/>
      <c r="U27" s="89"/>
      <c r="V27" s="438"/>
      <c r="W27" s="90">
        <f t="shared" si="16"/>
        <v>0</v>
      </c>
      <c r="X27" s="438"/>
      <c r="Y27" s="438"/>
      <c r="Z27" s="54"/>
      <c r="AA27" s="54"/>
      <c r="AB27" s="451"/>
      <c r="AC27" s="451"/>
      <c r="AD27" s="438"/>
      <c r="AE27" s="438"/>
      <c r="AF27" s="48">
        <f t="shared" si="6"/>
        <v>0</v>
      </c>
      <c r="AG27" s="428" t="e">
        <f t="shared" si="7"/>
        <v>#DIV/0!</v>
      </c>
      <c r="AH27" s="475"/>
    </row>
    <row r="28" spans="1:34" ht="19.149999999999999" customHeight="1">
      <c r="A28" s="471"/>
      <c r="B28" s="80">
        <v>0</v>
      </c>
      <c r="C28" s="81"/>
      <c r="D28" s="82"/>
      <c r="E28" s="83"/>
      <c r="F28" s="362" t="s">
        <v>105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1"/>
      <c r="S28" s="472"/>
      <c r="T28" s="89"/>
      <c r="U28" s="89"/>
      <c r="V28" s="438"/>
      <c r="W28" s="90">
        <f t="shared" si="16"/>
        <v>0</v>
      </c>
      <c r="X28" s="438"/>
      <c r="Y28" s="438"/>
      <c r="Z28" s="54"/>
      <c r="AA28" s="54"/>
      <c r="AB28" s="451"/>
      <c r="AC28" s="451"/>
      <c r="AD28" s="438"/>
      <c r="AE28" s="438"/>
      <c r="AF28" s="91">
        <f t="shared" si="6"/>
        <v>0</v>
      </c>
      <c r="AG28" s="92" t="e">
        <f t="shared" si="7"/>
        <v>#DIV/0!</v>
      </c>
      <c r="AH28" s="475"/>
    </row>
    <row r="29" spans="1:34" ht="19.149999999999999" customHeight="1">
      <c r="A29" s="471"/>
      <c r="B29" s="80">
        <v>0</v>
      </c>
      <c r="C29" s="81"/>
      <c r="D29" s="82"/>
      <c r="E29" s="83"/>
      <c r="F29" s="362" t="s">
        <v>105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1"/>
      <c r="S29" s="472"/>
      <c r="T29" s="89"/>
      <c r="U29" s="89"/>
      <c r="V29" s="438"/>
      <c r="W29" s="90">
        <f t="shared" si="16"/>
        <v>0</v>
      </c>
      <c r="X29" s="438"/>
      <c r="Y29" s="438"/>
      <c r="Z29" s="54"/>
      <c r="AA29" s="54"/>
      <c r="AB29" s="451"/>
      <c r="AC29" s="451"/>
      <c r="AD29" s="438"/>
      <c r="AE29" s="438"/>
      <c r="AF29" s="48">
        <f t="shared" si="6"/>
        <v>0</v>
      </c>
      <c r="AG29" s="428"/>
      <c r="AH29" s="475"/>
    </row>
    <row r="30" spans="1:34" ht="19.149999999999999" customHeight="1">
      <c r="A30" s="471"/>
      <c r="B30" s="99">
        <v>0</v>
      </c>
      <c r="C30" s="100" t="s">
        <v>207</v>
      </c>
      <c r="D30" s="470" t="s">
        <v>118</v>
      </c>
      <c r="E30" s="470"/>
      <c r="F30" s="363"/>
      <c r="G30" s="101"/>
      <c r="H30" s="102"/>
      <c r="I30" s="103"/>
      <c r="J30" s="101">
        <v>16.833333333333332</v>
      </c>
      <c r="K30" s="101">
        <v>2047.6666666666667</v>
      </c>
      <c r="L30" s="104">
        <v>120.47303921568628</v>
      </c>
      <c r="M30" s="101">
        <f t="shared" ref="M30:O30" si="17">AVERAGE(M18:M29)</f>
        <v>17.833333333333332</v>
      </c>
      <c r="N30" s="101">
        <f t="shared" si="17"/>
        <v>1871.2264477097658</v>
      </c>
      <c r="O30" s="104">
        <f t="shared" si="17"/>
        <v>103.275904799222</v>
      </c>
      <c r="P30" s="54">
        <f t="shared" ref="P30:P37" si="18">M30-J30</f>
        <v>1</v>
      </c>
      <c r="Q30" s="88">
        <f t="shared" ref="Q30:Q37" si="19">O30-L30</f>
        <v>-17.19713441646428</v>
      </c>
      <c r="R30" s="105">
        <f t="shared" ref="R30:R37" si="20">O30/L30</f>
        <v>0.85725325327208057</v>
      </c>
      <c r="S30" s="4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51"/>
      <c r="AC30" s="451"/>
      <c r="AD30" s="107">
        <f>SUM(AD18:AD29)</f>
        <v>0</v>
      </c>
      <c r="AE30" s="107">
        <f>SUM(AE18:AE29)</f>
        <v>0</v>
      </c>
      <c r="AF30" s="108">
        <f t="shared" si="6"/>
        <v>-176.44021895690094</v>
      </c>
      <c r="AG30" s="109">
        <f t="shared" ref="AG30" si="21">N30/K30</f>
        <v>0.91383352484605196</v>
      </c>
      <c r="AH30" s="476"/>
    </row>
    <row r="31" spans="1:34" ht="19.149999999999999" customHeight="1">
      <c r="A31" s="479" t="s">
        <v>208</v>
      </c>
      <c r="B31" s="110" t="s">
        <v>115</v>
      </c>
      <c r="C31" s="66"/>
      <c r="D31" s="111" t="s">
        <v>209</v>
      </c>
      <c r="E31" s="112"/>
      <c r="F31" s="364">
        <v>35.33</v>
      </c>
      <c r="G31" s="94">
        <v>2317</v>
      </c>
      <c r="H31" s="113">
        <f t="shared" ref="H31:H40" si="22">F31*G31</f>
        <v>81859.61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7" si="23">G31/W31*60</f>
        <v>1853.5999999999997</v>
      </c>
      <c r="O31" s="116">
        <f t="shared" ref="O31:O37" si="24">N31/M31</f>
        <v>154.46666666666664</v>
      </c>
      <c r="P31" s="117">
        <f t="shared" si="18"/>
        <v>0</v>
      </c>
      <c r="Q31" s="118">
        <f t="shared" si="19"/>
        <v>-22.03333333333336</v>
      </c>
      <c r="R31" s="432">
        <f t="shared" si="20"/>
        <v>0.87516525023607161</v>
      </c>
      <c r="S31" s="481">
        <f>R43</f>
        <v>0.87740109912241027</v>
      </c>
      <c r="T31" s="119">
        <v>0.16666666666666666</v>
      </c>
      <c r="U31" s="119">
        <v>0.21875</v>
      </c>
      <c r="V31" s="52">
        <v>5</v>
      </c>
      <c r="W31" s="120">
        <f t="shared" ref="W31:W42" si="25">(U31-T31)*24*60</f>
        <v>75.000000000000014</v>
      </c>
      <c r="X31" s="52"/>
      <c r="Y31" s="52"/>
      <c r="Z31" s="51"/>
      <c r="AA31" s="51"/>
      <c r="AB31" s="451"/>
      <c r="AC31" s="451"/>
      <c r="AD31" s="52"/>
      <c r="AE31" s="52"/>
      <c r="AF31" s="117">
        <f t="shared" si="6"/>
        <v>-264.40000000000032</v>
      </c>
      <c r="AG31" s="121">
        <f t="shared" si="7"/>
        <v>0.87516525023607161</v>
      </c>
      <c r="AH31" s="477">
        <f>AG43</f>
        <v>0.86884051347241498</v>
      </c>
    </row>
    <row r="32" spans="1:34" ht="19.149999999999999" customHeight="1">
      <c r="A32" s="480"/>
      <c r="B32" s="122" t="s">
        <v>115</v>
      </c>
      <c r="C32" s="123"/>
      <c r="D32" s="98" t="s">
        <v>210</v>
      </c>
      <c r="E32" s="43"/>
      <c r="F32" s="359">
        <v>34.229999999999997</v>
      </c>
      <c r="G32" s="44">
        <v>2216</v>
      </c>
      <c r="H32" s="84">
        <f t="shared" si="22"/>
        <v>75853.679999999993</v>
      </c>
      <c r="I32" s="421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1899.4285714285706</v>
      </c>
      <c r="O32" s="47">
        <f t="shared" si="24"/>
        <v>158.28571428571422</v>
      </c>
      <c r="P32" s="48">
        <f t="shared" si="18"/>
        <v>0</v>
      </c>
      <c r="Q32" s="49">
        <f t="shared" si="19"/>
        <v>-18.214285714285779</v>
      </c>
      <c r="R32" s="428">
        <f t="shared" si="20"/>
        <v>0.89680291380008059</v>
      </c>
      <c r="S32" s="472"/>
      <c r="T32" s="89">
        <v>0.22430555555555556</v>
      </c>
      <c r="U32" s="89">
        <v>0.2729166666666667</v>
      </c>
      <c r="V32" s="438">
        <v>8</v>
      </c>
      <c r="W32" s="90">
        <f t="shared" si="25"/>
        <v>70.000000000000028</v>
      </c>
      <c r="X32" s="124"/>
      <c r="Y32" s="124"/>
      <c r="Z32" s="125"/>
      <c r="AA32" s="125"/>
      <c r="AB32" s="451"/>
      <c r="AC32" s="451"/>
      <c r="AD32" s="438"/>
      <c r="AE32" s="438"/>
      <c r="AF32" s="48">
        <f t="shared" si="6"/>
        <v>-218.57142857142935</v>
      </c>
      <c r="AG32" s="428">
        <f t="shared" si="7"/>
        <v>0.89680291380008059</v>
      </c>
      <c r="AH32" s="463"/>
    </row>
    <row r="33" spans="1:34" ht="19.149999999999999" customHeight="1">
      <c r="A33" s="480"/>
      <c r="B33" s="122" t="s">
        <v>201</v>
      </c>
      <c r="C33" s="438"/>
      <c r="D33" s="82" t="s">
        <v>317</v>
      </c>
      <c r="E33" s="83"/>
      <c r="F33" s="359">
        <v>49.91</v>
      </c>
      <c r="G33" s="57">
        <v>3161.4</v>
      </c>
      <c r="H33" s="84">
        <f t="shared" si="22"/>
        <v>157785.47399999999</v>
      </c>
      <c r="I33" s="438"/>
      <c r="J33" s="46">
        <v>15</v>
      </c>
      <c r="K33" s="44">
        <v>1500</v>
      </c>
      <c r="L33" s="47">
        <v>100</v>
      </c>
      <c r="M33" s="46">
        <v>14</v>
      </c>
      <c r="N33" s="44">
        <f t="shared" si="23"/>
        <v>1326.4615384615388</v>
      </c>
      <c r="O33" s="47">
        <f t="shared" si="24"/>
        <v>94.747252747252773</v>
      </c>
      <c r="P33" s="48">
        <f t="shared" si="18"/>
        <v>-1</v>
      </c>
      <c r="Q33" s="49">
        <f t="shared" si="19"/>
        <v>-5.252747252747227</v>
      </c>
      <c r="R33" s="428">
        <f t="shared" si="20"/>
        <v>0.94747252747252775</v>
      </c>
      <c r="S33" s="472"/>
      <c r="T33" s="89">
        <v>0.28819444444444448</v>
      </c>
      <c r="U33" s="89">
        <v>0.38750000000000001</v>
      </c>
      <c r="V33" s="438">
        <v>22</v>
      </c>
      <c r="W33" s="90">
        <f t="shared" si="25"/>
        <v>142.99999999999997</v>
      </c>
      <c r="X33" s="124">
        <v>0.27638888888888885</v>
      </c>
      <c r="Y33" s="124">
        <v>0.28541666666666665</v>
      </c>
      <c r="Z33" s="125"/>
      <c r="AA33" s="125"/>
      <c r="AB33" s="451"/>
      <c r="AC33" s="451"/>
      <c r="AD33" s="438"/>
      <c r="AE33" s="438"/>
      <c r="AF33" s="48">
        <f t="shared" si="6"/>
        <v>-173.53846153846121</v>
      </c>
      <c r="AG33" s="126">
        <f t="shared" si="7"/>
        <v>0.88430769230769257</v>
      </c>
      <c r="AH33" s="463"/>
    </row>
    <row r="34" spans="1:34" ht="19.149999999999999" customHeight="1">
      <c r="A34" s="480"/>
      <c r="B34" s="122" t="s">
        <v>196</v>
      </c>
      <c r="C34" s="127"/>
      <c r="D34" s="82" t="s">
        <v>212</v>
      </c>
      <c r="E34" s="83"/>
      <c r="F34" s="359">
        <v>54.09</v>
      </c>
      <c r="G34" s="57">
        <v>2744</v>
      </c>
      <c r="H34" s="84">
        <f t="shared" si="22"/>
        <v>148422.96000000002</v>
      </c>
      <c r="I34" s="438"/>
      <c r="J34" s="46">
        <v>18</v>
      </c>
      <c r="K34" s="44">
        <v>1500</v>
      </c>
      <c r="L34" s="47">
        <v>83.333333333333329</v>
      </c>
      <c r="M34" s="46">
        <v>18</v>
      </c>
      <c r="N34" s="44">
        <f t="shared" si="23"/>
        <v>1266.4615384615381</v>
      </c>
      <c r="O34" s="47">
        <f t="shared" si="24"/>
        <v>70.358974358974336</v>
      </c>
      <c r="P34" s="48">
        <f t="shared" si="18"/>
        <v>0</v>
      </c>
      <c r="Q34" s="49">
        <f t="shared" si="19"/>
        <v>-12.974358974358992</v>
      </c>
      <c r="R34" s="428">
        <f t="shared" si="20"/>
        <v>0.84430769230769209</v>
      </c>
      <c r="S34" s="472"/>
      <c r="T34" s="89">
        <v>0.40347222222222223</v>
      </c>
      <c r="U34" s="89">
        <v>0.49375000000000002</v>
      </c>
      <c r="V34" s="438">
        <v>23</v>
      </c>
      <c r="W34" s="90">
        <f t="shared" si="25"/>
        <v>130.00000000000003</v>
      </c>
      <c r="X34" s="124">
        <v>0.39097222222222222</v>
      </c>
      <c r="Y34" s="124">
        <v>0.40069444444444446</v>
      </c>
      <c r="Z34" s="125"/>
      <c r="AA34" s="125"/>
      <c r="AB34" s="451"/>
      <c r="AC34" s="451"/>
      <c r="AD34" s="438"/>
      <c r="AE34" s="438"/>
      <c r="AF34" s="48">
        <f t="shared" si="6"/>
        <v>-233.53846153846189</v>
      </c>
      <c r="AG34" s="126">
        <f t="shared" si="7"/>
        <v>0.84430769230769209</v>
      </c>
      <c r="AH34" s="463"/>
    </row>
    <row r="35" spans="1:34" ht="19.149999999999999" customHeight="1">
      <c r="A35" s="480"/>
      <c r="B35" s="122" t="s">
        <v>196</v>
      </c>
      <c r="C35" s="41"/>
      <c r="D35" s="42" t="s">
        <v>213</v>
      </c>
      <c r="E35" s="43"/>
      <c r="F35" s="359">
        <v>50.67</v>
      </c>
      <c r="G35" s="128">
        <v>2155</v>
      </c>
      <c r="H35" s="84">
        <f t="shared" si="22"/>
        <v>109193.85</v>
      </c>
      <c r="I35" s="424"/>
      <c r="J35" s="46">
        <v>18</v>
      </c>
      <c r="K35" s="44">
        <v>1500</v>
      </c>
      <c r="L35" s="47">
        <v>83.333333333333329</v>
      </c>
      <c r="M35" s="46">
        <v>18</v>
      </c>
      <c r="N35" s="44">
        <f t="shared" si="23"/>
        <v>1293.0000000000005</v>
      </c>
      <c r="O35" s="47">
        <f t="shared" si="24"/>
        <v>71.833333333333357</v>
      </c>
      <c r="P35" s="48">
        <f t="shared" si="18"/>
        <v>0</v>
      </c>
      <c r="Q35" s="49">
        <f t="shared" si="19"/>
        <v>-11.499999999999972</v>
      </c>
      <c r="R35" s="428">
        <f t="shared" si="20"/>
        <v>0.86200000000000032</v>
      </c>
      <c r="S35" s="472"/>
      <c r="T35" s="89">
        <v>0.53402777777777777</v>
      </c>
      <c r="U35" s="89">
        <v>0.60347222222222219</v>
      </c>
      <c r="V35" s="438">
        <v>5</v>
      </c>
      <c r="W35" s="90">
        <f t="shared" si="25"/>
        <v>99.999999999999972</v>
      </c>
      <c r="X35" s="124"/>
      <c r="Y35" s="124"/>
      <c r="Z35" s="125"/>
      <c r="AA35" s="125"/>
      <c r="AB35" s="451"/>
      <c r="AC35" s="451"/>
      <c r="AD35" s="438"/>
      <c r="AE35" s="438"/>
      <c r="AF35" s="117">
        <f t="shared" si="6"/>
        <v>-206.99999999999955</v>
      </c>
      <c r="AG35" s="121">
        <f t="shared" si="7"/>
        <v>0.86200000000000032</v>
      </c>
      <c r="AH35" s="464"/>
    </row>
    <row r="36" spans="1:34" ht="19.149999999999999" customHeight="1">
      <c r="A36" s="480"/>
      <c r="B36" s="122" t="s">
        <v>107</v>
      </c>
      <c r="C36" s="129"/>
      <c r="D36" s="42" t="s">
        <v>337</v>
      </c>
      <c r="E36" s="83"/>
      <c r="F36" s="359">
        <v>25.64</v>
      </c>
      <c r="G36" s="57">
        <v>620</v>
      </c>
      <c r="H36" s="84">
        <f t="shared" si="22"/>
        <v>15896.800000000001</v>
      </c>
      <c r="I36" s="438"/>
      <c r="J36" s="46">
        <v>10</v>
      </c>
      <c r="K36" s="44">
        <v>1500</v>
      </c>
      <c r="L36" s="47">
        <v>150</v>
      </c>
      <c r="M36" s="46">
        <v>10</v>
      </c>
      <c r="N36" s="44">
        <f t="shared" si="23"/>
        <v>1328.5714285714257</v>
      </c>
      <c r="O36" s="47">
        <f t="shared" si="24"/>
        <v>132.85714285714258</v>
      </c>
      <c r="P36" s="48">
        <f t="shared" si="18"/>
        <v>0</v>
      </c>
      <c r="Q36" s="49">
        <f t="shared" si="19"/>
        <v>-17.142857142857423</v>
      </c>
      <c r="R36" s="428">
        <f t="shared" si="20"/>
        <v>0.8857142857142839</v>
      </c>
      <c r="S36" s="472"/>
      <c r="T36" s="89">
        <v>0.60833333333333328</v>
      </c>
      <c r="U36" s="89">
        <v>0.62777777777777777</v>
      </c>
      <c r="V36" s="438">
        <v>7</v>
      </c>
      <c r="W36" s="90">
        <f t="shared" si="25"/>
        <v>28.00000000000006</v>
      </c>
      <c r="X36" s="124"/>
      <c r="Y36" s="124"/>
      <c r="Z36" s="125"/>
      <c r="AA36" s="125"/>
      <c r="AB36" s="451"/>
      <c r="AC36" s="451"/>
      <c r="AD36" s="438"/>
      <c r="AE36" s="438"/>
      <c r="AF36" s="48">
        <f t="shared" si="6"/>
        <v>-171.42857142857429</v>
      </c>
      <c r="AG36" s="428">
        <f t="shared" si="7"/>
        <v>0.88571428571428379</v>
      </c>
      <c r="AH36" s="464"/>
    </row>
    <row r="37" spans="1:34" ht="19.149999999999999" customHeight="1">
      <c r="A37" s="480"/>
      <c r="B37" s="122" t="s">
        <v>115</v>
      </c>
      <c r="C37" s="129"/>
      <c r="D37" s="82" t="s">
        <v>116</v>
      </c>
      <c r="E37" s="83"/>
      <c r="F37" s="359">
        <v>28.57</v>
      </c>
      <c r="G37" s="57">
        <v>1516</v>
      </c>
      <c r="H37" s="84">
        <f t="shared" si="22"/>
        <v>43312.12</v>
      </c>
      <c r="I37" s="438"/>
      <c r="J37" s="46">
        <v>12</v>
      </c>
      <c r="K37" s="44">
        <v>1500</v>
      </c>
      <c r="L37" s="47">
        <v>125</v>
      </c>
      <c r="M37" s="46">
        <v>12</v>
      </c>
      <c r="N37" s="44">
        <f t="shared" si="23"/>
        <v>1229.1891891891908</v>
      </c>
      <c r="O37" s="47">
        <f t="shared" si="24"/>
        <v>102.43243243243256</v>
      </c>
      <c r="P37" s="48">
        <f t="shared" si="18"/>
        <v>0</v>
      </c>
      <c r="Q37" s="49">
        <f t="shared" si="19"/>
        <v>-22.567567567567437</v>
      </c>
      <c r="R37" s="428">
        <f t="shared" si="20"/>
        <v>0.81945945945946053</v>
      </c>
      <c r="S37" s="472"/>
      <c r="T37" s="89">
        <v>0.63194444444444442</v>
      </c>
      <c r="U37" s="89">
        <v>0.68333333333333324</v>
      </c>
      <c r="V37" s="438">
        <v>6</v>
      </c>
      <c r="W37" s="90">
        <f t="shared" si="25"/>
        <v>73.999999999999901</v>
      </c>
      <c r="X37" s="124"/>
      <c r="Y37" s="124"/>
      <c r="Z37" s="125"/>
      <c r="AA37" s="125"/>
      <c r="AB37" s="451"/>
      <c r="AC37" s="451"/>
      <c r="AD37" s="438"/>
      <c r="AE37" s="438"/>
      <c r="AF37" s="48">
        <f t="shared" si="6"/>
        <v>-270.81081081080924</v>
      </c>
      <c r="AG37" s="126">
        <f t="shared" si="7"/>
        <v>0.81945945945946053</v>
      </c>
      <c r="AH37" s="464"/>
    </row>
    <row r="38" spans="1:34" ht="19.149999999999999" customHeight="1">
      <c r="A38" s="480"/>
      <c r="B38" s="122">
        <v>0</v>
      </c>
      <c r="C38" s="129"/>
      <c r="D38" s="82"/>
      <c r="E38" s="83"/>
      <c r="F38" s="359" t="s">
        <v>105</v>
      </c>
      <c r="G38" s="57"/>
      <c r="H38" s="84">
        <f t="shared" si="22"/>
        <v>0</v>
      </c>
      <c r="I38" s="438"/>
      <c r="J38" s="46"/>
      <c r="K38" s="44"/>
      <c r="L38" s="47"/>
      <c r="M38" s="427"/>
      <c r="N38" s="44"/>
      <c r="O38" s="47"/>
      <c r="P38" s="48"/>
      <c r="Q38" s="49"/>
      <c r="R38" s="428"/>
      <c r="S38" s="472"/>
      <c r="T38" s="89"/>
      <c r="U38" s="89"/>
      <c r="V38" s="438"/>
      <c r="W38" s="90">
        <f t="shared" si="25"/>
        <v>0</v>
      </c>
      <c r="X38" s="124"/>
      <c r="Y38" s="124"/>
      <c r="Z38" s="125"/>
      <c r="AA38" s="125"/>
      <c r="AB38" s="451"/>
      <c r="AC38" s="451"/>
      <c r="AD38" s="438"/>
      <c r="AE38" s="438"/>
      <c r="AF38" s="48">
        <f t="shared" si="6"/>
        <v>0</v>
      </c>
      <c r="AG38" s="126" t="e">
        <f t="shared" si="7"/>
        <v>#DIV/0!</v>
      </c>
      <c r="AH38" s="464"/>
    </row>
    <row r="39" spans="1:34" ht="19.149999999999999" customHeight="1">
      <c r="A39" s="480"/>
      <c r="B39" s="122">
        <v>0</v>
      </c>
      <c r="C39" s="127"/>
      <c r="D39" s="42"/>
      <c r="E39" s="43"/>
      <c r="F39" s="359" t="s">
        <v>105</v>
      </c>
      <c r="G39" s="57"/>
      <c r="H39" s="84">
        <f t="shared" si="22"/>
        <v>0</v>
      </c>
      <c r="I39" s="438"/>
      <c r="J39" s="46"/>
      <c r="K39" s="44"/>
      <c r="L39" s="47"/>
      <c r="M39" s="427"/>
      <c r="N39" s="44"/>
      <c r="O39" s="47"/>
      <c r="P39" s="48"/>
      <c r="Q39" s="49"/>
      <c r="R39" s="428"/>
      <c r="S39" s="472"/>
      <c r="T39" s="89"/>
      <c r="U39" s="89"/>
      <c r="V39" s="438"/>
      <c r="W39" s="90">
        <f t="shared" si="25"/>
        <v>0</v>
      </c>
      <c r="X39" s="124"/>
      <c r="Y39" s="124"/>
      <c r="Z39" s="125"/>
      <c r="AA39" s="125"/>
      <c r="AB39" s="451"/>
      <c r="AC39" s="451"/>
      <c r="AD39" s="438"/>
      <c r="AE39" s="438"/>
      <c r="AF39" s="117">
        <f t="shared" si="6"/>
        <v>0</v>
      </c>
      <c r="AG39" s="121" t="e">
        <f t="shared" si="7"/>
        <v>#DIV/0!</v>
      </c>
      <c r="AH39" s="464"/>
    </row>
    <row r="40" spans="1:34" ht="19.149999999999999" customHeight="1">
      <c r="A40" s="480"/>
      <c r="B40" s="131">
        <v>0</v>
      </c>
      <c r="C40" s="97"/>
      <c r="D40" s="42"/>
      <c r="E40" s="43"/>
      <c r="F40" s="359" t="s">
        <v>105</v>
      </c>
      <c r="G40" s="44"/>
      <c r="H40" s="84">
        <f t="shared" si="22"/>
        <v>0</v>
      </c>
      <c r="I40" s="424"/>
      <c r="J40" s="132"/>
      <c r="K40" s="133"/>
      <c r="L40" s="134"/>
      <c r="M40" s="422"/>
      <c r="N40" s="44"/>
      <c r="O40" s="47"/>
      <c r="P40" s="48"/>
      <c r="Q40" s="49"/>
      <c r="R40" s="428"/>
      <c r="S40" s="472"/>
      <c r="T40" s="89"/>
      <c r="U40" s="89"/>
      <c r="V40" s="438"/>
      <c r="W40" s="90">
        <f t="shared" si="25"/>
        <v>0</v>
      </c>
      <c r="X40" s="124"/>
      <c r="Y40" s="124"/>
      <c r="Z40" s="125"/>
      <c r="AA40" s="125"/>
      <c r="AB40" s="451"/>
      <c r="AC40" s="451"/>
      <c r="AD40" s="438"/>
      <c r="AE40" s="438"/>
      <c r="AF40" s="48">
        <f t="shared" si="6"/>
        <v>0</v>
      </c>
      <c r="AG40" s="428" t="e">
        <f t="shared" si="7"/>
        <v>#DIV/0!</v>
      </c>
      <c r="AH40" s="464"/>
    </row>
    <row r="41" spans="1:34" ht="19.149999999999999" customHeight="1">
      <c r="A41" s="480"/>
      <c r="B41" s="438">
        <v>0</v>
      </c>
      <c r="C41" s="55"/>
      <c r="D41" s="82"/>
      <c r="E41" s="83"/>
      <c r="F41" s="359" t="s">
        <v>105</v>
      </c>
      <c r="G41" s="57"/>
      <c r="H41" s="84"/>
      <c r="I41" s="438"/>
      <c r="J41" s="87"/>
      <c r="K41" s="57"/>
      <c r="L41" s="86"/>
      <c r="M41" s="427"/>
      <c r="N41" s="57"/>
      <c r="O41" s="86"/>
      <c r="P41" s="54"/>
      <c r="Q41" s="88"/>
      <c r="R41" s="431"/>
      <c r="S41" s="472"/>
      <c r="T41" s="89"/>
      <c r="U41" s="89"/>
      <c r="V41" s="438"/>
      <c r="W41" s="90">
        <f t="shared" si="25"/>
        <v>0</v>
      </c>
      <c r="X41" s="124"/>
      <c r="Y41" s="124"/>
      <c r="Z41" s="125"/>
      <c r="AA41" s="125"/>
      <c r="AB41" s="451"/>
      <c r="AC41" s="451"/>
      <c r="AD41" s="438"/>
      <c r="AE41" s="438"/>
      <c r="AF41" s="48"/>
      <c r="AG41" s="130"/>
      <c r="AH41" s="464"/>
    </row>
    <row r="42" spans="1:34" ht="19.149999999999999" customHeight="1">
      <c r="A42" s="480"/>
      <c r="B42" s="438">
        <v>0</v>
      </c>
      <c r="C42" s="55"/>
      <c r="D42" s="82"/>
      <c r="E42" s="83"/>
      <c r="F42" s="365" t="s">
        <v>105</v>
      </c>
      <c r="G42" s="57"/>
      <c r="H42" s="84">
        <f>F42*G42</f>
        <v>0</v>
      </c>
      <c r="I42" s="438"/>
      <c r="J42" s="87"/>
      <c r="K42" s="57"/>
      <c r="L42" s="86"/>
      <c r="M42" s="427"/>
      <c r="N42" s="57"/>
      <c r="O42" s="86"/>
      <c r="P42" s="54"/>
      <c r="Q42" s="88"/>
      <c r="R42" s="431"/>
      <c r="S42" s="472"/>
      <c r="T42" s="89"/>
      <c r="U42" s="89"/>
      <c r="V42" s="438"/>
      <c r="W42" s="90">
        <f t="shared" si="25"/>
        <v>0</v>
      </c>
      <c r="X42" s="124"/>
      <c r="Y42" s="124"/>
      <c r="Z42" s="125"/>
      <c r="AA42" s="125"/>
      <c r="AB42" s="451"/>
      <c r="AC42" s="451"/>
      <c r="AD42" s="438"/>
      <c r="AE42" s="438"/>
      <c r="AF42" s="48"/>
      <c r="AG42" s="130"/>
      <c r="AH42" s="464"/>
    </row>
    <row r="43" spans="1:34" ht="19.149999999999999" customHeight="1">
      <c r="A43" s="480"/>
      <c r="B43" s="122">
        <v>0</v>
      </c>
      <c r="C43" s="100" t="s">
        <v>214</v>
      </c>
      <c r="D43" s="478" t="s">
        <v>118</v>
      </c>
      <c r="E43" s="478"/>
      <c r="F43" s="363"/>
      <c r="G43" s="101"/>
      <c r="H43" s="102"/>
      <c r="I43" s="103"/>
      <c r="J43" s="101">
        <v>13.857142857142858</v>
      </c>
      <c r="K43" s="101">
        <v>1676.5714285714287</v>
      </c>
      <c r="L43" s="104">
        <v>127.80952380952382</v>
      </c>
      <c r="M43" s="101">
        <f t="shared" ref="M43:O43" si="26">AVERAGE(M31:M42)</f>
        <v>13.714285714285714</v>
      </c>
      <c r="N43" s="101">
        <f t="shared" si="26"/>
        <v>1456.6731808731804</v>
      </c>
      <c r="O43" s="104">
        <f t="shared" si="26"/>
        <v>112.14021666878807</v>
      </c>
      <c r="P43" s="54">
        <f>M43-J43</f>
        <v>-0.14285714285714413</v>
      </c>
      <c r="Q43" s="88">
        <f>N43-K43</f>
        <v>-219.89824769824827</v>
      </c>
      <c r="R43" s="105">
        <f t="shared" ref="R43:R49" si="27">O43/L43</f>
        <v>0.87740109912241027</v>
      </c>
      <c r="S43" s="472"/>
      <c r="T43" s="89"/>
      <c r="U43" s="89"/>
      <c r="V43" s="438"/>
      <c r="W43" s="438"/>
      <c r="X43" s="124"/>
      <c r="Y43" s="124"/>
      <c r="Z43" s="135">
        <f>SUM(Z31:Z42)</f>
        <v>0</v>
      </c>
      <c r="AA43" s="135">
        <f>SUM(AA31:AA42)</f>
        <v>0</v>
      </c>
      <c r="AB43" s="451"/>
      <c r="AC43" s="451"/>
      <c r="AD43" s="107">
        <f>SUM(AD31:AD42)</f>
        <v>0</v>
      </c>
      <c r="AE43" s="107">
        <f>SUM(AE31:AE42)</f>
        <v>0</v>
      </c>
      <c r="AF43" s="48">
        <f t="shared" ref="AF43:AF54" si="28">N43-K43</f>
        <v>-219.89824769824827</v>
      </c>
      <c r="AG43" s="429">
        <f t="shared" si="7"/>
        <v>0.86884051347241498</v>
      </c>
      <c r="AH43" s="464"/>
    </row>
    <row r="44" spans="1:34" s="148" customFormat="1" ht="19.149999999999999" customHeight="1">
      <c r="A44" s="482" t="s">
        <v>215</v>
      </c>
      <c r="B44" s="97" t="s">
        <v>115</v>
      </c>
      <c r="C44" s="136"/>
      <c r="D44" s="42" t="s">
        <v>217</v>
      </c>
      <c r="E44" s="43"/>
      <c r="F44" s="366">
        <v>24.73</v>
      </c>
      <c r="G44" s="137">
        <v>2613</v>
      </c>
      <c r="H44" s="45">
        <f>F44*G44</f>
        <v>64619.49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2177.4999999999991</v>
      </c>
      <c r="O44" s="141">
        <f t="shared" ref="O44:O49" si="30">N44/M44</f>
        <v>435.49999999999983</v>
      </c>
      <c r="P44" s="51">
        <f t="shared" ref="P44:P49" si="31">M44-J44</f>
        <v>1</v>
      </c>
      <c r="Q44" s="142">
        <f t="shared" ref="Q44:Q49" si="32">O44-L44</f>
        <v>-64.500000000000171</v>
      </c>
      <c r="R44" s="143">
        <f t="shared" si="27"/>
        <v>0.87099999999999966</v>
      </c>
      <c r="S44" s="463">
        <f>R56</f>
        <v>0.8924913212300658</v>
      </c>
      <c r="T44" s="144">
        <v>0.16666666666666666</v>
      </c>
      <c r="U44" s="144">
        <v>0.21666666666666667</v>
      </c>
      <c r="V44" s="145">
        <v>5</v>
      </c>
      <c r="W44" s="146">
        <f t="shared" ref="W44:W56" si="33">(U44-T44)*24*60</f>
        <v>72.000000000000028</v>
      </c>
      <c r="X44" s="124"/>
      <c r="Y44" s="124"/>
      <c r="Z44" s="125"/>
      <c r="AA44" s="125"/>
      <c r="AB44" s="451"/>
      <c r="AC44" s="451"/>
      <c r="AD44" s="438"/>
      <c r="AE44" s="438"/>
      <c r="AF44" s="147">
        <f t="shared" si="28"/>
        <v>177.49999999999909</v>
      </c>
      <c r="AG44" s="433">
        <f t="shared" si="7"/>
        <v>1.0887499999999994</v>
      </c>
      <c r="AH44" s="485">
        <f>AG56</f>
        <v>1.0268717949981925</v>
      </c>
    </row>
    <row r="45" spans="1:34" s="148" customFormat="1" ht="19.149999999999999" customHeight="1">
      <c r="A45" s="483"/>
      <c r="B45" s="97" t="s">
        <v>115</v>
      </c>
      <c r="C45" s="136"/>
      <c r="D45" s="42" t="s">
        <v>218</v>
      </c>
      <c r="E45" s="43"/>
      <c r="F45" s="366">
        <v>24.73</v>
      </c>
      <c r="G45" s="137">
        <v>2460</v>
      </c>
      <c r="H45" s="45">
        <f>F45*G45</f>
        <v>60835.8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2139.1304347826085</v>
      </c>
      <c r="O45" s="141">
        <f t="shared" si="30"/>
        <v>427.82608695652169</v>
      </c>
      <c r="P45" s="51">
        <f t="shared" si="31"/>
        <v>1</v>
      </c>
      <c r="Q45" s="142">
        <f t="shared" si="32"/>
        <v>-72.173913043478308</v>
      </c>
      <c r="R45" s="143">
        <f t="shared" si="27"/>
        <v>0.85565217391304338</v>
      </c>
      <c r="S45" s="463"/>
      <c r="T45" s="144">
        <v>0.22013888888888888</v>
      </c>
      <c r="U45" s="144">
        <v>0.26805555555555555</v>
      </c>
      <c r="V45" s="145">
        <v>5</v>
      </c>
      <c r="W45" s="146">
        <f t="shared" si="33"/>
        <v>69</v>
      </c>
      <c r="X45" s="124"/>
      <c r="Y45" s="124"/>
      <c r="Z45" s="125"/>
      <c r="AA45" s="125"/>
      <c r="AB45" s="451"/>
      <c r="AC45" s="451"/>
      <c r="AD45" s="438"/>
      <c r="AE45" s="438"/>
      <c r="AF45" s="147">
        <f t="shared" si="28"/>
        <v>139.13043478260852</v>
      </c>
      <c r="AG45" s="433">
        <f t="shared" si="7"/>
        <v>1.0695652173913042</v>
      </c>
      <c r="AH45" s="485"/>
    </row>
    <row r="46" spans="1:34" s="148" customFormat="1" ht="19.149999999999999" customHeight="1">
      <c r="A46" s="483"/>
      <c r="B46" s="97" t="s">
        <v>115</v>
      </c>
      <c r="C46" s="136"/>
      <c r="D46" s="42" t="s">
        <v>252</v>
      </c>
      <c r="E46" s="43"/>
      <c r="F46" s="366">
        <v>21.92</v>
      </c>
      <c r="G46" s="137">
        <v>739</v>
      </c>
      <c r="H46" s="45">
        <f t="shared" ref="H46:H50" si="34">F46*G46</f>
        <v>16198.880000000001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2111.4285714285706</v>
      </c>
      <c r="O46" s="141">
        <f t="shared" si="30"/>
        <v>422.28571428571411</v>
      </c>
      <c r="P46" s="51">
        <f t="shared" si="31"/>
        <v>1</v>
      </c>
      <c r="Q46" s="142">
        <f t="shared" si="32"/>
        <v>-77.714285714285893</v>
      </c>
      <c r="R46" s="143">
        <f t="shared" si="27"/>
        <v>0.8445714285714282</v>
      </c>
      <c r="S46" s="463"/>
      <c r="T46" s="144">
        <v>0.27152777777777776</v>
      </c>
      <c r="U46" s="144">
        <v>0.28611111111111109</v>
      </c>
      <c r="V46" s="145">
        <v>5</v>
      </c>
      <c r="W46" s="146">
        <f t="shared" si="33"/>
        <v>21.000000000000007</v>
      </c>
      <c r="X46" s="124"/>
      <c r="Y46" s="124"/>
      <c r="Z46" s="125"/>
      <c r="AA46" s="125"/>
      <c r="AB46" s="451"/>
      <c r="AC46" s="451"/>
      <c r="AD46" s="438">
        <v>1</v>
      </c>
      <c r="AE46" s="438"/>
      <c r="AF46" s="147">
        <f t="shared" si="28"/>
        <v>111.42857142857065</v>
      </c>
      <c r="AG46" s="433">
        <f t="shared" si="7"/>
        <v>1.0557142857142854</v>
      </c>
      <c r="AH46" s="485"/>
    </row>
    <row r="47" spans="1:34" s="148" customFormat="1" ht="19.149999999999999" customHeight="1">
      <c r="A47" s="483"/>
      <c r="B47" s="97" t="s">
        <v>203</v>
      </c>
      <c r="C47" s="136"/>
      <c r="D47" s="150" t="s">
        <v>309</v>
      </c>
      <c r="E47" s="151"/>
      <c r="F47" s="366">
        <v>31.43</v>
      </c>
      <c r="G47" s="140">
        <v>2209</v>
      </c>
      <c r="H47" s="45">
        <f t="shared" si="34"/>
        <v>69428.87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1472.6666666666667</v>
      </c>
      <c r="O47" s="141">
        <f t="shared" si="30"/>
        <v>210.38095238095238</v>
      </c>
      <c r="P47" s="51">
        <f t="shared" si="31"/>
        <v>0</v>
      </c>
      <c r="Q47" s="142">
        <f t="shared" si="32"/>
        <v>-3.904761904761898</v>
      </c>
      <c r="R47" s="143">
        <f t="shared" si="27"/>
        <v>0.98177777777777786</v>
      </c>
      <c r="S47" s="463"/>
      <c r="T47" s="144">
        <v>0.3</v>
      </c>
      <c r="U47" s="144">
        <v>0.36249999999999999</v>
      </c>
      <c r="V47" s="140">
        <v>20</v>
      </c>
      <c r="W47" s="146">
        <f t="shared" si="33"/>
        <v>90</v>
      </c>
      <c r="X47" s="124">
        <v>0.28958333333333336</v>
      </c>
      <c r="Y47" s="124">
        <v>0.29722222222222222</v>
      </c>
      <c r="Z47" s="125"/>
      <c r="AA47" s="125"/>
      <c r="AB47" s="451"/>
      <c r="AC47" s="451"/>
      <c r="AD47" s="438"/>
      <c r="AE47" s="438"/>
      <c r="AF47" s="147">
        <f t="shared" si="28"/>
        <v>-27.333333333333258</v>
      </c>
      <c r="AG47" s="433">
        <f t="shared" si="7"/>
        <v>0.98177777777777786</v>
      </c>
      <c r="AH47" s="485"/>
    </row>
    <row r="48" spans="1:34" s="148" customFormat="1" ht="19.149999999999999" customHeight="1">
      <c r="A48" s="483"/>
      <c r="B48" s="97" t="s">
        <v>203</v>
      </c>
      <c r="C48" s="136"/>
      <c r="D48" s="153" t="s">
        <v>310</v>
      </c>
      <c r="E48" s="151"/>
      <c r="F48" s="366">
        <v>11.86</v>
      </c>
      <c r="G48" s="140">
        <v>3278</v>
      </c>
      <c r="H48" s="45">
        <f t="shared" si="34"/>
        <v>38877.08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1456.8888888888889</v>
      </c>
      <c r="O48" s="141">
        <f t="shared" si="30"/>
        <v>242.81481481481481</v>
      </c>
      <c r="P48" s="51">
        <f t="shared" si="31"/>
        <v>0</v>
      </c>
      <c r="Q48" s="142">
        <f t="shared" si="32"/>
        <v>-7.1851851851851904</v>
      </c>
      <c r="R48" s="143">
        <f t="shared" si="27"/>
        <v>0.97125925925925927</v>
      </c>
      <c r="S48" s="463"/>
      <c r="T48" s="154">
        <v>0.37638888888888888</v>
      </c>
      <c r="U48" s="154">
        <v>0.47013888888888888</v>
      </c>
      <c r="V48" s="137">
        <v>20</v>
      </c>
      <c r="W48" s="146">
        <f t="shared" si="33"/>
        <v>135</v>
      </c>
      <c r="X48" s="124">
        <v>0.3659722222222222</v>
      </c>
      <c r="Y48" s="124">
        <v>0.37361111111111112</v>
      </c>
      <c r="Z48" s="125"/>
      <c r="AA48" s="125"/>
      <c r="AB48" s="451"/>
      <c r="AC48" s="451"/>
      <c r="AD48" s="438"/>
      <c r="AE48" s="438"/>
      <c r="AF48" s="147">
        <f t="shared" si="28"/>
        <v>-43.111111111111086</v>
      </c>
      <c r="AG48" s="433">
        <f t="shared" si="7"/>
        <v>0.97125925925925927</v>
      </c>
      <c r="AH48" s="485"/>
    </row>
    <row r="49" spans="1:34" s="148" customFormat="1" ht="19.149999999999999" customHeight="1">
      <c r="A49" s="483"/>
      <c r="B49" s="97" t="s">
        <v>196</v>
      </c>
      <c r="C49" s="136"/>
      <c r="D49" s="153" t="s">
        <v>220</v>
      </c>
      <c r="E49" s="151"/>
      <c r="F49" s="366">
        <v>10.09</v>
      </c>
      <c r="G49" s="137">
        <v>6647.85</v>
      </c>
      <c r="H49" s="45">
        <f t="shared" si="34"/>
        <v>67076.806500000006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1424.5392857142856</v>
      </c>
      <c r="O49" s="141">
        <f t="shared" si="30"/>
        <v>237.42321428571427</v>
      </c>
      <c r="P49" s="51">
        <f t="shared" si="31"/>
        <v>0</v>
      </c>
      <c r="Q49" s="142">
        <f t="shared" si="32"/>
        <v>-12.576785714285734</v>
      </c>
      <c r="R49" s="143">
        <f t="shared" si="27"/>
        <v>0.94969285714285712</v>
      </c>
      <c r="S49" s="463"/>
      <c r="T49" s="154">
        <v>0.4909722222222222</v>
      </c>
      <c r="U49" s="154">
        <v>0.68541666666666667</v>
      </c>
      <c r="V49" s="137">
        <v>30</v>
      </c>
      <c r="W49" s="146">
        <f t="shared" si="33"/>
        <v>280.00000000000006</v>
      </c>
      <c r="X49" s="155">
        <v>0.47361111111111115</v>
      </c>
      <c r="Y49" s="155">
        <v>0.48819444444444443</v>
      </c>
      <c r="Z49" s="156"/>
      <c r="AA49" s="125"/>
      <c r="AB49" s="451"/>
      <c r="AC49" s="451"/>
      <c r="AD49" s="438"/>
      <c r="AE49" s="438"/>
      <c r="AF49" s="147">
        <f t="shared" si="28"/>
        <v>-75.460714285714403</v>
      </c>
      <c r="AG49" s="433">
        <f t="shared" si="7"/>
        <v>0.94969285714285712</v>
      </c>
      <c r="AH49" s="485"/>
    </row>
    <row r="50" spans="1:34" s="148" customFormat="1" ht="19.149999999999999" customHeight="1">
      <c r="A50" s="483"/>
      <c r="B50" s="97">
        <v>0</v>
      </c>
      <c r="C50" s="136"/>
      <c r="D50" s="153"/>
      <c r="E50" s="151"/>
      <c r="F50" s="366" t="s">
        <v>105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463"/>
      <c r="T50" s="154"/>
      <c r="U50" s="154"/>
      <c r="V50" s="137"/>
      <c r="W50" s="146">
        <f t="shared" si="33"/>
        <v>0</v>
      </c>
      <c r="X50" s="155"/>
      <c r="Y50" s="155"/>
      <c r="Z50" s="156"/>
      <c r="AA50" s="156"/>
      <c r="AB50" s="451"/>
      <c r="AC50" s="451"/>
      <c r="AD50" s="438"/>
      <c r="AE50" s="438"/>
      <c r="AF50" s="147">
        <f t="shared" si="28"/>
        <v>0</v>
      </c>
      <c r="AG50" s="433" t="e">
        <f t="shared" si="7"/>
        <v>#DIV/0!</v>
      </c>
      <c r="AH50" s="485"/>
    </row>
    <row r="51" spans="1:34" s="148" customFormat="1" ht="19.149999999999999" customHeight="1">
      <c r="A51" s="483"/>
      <c r="B51" s="97">
        <v>0</v>
      </c>
      <c r="C51" s="136"/>
      <c r="D51" s="153"/>
      <c r="E51" s="151"/>
      <c r="F51" s="366" t="s">
        <v>105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463"/>
      <c r="T51" s="154"/>
      <c r="U51" s="154"/>
      <c r="V51" s="137"/>
      <c r="W51" s="146">
        <f t="shared" si="33"/>
        <v>0</v>
      </c>
      <c r="X51" s="155"/>
      <c r="Y51" s="155"/>
      <c r="Z51" s="156"/>
      <c r="AA51" s="156"/>
      <c r="AB51" s="451"/>
      <c r="AC51" s="451"/>
      <c r="AD51" s="438"/>
      <c r="AE51" s="438"/>
      <c r="AF51" s="147">
        <f t="shared" si="28"/>
        <v>0</v>
      </c>
      <c r="AG51" s="433" t="e">
        <f t="shared" si="7"/>
        <v>#DIV/0!</v>
      </c>
      <c r="AH51" s="485"/>
    </row>
    <row r="52" spans="1:34" s="148" customFormat="1" ht="19.149999999999999" customHeight="1">
      <c r="A52" s="483"/>
      <c r="B52" s="97">
        <v>0</v>
      </c>
      <c r="C52" s="136"/>
      <c r="D52" s="153"/>
      <c r="E52" s="151"/>
      <c r="F52" s="366" t="s">
        <v>105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1"/>
      <c r="S52" s="463"/>
      <c r="T52" s="154"/>
      <c r="U52" s="154"/>
      <c r="V52" s="137" t="s">
        <v>49</v>
      </c>
      <c r="W52" s="146">
        <f t="shared" si="33"/>
        <v>0</v>
      </c>
      <c r="X52" s="155"/>
      <c r="Y52" s="155"/>
      <c r="Z52" s="156"/>
      <c r="AA52" s="156"/>
      <c r="AB52" s="451"/>
      <c r="AC52" s="451"/>
      <c r="AD52" s="438"/>
      <c r="AE52" s="438"/>
      <c r="AF52" s="147">
        <f t="shared" si="28"/>
        <v>0</v>
      </c>
      <c r="AG52" s="433" t="e">
        <f t="shared" si="7"/>
        <v>#DIV/0!</v>
      </c>
      <c r="AH52" s="485"/>
    </row>
    <row r="53" spans="1:34" s="148" customFormat="1" ht="19.149999999999999" customHeight="1">
      <c r="A53" s="483"/>
      <c r="B53" s="97">
        <v>0</v>
      </c>
      <c r="C53" s="136"/>
      <c r="D53" s="153"/>
      <c r="E53" s="151"/>
      <c r="F53" s="366" t="s">
        <v>105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1"/>
      <c r="S53" s="463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451"/>
      <c r="AC53" s="451"/>
      <c r="AD53" s="438"/>
      <c r="AE53" s="438"/>
      <c r="AF53" s="147">
        <f t="shared" si="28"/>
        <v>0</v>
      </c>
      <c r="AG53" s="433" t="e">
        <f t="shared" si="7"/>
        <v>#DIV/0!</v>
      </c>
      <c r="AH53" s="485"/>
    </row>
    <row r="54" spans="1:34" s="148" customFormat="1" ht="19.149999999999999" customHeight="1">
      <c r="A54" s="483"/>
      <c r="B54" s="159">
        <v>0</v>
      </c>
      <c r="C54" s="136"/>
      <c r="D54" s="153"/>
      <c r="E54" s="151"/>
      <c r="F54" s="367" t="s">
        <v>105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1"/>
      <c r="S54" s="463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451"/>
      <c r="AC54" s="451"/>
      <c r="AD54" s="438"/>
      <c r="AE54" s="438"/>
      <c r="AF54" s="147">
        <f t="shared" si="28"/>
        <v>0</v>
      </c>
      <c r="AG54" s="433" t="e">
        <f t="shared" si="7"/>
        <v>#DIV/0!</v>
      </c>
      <c r="AH54" s="485"/>
    </row>
    <row r="55" spans="1:34" s="148" customFormat="1" ht="19.149999999999999" customHeight="1">
      <c r="A55" s="483"/>
      <c r="B55" s="159">
        <v>0</v>
      </c>
      <c r="C55" s="136"/>
      <c r="D55" s="153"/>
      <c r="E55" s="151"/>
      <c r="F55" s="367" t="s">
        <v>105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1"/>
      <c r="S55" s="463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451"/>
      <c r="AC55" s="451"/>
      <c r="AD55" s="438"/>
      <c r="AE55" s="438"/>
      <c r="AF55" s="147"/>
      <c r="AG55" s="433"/>
      <c r="AH55" s="485"/>
    </row>
    <row r="56" spans="1:34" ht="19.149999999999999" customHeight="1">
      <c r="A56" s="484"/>
      <c r="B56" s="160">
        <v>0</v>
      </c>
      <c r="C56" s="100" t="s">
        <v>221</v>
      </c>
      <c r="D56" s="478" t="s">
        <v>118</v>
      </c>
      <c r="E56" s="478"/>
      <c r="F56" s="363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5.666666666666667</v>
      </c>
      <c r="N56" s="101">
        <f t="shared" si="35"/>
        <v>1797.0256412468368</v>
      </c>
      <c r="O56" s="104">
        <f t="shared" si="35"/>
        <v>329.37179712061953</v>
      </c>
      <c r="P56" s="161">
        <f>M56-J56</f>
        <v>0.5</v>
      </c>
      <c r="Q56" s="118">
        <f>N56-K56</f>
        <v>47.025641246836813</v>
      </c>
      <c r="R56" s="162">
        <f t="shared" ref="R56:R61" si="36">O56/L56</f>
        <v>0.8924913212300658</v>
      </c>
      <c r="S56" s="463"/>
      <c r="T56" s="163"/>
      <c r="U56" s="163"/>
      <c r="V56" s="426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451"/>
      <c r="AC56" s="451"/>
      <c r="AD56" s="107">
        <f>SUM(AD44:AD55)</f>
        <v>1</v>
      </c>
      <c r="AE56" s="107">
        <f>SUM(AE44:AE55)</f>
        <v>0</v>
      </c>
      <c r="AF56" s="165">
        <f>N56-K56</f>
        <v>47.025641246836813</v>
      </c>
      <c r="AG56" s="431">
        <f>N56/K56</f>
        <v>1.0268717949981925</v>
      </c>
      <c r="AH56" s="485"/>
    </row>
    <row r="57" spans="1:34" ht="19.149999999999999" customHeight="1">
      <c r="A57" s="488" t="s">
        <v>222</v>
      </c>
      <c r="B57" s="97" t="s">
        <v>203</v>
      </c>
      <c r="C57" s="166"/>
      <c r="D57" s="167" t="s">
        <v>223</v>
      </c>
      <c r="E57" s="112"/>
      <c r="F57" s="359">
        <v>28.26</v>
      </c>
      <c r="G57" s="137">
        <v>2090</v>
      </c>
      <c r="H57" s="84">
        <f t="shared" ref="H57:H66" si="37">F57*G57</f>
        <v>59063.4</v>
      </c>
      <c r="I57" s="438"/>
      <c r="J57" s="87">
        <v>7</v>
      </c>
      <c r="K57" s="57">
        <v>1500</v>
      </c>
      <c r="L57" s="86">
        <v>214.28571428571428</v>
      </c>
      <c r="M57" s="427">
        <v>7</v>
      </c>
      <c r="N57" s="57">
        <f t="shared" ref="N57:N61" si="38">G57/W57*60</f>
        <v>1441.3793103448274</v>
      </c>
      <c r="O57" s="86">
        <f t="shared" ref="O57:O61" si="39">N57/M57</f>
        <v>205.91133004926107</v>
      </c>
      <c r="P57" s="168">
        <f t="shared" ref="P57:P61" si="40">M57-J57</f>
        <v>0</v>
      </c>
      <c r="Q57" s="49">
        <f t="shared" ref="Q57:Q61" si="41">O57-L57</f>
        <v>-8.37438423645321</v>
      </c>
      <c r="R57" s="428">
        <f t="shared" si="36"/>
        <v>0.96091954022988502</v>
      </c>
      <c r="S57" s="463">
        <f>R69</f>
        <v>0.96642896646427934</v>
      </c>
      <c r="T57" s="144">
        <v>0.16666666666666666</v>
      </c>
      <c r="U57" s="144">
        <v>0.22708333333333333</v>
      </c>
      <c r="V57" s="424">
        <v>5</v>
      </c>
      <c r="W57" s="421">
        <f>(U57-T57)*24*60</f>
        <v>87.000000000000014</v>
      </c>
      <c r="X57" s="53"/>
      <c r="Y57" s="53"/>
      <c r="Z57" s="54"/>
      <c r="AA57" s="54"/>
      <c r="AB57" s="451"/>
      <c r="AC57" s="451"/>
      <c r="AD57" s="438"/>
      <c r="AE57" s="438"/>
      <c r="AF57" s="48">
        <f t="shared" si="6"/>
        <v>-58.620689655172555</v>
      </c>
      <c r="AG57" s="432">
        <f t="shared" si="7"/>
        <v>0.96091954022988502</v>
      </c>
      <c r="AH57" s="477">
        <f>AG69</f>
        <v>0.96650142748946188</v>
      </c>
    </row>
    <row r="58" spans="1:34" ht="19.149999999999999" customHeight="1">
      <c r="A58" s="449"/>
      <c r="B58" s="97" t="s">
        <v>203</v>
      </c>
      <c r="C58" s="434"/>
      <c r="D58" s="42" t="s">
        <v>224</v>
      </c>
      <c r="E58" s="43"/>
      <c r="F58" s="359">
        <v>27.88</v>
      </c>
      <c r="G58" s="137">
        <v>3478</v>
      </c>
      <c r="H58" s="45">
        <f t="shared" si="37"/>
        <v>96966.64</v>
      </c>
      <c r="I58" s="424"/>
      <c r="J58" s="46">
        <v>7</v>
      </c>
      <c r="K58" s="44">
        <v>1500</v>
      </c>
      <c r="L58" s="86">
        <v>214.28571428571428</v>
      </c>
      <c r="M58" s="422">
        <v>7</v>
      </c>
      <c r="N58" s="44">
        <f t="shared" si="38"/>
        <v>1469.5774647887329</v>
      </c>
      <c r="O58" s="47">
        <f t="shared" si="39"/>
        <v>209.93963782696184</v>
      </c>
      <c r="P58" s="168">
        <f t="shared" si="40"/>
        <v>0</v>
      </c>
      <c r="Q58" s="49">
        <f t="shared" si="41"/>
        <v>-4.3460764587524352</v>
      </c>
      <c r="R58" s="428">
        <f t="shared" si="36"/>
        <v>0.97971830985915531</v>
      </c>
      <c r="S58" s="463"/>
      <c r="T58" s="169">
        <v>0.23402777777777778</v>
      </c>
      <c r="U58" s="169">
        <v>0.33263888888888887</v>
      </c>
      <c r="V58" s="424">
        <v>10</v>
      </c>
      <c r="W58" s="421">
        <f>(U58-T58)*24*60</f>
        <v>141.99999999999997</v>
      </c>
      <c r="X58" s="53"/>
      <c r="Y58" s="53"/>
      <c r="Z58" s="54"/>
      <c r="AA58" s="54"/>
      <c r="AB58" s="486"/>
      <c r="AC58" s="487"/>
      <c r="AD58" s="438"/>
      <c r="AE58" s="438"/>
      <c r="AF58" s="48">
        <f t="shared" si="6"/>
        <v>-30.422535211267132</v>
      </c>
      <c r="AG58" s="428">
        <f t="shared" si="7"/>
        <v>0.9797183098591552</v>
      </c>
      <c r="AH58" s="463"/>
    </row>
    <row r="59" spans="1:34" ht="19.149999999999999" customHeight="1">
      <c r="A59" s="449"/>
      <c r="B59" s="97" t="s">
        <v>203</v>
      </c>
      <c r="C59" s="434"/>
      <c r="D59" s="42" t="s">
        <v>225</v>
      </c>
      <c r="E59" s="43"/>
      <c r="F59" s="359">
        <v>28</v>
      </c>
      <c r="G59" s="137">
        <v>3244</v>
      </c>
      <c r="H59" s="45">
        <f t="shared" si="37"/>
        <v>90832</v>
      </c>
      <c r="I59" s="424"/>
      <c r="J59" s="46">
        <v>7</v>
      </c>
      <c r="K59" s="44">
        <v>1500</v>
      </c>
      <c r="L59" s="86">
        <v>214.28571428571428</v>
      </c>
      <c r="M59" s="422">
        <v>7</v>
      </c>
      <c r="N59" s="44">
        <f t="shared" si="38"/>
        <v>1441.7777777777776</v>
      </c>
      <c r="O59" s="47">
        <f t="shared" si="39"/>
        <v>205.96825396825395</v>
      </c>
      <c r="P59" s="168">
        <f t="shared" si="40"/>
        <v>0</v>
      </c>
      <c r="Q59" s="49">
        <f t="shared" si="41"/>
        <v>-8.3174603174603305</v>
      </c>
      <c r="R59" s="428">
        <f t="shared" si="36"/>
        <v>0.96118518518518514</v>
      </c>
      <c r="S59" s="463"/>
      <c r="T59" s="169">
        <v>0.35</v>
      </c>
      <c r="U59" s="169">
        <v>0.44374999999999998</v>
      </c>
      <c r="V59" s="145">
        <v>25</v>
      </c>
      <c r="W59" s="421">
        <f t="shared" ref="W59:W69" si="42">(U59-T59)*24*60</f>
        <v>135</v>
      </c>
      <c r="X59" s="53">
        <v>0.33611111111111108</v>
      </c>
      <c r="Y59" s="53">
        <v>0.34722222222222227</v>
      </c>
      <c r="Z59" s="54"/>
      <c r="AA59" s="54"/>
      <c r="AB59" s="451"/>
      <c r="AC59" s="451"/>
      <c r="AD59" s="438"/>
      <c r="AE59" s="438"/>
      <c r="AF59" s="48">
        <f t="shared" si="6"/>
        <v>-58.222222222222399</v>
      </c>
      <c r="AG59" s="428">
        <f t="shared" si="7"/>
        <v>0.96118518518518503</v>
      </c>
      <c r="AH59" s="463"/>
    </row>
    <row r="60" spans="1:34" ht="19.149999999999999" customHeight="1">
      <c r="A60" s="449"/>
      <c r="B60" s="97" t="s">
        <v>196</v>
      </c>
      <c r="C60" s="434"/>
      <c r="D60" s="42" t="s">
        <v>220</v>
      </c>
      <c r="E60" s="43"/>
      <c r="F60" s="359">
        <v>10.09</v>
      </c>
      <c r="G60" s="137">
        <v>5170.5499999999993</v>
      </c>
      <c r="H60" s="45">
        <f t="shared" si="37"/>
        <v>52170.849499999989</v>
      </c>
      <c r="I60" s="42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1442.9441860465117</v>
      </c>
      <c r="O60" s="47">
        <f t="shared" si="39"/>
        <v>240.49069767441861</v>
      </c>
      <c r="P60" s="168">
        <f t="shared" si="40"/>
        <v>0</v>
      </c>
      <c r="Q60" s="49">
        <f t="shared" si="41"/>
        <v>-9.5093023255813875</v>
      </c>
      <c r="R60" s="428">
        <f t="shared" si="36"/>
        <v>0.96196279069767443</v>
      </c>
      <c r="S60" s="463"/>
      <c r="T60" s="169">
        <v>0.46458333333333329</v>
      </c>
      <c r="U60" s="169">
        <v>0.61388888888888882</v>
      </c>
      <c r="V60" s="145">
        <v>30</v>
      </c>
      <c r="W60" s="421">
        <f t="shared" si="42"/>
        <v>214.99999999999994</v>
      </c>
      <c r="X60" s="53">
        <v>0.44722222222222219</v>
      </c>
      <c r="Y60" s="53">
        <v>0.46180555555555558</v>
      </c>
      <c r="Z60" s="54"/>
      <c r="AA60" s="54"/>
      <c r="AB60" s="451"/>
      <c r="AC60" s="451"/>
      <c r="AD60" s="438"/>
      <c r="AE60" s="438"/>
      <c r="AF60" s="48">
        <f t="shared" si="6"/>
        <v>-57.055813953488268</v>
      </c>
      <c r="AG60" s="432">
        <f t="shared" si="7"/>
        <v>0.96196279069767454</v>
      </c>
      <c r="AH60" s="463"/>
    </row>
    <row r="61" spans="1:34" ht="19.149999999999999" customHeight="1">
      <c r="A61" s="449"/>
      <c r="B61" s="97" t="s">
        <v>196</v>
      </c>
      <c r="C61" s="434"/>
      <c r="D61" s="42" t="s">
        <v>220</v>
      </c>
      <c r="E61" s="43"/>
      <c r="F61" s="359">
        <v>10.09</v>
      </c>
      <c r="G61" s="137">
        <v>2954.6000000000004</v>
      </c>
      <c r="H61" s="45">
        <f t="shared" si="37"/>
        <v>29811.914000000004</v>
      </c>
      <c r="I61" s="42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1453.0819672131142</v>
      </c>
      <c r="O61" s="47">
        <f t="shared" si="39"/>
        <v>242.18032786885237</v>
      </c>
      <c r="P61" s="168">
        <f t="shared" si="40"/>
        <v>0</v>
      </c>
      <c r="Q61" s="49">
        <f t="shared" si="41"/>
        <v>-7.8196721311476267</v>
      </c>
      <c r="R61" s="428">
        <f t="shared" si="36"/>
        <v>0.96872131147540952</v>
      </c>
      <c r="S61" s="463"/>
      <c r="T61" s="169">
        <v>0.63472222222222219</v>
      </c>
      <c r="U61" s="169">
        <v>0.71944444444444444</v>
      </c>
      <c r="V61" s="145">
        <v>30</v>
      </c>
      <c r="W61" s="421">
        <f t="shared" si="42"/>
        <v>122.00000000000004</v>
      </c>
      <c r="X61" s="53">
        <v>0.61736111111111114</v>
      </c>
      <c r="Y61" s="53">
        <v>0.63194444444444442</v>
      </c>
      <c r="Z61" s="54"/>
      <c r="AA61" s="54"/>
      <c r="AB61" s="451"/>
      <c r="AC61" s="451"/>
      <c r="AD61" s="438"/>
      <c r="AE61" s="438"/>
      <c r="AF61" s="48">
        <f t="shared" si="6"/>
        <v>-46.91803278688576</v>
      </c>
      <c r="AG61" s="428">
        <f t="shared" si="7"/>
        <v>0.96872131147540952</v>
      </c>
      <c r="AH61" s="463"/>
    </row>
    <row r="62" spans="1:34" ht="19.149999999999999" customHeight="1">
      <c r="A62" s="449"/>
      <c r="B62" s="97">
        <v>0</v>
      </c>
      <c r="C62" s="434"/>
      <c r="D62" s="42"/>
      <c r="E62" s="43"/>
      <c r="F62" s="359" t="s">
        <v>105</v>
      </c>
      <c r="G62" s="137"/>
      <c r="H62" s="45">
        <f t="shared" si="37"/>
        <v>0</v>
      </c>
      <c r="I62" s="424"/>
      <c r="J62" s="170"/>
      <c r="K62" s="61"/>
      <c r="L62" s="86"/>
      <c r="M62" s="62"/>
      <c r="N62" s="44"/>
      <c r="O62" s="47"/>
      <c r="P62" s="168"/>
      <c r="Q62" s="49"/>
      <c r="R62" s="428"/>
      <c r="S62" s="463"/>
      <c r="T62" s="169"/>
      <c r="U62" s="169"/>
      <c r="V62" s="145"/>
      <c r="W62" s="421">
        <f t="shared" si="42"/>
        <v>0</v>
      </c>
      <c r="X62" s="53"/>
      <c r="Y62" s="53"/>
      <c r="Z62" s="54"/>
      <c r="AA62" s="54"/>
      <c r="AB62" s="451"/>
      <c r="AC62" s="451"/>
      <c r="AD62" s="438"/>
      <c r="AE62" s="438"/>
      <c r="AF62" s="48">
        <f t="shared" si="6"/>
        <v>0</v>
      </c>
      <c r="AG62" s="428" t="e">
        <f t="shared" si="7"/>
        <v>#DIV/0!</v>
      </c>
      <c r="AH62" s="463"/>
    </row>
    <row r="63" spans="1:34" ht="19.149999999999999" customHeight="1">
      <c r="A63" s="449"/>
      <c r="B63" s="97">
        <v>0</v>
      </c>
      <c r="C63" s="434"/>
      <c r="D63" s="42"/>
      <c r="E63" s="43"/>
      <c r="F63" s="359" t="s">
        <v>105</v>
      </c>
      <c r="G63" s="137"/>
      <c r="H63" s="45">
        <f t="shared" si="37"/>
        <v>0</v>
      </c>
      <c r="I63" s="424"/>
      <c r="J63" s="46"/>
      <c r="K63" s="44"/>
      <c r="L63" s="86"/>
      <c r="M63" s="62"/>
      <c r="N63" s="44"/>
      <c r="O63" s="47"/>
      <c r="P63" s="168"/>
      <c r="Q63" s="49"/>
      <c r="R63" s="428"/>
      <c r="S63" s="463"/>
      <c r="T63" s="169"/>
      <c r="U63" s="169"/>
      <c r="V63" s="145"/>
      <c r="W63" s="421">
        <f t="shared" si="42"/>
        <v>0</v>
      </c>
      <c r="X63" s="53"/>
      <c r="Y63" s="53"/>
      <c r="Z63" s="54"/>
      <c r="AA63" s="54"/>
      <c r="AB63" s="451"/>
      <c r="AC63" s="451"/>
      <c r="AD63" s="438"/>
      <c r="AE63" s="438"/>
      <c r="AF63" s="48">
        <f t="shared" si="6"/>
        <v>0</v>
      </c>
      <c r="AG63" s="432" t="e">
        <f t="shared" si="7"/>
        <v>#DIV/0!</v>
      </c>
      <c r="AH63" s="463"/>
    </row>
    <row r="64" spans="1:34" ht="19.149999999999999" customHeight="1">
      <c r="A64" s="449"/>
      <c r="B64" s="97">
        <v>0</v>
      </c>
      <c r="C64" s="434"/>
      <c r="D64" s="42"/>
      <c r="E64" s="43"/>
      <c r="F64" s="359" t="s">
        <v>105</v>
      </c>
      <c r="G64" s="137"/>
      <c r="H64" s="45">
        <f t="shared" si="37"/>
        <v>0</v>
      </c>
      <c r="I64" s="424"/>
      <c r="J64" s="170"/>
      <c r="K64" s="61"/>
      <c r="L64" s="86"/>
      <c r="M64" s="62"/>
      <c r="N64" s="44"/>
      <c r="O64" s="47"/>
      <c r="P64" s="168"/>
      <c r="Q64" s="49"/>
      <c r="R64" s="428"/>
      <c r="S64" s="463"/>
      <c r="T64" s="169"/>
      <c r="U64" s="169"/>
      <c r="V64" s="145"/>
      <c r="W64" s="421">
        <f t="shared" si="42"/>
        <v>0</v>
      </c>
      <c r="X64" s="424"/>
      <c r="Y64" s="424"/>
      <c r="Z64" s="54"/>
      <c r="AA64" s="54"/>
      <c r="AB64" s="451"/>
      <c r="AC64" s="451"/>
      <c r="AD64" s="438"/>
      <c r="AE64" s="438"/>
      <c r="AF64" s="48">
        <f t="shared" si="6"/>
        <v>0</v>
      </c>
      <c r="AG64" s="428" t="e">
        <f t="shared" si="7"/>
        <v>#DIV/0!</v>
      </c>
      <c r="AH64" s="463"/>
    </row>
    <row r="65" spans="1:34" ht="19.149999999999999" customHeight="1">
      <c r="A65" s="449"/>
      <c r="B65" s="97">
        <v>0</v>
      </c>
      <c r="C65" s="434"/>
      <c r="D65" s="42"/>
      <c r="E65" s="43"/>
      <c r="F65" s="359" t="s">
        <v>105</v>
      </c>
      <c r="G65" s="137"/>
      <c r="H65" s="45">
        <f t="shared" si="37"/>
        <v>0</v>
      </c>
      <c r="I65" s="424"/>
      <c r="J65" s="170"/>
      <c r="K65" s="61"/>
      <c r="L65" s="86"/>
      <c r="M65" s="62"/>
      <c r="N65" s="61"/>
      <c r="O65" s="77"/>
      <c r="P65" s="48"/>
      <c r="Q65" s="49"/>
      <c r="R65" s="428"/>
      <c r="S65" s="463"/>
      <c r="T65" s="169"/>
      <c r="U65" s="169"/>
      <c r="V65" s="145"/>
      <c r="W65" s="421">
        <f t="shared" si="42"/>
        <v>0</v>
      </c>
      <c r="X65" s="424"/>
      <c r="Y65" s="424"/>
      <c r="Z65" s="54"/>
      <c r="AA65" s="54"/>
      <c r="AB65" s="451"/>
      <c r="AC65" s="451"/>
      <c r="AD65" s="438"/>
      <c r="AE65" s="438"/>
      <c r="AF65" s="48">
        <f t="shared" si="6"/>
        <v>0</v>
      </c>
      <c r="AG65" s="428" t="e">
        <f t="shared" si="7"/>
        <v>#DIV/0!</v>
      </c>
      <c r="AH65" s="463"/>
    </row>
    <row r="66" spans="1:34" ht="19.149999999999999" customHeight="1">
      <c r="A66" s="449"/>
      <c r="B66" s="97">
        <v>0</v>
      </c>
      <c r="C66" s="434"/>
      <c r="D66" s="42"/>
      <c r="E66" s="43"/>
      <c r="F66" s="359" t="s">
        <v>105</v>
      </c>
      <c r="G66" s="137"/>
      <c r="H66" s="45">
        <f t="shared" si="37"/>
        <v>0</v>
      </c>
      <c r="I66" s="424"/>
      <c r="J66" s="170"/>
      <c r="K66" s="61"/>
      <c r="L66" s="86"/>
      <c r="M66" s="62"/>
      <c r="N66" s="61"/>
      <c r="O66" s="77"/>
      <c r="P66" s="48"/>
      <c r="Q66" s="49"/>
      <c r="R66" s="428"/>
      <c r="S66" s="463"/>
      <c r="T66" s="169"/>
      <c r="U66" s="169"/>
      <c r="V66" s="145"/>
      <c r="W66" s="421">
        <f t="shared" si="42"/>
        <v>0</v>
      </c>
      <c r="X66" s="424"/>
      <c r="Y66" s="424"/>
      <c r="Z66" s="54"/>
      <c r="AA66" s="54"/>
      <c r="AB66" s="451"/>
      <c r="AC66" s="451"/>
      <c r="AD66" s="438"/>
      <c r="AE66" s="438"/>
      <c r="AF66" s="48">
        <f t="shared" si="6"/>
        <v>0</v>
      </c>
      <c r="AG66" s="432" t="e">
        <f t="shared" si="7"/>
        <v>#DIV/0!</v>
      </c>
      <c r="AH66" s="463"/>
    </row>
    <row r="67" spans="1:34" ht="19.149999999999999" customHeight="1">
      <c r="A67" s="449"/>
      <c r="B67" s="97">
        <v>0</v>
      </c>
      <c r="C67" s="434"/>
      <c r="D67" s="42"/>
      <c r="E67" s="43"/>
      <c r="F67" s="359" t="s">
        <v>105</v>
      </c>
      <c r="G67" s="137"/>
      <c r="H67" s="45">
        <f>F67*G67</f>
        <v>0</v>
      </c>
      <c r="I67" s="424"/>
      <c r="J67" s="170"/>
      <c r="K67" s="61"/>
      <c r="L67" s="86"/>
      <c r="M67" s="62"/>
      <c r="N67" s="61"/>
      <c r="O67" s="77"/>
      <c r="P67" s="48"/>
      <c r="Q67" s="49"/>
      <c r="R67" s="428"/>
      <c r="S67" s="463"/>
      <c r="T67" s="169"/>
      <c r="U67" s="169"/>
      <c r="V67" s="145"/>
      <c r="W67" s="421">
        <f t="shared" si="42"/>
        <v>0</v>
      </c>
      <c r="X67" s="424"/>
      <c r="Y67" s="424"/>
      <c r="Z67" s="54"/>
      <c r="AA67" s="54"/>
      <c r="AB67" s="451"/>
      <c r="AC67" s="451"/>
      <c r="AD67" s="438"/>
      <c r="AE67" s="438"/>
      <c r="AF67" s="48">
        <f t="shared" si="6"/>
        <v>0</v>
      </c>
      <c r="AG67" s="428" t="e">
        <f t="shared" si="7"/>
        <v>#DIV/0!</v>
      </c>
      <c r="AH67" s="463"/>
    </row>
    <row r="68" spans="1:34" ht="19.149999999999999" customHeight="1">
      <c r="A68" s="449"/>
      <c r="B68" s="424">
        <v>0</v>
      </c>
      <c r="C68" s="434"/>
      <c r="D68" s="42"/>
      <c r="E68" s="43"/>
      <c r="F68" s="366" t="s">
        <v>105</v>
      </c>
      <c r="G68" s="137"/>
      <c r="H68" s="45">
        <f>F68*G68</f>
        <v>0</v>
      </c>
      <c r="I68" s="424"/>
      <c r="J68" s="170"/>
      <c r="K68" s="61"/>
      <c r="L68" s="86"/>
      <c r="M68" s="62"/>
      <c r="N68" s="61"/>
      <c r="O68" s="77"/>
      <c r="P68" s="48"/>
      <c r="Q68" s="49"/>
      <c r="R68" s="428"/>
      <c r="S68" s="463"/>
      <c r="T68" s="169"/>
      <c r="U68" s="169"/>
      <c r="V68" s="145"/>
      <c r="W68" s="421">
        <f t="shared" si="42"/>
        <v>0</v>
      </c>
      <c r="X68" s="424"/>
      <c r="Y68" s="424"/>
      <c r="Z68" s="54"/>
      <c r="AA68" s="54"/>
      <c r="AB68" s="451"/>
      <c r="AC68" s="451"/>
      <c r="AD68" s="438"/>
      <c r="AE68" s="438"/>
      <c r="AF68" s="48"/>
      <c r="AG68" s="428"/>
      <c r="AH68" s="463"/>
    </row>
    <row r="69" spans="1:34" ht="19.149999999999999" customHeight="1">
      <c r="A69" s="449"/>
      <c r="B69" s="171">
        <v>0</v>
      </c>
      <c r="C69" s="6" t="s">
        <v>227</v>
      </c>
      <c r="D69" s="478" t="s">
        <v>118</v>
      </c>
      <c r="E69" s="478"/>
      <c r="F69" s="368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1449.7521412341928</v>
      </c>
      <c r="O69" s="73">
        <f t="shared" si="43"/>
        <v>220.89804947754956</v>
      </c>
      <c r="P69" s="48">
        <f>M69-J69</f>
        <v>0</v>
      </c>
      <c r="Q69" s="49">
        <f>N69-K69</f>
        <v>-50.247858765807223</v>
      </c>
      <c r="R69" s="175">
        <f t="shared" ref="R69:R76" si="44">O69/L69</f>
        <v>0.96642896646427934</v>
      </c>
      <c r="S69" s="463"/>
      <c r="T69" s="144"/>
      <c r="U69" s="144"/>
      <c r="V69" s="44"/>
      <c r="W69" s="42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51"/>
      <c r="AC69" s="451"/>
      <c r="AD69" s="107">
        <f>SUM(AD57:AD68)</f>
        <v>0</v>
      </c>
      <c r="AE69" s="107">
        <f>SUM(AE57:AE68)</f>
        <v>0</v>
      </c>
      <c r="AF69" s="48">
        <f t="shared" si="6"/>
        <v>-50.247858765807223</v>
      </c>
      <c r="AG69" s="428">
        <f t="shared" si="7"/>
        <v>0.96650142748946188</v>
      </c>
      <c r="AH69" s="463"/>
    </row>
    <row r="70" spans="1:34" ht="19.149999999999999" customHeight="1">
      <c r="A70" s="459" t="s">
        <v>228</v>
      </c>
      <c r="B70" s="424" t="s">
        <v>201</v>
      </c>
      <c r="C70" s="97"/>
      <c r="D70" s="42" t="s">
        <v>229</v>
      </c>
      <c r="E70" s="43"/>
      <c r="F70" s="359">
        <v>62.13</v>
      </c>
      <c r="G70" s="44">
        <v>508</v>
      </c>
      <c r="H70" s="45">
        <f>F70*G70</f>
        <v>31562.04</v>
      </c>
      <c r="I70" s="424"/>
      <c r="J70" s="46">
        <v>14</v>
      </c>
      <c r="K70" s="44">
        <v>1500</v>
      </c>
      <c r="L70" s="47">
        <v>107.14285714285714</v>
      </c>
      <c r="M70" s="422">
        <v>14</v>
      </c>
      <c r="N70" s="44">
        <f t="shared" ref="N70:N76" si="45">G70/W70*60</f>
        <v>1270.0000000000002</v>
      </c>
      <c r="O70" s="47">
        <f t="shared" ref="O70:O76" si="46">N70/M70</f>
        <v>90.714285714285737</v>
      </c>
      <c r="P70" s="48">
        <f t="shared" ref="P70:P76" si="47">M70-J70</f>
        <v>0</v>
      </c>
      <c r="Q70" s="49">
        <f t="shared" ref="Q70:Q76" si="48">O70-L70</f>
        <v>-16.428571428571402</v>
      </c>
      <c r="R70" s="428">
        <f t="shared" si="44"/>
        <v>0.8466666666666669</v>
      </c>
      <c r="S70" s="463">
        <f>R82</f>
        <v>0.88638156185493877</v>
      </c>
      <c r="T70" s="50">
        <v>0.29166666666666669</v>
      </c>
      <c r="U70" s="50">
        <v>0.30833333333333335</v>
      </c>
      <c r="V70" s="424">
        <v>5</v>
      </c>
      <c r="W70" s="421">
        <f>(U70-T70)*24*60</f>
        <v>23.999999999999993</v>
      </c>
      <c r="X70" s="424"/>
      <c r="Y70" s="424"/>
      <c r="Z70" s="54"/>
      <c r="AA70" s="54"/>
      <c r="AB70" s="451"/>
      <c r="AC70" s="451"/>
      <c r="AD70" s="438"/>
      <c r="AE70" s="438"/>
      <c r="AF70" s="48">
        <f t="shared" si="6"/>
        <v>-229.99999999999977</v>
      </c>
      <c r="AG70" s="428">
        <f t="shared" si="7"/>
        <v>0.84666666666666679</v>
      </c>
      <c r="AH70" s="463">
        <f>AG82</f>
        <v>0.89607622815982169</v>
      </c>
    </row>
    <row r="71" spans="1:34" ht="19.149999999999999" customHeight="1">
      <c r="A71" s="459"/>
      <c r="B71" s="424" t="s">
        <v>230</v>
      </c>
      <c r="C71" s="41"/>
      <c r="D71" s="176" t="s">
        <v>231</v>
      </c>
      <c r="E71" s="43"/>
      <c r="F71" s="359">
        <v>47.65</v>
      </c>
      <c r="G71" s="44">
        <v>2057.6</v>
      </c>
      <c r="H71" s="45">
        <f>F71*G71</f>
        <v>98044.64</v>
      </c>
      <c r="I71" s="424"/>
      <c r="J71" s="46">
        <v>18</v>
      </c>
      <c r="K71" s="177">
        <v>1440</v>
      </c>
      <c r="L71" s="47">
        <v>80</v>
      </c>
      <c r="M71" s="427">
        <v>18</v>
      </c>
      <c r="N71" s="44">
        <f t="shared" si="45"/>
        <v>1356.6593406593406</v>
      </c>
      <c r="O71" s="47">
        <f t="shared" si="46"/>
        <v>75.369963369963372</v>
      </c>
      <c r="P71" s="48">
        <f t="shared" si="47"/>
        <v>0</v>
      </c>
      <c r="Q71" s="49">
        <f t="shared" si="48"/>
        <v>-4.6300366300366278</v>
      </c>
      <c r="R71" s="428">
        <f t="shared" si="44"/>
        <v>0.94212454212454211</v>
      </c>
      <c r="S71" s="463"/>
      <c r="T71" s="50">
        <v>0.31319444444444444</v>
      </c>
      <c r="U71" s="50">
        <v>0.37638888888888888</v>
      </c>
      <c r="V71" s="424">
        <v>7</v>
      </c>
      <c r="W71" s="421">
        <f t="shared" ref="W71:W81" si="49">(U71-T71)*24*60</f>
        <v>91</v>
      </c>
      <c r="X71" s="53"/>
      <c r="Y71" s="53"/>
      <c r="Z71" s="54"/>
      <c r="AA71" s="54"/>
      <c r="AB71" s="451"/>
      <c r="AC71" s="451"/>
      <c r="AD71" s="438"/>
      <c r="AE71" s="438"/>
      <c r="AF71" s="48">
        <f>N71-K71</f>
        <v>-83.340659340659386</v>
      </c>
      <c r="AG71" s="428">
        <f>N71/K71</f>
        <v>0.94212454212454211</v>
      </c>
      <c r="AH71" s="463"/>
    </row>
    <row r="72" spans="1:34" ht="19.149999999999999" customHeight="1">
      <c r="A72" s="459"/>
      <c r="B72" s="424" t="s">
        <v>196</v>
      </c>
      <c r="C72" s="66"/>
      <c r="D72" s="176" t="s">
        <v>232</v>
      </c>
      <c r="E72" s="43"/>
      <c r="F72" s="359">
        <v>56.85</v>
      </c>
      <c r="G72" s="57">
        <v>2798</v>
      </c>
      <c r="H72" s="45">
        <f t="shared" ref="H72:H80" si="50">F72*G72</f>
        <v>159066.30000000002</v>
      </c>
      <c r="I72" s="424"/>
      <c r="J72" s="87">
        <v>18</v>
      </c>
      <c r="K72" s="57">
        <v>1636</v>
      </c>
      <c r="L72" s="86">
        <v>90.888888888888886</v>
      </c>
      <c r="M72" s="422">
        <v>18</v>
      </c>
      <c r="N72" s="44">
        <f t="shared" si="45"/>
        <v>1343.0399999999995</v>
      </c>
      <c r="O72" s="47">
        <f t="shared" si="46"/>
        <v>74.613333333333301</v>
      </c>
      <c r="P72" s="48">
        <f t="shared" si="47"/>
        <v>0</v>
      </c>
      <c r="Q72" s="49">
        <f t="shared" si="48"/>
        <v>-16.275555555555584</v>
      </c>
      <c r="R72" s="428">
        <f t="shared" si="44"/>
        <v>0.82092909535452285</v>
      </c>
      <c r="S72" s="463"/>
      <c r="T72" s="50">
        <v>0.3923611111111111</v>
      </c>
      <c r="U72" s="50">
        <v>0.47916666666666669</v>
      </c>
      <c r="V72" s="424">
        <v>23</v>
      </c>
      <c r="W72" s="421">
        <f t="shared" si="49"/>
        <v>125.00000000000003</v>
      </c>
      <c r="X72" s="53">
        <v>0.37986111111111115</v>
      </c>
      <c r="Y72" s="53">
        <v>0.38958333333333334</v>
      </c>
      <c r="Z72" s="54"/>
      <c r="AA72" s="54"/>
      <c r="AB72" s="451"/>
      <c r="AC72" s="451"/>
      <c r="AD72" s="438"/>
      <c r="AE72" s="438"/>
      <c r="AF72" s="48">
        <f>N72-K72</f>
        <v>-292.96000000000049</v>
      </c>
      <c r="AG72" s="428">
        <f>N72/K72</f>
        <v>0.82092909535452296</v>
      </c>
      <c r="AH72" s="463"/>
    </row>
    <row r="73" spans="1:34" ht="19.149999999999999" customHeight="1">
      <c r="A73" s="459"/>
      <c r="B73" s="424" t="s">
        <v>230</v>
      </c>
      <c r="C73" s="178"/>
      <c r="D73" s="179" t="s">
        <v>233</v>
      </c>
      <c r="E73" s="180"/>
      <c r="F73" s="359">
        <v>53.76</v>
      </c>
      <c r="G73" s="57">
        <v>2820</v>
      </c>
      <c r="H73" s="45">
        <f t="shared" si="50"/>
        <v>151603.19999999998</v>
      </c>
      <c r="I73" s="438"/>
      <c r="J73" s="181">
        <v>16</v>
      </c>
      <c r="K73" s="182">
        <v>1440</v>
      </c>
      <c r="L73" s="86">
        <v>90</v>
      </c>
      <c r="M73" s="427">
        <v>16</v>
      </c>
      <c r="N73" s="44">
        <f t="shared" si="45"/>
        <v>1364.5161290322576</v>
      </c>
      <c r="O73" s="47">
        <f t="shared" si="46"/>
        <v>85.2822580645161</v>
      </c>
      <c r="P73" s="48">
        <f t="shared" si="47"/>
        <v>0</v>
      </c>
      <c r="Q73" s="49">
        <f t="shared" si="48"/>
        <v>-4.7177419354839003</v>
      </c>
      <c r="R73" s="428">
        <f t="shared" si="44"/>
        <v>0.94758064516129004</v>
      </c>
      <c r="S73" s="463"/>
      <c r="T73" s="50">
        <v>0.52986111111111101</v>
      </c>
      <c r="U73" s="50">
        <v>0.61597222222222214</v>
      </c>
      <c r="V73" s="424">
        <v>7</v>
      </c>
      <c r="W73" s="421">
        <f t="shared" si="49"/>
        <v>124.00000000000004</v>
      </c>
      <c r="X73" s="183"/>
      <c r="Y73" s="183"/>
      <c r="Z73" s="125"/>
      <c r="AA73" s="125"/>
      <c r="AB73" s="451"/>
      <c r="AC73" s="451"/>
      <c r="AD73" s="438"/>
      <c r="AE73" s="438"/>
      <c r="AF73" s="48">
        <f>N73-K73</f>
        <v>-75.483870967742405</v>
      </c>
      <c r="AG73" s="428">
        <f>N73/K73</f>
        <v>0.94758064516129004</v>
      </c>
      <c r="AH73" s="463"/>
    </row>
    <row r="74" spans="1:34" ht="19.149999999999999" customHeight="1">
      <c r="A74" s="459"/>
      <c r="B74" s="424" t="s">
        <v>230</v>
      </c>
      <c r="C74" s="178"/>
      <c r="D74" s="179" t="s">
        <v>234</v>
      </c>
      <c r="E74" s="180"/>
      <c r="F74" s="359">
        <v>47.51</v>
      </c>
      <c r="G74" s="177">
        <v>2832</v>
      </c>
      <c r="H74" s="45">
        <f t="shared" si="50"/>
        <v>134548.32</v>
      </c>
      <c r="I74" s="424"/>
      <c r="J74" s="46">
        <v>17</v>
      </c>
      <c r="K74" s="177">
        <v>1440</v>
      </c>
      <c r="L74" s="47">
        <v>84.705882352941174</v>
      </c>
      <c r="M74" s="422">
        <v>17</v>
      </c>
      <c r="N74" s="44">
        <f t="shared" si="45"/>
        <v>1348.5714285714282</v>
      </c>
      <c r="O74" s="47">
        <f t="shared" si="46"/>
        <v>79.327731092436949</v>
      </c>
      <c r="P74" s="48">
        <f t="shared" si="47"/>
        <v>0</v>
      </c>
      <c r="Q74" s="49">
        <f t="shared" si="48"/>
        <v>-5.3781512605042252</v>
      </c>
      <c r="R74" s="428">
        <f t="shared" si="44"/>
        <v>0.93650793650793618</v>
      </c>
      <c r="S74" s="463"/>
      <c r="T74" s="50">
        <v>0.63124999999999987</v>
      </c>
      <c r="U74" s="50">
        <v>0.71874999999999989</v>
      </c>
      <c r="V74" s="424">
        <v>22</v>
      </c>
      <c r="W74" s="421">
        <f t="shared" si="49"/>
        <v>126.00000000000003</v>
      </c>
      <c r="X74" s="183">
        <v>0.61944444444444446</v>
      </c>
      <c r="Y74" s="183">
        <v>0.62847222222222221</v>
      </c>
      <c r="Z74" s="125"/>
      <c r="AA74" s="125"/>
      <c r="AB74" s="451"/>
      <c r="AC74" s="451"/>
      <c r="AD74" s="438"/>
      <c r="AE74" s="438"/>
      <c r="AF74" s="48">
        <f t="shared" ref="AF74:AF80" si="51">N74-K74</f>
        <v>-91.428571428571786</v>
      </c>
      <c r="AG74" s="428">
        <f t="shared" ref="AG74:AG80" si="52">N74/K74</f>
        <v>0.93650793650793629</v>
      </c>
      <c r="AH74" s="463"/>
    </row>
    <row r="75" spans="1:34" ht="19.149999999999999" customHeight="1">
      <c r="A75" s="459"/>
      <c r="B75" s="424" t="s">
        <v>230</v>
      </c>
      <c r="C75" s="66"/>
      <c r="D75" s="176" t="s">
        <v>231</v>
      </c>
      <c r="E75" s="43"/>
      <c r="F75" s="359">
        <v>47.65</v>
      </c>
      <c r="G75" s="57">
        <v>514.4</v>
      </c>
      <c r="H75" s="45">
        <f t="shared" si="50"/>
        <v>24511.16</v>
      </c>
      <c r="I75" s="424">
        <v>1</v>
      </c>
      <c r="J75" s="87">
        <v>18</v>
      </c>
      <c r="K75" s="57">
        <v>1440</v>
      </c>
      <c r="L75" s="86">
        <v>80</v>
      </c>
      <c r="M75" s="422">
        <v>18</v>
      </c>
      <c r="N75" s="44">
        <f t="shared" si="45"/>
        <v>1341.9130434782655</v>
      </c>
      <c r="O75" s="47">
        <f t="shared" si="46"/>
        <v>74.550724637681412</v>
      </c>
      <c r="P75" s="48">
        <f t="shared" si="47"/>
        <v>0</v>
      </c>
      <c r="Q75" s="49">
        <f t="shared" si="48"/>
        <v>-5.4492753623185877</v>
      </c>
      <c r="R75" s="428">
        <f t="shared" si="44"/>
        <v>0.9318840579710177</v>
      </c>
      <c r="S75" s="463"/>
      <c r="T75" s="50">
        <v>0.72291666666666654</v>
      </c>
      <c r="U75" s="50">
        <v>0.73888888888888871</v>
      </c>
      <c r="V75" s="424">
        <v>6</v>
      </c>
      <c r="W75" s="421">
        <f t="shared" si="49"/>
        <v>22.999999999999918</v>
      </c>
      <c r="X75" s="183"/>
      <c r="Y75" s="183"/>
      <c r="Z75" s="125"/>
      <c r="AA75" s="125"/>
      <c r="AB75" s="451"/>
      <c r="AC75" s="451"/>
      <c r="AD75" s="438"/>
      <c r="AE75" s="438"/>
      <c r="AF75" s="48">
        <f t="shared" si="51"/>
        <v>-98.086956521734464</v>
      </c>
      <c r="AG75" s="428">
        <f t="shared" si="52"/>
        <v>0.9318840579710177</v>
      </c>
      <c r="AH75" s="463"/>
    </row>
    <row r="76" spans="1:34" ht="19.149999999999999" customHeight="1">
      <c r="A76" s="459"/>
      <c r="B76" s="424" t="s">
        <v>192</v>
      </c>
      <c r="C76" s="178"/>
      <c r="D76" s="179" t="s">
        <v>195</v>
      </c>
      <c r="E76" s="180"/>
      <c r="F76" s="359">
        <v>38</v>
      </c>
      <c r="G76" s="177">
        <v>1774.6499999999999</v>
      </c>
      <c r="H76" s="45">
        <f t="shared" si="50"/>
        <v>67436.7</v>
      </c>
      <c r="I76" s="424">
        <v>1</v>
      </c>
      <c r="J76" s="181">
        <v>19</v>
      </c>
      <c r="K76" s="182">
        <v>2700</v>
      </c>
      <c r="L76" s="86">
        <v>142.10526315789474</v>
      </c>
      <c r="M76" s="427">
        <v>20</v>
      </c>
      <c r="N76" s="44">
        <f t="shared" si="45"/>
        <v>2366.1999999999998</v>
      </c>
      <c r="O76" s="47">
        <f t="shared" si="46"/>
        <v>118.30999999999999</v>
      </c>
      <c r="P76" s="48">
        <f t="shared" si="47"/>
        <v>1</v>
      </c>
      <c r="Q76" s="49">
        <f t="shared" si="48"/>
        <v>-23.795263157894752</v>
      </c>
      <c r="R76" s="428">
        <f t="shared" si="44"/>
        <v>0.83255185185185177</v>
      </c>
      <c r="S76" s="463"/>
      <c r="T76" s="50">
        <v>0.7437499999999998</v>
      </c>
      <c r="U76" s="50">
        <v>0.7749999999999998</v>
      </c>
      <c r="V76" s="424">
        <v>7</v>
      </c>
      <c r="W76" s="421">
        <f t="shared" si="49"/>
        <v>45</v>
      </c>
      <c r="X76" s="183"/>
      <c r="Y76" s="183"/>
      <c r="Z76" s="125"/>
      <c r="AA76" s="125"/>
      <c r="AB76" s="451"/>
      <c r="AC76" s="451"/>
      <c r="AD76" s="438"/>
      <c r="AE76" s="438"/>
      <c r="AF76" s="48">
        <f t="shared" si="51"/>
        <v>-333.80000000000018</v>
      </c>
      <c r="AG76" s="428">
        <f t="shared" si="52"/>
        <v>0.87637037037037036</v>
      </c>
      <c r="AH76" s="463"/>
    </row>
    <row r="77" spans="1:34" ht="19.149999999999999" customHeight="1">
      <c r="A77" s="459"/>
      <c r="B77" s="424">
        <v>0</v>
      </c>
      <c r="C77" s="434"/>
      <c r="D77" s="42"/>
      <c r="E77" s="43"/>
      <c r="F77" s="359" t="s">
        <v>105</v>
      </c>
      <c r="G77" s="177"/>
      <c r="H77" s="45">
        <f t="shared" si="50"/>
        <v>0</v>
      </c>
      <c r="I77" s="438"/>
      <c r="J77" s="181"/>
      <c r="K77" s="182"/>
      <c r="L77" s="86"/>
      <c r="M77" s="427" t="s">
        <v>49</v>
      </c>
      <c r="N77" s="44"/>
      <c r="O77" s="47"/>
      <c r="P77" s="48"/>
      <c r="Q77" s="49"/>
      <c r="R77" s="428"/>
      <c r="S77" s="463"/>
      <c r="T77" s="50"/>
      <c r="U77" s="50"/>
      <c r="V77" s="424"/>
      <c r="W77" s="421">
        <f t="shared" si="49"/>
        <v>0</v>
      </c>
      <c r="X77" s="183"/>
      <c r="Y77" s="183"/>
      <c r="Z77" s="125"/>
      <c r="AA77" s="125"/>
      <c r="AB77" s="451"/>
      <c r="AC77" s="451"/>
      <c r="AD77" s="438"/>
      <c r="AE77" s="438"/>
      <c r="AF77" s="48">
        <f t="shared" si="51"/>
        <v>0</v>
      </c>
      <c r="AG77" s="428" t="e">
        <f t="shared" si="52"/>
        <v>#DIV/0!</v>
      </c>
      <c r="AH77" s="463"/>
    </row>
    <row r="78" spans="1:34" ht="19.149999999999999" customHeight="1">
      <c r="A78" s="459"/>
      <c r="B78" s="424">
        <v>0</v>
      </c>
      <c r="C78" s="434"/>
      <c r="D78" s="42"/>
      <c r="E78" s="43"/>
      <c r="F78" s="359" t="s">
        <v>105</v>
      </c>
      <c r="G78" s="57"/>
      <c r="H78" s="45">
        <f t="shared" si="50"/>
        <v>0</v>
      </c>
      <c r="I78" s="438"/>
      <c r="J78" s="87"/>
      <c r="K78" s="57"/>
      <c r="L78" s="86"/>
      <c r="M78" s="427"/>
      <c r="N78" s="44"/>
      <c r="O78" s="47"/>
      <c r="P78" s="48"/>
      <c r="Q78" s="49"/>
      <c r="R78" s="428"/>
      <c r="S78" s="463"/>
      <c r="T78" s="50"/>
      <c r="U78" s="50"/>
      <c r="V78" s="424"/>
      <c r="W78" s="421">
        <f t="shared" si="49"/>
        <v>0</v>
      </c>
      <c r="X78" s="183"/>
      <c r="Y78" s="183"/>
      <c r="Z78" s="125"/>
      <c r="AA78" s="125"/>
      <c r="AB78" s="451"/>
      <c r="AC78" s="451"/>
      <c r="AD78" s="438"/>
      <c r="AE78" s="438"/>
      <c r="AF78" s="48">
        <f t="shared" si="51"/>
        <v>0</v>
      </c>
      <c r="AG78" s="428" t="e">
        <f t="shared" si="52"/>
        <v>#DIV/0!</v>
      </c>
      <c r="AH78" s="463"/>
    </row>
    <row r="79" spans="1:34" ht="19.149999999999999" customHeight="1">
      <c r="A79" s="459"/>
      <c r="B79" s="424">
        <v>0</v>
      </c>
      <c r="C79" s="178"/>
      <c r="D79" s="179"/>
      <c r="E79" s="180"/>
      <c r="F79" s="359" t="s">
        <v>105</v>
      </c>
      <c r="G79" s="57"/>
      <c r="H79" s="45">
        <f t="shared" si="50"/>
        <v>0</v>
      </c>
      <c r="I79" s="438"/>
      <c r="J79" s="87"/>
      <c r="K79" s="57"/>
      <c r="L79" s="86"/>
      <c r="M79" s="427"/>
      <c r="N79" s="57"/>
      <c r="O79" s="184"/>
      <c r="P79" s="108"/>
      <c r="Q79" s="185"/>
      <c r="R79" s="109"/>
      <c r="S79" s="463"/>
      <c r="T79" s="50"/>
      <c r="U79" s="50"/>
      <c r="V79" s="424"/>
      <c r="W79" s="421">
        <f t="shared" si="49"/>
        <v>0</v>
      </c>
      <c r="X79" s="183"/>
      <c r="Y79" s="183"/>
      <c r="Z79" s="125"/>
      <c r="AA79" s="125"/>
      <c r="AB79" s="451"/>
      <c r="AC79" s="451"/>
      <c r="AD79" s="438"/>
      <c r="AE79" s="438"/>
      <c r="AF79" s="48">
        <f t="shared" si="51"/>
        <v>0</v>
      </c>
      <c r="AG79" s="428" t="e">
        <f t="shared" si="52"/>
        <v>#DIV/0!</v>
      </c>
      <c r="AH79" s="463"/>
    </row>
    <row r="80" spans="1:34" ht="19.149999999999999" customHeight="1">
      <c r="A80" s="459"/>
      <c r="B80" s="424">
        <v>0</v>
      </c>
      <c r="C80" s="434"/>
      <c r="D80" s="42"/>
      <c r="E80" s="43"/>
      <c r="F80" s="359"/>
      <c r="G80" s="57"/>
      <c r="H80" s="45">
        <f t="shared" si="50"/>
        <v>0</v>
      </c>
      <c r="I80" s="438"/>
      <c r="J80" s="87"/>
      <c r="K80" s="57"/>
      <c r="L80" s="86"/>
      <c r="M80" s="427"/>
      <c r="N80" s="57"/>
      <c r="O80" s="186"/>
      <c r="P80" s="54"/>
      <c r="Q80" s="88"/>
      <c r="R80" s="437"/>
      <c r="S80" s="463"/>
      <c r="T80" s="50"/>
      <c r="U80" s="50"/>
      <c r="V80" s="424"/>
      <c r="W80" s="421">
        <f t="shared" si="49"/>
        <v>0</v>
      </c>
      <c r="X80" s="183"/>
      <c r="Y80" s="183"/>
      <c r="Z80" s="125"/>
      <c r="AA80" s="125"/>
      <c r="AB80" s="451"/>
      <c r="AC80" s="451"/>
      <c r="AD80" s="438"/>
      <c r="AE80" s="438"/>
      <c r="AF80" s="48">
        <f t="shared" si="51"/>
        <v>0</v>
      </c>
      <c r="AG80" s="428" t="e">
        <f t="shared" si="52"/>
        <v>#DIV/0!</v>
      </c>
      <c r="AH80" s="463"/>
    </row>
    <row r="81" spans="1:34" ht="19.149999999999999" customHeight="1">
      <c r="A81" s="459"/>
      <c r="B81" s="424">
        <v>0</v>
      </c>
      <c r="C81" s="434"/>
      <c r="D81" s="42"/>
      <c r="E81" s="43"/>
      <c r="F81" s="366"/>
      <c r="G81" s="57"/>
      <c r="H81" s="84"/>
      <c r="I81" s="438"/>
      <c r="J81" s="87"/>
      <c r="K81" s="57"/>
      <c r="L81" s="86"/>
      <c r="M81" s="427"/>
      <c r="N81" s="57"/>
      <c r="O81" s="186"/>
      <c r="P81" s="54"/>
      <c r="Q81" s="88"/>
      <c r="R81" s="437"/>
      <c r="S81" s="463"/>
      <c r="T81" s="50"/>
      <c r="U81" s="50"/>
      <c r="V81" s="424"/>
      <c r="W81" s="421">
        <f t="shared" si="49"/>
        <v>0</v>
      </c>
      <c r="X81" s="183"/>
      <c r="Y81" s="183"/>
      <c r="Z81" s="125"/>
      <c r="AA81" s="125"/>
      <c r="AB81" s="451"/>
      <c r="AC81" s="451"/>
      <c r="AD81" s="438"/>
      <c r="AE81" s="438"/>
      <c r="AF81" s="48"/>
      <c r="AG81" s="126"/>
      <c r="AH81" s="463"/>
    </row>
    <row r="82" spans="1:34" ht="19.149999999999999" customHeight="1">
      <c r="A82" s="489"/>
      <c r="B82" s="171">
        <v>0</v>
      </c>
      <c r="C82" s="100" t="s">
        <v>236</v>
      </c>
      <c r="D82" s="478" t="s">
        <v>118</v>
      </c>
      <c r="E82" s="478"/>
      <c r="F82" s="369"/>
      <c r="G82" s="101"/>
      <c r="H82" s="102"/>
      <c r="I82" s="103"/>
      <c r="J82" s="101">
        <v>17.142857142857142</v>
      </c>
      <c r="K82" s="101">
        <v>1656.5714285714287</v>
      </c>
      <c r="L82" s="104">
        <v>96.406127363226005</v>
      </c>
      <c r="M82" s="101">
        <f t="shared" ref="M82:O82" si="53">AVERAGE(M70:M81)</f>
        <v>17.285714285714285</v>
      </c>
      <c r="N82" s="101">
        <f t="shared" si="53"/>
        <v>1484.4142773916133</v>
      </c>
      <c r="O82" s="187">
        <f t="shared" si="53"/>
        <v>85.452613744602417</v>
      </c>
      <c r="P82" s="117">
        <f>M82-J82</f>
        <v>0.14285714285714235</v>
      </c>
      <c r="Q82" s="118">
        <f>N82-K82</f>
        <v>-172.1571511798154</v>
      </c>
      <c r="R82" s="175">
        <f>O82/L82</f>
        <v>0.88638156185493877</v>
      </c>
      <c r="S82" s="463"/>
      <c r="T82" s="50"/>
      <c r="U82" s="50"/>
      <c r="V82" s="424"/>
      <c r="W82" s="44"/>
      <c r="X82" s="47"/>
      <c r="Y82" s="47"/>
      <c r="Z82" s="106">
        <f>SUM(Z70:Z81)</f>
        <v>0</v>
      </c>
      <c r="AA82" s="106">
        <f>SUM(AA70:AA81)</f>
        <v>0</v>
      </c>
      <c r="AB82" s="451"/>
      <c r="AC82" s="451"/>
      <c r="AD82" s="107">
        <f>SUM(AD70:AD81)</f>
        <v>0</v>
      </c>
      <c r="AE82" s="107">
        <f>SUM(AE70:AE81)</f>
        <v>0</v>
      </c>
      <c r="AF82" s="48">
        <f>N82-K82</f>
        <v>-172.1571511798154</v>
      </c>
      <c r="AG82" s="428">
        <f>N82/K82</f>
        <v>0.89607622815982169</v>
      </c>
      <c r="AH82" s="463"/>
    </row>
    <row r="83" spans="1:34" ht="19.149999999999999" customHeight="1">
      <c r="A83" s="490" t="s">
        <v>237</v>
      </c>
      <c r="B83" s="110" t="s">
        <v>203</v>
      </c>
      <c r="C83" s="66"/>
      <c r="D83" s="375" t="s">
        <v>204</v>
      </c>
      <c r="E83" s="43"/>
      <c r="F83" s="366">
        <v>43.14</v>
      </c>
      <c r="G83" s="57">
        <v>2243</v>
      </c>
      <c r="H83" s="84">
        <f t="shared" ref="H83:H94" si="54">F83*G83</f>
        <v>96763.02</v>
      </c>
      <c r="I83" s="438"/>
      <c r="J83" s="87">
        <v>16</v>
      </c>
      <c r="K83" s="57">
        <v>1440</v>
      </c>
      <c r="L83" s="86">
        <v>90</v>
      </c>
      <c r="M83" s="427">
        <v>17</v>
      </c>
      <c r="N83" s="57">
        <f t="shared" ref="N83:N89" si="55">G83/W83*60</f>
        <v>1359.3939393939388</v>
      </c>
      <c r="O83" s="186">
        <f t="shared" ref="O83:O89" si="56">N83/M83</f>
        <v>79.964349376114043</v>
      </c>
      <c r="P83" s="54">
        <f t="shared" ref="P83:P89" si="57">M83-J83</f>
        <v>1</v>
      </c>
      <c r="Q83" s="88">
        <f t="shared" ref="Q83:Q89" si="58">O83-L83</f>
        <v>-10.035650623885957</v>
      </c>
      <c r="R83" s="188">
        <f t="shared" ref="R83:R89" si="59">O83/L83</f>
        <v>0.88849277084571154</v>
      </c>
      <c r="S83" s="463">
        <f>R95</f>
        <v>0.87266197321077721</v>
      </c>
      <c r="T83" s="50">
        <v>0.33333333333333331</v>
      </c>
      <c r="U83" s="50">
        <v>0.40208333333333335</v>
      </c>
      <c r="V83" s="424">
        <v>5</v>
      </c>
      <c r="W83" s="421">
        <f t="shared" ref="W83:W93" si="60">(U83-T83)*24*60</f>
        <v>99.000000000000043</v>
      </c>
      <c r="X83" s="53"/>
      <c r="Y83" s="53"/>
      <c r="Z83" s="54"/>
      <c r="AA83" s="54"/>
      <c r="AB83" s="451"/>
      <c r="AC83" s="451"/>
      <c r="AD83" s="438"/>
      <c r="AE83" s="438">
        <v>1</v>
      </c>
      <c r="AF83" s="48">
        <f t="shared" ref="AF83:AF173" si="61">N83-K83</f>
        <v>-80.606060606061192</v>
      </c>
      <c r="AG83" s="428">
        <f t="shared" ref="AG83:AG173" si="62">N83/K83</f>
        <v>0.94402356902356865</v>
      </c>
      <c r="AH83" s="463">
        <f>AG95</f>
        <v>0.88766006856429736</v>
      </c>
    </row>
    <row r="84" spans="1:34" ht="19.149999999999999" customHeight="1">
      <c r="A84" s="491"/>
      <c r="B84" s="110" t="s">
        <v>230</v>
      </c>
      <c r="C84" s="434"/>
      <c r="D84" s="189" t="s">
        <v>235</v>
      </c>
      <c r="E84" s="43"/>
      <c r="F84" s="366">
        <v>53.36</v>
      </c>
      <c r="G84" s="44">
        <v>2979.6000000000004</v>
      </c>
      <c r="H84" s="84">
        <f t="shared" si="54"/>
        <v>158991.45600000001</v>
      </c>
      <c r="I84" s="424"/>
      <c r="J84" s="87">
        <v>19</v>
      </c>
      <c r="K84" s="57">
        <v>1440</v>
      </c>
      <c r="L84" s="86">
        <v>75.78947368421052</v>
      </c>
      <c r="M84" s="427">
        <v>19</v>
      </c>
      <c r="N84" s="57">
        <f t="shared" si="55"/>
        <v>1267.9148936170209</v>
      </c>
      <c r="O84" s="186">
        <f t="shared" si="56"/>
        <v>66.73236282194847</v>
      </c>
      <c r="P84" s="54">
        <f t="shared" si="57"/>
        <v>0</v>
      </c>
      <c r="Q84" s="88">
        <f t="shared" si="58"/>
        <v>-9.05711086226205</v>
      </c>
      <c r="R84" s="188">
        <f t="shared" si="59"/>
        <v>0.88049645390070908</v>
      </c>
      <c r="S84" s="463"/>
      <c r="T84" s="50">
        <v>0.41736111111111113</v>
      </c>
      <c r="U84" s="50">
        <v>0.51527777777777783</v>
      </c>
      <c r="V84" s="424">
        <v>22</v>
      </c>
      <c r="W84" s="421">
        <f t="shared" si="60"/>
        <v>141.00000000000006</v>
      </c>
      <c r="X84" s="53">
        <v>0.40625</v>
      </c>
      <c r="Y84" s="53">
        <v>0.41666666666666669</v>
      </c>
      <c r="Z84" s="54"/>
      <c r="AA84" s="54"/>
      <c r="AB84" s="451"/>
      <c r="AC84" s="451"/>
      <c r="AD84" s="438"/>
      <c r="AE84" s="438"/>
      <c r="AF84" s="48">
        <f t="shared" si="61"/>
        <v>-172.08510638297912</v>
      </c>
      <c r="AG84" s="428">
        <f t="shared" si="62"/>
        <v>0.88049645390070896</v>
      </c>
      <c r="AH84" s="463"/>
    </row>
    <row r="85" spans="1:34" ht="19.149999999999999" customHeight="1">
      <c r="A85" s="491"/>
      <c r="B85" s="110" t="s">
        <v>230</v>
      </c>
      <c r="C85" s="123"/>
      <c r="D85" s="189" t="s">
        <v>235</v>
      </c>
      <c r="E85" s="43"/>
      <c r="F85" s="366">
        <v>53.36</v>
      </c>
      <c r="G85" s="44">
        <v>1489.8000000000002</v>
      </c>
      <c r="H85" s="84">
        <f t="shared" si="54"/>
        <v>79495.728000000003</v>
      </c>
      <c r="I85" s="424"/>
      <c r="J85" s="87">
        <v>19</v>
      </c>
      <c r="K85" s="57">
        <v>1440</v>
      </c>
      <c r="L85" s="86">
        <v>75.78947368421052</v>
      </c>
      <c r="M85" s="427">
        <v>19</v>
      </c>
      <c r="N85" s="57">
        <f t="shared" si="55"/>
        <v>1276.9714285714276</v>
      </c>
      <c r="O85" s="186">
        <f t="shared" si="56"/>
        <v>67.209022556390934</v>
      </c>
      <c r="P85" s="54">
        <f t="shared" si="57"/>
        <v>0</v>
      </c>
      <c r="Q85" s="88">
        <f t="shared" si="58"/>
        <v>-8.5804511278195861</v>
      </c>
      <c r="R85" s="188">
        <f t="shared" si="59"/>
        <v>0.88678571428571373</v>
      </c>
      <c r="S85" s="463"/>
      <c r="T85" s="50">
        <v>0.55555555555555558</v>
      </c>
      <c r="U85" s="50">
        <v>0.60416666666666674</v>
      </c>
      <c r="V85" s="424">
        <v>5</v>
      </c>
      <c r="W85" s="421">
        <f t="shared" si="60"/>
        <v>70.000000000000071</v>
      </c>
      <c r="X85" s="53"/>
      <c r="Y85" s="53"/>
      <c r="Z85" s="54"/>
      <c r="AA85" s="54"/>
      <c r="AB85" s="451"/>
      <c r="AC85" s="451"/>
      <c r="AD85" s="438"/>
      <c r="AE85" s="438"/>
      <c r="AF85" s="48">
        <f t="shared" si="61"/>
        <v>-163.02857142857238</v>
      </c>
      <c r="AG85" s="428">
        <f t="shared" si="62"/>
        <v>0.88678571428571362</v>
      </c>
      <c r="AH85" s="463"/>
    </row>
    <row r="86" spans="1:34" ht="19.149999999999999" customHeight="1">
      <c r="A86" s="491"/>
      <c r="B86" s="110" t="s">
        <v>196</v>
      </c>
      <c r="C86" s="97"/>
      <c r="D86" s="189" t="s">
        <v>254</v>
      </c>
      <c r="E86" s="43"/>
      <c r="F86" s="366">
        <v>56.43</v>
      </c>
      <c r="G86" s="44">
        <v>1046</v>
      </c>
      <c r="H86" s="84">
        <f t="shared" si="54"/>
        <v>59025.78</v>
      </c>
      <c r="I86" s="424"/>
      <c r="J86" s="87">
        <v>18</v>
      </c>
      <c r="K86" s="57">
        <v>1500</v>
      </c>
      <c r="L86" s="86">
        <v>83.333333333333329</v>
      </c>
      <c r="M86" s="427">
        <v>19</v>
      </c>
      <c r="N86" s="57">
        <f t="shared" si="55"/>
        <v>1335.3191489361704</v>
      </c>
      <c r="O86" s="186">
        <f t="shared" si="56"/>
        <v>70.279955207166864</v>
      </c>
      <c r="P86" s="54">
        <f t="shared" si="57"/>
        <v>1</v>
      </c>
      <c r="Q86" s="88">
        <f t="shared" si="58"/>
        <v>-13.053378126166464</v>
      </c>
      <c r="R86" s="188">
        <f t="shared" si="59"/>
        <v>0.84335946248600246</v>
      </c>
      <c r="S86" s="463"/>
      <c r="T86" s="50">
        <v>0.60902777777777783</v>
      </c>
      <c r="U86" s="50">
        <v>0.64166666666666672</v>
      </c>
      <c r="V86" s="424">
        <v>7</v>
      </c>
      <c r="W86" s="421">
        <f t="shared" si="60"/>
        <v>46.999999999999993</v>
      </c>
      <c r="X86" s="53"/>
      <c r="Y86" s="53"/>
      <c r="Z86" s="54"/>
      <c r="AA86" s="54"/>
      <c r="AB86" s="451"/>
      <c r="AC86" s="451"/>
      <c r="AD86" s="438"/>
      <c r="AE86" s="438"/>
      <c r="AF86" s="48">
        <f t="shared" si="61"/>
        <v>-164.68085106382955</v>
      </c>
      <c r="AG86" s="428">
        <f t="shared" si="62"/>
        <v>0.89021276595744692</v>
      </c>
      <c r="AH86" s="463"/>
    </row>
    <row r="87" spans="1:34" ht="19.149999999999999" customHeight="1">
      <c r="A87" s="491"/>
      <c r="B87" s="110" t="s">
        <v>230</v>
      </c>
      <c r="C87" s="97"/>
      <c r="D87" s="189" t="s">
        <v>239</v>
      </c>
      <c r="E87" s="43"/>
      <c r="F87" s="366">
        <v>59.54</v>
      </c>
      <c r="G87" s="44">
        <v>1721</v>
      </c>
      <c r="H87" s="84">
        <f t="shared" si="54"/>
        <v>102468.34</v>
      </c>
      <c r="I87" s="424"/>
      <c r="J87" s="87">
        <v>18</v>
      </c>
      <c r="K87" s="57">
        <v>1385</v>
      </c>
      <c r="L87" s="86">
        <v>76.944444444444443</v>
      </c>
      <c r="M87" s="427">
        <v>18</v>
      </c>
      <c r="N87" s="57">
        <f t="shared" si="55"/>
        <v>1229.2857142857138</v>
      </c>
      <c r="O87" s="186">
        <f t="shared" si="56"/>
        <v>68.29365079365077</v>
      </c>
      <c r="P87" s="54">
        <f t="shared" si="57"/>
        <v>0</v>
      </c>
      <c r="Q87" s="88">
        <f t="shared" si="58"/>
        <v>-8.6507936507936734</v>
      </c>
      <c r="R87" s="188">
        <f t="shared" si="59"/>
        <v>0.88757091284167067</v>
      </c>
      <c r="S87" s="463"/>
      <c r="T87" s="50">
        <v>0.65694444444444444</v>
      </c>
      <c r="U87" s="50">
        <v>0.71527777777777779</v>
      </c>
      <c r="V87" s="424">
        <v>22</v>
      </c>
      <c r="W87" s="421">
        <f t="shared" si="60"/>
        <v>84.000000000000028</v>
      </c>
      <c r="X87" s="53">
        <v>0.64583333333333337</v>
      </c>
      <c r="Y87" s="53">
        <v>0.65625</v>
      </c>
      <c r="Z87" s="54"/>
      <c r="AA87" s="54"/>
      <c r="AB87" s="451"/>
      <c r="AC87" s="451"/>
      <c r="AD87" s="438"/>
      <c r="AE87" s="438"/>
      <c r="AF87" s="48">
        <f t="shared" si="61"/>
        <v>-155.71428571428623</v>
      </c>
      <c r="AG87" s="428">
        <f t="shared" si="62"/>
        <v>0.88757091284167056</v>
      </c>
      <c r="AH87" s="463"/>
    </row>
    <row r="88" spans="1:34" ht="19.149999999999999" customHeight="1">
      <c r="A88" s="491"/>
      <c r="B88" s="110" t="s">
        <v>230</v>
      </c>
      <c r="C88" s="434"/>
      <c r="D88" s="189" t="s">
        <v>235</v>
      </c>
      <c r="E88" s="43"/>
      <c r="F88" s="366">
        <v>53.36</v>
      </c>
      <c r="G88" s="57">
        <v>2979.6000000000004</v>
      </c>
      <c r="H88" s="84">
        <f t="shared" si="54"/>
        <v>158991.45600000001</v>
      </c>
      <c r="I88" s="424">
        <v>1</v>
      </c>
      <c r="J88" s="87">
        <v>19</v>
      </c>
      <c r="K88" s="57">
        <v>1440</v>
      </c>
      <c r="L88" s="86">
        <v>75.78947368421052</v>
      </c>
      <c r="M88" s="427">
        <v>19</v>
      </c>
      <c r="N88" s="57">
        <f t="shared" si="55"/>
        <v>1241.5000000000005</v>
      </c>
      <c r="O88" s="186">
        <f t="shared" si="56"/>
        <v>65.342105263157919</v>
      </c>
      <c r="P88" s="54">
        <f t="shared" si="57"/>
        <v>0</v>
      </c>
      <c r="Q88" s="88">
        <f t="shared" si="58"/>
        <v>-10.447368421052602</v>
      </c>
      <c r="R88" s="188">
        <f t="shared" si="59"/>
        <v>0.86215277777777821</v>
      </c>
      <c r="S88" s="463"/>
      <c r="T88" s="50">
        <v>0.72013888888888888</v>
      </c>
      <c r="U88" s="50">
        <v>0.82013888888888886</v>
      </c>
      <c r="V88" s="424">
        <v>7</v>
      </c>
      <c r="W88" s="421">
        <f t="shared" si="60"/>
        <v>143.99999999999997</v>
      </c>
      <c r="X88" s="53"/>
      <c r="Y88" s="53"/>
      <c r="Z88" s="54"/>
      <c r="AA88" s="54"/>
      <c r="AB88" s="451"/>
      <c r="AC88" s="451"/>
      <c r="AD88" s="438"/>
      <c r="AE88" s="438">
        <v>1</v>
      </c>
      <c r="AF88" s="48">
        <f t="shared" si="61"/>
        <v>-198.49999999999955</v>
      </c>
      <c r="AG88" s="428">
        <f t="shared" si="62"/>
        <v>0.8621527777777781</v>
      </c>
      <c r="AH88" s="463"/>
    </row>
    <row r="89" spans="1:34" ht="19.149999999999999" customHeight="1">
      <c r="A89" s="491"/>
      <c r="B89" s="110" t="s">
        <v>196</v>
      </c>
      <c r="C89" s="434"/>
      <c r="D89" s="42" t="s">
        <v>284</v>
      </c>
      <c r="E89" s="43"/>
      <c r="F89" s="366">
        <v>54.29</v>
      </c>
      <c r="G89" s="115">
        <v>745</v>
      </c>
      <c r="H89" s="84">
        <f t="shared" si="54"/>
        <v>40446.050000000003</v>
      </c>
      <c r="I89" s="424"/>
      <c r="J89" s="87">
        <v>15</v>
      </c>
      <c r="K89" s="57">
        <v>1440</v>
      </c>
      <c r="L89" s="86">
        <v>96</v>
      </c>
      <c r="M89" s="427">
        <v>15</v>
      </c>
      <c r="N89" s="57">
        <f t="shared" si="55"/>
        <v>1241.6666666666656</v>
      </c>
      <c r="O89" s="186">
        <f t="shared" si="56"/>
        <v>82.7777777777777</v>
      </c>
      <c r="P89" s="54">
        <f t="shared" si="57"/>
        <v>0</v>
      </c>
      <c r="Q89" s="88">
        <f t="shared" si="58"/>
        <v>-13.2222222222223</v>
      </c>
      <c r="R89" s="188">
        <f t="shared" si="59"/>
        <v>0.86226851851851771</v>
      </c>
      <c r="S89" s="463"/>
      <c r="T89" s="50">
        <v>0.8256944444444444</v>
      </c>
      <c r="U89" s="50">
        <v>0.85069444444444442</v>
      </c>
      <c r="V89" s="424">
        <v>8</v>
      </c>
      <c r="W89" s="421">
        <f t="shared" si="60"/>
        <v>36.000000000000028</v>
      </c>
      <c r="X89" s="53"/>
      <c r="Y89" s="53"/>
      <c r="Z89" s="54"/>
      <c r="AA89" s="54"/>
      <c r="AB89" s="451"/>
      <c r="AC89" s="451"/>
      <c r="AD89" s="438"/>
      <c r="AE89" s="438"/>
      <c r="AF89" s="48">
        <f t="shared" si="61"/>
        <v>-198.33333333333439</v>
      </c>
      <c r="AG89" s="428">
        <f t="shared" si="62"/>
        <v>0.86226851851851782</v>
      </c>
      <c r="AH89" s="463"/>
    </row>
    <row r="90" spans="1:34" ht="19.149999999999999" customHeight="1">
      <c r="A90" s="491"/>
      <c r="B90" s="110">
        <v>0</v>
      </c>
      <c r="C90" s="434"/>
      <c r="D90" s="42"/>
      <c r="E90" s="43"/>
      <c r="F90" s="366" t="s">
        <v>105</v>
      </c>
      <c r="G90" s="128"/>
      <c r="H90" s="84">
        <f t="shared" si="54"/>
        <v>0</v>
      </c>
      <c r="I90" s="190"/>
      <c r="J90" s="87"/>
      <c r="K90" s="57"/>
      <c r="L90" s="86"/>
      <c r="M90" s="427"/>
      <c r="N90" s="57"/>
      <c r="O90" s="186"/>
      <c r="P90" s="54"/>
      <c r="Q90" s="88"/>
      <c r="R90" s="188"/>
      <c r="S90" s="463"/>
      <c r="T90" s="50"/>
      <c r="U90" s="50"/>
      <c r="V90" s="424"/>
      <c r="W90" s="421">
        <f t="shared" si="60"/>
        <v>0</v>
      </c>
      <c r="X90" s="191"/>
      <c r="Y90" s="191"/>
      <c r="Z90" s="54"/>
      <c r="AA90" s="54"/>
      <c r="AB90" s="451"/>
      <c r="AC90" s="451"/>
      <c r="AD90" s="438"/>
      <c r="AE90" s="438"/>
      <c r="AF90" s="48">
        <f t="shared" si="61"/>
        <v>0</v>
      </c>
      <c r="AG90" s="428" t="e">
        <f t="shared" si="62"/>
        <v>#DIV/0!</v>
      </c>
      <c r="AH90" s="463"/>
    </row>
    <row r="91" spans="1:34" ht="19.149999999999999" customHeight="1">
      <c r="A91" s="491"/>
      <c r="B91" s="110">
        <v>0</v>
      </c>
      <c r="C91" s="434"/>
      <c r="D91" s="42"/>
      <c r="E91" s="43"/>
      <c r="F91" s="366" t="s">
        <v>105</v>
      </c>
      <c r="G91" s="44"/>
      <c r="H91" s="84">
        <f t="shared" si="54"/>
        <v>0</v>
      </c>
      <c r="I91" s="192"/>
      <c r="J91" s="87"/>
      <c r="K91" s="57"/>
      <c r="L91" s="86"/>
      <c r="M91" s="427" t="s">
        <v>49</v>
      </c>
      <c r="N91" s="57"/>
      <c r="O91" s="186"/>
      <c r="P91" s="54"/>
      <c r="Q91" s="88"/>
      <c r="R91" s="188"/>
      <c r="S91" s="464"/>
      <c r="T91" s="50"/>
      <c r="U91" s="50"/>
      <c r="V91" s="424"/>
      <c r="W91" s="421">
        <f t="shared" si="60"/>
        <v>0</v>
      </c>
      <c r="X91" s="116"/>
      <c r="Y91" s="116"/>
      <c r="Z91" s="54"/>
      <c r="AA91" s="54"/>
      <c r="AB91" s="451"/>
      <c r="AC91" s="451"/>
      <c r="AD91" s="438"/>
      <c r="AE91" s="438"/>
      <c r="AF91" s="48">
        <f t="shared" si="61"/>
        <v>0</v>
      </c>
      <c r="AG91" s="428" t="e">
        <f t="shared" si="62"/>
        <v>#DIV/0!</v>
      </c>
      <c r="AH91" s="464"/>
    </row>
    <row r="92" spans="1:34" ht="19.149999999999999" customHeight="1">
      <c r="A92" s="491"/>
      <c r="B92" s="110">
        <v>0</v>
      </c>
      <c r="C92" s="434"/>
      <c r="D92" s="42"/>
      <c r="E92" s="43"/>
      <c r="F92" s="366" t="s">
        <v>105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6"/>
      <c r="S92" s="464"/>
      <c r="T92" s="50"/>
      <c r="U92" s="50"/>
      <c r="V92" s="424"/>
      <c r="W92" s="421">
        <f t="shared" si="60"/>
        <v>0</v>
      </c>
      <c r="X92" s="183"/>
      <c r="Y92" s="183"/>
      <c r="Z92" s="125"/>
      <c r="AA92" s="125"/>
      <c r="AB92" s="451"/>
      <c r="AC92" s="451"/>
      <c r="AD92" s="438"/>
      <c r="AE92" s="438"/>
      <c r="AF92" s="48">
        <f t="shared" si="61"/>
        <v>0</v>
      </c>
      <c r="AG92" s="428" t="e">
        <f t="shared" si="62"/>
        <v>#DIV/0!</v>
      </c>
      <c r="AH92" s="464"/>
    </row>
    <row r="93" spans="1:34" ht="19.149999999999999" customHeight="1">
      <c r="A93" s="491"/>
      <c r="B93" s="425">
        <v>0</v>
      </c>
      <c r="C93" s="198"/>
      <c r="D93" s="59"/>
      <c r="E93" s="60"/>
      <c r="F93" s="366" t="s">
        <v>105</v>
      </c>
      <c r="G93" s="44"/>
      <c r="H93" s="84">
        <f t="shared" si="54"/>
        <v>0</v>
      </c>
      <c r="I93" s="199"/>
      <c r="J93" s="87"/>
      <c r="K93" s="57"/>
      <c r="L93" s="195"/>
      <c r="M93" s="427"/>
      <c r="N93" s="57"/>
      <c r="O93" s="86"/>
      <c r="P93" s="54"/>
      <c r="Q93" s="88"/>
      <c r="R93" s="431"/>
      <c r="S93" s="492"/>
      <c r="T93" s="63"/>
      <c r="U93" s="63"/>
      <c r="V93" s="425"/>
      <c r="W93" s="421">
        <f t="shared" si="60"/>
        <v>0</v>
      </c>
      <c r="X93" s="200"/>
      <c r="Y93" s="200"/>
      <c r="Z93" s="125"/>
      <c r="AA93" s="125"/>
      <c r="AB93" s="451"/>
      <c r="AC93" s="451"/>
      <c r="AD93" s="438"/>
      <c r="AE93" s="438"/>
      <c r="AF93" s="48">
        <f t="shared" si="61"/>
        <v>0</v>
      </c>
      <c r="AG93" s="428" t="e">
        <f t="shared" si="62"/>
        <v>#DIV/0!</v>
      </c>
      <c r="AH93" s="464"/>
    </row>
    <row r="94" spans="1:34" ht="19.149999999999999" customHeight="1">
      <c r="A94" s="491"/>
      <c r="B94" s="425">
        <v>0</v>
      </c>
      <c r="C94" s="198"/>
      <c r="D94" s="42"/>
      <c r="E94" s="43"/>
      <c r="F94" s="366" t="s">
        <v>105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1"/>
      <c r="S94" s="492"/>
      <c r="T94" s="63"/>
      <c r="U94" s="63"/>
      <c r="V94" s="425"/>
      <c r="W94" s="421">
        <f>(U94-T94)*24*60</f>
        <v>0</v>
      </c>
      <c r="X94" s="200"/>
      <c r="Y94" s="200"/>
      <c r="Z94" s="125"/>
      <c r="AA94" s="125"/>
      <c r="AB94" s="451"/>
      <c r="AC94" s="451"/>
      <c r="AD94" s="438"/>
      <c r="AE94" s="438"/>
      <c r="AF94" s="48">
        <f t="shared" si="61"/>
        <v>0</v>
      </c>
      <c r="AG94" s="428" t="e">
        <f t="shared" si="62"/>
        <v>#DIV/0!</v>
      </c>
      <c r="AH94" s="464"/>
    </row>
    <row r="95" spans="1:34" ht="19.149999999999999" customHeight="1">
      <c r="A95" s="491"/>
      <c r="B95" s="203">
        <v>0</v>
      </c>
      <c r="C95" s="100" t="s">
        <v>242</v>
      </c>
      <c r="D95" s="478" t="s">
        <v>118</v>
      </c>
      <c r="E95" s="478"/>
      <c r="F95" s="360"/>
      <c r="G95" s="70"/>
      <c r="H95" s="204"/>
      <c r="I95" s="103"/>
      <c r="J95" s="205">
        <v>17.714285714285715</v>
      </c>
      <c r="K95" s="205">
        <v>1440.7142857142858</v>
      </c>
      <c r="L95" s="206">
        <v>81.949456975772748</v>
      </c>
      <c r="M95" s="205">
        <f t="shared" ref="M95:O95" si="63">AVERAGE(M83:M94)</f>
        <v>18</v>
      </c>
      <c r="N95" s="205">
        <f t="shared" si="63"/>
        <v>1278.8645416387055</v>
      </c>
      <c r="O95" s="206">
        <f t="shared" si="63"/>
        <v>71.514174828029539</v>
      </c>
      <c r="P95" s="207">
        <f>M95-J95</f>
        <v>0.2857142857142847</v>
      </c>
      <c r="Q95" s="208">
        <f t="shared" ref="Q95:Q103" si="64">O95-L95</f>
        <v>-10.435282147743209</v>
      </c>
      <c r="R95" s="209">
        <f>O95/L95</f>
        <v>0.87266197321077721</v>
      </c>
      <c r="S95" s="46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51"/>
      <c r="AC95" s="451"/>
      <c r="AD95" s="107">
        <f>SUM(AD83:AD94)</f>
        <v>0</v>
      </c>
      <c r="AE95" s="107">
        <f>SUM(AE83:AE94)</f>
        <v>2</v>
      </c>
      <c r="AF95" s="65">
        <f t="shared" si="61"/>
        <v>-161.84974407558025</v>
      </c>
      <c r="AG95" s="429">
        <f t="shared" si="62"/>
        <v>0.88766006856429736</v>
      </c>
      <c r="AH95" s="464"/>
    </row>
    <row r="96" spans="1:34" ht="19.149999999999999" customHeight="1">
      <c r="A96" s="493" t="s">
        <v>243</v>
      </c>
      <c r="B96" s="424" t="s">
        <v>203</v>
      </c>
      <c r="C96" s="97"/>
      <c r="D96" s="42" t="s">
        <v>244</v>
      </c>
      <c r="E96" s="43"/>
      <c r="F96" s="359">
        <v>36.92</v>
      </c>
      <c r="G96" s="44">
        <v>3064</v>
      </c>
      <c r="H96" s="45">
        <f t="shared" ref="H96:H106" si="65">F96*G96</f>
        <v>113122.88</v>
      </c>
      <c r="I96" s="424"/>
      <c r="J96" s="46">
        <v>6</v>
      </c>
      <c r="K96" s="44">
        <v>1636</v>
      </c>
      <c r="L96" s="47">
        <v>272.66666666666669</v>
      </c>
      <c r="M96" s="422">
        <v>6</v>
      </c>
      <c r="N96" s="44">
        <f t="shared" ref="N96:N103" si="66">G96/W96*60</f>
        <v>1532.0000000000002</v>
      </c>
      <c r="O96" s="47">
        <f t="shared" ref="O96:O103" si="67">N96/M96</f>
        <v>255.33333333333337</v>
      </c>
      <c r="P96" s="48">
        <f t="shared" ref="P96:P103" si="68">M96-J96</f>
        <v>0</v>
      </c>
      <c r="Q96" s="49">
        <f t="shared" si="64"/>
        <v>-17.333333333333314</v>
      </c>
      <c r="R96" s="428">
        <f t="shared" ref="R96:R103" si="69">O96/L96</f>
        <v>0.9364303178484108</v>
      </c>
      <c r="S96" s="463">
        <f>R108</f>
        <v>0.90893064008812663</v>
      </c>
      <c r="T96" s="89">
        <v>0.33333333333333331</v>
      </c>
      <c r="U96" s="89">
        <v>0.41666666666666663</v>
      </c>
      <c r="V96" s="438">
        <v>5</v>
      </c>
      <c r="W96" s="90">
        <f t="shared" ref="W96:W122" si="70">(U96-T96)*24*60</f>
        <v>119.99999999999997</v>
      </c>
      <c r="X96" s="96"/>
      <c r="Y96" s="96"/>
      <c r="Z96" s="54"/>
      <c r="AA96" s="54"/>
      <c r="AB96" s="451"/>
      <c r="AC96" s="451"/>
      <c r="AD96" s="438"/>
      <c r="AE96" s="438"/>
      <c r="AF96" s="54">
        <f t="shared" si="61"/>
        <v>-103.99999999999977</v>
      </c>
      <c r="AG96" s="431">
        <f t="shared" si="62"/>
        <v>0.93643031784841091</v>
      </c>
      <c r="AH96" s="472">
        <f>AG108</f>
        <v>0.90520769295600978</v>
      </c>
    </row>
    <row r="97" spans="1:34" s="218" customFormat="1" ht="19.149999999999999" customHeight="1">
      <c r="A97" s="493"/>
      <c r="B97" s="424" t="s">
        <v>203</v>
      </c>
      <c r="C97" s="210"/>
      <c r="D97" s="211" t="s">
        <v>245</v>
      </c>
      <c r="E97" s="56"/>
      <c r="F97" s="370">
        <v>29.113149847094796</v>
      </c>
      <c r="G97" s="212">
        <v>2630.1</v>
      </c>
      <c r="H97" s="213">
        <f t="shared" si="65"/>
        <v>76570.495412844015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1348.7692307692309</v>
      </c>
      <c r="O97" s="47">
        <f t="shared" si="67"/>
        <v>67.438461538461553</v>
      </c>
      <c r="P97" s="48">
        <f t="shared" si="68"/>
        <v>0</v>
      </c>
      <c r="Q97" s="49">
        <f t="shared" si="64"/>
        <v>-7.5615384615384471</v>
      </c>
      <c r="R97" s="428">
        <f t="shared" si="69"/>
        <v>0.89917948717948737</v>
      </c>
      <c r="S97" s="463"/>
      <c r="T97" s="214">
        <v>0.43194444444444441</v>
      </c>
      <c r="U97" s="214">
        <v>0.5131944444444444</v>
      </c>
      <c r="V97" s="215">
        <v>22</v>
      </c>
      <c r="W97" s="90">
        <f t="shared" si="70"/>
        <v>116.99999999999999</v>
      </c>
      <c r="X97" s="53">
        <v>0.4201388888888889</v>
      </c>
      <c r="Y97" s="53">
        <v>0.4291666666666667</v>
      </c>
      <c r="Z97" s="54"/>
      <c r="AA97" s="54"/>
      <c r="AB97" s="451"/>
      <c r="AC97" s="451"/>
      <c r="AD97" s="215"/>
      <c r="AE97" s="215">
        <v>1</v>
      </c>
      <c r="AF97" s="216">
        <f t="shared" si="61"/>
        <v>-151.23076923076906</v>
      </c>
      <c r="AG97" s="217">
        <f t="shared" si="62"/>
        <v>0.89917948717948726</v>
      </c>
      <c r="AH97" s="472"/>
    </row>
    <row r="98" spans="1:34" s="221" customFormat="1" ht="19.149999999999999" customHeight="1">
      <c r="A98" s="493"/>
      <c r="B98" s="424" t="s">
        <v>230</v>
      </c>
      <c r="C98" s="55"/>
      <c r="D98" s="42" t="s">
        <v>247</v>
      </c>
      <c r="E98" s="83"/>
      <c r="F98" s="370">
        <v>59.34</v>
      </c>
      <c r="G98" s="57">
        <v>1065</v>
      </c>
      <c r="H98" s="213">
        <f t="shared" si="65"/>
        <v>63197.100000000006</v>
      </c>
      <c r="I98" s="438"/>
      <c r="J98" s="46">
        <v>17</v>
      </c>
      <c r="K98" s="44">
        <v>1440</v>
      </c>
      <c r="L98" s="47">
        <v>84.705882352941174</v>
      </c>
      <c r="M98" s="87">
        <v>17</v>
      </c>
      <c r="N98" s="44">
        <f t="shared" si="66"/>
        <v>1278.0000000000005</v>
      </c>
      <c r="O98" s="47">
        <f t="shared" si="67"/>
        <v>75.176470588235318</v>
      </c>
      <c r="P98" s="48">
        <f t="shared" si="68"/>
        <v>0</v>
      </c>
      <c r="Q98" s="49">
        <f t="shared" si="64"/>
        <v>-9.5294117647058556</v>
      </c>
      <c r="R98" s="428">
        <f t="shared" si="69"/>
        <v>0.88750000000000029</v>
      </c>
      <c r="S98" s="463"/>
      <c r="T98" s="89">
        <v>0.55347222222222214</v>
      </c>
      <c r="U98" s="89">
        <v>0.58819444444444435</v>
      </c>
      <c r="V98" s="438">
        <v>5</v>
      </c>
      <c r="W98" s="90">
        <f t="shared" si="70"/>
        <v>49.999999999999986</v>
      </c>
      <c r="X98" s="219"/>
      <c r="Y98" s="219"/>
      <c r="Z98" s="220"/>
      <c r="AA98" s="220"/>
      <c r="AB98" s="451"/>
      <c r="AC98" s="451"/>
      <c r="AD98" s="438"/>
      <c r="AE98" s="438"/>
      <c r="AF98" s="54">
        <f t="shared" si="61"/>
        <v>-161.99999999999955</v>
      </c>
      <c r="AG98" s="431">
        <f t="shared" si="62"/>
        <v>0.88750000000000029</v>
      </c>
      <c r="AH98" s="472"/>
    </row>
    <row r="99" spans="1:34" ht="19.149999999999999" customHeight="1">
      <c r="A99" s="493"/>
      <c r="B99" s="424" t="s">
        <v>230</v>
      </c>
      <c r="C99" s="81"/>
      <c r="D99" s="82" t="s">
        <v>241</v>
      </c>
      <c r="E99" s="83"/>
      <c r="F99" s="370">
        <v>77.349999999999994</v>
      </c>
      <c r="G99" s="57">
        <v>1028</v>
      </c>
      <c r="H99" s="213">
        <f t="shared" si="65"/>
        <v>79515.799999999988</v>
      </c>
      <c r="I99" s="438"/>
      <c r="J99" s="46">
        <v>19</v>
      </c>
      <c r="K99" s="44">
        <v>1440</v>
      </c>
      <c r="L99" s="47">
        <v>75.78947368421052</v>
      </c>
      <c r="M99" s="422">
        <v>18</v>
      </c>
      <c r="N99" s="44">
        <f t="shared" si="66"/>
        <v>1285.0000000000002</v>
      </c>
      <c r="O99" s="47">
        <f t="shared" si="67"/>
        <v>71.3888888888889</v>
      </c>
      <c r="P99" s="48">
        <f t="shared" si="68"/>
        <v>-1</v>
      </c>
      <c r="Q99" s="49">
        <f t="shared" si="64"/>
        <v>-4.4005847953216204</v>
      </c>
      <c r="R99" s="428">
        <f t="shared" si="69"/>
        <v>0.94193672839506193</v>
      </c>
      <c r="S99" s="463"/>
      <c r="T99" s="89">
        <v>0.59305555555555545</v>
      </c>
      <c r="U99" s="89">
        <v>0.62638888888888877</v>
      </c>
      <c r="V99" s="438">
        <v>7</v>
      </c>
      <c r="W99" s="90">
        <f t="shared" si="70"/>
        <v>47.999999999999986</v>
      </c>
      <c r="X99" s="183"/>
      <c r="Y99" s="183"/>
      <c r="Z99" s="125"/>
      <c r="AA99" s="125"/>
      <c r="AB99" s="451"/>
      <c r="AC99" s="451"/>
      <c r="AD99" s="438"/>
      <c r="AE99" s="438"/>
      <c r="AF99" s="216">
        <f t="shared" si="61"/>
        <v>-154.99999999999977</v>
      </c>
      <c r="AG99" s="217">
        <f t="shared" si="62"/>
        <v>0.89236111111111127</v>
      </c>
      <c r="AH99" s="472"/>
    </row>
    <row r="100" spans="1:34" s="221" customFormat="1" ht="19.149999999999999" customHeight="1">
      <c r="A100" s="493"/>
      <c r="B100" s="424" t="s">
        <v>230</v>
      </c>
      <c r="C100" s="55"/>
      <c r="D100" s="42" t="s">
        <v>238</v>
      </c>
      <c r="E100" s="83"/>
      <c r="F100" s="370">
        <v>71.55</v>
      </c>
      <c r="G100" s="57">
        <v>1039</v>
      </c>
      <c r="H100" s="213">
        <f t="shared" si="65"/>
        <v>74340.45</v>
      </c>
      <c r="I100" s="438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1222.3529411764712</v>
      </c>
      <c r="O100" s="47">
        <f t="shared" si="67"/>
        <v>67.90849673202618</v>
      </c>
      <c r="P100" s="48">
        <f t="shared" si="68"/>
        <v>0</v>
      </c>
      <c r="Q100" s="49">
        <f t="shared" si="64"/>
        <v>-9.0359477124182632</v>
      </c>
      <c r="R100" s="428">
        <f t="shared" si="69"/>
        <v>0.88256530048842685</v>
      </c>
      <c r="S100" s="463"/>
      <c r="T100" s="214">
        <v>0.63124999999999987</v>
      </c>
      <c r="U100" s="214">
        <v>0.66666666666666652</v>
      </c>
      <c r="V100" s="215">
        <v>7</v>
      </c>
      <c r="W100" s="90">
        <f t="shared" si="70"/>
        <v>50.999999999999979</v>
      </c>
      <c r="X100" s="222"/>
      <c r="Y100" s="222"/>
      <c r="Z100" s="220"/>
      <c r="AA100" s="220"/>
      <c r="AB100" s="451"/>
      <c r="AC100" s="451"/>
      <c r="AD100" s="438"/>
      <c r="AE100" s="438"/>
      <c r="AF100" s="54">
        <f t="shared" si="61"/>
        <v>-162.64705882352882</v>
      </c>
      <c r="AG100" s="431">
        <f t="shared" si="62"/>
        <v>0.88256530048842685</v>
      </c>
      <c r="AH100" s="472"/>
    </row>
    <row r="101" spans="1:34" s="221" customFormat="1" ht="19.149999999999999" customHeight="1">
      <c r="A101" s="493"/>
      <c r="B101" s="424" t="s">
        <v>203</v>
      </c>
      <c r="C101" s="55"/>
      <c r="D101" s="82" t="s">
        <v>245</v>
      </c>
      <c r="E101" s="83"/>
      <c r="F101" s="370">
        <v>29.113149847094796</v>
      </c>
      <c r="G101" s="57">
        <v>1354.9</v>
      </c>
      <c r="H101" s="213">
        <f t="shared" si="65"/>
        <v>39445.40672782874</v>
      </c>
      <c r="I101" s="438">
        <v>1</v>
      </c>
      <c r="J101" s="46">
        <v>20</v>
      </c>
      <c r="K101" s="44">
        <v>1500</v>
      </c>
      <c r="L101" s="47">
        <v>75</v>
      </c>
      <c r="M101" s="87">
        <v>20</v>
      </c>
      <c r="N101" s="44">
        <f t="shared" si="66"/>
        <v>1377.8644067796622</v>
      </c>
      <c r="O101" s="47">
        <f t="shared" si="67"/>
        <v>68.893220338983113</v>
      </c>
      <c r="P101" s="48">
        <f t="shared" si="68"/>
        <v>0</v>
      </c>
      <c r="Q101" s="49">
        <f t="shared" si="64"/>
        <v>-6.106779661016887</v>
      </c>
      <c r="R101" s="428">
        <f t="shared" si="69"/>
        <v>0.91857627118644147</v>
      </c>
      <c r="S101" s="463"/>
      <c r="T101" s="214">
        <v>0.6826388888888888</v>
      </c>
      <c r="U101" s="89">
        <v>0.72361111111111098</v>
      </c>
      <c r="V101" s="215">
        <v>23</v>
      </c>
      <c r="W101" s="90">
        <f t="shared" si="70"/>
        <v>58.99999999999995</v>
      </c>
      <c r="X101" s="223">
        <v>0.67013888888888884</v>
      </c>
      <c r="Y101" s="223">
        <v>0.67986111111111114</v>
      </c>
      <c r="Z101" s="220"/>
      <c r="AA101" s="220"/>
      <c r="AB101" s="451"/>
      <c r="AC101" s="451"/>
      <c r="AD101" s="438"/>
      <c r="AE101" s="438">
        <v>1</v>
      </c>
      <c r="AF101" s="216">
        <f t="shared" si="61"/>
        <v>-122.1355932203378</v>
      </c>
      <c r="AG101" s="217">
        <f t="shared" si="62"/>
        <v>0.91857627118644147</v>
      </c>
      <c r="AH101" s="472"/>
    </row>
    <row r="102" spans="1:34" s="221" customFormat="1" ht="19.149999999999999" customHeight="1">
      <c r="A102" s="493"/>
      <c r="B102" s="424" t="s">
        <v>196</v>
      </c>
      <c r="C102" s="178"/>
      <c r="D102" s="179" t="s">
        <v>282</v>
      </c>
      <c r="E102" s="180"/>
      <c r="F102" s="370">
        <v>55.32</v>
      </c>
      <c r="G102" s="57">
        <v>624</v>
      </c>
      <c r="H102" s="213">
        <f t="shared" si="65"/>
        <v>34519.68</v>
      </c>
      <c r="I102" s="424"/>
      <c r="J102" s="46">
        <v>14</v>
      </c>
      <c r="K102" s="44">
        <v>1440</v>
      </c>
      <c r="L102" s="47">
        <v>102.85714285714286</v>
      </c>
      <c r="M102" s="87">
        <v>15</v>
      </c>
      <c r="N102" s="44">
        <f t="shared" si="66"/>
        <v>1291.0344827586182</v>
      </c>
      <c r="O102" s="47">
        <f t="shared" si="67"/>
        <v>86.06896551724121</v>
      </c>
      <c r="P102" s="48">
        <f t="shared" si="68"/>
        <v>1</v>
      </c>
      <c r="Q102" s="49">
        <f t="shared" si="64"/>
        <v>-16.788177339901651</v>
      </c>
      <c r="R102" s="428">
        <f t="shared" si="69"/>
        <v>0.83678160919540068</v>
      </c>
      <c r="S102" s="463"/>
      <c r="T102" s="214">
        <v>0.72847222222222208</v>
      </c>
      <c r="U102" s="214">
        <v>0.74861111111111101</v>
      </c>
      <c r="V102" s="215">
        <v>7</v>
      </c>
      <c r="W102" s="90">
        <f t="shared" si="70"/>
        <v>29.000000000000057</v>
      </c>
      <c r="X102" s="223"/>
      <c r="Y102" s="223"/>
      <c r="Z102" s="220"/>
      <c r="AA102" s="220"/>
      <c r="AB102" s="451"/>
      <c r="AC102" s="451"/>
      <c r="AD102" s="438"/>
      <c r="AE102" s="438"/>
      <c r="AF102" s="54">
        <f t="shared" si="61"/>
        <v>-148.9655172413818</v>
      </c>
      <c r="AG102" s="431">
        <f t="shared" si="62"/>
        <v>0.89655172413792927</v>
      </c>
      <c r="AH102" s="472"/>
    </row>
    <row r="103" spans="1:34" s="221" customFormat="1" ht="19.149999999999999" customHeight="1">
      <c r="A103" s="493"/>
      <c r="B103" s="424" t="s">
        <v>196</v>
      </c>
      <c r="C103" s="224"/>
      <c r="D103" s="82" t="s">
        <v>283</v>
      </c>
      <c r="E103" s="83"/>
      <c r="F103" s="370">
        <v>55.56</v>
      </c>
      <c r="G103" s="57">
        <v>864</v>
      </c>
      <c r="H103" s="213">
        <f t="shared" si="65"/>
        <v>48003.840000000004</v>
      </c>
      <c r="I103" s="225"/>
      <c r="J103" s="46">
        <v>16</v>
      </c>
      <c r="K103" s="44">
        <v>1440</v>
      </c>
      <c r="L103" s="47">
        <v>90</v>
      </c>
      <c r="M103" s="87">
        <v>16</v>
      </c>
      <c r="N103" s="44">
        <f t="shared" si="66"/>
        <v>1329.2307692307686</v>
      </c>
      <c r="O103" s="47">
        <f t="shared" si="67"/>
        <v>83.076923076923038</v>
      </c>
      <c r="P103" s="48">
        <f t="shared" si="68"/>
        <v>0</v>
      </c>
      <c r="Q103" s="49">
        <f t="shared" si="64"/>
        <v>-6.9230769230769624</v>
      </c>
      <c r="R103" s="428">
        <f t="shared" si="69"/>
        <v>0.92307692307692268</v>
      </c>
      <c r="S103" s="463"/>
      <c r="T103" s="214">
        <v>0.76458333333333317</v>
      </c>
      <c r="U103" s="214">
        <v>0.79166666666666652</v>
      </c>
      <c r="V103" s="215">
        <v>23</v>
      </c>
      <c r="W103" s="90">
        <f t="shared" si="70"/>
        <v>39.000000000000021</v>
      </c>
      <c r="X103" s="223">
        <v>0.75208333333333333</v>
      </c>
      <c r="Y103" s="223">
        <v>0.76180555555555562</v>
      </c>
      <c r="Z103" s="220"/>
      <c r="AA103" s="220"/>
      <c r="AB103" s="451"/>
      <c r="AC103" s="451"/>
      <c r="AD103" s="438"/>
      <c r="AE103" s="438"/>
      <c r="AF103" s="216">
        <f t="shared" si="61"/>
        <v>-110.7692307692314</v>
      </c>
      <c r="AG103" s="217">
        <f t="shared" si="62"/>
        <v>0.92307692307692268</v>
      </c>
      <c r="AH103" s="472"/>
    </row>
    <row r="104" spans="1:34" s="221" customFormat="1" ht="19.149999999999999" customHeight="1">
      <c r="A104" s="493"/>
      <c r="B104" s="424">
        <v>0</v>
      </c>
      <c r="C104" s="226"/>
      <c r="D104" s="82"/>
      <c r="E104" s="83"/>
      <c r="F104" s="370" t="s">
        <v>105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28"/>
      <c r="S104" s="464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451"/>
      <c r="AC104" s="451"/>
      <c r="AD104" s="438"/>
      <c r="AE104" s="438"/>
      <c r="AF104" s="54">
        <f t="shared" si="61"/>
        <v>0</v>
      </c>
      <c r="AG104" s="431" t="e">
        <f t="shared" si="62"/>
        <v>#DIV/0!</v>
      </c>
      <c r="AH104" s="472"/>
    </row>
    <row r="105" spans="1:34" s="221" customFormat="1" ht="19.149999999999999" customHeight="1">
      <c r="A105" s="493"/>
      <c r="B105" s="424">
        <v>0</v>
      </c>
      <c r="C105" s="226"/>
      <c r="D105" s="82"/>
      <c r="E105" s="83"/>
      <c r="F105" s="370" t="s">
        <v>105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28"/>
      <c r="S105" s="464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451"/>
      <c r="AC105" s="451"/>
      <c r="AD105" s="438"/>
      <c r="AE105" s="438"/>
      <c r="AF105" s="216">
        <f t="shared" si="61"/>
        <v>0</v>
      </c>
      <c r="AG105" s="217" t="e">
        <f t="shared" si="62"/>
        <v>#DIV/0!</v>
      </c>
      <c r="AH105" s="472"/>
    </row>
    <row r="106" spans="1:34" s="221" customFormat="1" ht="19.149999999999999" customHeight="1">
      <c r="A106" s="493"/>
      <c r="B106" s="424">
        <v>0</v>
      </c>
      <c r="C106" s="226"/>
      <c r="D106" s="82"/>
      <c r="E106" s="83"/>
      <c r="F106" s="359" t="s">
        <v>105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1"/>
      <c r="S106" s="492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451"/>
      <c r="AC106" s="451"/>
      <c r="AD106" s="438"/>
      <c r="AE106" s="438"/>
      <c r="AF106" s="220"/>
      <c r="AG106" s="431"/>
      <c r="AH106" s="472"/>
    </row>
    <row r="107" spans="1:34" s="221" customFormat="1" ht="19.149999999999999" customHeight="1">
      <c r="A107" s="493"/>
      <c r="B107" s="224">
        <v>0</v>
      </c>
      <c r="C107" s="226"/>
      <c r="D107" s="82"/>
      <c r="E107" s="83"/>
      <c r="F107" s="359" t="s">
        <v>105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1"/>
      <c r="S107" s="492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451"/>
      <c r="AC107" s="451"/>
      <c r="AD107" s="438"/>
      <c r="AE107" s="438"/>
      <c r="AF107" s="220"/>
      <c r="AG107" s="431"/>
      <c r="AH107" s="472"/>
    </row>
    <row r="108" spans="1:34" ht="19.149999999999999" customHeight="1">
      <c r="A108" s="493"/>
      <c r="B108" s="110">
        <v>0</v>
      </c>
      <c r="C108" s="100" t="s">
        <v>250</v>
      </c>
      <c r="D108" s="478" t="s">
        <v>118</v>
      </c>
      <c r="E108" s="478"/>
      <c r="F108" s="371"/>
      <c r="G108" s="101"/>
      <c r="H108" s="102"/>
      <c r="I108" s="103"/>
      <c r="J108" s="101">
        <v>16.25</v>
      </c>
      <c r="K108" s="101">
        <v>1472.625</v>
      </c>
      <c r="L108" s="104">
        <v>106.62045125067571</v>
      </c>
      <c r="M108" s="101">
        <f t="shared" ref="M108:O108" si="71">AVERAGE(M96:M107)</f>
        <v>16.25</v>
      </c>
      <c r="N108" s="101">
        <f t="shared" si="71"/>
        <v>1333.0314788393439</v>
      </c>
      <c r="O108" s="104">
        <f t="shared" si="71"/>
        <v>96.910595001761578</v>
      </c>
      <c r="P108" s="54">
        <f t="shared" ref="P108:P116" si="72">M108-J108</f>
        <v>0</v>
      </c>
      <c r="Q108" s="88">
        <f t="shared" ref="Q108:Q116" si="73">O108-L108</f>
        <v>-9.7098562489141358</v>
      </c>
      <c r="R108" s="105">
        <f t="shared" ref="R108:R116" si="74">O108/L108</f>
        <v>0.90893064008812663</v>
      </c>
      <c r="S108" s="46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51"/>
      <c r="AC108" s="451"/>
      <c r="AD108" s="107">
        <f>SUM(AD96:AD107)</f>
        <v>0</v>
      </c>
      <c r="AE108" s="107">
        <f>SUM(AE96:AE107)</f>
        <v>2</v>
      </c>
      <c r="AF108" s="54">
        <f t="shared" si="61"/>
        <v>-139.59352116065611</v>
      </c>
      <c r="AG108" s="431">
        <f t="shared" si="62"/>
        <v>0.90520769295600978</v>
      </c>
      <c r="AH108" s="472"/>
    </row>
    <row r="109" spans="1:34" ht="19.149999999999999" customHeight="1">
      <c r="A109" s="494" t="s">
        <v>251</v>
      </c>
      <c r="B109" s="424" t="s">
        <v>115</v>
      </c>
      <c r="C109" s="434"/>
      <c r="D109" s="179" t="s">
        <v>287</v>
      </c>
      <c r="E109" s="43"/>
      <c r="F109" s="359">
        <v>29.965493443754308</v>
      </c>
      <c r="G109" s="44">
        <v>2087</v>
      </c>
      <c r="H109" s="45">
        <f t="shared" ref="H109:H119" si="75">F109*G109</f>
        <v>62537.984817115241</v>
      </c>
      <c r="I109" s="424"/>
      <c r="J109" s="46">
        <v>18</v>
      </c>
      <c r="K109" s="44">
        <v>1200</v>
      </c>
      <c r="L109" s="47">
        <v>66.666666666666671</v>
      </c>
      <c r="M109" s="422">
        <v>19</v>
      </c>
      <c r="N109" s="44">
        <f t="shared" ref="N109:N116" si="76">G109/W109*60</f>
        <v>1118.0357142857151</v>
      </c>
      <c r="O109" s="47">
        <f t="shared" ref="O109:O116" si="77">N109/M109</f>
        <v>58.843984962406061</v>
      </c>
      <c r="P109" s="48">
        <f t="shared" si="72"/>
        <v>1</v>
      </c>
      <c r="Q109" s="49">
        <f t="shared" si="73"/>
        <v>-7.82268170426061</v>
      </c>
      <c r="R109" s="428">
        <f t="shared" si="74"/>
        <v>0.88265977443609089</v>
      </c>
      <c r="S109" s="497">
        <f>R121</f>
        <v>0.86788335020247342</v>
      </c>
      <c r="T109" s="230">
        <v>0.5</v>
      </c>
      <c r="U109" s="230">
        <v>0.57777777777777772</v>
      </c>
      <c r="V109" s="231">
        <v>5</v>
      </c>
      <c r="W109" s="421">
        <f t="shared" si="70"/>
        <v>111.99999999999991</v>
      </c>
      <c r="X109" s="53"/>
      <c r="Y109" s="53"/>
      <c r="Z109" s="54"/>
      <c r="AA109" s="54"/>
      <c r="AB109" s="451"/>
      <c r="AC109" s="451"/>
      <c r="AD109" s="438"/>
      <c r="AE109" s="438">
        <v>2</v>
      </c>
      <c r="AF109" s="48">
        <f t="shared" si="61"/>
        <v>-81.96428571428487</v>
      </c>
      <c r="AG109" s="126">
        <f t="shared" si="62"/>
        <v>0.93169642857142931</v>
      </c>
      <c r="AH109" s="472">
        <f>AG121</f>
        <v>0.88099072186659289</v>
      </c>
    </row>
    <row r="110" spans="1:34" ht="19.149999999999999" customHeight="1">
      <c r="A110" s="495"/>
      <c r="B110" s="424" t="s">
        <v>196</v>
      </c>
      <c r="C110" s="178"/>
      <c r="D110" s="42" t="s">
        <v>253</v>
      </c>
      <c r="E110" s="180"/>
      <c r="F110" s="359">
        <v>51.75</v>
      </c>
      <c r="G110" s="177">
        <v>1092</v>
      </c>
      <c r="H110" s="45">
        <f t="shared" si="75"/>
        <v>56511</v>
      </c>
      <c r="I110" s="424"/>
      <c r="J110" s="46">
        <v>21</v>
      </c>
      <c r="K110" s="44">
        <v>1500</v>
      </c>
      <c r="L110" s="47">
        <v>71.428571428571431</v>
      </c>
      <c r="M110" s="422">
        <v>21</v>
      </c>
      <c r="N110" s="44">
        <f t="shared" si="76"/>
        <v>1260.0000000000007</v>
      </c>
      <c r="O110" s="47">
        <f t="shared" si="77"/>
        <v>60.000000000000036</v>
      </c>
      <c r="P110" s="48">
        <f t="shared" si="72"/>
        <v>0</v>
      </c>
      <c r="Q110" s="49">
        <f t="shared" si="73"/>
        <v>-11.428571428571395</v>
      </c>
      <c r="R110" s="428">
        <f t="shared" si="74"/>
        <v>0.84000000000000052</v>
      </c>
      <c r="S110" s="498"/>
      <c r="T110" s="230">
        <v>0.59236111111111101</v>
      </c>
      <c r="U110" s="230">
        <v>0.6284722222222221</v>
      </c>
      <c r="V110" s="231">
        <v>21</v>
      </c>
      <c r="W110" s="421">
        <f t="shared" si="70"/>
        <v>51.999999999999972</v>
      </c>
      <c r="X110" s="191">
        <v>0.58124999999999993</v>
      </c>
      <c r="Y110" s="191">
        <v>0.59097222222222223</v>
      </c>
      <c r="Z110" s="54"/>
      <c r="AA110" s="54"/>
      <c r="AB110" s="451"/>
      <c r="AC110" s="451"/>
      <c r="AD110" s="438"/>
      <c r="AE110" s="438"/>
      <c r="AF110" s="48">
        <f t="shared" si="61"/>
        <v>-239.99999999999932</v>
      </c>
      <c r="AG110" s="126">
        <f t="shared" si="62"/>
        <v>0.84000000000000041</v>
      </c>
      <c r="AH110" s="472"/>
    </row>
    <row r="111" spans="1:34" ht="19.149999999999999" customHeight="1">
      <c r="A111" s="495"/>
      <c r="B111" s="424" t="s">
        <v>115</v>
      </c>
      <c r="C111" s="178"/>
      <c r="D111" s="42" t="s">
        <v>290</v>
      </c>
      <c r="E111" s="180"/>
      <c r="F111" s="359">
        <v>35.83</v>
      </c>
      <c r="G111" s="57">
        <v>2354.8000000000002</v>
      </c>
      <c r="H111" s="45">
        <f t="shared" si="75"/>
        <v>84372.483999999997</v>
      </c>
      <c r="I111" s="424"/>
      <c r="J111" s="46">
        <v>11</v>
      </c>
      <c r="K111" s="44">
        <v>2250</v>
      </c>
      <c r="L111" s="47">
        <v>204.54545454545453</v>
      </c>
      <c r="M111" s="232">
        <v>11</v>
      </c>
      <c r="N111" s="44">
        <f t="shared" si="76"/>
        <v>2018.3999999999978</v>
      </c>
      <c r="O111" s="47">
        <f t="shared" si="77"/>
        <v>183.4909090909089</v>
      </c>
      <c r="P111" s="48">
        <f t="shared" si="72"/>
        <v>0</v>
      </c>
      <c r="Q111" s="49">
        <f t="shared" si="73"/>
        <v>-21.054545454545632</v>
      </c>
      <c r="R111" s="428">
        <f t="shared" si="74"/>
        <v>0.89706666666666579</v>
      </c>
      <c r="S111" s="498"/>
      <c r="T111" s="230">
        <v>0.63333333333333319</v>
      </c>
      <c r="U111" s="230">
        <v>0.68194444444444435</v>
      </c>
      <c r="V111" s="231">
        <v>7</v>
      </c>
      <c r="W111" s="421">
        <f t="shared" si="70"/>
        <v>70.000000000000071</v>
      </c>
      <c r="X111" s="53"/>
      <c r="Y111" s="53"/>
      <c r="Z111" s="54"/>
      <c r="AA111" s="54"/>
      <c r="AB111" s="451"/>
      <c r="AC111" s="451"/>
      <c r="AD111" s="438"/>
      <c r="AE111" s="438"/>
      <c r="AF111" s="48">
        <f t="shared" si="61"/>
        <v>-231.60000000000218</v>
      </c>
      <c r="AG111" s="126">
        <f t="shared" si="62"/>
        <v>0.89706666666666568</v>
      </c>
      <c r="AH111" s="472"/>
    </row>
    <row r="112" spans="1:34" ht="19.149999999999999" customHeight="1">
      <c r="A112" s="495"/>
      <c r="B112" s="424" t="s">
        <v>115</v>
      </c>
      <c r="C112" s="178"/>
      <c r="D112" s="179" t="s">
        <v>211</v>
      </c>
      <c r="E112" s="180"/>
      <c r="F112" s="359">
        <v>36.409999999999997</v>
      </c>
      <c r="G112" s="57">
        <v>1325.55</v>
      </c>
      <c r="H112" s="45">
        <f t="shared" si="75"/>
        <v>48263.275499999996</v>
      </c>
      <c r="I112" s="438"/>
      <c r="J112" s="46">
        <v>10</v>
      </c>
      <c r="K112" s="44">
        <v>2769</v>
      </c>
      <c r="L112" s="47">
        <v>276.89999999999998</v>
      </c>
      <c r="M112" s="232">
        <v>10</v>
      </c>
      <c r="N112" s="44">
        <f t="shared" si="76"/>
        <v>2272.3714285714259</v>
      </c>
      <c r="O112" s="47">
        <f t="shared" si="77"/>
        <v>227.2371428571426</v>
      </c>
      <c r="P112" s="48">
        <f t="shared" si="72"/>
        <v>0</v>
      </c>
      <c r="Q112" s="49">
        <f t="shared" si="73"/>
        <v>-49.662857142857376</v>
      </c>
      <c r="R112" s="428">
        <f t="shared" si="74"/>
        <v>0.82064695867512683</v>
      </c>
      <c r="S112" s="498"/>
      <c r="T112" s="230">
        <v>0.68749999999999989</v>
      </c>
      <c r="U112" s="230">
        <v>0.71180555555555547</v>
      </c>
      <c r="V112" s="231">
        <v>8</v>
      </c>
      <c r="W112" s="421">
        <f t="shared" si="70"/>
        <v>35.000000000000036</v>
      </c>
      <c r="X112" s="53"/>
      <c r="Y112" s="53"/>
      <c r="Z112" s="54"/>
      <c r="AA112" s="54"/>
      <c r="AB112" s="451"/>
      <c r="AC112" s="451"/>
      <c r="AD112" s="438">
        <v>1</v>
      </c>
      <c r="AE112" s="438"/>
      <c r="AF112" s="48">
        <f t="shared" si="61"/>
        <v>-496.62857142857411</v>
      </c>
      <c r="AG112" s="126">
        <f t="shared" si="62"/>
        <v>0.82064695867512671</v>
      </c>
      <c r="AH112" s="472"/>
    </row>
    <row r="113" spans="1:34" s="221" customFormat="1" ht="19.149999999999999" customHeight="1">
      <c r="A113" s="495"/>
      <c r="B113" s="424" t="s">
        <v>115</v>
      </c>
      <c r="C113" s="178"/>
      <c r="D113" s="179" t="s">
        <v>255</v>
      </c>
      <c r="E113" s="83"/>
      <c r="F113" s="359">
        <v>20.170000000000002</v>
      </c>
      <c r="G113" s="57">
        <v>260</v>
      </c>
      <c r="H113" s="45">
        <f t="shared" si="75"/>
        <v>5244.2000000000007</v>
      </c>
      <c r="I113" s="438"/>
      <c r="J113" s="46">
        <v>12</v>
      </c>
      <c r="K113" s="44">
        <v>1500</v>
      </c>
      <c r="L113" s="47">
        <v>125</v>
      </c>
      <c r="M113" s="422">
        <v>12</v>
      </c>
      <c r="N113" s="44">
        <f t="shared" si="76"/>
        <v>1200.0000000000043</v>
      </c>
      <c r="O113" s="47">
        <f t="shared" si="77"/>
        <v>100.00000000000036</v>
      </c>
      <c r="P113" s="48">
        <f t="shared" si="72"/>
        <v>0</v>
      </c>
      <c r="Q113" s="49">
        <f t="shared" si="73"/>
        <v>-24.999999999999645</v>
      </c>
      <c r="R113" s="428">
        <f t="shared" si="74"/>
        <v>0.80000000000000282</v>
      </c>
      <c r="S113" s="498"/>
      <c r="T113" s="230">
        <v>0.75277777777777766</v>
      </c>
      <c r="U113" s="230">
        <v>0.7618055555555554</v>
      </c>
      <c r="V113" s="231">
        <v>5</v>
      </c>
      <c r="W113" s="421">
        <f t="shared" si="70"/>
        <v>12.999999999999954</v>
      </c>
      <c r="X113" s="219"/>
      <c r="Y113" s="219"/>
      <c r="Z113" s="220"/>
      <c r="AA113" s="220"/>
      <c r="AB113" s="451"/>
      <c r="AC113" s="451"/>
      <c r="AD113" s="224"/>
      <c r="AE113" s="224"/>
      <c r="AF113" s="48">
        <f t="shared" si="61"/>
        <v>-299.99999999999568</v>
      </c>
      <c r="AG113" s="126">
        <f t="shared" si="62"/>
        <v>0.80000000000000293</v>
      </c>
      <c r="AH113" s="472"/>
    </row>
    <row r="114" spans="1:34" s="221" customFormat="1" ht="19.149999999999999" customHeight="1">
      <c r="A114" s="495"/>
      <c r="B114" s="424" t="s">
        <v>115</v>
      </c>
      <c r="C114" s="178"/>
      <c r="D114" s="179" t="s">
        <v>267</v>
      </c>
      <c r="E114" s="83"/>
      <c r="F114" s="359">
        <v>20.420000000000002</v>
      </c>
      <c r="G114" s="57">
        <v>1549</v>
      </c>
      <c r="H114" s="45">
        <f t="shared" si="75"/>
        <v>31630.58</v>
      </c>
      <c r="I114" s="438"/>
      <c r="J114" s="46">
        <v>12</v>
      </c>
      <c r="K114" s="44">
        <v>1500</v>
      </c>
      <c r="L114" s="47">
        <v>125</v>
      </c>
      <c r="M114" s="427">
        <v>12</v>
      </c>
      <c r="N114" s="44">
        <f t="shared" si="76"/>
        <v>1452.1875000000018</v>
      </c>
      <c r="O114" s="47">
        <f t="shared" si="77"/>
        <v>121.01562500000016</v>
      </c>
      <c r="P114" s="48">
        <f t="shared" si="72"/>
        <v>0</v>
      </c>
      <c r="Q114" s="49">
        <f t="shared" si="73"/>
        <v>-3.9843749999998437</v>
      </c>
      <c r="R114" s="428">
        <f t="shared" si="74"/>
        <v>0.96812500000000123</v>
      </c>
      <c r="S114" s="498"/>
      <c r="T114" s="230">
        <v>0.7666666666666665</v>
      </c>
      <c r="U114" s="230">
        <v>0.81111111111111089</v>
      </c>
      <c r="V114" s="231">
        <v>7</v>
      </c>
      <c r="W114" s="421">
        <f t="shared" si="70"/>
        <v>63.999999999999929</v>
      </c>
      <c r="X114" s="219"/>
      <c r="Y114" s="219"/>
      <c r="Z114" s="220"/>
      <c r="AA114" s="220"/>
      <c r="AB114" s="451"/>
      <c r="AC114" s="451"/>
      <c r="AD114" s="224"/>
      <c r="AE114" s="224"/>
      <c r="AF114" s="48">
        <f t="shared" si="61"/>
        <v>-47.812499999998181</v>
      </c>
      <c r="AG114" s="126">
        <f t="shared" si="62"/>
        <v>0.96812500000000123</v>
      </c>
      <c r="AH114" s="472"/>
    </row>
    <row r="115" spans="1:34" s="221" customFormat="1" ht="19.149999999999999" customHeight="1">
      <c r="A115" s="495"/>
      <c r="B115" s="424" t="s">
        <v>196</v>
      </c>
      <c r="C115" s="178"/>
      <c r="D115" s="179" t="s">
        <v>277</v>
      </c>
      <c r="E115" s="43"/>
      <c r="F115" s="359">
        <v>50.49</v>
      </c>
      <c r="G115" s="44">
        <v>1325</v>
      </c>
      <c r="H115" s="45">
        <f t="shared" si="75"/>
        <v>66899.25</v>
      </c>
      <c r="I115" s="438"/>
      <c r="J115" s="46">
        <v>14</v>
      </c>
      <c r="K115" s="44">
        <v>1440</v>
      </c>
      <c r="L115" s="47">
        <v>102.85714285714286</v>
      </c>
      <c r="M115" s="427">
        <v>15</v>
      </c>
      <c r="N115" s="44">
        <f t="shared" si="76"/>
        <v>1347.4576271186452</v>
      </c>
      <c r="O115" s="47">
        <f t="shared" si="77"/>
        <v>89.830508474576348</v>
      </c>
      <c r="P115" s="48">
        <f t="shared" si="72"/>
        <v>1</v>
      </c>
      <c r="Q115" s="49">
        <f t="shared" si="73"/>
        <v>-13.026634382566513</v>
      </c>
      <c r="R115" s="428">
        <f t="shared" si="74"/>
        <v>0.87335216572504781</v>
      </c>
      <c r="S115" s="498"/>
      <c r="T115" s="230">
        <v>0.82569444444444418</v>
      </c>
      <c r="U115" s="230">
        <v>0.86666666666666636</v>
      </c>
      <c r="V115" s="231">
        <v>21</v>
      </c>
      <c r="W115" s="421">
        <f t="shared" si="70"/>
        <v>58.99999999999995</v>
      </c>
      <c r="X115" s="219">
        <v>0.81597222222222221</v>
      </c>
      <c r="Y115" s="219">
        <v>0.82500000000000007</v>
      </c>
      <c r="Z115" s="220"/>
      <c r="AA115" s="220"/>
      <c r="AB115" s="451"/>
      <c r="AC115" s="451"/>
      <c r="AD115" s="224"/>
      <c r="AE115" s="224"/>
      <c r="AF115" s="48">
        <f t="shared" si="61"/>
        <v>-92.542372881354822</v>
      </c>
      <c r="AG115" s="126">
        <f t="shared" si="62"/>
        <v>0.93573446327683696</v>
      </c>
      <c r="AH115" s="472"/>
    </row>
    <row r="116" spans="1:34" s="221" customFormat="1" ht="19.149999999999999" customHeight="1">
      <c r="A116" s="495"/>
      <c r="B116" s="424" t="s">
        <v>196</v>
      </c>
      <c r="C116" s="55"/>
      <c r="D116" s="82" t="s">
        <v>281</v>
      </c>
      <c r="E116" s="83"/>
      <c r="F116" s="359">
        <v>57.3</v>
      </c>
      <c r="G116" s="233">
        <v>1365</v>
      </c>
      <c r="H116" s="45">
        <f t="shared" si="75"/>
        <v>78214.5</v>
      </c>
      <c r="I116" s="438"/>
      <c r="J116" s="46">
        <v>18</v>
      </c>
      <c r="K116" s="44">
        <v>1500</v>
      </c>
      <c r="L116" s="47">
        <v>83.333333333333329</v>
      </c>
      <c r="M116" s="427">
        <v>18</v>
      </c>
      <c r="N116" s="44">
        <f t="shared" si="76"/>
        <v>1365.0000000000014</v>
      </c>
      <c r="O116" s="47">
        <f t="shared" si="77"/>
        <v>75.833333333333414</v>
      </c>
      <c r="P116" s="48">
        <f t="shared" si="72"/>
        <v>0</v>
      </c>
      <c r="Q116" s="49">
        <f t="shared" si="73"/>
        <v>-7.4999999999999147</v>
      </c>
      <c r="R116" s="428">
        <f t="shared" si="74"/>
        <v>0.91000000000000103</v>
      </c>
      <c r="S116" s="498"/>
      <c r="T116" s="230">
        <v>0.8722222222222219</v>
      </c>
      <c r="U116" s="230">
        <v>0.91388888888888853</v>
      </c>
      <c r="V116" s="231">
        <v>8</v>
      </c>
      <c r="W116" s="421">
        <f t="shared" si="70"/>
        <v>59.999999999999943</v>
      </c>
      <c r="X116" s="219"/>
      <c r="Y116" s="219"/>
      <c r="Z116" s="220"/>
      <c r="AA116" s="220"/>
      <c r="AB116" s="451"/>
      <c r="AC116" s="451"/>
      <c r="AD116" s="224"/>
      <c r="AE116" s="224"/>
      <c r="AF116" s="48">
        <f t="shared" si="61"/>
        <v>-134.99999999999864</v>
      </c>
      <c r="AG116" s="126">
        <f t="shared" si="62"/>
        <v>0.91000000000000092</v>
      </c>
      <c r="AH116" s="472"/>
    </row>
    <row r="117" spans="1:34" s="221" customFormat="1" ht="19.149999999999999" customHeight="1">
      <c r="A117" s="495"/>
      <c r="B117" s="424"/>
      <c r="C117" s="55"/>
      <c r="D117" s="82"/>
      <c r="E117" s="83"/>
      <c r="F117" s="359" t="s">
        <v>105</v>
      </c>
      <c r="G117" s="233"/>
      <c r="H117" s="45">
        <f t="shared" si="75"/>
        <v>0</v>
      </c>
      <c r="I117" s="438"/>
      <c r="J117" s="181"/>
      <c r="K117" s="235"/>
      <c r="L117" s="47"/>
      <c r="M117" s="427"/>
      <c r="N117" s="182"/>
      <c r="O117" s="228"/>
      <c r="P117" s="168"/>
      <c r="Q117" s="49"/>
      <c r="R117" s="428"/>
      <c r="S117" s="498"/>
      <c r="T117" s="230"/>
      <c r="U117" s="230"/>
      <c r="V117" s="231"/>
      <c r="W117" s="421"/>
      <c r="X117" s="219"/>
      <c r="Y117" s="219"/>
      <c r="Z117" s="220"/>
      <c r="AA117" s="220"/>
      <c r="AB117" s="451"/>
      <c r="AC117" s="451"/>
      <c r="AD117" s="224"/>
      <c r="AE117" s="224"/>
      <c r="AF117" s="48">
        <f t="shared" si="61"/>
        <v>0</v>
      </c>
      <c r="AG117" s="126" t="e">
        <f t="shared" si="62"/>
        <v>#DIV/0!</v>
      </c>
      <c r="AH117" s="472"/>
    </row>
    <row r="118" spans="1:34" s="221" customFormat="1" ht="19.149999999999999" customHeight="1">
      <c r="A118" s="495"/>
      <c r="B118" s="424">
        <v>0</v>
      </c>
      <c r="C118" s="166"/>
      <c r="D118" s="179"/>
      <c r="E118" s="43"/>
      <c r="F118" s="359" t="s">
        <v>105</v>
      </c>
      <c r="G118" s="44"/>
      <c r="H118" s="45">
        <f t="shared" si="75"/>
        <v>0</v>
      </c>
      <c r="I118" s="438"/>
      <c r="J118" s="46"/>
      <c r="K118" s="44"/>
      <c r="L118" s="47"/>
      <c r="M118" s="427"/>
      <c r="N118" s="44"/>
      <c r="O118" s="47"/>
      <c r="P118" s="48"/>
      <c r="Q118" s="49"/>
      <c r="R118" s="428"/>
      <c r="S118" s="498"/>
      <c r="T118" s="230"/>
      <c r="U118" s="230"/>
      <c r="V118" s="231"/>
      <c r="W118" s="421"/>
      <c r="X118" s="219"/>
      <c r="Y118" s="219"/>
      <c r="Z118" s="220"/>
      <c r="AA118" s="220"/>
      <c r="AB118" s="451"/>
      <c r="AC118" s="451"/>
      <c r="AD118" s="224"/>
      <c r="AE118" s="224"/>
      <c r="AF118" s="48">
        <f t="shared" si="61"/>
        <v>0</v>
      </c>
      <c r="AG118" s="126" t="e">
        <f t="shared" si="62"/>
        <v>#DIV/0!</v>
      </c>
      <c r="AH118" s="472"/>
    </row>
    <row r="119" spans="1:34" s="221" customFormat="1" ht="19.149999999999999" customHeight="1">
      <c r="A119" s="495"/>
      <c r="B119" s="224">
        <v>0</v>
      </c>
      <c r="C119" s="226"/>
      <c r="D119" s="82"/>
      <c r="E119" s="83"/>
      <c r="F119" s="359" t="s">
        <v>105</v>
      </c>
      <c r="G119" s="233"/>
      <c r="H119" s="45">
        <f t="shared" si="75"/>
        <v>0</v>
      </c>
      <c r="I119" s="438"/>
      <c r="J119" s="181"/>
      <c r="K119" s="235"/>
      <c r="L119" s="47"/>
      <c r="M119" s="427"/>
      <c r="N119" s="182"/>
      <c r="O119" s="228"/>
      <c r="P119" s="168"/>
      <c r="Q119" s="49"/>
      <c r="R119" s="428"/>
      <c r="S119" s="498"/>
      <c r="T119" s="230"/>
      <c r="U119" s="230"/>
      <c r="V119" s="231"/>
      <c r="W119" s="421"/>
      <c r="X119" s="219"/>
      <c r="Y119" s="219"/>
      <c r="Z119" s="220"/>
      <c r="AA119" s="220"/>
      <c r="AB119" s="451"/>
      <c r="AC119" s="451"/>
      <c r="AD119" s="224"/>
      <c r="AE119" s="224"/>
      <c r="AF119" s="48">
        <f t="shared" si="61"/>
        <v>0</v>
      </c>
      <c r="AG119" s="126" t="e">
        <f t="shared" si="62"/>
        <v>#DIV/0!</v>
      </c>
      <c r="AH119" s="472"/>
    </row>
    <row r="120" spans="1:34" s="221" customFormat="1" ht="19.149999999999999" customHeight="1">
      <c r="A120" s="495"/>
      <c r="B120" s="224">
        <v>0</v>
      </c>
      <c r="C120" s="226"/>
      <c r="D120" s="82"/>
      <c r="E120" s="83"/>
      <c r="F120" s="366" t="s">
        <v>105</v>
      </c>
      <c r="G120" s="233"/>
      <c r="H120" s="234">
        <f>F120*G120</f>
        <v>0</v>
      </c>
      <c r="I120" s="438"/>
      <c r="J120" s="181"/>
      <c r="K120" s="235"/>
      <c r="L120" s="47"/>
      <c r="M120" s="427"/>
      <c r="N120" s="182"/>
      <c r="O120" s="228"/>
      <c r="P120" s="168"/>
      <c r="Q120" s="49"/>
      <c r="R120" s="428"/>
      <c r="S120" s="498"/>
      <c r="T120" s="230"/>
      <c r="U120" s="230"/>
      <c r="V120" s="231"/>
      <c r="W120" s="421">
        <f t="shared" si="70"/>
        <v>0</v>
      </c>
      <c r="X120" s="219"/>
      <c r="Y120" s="219"/>
      <c r="Z120" s="220"/>
      <c r="AA120" s="220"/>
      <c r="AB120" s="451"/>
      <c r="AC120" s="451"/>
      <c r="AD120" s="224"/>
      <c r="AE120" s="224"/>
      <c r="AF120" s="48">
        <f t="shared" si="61"/>
        <v>0</v>
      </c>
      <c r="AG120" s="126" t="e">
        <f t="shared" si="62"/>
        <v>#DIV/0!</v>
      </c>
      <c r="AH120" s="472"/>
    </row>
    <row r="121" spans="1:34" ht="19.149999999999999" customHeight="1">
      <c r="A121" s="496"/>
      <c r="B121" s="122">
        <v>0</v>
      </c>
      <c r="C121" s="100" t="s">
        <v>259</v>
      </c>
      <c r="D121" s="236" t="s">
        <v>118</v>
      </c>
      <c r="E121" s="237"/>
      <c r="F121" s="368"/>
      <c r="G121" s="238"/>
      <c r="H121" s="239"/>
      <c r="I121" s="240"/>
      <c r="J121" s="205">
        <v>14.5</v>
      </c>
      <c r="K121" s="205">
        <v>1707.375</v>
      </c>
      <c r="L121" s="206">
        <v>131.9663961038961</v>
      </c>
      <c r="M121" s="205">
        <f t="shared" ref="M121:O121" si="78">AVERAGE(M109:M120)</f>
        <v>14.75</v>
      </c>
      <c r="N121" s="205">
        <f t="shared" si="78"/>
        <v>1504.1815337469741</v>
      </c>
      <c r="O121" s="206">
        <f t="shared" si="78"/>
        <v>114.53143796479598</v>
      </c>
      <c r="P121" s="48">
        <f t="shared" ref="P121:P128" si="79">M121-J121</f>
        <v>0.25</v>
      </c>
      <c r="Q121" s="49">
        <f t="shared" ref="Q121:Q128" si="80">O121-L121</f>
        <v>-17.434958139100118</v>
      </c>
      <c r="R121" s="175">
        <f t="shared" ref="R121:R128" si="81">O121/L121</f>
        <v>0.86788335020247342</v>
      </c>
      <c r="S121" s="477"/>
      <c r="T121" s="50"/>
      <c r="U121" s="50"/>
      <c r="V121" s="44"/>
      <c r="W121" s="421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51"/>
      <c r="AC121" s="451"/>
      <c r="AD121" s="107">
        <f>SUM(AD109:AD120)</f>
        <v>1</v>
      </c>
      <c r="AE121" s="107">
        <f>SUM(AE109:AE120)</f>
        <v>2</v>
      </c>
      <c r="AF121" s="48">
        <f>N121-K121</f>
        <v>-203.19346625302592</v>
      </c>
      <c r="AG121" s="126">
        <f>N121/K121</f>
        <v>0.88099072186659289</v>
      </c>
      <c r="AH121" s="472"/>
    </row>
    <row r="122" spans="1:34" ht="19.149999999999999" customHeight="1">
      <c r="A122" s="499" t="s">
        <v>260</v>
      </c>
      <c r="B122" s="131" t="s">
        <v>230</v>
      </c>
      <c r="C122" s="166"/>
      <c r="D122" s="179" t="s">
        <v>246</v>
      </c>
      <c r="E122" s="43"/>
      <c r="F122" s="359">
        <v>77.34</v>
      </c>
      <c r="G122" s="44">
        <v>1230</v>
      </c>
      <c r="H122" s="45">
        <f t="shared" ref="H122:H132" si="82">F122*G122</f>
        <v>95128.2</v>
      </c>
      <c r="I122" s="424"/>
      <c r="J122" s="46">
        <v>18</v>
      </c>
      <c r="K122" s="44">
        <v>1440</v>
      </c>
      <c r="L122" s="47">
        <v>80</v>
      </c>
      <c r="M122" s="422">
        <v>18</v>
      </c>
      <c r="N122" s="177">
        <f t="shared" ref="N122:N128" si="83">G122/W122*60</f>
        <v>1294.7368421052643</v>
      </c>
      <c r="O122" s="241">
        <f t="shared" ref="O122:O128" si="84">N122/M122</f>
        <v>71.929824561403564</v>
      </c>
      <c r="P122" s="108">
        <f t="shared" si="79"/>
        <v>0</v>
      </c>
      <c r="Q122" s="185">
        <f t="shared" si="80"/>
        <v>-8.0701754385964364</v>
      </c>
      <c r="R122" s="109">
        <f t="shared" si="81"/>
        <v>0.89912280701754455</v>
      </c>
      <c r="S122" s="463">
        <f>R134</f>
        <v>0.86587211902803352</v>
      </c>
      <c r="T122" s="50">
        <v>0.5</v>
      </c>
      <c r="U122" s="50">
        <v>0.5395833333333333</v>
      </c>
      <c r="V122" s="231">
        <v>5</v>
      </c>
      <c r="W122" s="421">
        <f t="shared" si="70"/>
        <v>56.999999999999957</v>
      </c>
      <c r="X122" s="53"/>
      <c r="Y122" s="53"/>
      <c r="Z122" s="54"/>
      <c r="AA122" s="54"/>
      <c r="AB122" s="451"/>
      <c r="AC122" s="451"/>
      <c r="AD122" s="438"/>
      <c r="AE122" s="438"/>
      <c r="AF122" s="48">
        <f t="shared" si="61"/>
        <v>-145.26315789473574</v>
      </c>
      <c r="AG122" s="428">
        <f t="shared" si="62"/>
        <v>0.89912280701754466</v>
      </c>
      <c r="AH122" s="477">
        <f>AG134</f>
        <v>0.8744484673882319</v>
      </c>
    </row>
    <row r="123" spans="1:34" ht="19.149999999999999" customHeight="1">
      <c r="A123" s="499"/>
      <c r="B123" s="131" t="s">
        <v>230</v>
      </c>
      <c r="C123" s="97"/>
      <c r="D123" s="42" t="s">
        <v>261</v>
      </c>
      <c r="E123" s="180"/>
      <c r="F123" s="359">
        <v>58.67</v>
      </c>
      <c r="G123" s="44">
        <v>2070</v>
      </c>
      <c r="H123" s="45">
        <f t="shared" si="82"/>
        <v>121446.90000000001</v>
      </c>
      <c r="I123" s="438"/>
      <c r="J123" s="87">
        <v>19</v>
      </c>
      <c r="K123" s="57">
        <v>1440</v>
      </c>
      <c r="L123" s="86">
        <v>75.78947368421052</v>
      </c>
      <c r="M123" s="427">
        <v>19</v>
      </c>
      <c r="N123" s="57">
        <f t="shared" si="83"/>
        <v>1307.3684210526319</v>
      </c>
      <c r="O123" s="86">
        <f t="shared" si="84"/>
        <v>68.808864265927994</v>
      </c>
      <c r="P123" s="54">
        <f t="shared" si="79"/>
        <v>0</v>
      </c>
      <c r="Q123" s="88">
        <f t="shared" si="80"/>
        <v>-6.9806094182825262</v>
      </c>
      <c r="R123" s="431">
        <f t="shared" si="81"/>
        <v>0.90789473684210553</v>
      </c>
      <c r="S123" s="463"/>
      <c r="T123" s="50">
        <v>0.54513888888888884</v>
      </c>
      <c r="U123" s="50">
        <v>0.61111111111111105</v>
      </c>
      <c r="V123" s="231">
        <v>8</v>
      </c>
      <c r="W123" s="421">
        <f>(U123-T123)*24*60</f>
        <v>94.999999999999986</v>
      </c>
      <c r="X123" s="53"/>
      <c r="Y123" s="53"/>
      <c r="Z123" s="54"/>
      <c r="AA123" s="54"/>
      <c r="AB123" s="451"/>
      <c r="AC123" s="451"/>
      <c r="AD123" s="438"/>
      <c r="AE123" s="438"/>
      <c r="AF123" s="48">
        <f t="shared" si="61"/>
        <v>-132.6315789473681</v>
      </c>
      <c r="AG123" s="428">
        <f t="shared" si="62"/>
        <v>0.90789473684210553</v>
      </c>
      <c r="AH123" s="463"/>
    </row>
    <row r="124" spans="1:34" ht="19.149999999999999" customHeight="1">
      <c r="A124" s="499"/>
      <c r="B124" s="131" t="s">
        <v>230</v>
      </c>
      <c r="C124" s="178"/>
      <c r="D124" s="179" t="s">
        <v>248</v>
      </c>
      <c r="E124" s="180"/>
      <c r="F124" s="359">
        <v>59.52</v>
      </c>
      <c r="G124" s="177">
        <v>2569</v>
      </c>
      <c r="H124" s="45">
        <f t="shared" si="82"/>
        <v>152906.88</v>
      </c>
      <c r="I124" s="242"/>
      <c r="J124" s="87">
        <v>21</v>
      </c>
      <c r="K124" s="57">
        <v>1385</v>
      </c>
      <c r="L124" s="86">
        <v>65.952380952380949</v>
      </c>
      <c r="M124" s="422">
        <v>21</v>
      </c>
      <c r="N124" s="177">
        <f t="shared" si="83"/>
        <v>1243.064516129032</v>
      </c>
      <c r="O124" s="241">
        <f t="shared" si="84"/>
        <v>59.193548387096762</v>
      </c>
      <c r="P124" s="108">
        <f t="shared" si="79"/>
        <v>0</v>
      </c>
      <c r="Q124" s="185">
        <f t="shared" si="80"/>
        <v>-6.7588325652841874</v>
      </c>
      <c r="R124" s="109">
        <f t="shared" si="81"/>
        <v>0.89751950623034804</v>
      </c>
      <c r="S124" s="500"/>
      <c r="T124" s="50">
        <v>0.62708333333333321</v>
      </c>
      <c r="U124" s="50">
        <v>0.71319444444444435</v>
      </c>
      <c r="V124" s="231">
        <v>23</v>
      </c>
      <c r="W124" s="243">
        <f>(U124-T124)*24*60</f>
        <v>124.00000000000004</v>
      </c>
      <c r="X124" s="191">
        <v>0.61597222222222225</v>
      </c>
      <c r="Y124" s="191">
        <v>0.62569444444444444</v>
      </c>
      <c r="Z124" s="54"/>
      <c r="AA124" s="54"/>
      <c r="AB124" s="451"/>
      <c r="AC124" s="451"/>
      <c r="AD124" s="438"/>
      <c r="AE124" s="438"/>
      <c r="AF124" s="108">
        <f t="shared" si="61"/>
        <v>-141.93548387096803</v>
      </c>
      <c r="AG124" s="109">
        <f t="shared" si="62"/>
        <v>0.89751950623034804</v>
      </c>
      <c r="AH124" s="463"/>
    </row>
    <row r="125" spans="1:34" ht="19.149999999999999" customHeight="1">
      <c r="A125" s="499"/>
      <c r="B125" s="131" t="s">
        <v>196</v>
      </c>
      <c r="C125" s="97"/>
      <c r="D125" s="42" t="s">
        <v>262</v>
      </c>
      <c r="E125" s="43"/>
      <c r="F125" s="359">
        <v>56.79</v>
      </c>
      <c r="G125" s="44">
        <v>1549</v>
      </c>
      <c r="H125" s="45">
        <f t="shared" si="82"/>
        <v>87967.709999999992</v>
      </c>
      <c r="I125" s="424"/>
      <c r="J125" s="87">
        <v>18</v>
      </c>
      <c r="K125" s="57">
        <v>1636</v>
      </c>
      <c r="L125" s="86">
        <v>90.888888888888886</v>
      </c>
      <c r="M125" s="422">
        <v>18</v>
      </c>
      <c r="N125" s="57">
        <f t="shared" si="83"/>
        <v>1366.7647058823511</v>
      </c>
      <c r="O125" s="86">
        <f t="shared" si="84"/>
        <v>75.9313725490195</v>
      </c>
      <c r="P125" s="54">
        <f t="shared" si="79"/>
        <v>0</v>
      </c>
      <c r="Q125" s="88">
        <f t="shared" si="80"/>
        <v>-14.957516339869386</v>
      </c>
      <c r="R125" s="431">
        <f t="shared" si="81"/>
        <v>0.83543074931684047</v>
      </c>
      <c r="S125" s="500"/>
      <c r="T125" s="50">
        <v>0.7534722222222221</v>
      </c>
      <c r="U125" s="50">
        <v>0.80069444444444438</v>
      </c>
      <c r="V125" s="231">
        <v>5</v>
      </c>
      <c r="W125" s="243">
        <f t="shared" ref="W125:W133" si="85">(U125-T125)*24*60</f>
        <v>68.000000000000085</v>
      </c>
      <c r="X125" s="64"/>
      <c r="Y125" s="64"/>
      <c r="Z125" s="54"/>
      <c r="AA125" s="54"/>
      <c r="AB125" s="451"/>
      <c r="AC125" s="451"/>
      <c r="AD125" s="438"/>
      <c r="AE125" s="438"/>
      <c r="AF125" s="48">
        <f t="shared" si="61"/>
        <v>-269.23529411764889</v>
      </c>
      <c r="AG125" s="428">
        <f t="shared" si="62"/>
        <v>0.83543074931684058</v>
      </c>
      <c r="AH125" s="464"/>
    </row>
    <row r="126" spans="1:34" ht="19.149999999999999" customHeight="1">
      <c r="A126" s="499"/>
      <c r="B126" s="131" t="s">
        <v>196</v>
      </c>
      <c r="C126" s="438"/>
      <c r="D126" s="42" t="s">
        <v>263</v>
      </c>
      <c r="E126" s="180"/>
      <c r="F126" s="359">
        <v>56.87</v>
      </c>
      <c r="G126" s="57">
        <v>1116</v>
      </c>
      <c r="H126" s="45">
        <f t="shared" si="82"/>
        <v>63466.92</v>
      </c>
      <c r="I126" s="438"/>
      <c r="J126" s="87">
        <v>18</v>
      </c>
      <c r="K126" s="57">
        <v>1636</v>
      </c>
      <c r="L126" s="86">
        <v>90.888888888888886</v>
      </c>
      <c r="M126" s="427">
        <v>18</v>
      </c>
      <c r="N126" s="57">
        <f t="shared" si="83"/>
        <v>1395.0000000000005</v>
      </c>
      <c r="O126" s="86">
        <f t="shared" si="84"/>
        <v>77.500000000000028</v>
      </c>
      <c r="P126" s="54">
        <f t="shared" si="79"/>
        <v>0</v>
      </c>
      <c r="Q126" s="88">
        <f t="shared" si="80"/>
        <v>-13.388888888888857</v>
      </c>
      <c r="R126" s="431">
        <f t="shared" si="81"/>
        <v>0.8526894865525676</v>
      </c>
      <c r="S126" s="500"/>
      <c r="T126" s="50">
        <v>0.80624999999999991</v>
      </c>
      <c r="U126" s="50">
        <v>0.83958333333333324</v>
      </c>
      <c r="V126" s="231">
        <v>8</v>
      </c>
      <c r="W126" s="421">
        <f t="shared" si="85"/>
        <v>47.999999999999986</v>
      </c>
      <c r="X126" s="64"/>
      <c r="Y126" s="64"/>
      <c r="Z126" s="54"/>
      <c r="AA126" s="54"/>
      <c r="AB126" s="451"/>
      <c r="AC126" s="451"/>
      <c r="AD126" s="438"/>
      <c r="AE126" s="438"/>
      <c r="AF126" s="108">
        <f t="shared" si="61"/>
        <v>-240.99999999999955</v>
      </c>
      <c r="AG126" s="109">
        <f t="shared" si="62"/>
        <v>0.85268948655256749</v>
      </c>
      <c r="AH126" s="464"/>
    </row>
    <row r="127" spans="1:34" ht="19.149999999999999" customHeight="1">
      <c r="A127" s="499"/>
      <c r="B127" s="131" t="s">
        <v>196</v>
      </c>
      <c r="C127" s="226"/>
      <c r="D127" s="82" t="s">
        <v>264</v>
      </c>
      <c r="E127" s="83"/>
      <c r="F127" s="359">
        <v>54.09</v>
      </c>
      <c r="G127" s="212">
        <v>1095</v>
      </c>
      <c r="H127" s="45">
        <f t="shared" si="82"/>
        <v>59228.55</v>
      </c>
      <c r="I127" s="224"/>
      <c r="J127" s="87">
        <v>17</v>
      </c>
      <c r="K127" s="57">
        <v>1565</v>
      </c>
      <c r="L127" s="86">
        <v>92.058823529411768</v>
      </c>
      <c r="M127" s="422">
        <v>18</v>
      </c>
      <c r="N127" s="177">
        <f t="shared" si="83"/>
        <v>1340.8163265306125</v>
      </c>
      <c r="O127" s="241">
        <f t="shared" si="84"/>
        <v>74.489795918367363</v>
      </c>
      <c r="P127" s="108">
        <f t="shared" si="79"/>
        <v>1</v>
      </c>
      <c r="Q127" s="185">
        <f t="shared" si="80"/>
        <v>-17.569027611044405</v>
      </c>
      <c r="R127" s="109">
        <f t="shared" si="81"/>
        <v>0.80915433265958159</v>
      </c>
      <c r="S127" s="500"/>
      <c r="T127" s="50">
        <v>0.84444444444444433</v>
      </c>
      <c r="U127" s="50">
        <v>0.8784722222222221</v>
      </c>
      <c r="V127" s="424">
        <v>7</v>
      </c>
      <c r="W127" s="243">
        <f t="shared" si="85"/>
        <v>48.999999999999986</v>
      </c>
      <c r="X127" s="64"/>
      <c r="Y127" s="64"/>
      <c r="Z127" s="54"/>
      <c r="AA127" s="54"/>
      <c r="AB127" s="451"/>
      <c r="AC127" s="451"/>
      <c r="AD127" s="438"/>
      <c r="AE127" s="438">
        <v>1</v>
      </c>
      <c r="AF127" s="108">
        <f t="shared" si="61"/>
        <v>-224.18367346938749</v>
      </c>
      <c r="AG127" s="109">
        <f t="shared" si="62"/>
        <v>0.85675164634543932</v>
      </c>
      <c r="AH127" s="464"/>
    </row>
    <row r="128" spans="1:34" ht="19.149999999999999" customHeight="1">
      <c r="A128" s="499"/>
      <c r="B128" s="131" t="s">
        <v>196</v>
      </c>
      <c r="C128" s="160"/>
      <c r="D128" s="59" t="s">
        <v>265</v>
      </c>
      <c r="E128" s="83"/>
      <c r="F128" s="359">
        <v>47.6</v>
      </c>
      <c r="G128" s="57">
        <v>1546</v>
      </c>
      <c r="H128" s="45">
        <f t="shared" si="82"/>
        <v>73589.600000000006</v>
      </c>
      <c r="I128" s="438"/>
      <c r="J128" s="87">
        <v>19</v>
      </c>
      <c r="K128" s="57">
        <v>1440</v>
      </c>
      <c r="L128" s="86">
        <v>75.78947368421052</v>
      </c>
      <c r="M128" s="87">
        <v>19</v>
      </c>
      <c r="N128" s="57">
        <f t="shared" si="83"/>
        <v>1270.6849315068484</v>
      </c>
      <c r="O128" s="86">
        <f t="shared" si="84"/>
        <v>66.878154289834129</v>
      </c>
      <c r="P128" s="54">
        <f t="shared" si="79"/>
        <v>0</v>
      </c>
      <c r="Q128" s="88">
        <f t="shared" si="80"/>
        <v>-8.9113193943763918</v>
      </c>
      <c r="R128" s="431">
        <f t="shared" si="81"/>
        <v>0.88242009132420041</v>
      </c>
      <c r="S128" s="500"/>
      <c r="T128" s="50">
        <v>0.89444444444444438</v>
      </c>
      <c r="U128" s="50">
        <v>0.94513888888888886</v>
      </c>
      <c r="V128" s="424">
        <v>23</v>
      </c>
      <c r="W128" s="243">
        <f t="shared" si="85"/>
        <v>73.000000000000057</v>
      </c>
      <c r="X128" s="64">
        <v>0.88263888888888886</v>
      </c>
      <c r="Y128" s="64">
        <v>0.8930555555555556</v>
      </c>
      <c r="Z128" s="54"/>
      <c r="AA128" s="54"/>
      <c r="AB128" s="451"/>
      <c r="AC128" s="451"/>
      <c r="AD128" s="438"/>
      <c r="AE128" s="438"/>
      <c r="AF128" s="108">
        <f t="shared" si="61"/>
        <v>-169.31506849315156</v>
      </c>
      <c r="AG128" s="109">
        <f t="shared" si="62"/>
        <v>0.8824200913242003</v>
      </c>
      <c r="AH128" s="464"/>
    </row>
    <row r="129" spans="1:34" ht="19.149999999999999" customHeight="1">
      <c r="A129" s="499"/>
      <c r="B129" s="131">
        <v>0</v>
      </c>
      <c r="C129" s="160"/>
      <c r="D129" s="59"/>
      <c r="E129" s="60"/>
      <c r="F129" s="359" t="s">
        <v>105</v>
      </c>
      <c r="G129" s="57"/>
      <c r="H129" s="45">
        <f t="shared" si="82"/>
        <v>0</v>
      </c>
      <c r="I129" s="438"/>
      <c r="J129" s="87"/>
      <c r="K129" s="57"/>
      <c r="L129" s="86"/>
      <c r="M129" s="427"/>
      <c r="N129" s="57"/>
      <c r="O129" s="86"/>
      <c r="P129" s="54"/>
      <c r="Q129" s="88"/>
      <c r="R129" s="431"/>
      <c r="S129" s="500"/>
      <c r="T129" s="50"/>
      <c r="U129" s="50"/>
      <c r="V129" s="424"/>
      <c r="W129" s="421">
        <f t="shared" si="85"/>
        <v>0</v>
      </c>
      <c r="X129" s="64"/>
      <c r="Y129" s="64"/>
      <c r="Z129" s="54"/>
      <c r="AA129" s="54"/>
      <c r="AB129" s="451"/>
      <c r="AC129" s="451"/>
      <c r="AD129" s="438"/>
      <c r="AE129" s="438"/>
      <c r="AF129" s="108"/>
      <c r="AG129" s="109"/>
      <c r="AH129" s="464"/>
    </row>
    <row r="130" spans="1:34" ht="19.149999999999999" customHeight="1">
      <c r="A130" s="499"/>
      <c r="B130" s="203">
        <v>0</v>
      </c>
      <c r="C130" s="160"/>
      <c r="D130" s="59"/>
      <c r="E130" s="60"/>
      <c r="F130" s="359" t="s">
        <v>105</v>
      </c>
      <c r="G130" s="57"/>
      <c r="H130" s="45">
        <f t="shared" si="82"/>
        <v>0</v>
      </c>
      <c r="I130" s="438"/>
      <c r="J130" s="87"/>
      <c r="K130" s="57"/>
      <c r="L130" s="86"/>
      <c r="M130" s="427"/>
      <c r="N130" s="177"/>
      <c r="O130" s="241"/>
      <c r="P130" s="108"/>
      <c r="Q130" s="185"/>
      <c r="R130" s="109"/>
      <c r="S130" s="500"/>
      <c r="T130" s="50"/>
      <c r="U130" s="50"/>
      <c r="V130" s="424"/>
      <c r="W130" s="243">
        <f t="shared" si="85"/>
        <v>0</v>
      </c>
      <c r="X130" s="64"/>
      <c r="Y130" s="64"/>
      <c r="Z130" s="54"/>
      <c r="AA130" s="54"/>
      <c r="AB130" s="451"/>
      <c r="AC130" s="451"/>
      <c r="AD130" s="438"/>
      <c r="AE130" s="438"/>
      <c r="AF130" s="65"/>
      <c r="AG130" s="429"/>
      <c r="AH130" s="464"/>
    </row>
    <row r="131" spans="1:34" ht="19.149999999999999" customHeight="1">
      <c r="A131" s="499"/>
      <c r="B131" s="203">
        <v>0</v>
      </c>
      <c r="C131" s="160"/>
      <c r="D131" s="59"/>
      <c r="E131" s="83"/>
      <c r="F131" s="359" t="s">
        <v>105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1"/>
      <c r="S131" s="500"/>
      <c r="T131" s="50"/>
      <c r="U131" s="50"/>
      <c r="V131" s="424"/>
      <c r="W131" s="243">
        <f t="shared" si="85"/>
        <v>0</v>
      </c>
      <c r="X131" s="64"/>
      <c r="Y131" s="64"/>
      <c r="Z131" s="54"/>
      <c r="AA131" s="54"/>
      <c r="AB131" s="451"/>
      <c r="AC131" s="451"/>
      <c r="AD131" s="438"/>
      <c r="AE131" s="438"/>
      <c r="AF131" s="65"/>
      <c r="AG131" s="429"/>
      <c r="AH131" s="464"/>
    </row>
    <row r="132" spans="1:34" ht="19.149999999999999" customHeight="1">
      <c r="A132" s="499"/>
      <c r="B132" s="203">
        <v>0</v>
      </c>
      <c r="C132" s="160"/>
      <c r="D132" s="59"/>
      <c r="E132" s="60"/>
      <c r="F132" s="359" t="s">
        <v>105</v>
      </c>
      <c r="G132" s="57"/>
      <c r="H132" s="45">
        <f t="shared" si="82"/>
        <v>0</v>
      </c>
      <c r="I132" s="438"/>
      <c r="J132" s="87"/>
      <c r="K132" s="57"/>
      <c r="L132" s="86"/>
      <c r="M132" s="427"/>
      <c r="N132" s="57"/>
      <c r="O132" s="86"/>
      <c r="P132" s="54"/>
      <c r="Q132" s="88"/>
      <c r="R132" s="431"/>
      <c r="S132" s="500"/>
      <c r="T132" s="50"/>
      <c r="U132" s="50"/>
      <c r="V132" s="424"/>
      <c r="W132" s="421">
        <f t="shared" si="85"/>
        <v>0</v>
      </c>
      <c r="X132" s="64"/>
      <c r="Y132" s="64"/>
      <c r="Z132" s="54"/>
      <c r="AA132" s="54"/>
      <c r="AB132" s="451"/>
      <c r="AC132" s="451"/>
      <c r="AD132" s="438"/>
      <c r="AE132" s="438"/>
      <c r="AF132" s="65"/>
      <c r="AG132" s="429"/>
      <c r="AH132" s="464"/>
    </row>
    <row r="133" spans="1:34" ht="19.149999999999999" customHeight="1">
      <c r="A133" s="499"/>
      <c r="B133" s="203">
        <v>0</v>
      </c>
      <c r="C133" s="160"/>
      <c r="D133" s="59"/>
      <c r="E133" s="60"/>
      <c r="F133" s="372" t="s">
        <v>105</v>
      </c>
      <c r="G133" s="57"/>
      <c r="H133" s="244">
        <f>F133*G133</f>
        <v>0</v>
      </c>
      <c r="I133" s="438"/>
      <c r="J133" s="87"/>
      <c r="K133" s="57"/>
      <c r="L133" s="86"/>
      <c r="M133" s="427"/>
      <c r="N133" s="57"/>
      <c r="O133" s="86"/>
      <c r="P133" s="54"/>
      <c r="Q133" s="88"/>
      <c r="R133" s="431"/>
      <c r="S133" s="500"/>
      <c r="T133" s="50"/>
      <c r="U133" s="50"/>
      <c r="V133" s="424"/>
      <c r="W133" s="243">
        <f t="shared" si="85"/>
        <v>0</v>
      </c>
      <c r="X133" s="64"/>
      <c r="Y133" s="64"/>
      <c r="Z133" s="54"/>
      <c r="AA133" s="54"/>
      <c r="AB133" s="451"/>
      <c r="AC133" s="451"/>
      <c r="AD133" s="438"/>
      <c r="AE133" s="438"/>
      <c r="AF133" s="65"/>
      <c r="AG133" s="429"/>
      <c r="AH133" s="464"/>
    </row>
    <row r="134" spans="1:34" ht="19.149999999999999" customHeight="1">
      <c r="A134" s="499"/>
      <c r="B134" s="171">
        <v>0</v>
      </c>
      <c r="C134" s="100" t="s">
        <v>268</v>
      </c>
      <c r="D134" s="478" t="s">
        <v>118</v>
      </c>
      <c r="E134" s="478"/>
      <c r="F134" s="369"/>
      <c r="G134" s="101"/>
      <c r="H134" s="102"/>
      <c r="I134" s="245"/>
      <c r="J134" s="246">
        <v>18.571428571428573</v>
      </c>
      <c r="K134" s="246">
        <v>1506</v>
      </c>
      <c r="L134" s="247">
        <v>81.623989946855929</v>
      </c>
      <c r="M134" s="246">
        <f t="shared" ref="M134:O134" si="86">AVERAGE(M122:M133)</f>
        <v>18.714285714285715</v>
      </c>
      <c r="N134" s="246">
        <f t="shared" si="86"/>
        <v>1316.9193918866772</v>
      </c>
      <c r="O134" s="247">
        <f t="shared" si="86"/>
        <v>70.675937138807043</v>
      </c>
      <c r="P134" s="51">
        <f t="shared" ref="P134:P142" si="87">M134-J134</f>
        <v>0.14285714285714235</v>
      </c>
      <c r="Q134" s="142">
        <f t="shared" ref="Q134:Q142" si="88">O134-L134</f>
        <v>-10.948052808048885</v>
      </c>
      <c r="R134" s="248">
        <f t="shared" ref="R134:R142" si="89">O134/L134</f>
        <v>0.86587211902803352</v>
      </c>
      <c r="S134" s="463"/>
      <c r="T134" s="50"/>
      <c r="U134" s="50"/>
      <c r="V134" s="424"/>
      <c r="W134" s="424"/>
      <c r="X134" s="53"/>
      <c r="Y134" s="53"/>
      <c r="Z134" s="106">
        <f>SUM(Z122:Z133)</f>
        <v>0</v>
      </c>
      <c r="AA134" s="106">
        <f>SUM(AA122:AA133)</f>
        <v>0</v>
      </c>
      <c r="AB134" s="451"/>
      <c r="AC134" s="451"/>
      <c r="AD134" s="107">
        <f>SUM(AD122:AD133)</f>
        <v>0</v>
      </c>
      <c r="AE134" s="107">
        <f>SUM(AE122:AE133)</f>
        <v>1</v>
      </c>
      <c r="AF134" s="48">
        <f t="shared" si="61"/>
        <v>-189.0806081133228</v>
      </c>
      <c r="AG134" s="428">
        <f t="shared" si="62"/>
        <v>0.8744484673882319</v>
      </c>
      <c r="AH134" s="464"/>
    </row>
    <row r="135" spans="1:34" ht="19.149999999999999" customHeight="1">
      <c r="A135" s="501" t="s">
        <v>269</v>
      </c>
      <c r="B135" s="424" t="s">
        <v>196</v>
      </c>
      <c r="C135" s="438"/>
      <c r="D135" s="82" t="s">
        <v>270</v>
      </c>
      <c r="E135" s="83"/>
      <c r="F135" s="359">
        <v>53.68</v>
      </c>
      <c r="G135" s="57">
        <v>995</v>
      </c>
      <c r="H135" s="249">
        <f t="shared" ref="H135:H146" si="90">F135*G135</f>
        <v>53411.6</v>
      </c>
      <c r="I135" s="438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1356.8181818181818</v>
      </c>
      <c r="O135" s="116">
        <f t="shared" ref="O135:O142" si="92">N135/M135</f>
        <v>84.80113636363636</v>
      </c>
      <c r="P135" s="54">
        <f t="shared" si="87"/>
        <v>0</v>
      </c>
      <c r="Q135" s="88">
        <f t="shared" si="88"/>
        <v>-8.9488636363636402</v>
      </c>
      <c r="R135" s="431">
        <f t="shared" si="89"/>
        <v>0.90454545454545454</v>
      </c>
      <c r="S135" s="498">
        <f>R147</f>
        <v>0.89760749521569028</v>
      </c>
      <c r="T135" s="250">
        <v>0.5</v>
      </c>
      <c r="U135" s="50">
        <v>0.53055555555555556</v>
      </c>
      <c r="V135" s="145">
        <v>5</v>
      </c>
      <c r="W135" s="251">
        <f t="shared" ref="W135:W147" si="93">(U135-T135)*24*60</f>
        <v>44</v>
      </c>
      <c r="X135" s="426"/>
      <c r="Y135" s="426"/>
      <c r="Z135" s="54"/>
      <c r="AA135" s="54"/>
      <c r="AB135" s="451"/>
      <c r="AC135" s="451"/>
      <c r="AD135" s="438"/>
      <c r="AE135" s="438"/>
      <c r="AF135" s="117">
        <f t="shared" si="61"/>
        <v>-143.18181818181824</v>
      </c>
      <c r="AG135" s="121">
        <f t="shared" si="62"/>
        <v>0.90454545454545454</v>
      </c>
      <c r="AH135" s="472">
        <f>AG147</f>
        <v>0.898148963141149</v>
      </c>
    </row>
    <row r="136" spans="1:34" ht="19.149999999999999" customHeight="1">
      <c r="A136" s="502"/>
      <c r="B136" s="424" t="s">
        <v>196</v>
      </c>
      <c r="C136" s="438"/>
      <c r="D136" s="82" t="s">
        <v>271</v>
      </c>
      <c r="E136" s="252"/>
      <c r="F136" s="359">
        <v>57.734999999999999</v>
      </c>
      <c r="G136" s="57">
        <v>1874</v>
      </c>
      <c r="H136" s="84">
        <f t="shared" si="90"/>
        <v>108195.39</v>
      </c>
      <c r="I136" s="438"/>
      <c r="J136" s="46">
        <v>16</v>
      </c>
      <c r="K136" s="57">
        <v>1565</v>
      </c>
      <c r="L136" s="86">
        <v>97.8125</v>
      </c>
      <c r="M136" s="427">
        <v>16</v>
      </c>
      <c r="N136" s="57">
        <f t="shared" si="91"/>
        <v>1371.2195121951213</v>
      </c>
      <c r="O136" s="86">
        <f t="shared" si="92"/>
        <v>85.701219512195081</v>
      </c>
      <c r="P136" s="54">
        <f t="shared" si="87"/>
        <v>0</v>
      </c>
      <c r="Q136" s="88">
        <f t="shared" si="88"/>
        <v>-12.111280487804919</v>
      </c>
      <c r="R136" s="431">
        <f t="shared" si="89"/>
        <v>0.87617860204161102</v>
      </c>
      <c r="S136" s="498"/>
      <c r="T136" s="250">
        <v>0.53611111111111109</v>
      </c>
      <c r="U136" s="50">
        <v>0.59305555555555556</v>
      </c>
      <c r="V136" s="145">
        <v>8</v>
      </c>
      <c r="W136" s="251">
        <f t="shared" si="93"/>
        <v>82.000000000000028</v>
      </c>
      <c r="X136" s="53"/>
      <c r="Y136" s="53"/>
      <c r="Z136" s="54"/>
      <c r="AA136" s="54"/>
      <c r="AB136" s="451"/>
      <c r="AC136" s="451"/>
      <c r="AD136" s="438">
        <v>1</v>
      </c>
      <c r="AE136" s="438"/>
      <c r="AF136" s="48">
        <f t="shared" si="61"/>
        <v>-193.7804878048787</v>
      </c>
      <c r="AG136" s="126">
        <f t="shared" si="62"/>
        <v>0.87617860204161102</v>
      </c>
      <c r="AH136" s="472"/>
    </row>
    <row r="137" spans="1:34" ht="19.149999999999999" customHeight="1">
      <c r="A137" s="502"/>
      <c r="B137" s="424" t="s">
        <v>196</v>
      </c>
      <c r="C137" s="438"/>
      <c r="D137" s="82" t="s">
        <v>212</v>
      </c>
      <c r="E137" s="83"/>
      <c r="F137" s="359">
        <v>54.09</v>
      </c>
      <c r="G137" s="212">
        <v>1176</v>
      </c>
      <c r="H137" s="84">
        <f t="shared" si="90"/>
        <v>63609.840000000004</v>
      </c>
      <c r="I137" s="224">
        <v>1</v>
      </c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1"/>
        <v>1282.9090909090919</v>
      </c>
      <c r="O137" s="86">
        <f t="shared" si="92"/>
        <v>71.272727272727323</v>
      </c>
      <c r="P137" s="54">
        <f t="shared" si="87"/>
        <v>0</v>
      </c>
      <c r="Q137" s="88">
        <f t="shared" si="88"/>
        <v>-12.060606060606005</v>
      </c>
      <c r="R137" s="431">
        <f t="shared" si="89"/>
        <v>0.85527272727272796</v>
      </c>
      <c r="S137" s="498"/>
      <c r="T137" s="50">
        <v>0.60833333333333328</v>
      </c>
      <c r="U137" s="50">
        <v>0.6465277777777777</v>
      </c>
      <c r="V137" s="253">
        <v>22</v>
      </c>
      <c r="W137" s="251">
        <f t="shared" si="93"/>
        <v>54.999999999999964</v>
      </c>
      <c r="X137" s="53">
        <v>0.59722222222222221</v>
      </c>
      <c r="Y137" s="53">
        <v>0.60763888888888895</v>
      </c>
      <c r="Z137" s="54"/>
      <c r="AA137" s="54"/>
      <c r="AB137" s="451"/>
      <c r="AC137" s="451"/>
      <c r="AD137" s="438"/>
      <c r="AE137" s="438"/>
      <c r="AF137" s="48">
        <f t="shared" si="61"/>
        <v>-217.0909090909081</v>
      </c>
      <c r="AG137" s="126">
        <f t="shared" si="62"/>
        <v>0.85527272727272796</v>
      </c>
      <c r="AH137" s="472"/>
    </row>
    <row r="138" spans="1:34" ht="19.149999999999999" customHeight="1">
      <c r="A138" s="502"/>
      <c r="B138" s="424" t="s">
        <v>196</v>
      </c>
      <c r="C138" s="226"/>
      <c r="D138" s="82" t="s">
        <v>272</v>
      </c>
      <c r="E138" s="83"/>
      <c r="F138" s="359">
        <v>50.67</v>
      </c>
      <c r="G138" s="57">
        <v>939</v>
      </c>
      <c r="H138" s="84">
        <f t="shared" si="90"/>
        <v>47579.130000000005</v>
      </c>
      <c r="I138" s="438"/>
      <c r="J138" s="87">
        <v>17</v>
      </c>
      <c r="K138" s="57">
        <v>1500</v>
      </c>
      <c r="L138" s="86">
        <v>88.235294117647058</v>
      </c>
      <c r="M138" s="232">
        <v>17</v>
      </c>
      <c r="N138" s="57">
        <f t="shared" si="91"/>
        <v>1341.4285714285711</v>
      </c>
      <c r="O138" s="86">
        <f t="shared" si="92"/>
        <v>78.907563025210067</v>
      </c>
      <c r="P138" s="54">
        <f t="shared" si="87"/>
        <v>0</v>
      </c>
      <c r="Q138" s="88">
        <f t="shared" si="88"/>
        <v>-9.3277310924369914</v>
      </c>
      <c r="R138" s="437">
        <f t="shared" si="89"/>
        <v>0.89428571428571413</v>
      </c>
      <c r="S138" s="498"/>
      <c r="T138" s="50">
        <v>0.70833333333333337</v>
      </c>
      <c r="U138" s="50">
        <v>0.73750000000000004</v>
      </c>
      <c r="V138" s="253">
        <v>5</v>
      </c>
      <c r="W138" s="251">
        <f t="shared" si="93"/>
        <v>42.000000000000014</v>
      </c>
      <c r="X138" s="53"/>
      <c r="Y138" s="53"/>
      <c r="Z138" s="54"/>
      <c r="AA138" s="54"/>
      <c r="AB138" s="451"/>
      <c r="AC138" s="451"/>
      <c r="AD138" s="438"/>
      <c r="AE138" s="438"/>
      <c r="AF138" s="48">
        <f t="shared" si="61"/>
        <v>-158.5714285714289</v>
      </c>
      <c r="AG138" s="126">
        <f t="shared" si="62"/>
        <v>0.89428571428571402</v>
      </c>
      <c r="AH138" s="472"/>
    </row>
    <row r="139" spans="1:34" ht="19.149999999999999" customHeight="1">
      <c r="A139" s="502"/>
      <c r="B139" s="424" t="s">
        <v>196</v>
      </c>
      <c r="C139" s="434"/>
      <c r="D139" s="42" t="s">
        <v>273</v>
      </c>
      <c r="E139" s="43"/>
      <c r="F139" s="359">
        <v>50.98</v>
      </c>
      <c r="G139" s="57">
        <v>1702</v>
      </c>
      <c r="H139" s="84">
        <f t="shared" si="90"/>
        <v>86767.959999999992</v>
      </c>
      <c r="I139" s="438"/>
      <c r="J139" s="46">
        <v>20</v>
      </c>
      <c r="K139" s="44">
        <v>1440</v>
      </c>
      <c r="L139" s="47">
        <v>72</v>
      </c>
      <c r="M139" s="232">
        <v>20</v>
      </c>
      <c r="N139" s="57">
        <f t="shared" si="91"/>
        <v>1326.2337662337654</v>
      </c>
      <c r="O139" s="86">
        <f t="shared" si="92"/>
        <v>66.311688311688272</v>
      </c>
      <c r="P139" s="54">
        <f t="shared" si="87"/>
        <v>0</v>
      </c>
      <c r="Q139" s="88">
        <f t="shared" si="88"/>
        <v>-5.6883116883117282</v>
      </c>
      <c r="R139" s="431">
        <f t="shared" si="89"/>
        <v>0.92099567099567048</v>
      </c>
      <c r="S139" s="498"/>
      <c r="T139" s="50">
        <v>0.74236111111111114</v>
      </c>
      <c r="U139" s="50">
        <v>0.79583333333333339</v>
      </c>
      <c r="V139" s="254">
        <v>7</v>
      </c>
      <c r="W139" s="251">
        <f t="shared" si="93"/>
        <v>77.000000000000043</v>
      </c>
      <c r="X139" s="53"/>
      <c r="Y139" s="53"/>
      <c r="Z139" s="54"/>
      <c r="AA139" s="54"/>
      <c r="AB139" s="451"/>
      <c r="AC139" s="451"/>
      <c r="AD139" s="438"/>
      <c r="AE139" s="438"/>
      <c r="AF139" s="48">
        <f t="shared" si="61"/>
        <v>-113.76623376623456</v>
      </c>
      <c r="AG139" s="126">
        <f t="shared" si="62"/>
        <v>0.92099567099567048</v>
      </c>
      <c r="AH139" s="472"/>
    </row>
    <row r="140" spans="1:34" ht="19.149999999999999" customHeight="1">
      <c r="A140" s="503"/>
      <c r="B140" s="424" t="s">
        <v>196</v>
      </c>
      <c r="C140" s="434"/>
      <c r="D140" s="255" t="s">
        <v>274</v>
      </c>
      <c r="E140" s="83"/>
      <c r="F140" s="359">
        <v>54.09</v>
      </c>
      <c r="G140" s="57">
        <v>893</v>
      </c>
      <c r="H140" s="84">
        <f t="shared" si="90"/>
        <v>48302.37</v>
      </c>
      <c r="I140" s="438"/>
      <c r="J140" s="87">
        <v>19</v>
      </c>
      <c r="K140" s="57">
        <v>1500</v>
      </c>
      <c r="L140" s="86">
        <v>78.94736842105263</v>
      </c>
      <c r="M140" s="232">
        <v>19</v>
      </c>
      <c r="N140" s="57">
        <f t="shared" si="91"/>
        <v>1339.4999999999995</v>
      </c>
      <c r="O140" s="86">
        <f t="shared" si="92"/>
        <v>70.499999999999972</v>
      </c>
      <c r="P140" s="54">
        <f t="shared" si="87"/>
        <v>0</v>
      </c>
      <c r="Q140" s="88">
        <f t="shared" si="88"/>
        <v>-8.4473684210526585</v>
      </c>
      <c r="R140" s="431">
        <f t="shared" si="89"/>
        <v>0.89299999999999968</v>
      </c>
      <c r="S140" s="505"/>
      <c r="T140" s="63">
        <v>0.80069444444444449</v>
      </c>
      <c r="U140" s="256">
        <v>0.82847222222222228</v>
      </c>
      <c r="V140" s="257">
        <v>7</v>
      </c>
      <c r="W140" s="251">
        <f t="shared" si="93"/>
        <v>40.000000000000014</v>
      </c>
      <c r="X140" s="53"/>
      <c r="Y140" s="53"/>
      <c r="Z140" s="54"/>
      <c r="AA140" s="54"/>
      <c r="AB140" s="451"/>
      <c r="AC140" s="451"/>
      <c r="AD140" s="438"/>
      <c r="AE140" s="438"/>
      <c r="AF140" s="48">
        <f t="shared" si="61"/>
        <v>-160.50000000000045</v>
      </c>
      <c r="AG140" s="126">
        <f t="shared" si="62"/>
        <v>0.89299999999999968</v>
      </c>
      <c r="AH140" s="472"/>
    </row>
    <row r="141" spans="1:34" ht="19.149999999999999" customHeight="1">
      <c r="A141" s="503"/>
      <c r="B141" s="424" t="s">
        <v>196</v>
      </c>
      <c r="C141" s="434"/>
      <c r="D141" s="42" t="s">
        <v>275</v>
      </c>
      <c r="E141" s="258"/>
      <c r="F141" s="359">
        <v>50.92</v>
      </c>
      <c r="G141" s="57">
        <v>2043</v>
      </c>
      <c r="H141" s="84">
        <f t="shared" si="90"/>
        <v>104029.56</v>
      </c>
      <c r="I141" s="438"/>
      <c r="J141" s="46">
        <v>19</v>
      </c>
      <c r="K141" s="44">
        <v>1440</v>
      </c>
      <c r="L141" s="47">
        <v>75.78947368421052</v>
      </c>
      <c r="M141" s="232">
        <v>19</v>
      </c>
      <c r="N141" s="57">
        <f t="shared" si="91"/>
        <v>1332.391304347826</v>
      </c>
      <c r="O141" s="86">
        <f t="shared" si="92"/>
        <v>70.125858123569785</v>
      </c>
      <c r="P141" s="54">
        <f t="shared" si="87"/>
        <v>0</v>
      </c>
      <c r="Q141" s="88">
        <f t="shared" si="88"/>
        <v>-5.6636155606407357</v>
      </c>
      <c r="R141" s="431">
        <f t="shared" si="89"/>
        <v>0.9252717391304347</v>
      </c>
      <c r="S141" s="505"/>
      <c r="T141" s="63">
        <v>0.84444444444444455</v>
      </c>
      <c r="U141" s="256">
        <v>0.90833333333333344</v>
      </c>
      <c r="V141" s="55">
        <v>23</v>
      </c>
      <c r="W141" s="251">
        <f t="shared" si="93"/>
        <v>92</v>
      </c>
      <c r="X141" s="53">
        <v>0.83263888888888893</v>
      </c>
      <c r="Y141" s="53">
        <v>0.84305555555555556</v>
      </c>
      <c r="Z141" s="54"/>
      <c r="AA141" s="54"/>
      <c r="AB141" s="451"/>
      <c r="AC141" s="451"/>
      <c r="AD141" s="438"/>
      <c r="AE141" s="438"/>
      <c r="AF141" s="48">
        <f t="shared" si="61"/>
        <v>-107.60869565217399</v>
      </c>
      <c r="AG141" s="126">
        <f t="shared" si="62"/>
        <v>0.9252717391304347</v>
      </c>
      <c r="AH141" s="472"/>
    </row>
    <row r="142" spans="1:34" ht="19.149999999999999" customHeight="1">
      <c r="A142" s="503"/>
      <c r="B142" s="424" t="s">
        <v>196</v>
      </c>
      <c r="C142" s="434"/>
      <c r="D142" s="42" t="s">
        <v>276</v>
      </c>
      <c r="E142" s="258"/>
      <c r="F142" s="359">
        <v>50.67</v>
      </c>
      <c r="G142" s="57">
        <v>993</v>
      </c>
      <c r="H142" s="84">
        <f t="shared" si="90"/>
        <v>50315.310000000005</v>
      </c>
      <c r="I142" s="438"/>
      <c r="J142" s="87">
        <v>17</v>
      </c>
      <c r="K142" s="57">
        <v>1440</v>
      </c>
      <c r="L142" s="86">
        <v>84.705882352941174</v>
      </c>
      <c r="M142" s="232">
        <v>17</v>
      </c>
      <c r="N142" s="57">
        <f t="shared" si="91"/>
        <v>1324</v>
      </c>
      <c r="O142" s="86">
        <f t="shared" si="92"/>
        <v>77.882352941176464</v>
      </c>
      <c r="P142" s="54">
        <f t="shared" si="87"/>
        <v>0</v>
      </c>
      <c r="Q142" s="88">
        <f t="shared" si="88"/>
        <v>-6.8235294117647101</v>
      </c>
      <c r="R142" s="431">
        <f t="shared" si="89"/>
        <v>0.9194444444444444</v>
      </c>
      <c r="S142" s="505"/>
      <c r="T142" s="63">
        <v>0.91319444444444453</v>
      </c>
      <c r="U142" s="256">
        <v>0.94444444444444453</v>
      </c>
      <c r="V142" s="55">
        <v>7</v>
      </c>
      <c r="W142" s="251">
        <f t="shared" si="93"/>
        <v>45</v>
      </c>
      <c r="X142" s="53"/>
      <c r="Y142" s="53"/>
      <c r="Z142" s="54"/>
      <c r="AA142" s="54"/>
      <c r="AB142" s="451"/>
      <c r="AC142" s="451"/>
      <c r="AD142" s="438"/>
      <c r="AE142" s="438"/>
      <c r="AF142" s="48">
        <f t="shared" si="61"/>
        <v>-116</v>
      </c>
      <c r="AG142" s="126">
        <f t="shared" si="62"/>
        <v>0.9194444444444444</v>
      </c>
      <c r="AH142" s="472"/>
    </row>
    <row r="143" spans="1:34" ht="19.149999999999999" customHeight="1">
      <c r="A143" s="503"/>
      <c r="B143" s="424">
        <v>0</v>
      </c>
      <c r="C143" s="259"/>
      <c r="D143" s="82"/>
      <c r="E143" s="83"/>
      <c r="F143" s="359" t="s">
        <v>105</v>
      </c>
      <c r="G143" s="57"/>
      <c r="H143" s="84">
        <f t="shared" si="90"/>
        <v>0</v>
      </c>
      <c r="I143" s="438"/>
      <c r="J143" s="87"/>
      <c r="K143" s="57"/>
      <c r="L143" s="86"/>
      <c r="M143" s="232"/>
      <c r="N143" s="57"/>
      <c r="O143" s="86"/>
      <c r="P143" s="54"/>
      <c r="Q143" s="88"/>
      <c r="R143" s="431"/>
      <c r="S143" s="505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451"/>
      <c r="AC143" s="451"/>
      <c r="AD143" s="438"/>
      <c r="AE143" s="438"/>
      <c r="AF143" s="48">
        <f t="shared" si="61"/>
        <v>0</v>
      </c>
      <c r="AG143" s="126" t="e">
        <f t="shared" si="62"/>
        <v>#DIV/0!</v>
      </c>
      <c r="AH143" s="472"/>
    </row>
    <row r="144" spans="1:34" ht="19.149999999999999" customHeight="1">
      <c r="A144" s="503"/>
      <c r="B144" s="424">
        <v>0</v>
      </c>
      <c r="C144" s="434"/>
      <c r="D144" s="42"/>
      <c r="E144" s="258"/>
      <c r="F144" s="359" t="s">
        <v>105</v>
      </c>
      <c r="G144" s="57"/>
      <c r="H144" s="84">
        <f t="shared" si="90"/>
        <v>0</v>
      </c>
      <c r="I144" s="438"/>
      <c r="J144" s="46"/>
      <c r="K144" s="57"/>
      <c r="L144" s="86"/>
      <c r="M144" s="427"/>
      <c r="N144" s="57"/>
      <c r="O144" s="86"/>
      <c r="P144" s="54"/>
      <c r="Q144" s="88"/>
      <c r="R144" s="437"/>
      <c r="S144" s="505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451"/>
      <c r="AC144" s="451"/>
      <c r="AD144" s="438"/>
      <c r="AE144" s="438"/>
      <c r="AF144" s="48">
        <f t="shared" si="61"/>
        <v>0</v>
      </c>
      <c r="AG144" s="126" t="e">
        <f t="shared" si="62"/>
        <v>#DIV/0!</v>
      </c>
      <c r="AH144" s="472"/>
    </row>
    <row r="145" spans="1:34" ht="19.149999999999999" customHeight="1">
      <c r="A145" s="503"/>
      <c r="B145" s="424">
        <v>0</v>
      </c>
      <c r="C145" s="434"/>
      <c r="D145" s="42"/>
      <c r="E145" s="258"/>
      <c r="F145" s="359" t="s">
        <v>105</v>
      </c>
      <c r="G145" s="57"/>
      <c r="H145" s="84">
        <f t="shared" si="90"/>
        <v>0</v>
      </c>
      <c r="I145" s="438"/>
      <c r="J145" s="87"/>
      <c r="K145" s="57"/>
      <c r="L145" s="86"/>
      <c r="M145" s="427"/>
      <c r="N145" s="57"/>
      <c r="O145" s="86"/>
      <c r="P145" s="54"/>
      <c r="Q145" s="88"/>
      <c r="R145" s="431"/>
      <c r="S145" s="505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451"/>
      <c r="AC145" s="451"/>
      <c r="AD145" s="438"/>
      <c r="AE145" s="438"/>
      <c r="AF145" s="48">
        <f t="shared" si="61"/>
        <v>0</v>
      </c>
      <c r="AG145" s="126" t="e">
        <f t="shared" si="62"/>
        <v>#DIV/0!</v>
      </c>
      <c r="AH145" s="472"/>
    </row>
    <row r="146" spans="1:34" ht="19.149999999999999" customHeight="1">
      <c r="A146" s="503"/>
      <c r="B146" s="426">
        <v>0</v>
      </c>
      <c r="C146" s="259"/>
      <c r="D146" s="260"/>
      <c r="E146" s="258"/>
      <c r="F146" s="359" t="s">
        <v>105</v>
      </c>
      <c r="G146" s="57"/>
      <c r="H146" s="84">
        <f t="shared" si="90"/>
        <v>0</v>
      </c>
      <c r="I146" s="438"/>
      <c r="J146" s="87"/>
      <c r="K146" s="57"/>
      <c r="L146" s="86"/>
      <c r="M146" s="427"/>
      <c r="N146" s="57"/>
      <c r="O146" s="86"/>
      <c r="P146" s="54"/>
      <c r="Q146" s="88"/>
      <c r="R146" s="431"/>
      <c r="S146" s="505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451"/>
      <c r="AC146" s="451"/>
      <c r="AD146" s="438"/>
      <c r="AE146" s="438"/>
      <c r="AF146" s="54"/>
      <c r="AG146" s="431"/>
      <c r="AH146" s="472"/>
    </row>
    <row r="147" spans="1:34" ht="19.149999999999999" customHeight="1">
      <c r="A147" s="504"/>
      <c r="B147" s="261">
        <v>0</v>
      </c>
      <c r="C147" s="100" t="s">
        <v>278</v>
      </c>
      <c r="D147" s="478" t="s">
        <v>118</v>
      </c>
      <c r="E147" s="478"/>
      <c r="F147" s="373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M147:O147" si="94">AVERAGE(M135:M146)</f>
        <v>17.75</v>
      </c>
      <c r="N147" s="246">
        <f t="shared" si="94"/>
        <v>1334.3125533665695</v>
      </c>
      <c r="O147" s="247">
        <f t="shared" si="94"/>
        <v>75.687818193775414</v>
      </c>
      <c r="P147" s="51">
        <f t="shared" ref="P147:P152" si="95">M147-J147</f>
        <v>0</v>
      </c>
      <c r="Q147" s="142">
        <f t="shared" ref="Q147:Q152" si="96">O147-L147</f>
        <v>-8.6339132948726842</v>
      </c>
      <c r="R147" s="262">
        <f t="shared" ref="R147:R152" si="97">O147/L147</f>
        <v>0.89760749521569028</v>
      </c>
      <c r="S147" s="506"/>
      <c r="T147" s="63"/>
      <c r="U147" s="63"/>
      <c r="V147" s="55"/>
      <c r="W147" s="421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51"/>
      <c r="AC147" s="451"/>
      <c r="AD147" s="107">
        <f>SUM(AD135:AD146)</f>
        <v>1</v>
      </c>
      <c r="AE147" s="107">
        <f>SUM(AE135:AE146)</f>
        <v>0</v>
      </c>
      <c r="AF147" s="207">
        <f t="shared" si="61"/>
        <v>-151.31244663343045</v>
      </c>
      <c r="AG147" s="263">
        <f t="shared" si="62"/>
        <v>0.898148963141149</v>
      </c>
      <c r="AH147" s="472"/>
    </row>
    <row r="148" spans="1:34" ht="19.149999999999999" customHeight="1">
      <c r="A148" s="508" t="s">
        <v>279</v>
      </c>
      <c r="B148" s="438" t="s">
        <v>196</v>
      </c>
      <c r="C148" s="122"/>
      <c r="D148" s="176" t="s">
        <v>258</v>
      </c>
      <c r="E148" s="43"/>
      <c r="F148" s="366">
        <v>44.98</v>
      </c>
      <c r="G148" s="57">
        <v>1732</v>
      </c>
      <c r="H148" s="84">
        <f t="shared" ref="H148:H172" si="98">F148*G148</f>
        <v>77905.36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2" si="99">G148/W148*60</f>
        <v>1282.9629629629626</v>
      </c>
      <c r="O148" s="47">
        <f t="shared" ref="O148:O152" si="100">N148/M148</f>
        <v>67.524366471734879</v>
      </c>
      <c r="P148" s="48">
        <f t="shared" si="95"/>
        <v>0</v>
      </c>
      <c r="Q148" s="49">
        <f t="shared" si="96"/>
        <v>-11.423001949317751</v>
      </c>
      <c r="R148" s="428">
        <f t="shared" si="97"/>
        <v>0.85530864197530854</v>
      </c>
      <c r="S148" s="509">
        <f>R160</f>
        <v>0.84500810542372407</v>
      </c>
      <c r="T148" s="250">
        <v>0.70833333333333337</v>
      </c>
      <c r="U148" s="50">
        <v>0.76458333333333339</v>
      </c>
      <c r="V148" s="424">
        <v>5</v>
      </c>
      <c r="W148" s="421">
        <f>(U148-T148)*24*60</f>
        <v>81.000000000000028</v>
      </c>
      <c r="X148" s="53"/>
      <c r="Y148" s="53"/>
      <c r="Z148" s="54"/>
      <c r="AA148" s="54"/>
      <c r="AB148" s="451"/>
      <c r="AC148" s="451"/>
      <c r="AD148" s="438"/>
      <c r="AE148" s="438"/>
      <c r="AF148" s="48">
        <f t="shared" si="61"/>
        <v>-217.03703703703741</v>
      </c>
      <c r="AG148" s="126">
        <f t="shared" si="62"/>
        <v>0.85530864197530843</v>
      </c>
      <c r="AH148" s="472">
        <f>AG160</f>
        <v>0.86395686379037695</v>
      </c>
    </row>
    <row r="149" spans="1:34" ht="19.149999999999999" customHeight="1">
      <c r="A149" s="508"/>
      <c r="B149" s="438" t="s">
        <v>196</v>
      </c>
      <c r="C149" s="224"/>
      <c r="D149" s="255" t="s">
        <v>257</v>
      </c>
      <c r="E149" s="60"/>
      <c r="F149" s="366">
        <v>53.68</v>
      </c>
      <c r="G149" s="57">
        <v>1122</v>
      </c>
      <c r="H149" s="84">
        <f t="shared" si="98"/>
        <v>60228.959999999999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1224.0000000000007</v>
      </c>
      <c r="O149" s="47">
        <f t="shared" si="100"/>
        <v>61.200000000000031</v>
      </c>
      <c r="P149" s="48">
        <f t="shared" si="95"/>
        <v>0</v>
      </c>
      <c r="Q149" s="49">
        <f t="shared" si="96"/>
        <v>-13.799999999999969</v>
      </c>
      <c r="R149" s="428">
        <f t="shared" si="97"/>
        <v>0.81600000000000039</v>
      </c>
      <c r="S149" s="510"/>
      <c r="T149" s="250">
        <v>0.76944444444444449</v>
      </c>
      <c r="U149" s="50">
        <v>0.80763888888888891</v>
      </c>
      <c r="V149" s="424">
        <v>7</v>
      </c>
      <c r="W149" s="421">
        <f t="shared" ref="W149:W159" si="101">(U149-T149)*24*60</f>
        <v>54.999999999999964</v>
      </c>
      <c r="X149" s="53"/>
      <c r="Y149" s="53"/>
      <c r="Z149" s="54"/>
      <c r="AA149" s="54"/>
      <c r="AB149" s="451"/>
      <c r="AC149" s="451"/>
      <c r="AD149" s="438"/>
      <c r="AE149" s="438"/>
      <c r="AF149" s="48">
        <f t="shared" si="61"/>
        <v>-275.99999999999932</v>
      </c>
      <c r="AG149" s="126">
        <f t="shared" si="62"/>
        <v>0.8160000000000005</v>
      </c>
      <c r="AH149" s="511"/>
    </row>
    <row r="150" spans="1:34" ht="19.149999999999999" customHeight="1">
      <c r="A150" s="508"/>
      <c r="B150" s="438" t="s">
        <v>196</v>
      </c>
      <c r="C150" s="224"/>
      <c r="D150" s="179" t="s">
        <v>256</v>
      </c>
      <c r="E150" s="60"/>
      <c r="F150" s="366">
        <v>58.17</v>
      </c>
      <c r="G150" s="57">
        <v>848</v>
      </c>
      <c r="H150" s="84">
        <f t="shared" si="98"/>
        <v>49328.160000000003</v>
      </c>
      <c r="I150" s="264"/>
      <c r="J150" s="87">
        <v>19</v>
      </c>
      <c r="K150" s="57">
        <v>1385</v>
      </c>
      <c r="L150" s="86">
        <v>72.89473684210526</v>
      </c>
      <c r="M150" s="232">
        <v>20</v>
      </c>
      <c r="N150" s="44">
        <f t="shared" si="99"/>
        <v>1240.9756097560971</v>
      </c>
      <c r="O150" s="47">
        <f t="shared" si="100"/>
        <v>62.048780487804855</v>
      </c>
      <c r="P150" s="48">
        <f t="shared" si="95"/>
        <v>1</v>
      </c>
      <c r="Q150" s="49">
        <f t="shared" si="96"/>
        <v>-10.845956354300405</v>
      </c>
      <c r="R150" s="428">
        <f t="shared" si="97"/>
        <v>0.85121070705291857</v>
      </c>
      <c r="S150" s="510"/>
      <c r="T150" s="250">
        <v>0.82361111111111107</v>
      </c>
      <c r="U150" s="50">
        <v>0.8520833333333333</v>
      </c>
      <c r="V150" s="424">
        <v>23</v>
      </c>
      <c r="W150" s="421">
        <f t="shared" si="101"/>
        <v>41.000000000000014</v>
      </c>
      <c r="X150" s="219">
        <v>0.81111111111111101</v>
      </c>
      <c r="Y150" s="219">
        <v>0.8222222222222223</v>
      </c>
      <c r="Z150" s="220"/>
      <c r="AA150" s="220"/>
      <c r="AB150" s="451"/>
      <c r="AC150" s="451"/>
      <c r="AD150" s="438">
        <v>1</v>
      </c>
      <c r="AE150" s="438"/>
      <c r="AF150" s="48">
        <f t="shared" si="61"/>
        <v>-144.02439024390287</v>
      </c>
      <c r="AG150" s="126">
        <f t="shared" si="62"/>
        <v>0.89601127058201957</v>
      </c>
      <c r="AH150" s="511"/>
    </row>
    <row r="151" spans="1:34" s="221" customFormat="1" ht="19.149999999999999" customHeight="1">
      <c r="A151" s="508"/>
      <c r="B151" s="438" t="s">
        <v>196</v>
      </c>
      <c r="C151" s="224"/>
      <c r="D151" s="59" t="s">
        <v>249</v>
      </c>
      <c r="E151" s="60"/>
      <c r="F151" s="366">
        <v>57.73</v>
      </c>
      <c r="G151" s="57">
        <v>819</v>
      </c>
      <c r="H151" s="84">
        <f t="shared" si="98"/>
        <v>47280.869999999995</v>
      </c>
      <c r="I151" s="264"/>
      <c r="J151" s="87">
        <v>16</v>
      </c>
      <c r="K151" s="57">
        <v>1440</v>
      </c>
      <c r="L151" s="86">
        <v>90</v>
      </c>
      <c r="M151" s="232">
        <v>17</v>
      </c>
      <c r="N151" s="44">
        <f t="shared" si="99"/>
        <v>1228.4999999999945</v>
      </c>
      <c r="O151" s="47">
        <f t="shared" si="100"/>
        <v>72.264705882352615</v>
      </c>
      <c r="P151" s="48">
        <f t="shared" si="95"/>
        <v>1</v>
      </c>
      <c r="Q151" s="49">
        <f t="shared" si="96"/>
        <v>-17.735294117647385</v>
      </c>
      <c r="R151" s="428">
        <f t="shared" si="97"/>
        <v>0.80294117647058461</v>
      </c>
      <c r="S151" s="510"/>
      <c r="T151" s="250">
        <v>0.8569444444444444</v>
      </c>
      <c r="U151" s="50">
        <v>0.8847222222222223</v>
      </c>
      <c r="V151" s="424">
        <v>7</v>
      </c>
      <c r="W151" s="421">
        <f t="shared" si="101"/>
        <v>40.000000000000178</v>
      </c>
      <c r="X151" s="219"/>
      <c r="Y151" s="219"/>
      <c r="Z151" s="220"/>
      <c r="AA151" s="220"/>
      <c r="AB151" s="451"/>
      <c r="AC151" s="451"/>
      <c r="AD151" s="224">
        <v>1</v>
      </c>
      <c r="AE151" s="224"/>
      <c r="AF151" s="48">
        <f t="shared" si="61"/>
        <v>-211.50000000000546</v>
      </c>
      <c r="AG151" s="126">
        <f t="shared" si="62"/>
        <v>0.85312499999999625</v>
      </c>
      <c r="AH151" s="511"/>
    </row>
    <row r="152" spans="1:34" s="221" customFormat="1" ht="19.149999999999999" customHeight="1">
      <c r="A152" s="508"/>
      <c r="B152" s="438" t="s">
        <v>196</v>
      </c>
      <c r="C152" s="224"/>
      <c r="D152" s="255" t="s">
        <v>197</v>
      </c>
      <c r="E152" s="60"/>
      <c r="F152" s="366">
        <v>50.67</v>
      </c>
      <c r="G152" s="57">
        <v>1983</v>
      </c>
      <c r="H152" s="84">
        <f t="shared" si="98"/>
        <v>100478.61</v>
      </c>
      <c r="I152" s="264"/>
      <c r="J152" s="87">
        <v>18</v>
      </c>
      <c r="K152" s="57">
        <v>1500</v>
      </c>
      <c r="L152" s="86">
        <v>83.333333333333329</v>
      </c>
      <c r="M152" s="232">
        <v>18</v>
      </c>
      <c r="N152" s="44">
        <f t="shared" si="99"/>
        <v>1352.045454545457</v>
      </c>
      <c r="O152" s="47">
        <f t="shared" si="100"/>
        <v>75.113636363636502</v>
      </c>
      <c r="P152" s="48">
        <f t="shared" si="95"/>
        <v>0</v>
      </c>
      <c r="Q152" s="49">
        <f t="shared" si="96"/>
        <v>-8.2196969696968267</v>
      </c>
      <c r="R152" s="428">
        <f t="shared" si="97"/>
        <v>0.90136363636363803</v>
      </c>
      <c r="S152" s="510"/>
      <c r="T152" s="265">
        <v>0.89027777777777783</v>
      </c>
      <c r="U152" s="63">
        <v>0.95138888888888884</v>
      </c>
      <c r="V152" s="425">
        <v>8</v>
      </c>
      <c r="W152" s="421">
        <f t="shared" si="101"/>
        <v>87.999999999999844</v>
      </c>
      <c r="X152" s="222"/>
      <c r="Y152" s="222"/>
      <c r="Z152" s="220"/>
      <c r="AA152" s="220"/>
      <c r="AB152" s="451"/>
      <c r="AC152" s="451"/>
      <c r="AD152" s="224"/>
      <c r="AE152" s="224"/>
      <c r="AF152" s="48">
        <f t="shared" si="61"/>
        <v>-147.95454545454299</v>
      </c>
      <c r="AG152" s="126">
        <f t="shared" si="62"/>
        <v>0.90136363636363803</v>
      </c>
      <c r="AH152" s="511"/>
    </row>
    <row r="153" spans="1:34" s="221" customFormat="1" ht="19.149999999999999" customHeight="1">
      <c r="A153" s="508"/>
      <c r="B153" s="438">
        <v>0</v>
      </c>
      <c r="C153" s="224"/>
      <c r="D153" s="255"/>
      <c r="E153" s="60"/>
      <c r="F153" s="366" t="s">
        <v>105</v>
      </c>
      <c r="G153" s="57"/>
      <c r="H153" s="84">
        <f t="shared" si="98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28"/>
      <c r="S153" s="510"/>
      <c r="T153" s="265"/>
      <c r="U153" s="63"/>
      <c r="V153" s="425"/>
      <c r="W153" s="421">
        <f t="shared" si="101"/>
        <v>0</v>
      </c>
      <c r="X153" s="222"/>
      <c r="Y153" s="222"/>
      <c r="Z153" s="220"/>
      <c r="AA153" s="220"/>
      <c r="AB153" s="451"/>
      <c r="AC153" s="451"/>
      <c r="AD153" s="224"/>
      <c r="AE153" s="224"/>
      <c r="AF153" s="48">
        <f t="shared" si="61"/>
        <v>0</v>
      </c>
      <c r="AG153" s="126" t="e">
        <f t="shared" si="62"/>
        <v>#DIV/0!</v>
      </c>
      <c r="AH153" s="511"/>
    </row>
    <row r="154" spans="1:34" s="221" customFormat="1" ht="19.149999999999999" customHeight="1">
      <c r="A154" s="508"/>
      <c r="B154" s="438">
        <v>0</v>
      </c>
      <c r="C154" s="224"/>
      <c r="D154" s="255"/>
      <c r="E154" s="60"/>
      <c r="F154" s="366" t="s">
        <v>105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510"/>
      <c r="T154" s="265"/>
      <c r="U154" s="63"/>
      <c r="V154" s="425"/>
      <c r="W154" s="421">
        <f t="shared" si="101"/>
        <v>0</v>
      </c>
      <c r="X154" s="222"/>
      <c r="Y154" s="222"/>
      <c r="Z154" s="220"/>
      <c r="AA154" s="220"/>
      <c r="AB154" s="451"/>
      <c r="AC154" s="451"/>
      <c r="AD154" s="224"/>
      <c r="AE154" s="224"/>
      <c r="AF154" s="48">
        <f t="shared" si="61"/>
        <v>0</v>
      </c>
      <c r="AG154" s="126" t="e">
        <f t="shared" si="62"/>
        <v>#DIV/0!</v>
      </c>
      <c r="AH154" s="511"/>
    </row>
    <row r="155" spans="1:34" s="221" customFormat="1" ht="19.149999999999999" customHeight="1">
      <c r="A155" s="508"/>
      <c r="B155" s="438">
        <v>0</v>
      </c>
      <c r="C155" s="224"/>
      <c r="D155" s="255"/>
      <c r="E155" s="60"/>
      <c r="F155" s="366" t="s">
        <v>105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510"/>
      <c r="T155" s="265"/>
      <c r="U155" s="63"/>
      <c r="V155" s="425"/>
      <c r="W155" s="421">
        <f t="shared" si="101"/>
        <v>0</v>
      </c>
      <c r="X155" s="222"/>
      <c r="Y155" s="222"/>
      <c r="Z155" s="220"/>
      <c r="AA155" s="220"/>
      <c r="AB155" s="451"/>
      <c r="AC155" s="451"/>
      <c r="AD155" s="224"/>
      <c r="AE155" s="224"/>
      <c r="AF155" s="268"/>
      <c r="AG155" s="130"/>
      <c r="AH155" s="511"/>
    </row>
    <row r="156" spans="1:34" s="221" customFormat="1" ht="19.149999999999999" customHeight="1">
      <c r="A156" s="508"/>
      <c r="B156" s="224">
        <v>0</v>
      </c>
      <c r="C156" s="224"/>
      <c r="D156" s="255"/>
      <c r="E156" s="60"/>
      <c r="F156" s="366" t="s">
        <v>105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510"/>
      <c r="T156" s="265"/>
      <c r="U156" s="63"/>
      <c r="V156" s="425"/>
      <c r="W156" s="269">
        <f t="shared" si="101"/>
        <v>0</v>
      </c>
      <c r="X156" s="222"/>
      <c r="Y156" s="222"/>
      <c r="Z156" s="220"/>
      <c r="AA156" s="220"/>
      <c r="AB156" s="451"/>
      <c r="AC156" s="451"/>
      <c r="AD156" s="224"/>
      <c r="AE156" s="224"/>
      <c r="AF156" s="268"/>
      <c r="AG156" s="130"/>
      <c r="AH156" s="511"/>
    </row>
    <row r="157" spans="1:34" s="221" customFormat="1" ht="19.149999999999999" customHeight="1">
      <c r="A157" s="508"/>
      <c r="B157" s="224">
        <v>0</v>
      </c>
      <c r="C157" s="224"/>
      <c r="D157" s="255"/>
      <c r="E157" s="60"/>
      <c r="F157" s="372" t="s">
        <v>105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510"/>
      <c r="T157" s="265"/>
      <c r="U157" s="63"/>
      <c r="V157" s="425"/>
      <c r="W157" s="269">
        <f t="shared" si="101"/>
        <v>0</v>
      </c>
      <c r="X157" s="222"/>
      <c r="Y157" s="222"/>
      <c r="Z157" s="220"/>
      <c r="AA157" s="220"/>
      <c r="AB157" s="451"/>
      <c r="AC157" s="451"/>
      <c r="AD157" s="224"/>
      <c r="AE157" s="224"/>
      <c r="AF157" s="268"/>
      <c r="AG157" s="130"/>
      <c r="AH157" s="511"/>
    </row>
    <row r="158" spans="1:34" s="221" customFormat="1" ht="19.149999999999999" customHeight="1">
      <c r="A158" s="508"/>
      <c r="B158" s="224">
        <v>0</v>
      </c>
      <c r="C158" s="224"/>
      <c r="D158" s="255"/>
      <c r="E158" s="60"/>
      <c r="F158" s="372" t="s">
        <v>105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510"/>
      <c r="T158" s="265"/>
      <c r="U158" s="63"/>
      <c r="V158" s="425"/>
      <c r="W158" s="269">
        <f t="shared" si="101"/>
        <v>0</v>
      </c>
      <c r="X158" s="222"/>
      <c r="Y158" s="222"/>
      <c r="Z158" s="220"/>
      <c r="AA158" s="220"/>
      <c r="AB158" s="451"/>
      <c r="AC158" s="451"/>
      <c r="AD158" s="224"/>
      <c r="AE158" s="224"/>
      <c r="AF158" s="268"/>
      <c r="AG158" s="130"/>
      <c r="AH158" s="511"/>
    </row>
    <row r="159" spans="1:34" s="221" customFormat="1" ht="19.149999999999999" customHeight="1">
      <c r="A159" s="508"/>
      <c r="B159" s="224">
        <v>0</v>
      </c>
      <c r="C159" s="224"/>
      <c r="D159" s="255"/>
      <c r="E159" s="60"/>
      <c r="F159" s="372" t="s">
        <v>105</v>
      </c>
      <c r="G159" s="57"/>
      <c r="H159" s="234">
        <f t="shared" si="98"/>
        <v>0</v>
      </c>
      <c r="I159" s="264"/>
      <c r="J159" s="266"/>
      <c r="K159" s="182"/>
      <c r="L159" s="134"/>
      <c r="M159" s="427"/>
      <c r="N159" s="182"/>
      <c r="O159" s="228"/>
      <c r="P159" s="267"/>
      <c r="Q159" s="74"/>
      <c r="R159" s="130"/>
      <c r="S159" s="510"/>
      <c r="T159" s="265"/>
      <c r="U159" s="63"/>
      <c r="V159" s="425"/>
      <c r="W159" s="270">
        <f t="shared" si="101"/>
        <v>0</v>
      </c>
      <c r="X159" s="222"/>
      <c r="Y159" s="222"/>
      <c r="Z159" s="220"/>
      <c r="AA159" s="220"/>
      <c r="AB159" s="451"/>
      <c r="AC159" s="451"/>
      <c r="AD159" s="224"/>
      <c r="AE159" s="224"/>
      <c r="AF159" s="268"/>
      <c r="AG159" s="130"/>
      <c r="AH159" s="511"/>
    </row>
    <row r="160" spans="1:34" ht="19.149999999999999" customHeight="1">
      <c r="A160" s="508"/>
      <c r="B160" s="271">
        <v>0</v>
      </c>
      <c r="C160" s="272" t="s">
        <v>285</v>
      </c>
      <c r="D160" s="507" t="s">
        <v>118</v>
      </c>
      <c r="E160" s="469"/>
      <c r="F160" s="360"/>
      <c r="G160" s="205"/>
      <c r="H160" s="204"/>
      <c r="I160" s="72"/>
      <c r="J160" s="273">
        <v>18.399999999999999</v>
      </c>
      <c r="K160" s="273">
        <v>1465</v>
      </c>
      <c r="L160" s="274">
        <v>80.035087719298247</v>
      </c>
      <c r="M160" s="273">
        <f t="shared" ref="M160:O160" si="102">AVERAGE(M148:M159)</f>
        <v>18.8</v>
      </c>
      <c r="N160" s="273">
        <f t="shared" si="102"/>
        <v>1265.6968054529023</v>
      </c>
      <c r="O160" s="274">
        <f t="shared" si="102"/>
        <v>67.630297841105772</v>
      </c>
      <c r="P160" s="65">
        <f t="shared" ref="P160:P164" si="103">M160-J160</f>
        <v>0.40000000000000213</v>
      </c>
      <c r="Q160" s="74">
        <f t="shared" ref="Q160:Q164" si="104">O160-L160</f>
        <v>-12.404789878192474</v>
      </c>
      <c r="R160" s="275">
        <f>O160/L160</f>
        <v>0.84500810542372407</v>
      </c>
      <c r="S160" s="510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451"/>
      <c r="AC160" s="451"/>
      <c r="AD160" s="79">
        <f>SUM(AD148:AD159)</f>
        <v>2</v>
      </c>
      <c r="AE160" s="79">
        <f>SUM(AE148:AE159)</f>
        <v>0</v>
      </c>
      <c r="AF160" s="65">
        <f t="shared" si="61"/>
        <v>-199.30319454709775</v>
      </c>
      <c r="AG160" s="130">
        <f t="shared" si="62"/>
        <v>0.86395686379037695</v>
      </c>
      <c r="AH160" s="511"/>
    </row>
    <row r="161" spans="1:36" ht="19.149999999999999" customHeight="1">
      <c r="A161" s="471" t="s">
        <v>286</v>
      </c>
      <c r="B161" s="122" t="s">
        <v>115</v>
      </c>
      <c r="C161" s="122"/>
      <c r="D161" s="82" t="s">
        <v>288</v>
      </c>
      <c r="E161" s="83"/>
      <c r="F161" s="365">
        <v>34.229999999999997</v>
      </c>
      <c r="G161" s="57">
        <v>3526</v>
      </c>
      <c r="H161" s="84">
        <f t="shared" ref="H161:H170" si="105">F161*G161</f>
        <v>120694.98</v>
      </c>
      <c r="I161" s="43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4" si="106">G161/W161*60</f>
        <v>2136.9696969696965</v>
      </c>
      <c r="O161" s="86">
        <f t="shared" ref="O161:O164" si="107">N161/M161</f>
        <v>164.38228438228435</v>
      </c>
      <c r="P161" s="54">
        <f t="shared" si="103"/>
        <v>0</v>
      </c>
      <c r="Q161" s="88">
        <f t="shared" si="104"/>
        <v>-8.6946386946387122</v>
      </c>
      <c r="R161" s="431">
        <f t="shared" ref="R161:R164" si="108">O161/L161</f>
        <v>0.9497643097643097</v>
      </c>
      <c r="S161" s="472">
        <f>R173</f>
        <v>0.91262811450255132</v>
      </c>
      <c r="T161" s="89">
        <v>0.16666666666666666</v>
      </c>
      <c r="U161" s="89">
        <v>0.23541666666666666</v>
      </c>
      <c r="V161" s="438">
        <v>5</v>
      </c>
      <c r="W161" s="90">
        <f t="shared" ref="W161:W172" si="109">(U161-T161)*24*60</f>
        <v>99.000000000000014</v>
      </c>
      <c r="X161" s="96"/>
      <c r="Y161" s="96"/>
      <c r="Z161" s="54"/>
      <c r="AA161" s="54"/>
      <c r="AB161" s="451"/>
      <c r="AC161" s="451"/>
      <c r="AD161" s="438"/>
      <c r="AE161" s="438"/>
      <c r="AF161" s="54">
        <f t="shared" si="61"/>
        <v>-113.03030303030346</v>
      </c>
      <c r="AG161" s="431">
        <f t="shared" si="62"/>
        <v>0.94976430976430959</v>
      </c>
      <c r="AH161" s="472">
        <f>AG173</f>
        <v>0.91665597830487344</v>
      </c>
    </row>
    <row r="162" spans="1:36" ht="19.149999999999999" customHeight="1">
      <c r="A162" s="471"/>
      <c r="B162" s="122" t="s">
        <v>115</v>
      </c>
      <c r="C162" s="122"/>
      <c r="D162" s="82" t="s">
        <v>289</v>
      </c>
      <c r="E162" s="83"/>
      <c r="F162" s="365">
        <v>34.229999999999997</v>
      </c>
      <c r="G162" s="57">
        <v>4166</v>
      </c>
      <c r="H162" s="84">
        <f t="shared" si="105"/>
        <v>142602.18</v>
      </c>
      <c r="I162" s="43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2118.3050847457625</v>
      </c>
      <c r="O162" s="86">
        <f t="shared" si="107"/>
        <v>162.94654498044326</v>
      </c>
      <c r="P162" s="54">
        <f t="shared" si="103"/>
        <v>0</v>
      </c>
      <c r="Q162" s="88">
        <f t="shared" si="104"/>
        <v>-10.130378096479802</v>
      </c>
      <c r="R162" s="431">
        <f t="shared" si="108"/>
        <v>0.9414689265536722</v>
      </c>
      <c r="S162" s="472"/>
      <c r="T162" s="89">
        <v>0.24027777777777778</v>
      </c>
      <c r="U162" s="89">
        <v>0.32222222222222224</v>
      </c>
      <c r="V162" s="438">
        <v>7</v>
      </c>
      <c r="W162" s="90">
        <f t="shared" si="109"/>
        <v>118.00000000000001</v>
      </c>
      <c r="X162" s="96"/>
      <c r="Y162" s="96"/>
      <c r="Z162" s="54"/>
      <c r="AA162" s="54"/>
      <c r="AB162" s="451"/>
      <c r="AC162" s="451"/>
      <c r="AD162" s="438"/>
      <c r="AE162" s="438"/>
      <c r="AF162" s="54">
        <f t="shared" si="61"/>
        <v>-131.69491525423746</v>
      </c>
      <c r="AG162" s="431">
        <f t="shared" si="62"/>
        <v>0.9414689265536722</v>
      </c>
      <c r="AH162" s="472"/>
    </row>
    <row r="163" spans="1:36" ht="19.149999999999999" customHeight="1">
      <c r="A163" s="471"/>
      <c r="B163" s="122" t="s">
        <v>115</v>
      </c>
      <c r="C163" s="122"/>
      <c r="D163" s="252" t="s">
        <v>290</v>
      </c>
      <c r="E163" s="252"/>
      <c r="F163" s="365">
        <v>35.83</v>
      </c>
      <c r="G163" s="57">
        <v>3532.2</v>
      </c>
      <c r="H163" s="84">
        <f t="shared" si="105"/>
        <v>126558.72599999998</v>
      </c>
      <c r="I163" s="43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6"/>
        <v>2098.3366336633671</v>
      </c>
      <c r="O163" s="86">
        <f t="shared" si="107"/>
        <v>190.75787578757883</v>
      </c>
      <c r="P163" s="54">
        <f t="shared" si="103"/>
        <v>0</v>
      </c>
      <c r="Q163" s="88">
        <f t="shared" si="104"/>
        <v>-13.787578757875707</v>
      </c>
      <c r="R163" s="431">
        <f t="shared" si="108"/>
        <v>0.93259405940594098</v>
      </c>
      <c r="S163" s="472"/>
      <c r="T163" s="89">
        <v>0.33750000000000002</v>
      </c>
      <c r="U163" s="89">
        <v>0.40763888888888888</v>
      </c>
      <c r="V163" s="438">
        <v>22</v>
      </c>
      <c r="W163" s="90">
        <f t="shared" si="109"/>
        <v>100.99999999999996</v>
      </c>
      <c r="X163" s="96">
        <v>0.32569444444444445</v>
      </c>
      <c r="Y163" s="96">
        <v>0.3347222222222222</v>
      </c>
      <c r="Z163" s="54"/>
      <c r="AA163" s="54"/>
      <c r="AB163" s="451"/>
      <c r="AC163" s="451"/>
      <c r="AD163" s="438"/>
      <c r="AE163" s="438"/>
      <c r="AF163" s="54">
        <f t="shared" si="61"/>
        <v>-151.66336633663286</v>
      </c>
      <c r="AG163" s="431">
        <f t="shared" si="62"/>
        <v>0.93259405940594098</v>
      </c>
      <c r="AH163" s="472"/>
    </row>
    <row r="164" spans="1:36" ht="19.149999999999999" customHeight="1">
      <c r="A164" s="471"/>
      <c r="B164" s="122" t="s">
        <v>115</v>
      </c>
      <c r="C164" s="122"/>
      <c r="D164" s="277" t="s">
        <v>211</v>
      </c>
      <c r="E164" s="277"/>
      <c r="F164" s="365">
        <v>36.409999999999997</v>
      </c>
      <c r="G164" s="57">
        <v>7511.45</v>
      </c>
      <c r="H164" s="84">
        <f t="shared" si="105"/>
        <v>273491.89449999999</v>
      </c>
      <c r="I164" s="438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6"/>
        <v>2372.0368421052635</v>
      </c>
      <c r="O164" s="86">
        <f t="shared" si="107"/>
        <v>237.20368421052635</v>
      </c>
      <c r="P164" s="54">
        <f t="shared" si="103"/>
        <v>0</v>
      </c>
      <c r="Q164" s="88">
        <f t="shared" si="104"/>
        <v>-39.69631578947363</v>
      </c>
      <c r="R164" s="431">
        <f t="shared" si="108"/>
        <v>0.85664024633631763</v>
      </c>
      <c r="S164" s="472"/>
      <c r="T164" s="89">
        <v>0.44791666666666663</v>
      </c>
      <c r="U164" s="89">
        <v>0.57986111111111105</v>
      </c>
      <c r="V164" s="438">
        <v>5</v>
      </c>
      <c r="W164" s="90">
        <f t="shared" si="109"/>
        <v>189.99999999999997</v>
      </c>
      <c r="X164" s="96"/>
      <c r="Y164" s="96"/>
      <c r="Z164" s="54"/>
      <c r="AA164" s="54"/>
      <c r="AB164" s="451"/>
      <c r="AC164" s="451"/>
      <c r="AD164" s="438"/>
      <c r="AE164" s="438"/>
      <c r="AF164" s="54">
        <f t="shared" si="61"/>
        <v>-396.96315789473647</v>
      </c>
      <c r="AG164" s="431">
        <f t="shared" si="62"/>
        <v>0.85664024633631763</v>
      </c>
      <c r="AH164" s="472"/>
    </row>
    <row r="165" spans="1:36" ht="19.149999999999999" customHeight="1">
      <c r="A165" s="471"/>
      <c r="B165" s="122">
        <v>0</v>
      </c>
      <c r="C165" s="81"/>
      <c r="D165" s="82"/>
      <c r="E165" s="83"/>
      <c r="F165" s="362" t="s">
        <v>105</v>
      </c>
      <c r="G165" s="57"/>
      <c r="H165" s="84">
        <f t="shared" si="105"/>
        <v>0</v>
      </c>
      <c r="I165" s="438"/>
      <c r="J165" s="87"/>
      <c r="K165" s="57"/>
      <c r="L165" s="86"/>
      <c r="M165" s="87"/>
      <c r="N165" s="57"/>
      <c r="O165" s="86"/>
      <c r="P165" s="54"/>
      <c r="Q165" s="88"/>
      <c r="R165" s="431"/>
      <c r="S165" s="472"/>
      <c r="T165" s="89"/>
      <c r="U165" s="89"/>
      <c r="V165" s="438"/>
      <c r="W165" s="90">
        <f t="shared" si="109"/>
        <v>0</v>
      </c>
      <c r="X165" s="96"/>
      <c r="Y165" s="96"/>
      <c r="Z165" s="54"/>
      <c r="AA165" s="54"/>
      <c r="AB165" s="451"/>
      <c r="AC165" s="451"/>
      <c r="AD165" s="438"/>
      <c r="AE165" s="438"/>
      <c r="AF165" s="54">
        <f t="shared" si="61"/>
        <v>0</v>
      </c>
      <c r="AG165" s="431" t="e">
        <f t="shared" si="62"/>
        <v>#DIV/0!</v>
      </c>
      <c r="AH165" s="472"/>
    </row>
    <row r="166" spans="1:36" ht="19.149999999999999" customHeight="1">
      <c r="A166" s="471"/>
      <c r="B166" s="122">
        <v>0</v>
      </c>
      <c r="C166" s="122"/>
      <c r="D166" s="82"/>
      <c r="E166" s="83"/>
      <c r="F166" s="365" t="s">
        <v>105</v>
      </c>
      <c r="G166" s="57"/>
      <c r="H166" s="84">
        <f t="shared" si="105"/>
        <v>0</v>
      </c>
      <c r="I166" s="438"/>
      <c r="J166" s="87"/>
      <c r="K166" s="57"/>
      <c r="L166" s="86"/>
      <c r="M166" s="87"/>
      <c r="N166" s="57"/>
      <c r="O166" s="86"/>
      <c r="P166" s="54"/>
      <c r="Q166" s="88"/>
      <c r="R166" s="431"/>
      <c r="S166" s="472"/>
      <c r="T166" s="89"/>
      <c r="U166" s="89"/>
      <c r="V166" s="438"/>
      <c r="W166" s="90">
        <f t="shared" si="109"/>
        <v>0</v>
      </c>
      <c r="X166" s="96"/>
      <c r="Y166" s="96"/>
      <c r="Z166" s="54"/>
      <c r="AA166" s="54"/>
      <c r="AB166" s="451"/>
      <c r="AC166" s="451"/>
      <c r="AD166" s="438"/>
      <c r="AE166" s="438"/>
      <c r="AF166" s="54">
        <f t="shared" si="61"/>
        <v>0</v>
      </c>
      <c r="AG166" s="431" t="e">
        <f t="shared" si="62"/>
        <v>#DIV/0!</v>
      </c>
      <c r="AH166" s="472"/>
    </row>
    <row r="167" spans="1:36" ht="19.149999999999999" customHeight="1">
      <c r="A167" s="471"/>
      <c r="B167" s="122">
        <v>0</v>
      </c>
      <c r="C167" s="122"/>
      <c r="D167" s="255"/>
      <c r="E167" s="60"/>
      <c r="F167" s="365" t="s">
        <v>105</v>
      </c>
      <c r="G167" s="57"/>
      <c r="H167" s="84">
        <f t="shared" si="105"/>
        <v>0</v>
      </c>
      <c r="I167" s="438"/>
      <c r="J167" s="87"/>
      <c r="K167" s="57"/>
      <c r="L167" s="86"/>
      <c r="M167" s="87"/>
      <c r="N167" s="57"/>
      <c r="O167" s="86"/>
      <c r="P167" s="54"/>
      <c r="Q167" s="88"/>
      <c r="R167" s="431"/>
      <c r="S167" s="472"/>
      <c r="T167" s="89"/>
      <c r="U167" s="89"/>
      <c r="V167" s="438"/>
      <c r="W167" s="90">
        <f t="shared" si="109"/>
        <v>0</v>
      </c>
      <c r="X167" s="96"/>
      <c r="Y167" s="96"/>
      <c r="Z167" s="54"/>
      <c r="AA167" s="54"/>
      <c r="AB167" s="451"/>
      <c r="AC167" s="451"/>
      <c r="AD167" s="438"/>
      <c r="AE167" s="438"/>
      <c r="AF167" s="54">
        <f t="shared" si="61"/>
        <v>0</v>
      </c>
      <c r="AG167" s="431" t="e">
        <f t="shared" si="62"/>
        <v>#DIV/0!</v>
      </c>
      <c r="AH167" s="472"/>
    </row>
    <row r="168" spans="1:36" ht="19.149999999999999" customHeight="1">
      <c r="A168" s="471"/>
      <c r="B168" s="122">
        <v>0</v>
      </c>
      <c r="C168" s="122"/>
      <c r="D168" s="255"/>
      <c r="E168" s="60"/>
      <c r="F168" s="365" t="s">
        <v>105</v>
      </c>
      <c r="G168" s="57"/>
      <c r="H168" s="84">
        <f t="shared" si="105"/>
        <v>0</v>
      </c>
      <c r="I168" s="438"/>
      <c r="J168" s="87"/>
      <c r="K168" s="57"/>
      <c r="L168" s="86"/>
      <c r="M168" s="87"/>
      <c r="N168" s="57"/>
      <c r="O168" s="86"/>
      <c r="P168" s="54"/>
      <c r="Q168" s="88"/>
      <c r="R168" s="431"/>
      <c r="S168" s="472"/>
      <c r="T168" s="89"/>
      <c r="U168" s="89"/>
      <c r="V168" s="438"/>
      <c r="W168" s="90">
        <f t="shared" si="109"/>
        <v>0</v>
      </c>
      <c r="X168" s="96"/>
      <c r="Y168" s="96"/>
      <c r="Z168" s="54"/>
      <c r="AA168" s="54"/>
      <c r="AB168" s="451"/>
      <c r="AC168" s="451"/>
      <c r="AD168" s="438"/>
      <c r="AE168" s="438"/>
      <c r="AF168" s="54">
        <f t="shared" si="61"/>
        <v>0</v>
      </c>
      <c r="AG168" s="431" t="e">
        <f t="shared" si="62"/>
        <v>#DIV/0!</v>
      </c>
      <c r="AH168" s="472"/>
    </row>
    <row r="169" spans="1:36" ht="19.149999999999999" customHeight="1">
      <c r="A169" s="471"/>
      <c r="B169" s="122">
        <v>0</v>
      </c>
      <c r="C169" s="122"/>
      <c r="D169" s="255"/>
      <c r="E169" s="60"/>
      <c r="F169" s="365" t="s">
        <v>105</v>
      </c>
      <c r="G169" s="57"/>
      <c r="H169" s="84">
        <f t="shared" si="105"/>
        <v>0</v>
      </c>
      <c r="I169" s="438"/>
      <c r="J169" s="87"/>
      <c r="K169" s="57"/>
      <c r="L169" s="86"/>
      <c r="M169" s="87"/>
      <c r="N169" s="57"/>
      <c r="O169" s="86"/>
      <c r="P169" s="54"/>
      <c r="Q169" s="88"/>
      <c r="R169" s="431"/>
      <c r="S169" s="472"/>
      <c r="T169" s="89"/>
      <c r="U169" s="89"/>
      <c r="V169" s="438" t="s">
        <v>49</v>
      </c>
      <c r="W169" s="90">
        <f t="shared" si="109"/>
        <v>0</v>
      </c>
      <c r="X169" s="96"/>
      <c r="Y169" s="96"/>
      <c r="Z169" s="54"/>
      <c r="AA169" s="54"/>
      <c r="AB169" s="451"/>
      <c r="AC169" s="451"/>
      <c r="AD169" s="438"/>
      <c r="AE169" s="438"/>
      <c r="AF169" s="54">
        <f t="shared" si="61"/>
        <v>0</v>
      </c>
      <c r="AG169" s="431" t="e">
        <f t="shared" si="62"/>
        <v>#DIV/0!</v>
      </c>
      <c r="AH169" s="472"/>
    </row>
    <row r="170" spans="1:36" ht="19.149999999999999" customHeight="1">
      <c r="A170" s="471"/>
      <c r="B170" s="122">
        <v>0</v>
      </c>
      <c r="C170" s="122"/>
      <c r="D170" s="255"/>
      <c r="E170" s="60"/>
      <c r="F170" s="365" t="s">
        <v>105</v>
      </c>
      <c r="G170" s="57"/>
      <c r="H170" s="84">
        <f t="shared" si="105"/>
        <v>0</v>
      </c>
      <c r="I170" s="438"/>
      <c r="J170" s="87"/>
      <c r="K170" s="57"/>
      <c r="L170" s="86"/>
      <c r="M170" s="87"/>
      <c r="N170" s="57"/>
      <c r="O170" s="86"/>
      <c r="P170" s="54"/>
      <c r="Q170" s="88"/>
      <c r="R170" s="431"/>
      <c r="S170" s="472"/>
      <c r="T170" s="89"/>
      <c r="U170" s="89"/>
      <c r="V170" s="438"/>
      <c r="W170" s="90">
        <f t="shared" si="109"/>
        <v>0</v>
      </c>
      <c r="X170" s="96"/>
      <c r="Y170" s="96"/>
      <c r="Z170" s="54"/>
      <c r="AA170" s="54"/>
      <c r="AB170" s="451"/>
      <c r="AC170" s="451"/>
      <c r="AD170" s="438"/>
      <c r="AE170" s="438"/>
      <c r="AF170" s="54">
        <f t="shared" si="61"/>
        <v>0</v>
      </c>
      <c r="AG170" s="431" t="e">
        <f t="shared" si="62"/>
        <v>#DIV/0!</v>
      </c>
      <c r="AH170" s="472"/>
    </row>
    <row r="171" spans="1:36" ht="19.149999999999999" customHeight="1">
      <c r="A171" s="471"/>
      <c r="B171" s="122">
        <v>0</v>
      </c>
      <c r="C171" s="122"/>
      <c r="D171" s="255"/>
      <c r="E171" s="60"/>
      <c r="F171" s="365" t="s">
        <v>105</v>
      </c>
      <c r="G171" s="57"/>
      <c r="H171" s="84">
        <f t="shared" si="98"/>
        <v>0</v>
      </c>
      <c r="I171" s="438"/>
      <c r="J171" s="87"/>
      <c r="K171" s="57"/>
      <c r="L171" s="86"/>
      <c r="M171" s="87"/>
      <c r="N171" s="57"/>
      <c r="O171" s="86"/>
      <c r="P171" s="54"/>
      <c r="Q171" s="88"/>
      <c r="R171" s="431"/>
      <c r="S171" s="472"/>
      <c r="T171" s="89"/>
      <c r="U171" s="89"/>
      <c r="V171" s="438"/>
      <c r="W171" s="90">
        <f t="shared" si="109"/>
        <v>0</v>
      </c>
      <c r="X171" s="96"/>
      <c r="Y171" s="96"/>
      <c r="Z171" s="54"/>
      <c r="AA171" s="54"/>
      <c r="AB171" s="451"/>
      <c r="AC171" s="451"/>
      <c r="AD171" s="438"/>
      <c r="AE171" s="438"/>
      <c r="AF171" s="54"/>
      <c r="AG171" s="431"/>
      <c r="AH171" s="472"/>
    </row>
    <row r="172" spans="1:36" ht="19.149999999999999" customHeight="1">
      <c r="A172" s="471"/>
      <c r="B172" s="122">
        <v>0</v>
      </c>
      <c r="C172" s="122"/>
      <c r="D172" s="255"/>
      <c r="E172" s="60"/>
      <c r="F172" s="365" t="s">
        <v>105</v>
      </c>
      <c r="G172" s="57"/>
      <c r="H172" s="84">
        <f t="shared" si="98"/>
        <v>0</v>
      </c>
      <c r="I172" s="438"/>
      <c r="J172" s="87"/>
      <c r="K172" s="57"/>
      <c r="L172" s="86"/>
      <c r="M172" s="87"/>
      <c r="N172" s="57"/>
      <c r="O172" s="86"/>
      <c r="P172" s="54"/>
      <c r="Q172" s="88"/>
      <c r="R172" s="431"/>
      <c r="S172" s="472"/>
      <c r="T172" s="89"/>
      <c r="U172" s="89"/>
      <c r="V172" s="438"/>
      <c r="W172" s="90">
        <f t="shared" si="109"/>
        <v>0</v>
      </c>
      <c r="X172" s="96"/>
      <c r="Y172" s="96"/>
      <c r="Z172" s="54"/>
      <c r="AA172" s="54"/>
      <c r="AB172" s="451"/>
      <c r="AC172" s="451"/>
      <c r="AD172" s="438"/>
      <c r="AE172" s="438"/>
      <c r="AF172" s="54"/>
      <c r="AG172" s="431"/>
      <c r="AH172" s="472"/>
    </row>
    <row r="173" spans="1:36" ht="19.149999999999999" customHeight="1">
      <c r="A173" s="471"/>
      <c r="B173" s="122">
        <v>0</v>
      </c>
      <c r="C173" s="100" t="s">
        <v>291</v>
      </c>
      <c r="D173" s="478" t="s">
        <v>118</v>
      </c>
      <c r="E173" s="478"/>
      <c r="F173" s="363"/>
      <c r="G173" s="101"/>
      <c r="H173" s="102"/>
      <c r="I173" s="103"/>
      <c r="J173" s="101">
        <v>11.75</v>
      </c>
      <c r="K173" s="101">
        <v>2379.75</v>
      </c>
      <c r="L173" s="104">
        <v>206.89982517482517</v>
      </c>
      <c r="M173" s="101">
        <f t="shared" ref="M173:O173" si="110">AVERAGE(M161:M172)</f>
        <v>11.75</v>
      </c>
      <c r="N173" s="101">
        <f t="shared" si="110"/>
        <v>2181.4120643710226</v>
      </c>
      <c r="O173" s="104">
        <f t="shared" si="110"/>
        <v>188.8225973402082</v>
      </c>
      <c r="P173" s="54">
        <f>M173-J173</f>
        <v>0</v>
      </c>
      <c r="Q173" s="88">
        <f>O173-L173</f>
        <v>-18.077227834616963</v>
      </c>
      <c r="R173" s="105">
        <f>O173/L173</f>
        <v>0.91262811450255132</v>
      </c>
      <c r="S173" s="4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12"/>
      <c r="AC173" s="512"/>
      <c r="AD173" s="107">
        <f>SUM(AD161:AD172)</f>
        <v>0</v>
      </c>
      <c r="AE173" s="107">
        <f>SUM(AE161:AE172)</f>
        <v>0</v>
      </c>
      <c r="AF173" s="54">
        <f t="shared" si="61"/>
        <v>-198.33793562897745</v>
      </c>
      <c r="AG173" s="431">
        <f t="shared" si="62"/>
        <v>0.91665597830487344</v>
      </c>
      <c r="AH173" s="472"/>
    </row>
    <row r="174" spans="1:36" ht="19.149999999999999" customHeight="1">
      <c r="AJ174" s="279" t="s">
        <v>292</v>
      </c>
    </row>
    <row r="175" spans="1:36" ht="19.149999999999999" customHeight="1">
      <c r="AJ175" s="279" t="s">
        <v>293</v>
      </c>
    </row>
    <row r="176" spans="1:36" ht="19.149999999999999" customHeight="1">
      <c r="AJ176" s="279" t="s">
        <v>294</v>
      </c>
    </row>
    <row r="177" spans="23:36" ht="19.149999999999999" customHeight="1">
      <c r="W177" s="33"/>
      <c r="AJ177" s="279" t="s">
        <v>295</v>
      </c>
    </row>
    <row r="178" spans="23:36" ht="19.149999999999999" customHeight="1">
      <c r="W178" s="33"/>
      <c r="AJ178" s="279" t="s">
        <v>296</v>
      </c>
    </row>
    <row r="179" spans="23:36">
      <c r="W179" s="33"/>
      <c r="AJ179" s="279" t="s">
        <v>297</v>
      </c>
    </row>
    <row r="180" spans="23:36">
      <c r="W180" s="33"/>
      <c r="AJ180" s="279" t="s">
        <v>298</v>
      </c>
    </row>
    <row r="181" spans="23:36">
      <c r="W181" s="33"/>
      <c r="AJ181" s="279" t="s">
        <v>299</v>
      </c>
    </row>
    <row r="182" spans="23:36">
      <c r="W182" s="33"/>
      <c r="AJ182" s="279" t="s">
        <v>300</v>
      </c>
    </row>
    <row r="183" spans="23:36">
      <c r="W183" s="33"/>
      <c r="AJ183" s="279" t="s">
        <v>301</v>
      </c>
    </row>
    <row r="184" spans="23:36">
      <c r="W184" s="33"/>
      <c r="AJ184" s="279" t="s">
        <v>302</v>
      </c>
    </row>
    <row r="185" spans="23:36">
      <c r="W185" s="33"/>
      <c r="AJ185" s="279" t="s">
        <v>303</v>
      </c>
    </row>
    <row r="186" spans="23:36">
      <c r="W186" s="33"/>
      <c r="AJ186" s="279" t="s">
        <v>304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4:Q159 AF125 Q17:Q18 AF155:AF159 AF17:AF29 AF5:AF13 AF36 AF40 AF57:AF70 AF74 AF78 Q57:Q70 Q109:Q117">
    <cfRule type="cellIs" dxfId="3319" priority="3262" operator="lessThan">
      <formula>0</formula>
    </cfRule>
  </conditionalFormatting>
  <conditionalFormatting sqref="AH57 AH70 S43 S123 S95 AH95 S5:S9 AH5:AH9 S134 AH17:AH18 S17:S18 S32 S82 AH82 S57:S70">
    <cfRule type="cellIs" dxfId="3318" priority="3261" operator="lessThan">
      <formula>0.8</formula>
    </cfRule>
  </conditionalFormatting>
  <conditionalFormatting sqref="R147 R173 R30 R121 R95 R43 R134 R82 R154:R159 R17:R18 R57:R70 R109:R117">
    <cfRule type="cellIs" dxfId="3317" priority="3259" operator="lessThan">
      <formula>0.8</formula>
    </cfRule>
    <cfRule type="cellIs" dxfId="3316" priority="3260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57:R70 R109:R117">
    <cfRule type="cellIs" dxfId="3315" priority="3257" operator="greaterThan">
      <formula>1</formula>
    </cfRule>
    <cfRule type="cellIs" dxfId="3314" priority="3258" operator="lessThan">
      <formula>0.8</formula>
    </cfRule>
  </conditionalFormatting>
  <conditionalFormatting sqref="P147 P30 P121 P95 P43 P134 P82 P154:P159 P17:P18 P57:P70 P109:P117">
    <cfRule type="cellIs" dxfId="3313" priority="3256" operator="greaterThan">
      <formula>0</formula>
    </cfRule>
  </conditionalFormatting>
  <conditionalFormatting sqref="S161">
    <cfRule type="cellIs" dxfId="3312" priority="3255" operator="lessThan">
      <formula>0.8</formula>
    </cfRule>
  </conditionalFormatting>
  <conditionalFormatting sqref="Q161:Q166">
    <cfRule type="cellIs" dxfId="3311" priority="3254" operator="lessThan">
      <formula>0</formula>
    </cfRule>
  </conditionalFormatting>
  <conditionalFormatting sqref="R161:R166">
    <cfRule type="cellIs" dxfId="3310" priority="3252" operator="lessThan">
      <formula>0.8</formula>
    </cfRule>
    <cfRule type="cellIs" dxfId="3309" priority="3253" operator="greaterThan">
      <formula>1</formula>
    </cfRule>
  </conditionalFormatting>
  <conditionalFormatting sqref="R161:R166">
    <cfRule type="cellIs" dxfId="3308" priority="3250" operator="greaterThan">
      <formula>1</formula>
    </cfRule>
    <cfRule type="cellIs" dxfId="3307" priority="3251" operator="lessThan">
      <formula>0.8</formula>
    </cfRule>
  </conditionalFormatting>
  <conditionalFormatting sqref="P161:P166">
    <cfRule type="cellIs" dxfId="3306" priority="3249" operator="greaterThan">
      <formula>0</formula>
    </cfRule>
  </conditionalFormatting>
  <conditionalFormatting sqref="Q169:Q172 AF161:AF172">
    <cfRule type="cellIs" dxfId="3305" priority="3248" operator="lessThan">
      <formula>0</formula>
    </cfRule>
  </conditionalFormatting>
  <conditionalFormatting sqref="R169:R172">
    <cfRule type="cellIs" dxfId="3304" priority="3246" operator="lessThan">
      <formula>0.8</formula>
    </cfRule>
    <cfRule type="cellIs" dxfId="3303" priority="3247" operator="greaterThan">
      <formula>1</formula>
    </cfRule>
  </conditionalFormatting>
  <conditionalFormatting sqref="R169:R172 AG161:AG172">
    <cfRule type="cellIs" dxfId="3302" priority="3244" operator="greaterThan">
      <formula>1</formula>
    </cfRule>
    <cfRule type="cellIs" dxfId="3301" priority="3245" operator="lessThan">
      <formula>0.8</formula>
    </cfRule>
  </conditionalFormatting>
  <conditionalFormatting sqref="P169:P172">
    <cfRule type="cellIs" dxfId="3300" priority="3243" operator="greaterThan">
      <formula>0</formula>
    </cfRule>
  </conditionalFormatting>
  <conditionalFormatting sqref="AF145">
    <cfRule type="cellIs" dxfId="3299" priority="3242" operator="lessThan">
      <formula>0</formula>
    </cfRule>
  </conditionalFormatting>
  <conditionalFormatting sqref="AG145">
    <cfRule type="cellIs" dxfId="3298" priority="3240" operator="greaterThan">
      <formula>1</formula>
    </cfRule>
    <cfRule type="cellIs" dxfId="3297" priority="3241" operator="lessThan">
      <formula>0.8</formula>
    </cfRule>
  </conditionalFormatting>
  <conditionalFormatting sqref="AF44:AF54">
    <cfRule type="cellIs" dxfId="3296" priority="3239" operator="lessThan">
      <formula>0</formula>
    </cfRule>
  </conditionalFormatting>
  <conditionalFormatting sqref="AG44:AG54">
    <cfRule type="cellIs" dxfId="3295" priority="3237" operator="greaterThan">
      <formula>1</formula>
    </cfRule>
    <cfRule type="cellIs" dxfId="3294" priority="3238" operator="lessThan">
      <formula>0.8</formula>
    </cfRule>
  </conditionalFormatting>
  <conditionalFormatting sqref="AF83:AF94">
    <cfRule type="cellIs" dxfId="3293" priority="3236" operator="lessThan">
      <formula>0</formula>
    </cfRule>
  </conditionalFormatting>
  <conditionalFormatting sqref="AH83">
    <cfRule type="cellIs" dxfId="3292" priority="3235" operator="lessThan">
      <formula>0.8</formula>
    </cfRule>
  </conditionalFormatting>
  <conditionalFormatting sqref="AG83:AG94">
    <cfRule type="cellIs" dxfId="3291" priority="3233" operator="greaterThan">
      <formula>1</formula>
    </cfRule>
    <cfRule type="cellIs" dxfId="3290" priority="3234" operator="lessThan">
      <formula>0.8</formula>
    </cfRule>
  </conditionalFormatting>
  <conditionalFormatting sqref="S83">
    <cfRule type="cellIs" dxfId="3289" priority="3232" operator="lessThan">
      <formula>0.8</formula>
    </cfRule>
  </conditionalFormatting>
  <conditionalFormatting sqref="AH84">
    <cfRule type="cellIs" dxfId="3288" priority="3231" operator="lessThan">
      <formula>0.8</formula>
    </cfRule>
  </conditionalFormatting>
  <conditionalFormatting sqref="S84">
    <cfRule type="cellIs" dxfId="3287" priority="3230" operator="lessThan">
      <formula>0.8</formula>
    </cfRule>
  </conditionalFormatting>
  <conditionalFormatting sqref="S90">
    <cfRule type="cellIs" dxfId="3286" priority="3229" operator="lessThan">
      <formula>0.8</formula>
    </cfRule>
  </conditionalFormatting>
  <conditionalFormatting sqref="AH90">
    <cfRule type="cellIs" dxfId="3285" priority="3228" operator="lessThan">
      <formula>0.8</formula>
    </cfRule>
  </conditionalFormatting>
  <conditionalFormatting sqref="AF122">
    <cfRule type="cellIs" dxfId="3284" priority="3227" operator="lessThan">
      <formula>0</formula>
    </cfRule>
  </conditionalFormatting>
  <conditionalFormatting sqref="S122">
    <cfRule type="cellIs" dxfId="3283" priority="3226" operator="lessThan">
      <formula>0.8</formula>
    </cfRule>
  </conditionalFormatting>
  <conditionalFormatting sqref="AG122">
    <cfRule type="cellIs" dxfId="3282" priority="3224" operator="greaterThan">
      <formula>1</formula>
    </cfRule>
    <cfRule type="cellIs" dxfId="3281" priority="3225" operator="lessThan">
      <formula>0.8</formula>
    </cfRule>
  </conditionalFormatting>
  <conditionalFormatting sqref="P162:P168">
    <cfRule type="cellIs" dxfId="3280" priority="3218" operator="greaterThan">
      <formula>0</formula>
    </cfRule>
  </conditionalFormatting>
  <conditionalFormatting sqref="R162:R168">
    <cfRule type="cellIs" dxfId="3279" priority="3221" operator="lessThan">
      <formula>0.8</formula>
    </cfRule>
    <cfRule type="cellIs" dxfId="3278" priority="3222" operator="greaterThan">
      <formula>1</formula>
    </cfRule>
  </conditionalFormatting>
  <conditionalFormatting sqref="R162:R168">
    <cfRule type="cellIs" dxfId="3277" priority="3219" operator="greaterThan">
      <formula>1</formula>
    </cfRule>
    <cfRule type="cellIs" dxfId="3276" priority="3220" operator="lessThan">
      <formula>0.8</formula>
    </cfRule>
  </conditionalFormatting>
  <conditionalFormatting sqref="Q162:Q168">
    <cfRule type="cellIs" dxfId="3275" priority="3223" operator="lessThan">
      <formula>0</formula>
    </cfRule>
  </conditionalFormatting>
  <conditionalFormatting sqref="P132:P133">
    <cfRule type="cellIs" dxfId="3274" priority="3211" operator="greaterThan">
      <formula>0</formula>
    </cfRule>
  </conditionalFormatting>
  <conditionalFormatting sqref="AF124 Q132:Q133 AF126:AF133">
    <cfRule type="cellIs" dxfId="3273" priority="3217" operator="lessThan">
      <formula>0</formula>
    </cfRule>
  </conditionalFormatting>
  <conditionalFormatting sqref="S124:S133">
    <cfRule type="cellIs" dxfId="3272" priority="3216" operator="lessThan">
      <formula>0.8</formula>
    </cfRule>
  </conditionalFormatting>
  <conditionalFormatting sqref="R132:R133">
    <cfRule type="cellIs" dxfId="3271" priority="3214" operator="lessThan">
      <formula>0.8</formula>
    </cfRule>
    <cfRule type="cellIs" dxfId="3270" priority="3215" operator="greaterThan">
      <formula>1</formula>
    </cfRule>
  </conditionalFormatting>
  <conditionalFormatting sqref="AG124 R132:R133 AG126:AG133">
    <cfRule type="cellIs" dxfId="3269" priority="3212" operator="greaterThan">
      <formula>1</formula>
    </cfRule>
    <cfRule type="cellIs" dxfId="3268" priority="3213" operator="lessThan">
      <formula>0.8</formula>
    </cfRule>
  </conditionalFormatting>
  <conditionalFormatting sqref="AH109">
    <cfRule type="cellIs" dxfId="3267" priority="3210" operator="lessThan">
      <formula>0.8</formula>
    </cfRule>
  </conditionalFormatting>
  <conditionalFormatting sqref="R160 AG160">
    <cfRule type="cellIs" dxfId="3266" priority="3205" operator="greaterThan">
      <formula>1</formula>
    </cfRule>
    <cfRule type="cellIs" dxfId="3265" priority="3206" operator="lessThan">
      <formula>0.8</formula>
    </cfRule>
  </conditionalFormatting>
  <conditionalFormatting sqref="R160">
    <cfRule type="cellIs" dxfId="3264" priority="3207" operator="lessThan">
      <formula>0.8</formula>
    </cfRule>
    <cfRule type="cellIs" dxfId="3263" priority="3208" operator="greaterThan">
      <formula>1</formula>
    </cfRule>
  </conditionalFormatting>
  <conditionalFormatting sqref="P160">
    <cfRule type="cellIs" dxfId="3262" priority="3204" operator="greaterThan">
      <formula>0</formula>
    </cfRule>
  </conditionalFormatting>
  <conditionalFormatting sqref="AH148">
    <cfRule type="cellIs" dxfId="3261" priority="3203" operator="lessThan">
      <formula>0.8</formula>
    </cfRule>
  </conditionalFormatting>
  <conditionalFormatting sqref="Q160 AF160">
    <cfRule type="cellIs" dxfId="3260" priority="3209" operator="lessThan">
      <formula>0</formula>
    </cfRule>
  </conditionalFormatting>
  <conditionalFormatting sqref="AF148:AF154">
    <cfRule type="cellIs" dxfId="3259" priority="3202" operator="lessThan">
      <formula>0</formula>
    </cfRule>
  </conditionalFormatting>
  <conditionalFormatting sqref="S148">
    <cfRule type="cellIs" dxfId="3258" priority="3201" operator="lessThan">
      <formula>0.8</formula>
    </cfRule>
  </conditionalFormatting>
  <conditionalFormatting sqref="AG148:AG154">
    <cfRule type="cellIs" dxfId="3257" priority="3199" operator="greaterThan">
      <formula>1</formula>
    </cfRule>
    <cfRule type="cellIs" dxfId="3256" priority="3200" operator="lessThan">
      <formula>0.8</formula>
    </cfRule>
  </conditionalFormatting>
  <conditionalFormatting sqref="S86">
    <cfRule type="cellIs" dxfId="3255" priority="3198" operator="lessThan">
      <formula>0.8</formula>
    </cfRule>
  </conditionalFormatting>
  <conditionalFormatting sqref="S88 AH88">
    <cfRule type="cellIs" dxfId="3254" priority="3193" operator="lessThan">
      <formula>0.8</formula>
    </cfRule>
  </conditionalFormatting>
  <conditionalFormatting sqref="AH86">
    <cfRule type="cellIs" dxfId="3253" priority="3197" operator="lessThan">
      <formula>0.8</formula>
    </cfRule>
  </conditionalFormatting>
  <conditionalFormatting sqref="S87">
    <cfRule type="cellIs" dxfId="3252" priority="3196" operator="lessThan">
      <formula>0.8</formula>
    </cfRule>
  </conditionalFormatting>
  <conditionalFormatting sqref="AH87">
    <cfRule type="cellIs" dxfId="3251" priority="3195" operator="lessThan">
      <formula>0.8</formula>
    </cfRule>
  </conditionalFormatting>
  <conditionalFormatting sqref="S89 AH89">
    <cfRule type="cellIs" dxfId="3250" priority="3194" operator="lessThan">
      <formula>0.8</formula>
    </cfRule>
  </conditionalFormatting>
  <conditionalFormatting sqref="AF31 AF35 AF39">
    <cfRule type="cellIs" dxfId="3249" priority="3192" operator="lessThan">
      <formula>0</formula>
    </cfRule>
  </conditionalFormatting>
  <conditionalFormatting sqref="AH31 S31">
    <cfRule type="cellIs" dxfId="3248" priority="3191" operator="lessThan">
      <formula>0.8</formula>
    </cfRule>
  </conditionalFormatting>
  <conditionalFormatting sqref="AG31 AG35 AG39">
    <cfRule type="cellIs" dxfId="3247" priority="3189" operator="greaterThan">
      <formula>1</formula>
    </cfRule>
    <cfRule type="cellIs" dxfId="3246" priority="3190" operator="lessThan">
      <formula>0.8</formula>
    </cfRule>
  </conditionalFormatting>
  <conditionalFormatting sqref="AF135">
    <cfRule type="cellIs" dxfId="3245" priority="3188" operator="lessThan">
      <formula>0</formula>
    </cfRule>
  </conditionalFormatting>
  <conditionalFormatting sqref="AH135 S135">
    <cfRule type="cellIs" dxfId="3244" priority="3187" operator="lessThan">
      <formula>0.8</formula>
    </cfRule>
  </conditionalFormatting>
  <conditionalFormatting sqref="AG135">
    <cfRule type="cellIs" dxfId="3243" priority="3185" operator="greaterThan">
      <formula>1</formula>
    </cfRule>
    <cfRule type="cellIs" dxfId="3242" priority="3186" operator="lessThan">
      <formula>0.8</formula>
    </cfRule>
  </conditionalFormatting>
  <conditionalFormatting sqref="AF108 Q108">
    <cfRule type="cellIs" dxfId="3241" priority="3184" operator="lessThan">
      <formula>0</formula>
    </cfRule>
  </conditionalFormatting>
  <conditionalFormatting sqref="R108">
    <cfRule type="cellIs" dxfId="3240" priority="3182" operator="lessThan">
      <formula>0.8</formula>
    </cfRule>
    <cfRule type="cellIs" dxfId="3239" priority="3183" operator="greaterThan">
      <formula>1</formula>
    </cfRule>
  </conditionalFormatting>
  <conditionalFormatting sqref="AG108 R108">
    <cfRule type="cellIs" dxfId="3238" priority="3180" operator="greaterThan">
      <formula>1</formula>
    </cfRule>
    <cfRule type="cellIs" dxfId="3237" priority="3181" operator="lessThan">
      <formula>0.8</formula>
    </cfRule>
  </conditionalFormatting>
  <conditionalFormatting sqref="P108">
    <cfRule type="cellIs" dxfId="3236" priority="3179" operator="greaterThan">
      <formula>0</formula>
    </cfRule>
  </conditionalFormatting>
  <conditionalFormatting sqref="AH97">
    <cfRule type="cellIs" dxfId="3235" priority="3174" operator="lessThan">
      <formula>0.8</formula>
    </cfRule>
  </conditionalFormatting>
  <conditionalFormatting sqref="AG96 AG98 AG100 AG102 AG104">
    <cfRule type="cellIs" dxfId="3234" priority="3176" operator="greaterThan">
      <formula>1</formula>
    </cfRule>
    <cfRule type="cellIs" dxfId="3233" priority="3177" operator="lessThan">
      <formula>0.8</formula>
    </cfRule>
  </conditionalFormatting>
  <conditionalFormatting sqref="AF96 AF98 AF100 AF102 AF104">
    <cfRule type="cellIs" dxfId="3232" priority="3178" operator="lessThan">
      <formula>0</formula>
    </cfRule>
  </conditionalFormatting>
  <conditionalFormatting sqref="AG97 AG99 AG101 AG103 AG105">
    <cfRule type="cellIs" dxfId="3231" priority="3172" operator="greaterThan">
      <formula>1</formula>
    </cfRule>
    <cfRule type="cellIs" dxfId="3230" priority="3173" operator="lessThan">
      <formula>0.8</formula>
    </cfRule>
  </conditionalFormatting>
  <conditionalFormatting sqref="AF97 AF99 AF101 AF103 AF105">
    <cfRule type="cellIs" dxfId="3229" priority="3175" operator="lessThan">
      <formula>0</formula>
    </cfRule>
  </conditionalFormatting>
  <conditionalFormatting sqref="AF71 AF73 AF75 AF79 AF77">
    <cfRule type="cellIs" dxfId="3228" priority="3169" operator="lessThan">
      <formula>0</formula>
    </cfRule>
  </conditionalFormatting>
  <conditionalFormatting sqref="S71 AH71">
    <cfRule type="cellIs" dxfId="3227" priority="3168" operator="lessThan">
      <formula>0.8</formula>
    </cfRule>
  </conditionalFormatting>
  <conditionalFormatting sqref="AG71 AG73 AG75 AG79 AG77">
    <cfRule type="cellIs" dxfId="3226" priority="3166" operator="greaterThan">
      <formula>1</formula>
    </cfRule>
    <cfRule type="cellIs" dxfId="3225" priority="3167" operator="lessThan">
      <formula>0.8</formula>
    </cfRule>
  </conditionalFormatting>
  <conditionalFormatting sqref="AF72 AF76 AF80">
    <cfRule type="cellIs" dxfId="3224" priority="3165" operator="lessThan">
      <formula>0</formula>
    </cfRule>
  </conditionalFormatting>
  <conditionalFormatting sqref="S72 AH72">
    <cfRule type="cellIs" dxfId="3223" priority="3164" operator="lessThan">
      <formula>0.8</formula>
    </cfRule>
  </conditionalFormatting>
  <conditionalFormatting sqref="S11">
    <cfRule type="cellIs" dxfId="3222" priority="3171" operator="lessThan">
      <formula>0.8</formula>
    </cfRule>
  </conditionalFormatting>
  <conditionalFormatting sqref="S10">
    <cfRule type="cellIs" dxfId="3221" priority="3170" operator="lessThan">
      <formula>0.8</formula>
    </cfRule>
  </conditionalFormatting>
  <conditionalFormatting sqref="AG72 AG76 AG80">
    <cfRule type="cellIs" dxfId="3220" priority="3162" operator="greaterThan">
      <formula>1</formula>
    </cfRule>
    <cfRule type="cellIs" dxfId="3219" priority="3163" operator="lessThan">
      <formula>0.8</formula>
    </cfRule>
  </conditionalFormatting>
  <conditionalFormatting sqref="AF14:AF16 Q15:Q16">
    <cfRule type="cellIs" dxfId="3218" priority="3161" operator="lessThan">
      <formula>0</formula>
    </cfRule>
  </conditionalFormatting>
  <conditionalFormatting sqref="R15:R16">
    <cfRule type="cellIs" dxfId="3217" priority="3159" operator="lessThan">
      <formula>0.8</formula>
    </cfRule>
    <cfRule type="cellIs" dxfId="3216" priority="3160" operator="greaterThan">
      <formula>1</formula>
    </cfRule>
  </conditionalFormatting>
  <conditionalFormatting sqref="AG14:AG16 R15:R16">
    <cfRule type="cellIs" dxfId="3215" priority="3157" operator="greaterThan">
      <formula>1</formula>
    </cfRule>
    <cfRule type="cellIs" dxfId="3214" priority="3158" operator="lessThan">
      <formula>0.8</formula>
    </cfRule>
  </conditionalFormatting>
  <conditionalFormatting sqref="P15:P16">
    <cfRule type="cellIs" dxfId="3213" priority="3156" operator="greaterThan">
      <formula>0</formula>
    </cfRule>
  </conditionalFormatting>
  <conditionalFormatting sqref="AH98">
    <cfRule type="cellIs" dxfId="3212" priority="3155" operator="lessThan">
      <formula>0.8</formula>
    </cfRule>
  </conditionalFormatting>
  <conditionalFormatting sqref="AF33 AF37">
    <cfRule type="cellIs" dxfId="3211" priority="3154" operator="lessThan">
      <formula>0</formula>
    </cfRule>
  </conditionalFormatting>
  <conditionalFormatting sqref="AG33 AG37">
    <cfRule type="cellIs" dxfId="3210" priority="3152" operator="greaterThan">
      <formula>1</formula>
    </cfRule>
    <cfRule type="cellIs" dxfId="3209" priority="3153" operator="lessThan">
      <formula>0.8</formula>
    </cfRule>
  </conditionalFormatting>
  <conditionalFormatting sqref="P41:P42">
    <cfRule type="cellIs" dxfId="3208" priority="3146" operator="greaterThan">
      <formula>0</formula>
    </cfRule>
  </conditionalFormatting>
  <conditionalFormatting sqref="Q41:Q42 AF34 AF41:AF42 AF38">
    <cfRule type="cellIs" dxfId="3207" priority="3151" operator="lessThan">
      <formula>0</formula>
    </cfRule>
  </conditionalFormatting>
  <conditionalFormatting sqref="R41:R42">
    <cfRule type="cellIs" dxfId="3206" priority="3149" operator="lessThan">
      <formula>0.8</formula>
    </cfRule>
    <cfRule type="cellIs" dxfId="3205" priority="3150" operator="greaterThan">
      <formula>1</formula>
    </cfRule>
  </conditionalFormatting>
  <conditionalFormatting sqref="R41:R42 AG34 AG41:AG42 AG38">
    <cfRule type="cellIs" dxfId="3204" priority="3147" operator="greaterThan">
      <formula>1</formula>
    </cfRule>
    <cfRule type="cellIs" dxfId="3203" priority="3148" operator="lessThan">
      <formula>0.8</formula>
    </cfRule>
  </conditionalFormatting>
  <conditionalFormatting sqref="AF137:AF144">
    <cfRule type="cellIs" dxfId="3202" priority="3145" operator="lessThan">
      <formula>0</formula>
    </cfRule>
  </conditionalFormatting>
  <conditionalFormatting sqref="AH137 S137">
    <cfRule type="cellIs" dxfId="3201" priority="3144" operator="lessThan">
      <formula>0.8</formula>
    </cfRule>
  </conditionalFormatting>
  <conditionalFormatting sqref="AG137:AG144">
    <cfRule type="cellIs" dxfId="3200" priority="3142" operator="greaterThan">
      <formula>1</formula>
    </cfRule>
    <cfRule type="cellIs" dxfId="3199" priority="3143" operator="lessThan">
      <formula>0.8</formula>
    </cfRule>
  </conditionalFormatting>
  <conditionalFormatting sqref="AF55">
    <cfRule type="cellIs" dxfId="3198" priority="3141" operator="lessThan">
      <formula>0</formula>
    </cfRule>
  </conditionalFormatting>
  <conditionalFormatting sqref="AG55">
    <cfRule type="cellIs" dxfId="3197" priority="3139" operator="greaterThan">
      <formula>1</formula>
    </cfRule>
    <cfRule type="cellIs" dxfId="3196" priority="3140" operator="lessThan">
      <formula>0.8</formula>
    </cfRule>
  </conditionalFormatting>
  <conditionalFormatting sqref="AF56 Q56">
    <cfRule type="cellIs" dxfId="3195" priority="3138" operator="lessThan">
      <formula>0</formula>
    </cfRule>
  </conditionalFormatting>
  <conditionalFormatting sqref="R56">
    <cfRule type="cellIs" dxfId="3194" priority="3136" operator="lessThan">
      <formula>0.8</formula>
    </cfRule>
    <cfRule type="cellIs" dxfId="3193" priority="3137" operator="greaterThan">
      <formula>1</formula>
    </cfRule>
  </conditionalFormatting>
  <conditionalFormatting sqref="AG56 R56">
    <cfRule type="cellIs" dxfId="3192" priority="3134" operator="greaterThan">
      <formula>1</formula>
    </cfRule>
    <cfRule type="cellIs" dxfId="3191" priority="3135" operator="lessThan">
      <formula>0.8</formula>
    </cfRule>
  </conditionalFormatting>
  <conditionalFormatting sqref="P56">
    <cfRule type="cellIs" dxfId="3190" priority="3133" operator="greaterThan">
      <formula>0</formula>
    </cfRule>
  </conditionalFormatting>
  <conditionalFormatting sqref="P52:P55">
    <cfRule type="cellIs" dxfId="3189" priority="3127" operator="greaterThan">
      <formula>0</formula>
    </cfRule>
  </conditionalFormatting>
  <conditionalFormatting sqref="Q52:Q55">
    <cfRule type="cellIs" dxfId="3188" priority="3132" operator="lessThan">
      <formula>0</formula>
    </cfRule>
  </conditionalFormatting>
  <conditionalFormatting sqref="R52:R55">
    <cfRule type="cellIs" dxfId="3187" priority="3130" operator="lessThan">
      <formula>0.8</formula>
    </cfRule>
    <cfRule type="cellIs" dxfId="3186" priority="3131" operator="greaterThan">
      <formula>1</formula>
    </cfRule>
  </conditionalFormatting>
  <conditionalFormatting sqref="R52:R55">
    <cfRule type="cellIs" dxfId="3185" priority="3128" operator="greaterThan">
      <formula>1</formula>
    </cfRule>
    <cfRule type="cellIs" dxfId="3184" priority="3129" operator="lessThan">
      <formula>0.8</formula>
    </cfRule>
  </conditionalFormatting>
  <conditionalFormatting sqref="P80:P81">
    <cfRule type="cellIs" dxfId="3183" priority="3121" operator="greaterThan">
      <formula>0</formula>
    </cfRule>
  </conditionalFormatting>
  <conditionalFormatting sqref="AF81 Q80:Q81">
    <cfRule type="cellIs" dxfId="3182" priority="3126" operator="lessThan">
      <formula>0</formula>
    </cfRule>
  </conditionalFormatting>
  <conditionalFormatting sqref="R80:R81">
    <cfRule type="cellIs" dxfId="3181" priority="3124" operator="lessThan">
      <formula>0.8</formula>
    </cfRule>
    <cfRule type="cellIs" dxfId="3180" priority="3125" operator="greaterThan">
      <formula>1</formula>
    </cfRule>
  </conditionalFormatting>
  <conditionalFormatting sqref="AG81 R80:R81">
    <cfRule type="cellIs" dxfId="3179" priority="3122" operator="greaterThan">
      <formula>1</formula>
    </cfRule>
    <cfRule type="cellIs" dxfId="3178" priority="3123" operator="lessThan">
      <formula>0.8</formula>
    </cfRule>
  </conditionalFormatting>
  <conditionalFormatting sqref="AH85">
    <cfRule type="cellIs" dxfId="3177" priority="3120" operator="lessThan">
      <formula>0.8</formula>
    </cfRule>
  </conditionalFormatting>
  <conditionalFormatting sqref="S85">
    <cfRule type="cellIs" dxfId="3176" priority="3119" operator="lessThan">
      <formula>0.8</formula>
    </cfRule>
  </conditionalFormatting>
  <conditionalFormatting sqref="AF106:AF107">
    <cfRule type="cellIs" dxfId="3175" priority="3118" operator="lessThan">
      <formula>0</formula>
    </cfRule>
  </conditionalFormatting>
  <conditionalFormatting sqref="AH100:AH107">
    <cfRule type="cellIs" dxfId="3174" priority="3117" operator="lessThan">
      <formula>0.8</formula>
    </cfRule>
  </conditionalFormatting>
  <conditionalFormatting sqref="AG106:AG107">
    <cfRule type="cellIs" dxfId="3173" priority="3115" operator="greaterThan">
      <formula>1</formula>
    </cfRule>
    <cfRule type="cellIs" dxfId="3172" priority="3116" operator="lessThan">
      <formula>0.8</formula>
    </cfRule>
  </conditionalFormatting>
  <conditionalFormatting sqref="P106:P107">
    <cfRule type="cellIs" dxfId="3171" priority="3109" operator="greaterThan">
      <formula>0</formula>
    </cfRule>
  </conditionalFormatting>
  <conditionalFormatting sqref="Q106:Q107">
    <cfRule type="cellIs" dxfId="3170" priority="3114" operator="lessThan">
      <formula>0</formula>
    </cfRule>
  </conditionalFormatting>
  <conditionalFormatting sqref="R106:R107">
    <cfRule type="cellIs" dxfId="3169" priority="3112" operator="lessThan">
      <formula>0.8</formula>
    </cfRule>
    <cfRule type="cellIs" dxfId="3168" priority="3113" operator="greaterThan">
      <formula>1</formula>
    </cfRule>
  </conditionalFormatting>
  <conditionalFormatting sqref="R106:R107">
    <cfRule type="cellIs" dxfId="3167" priority="3110" operator="greaterThan">
      <formula>1</formula>
    </cfRule>
    <cfRule type="cellIs" dxfId="3166" priority="3111" operator="lessThan">
      <formula>0.8</formula>
    </cfRule>
  </conditionalFormatting>
  <conditionalFormatting sqref="AF109:AF120">
    <cfRule type="cellIs" dxfId="3165" priority="3108" operator="lessThan">
      <formula>0</formula>
    </cfRule>
  </conditionalFormatting>
  <conditionalFormatting sqref="S109">
    <cfRule type="cellIs" dxfId="3164" priority="3107" operator="lessThan">
      <formula>0.8</formula>
    </cfRule>
  </conditionalFormatting>
  <conditionalFormatting sqref="AG109:AG120">
    <cfRule type="cellIs" dxfId="3163" priority="3105" operator="greaterThan">
      <formula>1</formula>
    </cfRule>
    <cfRule type="cellIs" dxfId="3162" priority="3106" operator="lessThan">
      <formula>0.8</formula>
    </cfRule>
  </conditionalFormatting>
  <conditionalFormatting sqref="S150">
    <cfRule type="cellIs" dxfId="3161" priority="3104" operator="lessThan">
      <formula>0.8</formula>
    </cfRule>
  </conditionalFormatting>
  <conditionalFormatting sqref="AH150">
    <cfRule type="cellIs" dxfId="3160" priority="3103" operator="lessThan">
      <formula>0.8</formula>
    </cfRule>
  </conditionalFormatting>
  <conditionalFormatting sqref="S149">
    <cfRule type="cellIs" dxfId="3159" priority="3102" operator="lessThan">
      <formula>0.8</formula>
    </cfRule>
  </conditionalFormatting>
  <conditionalFormatting sqref="Q26:Q29">
    <cfRule type="cellIs" dxfId="3158" priority="3101" operator="lessThan">
      <formula>0</formula>
    </cfRule>
  </conditionalFormatting>
  <conditionalFormatting sqref="S21:S29 AH21:AH29">
    <cfRule type="cellIs" dxfId="3157" priority="3100" operator="lessThan">
      <formula>0.8</formula>
    </cfRule>
  </conditionalFormatting>
  <conditionalFormatting sqref="R26:R29">
    <cfRule type="cellIs" dxfId="3156" priority="3098" operator="lessThan">
      <formula>0.8</formula>
    </cfRule>
    <cfRule type="cellIs" dxfId="3155" priority="3099" operator="greaterThan">
      <formula>1</formula>
    </cfRule>
  </conditionalFormatting>
  <conditionalFormatting sqref="R26:R29">
    <cfRule type="cellIs" dxfId="3154" priority="3096" operator="greaterThan">
      <formula>1</formula>
    </cfRule>
    <cfRule type="cellIs" dxfId="3153" priority="3097" operator="lessThan">
      <formula>0.8</formula>
    </cfRule>
  </conditionalFormatting>
  <conditionalFormatting sqref="P26:P29">
    <cfRule type="cellIs" dxfId="3152" priority="3095" operator="greaterThan">
      <formula>0</formula>
    </cfRule>
  </conditionalFormatting>
  <conditionalFormatting sqref="AH91 S91">
    <cfRule type="cellIs" dxfId="3151" priority="3094" operator="lessThan">
      <formula>0.8</formula>
    </cfRule>
  </conditionalFormatting>
  <conditionalFormatting sqref="P92:P94">
    <cfRule type="cellIs" dxfId="3150" priority="3088" operator="greaterThan">
      <formula>0</formula>
    </cfRule>
  </conditionalFormatting>
  <conditionalFormatting sqref="Q92:Q94">
    <cfRule type="cellIs" dxfId="3149" priority="3093" operator="lessThan">
      <formula>0</formula>
    </cfRule>
  </conditionalFormatting>
  <conditionalFormatting sqref="R92:R94">
    <cfRule type="cellIs" dxfId="3148" priority="3091" operator="lessThan">
      <formula>0.8</formula>
    </cfRule>
    <cfRule type="cellIs" dxfId="3147" priority="3092" operator="greaterThan">
      <formula>1</formula>
    </cfRule>
  </conditionalFormatting>
  <conditionalFormatting sqref="R92:R94">
    <cfRule type="cellIs" dxfId="3146" priority="3089" operator="greaterThan">
      <formula>1</formula>
    </cfRule>
    <cfRule type="cellIs" dxfId="3145" priority="3090" operator="lessThan">
      <formula>0.8</formula>
    </cfRule>
  </conditionalFormatting>
  <conditionalFormatting sqref="AF146 Q145:Q146">
    <cfRule type="cellIs" dxfId="3144" priority="3087" operator="lessThan">
      <formula>0</formula>
    </cfRule>
  </conditionalFormatting>
  <conditionalFormatting sqref="AH139:AH146 S139:S146">
    <cfRule type="cellIs" dxfId="3143" priority="3086" operator="lessThan">
      <formula>0.8</formula>
    </cfRule>
  </conditionalFormatting>
  <conditionalFormatting sqref="R145:R146">
    <cfRule type="cellIs" dxfId="3142" priority="3084" operator="lessThan">
      <formula>0.8</formula>
    </cfRule>
    <cfRule type="cellIs" dxfId="3141" priority="3085" operator="greaterThan">
      <formula>1</formula>
    </cfRule>
  </conditionalFormatting>
  <conditionalFormatting sqref="AG146 R145:R146">
    <cfRule type="cellIs" dxfId="3140" priority="3082" operator="greaterThan">
      <formula>1</formula>
    </cfRule>
    <cfRule type="cellIs" dxfId="3139" priority="3083" operator="lessThan">
      <formula>0.8</formula>
    </cfRule>
  </conditionalFormatting>
  <conditionalFormatting sqref="P145:P146">
    <cfRule type="cellIs" dxfId="3138" priority="3081" operator="greaterThan">
      <formula>0</formula>
    </cfRule>
  </conditionalFormatting>
  <conditionalFormatting sqref="Q119:Q120">
    <cfRule type="cellIs" dxfId="3137" priority="3080" operator="lessThan">
      <formula>0</formula>
    </cfRule>
  </conditionalFormatting>
  <conditionalFormatting sqref="R119:R120">
    <cfRule type="cellIs" dxfId="3136" priority="3078" operator="lessThan">
      <formula>0.8</formula>
    </cfRule>
    <cfRule type="cellIs" dxfId="3135" priority="3079" operator="greaterThan">
      <formula>1</formula>
    </cfRule>
  </conditionalFormatting>
  <conditionalFormatting sqref="R119:R120">
    <cfRule type="cellIs" dxfId="3134" priority="3076" operator="greaterThan">
      <formula>1</formula>
    </cfRule>
    <cfRule type="cellIs" dxfId="3133" priority="3077" operator="lessThan">
      <formula>0.8</formula>
    </cfRule>
  </conditionalFormatting>
  <conditionalFormatting sqref="P119:P120">
    <cfRule type="cellIs" dxfId="3132" priority="3075" operator="greaterThan">
      <formula>0</formula>
    </cfRule>
  </conditionalFormatting>
  <conditionalFormatting sqref="S44:S56">
    <cfRule type="cellIs" dxfId="3131" priority="3074" operator="lessThan">
      <formula>0.8</formula>
    </cfRule>
  </conditionalFormatting>
  <conditionalFormatting sqref="S108">
    <cfRule type="cellIs" dxfId="3130" priority="3073" operator="lessThan">
      <formula>0.8</formula>
    </cfRule>
  </conditionalFormatting>
  <conditionalFormatting sqref="S96">
    <cfRule type="cellIs" dxfId="3129" priority="3072" operator="lessThan">
      <formula>0.8</formula>
    </cfRule>
  </conditionalFormatting>
  <conditionalFormatting sqref="S97">
    <cfRule type="cellIs" dxfId="3128" priority="3071" operator="lessThan">
      <formula>0.8</formula>
    </cfRule>
  </conditionalFormatting>
  <conditionalFormatting sqref="S103">
    <cfRule type="cellIs" dxfId="3127" priority="3070" operator="lessThan">
      <formula>0.8</formula>
    </cfRule>
  </conditionalFormatting>
  <conditionalFormatting sqref="S99">
    <cfRule type="cellIs" dxfId="3126" priority="3069" operator="lessThan">
      <formula>0.8</formula>
    </cfRule>
  </conditionalFormatting>
  <conditionalFormatting sqref="S101">
    <cfRule type="cellIs" dxfId="3125" priority="3066" operator="lessThan">
      <formula>0.8</formula>
    </cfRule>
  </conditionalFormatting>
  <conditionalFormatting sqref="S100">
    <cfRule type="cellIs" dxfId="3124" priority="3068" operator="lessThan">
      <formula>0.8</formula>
    </cfRule>
  </conditionalFormatting>
  <conditionalFormatting sqref="S102">
    <cfRule type="cellIs" dxfId="3123" priority="3067" operator="lessThan">
      <formula>0.8</formula>
    </cfRule>
  </conditionalFormatting>
  <conditionalFormatting sqref="S98">
    <cfRule type="cellIs" dxfId="3122" priority="3065" operator="lessThan">
      <formula>0.8</formula>
    </cfRule>
  </conditionalFormatting>
  <conditionalFormatting sqref="S104">
    <cfRule type="cellIs" dxfId="3121" priority="3064" operator="lessThan">
      <formula>0.8</formula>
    </cfRule>
  </conditionalFormatting>
  <conditionalFormatting sqref="P118">
    <cfRule type="cellIs" dxfId="3120" priority="3058" operator="greaterThan">
      <formula>0</formula>
    </cfRule>
  </conditionalFormatting>
  <conditionalFormatting sqref="Q118">
    <cfRule type="cellIs" dxfId="3119" priority="3063" operator="lessThan">
      <formula>0</formula>
    </cfRule>
  </conditionalFormatting>
  <conditionalFormatting sqref="R118">
    <cfRule type="cellIs" dxfId="3118" priority="3061" operator="lessThan">
      <formula>0.8</formula>
    </cfRule>
    <cfRule type="cellIs" dxfId="3117" priority="3062" operator="greaterThan">
      <formula>1</formula>
    </cfRule>
  </conditionalFormatting>
  <conditionalFormatting sqref="R118">
    <cfRule type="cellIs" dxfId="3116" priority="3059" operator="greaterThan">
      <formula>1</formula>
    </cfRule>
    <cfRule type="cellIs" dxfId="3115" priority="3060" operator="lessThan">
      <formula>0.8</formula>
    </cfRule>
  </conditionalFormatting>
  <conditionalFormatting sqref="Q162:Q166">
    <cfRule type="cellIs" dxfId="3114" priority="3057" operator="lessThan">
      <formula>0</formula>
    </cfRule>
  </conditionalFormatting>
  <conditionalFormatting sqref="R162:R166">
    <cfRule type="cellIs" dxfId="3113" priority="3055" operator="lessThan">
      <formula>0.8</formula>
    </cfRule>
    <cfRule type="cellIs" dxfId="3112" priority="3056" operator="greaterThan">
      <formula>1</formula>
    </cfRule>
  </conditionalFormatting>
  <conditionalFormatting sqref="R162:R166">
    <cfRule type="cellIs" dxfId="3111" priority="3053" operator="greaterThan">
      <formula>1</formula>
    </cfRule>
    <cfRule type="cellIs" dxfId="3110" priority="3054" operator="lessThan">
      <formula>0.8</formula>
    </cfRule>
  </conditionalFormatting>
  <conditionalFormatting sqref="P162:P166">
    <cfRule type="cellIs" dxfId="3109" priority="3052" operator="greaterThan">
      <formula>0</formula>
    </cfRule>
  </conditionalFormatting>
  <conditionalFormatting sqref="P167:P168">
    <cfRule type="cellIs" dxfId="3108" priority="3046" operator="greaterThan">
      <formula>0</formula>
    </cfRule>
  </conditionalFormatting>
  <conditionalFormatting sqref="R167:R168">
    <cfRule type="cellIs" dxfId="3107" priority="3049" operator="lessThan">
      <formula>0.8</formula>
    </cfRule>
    <cfRule type="cellIs" dxfId="3106" priority="3050" operator="greaterThan">
      <formula>1</formula>
    </cfRule>
  </conditionalFormatting>
  <conditionalFormatting sqref="R167:R168">
    <cfRule type="cellIs" dxfId="3105" priority="3047" operator="greaterThan">
      <formula>1</formula>
    </cfRule>
    <cfRule type="cellIs" dxfId="3104" priority="3048" operator="lessThan">
      <formula>0.8</formula>
    </cfRule>
  </conditionalFormatting>
  <conditionalFormatting sqref="Q167:Q168">
    <cfRule type="cellIs" dxfId="3103" priority="3051" operator="lessThan">
      <formula>0</formula>
    </cfRule>
  </conditionalFormatting>
  <conditionalFormatting sqref="Q83">
    <cfRule type="cellIs" dxfId="3102" priority="3045" operator="lessThan">
      <formula>0</formula>
    </cfRule>
  </conditionalFormatting>
  <conditionalFormatting sqref="R83">
    <cfRule type="cellIs" dxfId="3101" priority="3043" operator="lessThan">
      <formula>0.8</formula>
    </cfRule>
    <cfRule type="cellIs" dxfId="3100" priority="3044" operator="greaterThan">
      <formula>1</formula>
    </cfRule>
  </conditionalFormatting>
  <conditionalFormatting sqref="R83">
    <cfRule type="cellIs" dxfId="3099" priority="3041" operator="greaterThan">
      <formula>1</formula>
    </cfRule>
    <cfRule type="cellIs" dxfId="3098" priority="3042" operator="lessThan">
      <formula>0.8</formula>
    </cfRule>
  </conditionalFormatting>
  <conditionalFormatting sqref="P83">
    <cfRule type="cellIs" dxfId="3097" priority="3040" operator="greaterThan">
      <formula>0</formula>
    </cfRule>
  </conditionalFormatting>
  <conditionalFormatting sqref="Q83">
    <cfRule type="cellIs" dxfId="3096" priority="3039" operator="lessThan">
      <formula>0</formula>
    </cfRule>
  </conditionalFormatting>
  <conditionalFormatting sqref="R83">
    <cfRule type="cellIs" dxfId="3095" priority="3037" operator="lessThan">
      <formula>0.8</formula>
    </cfRule>
    <cfRule type="cellIs" dxfId="3094" priority="3038" operator="greaterThan">
      <formula>1</formula>
    </cfRule>
  </conditionalFormatting>
  <conditionalFormatting sqref="R83">
    <cfRule type="cellIs" dxfId="3093" priority="3035" operator="greaterThan">
      <formula>1</formula>
    </cfRule>
    <cfRule type="cellIs" dxfId="3092" priority="3036" operator="lessThan">
      <formula>0.8</formula>
    </cfRule>
  </conditionalFormatting>
  <conditionalFormatting sqref="P83">
    <cfRule type="cellIs" dxfId="3091" priority="3034" operator="greaterThan">
      <formula>0</formula>
    </cfRule>
  </conditionalFormatting>
  <conditionalFormatting sqref="Q83">
    <cfRule type="cellIs" dxfId="3090" priority="3033" operator="lessThan">
      <formula>0</formula>
    </cfRule>
  </conditionalFormatting>
  <conditionalFormatting sqref="R83">
    <cfRule type="cellIs" dxfId="3089" priority="3031" operator="lessThan">
      <formula>0.8</formula>
    </cfRule>
    <cfRule type="cellIs" dxfId="3088" priority="3032" operator="greaterThan">
      <formula>1</formula>
    </cfRule>
  </conditionalFormatting>
  <conditionalFormatting sqref="R83">
    <cfRule type="cellIs" dxfId="3087" priority="3029" operator="greaterThan">
      <formula>1</formula>
    </cfRule>
    <cfRule type="cellIs" dxfId="3086" priority="3030" operator="lessThan">
      <formula>0.8</formula>
    </cfRule>
  </conditionalFormatting>
  <conditionalFormatting sqref="P83">
    <cfRule type="cellIs" dxfId="3085" priority="3028" operator="greaterThan">
      <formula>0</formula>
    </cfRule>
  </conditionalFormatting>
  <conditionalFormatting sqref="Q83">
    <cfRule type="cellIs" dxfId="3084" priority="3027" operator="lessThan">
      <formula>0</formula>
    </cfRule>
  </conditionalFormatting>
  <conditionalFormatting sqref="R83">
    <cfRule type="cellIs" dxfId="3083" priority="3025" operator="lessThan">
      <formula>0.8</formula>
    </cfRule>
    <cfRule type="cellIs" dxfId="3082" priority="3026" operator="greaterThan">
      <formula>1</formula>
    </cfRule>
  </conditionalFormatting>
  <conditionalFormatting sqref="R83">
    <cfRule type="cellIs" dxfId="3081" priority="3023" operator="greaterThan">
      <formula>1</formula>
    </cfRule>
    <cfRule type="cellIs" dxfId="3080" priority="3024" operator="lessThan">
      <formula>0.8</formula>
    </cfRule>
  </conditionalFormatting>
  <conditionalFormatting sqref="P83">
    <cfRule type="cellIs" dxfId="3079" priority="3022" operator="greaterThan">
      <formula>0</formula>
    </cfRule>
  </conditionalFormatting>
  <conditionalFormatting sqref="P83">
    <cfRule type="cellIs" dxfId="3078" priority="3016" operator="greaterThan">
      <formula>0</formula>
    </cfRule>
  </conditionalFormatting>
  <conditionalFormatting sqref="Q83">
    <cfRule type="cellIs" dxfId="3077" priority="3021" operator="lessThan">
      <formula>0</formula>
    </cfRule>
  </conditionalFormatting>
  <conditionalFormatting sqref="R83">
    <cfRule type="cellIs" dxfId="3076" priority="3019" operator="lessThan">
      <formula>0.8</formula>
    </cfRule>
    <cfRule type="cellIs" dxfId="3075" priority="3020" operator="greaterThan">
      <formula>1</formula>
    </cfRule>
  </conditionalFormatting>
  <conditionalFormatting sqref="R83">
    <cfRule type="cellIs" dxfId="3074" priority="3017" operator="greaterThan">
      <formula>1</formula>
    </cfRule>
    <cfRule type="cellIs" dxfId="3073" priority="3018" operator="lessThan">
      <formula>0.8</formula>
    </cfRule>
  </conditionalFormatting>
  <conditionalFormatting sqref="P83">
    <cfRule type="cellIs" dxfId="3072" priority="3010" operator="greaterThan">
      <formula>0</formula>
    </cfRule>
  </conditionalFormatting>
  <conditionalFormatting sqref="Q83">
    <cfRule type="cellIs" dxfId="3071" priority="3015" operator="lessThan">
      <formula>0</formula>
    </cfRule>
  </conditionalFormatting>
  <conditionalFormatting sqref="R83">
    <cfRule type="cellIs" dxfId="3070" priority="3013" operator="lessThan">
      <formula>0.8</formula>
    </cfRule>
    <cfRule type="cellIs" dxfId="3069" priority="3014" operator="greaterThan">
      <formula>1</formula>
    </cfRule>
  </conditionalFormatting>
  <conditionalFormatting sqref="R83">
    <cfRule type="cellIs" dxfId="3068" priority="3011" operator="greaterThan">
      <formula>1</formula>
    </cfRule>
    <cfRule type="cellIs" dxfId="3067" priority="3012" operator="lessThan">
      <formula>0.8</formula>
    </cfRule>
  </conditionalFormatting>
  <conditionalFormatting sqref="R83">
    <cfRule type="cellIs" dxfId="3066" priority="3007" operator="lessThan">
      <formula>0.8</formula>
    </cfRule>
    <cfRule type="cellIs" dxfId="3065" priority="3008" operator="greaterThan">
      <formula>1</formula>
    </cfRule>
  </conditionalFormatting>
  <conditionalFormatting sqref="R83">
    <cfRule type="cellIs" dxfId="3064" priority="3005" operator="greaterThan">
      <formula>1</formula>
    </cfRule>
    <cfRule type="cellIs" dxfId="3063" priority="3006" operator="lessThan">
      <formula>0.8</formula>
    </cfRule>
  </conditionalFormatting>
  <conditionalFormatting sqref="P83">
    <cfRule type="cellIs" dxfId="3062" priority="3004" operator="greaterThan">
      <formula>0</formula>
    </cfRule>
  </conditionalFormatting>
  <conditionalFormatting sqref="Q83">
    <cfRule type="cellIs" dxfId="3061" priority="3009" operator="lessThan">
      <formula>0</formula>
    </cfRule>
  </conditionalFormatting>
  <conditionalFormatting sqref="Q83">
    <cfRule type="cellIs" dxfId="3060" priority="3003" operator="lessThan">
      <formula>0</formula>
    </cfRule>
  </conditionalFormatting>
  <conditionalFormatting sqref="R83">
    <cfRule type="cellIs" dxfId="3059" priority="3001" operator="lessThan">
      <formula>0.8</formula>
    </cfRule>
    <cfRule type="cellIs" dxfId="3058" priority="3002" operator="greaterThan">
      <formula>1</formula>
    </cfRule>
  </conditionalFormatting>
  <conditionalFormatting sqref="R83">
    <cfRule type="cellIs" dxfId="3057" priority="2999" operator="greaterThan">
      <formula>1</formula>
    </cfRule>
    <cfRule type="cellIs" dxfId="3056" priority="3000" operator="lessThan">
      <formula>0.8</formula>
    </cfRule>
  </conditionalFormatting>
  <conditionalFormatting sqref="P83">
    <cfRule type="cellIs" dxfId="3055" priority="2998" operator="greaterThan">
      <formula>0</formula>
    </cfRule>
  </conditionalFormatting>
  <conditionalFormatting sqref="P83">
    <cfRule type="cellIs" dxfId="3054" priority="2992" operator="greaterThan">
      <formula>0</formula>
    </cfRule>
  </conditionalFormatting>
  <conditionalFormatting sqref="Q83">
    <cfRule type="cellIs" dxfId="3053" priority="2997" operator="lessThan">
      <formula>0</formula>
    </cfRule>
  </conditionalFormatting>
  <conditionalFormatting sqref="R83">
    <cfRule type="cellIs" dxfId="3052" priority="2995" operator="lessThan">
      <formula>0.8</formula>
    </cfRule>
    <cfRule type="cellIs" dxfId="3051" priority="2996" operator="greaterThan">
      <formula>1</formula>
    </cfRule>
  </conditionalFormatting>
  <conditionalFormatting sqref="R83">
    <cfRule type="cellIs" dxfId="3050" priority="2993" operator="greaterThan">
      <formula>1</formula>
    </cfRule>
    <cfRule type="cellIs" dxfId="3049" priority="2994" operator="lessThan">
      <formula>0.8</formula>
    </cfRule>
  </conditionalFormatting>
  <conditionalFormatting sqref="P83">
    <cfRule type="cellIs" dxfId="3048" priority="2986" operator="greaterThan">
      <formula>0</formula>
    </cfRule>
  </conditionalFormatting>
  <conditionalFormatting sqref="Q83">
    <cfRule type="cellIs" dxfId="3047" priority="2991" operator="lessThan">
      <formula>0</formula>
    </cfRule>
  </conditionalFormatting>
  <conditionalFormatting sqref="R83">
    <cfRule type="cellIs" dxfId="3046" priority="2989" operator="lessThan">
      <formula>0.8</formula>
    </cfRule>
    <cfRule type="cellIs" dxfId="3045" priority="2990" operator="greaterThan">
      <formula>1</formula>
    </cfRule>
  </conditionalFormatting>
  <conditionalFormatting sqref="R83">
    <cfRule type="cellIs" dxfId="3044" priority="2987" operator="greaterThan">
      <formula>1</formula>
    </cfRule>
    <cfRule type="cellIs" dxfId="3043" priority="2988" operator="lessThan">
      <formula>0.8</formula>
    </cfRule>
  </conditionalFormatting>
  <conditionalFormatting sqref="R83">
    <cfRule type="cellIs" dxfId="3042" priority="2983" operator="lessThan">
      <formula>0.8</formula>
    </cfRule>
    <cfRule type="cellIs" dxfId="3041" priority="2984" operator="greaterThan">
      <formula>1</formula>
    </cfRule>
  </conditionalFormatting>
  <conditionalFormatting sqref="R83">
    <cfRule type="cellIs" dxfId="3040" priority="2981" operator="greaterThan">
      <formula>1</formula>
    </cfRule>
    <cfRule type="cellIs" dxfId="3039" priority="2982" operator="lessThan">
      <formula>0.8</formula>
    </cfRule>
  </conditionalFormatting>
  <conditionalFormatting sqref="P83">
    <cfRule type="cellIs" dxfId="3038" priority="2980" operator="greaterThan">
      <formula>0</formula>
    </cfRule>
  </conditionalFormatting>
  <conditionalFormatting sqref="Q83">
    <cfRule type="cellIs" dxfId="3037" priority="2985" operator="lessThan">
      <formula>0</formula>
    </cfRule>
  </conditionalFormatting>
  <conditionalFormatting sqref="P83">
    <cfRule type="cellIs" dxfId="3036" priority="2974" operator="greaterThan">
      <formula>0</formula>
    </cfRule>
  </conditionalFormatting>
  <conditionalFormatting sqref="Q83">
    <cfRule type="cellIs" dxfId="3035" priority="2979" operator="lessThan">
      <formula>0</formula>
    </cfRule>
  </conditionalFormatting>
  <conditionalFormatting sqref="R83">
    <cfRule type="cellIs" dxfId="3034" priority="2977" operator="lessThan">
      <formula>0.8</formula>
    </cfRule>
    <cfRule type="cellIs" dxfId="3033" priority="2978" operator="greaterThan">
      <formula>1</formula>
    </cfRule>
  </conditionalFormatting>
  <conditionalFormatting sqref="R83">
    <cfRule type="cellIs" dxfId="3032" priority="2975" operator="greaterThan">
      <formula>1</formula>
    </cfRule>
    <cfRule type="cellIs" dxfId="3031" priority="2976" operator="lessThan">
      <formula>0.8</formula>
    </cfRule>
  </conditionalFormatting>
  <conditionalFormatting sqref="R83">
    <cfRule type="cellIs" dxfId="3030" priority="2971" operator="lessThan">
      <formula>0.8</formula>
    </cfRule>
    <cfRule type="cellIs" dxfId="3029" priority="2972" operator="greaterThan">
      <formula>1</formula>
    </cfRule>
  </conditionalFormatting>
  <conditionalFormatting sqref="R83">
    <cfRule type="cellIs" dxfId="3028" priority="2969" operator="greaterThan">
      <formula>1</formula>
    </cfRule>
    <cfRule type="cellIs" dxfId="3027" priority="2970" operator="lessThan">
      <formula>0.8</formula>
    </cfRule>
  </conditionalFormatting>
  <conditionalFormatting sqref="P83">
    <cfRule type="cellIs" dxfId="3026" priority="2968" operator="greaterThan">
      <formula>0</formula>
    </cfRule>
  </conditionalFormatting>
  <conditionalFormatting sqref="Q83">
    <cfRule type="cellIs" dxfId="3025" priority="2973" operator="lessThan">
      <formula>0</formula>
    </cfRule>
  </conditionalFormatting>
  <conditionalFormatting sqref="R83">
    <cfRule type="cellIs" dxfId="3024" priority="2965" operator="lessThan">
      <formula>0.8</formula>
    </cfRule>
    <cfRule type="cellIs" dxfId="3023" priority="2966" operator="greaterThan">
      <formula>1</formula>
    </cfRule>
  </conditionalFormatting>
  <conditionalFormatting sqref="R83">
    <cfRule type="cellIs" dxfId="3022" priority="2963" operator="greaterThan">
      <formula>1</formula>
    </cfRule>
    <cfRule type="cellIs" dxfId="3021" priority="2964" operator="lessThan">
      <formula>0.8</formula>
    </cfRule>
  </conditionalFormatting>
  <conditionalFormatting sqref="P83">
    <cfRule type="cellIs" dxfId="3020" priority="2962" operator="greaterThan">
      <formula>0</formula>
    </cfRule>
  </conditionalFormatting>
  <conditionalFormatting sqref="Q83">
    <cfRule type="cellIs" dxfId="3019" priority="2967" operator="lessThan">
      <formula>0</formula>
    </cfRule>
  </conditionalFormatting>
  <conditionalFormatting sqref="Q83">
    <cfRule type="cellIs" dxfId="3018" priority="2961" operator="lessThan">
      <formula>0</formula>
    </cfRule>
  </conditionalFormatting>
  <conditionalFormatting sqref="R83">
    <cfRule type="cellIs" dxfId="3017" priority="2959" operator="lessThan">
      <formula>0.8</formula>
    </cfRule>
    <cfRule type="cellIs" dxfId="3016" priority="2960" operator="greaterThan">
      <formula>1</formula>
    </cfRule>
  </conditionalFormatting>
  <conditionalFormatting sqref="R83">
    <cfRule type="cellIs" dxfId="3015" priority="2957" operator="greaterThan">
      <formula>1</formula>
    </cfRule>
    <cfRule type="cellIs" dxfId="3014" priority="2958" operator="lessThan">
      <formula>0.8</formula>
    </cfRule>
  </conditionalFormatting>
  <conditionalFormatting sqref="P83">
    <cfRule type="cellIs" dxfId="3013" priority="2956" operator="greaterThan">
      <formula>0</formula>
    </cfRule>
  </conditionalFormatting>
  <conditionalFormatting sqref="Q83">
    <cfRule type="cellIs" dxfId="3012" priority="2950" operator="lessThan">
      <formula>0</formula>
    </cfRule>
  </conditionalFormatting>
  <conditionalFormatting sqref="R83">
    <cfRule type="cellIs" dxfId="3011" priority="2954" operator="lessThan">
      <formula>0.8</formula>
    </cfRule>
    <cfRule type="cellIs" dxfId="3010" priority="2955" operator="greaterThan">
      <formula>1</formula>
    </cfRule>
  </conditionalFormatting>
  <conditionalFormatting sqref="R83">
    <cfRule type="cellIs" dxfId="3009" priority="2952" operator="greaterThan">
      <formula>1</formula>
    </cfRule>
    <cfRule type="cellIs" dxfId="3008" priority="2953" operator="lessThan">
      <formula>0.8</formula>
    </cfRule>
  </conditionalFormatting>
  <conditionalFormatting sqref="P83">
    <cfRule type="cellIs" dxfId="3007" priority="2951" operator="greaterThan">
      <formula>0</formula>
    </cfRule>
  </conditionalFormatting>
  <conditionalFormatting sqref="Q83">
    <cfRule type="cellIs" dxfId="3006" priority="2949" operator="lessThan">
      <formula>0</formula>
    </cfRule>
  </conditionalFormatting>
  <conditionalFormatting sqref="R83">
    <cfRule type="cellIs" dxfId="3005" priority="2947" operator="lessThan">
      <formula>0.8</formula>
    </cfRule>
    <cfRule type="cellIs" dxfId="3004" priority="2948" operator="greaterThan">
      <formula>1</formula>
    </cfRule>
  </conditionalFormatting>
  <conditionalFormatting sqref="R83">
    <cfRule type="cellIs" dxfId="3003" priority="2945" operator="greaterThan">
      <formula>1</formula>
    </cfRule>
    <cfRule type="cellIs" dxfId="3002" priority="2946" operator="lessThan">
      <formula>0.8</formula>
    </cfRule>
  </conditionalFormatting>
  <conditionalFormatting sqref="P83">
    <cfRule type="cellIs" dxfId="3001" priority="2944" operator="greaterThan">
      <formula>0</formula>
    </cfRule>
  </conditionalFormatting>
  <conditionalFormatting sqref="Q83">
    <cfRule type="cellIs" dxfId="3000" priority="2943" operator="lessThan">
      <formula>0</formula>
    </cfRule>
  </conditionalFormatting>
  <conditionalFormatting sqref="R83">
    <cfRule type="cellIs" dxfId="2999" priority="2941" operator="lessThan">
      <formula>0.8</formula>
    </cfRule>
    <cfRule type="cellIs" dxfId="2998" priority="2942" operator="greaterThan">
      <formula>1</formula>
    </cfRule>
  </conditionalFormatting>
  <conditionalFormatting sqref="R83">
    <cfRule type="cellIs" dxfId="2997" priority="2939" operator="greaterThan">
      <formula>1</formula>
    </cfRule>
    <cfRule type="cellIs" dxfId="2996" priority="2940" operator="lessThan">
      <formula>0.8</formula>
    </cfRule>
  </conditionalFormatting>
  <conditionalFormatting sqref="P83">
    <cfRule type="cellIs" dxfId="2995" priority="2938" operator="greaterThan">
      <formula>0</formula>
    </cfRule>
  </conditionalFormatting>
  <conditionalFormatting sqref="Q83">
    <cfRule type="cellIs" dxfId="2994" priority="2937" operator="lessThan">
      <formula>0</formula>
    </cfRule>
  </conditionalFormatting>
  <conditionalFormatting sqref="R83">
    <cfRule type="cellIs" dxfId="2993" priority="2935" operator="lessThan">
      <formula>0.8</formula>
    </cfRule>
    <cfRule type="cellIs" dxfId="2992" priority="2936" operator="greaterThan">
      <formula>1</formula>
    </cfRule>
  </conditionalFormatting>
  <conditionalFormatting sqref="R83">
    <cfRule type="cellIs" dxfId="2991" priority="2933" operator="greaterThan">
      <formula>1</formula>
    </cfRule>
    <cfRule type="cellIs" dxfId="2990" priority="2934" operator="lessThan">
      <formula>0.8</formula>
    </cfRule>
  </conditionalFormatting>
  <conditionalFormatting sqref="P83">
    <cfRule type="cellIs" dxfId="2989" priority="2932" operator="greaterThan">
      <formula>0</formula>
    </cfRule>
  </conditionalFormatting>
  <conditionalFormatting sqref="Q83">
    <cfRule type="cellIs" dxfId="2988" priority="2931" operator="lessThan">
      <formula>0</formula>
    </cfRule>
  </conditionalFormatting>
  <conditionalFormatting sqref="R83">
    <cfRule type="cellIs" dxfId="2987" priority="2929" operator="lessThan">
      <formula>0.8</formula>
    </cfRule>
    <cfRule type="cellIs" dxfId="2986" priority="2930" operator="greaterThan">
      <formula>1</formula>
    </cfRule>
  </conditionalFormatting>
  <conditionalFormatting sqref="R83">
    <cfRule type="cellIs" dxfId="2985" priority="2927" operator="greaterThan">
      <formula>1</formula>
    </cfRule>
    <cfRule type="cellIs" dxfId="2984" priority="2928" operator="lessThan">
      <formula>0.8</formula>
    </cfRule>
  </conditionalFormatting>
  <conditionalFormatting sqref="P83">
    <cfRule type="cellIs" dxfId="2983" priority="2926" operator="greaterThan">
      <formula>0</formula>
    </cfRule>
  </conditionalFormatting>
  <conditionalFormatting sqref="Q83">
    <cfRule type="cellIs" dxfId="2982" priority="2925" operator="lessThan">
      <formula>0</formula>
    </cfRule>
  </conditionalFormatting>
  <conditionalFormatting sqref="R83">
    <cfRule type="cellIs" dxfId="2981" priority="2923" operator="lessThan">
      <formula>0.8</formula>
    </cfRule>
    <cfRule type="cellIs" dxfId="2980" priority="2924" operator="greaterThan">
      <formula>1</formula>
    </cfRule>
  </conditionalFormatting>
  <conditionalFormatting sqref="R83">
    <cfRule type="cellIs" dxfId="2979" priority="2921" operator="greaterThan">
      <formula>1</formula>
    </cfRule>
    <cfRule type="cellIs" dxfId="2978" priority="2922" operator="lessThan">
      <formula>0.8</formula>
    </cfRule>
  </conditionalFormatting>
  <conditionalFormatting sqref="P83">
    <cfRule type="cellIs" dxfId="2977" priority="2920" operator="greaterThan">
      <formula>0</formula>
    </cfRule>
  </conditionalFormatting>
  <conditionalFormatting sqref="P83">
    <cfRule type="cellIs" dxfId="2976" priority="2914" operator="greaterThan">
      <formula>0</formula>
    </cfRule>
  </conditionalFormatting>
  <conditionalFormatting sqref="Q83">
    <cfRule type="cellIs" dxfId="2975" priority="2919" operator="lessThan">
      <formula>0</formula>
    </cfRule>
  </conditionalFormatting>
  <conditionalFormatting sqref="R83">
    <cfRule type="cellIs" dxfId="2974" priority="2917" operator="lessThan">
      <formula>0.8</formula>
    </cfRule>
    <cfRule type="cellIs" dxfId="2973" priority="2918" operator="greaterThan">
      <formula>1</formula>
    </cfRule>
  </conditionalFormatting>
  <conditionalFormatting sqref="R83">
    <cfRule type="cellIs" dxfId="2972" priority="2915" operator="greaterThan">
      <formula>1</formula>
    </cfRule>
    <cfRule type="cellIs" dxfId="2971" priority="2916" operator="lessThan">
      <formula>0.8</formula>
    </cfRule>
  </conditionalFormatting>
  <conditionalFormatting sqref="P83">
    <cfRule type="cellIs" dxfId="2970" priority="2908" operator="greaterThan">
      <formula>0</formula>
    </cfRule>
  </conditionalFormatting>
  <conditionalFormatting sqref="Q83">
    <cfRule type="cellIs" dxfId="2969" priority="2913" operator="lessThan">
      <formula>0</formula>
    </cfRule>
  </conditionalFormatting>
  <conditionalFormatting sqref="R83">
    <cfRule type="cellIs" dxfId="2968" priority="2911" operator="lessThan">
      <formula>0.8</formula>
    </cfRule>
    <cfRule type="cellIs" dxfId="2967" priority="2912" operator="greaterThan">
      <formula>1</formula>
    </cfRule>
  </conditionalFormatting>
  <conditionalFormatting sqref="R83">
    <cfRule type="cellIs" dxfId="2966" priority="2909" operator="greaterThan">
      <formula>1</formula>
    </cfRule>
    <cfRule type="cellIs" dxfId="2965" priority="2910" operator="lessThan">
      <formula>0.8</formula>
    </cfRule>
  </conditionalFormatting>
  <conditionalFormatting sqref="R83">
    <cfRule type="cellIs" dxfId="2964" priority="2905" operator="lessThan">
      <formula>0.8</formula>
    </cfRule>
    <cfRule type="cellIs" dxfId="2963" priority="2906" operator="greaterThan">
      <formula>1</formula>
    </cfRule>
  </conditionalFormatting>
  <conditionalFormatting sqref="R83">
    <cfRule type="cellIs" dxfId="2962" priority="2903" operator="greaterThan">
      <formula>1</formula>
    </cfRule>
    <cfRule type="cellIs" dxfId="2961" priority="2904" operator="lessThan">
      <formula>0.8</formula>
    </cfRule>
  </conditionalFormatting>
  <conditionalFormatting sqref="P83">
    <cfRule type="cellIs" dxfId="2960" priority="2902" operator="greaterThan">
      <formula>0</formula>
    </cfRule>
  </conditionalFormatting>
  <conditionalFormatting sqref="Q83">
    <cfRule type="cellIs" dxfId="2959" priority="2907" operator="lessThan">
      <formula>0</formula>
    </cfRule>
  </conditionalFormatting>
  <conditionalFormatting sqref="Q83">
    <cfRule type="cellIs" dxfId="2958" priority="2901" operator="lessThan">
      <formula>0</formula>
    </cfRule>
  </conditionalFormatting>
  <conditionalFormatting sqref="R83">
    <cfRule type="cellIs" dxfId="2957" priority="2899" operator="lessThan">
      <formula>0.8</formula>
    </cfRule>
    <cfRule type="cellIs" dxfId="2956" priority="2900" operator="greaterThan">
      <formula>1</formula>
    </cfRule>
  </conditionalFormatting>
  <conditionalFormatting sqref="R83">
    <cfRule type="cellIs" dxfId="2955" priority="2897" operator="greaterThan">
      <formula>1</formula>
    </cfRule>
    <cfRule type="cellIs" dxfId="2954" priority="2898" operator="lessThan">
      <formula>0.8</formula>
    </cfRule>
  </conditionalFormatting>
  <conditionalFormatting sqref="P83">
    <cfRule type="cellIs" dxfId="2953" priority="2896" operator="greaterThan">
      <formula>0</formula>
    </cfRule>
  </conditionalFormatting>
  <conditionalFormatting sqref="Q83">
    <cfRule type="cellIs" dxfId="2952" priority="2895" operator="lessThan">
      <formula>0</formula>
    </cfRule>
  </conditionalFormatting>
  <conditionalFormatting sqref="R83">
    <cfRule type="cellIs" dxfId="2951" priority="2893" operator="lessThan">
      <formula>0.8</formula>
    </cfRule>
    <cfRule type="cellIs" dxfId="2950" priority="2894" operator="greaterThan">
      <formula>1</formula>
    </cfRule>
  </conditionalFormatting>
  <conditionalFormatting sqref="R83">
    <cfRule type="cellIs" dxfId="2949" priority="2891" operator="greaterThan">
      <formula>1</formula>
    </cfRule>
    <cfRule type="cellIs" dxfId="2948" priority="2892" operator="lessThan">
      <formula>0.8</formula>
    </cfRule>
  </conditionalFormatting>
  <conditionalFormatting sqref="P83">
    <cfRule type="cellIs" dxfId="2947" priority="2890" operator="greaterThan">
      <formula>0</formula>
    </cfRule>
  </conditionalFormatting>
  <conditionalFormatting sqref="Q83">
    <cfRule type="cellIs" dxfId="2946" priority="2889" operator="lessThan">
      <formula>0</formula>
    </cfRule>
  </conditionalFormatting>
  <conditionalFormatting sqref="R83">
    <cfRule type="cellIs" dxfId="2945" priority="2887" operator="lessThan">
      <formula>0.8</formula>
    </cfRule>
    <cfRule type="cellIs" dxfId="2944" priority="2888" operator="greaterThan">
      <formula>1</formula>
    </cfRule>
  </conditionalFormatting>
  <conditionalFormatting sqref="R83">
    <cfRule type="cellIs" dxfId="2943" priority="2885" operator="greaterThan">
      <formula>1</formula>
    </cfRule>
    <cfRule type="cellIs" dxfId="2942" priority="2886" operator="lessThan">
      <formula>0.8</formula>
    </cfRule>
  </conditionalFormatting>
  <conditionalFormatting sqref="P83">
    <cfRule type="cellIs" dxfId="2941" priority="2884" operator="greaterThan">
      <formula>0</formula>
    </cfRule>
  </conditionalFormatting>
  <conditionalFormatting sqref="Q83">
    <cfRule type="cellIs" dxfId="2940" priority="2883" operator="lessThan">
      <formula>0</formula>
    </cfRule>
  </conditionalFormatting>
  <conditionalFormatting sqref="R83">
    <cfRule type="cellIs" dxfId="2939" priority="2881" operator="lessThan">
      <formula>0.8</formula>
    </cfRule>
    <cfRule type="cellIs" dxfId="2938" priority="2882" operator="greaterThan">
      <formula>1</formula>
    </cfRule>
  </conditionalFormatting>
  <conditionalFormatting sqref="R83">
    <cfRule type="cellIs" dxfId="2937" priority="2879" operator="greaterThan">
      <formula>1</formula>
    </cfRule>
    <cfRule type="cellIs" dxfId="2936" priority="2880" operator="lessThan">
      <formula>0.8</formula>
    </cfRule>
  </conditionalFormatting>
  <conditionalFormatting sqref="P83">
    <cfRule type="cellIs" dxfId="2935" priority="2878" operator="greaterThan">
      <formula>0</formula>
    </cfRule>
  </conditionalFormatting>
  <conditionalFormatting sqref="P83">
    <cfRule type="cellIs" dxfId="2934" priority="2872" operator="greaterThan">
      <formula>0</formula>
    </cfRule>
  </conditionalFormatting>
  <conditionalFormatting sqref="Q83">
    <cfRule type="cellIs" dxfId="2933" priority="2877" operator="lessThan">
      <formula>0</formula>
    </cfRule>
  </conditionalFormatting>
  <conditionalFormatting sqref="R83">
    <cfRule type="cellIs" dxfId="2932" priority="2875" operator="lessThan">
      <formula>0.8</formula>
    </cfRule>
    <cfRule type="cellIs" dxfId="2931" priority="2876" operator="greaterThan">
      <formula>1</formula>
    </cfRule>
  </conditionalFormatting>
  <conditionalFormatting sqref="R83">
    <cfRule type="cellIs" dxfId="2930" priority="2873" operator="greaterThan">
      <formula>1</formula>
    </cfRule>
    <cfRule type="cellIs" dxfId="2929" priority="2874" operator="lessThan">
      <formula>0.8</formula>
    </cfRule>
  </conditionalFormatting>
  <conditionalFormatting sqref="P83">
    <cfRule type="cellIs" dxfId="2928" priority="2866" operator="greaterThan">
      <formula>0</formula>
    </cfRule>
  </conditionalFormatting>
  <conditionalFormatting sqref="Q83">
    <cfRule type="cellIs" dxfId="2927" priority="2871" operator="lessThan">
      <formula>0</formula>
    </cfRule>
  </conditionalFormatting>
  <conditionalFormatting sqref="R83">
    <cfRule type="cellIs" dxfId="2926" priority="2869" operator="lessThan">
      <formula>0.8</formula>
    </cfRule>
    <cfRule type="cellIs" dxfId="2925" priority="2870" operator="greaterThan">
      <formula>1</formula>
    </cfRule>
  </conditionalFormatting>
  <conditionalFormatting sqref="R83">
    <cfRule type="cellIs" dxfId="2924" priority="2867" operator="greaterThan">
      <formula>1</formula>
    </cfRule>
    <cfRule type="cellIs" dxfId="2923" priority="2868" operator="lessThan">
      <formula>0.8</formula>
    </cfRule>
  </conditionalFormatting>
  <conditionalFormatting sqref="R83">
    <cfRule type="cellIs" dxfId="2922" priority="2863" operator="lessThan">
      <formula>0.8</formula>
    </cfRule>
    <cfRule type="cellIs" dxfId="2921" priority="2864" operator="greaterThan">
      <formula>1</formula>
    </cfRule>
  </conditionalFormatting>
  <conditionalFormatting sqref="R83">
    <cfRule type="cellIs" dxfId="2920" priority="2861" operator="greaterThan">
      <formula>1</formula>
    </cfRule>
    <cfRule type="cellIs" dxfId="2919" priority="2862" operator="lessThan">
      <formula>0.8</formula>
    </cfRule>
  </conditionalFormatting>
  <conditionalFormatting sqref="P83">
    <cfRule type="cellIs" dxfId="2918" priority="2860" operator="greaterThan">
      <formula>0</formula>
    </cfRule>
  </conditionalFormatting>
  <conditionalFormatting sqref="Q83">
    <cfRule type="cellIs" dxfId="2917" priority="2865" operator="lessThan">
      <formula>0</formula>
    </cfRule>
  </conditionalFormatting>
  <conditionalFormatting sqref="Q83">
    <cfRule type="cellIs" dxfId="2916" priority="2859" operator="lessThan">
      <formula>0</formula>
    </cfRule>
  </conditionalFormatting>
  <conditionalFormatting sqref="R83">
    <cfRule type="cellIs" dxfId="2915" priority="2857" operator="lessThan">
      <formula>0.8</formula>
    </cfRule>
    <cfRule type="cellIs" dxfId="2914" priority="2858" operator="greaterThan">
      <formula>1</formula>
    </cfRule>
  </conditionalFormatting>
  <conditionalFormatting sqref="R83">
    <cfRule type="cellIs" dxfId="2913" priority="2855" operator="greaterThan">
      <formula>1</formula>
    </cfRule>
    <cfRule type="cellIs" dxfId="2912" priority="2856" operator="lessThan">
      <formula>0.8</formula>
    </cfRule>
  </conditionalFormatting>
  <conditionalFormatting sqref="P83">
    <cfRule type="cellIs" dxfId="2911" priority="2854" operator="greaterThan">
      <formula>0</formula>
    </cfRule>
  </conditionalFormatting>
  <conditionalFormatting sqref="P83">
    <cfRule type="cellIs" dxfId="2910" priority="2848" operator="greaterThan">
      <formula>0</formula>
    </cfRule>
  </conditionalFormatting>
  <conditionalFormatting sqref="Q83">
    <cfRule type="cellIs" dxfId="2909" priority="2853" operator="lessThan">
      <formula>0</formula>
    </cfRule>
  </conditionalFormatting>
  <conditionalFormatting sqref="R83">
    <cfRule type="cellIs" dxfId="2908" priority="2851" operator="lessThan">
      <formula>0.8</formula>
    </cfRule>
    <cfRule type="cellIs" dxfId="2907" priority="2852" operator="greaterThan">
      <formula>1</formula>
    </cfRule>
  </conditionalFormatting>
  <conditionalFormatting sqref="R83">
    <cfRule type="cellIs" dxfId="2906" priority="2849" operator="greaterThan">
      <formula>1</formula>
    </cfRule>
    <cfRule type="cellIs" dxfId="2905" priority="2850" operator="lessThan">
      <formula>0.8</formula>
    </cfRule>
  </conditionalFormatting>
  <conditionalFormatting sqref="P83">
    <cfRule type="cellIs" dxfId="2904" priority="2842" operator="greaterThan">
      <formula>0</formula>
    </cfRule>
  </conditionalFormatting>
  <conditionalFormatting sqref="Q83">
    <cfRule type="cellIs" dxfId="2903" priority="2847" operator="lessThan">
      <formula>0</formula>
    </cfRule>
  </conditionalFormatting>
  <conditionalFormatting sqref="R83">
    <cfRule type="cellIs" dxfId="2902" priority="2845" operator="lessThan">
      <formula>0.8</formula>
    </cfRule>
    <cfRule type="cellIs" dxfId="2901" priority="2846" operator="greaterThan">
      <formula>1</formula>
    </cfRule>
  </conditionalFormatting>
  <conditionalFormatting sqref="R83">
    <cfRule type="cellIs" dxfId="2900" priority="2843" operator="greaterThan">
      <formula>1</formula>
    </cfRule>
    <cfRule type="cellIs" dxfId="2899" priority="2844" operator="lessThan">
      <formula>0.8</formula>
    </cfRule>
  </conditionalFormatting>
  <conditionalFormatting sqref="R83">
    <cfRule type="cellIs" dxfId="2898" priority="2839" operator="lessThan">
      <formula>0.8</formula>
    </cfRule>
    <cfRule type="cellIs" dxfId="2897" priority="2840" operator="greaterThan">
      <formula>1</formula>
    </cfRule>
  </conditionalFormatting>
  <conditionalFormatting sqref="R83">
    <cfRule type="cellIs" dxfId="2896" priority="2837" operator="greaterThan">
      <formula>1</formula>
    </cfRule>
    <cfRule type="cellIs" dxfId="2895" priority="2838" operator="lessThan">
      <formula>0.8</formula>
    </cfRule>
  </conditionalFormatting>
  <conditionalFormatting sqref="P83">
    <cfRule type="cellIs" dxfId="2894" priority="2836" operator="greaterThan">
      <formula>0</formula>
    </cfRule>
  </conditionalFormatting>
  <conditionalFormatting sqref="Q83">
    <cfRule type="cellIs" dxfId="2893" priority="2841" operator="lessThan">
      <formula>0</formula>
    </cfRule>
  </conditionalFormatting>
  <conditionalFormatting sqref="P83">
    <cfRule type="cellIs" dxfId="2892" priority="2830" operator="greaterThan">
      <formula>0</formula>
    </cfRule>
  </conditionalFormatting>
  <conditionalFormatting sqref="Q83">
    <cfRule type="cellIs" dxfId="2891" priority="2835" operator="lessThan">
      <formula>0</formula>
    </cfRule>
  </conditionalFormatting>
  <conditionalFormatting sqref="R83">
    <cfRule type="cellIs" dxfId="2890" priority="2833" operator="lessThan">
      <formula>0.8</formula>
    </cfRule>
    <cfRule type="cellIs" dxfId="2889" priority="2834" operator="greaterThan">
      <formula>1</formula>
    </cfRule>
  </conditionalFormatting>
  <conditionalFormatting sqref="R83">
    <cfRule type="cellIs" dxfId="2888" priority="2831" operator="greaterThan">
      <formula>1</formula>
    </cfRule>
    <cfRule type="cellIs" dxfId="2887" priority="2832" operator="lessThan">
      <formula>0.8</formula>
    </cfRule>
  </conditionalFormatting>
  <conditionalFormatting sqref="R83">
    <cfRule type="cellIs" dxfId="2886" priority="2827" operator="lessThan">
      <formula>0.8</formula>
    </cfRule>
    <cfRule type="cellIs" dxfId="2885" priority="2828" operator="greaterThan">
      <formula>1</formula>
    </cfRule>
  </conditionalFormatting>
  <conditionalFormatting sqref="R83">
    <cfRule type="cellIs" dxfId="2884" priority="2825" operator="greaterThan">
      <formula>1</formula>
    </cfRule>
    <cfRule type="cellIs" dxfId="2883" priority="2826" operator="lessThan">
      <formula>0.8</formula>
    </cfRule>
  </conditionalFormatting>
  <conditionalFormatting sqref="P83">
    <cfRule type="cellIs" dxfId="2882" priority="2824" operator="greaterThan">
      <formula>0</formula>
    </cfRule>
  </conditionalFormatting>
  <conditionalFormatting sqref="Q83">
    <cfRule type="cellIs" dxfId="2881" priority="2829" operator="lessThan">
      <formula>0</formula>
    </cfRule>
  </conditionalFormatting>
  <conditionalFormatting sqref="R83">
    <cfRule type="cellIs" dxfId="2880" priority="2821" operator="lessThan">
      <formula>0.8</formula>
    </cfRule>
    <cfRule type="cellIs" dxfId="2879" priority="2822" operator="greaterThan">
      <formula>1</formula>
    </cfRule>
  </conditionalFormatting>
  <conditionalFormatting sqref="R83">
    <cfRule type="cellIs" dxfId="2878" priority="2819" operator="greaterThan">
      <formula>1</formula>
    </cfRule>
    <cfRule type="cellIs" dxfId="2877" priority="2820" operator="lessThan">
      <formula>0.8</formula>
    </cfRule>
  </conditionalFormatting>
  <conditionalFormatting sqref="P83">
    <cfRule type="cellIs" dxfId="2876" priority="2818" operator="greaterThan">
      <formula>0</formula>
    </cfRule>
  </conditionalFormatting>
  <conditionalFormatting sqref="Q83">
    <cfRule type="cellIs" dxfId="2875" priority="2823" operator="lessThan">
      <formula>0</formula>
    </cfRule>
  </conditionalFormatting>
  <conditionalFormatting sqref="Q83">
    <cfRule type="cellIs" dxfId="2874" priority="2817" operator="lessThan">
      <formula>0</formula>
    </cfRule>
  </conditionalFormatting>
  <conditionalFormatting sqref="R83">
    <cfRule type="cellIs" dxfId="2873" priority="2815" operator="lessThan">
      <formula>0.8</formula>
    </cfRule>
    <cfRule type="cellIs" dxfId="2872" priority="2816" operator="greaterThan">
      <formula>1</formula>
    </cfRule>
  </conditionalFormatting>
  <conditionalFormatting sqref="R83">
    <cfRule type="cellIs" dxfId="2871" priority="2813" operator="greaterThan">
      <formula>1</formula>
    </cfRule>
    <cfRule type="cellIs" dxfId="2870" priority="2814" operator="lessThan">
      <formula>0.8</formula>
    </cfRule>
  </conditionalFormatting>
  <conditionalFormatting sqref="P83">
    <cfRule type="cellIs" dxfId="2869" priority="2812" operator="greaterThan">
      <formula>0</formula>
    </cfRule>
  </conditionalFormatting>
  <conditionalFormatting sqref="Q83">
    <cfRule type="cellIs" dxfId="2868" priority="2806" operator="lessThan">
      <formula>0</formula>
    </cfRule>
  </conditionalFormatting>
  <conditionalFormatting sqref="R83">
    <cfRule type="cellIs" dxfId="2867" priority="2810" operator="lessThan">
      <formula>0.8</formula>
    </cfRule>
    <cfRule type="cellIs" dxfId="2866" priority="2811" operator="greaterThan">
      <formula>1</formula>
    </cfRule>
  </conditionalFormatting>
  <conditionalFormatting sqref="R83">
    <cfRule type="cellIs" dxfId="2865" priority="2808" operator="greaterThan">
      <formula>1</formula>
    </cfRule>
    <cfRule type="cellIs" dxfId="2864" priority="2809" operator="lessThan">
      <formula>0.8</formula>
    </cfRule>
  </conditionalFormatting>
  <conditionalFormatting sqref="P83">
    <cfRule type="cellIs" dxfId="2863" priority="2807" operator="greaterThan">
      <formula>0</formula>
    </cfRule>
  </conditionalFormatting>
  <conditionalFormatting sqref="Q83">
    <cfRule type="cellIs" dxfId="2862" priority="2805" operator="lessThan">
      <formula>0</formula>
    </cfRule>
  </conditionalFormatting>
  <conditionalFormatting sqref="R83">
    <cfRule type="cellIs" dxfId="2861" priority="2803" operator="lessThan">
      <formula>0.8</formula>
    </cfRule>
    <cfRule type="cellIs" dxfId="2860" priority="2804" operator="greaterThan">
      <formula>1</formula>
    </cfRule>
  </conditionalFormatting>
  <conditionalFormatting sqref="R83">
    <cfRule type="cellIs" dxfId="2859" priority="2801" operator="greaterThan">
      <formula>1</formula>
    </cfRule>
    <cfRule type="cellIs" dxfId="2858" priority="2802" operator="lessThan">
      <formula>0.8</formula>
    </cfRule>
  </conditionalFormatting>
  <conditionalFormatting sqref="P83">
    <cfRule type="cellIs" dxfId="2857" priority="2800" operator="greaterThan">
      <formula>0</formula>
    </cfRule>
  </conditionalFormatting>
  <conditionalFormatting sqref="Q83">
    <cfRule type="cellIs" dxfId="2856" priority="2799" operator="lessThan">
      <formula>0</formula>
    </cfRule>
  </conditionalFormatting>
  <conditionalFormatting sqref="R83">
    <cfRule type="cellIs" dxfId="2855" priority="2797" operator="lessThan">
      <formula>0.8</formula>
    </cfRule>
    <cfRule type="cellIs" dxfId="2854" priority="2798" operator="greaterThan">
      <formula>1</formula>
    </cfRule>
  </conditionalFormatting>
  <conditionalFormatting sqref="R83">
    <cfRule type="cellIs" dxfId="2853" priority="2795" operator="greaterThan">
      <formula>1</formula>
    </cfRule>
    <cfRule type="cellIs" dxfId="2852" priority="2796" operator="lessThan">
      <formula>0.8</formula>
    </cfRule>
  </conditionalFormatting>
  <conditionalFormatting sqref="P83">
    <cfRule type="cellIs" dxfId="2851" priority="2794" operator="greaterThan">
      <formula>0</formula>
    </cfRule>
  </conditionalFormatting>
  <conditionalFormatting sqref="Q83">
    <cfRule type="cellIs" dxfId="2850" priority="2793" operator="lessThan">
      <formula>0</formula>
    </cfRule>
  </conditionalFormatting>
  <conditionalFormatting sqref="R83">
    <cfRule type="cellIs" dxfId="2849" priority="2791" operator="lessThan">
      <formula>0.8</formula>
    </cfRule>
    <cfRule type="cellIs" dxfId="2848" priority="2792" operator="greaterThan">
      <formula>1</formula>
    </cfRule>
  </conditionalFormatting>
  <conditionalFormatting sqref="R83">
    <cfRule type="cellIs" dxfId="2847" priority="2789" operator="greaterThan">
      <formula>1</formula>
    </cfRule>
    <cfRule type="cellIs" dxfId="2846" priority="2790" operator="lessThan">
      <formula>0.8</formula>
    </cfRule>
  </conditionalFormatting>
  <conditionalFormatting sqref="P83">
    <cfRule type="cellIs" dxfId="2845" priority="2788" operator="greaterThan">
      <formula>0</formula>
    </cfRule>
  </conditionalFormatting>
  <conditionalFormatting sqref="Q83">
    <cfRule type="cellIs" dxfId="2844" priority="2787" operator="lessThan">
      <formula>0</formula>
    </cfRule>
  </conditionalFormatting>
  <conditionalFormatting sqref="R83">
    <cfRule type="cellIs" dxfId="2843" priority="2785" operator="lessThan">
      <formula>0.8</formula>
    </cfRule>
    <cfRule type="cellIs" dxfId="2842" priority="2786" operator="greaterThan">
      <formula>1</formula>
    </cfRule>
  </conditionalFormatting>
  <conditionalFormatting sqref="R83">
    <cfRule type="cellIs" dxfId="2841" priority="2783" operator="greaterThan">
      <formula>1</formula>
    </cfRule>
    <cfRule type="cellIs" dxfId="2840" priority="2784" operator="lessThan">
      <formula>0.8</formula>
    </cfRule>
  </conditionalFormatting>
  <conditionalFormatting sqref="P83">
    <cfRule type="cellIs" dxfId="2839" priority="2782" operator="greaterThan">
      <formula>0</formula>
    </cfRule>
  </conditionalFormatting>
  <conditionalFormatting sqref="Q83">
    <cfRule type="cellIs" dxfId="2838" priority="2781" operator="lessThan">
      <formula>0</formula>
    </cfRule>
  </conditionalFormatting>
  <conditionalFormatting sqref="R83">
    <cfRule type="cellIs" dxfId="2837" priority="2779" operator="lessThan">
      <formula>0.8</formula>
    </cfRule>
    <cfRule type="cellIs" dxfId="2836" priority="2780" operator="greaterThan">
      <formula>1</formula>
    </cfRule>
  </conditionalFormatting>
  <conditionalFormatting sqref="R83">
    <cfRule type="cellIs" dxfId="2835" priority="2777" operator="greaterThan">
      <formula>1</formula>
    </cfRule>
    <cfRule type="cellIs" dxfId="2834" priority="2778" operator="lessThan">
      <formula>0.8</formula>
    </cfRule>
  </conditionalFormatting>
  <conditionalFormatting sqref="P83">
    <cfRule type="cellIs" dxfId="2833" priority="2776" operator="greaterThan">
      <formula>0</formula>
    </cfRule>
  </conditionalFormatting>
  <conditionalFormatting sqref="P83">
    <cfRule type="cellIs" dxfId="2832" priority="2770" operator="greaterThan">
      <formula>0</formula>
    </cfRule>
  </conditionalFormatting>
  <conditionalFormatting sqref="Q83">
    <cfRule type="cellIs" dxfId="2831" priority="2775" operator="lessThan">
      <formula>0</formula>
    </cfRule>
  </conditionalFormatting>
  <conditionalFormatting sqref="R83">
    <cfRule type="cellIs" dxfId="2830" priority="2773" operator="lessThan">
      <formula>0.8</formula>
    </cfRule>
    <cfRule type="cellIs" dxfId="2829" priority="2774" operator="greaterThan">
      <formula>1</formula>
    </cfRule>
  </conditionalFormatting>
  <conditionalFormatting sqref="R83">
    <cfRule type="cellIs" dxfId="2828" priority="2771" operator="greaterThan">
      <formula>1</formula>
    </cfRule>
    <cfRule type="cellIs" dxfId="2827" priority="2772" operator="lessThan">
      <formula>0.8</formula>
    </cfRule>
  </conditionalFormatting>
  <conditionalFormatting sqref="P83">
    <cfRule type="cellIs" dxfId="2826" priority="2764" operator="greaterThan">
      <formula>0</formula>
    </cfRule>
  </conditionalFormatting>
  <conditionalFormatting sqref="Q83">
    <cfRule type="cellIs" dxfId="2825" priority="2769" operator="lessThan">
      <formula>0</formula>
    </cfRule>
  </conditionalFormatting>
  <conditionalFormatting sqref="R83">
    <cfRule type="cellIs" dxfId="2824" priority="2767" operator="lessThan">
      <formula>0.8</formula>
    </cfRule>
    <cfRule type="cellIs" dxfId="2823" priority="2768" operator="greaterThan">
      <formula>1</formula>
    </cfRule>
  </conditionalFormatting>
  <conditionalFormatting sqref="R83">
    <cfRule type="cellIs" dxfId="2822" priority="2765" operator="greaterThan">
      <formula>1</formula>
    </cfRule>
    <cfRule type="cellIs" dxfId="2821" priority="2766" operator="lessThan">
      <formula>0.8</formula>
    </cfRule>
  </conditionalFormatting>
  <conditionalFormatting sqref="R83">
    <cfRule type="cellIs" dxfId="2820" priority="2761" operator="lessThan">
      <formula>0.8</formula>
    </cfRule>
    <cfRule type="cellIs" dxfId="2819" priority="2762" operator="greaterThan">
      <formula>1</formula>
    </cfRule>
  </conditionalFormatting>
  <conditionalFormatting sqref="R83">
    <cfRule type="cellIs" dxfId="2818" priority="2759" operator="greaterThan">
      <formula>1</formula>
    </cfRule>
    <cfRule type="cellIs" dxfId="2817" priority="2760" operator="lessThan">
      <formula>0.8</formula>
    </cfRule>
  </conditionalFormatting>
  <conditionalFormatting sqref="P83">
    <cfRule type="cellIs" dxfId="2816" priority="2758" operator="greaterThan">
      <formula>0</formula>
    </cfRule>
  </conditionalFormatting>
  <conditionalFormatting sqref="Q83">
    <cfRule type="cellIs" dxfId="2815" priority="2763" operator="lessThan">
      <formula>0</formula>
    </cfRule>
  </conditionalFormatting>
  <conditionalFormatting sqref="Q83">
    <cfRule type="cellIs" dxfId="2814" priority="2752" operator="lessThan">
      <formula>0</formula>
    </cfRule>
  </conditionalFormatting>
  <conditionalFormatting sqref="P83">
    <cfRule type="cellIs" dxfId="2813" priority="2753" operator="greaterThan">
      <formula>0</formula>
    </cfRule>
  </conditionalFormatting>
  <conditionalFormatting sqref="R83">
    <cfRule type="cellIs" dxfId="2812" priority="2756" operator="lessThan">
      <formula>0.8</formula>
    </cfRule>
    <cfRule type="cellIs" dxfId="2811" priority="2757" operator="greaterThan">
      <formula>1</formula>
    </cfRule>
  </conditionalFormatting>
  <conditionalFormatting sqref="R83">
    <cfRule type="cellIs" dxfId="2810" priority="2754" operator="greaterThan">
      <formula>1</formula>
    </cfRule>
    <cfRule type="cellIs" dxfId="2809" priority="2755" operator="lessThan">
      <formula>0.8</formula>
    </cfRule>
  </conditionalFormatting>
  <conditionalFormatting sqref="Q83">
    <cfRule type="cellIs" dxfId="2808" priority="2746" operator="lessThan">
      <formula>0</formula>
    </cfRule>
  </conditionalFormatting>
  <conditionalFormatting sqref="R83">
    <cfRule type="cellIs" dxfId="2807" priority="2750" operator="lessThan">
      <formula>0.8</formula>
    </cfRule>
    <cfRule type="cellIs" dxfId="2806" priority="2751" operator="greaterThan">
      <formula>1</formula>
    </cfRule>
  </conditionalFormatting>
  <conditionalFormatting sqref="R83">
    <cfRule type="cellIs" dxfId="2805" priority="2748" operator="greaterThan">
      <formula>1</formula>
    </cfRule>
    <cfRule type="cellIs" dxfId="2804" priority="2749" operator="lessThan">
      <formula>0.8</formula>
    </cfRule>
  </conditionalFormatting>
  <conditionalFormatting sqref="P83">
    <cfRule type="cellIs" dxfId="2803" priority="2747" operator="greaterThan">
      <formula>0</formula>
    </cfRule>
  </conditionalFormatting>
  <conditionalFormatting sqref="Q83">
    <cfRule type="cellIs" dxfId="2802" priority="2745" operator="lessThan">
      <formula>0</formula>
    </cfRule>
  </conditionalFormatting>
  <conditionalFormatting sqref="R83">
    <cfRule type="cellIs" dxfId="2801" priority="2743" operator="lessThan">
      <formula>0.8</formula>
    </cfRule>
    <cfRule type="cellIs" dxfId="2800" priority="2744" operator="greaterThan">
      <formula>1</formula>
    </cfRule>
  </conditionalFormatting>
  <conditionalFormatting sqref="R83">
    <cfRule type="cellIs" dxfId="2799" priority="2741" operator="greaterThan">
      <formula>1</formula>
    </cfRule>
    <cfRule type="cellIs" dxfId="2798" priority="2742" operator="lessThan">
      <formula>0.8</formula>
    </cfRule>
  </conditionalFormatting>
  <conditionalFormatting sqref="P83">
    <cfRule type="cellIs" dxfId="2797" priority="2740" operator="greaterThan">
      <formula>0</formula>
    </cfRule>
  </conditionalFormatting>
  <conditionalFormatting sqref="Q83">
    <cfRule type="cellIs" dxfId="2796" priority="2739" operator="lessThan">
      <formula>0</formula>
    </cfRule>
  </conditionalFormatting>
  <conditionalFormatting sqref="R83">
    <cfRule type="cellIs" dxfId="2795" priority="2737" operator="lessThan">
      <formula>0.8</formula>
    </cfRule>
    <cfRule type="cellIs" dxfId="2794" priority="2738" operator="greaterThan">
      <formula>1</formula>
    </cfRule>
  </conditionalFormatting>
  <conditionalFormatting sqref="R83">
    <cfRule type="cellIs" dxfId="2793" priority="2735" operator="greaterThan">
      <formula>1</formula>
    </cfRule>
    <cfRule type="cellIs" dxfId="2792" priority="2736" operator="lessThan">
      <formula>0.8</formula>
    </cfRule>
  </conditionalFormatting>
  <conditionalFormatting sqref="P83">
    <cfRule type="cellIs" dxfId="2791" priority="2734" operator="greaterThan">
      <formula>0</formula>
    </cfRule>
  </conditionalFormatting>
  <conditionalFormatting sqref="Q83">
    <cfRule type="cellIs" dxfId="2790" priority="2733" operator="lessThan">
      <formula>0</formula>
    </cfRule>
  </conditionalFormatting>
  <conditionalFormatting sqref="R83">
    <cfRule type="cellIs" dxfId="2789" priority="2731" operator="lessThan">
      <formula>0.8</formula>
    </cfRule>
    <cfRule type="cellIs" dxfId="2788" priority="2732" operator="greaterThan">
      <formula>1</formula>
    </cfRule>
  </conditionalFormatting>
  <conditionalFormatting sqref="R83">
    <cfRule type="cellIs" dxfId="2787" priority="2729" operator="greaterThan">
      <formula>1</formula>
    </cfRule>
    <cfRule type="cellIs" dxfId="2786" priority="2730" operator="lessThan">
      <formula>0.8</formula>
    </cfRule>
  </conditionalFormatting>
  <conditionalFormatting sqref="P83">
    <cfRule type="cellIs" dxfId="2785" priority="2728" operator="greaterThan">
      <formula>0</formula>
    </cfRule>
  </conditionalFormatting>
  <conditionalFormatting sqref="Q83">
    <cfRule type="cellIs" dxfId="2784" priority="2727" operator="lessThan">
      <formula>0</formula>
    </cfRule>
  </conditionalFormatting>
  <conditionalFormatting sqref="R83">
    <cfRule type="cellIs" dxfId="2783" priority="2725" operator="lessThan">
      <formula>0.8</formula>
    </cfRule>
    <cfRule type="cellIs" dxfId="2782" priority="2726" operator="greaterThan">
      <formula>1</formula>
    </cfRule>
  </conditionalFormatting>
  <conditionalFormatting sqref="R83">
    <cfRule type="cellIs" dxfId="2781" priority="2723" operator="greaterThan">
      <formula>1</formula>
    </cfRule>
    <cfRule type="cellIs" dxfId="2780" priority="2724" operator="lessThan">
      <formula>0.8</formula>
    </cfRule>
  </conditionalFormatting>
  <conditionalFormatting sqref="P83">
    <cfRule type="cellIs" dxfId="2779" priority="2722" operator="greaterThan">
      <formula>0</formula>
    </cfRule>
  </conditionalFormatting>
  <conditionalFormatting sqref="Q83">
    <cfRule type="cellIs" dxfId="2778" priority="2721" operator="lessThan">
      <formula>0</formula>
    </cfRule>
  </conditionalFormatting>
  <conditionalFormatting sqref="R83">
    <cfRule type="cellIs" dxfId="2777" priority="2719" operator="lessThan">
      <formula>0.8</formula>
    </cfRule>
    <cfRule type="cellIs" dxfId="2776" priority="2720" operator="greaterThan">
      <formula>1</formula>
    </cfRule>
  </conditionalFormatting>
  <conditionalFormatting sqref="R83">
    <cfRule type="cellIs" dxfId="2775" priority="2717" operator="greaterThan">
      <formula>1</formula>
    </cfRule>
    <cfRule type="cellIs" dxfId="2774" priority="2718" operator="lessThan">
      <formula>0.8</formula>
    </cfRule>
  </conditionalFormatting>
  <conditionalFormatting sqref="P83">
    <cfRule type="cellIs" dxfId="2773" priority="2716" operator="greaterThan">
      <formula>0</formula>
    </cfRule>
  </conditionalFormatting>
  <conditionalFormatting sqref="Q83">
    <cfRule type="cellIs" dxfId="2772" priority="2715" operator="lessThan">
      <formula>0</formula>
    </cfRule>
  </conditionalFormatting>
  <conditionalFormatting sqref="R83">
    <cfRule type="cellIs" dxfId="2771" priority="2713" operator="lessThan">
      <formula>0.8</formula>
    </cfRule>
    <cfRule type="cellIs" dxfId="2770" priority="2714" operator="greaterThan">
      <formula>1</formula>
    </cfRule>
  </conditionalFormatting>
  <conditionalFormatting sqref="R83">
    <cfRule type="cellIs" dxfId="2769" priority="2711" operator="greaterThan">
      <formula>1</formula>
    </cfRule>
    <cfRule type="cellIs" dxfId="2768" priority="2712" operator="lessThan">
      <formula>0.8</formula>
    </cfRule>
  </conditionalFormatting>
  <conditionalFormatting sqref="P83">
    <cfRule type="cellIs" dxfId="2767" priority="2710" operator="greaterThan">
      <formula>0</formula>
    </cfRule>
  </conditionalFormatting>
  <conditionalFormatting sqref="Q83">
    <cfRule type="cellIs" dxfId="2766" priority="2709" operator="lessThan">
      <formula>0</formula>
    </cfRule>
  </conditionalFormatting>
  <conditionalFormatting sqref="R83">
    <cfRule type="cellIs" dxfId="2765" priority="2707" operator="lessThan">
      <formula>0.8</formula>
    </cfRule>
    <cfRule type="cellIs" dxfId="2764" priority="2708" operator="greaterThan">
      <formula>1</formula>
    </cfRule>
  </conditionalFormatting>
  <conditionalFormatting sqref="R83">
    <cfRule type="cellIs" dxfId="2763" priority="2705" operator="greaterThan">
      <formula>1</formula>
    </cfRule>
    <cfRule type="cellIs" dxfId="2762" priority="2706" operator="lessThan">
      <formula>0.8</formula>
    </cfRule>
  </conditionalFormatting>
  <conditionalFormatting sqref="P83">
    <cfRule type="cellIs" dxfId="2761" priority="2704" operator="greaterThan">
      <formula>0</formula>
    </cfRule>
  </conditionalFormatting>
  <conditionalFormatting sqref="P83">
    <cfRule type="cellIs" dxfId="2760" priority="2698" operator="greaterThan">
      <formula>0</formula>
    </cfRule>
  </conditionalFormatting>
  <conditionalFormatting sqref="Q83">
    <cfRule type="cellIs" dxfId="2759" priority="2703" operator="lessThan">
      <formula>0</formula>
    </cfRule>
  </conditionalFormatting>
  <conditionalFormatting sqref="R83">
    <cfRule type="cellIs" dxfId="2758" priority="2701" operator="lessThan">
      <formula>0.8</formula>
    </cfRule>
    <cfRule type="cellIs" dxfId="2757" priority="2702" operator="greaterThan">
      <formula>1</formula>
    </cfRule>
  </conditionalFormatting>
  <conditionalFormatting sqref="R83">
    <cfRule type="cellIs" dxfId="2756" priority="2699" operator="greaterThan">
      <formula>1</formula>
    </cfRule>
    <cfRule type="cellIs" dxfId="2755" priority="2700" operator="lessThan">
      <formula>0.8</formula>
    </cfRule>
  </conditionalFormatting>
  <conditionalFormatting sqref="P83">
    <cfRule type="cellIs" dxfId="2754" priority="2692" operator="greaterThan">
      <formula>0</formula>
    </cfRule>
  </conditionalFormatting>
  <conditionalFormatting sqref="Q83">
    <cfRule type="cellIs" dxfId="2753" priority="2697" operator="lessThan">
      <formula>0</formula>
    </cfRule>
  </conditionalFormatting>
  <conditionalFormatting sqref="R83">
    <cfRule type="cellIs" dxfId="2752" priority="2695" operator="lessThan">
      <formula>0.8</formula>
    </cfRule>
    <cfRule type="cellIs" dxfId="2751" priority="2696" operator="greaterThan">
      <formula>1</formula>
    </cfRule>
  </conditionalFormatting>
  <conditionalFormatting sqref="R83">
    <cfRule type="cellIs" dxfId="2750" priority="2693" operator="greaterThan">
      <formula>1</formula>
    </cfRule>
    <cfRule type="cellIs" dxfId="2749" priority="2694" operator="lessThan">
      <formula>0.8</formula>
    </cfRule>
  </conditionalFormatting>
  <conditionalFormatting sqref="R83">
    <cfRule type="cellIs" dxfId="2748" priority="2689" operator="lessThan">
      <formula>0.8</formula>
    </cfRule>
    <cfRule type="cellIs" dxfId="2747" priority="2690" operator="greaterThan">
      <formula>1</formula>
    </cfRule>
  </conditionalFormatting>
  <conditionalFormatting sqref="R83">
    <cfRule type="cellIs" dxfId="2746" priority="2687" operator="greaterThan">
      <formula>1</formula>
    </cfRule>
    <cfRule type="cellIs" dxfId="2745" priority="2688" operator="lessThan">
      <formula>0.8</formula>
    </cfRule>
  </conditionalFormatting>
  <conditionalFormatting sqref="P83">
    <cfRule type="cellIs" dxfId="2744" priority="2686" operator="greaterThan">
      <formula>0</formula>
    </cfRule>
  </conditionalFormatting>
  <conditionalFormatting sqref="Q83">
    <cfRule type="cellIs" dxfId="2743" priority="2691" operator="lessThan">
      <formula>0</formula>
    </cfRule>
  </conditionalFormatting>
  <conditionalFormatting sqref="Q83">
    <cfRule type="cellIs" dxfId="2742" priority="2685" operator="lessThan">
      <formula>0</formula>
    </cfRule>
  </conditionalFormatting>
  <conditionalFormatting sqref="R83">
    <cfRule type="cellIs" dxfId="2741" priority="2683" operator="lessThan">
      <formula>0.8</formula>
    </cfRule>
    <cfRule type="cellIs" dxfId="2740" priority="2684" operator="greaterThan">
      <formula>1</formula>
    </cfRule>
  </conditionalFormatting>
  <conditionalFormatting sqref="R83">
    <cfRule type="cellIs" dxfId="2739" priority="2681" operator="greaterThan">
      <formula>1</formula>
    </cfRule>
    <cfRule type="cellIs" dxfId="2738" priority="2682" operator="lessThan">
      <formula>0.8</formula>
    </cfRule>
  </conditionalFormatting>
  <conditionalFormatting sqref="P83">
    <cfRule type="cellIs" dxfId="2737" priority="2680" operator="greaterThan">
      <formula>0</formula>
    </cfRule>
  </conditionalFormatting>
  <conditionalFormatting sqref="P83">
    <cfRule type="cellIs" dxfId="2736" priority="2674" operator="greaterThan">
      <formula>0</formula>
    </cfRule>
  </conditionalFormatting>
  <conditionalFormatting sqref="Q83">
    <cfRule type="cellIs" dxfId="2735" priority="2679" operator="lessThan">
      <formula>0</formula>
    </cfRule>
  </conditionalFormatting>
  <conditionalFormatting sqref="R83">
    <cfRule type="cellIs" dxfId="2734" priority="2677" operator="lessThan">
      <formula>0.8</formula>
    </cfRule>
    <cfRule type="cellIs" dxfId="2733" priority="2678" operator="greaterThan">
      <formula>1</formula>
    </cfRule>
  </conditionalFormatting>
  <conditionalFormatting sqref="R83">
    <cfRule type="cellIs" dxfId="2732" priority="2675" operator="greaterThan">
      <formula>1</formula>
    </cfRule>
    <cfRule type="cellIs" dxfId="2731" priority="2676" operator="lessThan">
      <formula>0.8</formula>
    </cfRule>
  </conditionalFormatting>
  <conditionalFormatting sqref="P83">
    <cfRule type="cellIs" dxfId="2730" priority="2668" operator="greaterThan">
      <formula>0</formula>
    </cfRule>
  </conditionalFormatting>
  <conditionalFormatting sqref="Q83">
    <cfRule type="cellIs" dxfId="2729" priority="2673" operator="lessThan">
      <formula>0</formula>
    </cfRule>
  </conditionalFormatting>
  <conditionalFormatting sqref="R83">
    <cfRule type="cellIs" dxfId="2728" priority="2671" operator="lessThan">
      <formula>0.8</formula>
    </cfRule>
    <cfRule type="cellIs" dxfId="2727" priority="2672" operator="greaterThan">
      <formula>1</formula>
    </cfRule>
  </conditionalFormatting>
  <conditionalFormatting sqref="R83">
    <cfRule type="cellIs" dxfId="2726" priority="2669" operator="greaterThan">
      <formula>1</formula>
    </cfRule>
    <cfRule type="cellIs" dxfId="2725" priority="2670" operator="lessThan">
      <formula>0.8</formula>
    </cfRule>
  </conditionalFormatting>
  <conditionalFormatting sqref="R83">
    <cfRule type="cellIs" dxfId="2724" priority="2665" operator="lessThan">
      <formula>0.8</formula>
    </cfRule>
    <cfRule type="cellIs" dxfId="2723" priority="2666" operator="greaterThan">
      <formula>1</formula>
    </cfRule>
  </conditionalFormatting>
  <conditionalFormatting sqref="R83">
    <cfRule type="cellIs" dxfId="2722" priority="2663" operator="greaterThan">
      <formula>1</formula>
    </cfRule>
    <cfRule type="cellIs" dxfId="2721" priority="2664" operator="lessThan">
      <formula>0.8</formula>
    </cfRule>
  </conditionalFormatting>
  <conditionalFormatting sqref="P83">
    <cfRule type="cellIs" dxfId="2720" priority="2662" operator="greaterThan">
      <formula>0</formula>
    </cfRule>
  </conditionalFormatting>
  <conditionalFormatting sqref="Q83">
    <cfRule type="cellIs" dxfId="2719" priority="2667" operator="lessThan">
      <formula>0</formula>
    </cfRule>
  </conditionalFormatting>
  <conditionalFormatting sqref="P83">
    <cfRule type="cellIs" dxfId="2718" priority="2656" operator="greaterThan">
      <formula>0</formula>
    </cfRule>
  </conditionalFormatting>
  <conditionalFormatting sqref="Q83">
    <cfRule type="cellIs" dxfId="2717" priority="2661" operator="lessThan">
      <formula>0</formula>
    </cfRule>
  </conditionalFormatting>
  <conditionalFormatting sqref="R83">
    <cfRule type="cellIs" dxfId="2716" priority="2659" operator="lessThan">
      <formula>0.8</formula>
    </cfRule>
    <cfRule type="cellIs" dxfId="2715" priority="2660" operator="greaterThan">
      <formula>1</formula>
    </cfRule>
  </conditionalFormatting>
  <conditionalFormatting sqref="R83">
    <cfRule type="cellIs" dxfId="2714" priority="2657" operator="greaterThan">
      <formula>1</formula>
    </cfRule>
    <cfRule type="cellIs" dxfId="2713" priority="2658" operator="lessThan">
      <formula>0.8</formula>
    </cfRule>
  </conditionalFormatting>
  <conditionalFormatting sqref="R83">
    <cfRule type="cellIs" dxfId="2712" priority="2653" operator="lessThan">
      <formula>0.8</formula>
    </cfRule>
    <cfRule type="cellIs" dxfId="2711" priority="2654" operator="greaterThan">
      <formula>1</formula>
    </cfRule>
  </conditionalFormatting>
  <conditionalFormatting sqref="R83">
    <cfRule type="cellIs" dxfId="2710" priority="2651" operator="greaterThan">
      <formula>1</formula>
    </cfRule>
    <cfRule type="cellIs" dxfId="2709" priority="2652" operator="lessThan">
      <formula>0.8</formula>
    </cfRule>
  </conditionalFormatting>
  <conditionalFormatting sqref="P83">
    <cfRule type="cellIs" dxfId="2708" priority="2650" operator="greaterThan">
      <formula>0</formula>
    </cfRule>
  </conditionalFormatting>
  <conditionalFormatting sqref="Q83">
    <cfRule type="cellIs" dxfId="2707" priority="2655" operator="lessThan">
      <formula>0</formula>
    </cfRule>
  </conditionalFormatting>
  <conditionalFormatting sqref="R83">
    <cfRule type="cellIs" dxfId="2706" priority="2647" operator="lessThan">
      <formula>0.8</formula>
    </cfRule>
    <cfRule type="cellIs" dxfId="2705" priority="2648" operator="greaterThan">
      <formula>1</formula>
    </cfRule>
  </conditionalFormatting>
  <conditionalFormatting sqref="R83">
    <cfRule type="cellIs" dxfId="2704" priority="2645" operator="greaterThan">
      <formula>1</formula>
    </cfRule>
    <cfRule type="cellIs" dxfId="2703" priority="2646" operator="lessThan">
      <formula>0.8</formula>
    </cfRule>
  </conditionalFormatting>
  <conditionalFormatting sqref="P83">
    <cfRule type="cellIs" dxfId="2702" priority="2644" operator="greaterThan">
      <formula>0</formula>
    </cfRule>
  </conditionalFormatting>
  <conditionalFormatting sqref="Q83">
    <cfRule type="cellIs" dxfId="2701" priority="2649" operator="lessThan">
      <formula>0</formula>
    </cfRule>
  </conditionalFormatting>
  <conditionalFormatting sqref="Q83">
    <cfRule type="cellIs" dxfId="2700" priority="2643" operator="lessThan">
      <formula>0</formula>
    </cfRule>
  </conditionalFormatting>
  <conditionalFormatting sqref="R83">
    <cfRule type="cellIs" dxfId="2699" priority="2641" operator="lessThan">
      <formula>0.8</formula>
    </cfRule>
    <cfRule type="cellIs" dxfId="2698" priority="2642" operator="greaterThan">
      <formula>1</formula>
    </cfRule>
  </conditionalFormatting>
  <conditionalFormatting sqref="R83">
    <cfRule type="cellIs" dxfId="2697" priority="2639" operator="greaterThan">
      <formula>1</formula>
    </cfRule>
    <cfRule type="cellIs" dxfId="2696" priority="2640" operator="lessThan">
      <formula>0.8</formula>
    </cfRule>
  </conditionalFormatting>
  <conditionalFormatting sqref="P83">
    <cfRule type="cellIs" dxfId="2695" priority="2638" operator="greaterThan">
      <formula>0</formula>
    </cfRule>
  </conditionalFormatting>
  <conditionalFormatting sqref="Q83">
    <cfRule type="cellIs" dxfId="2694" priority="2632" operator="lessThan">
      <formula>0</formula>
    </cfRule>
  </conditionalFormatting>
  <conditionalFormatting sqref="R83">
    <cfRule type="cellIs" dxfId="2693" priority="2636" operator="lessThan">
      <formula>0.8</formula>
    </cfRule>
    <cfRule type="cellIs" dxfId="2692" priority="2637" operator="greaterThan">
      <formula>1</formula>
    </cfRule>
  </conditionalFormatting>
  <conditionalFormatting sqref="R83">
    <cfRule type="cellIs" dxfId="2691" priority="2634" operator="greaterThan">
      <formula>1</formula>
    </cfRule>
    <cfRule type="cellIs" dxfId="2690" priority="2635" operator="lessThan">
      <formula>0.8</formula>
    </cfRule>
  </conditionalFormatting>
  <conditionalFormatting sqref="P83">
    <cfRule type="cellIs" dxfId="2689" priority="2633" operator="greaterThan">
      <formula>0</formula>
    </cfRule>
  </conditionalFormatting>
  <conditionalFormatting sqref="Q83">
    <cfRule type="cellIs" dxfId="2688" priority="2631" operator="lessThan">
      <formula>0</formula>
    </cfRule>
  </conditionalFormatting>
  <conditionalFormatting sqref="R83">
    <cfRule type="cellIs" dxfId="2687" priority="2629" operator="lessThan">
      <formula>0.8</formula>
    </cfRule>
    <cfRule type="cellIs" dxfId="2686" priority="2630" operator="greaterThan">
      <formula>1</formula>
    </cfRule>
  </conditionalFormatting>
  <conditionalFormatting sqref="R83">
    <cfRule type="cellIs" dxfId="2685" priority="2627" operator="greaterThan">
      <formula>1</formula>
    </cfRule>
    <cfRule type="cellIs" dxfId="2684" priority="2628" operator="lessThan">
      <formula>0.8</formula>
    </cfRule>
  </conditionalFormatting>
  <conditionalFormatting sqref="P83">
    <cfRule type="cellIs" dxfId="2683" priority="2626" operator="greaterThan">
      <formula>0</formula>
    </cfRule>
  </conditionalFormatting>
  <conditionalFormatting sqref="Q83">
    <cfRule type="cellIs" dxfId="2682" priority="2625" operator="lessThan">
      <formula>0</formula>
    </cfRule>
  </conditionalFormatting>
  <conditionalFormatting sqref="R83">
    <cfRule type="cellIs" dxfId="2681" priority="2623" operator="lessThan">
      <formula>0.8</formula>
    </cfRule>
    <cfRule type="cellIs" dxfId="2680" priority="2624" operator="greaterThan">
      <formula>1</formula>
    </cfRule>
  </conditionalFormatting>
  <conditionalFormatting sqref="R83">
    <cfRule type="cellIs" dxfId="2679" priority="2621" operator="greaterThan">
      <formula>1</formula>
    </cfRule>
    <cfRule type="cellIs" dxfId="2678" priority="2622" operator="lessThan">
      <formula>0.8</formula>
    </cfRule>
  </conditionalFormatting>
  <conditionalFormatting sqref="P83">
    <cfRule type="cellIs" dxfId="2677" priority="2620" operator="greaterThan">
      <formula>0</formula>
    </cfRule>
  </conditionalFormatting>
  <conditionalFormatting sqref="Q83">
    <cfRule type="cellIs" dxfId="2676" priority="2619" operator="lessThan">
      <formula>0</formula>
    </cfRule>
  </conditionalFormatting>
  <conditionalFormatting sqref="R83">
    <cfRule type="cellIs" dxfId="2675" priority="2617" operator="lessThan">
      <formula>0.8</formula>
    </cfRule>
    <cfRule type="cellIs" dxfId="2674" priority="2618" operator="greaterThan">
      <formula>1</formula>
    </cfRule>
  </conditionalFormatting>
  <conditionalFormatting sqref="R83">
    <cfRule type="cellIs" dxfId="2673" priority="2615" operator="greaterThan">
      <formula>1</formula>
    </cfRule>
    <cfRule type="cellIs" dxfId="2672" priority="2616" operator="lessThan">
      <formula>0.8</formula>
    </cfRule>
  </conditionalFormatting>
  <conditionalFormatting sqref="P83">
    <cfRule type="cellIs" dxfId="2671" priority="2614" operator="greaterThan">
      <formula>0</formula>
    </cfRule>
  </conditionalFormatting>
  <conditionalFormatting sqref="Q83">
    <cfRule type="cellIs" dxfId="2670" priority="2613" operator="lessThan">
      <formula>0</formula>
    </cfRule>
  </conditionalFormatting>
  <conditionalFormatting sqref="R83">
    <cfRule type="cellIs" dxfId="2669" priority="2611" operator="lessThan">
      <formula>0.8</formula>
    </cfRule>
    <cfRule type="cellIs" dxfId="2668" priority="2612" operator="greaterThan">
      <formula>1</formula>
    </cfRule>
  </conditionalFormatting>
  <conditionalFormatting sqref="R83">
    <cfRule type="cellIs" dxfId="2667" priority="2609" operator="greaterThan">
      <formula>1</formula>
    </cfRule>
    <cfRule type="cellIs" dxfId="2666" priority="2610" operator="lessThan">
      <formula>0.8</formula>
    </cfRule>
  </conditionalFormatting>
  <conditionalFormatting sqref="P83">
    <cfRule type="cellIs" dxfId="2665" priority="2608" operator="greaterThan">
      <formula>0</formula>
    </cfRule>
  </conditionalFormatting>
  <conditionalFormatting sqref="Q83">
    <cfRule type="cellIs" dxfId="2664" priority="2607" operator="lessThan">
      <formula>0</formula>
    </cfRule>
  </conditionalFormatting>
  <conditionalFormatting sqref="R83">
    <cfRule type="cellIs" dxfId="2663" priority="2605" operator="lessThan">
      <formula>0.8</formula>
    </cfRule>
    <cfRule type="cellIs" dxfId="2662" priority="2606" operator="greaterThan">
      <formula>1</formula>
    </cfRule>
  </conditionalFormatting>
  <conditionalFormatting sqref="R83">
    <cfRule type="cellIs" dxfId="2661" priority="2603" operator="greaterThan">
      <formula>1</formula>
    </cfRule>
    <cfRule type="cellIs" dxfId="2660" priority="2604" operator="lessThan">
      <formula>0.8</formula>
    </cfRule>
  </conditionalFormatting>
  <conditionalFormatting sqref="P83">
    <cfRule type="cellIs" dxfId="2659" priority="2602" operator="greaterThan">
      <formula>0</formula>
    </cfRule>
  </conditionalFormatting>
  <conditionalFormatting sqref="P83">
    <cfRule type="cellIs" dxfId="2658" priority="2596" operator="greaterThan">
      <formula>0</formula>
    </cfRule>
  </conditionalFormatting>
  <conditionalFormatting sqref="Q83">
    <cfRule type="cellIs" dxfId="2657" priority="2601" operator="lessThan">
      <formula>0</formula>
    </cfRule>
  </conditionalFormatting>
  <conditionalFormatting sqref="R83">
    <cfRule type="cellIs" dxfId="2656" priority="2599" operator="lessThan">
      <formula>0.8</formula>
    </cfRule>
    <cfRule type="cellIs" dxfId="2655" priority="2600" operator="greaterThan">
      <formula>1</formula>
    </cfRule>
  </conditionalFormatting>
  <conditionalFormatting sqref="R83">
    <cfRule type="cellIs" dxfId="2654" priority="2597" operator="greaterThan">
      <formula>1</formula>
    </cfRule>
    <cfRule type="cellIs" dxfId="2653" priority="2598" operator="lessThan">
      <formula>0.8</formula>
    </cfRule>
  </conditionalFormatting>
  <conditionalFormatting sqref="P83">
    <cfRule type="cellIs" dxfId="2652" priority="2590" operator="greaterThan">
      <formula>0</formula>
    </cfRule>
  </conditionalFormatting>
  <conditionalFormatting sqref="Q83">
    <cfRule type="cellIs" dxfId="2651" priority="2595" operator="lessThan">
      <formula>0</formula>
    </cfRule>
  </conditionalFormatting>
  <conditionalFormatting sqref="R83">
    <cfRule type="cellIs" dxfId="2650" priority="2593" operator="lessThan">
      <formula>0.8</formula>
    </cfRule>
    <cfRule type="cellIs" dxfId="2649" priority="2594" operator="greaterThan">
      <formula>1</formula>
    </cfRule>
  </conditionalFormatting>
  <conditionalFormatting sqref="R83">
    <cfRule type="cellIs" dxfId="2648" priority="2591" operator="greaterThan">
      <formula>1</formula>
    </cfRule>
    <cfRule type="cellIs" dxfId="2647" priority="2592" operator="lessThan">
      <formula>0.8</formula>
    </cfRule>
  </conditionalFormatting>
  <conditionalFormatting sqref="R83">
    <cfRule type="cellIs" dxfId="2646" priority="2587" operator="lessThan">
      <formula>0.8</formula>
    </cfRule>
    <cfRule type="cellIs" dxfId="2645" priority="2588" operator="greaterThan">
      <formula>1</formula>
    </cfRule>
  </conditionalFormatting>
  <conditionalFormatting sqref="R83">
    <cfRule type="cellIs" dxfId="2644" priority="2585" operator="greaterThan">
      <formula>1</formula>
    </cfRule>
    <cfRule type="cellIs" dxfId="2643" priority="2586" operator="lessThan">
      <formula>0.8</formula>
    </cfRule>
  </conditionalFormatting>
  <conditionalFormatting sqref="P83">
    <cfRule type="cellIs" dxfId="2642" priority="2584" operator="greaterThan">
      <formula>0</formula>
    </cfRule>
  </conditionalFormatting>
  <conditionalFormatting sqref="Q83">
    <cfRule type="cellIs" dxfId="2641" priority="2589" operator="lessThan">
      <formula>0</formula>
    </cfRule>
  </conditionalFormatting>
  <conditionalFormatting sqref="P123 P125:P126 P128:P129 P131">
    <cfRule type="cellIs" dxfId="2640" priority="2578" operator="greaterThan">
      <formula>0</formula>
    </cfRule>
  </conditionalFormatting>
  <conditionalFormatting sqref="Q123 Q125:Q126 Q128:Q129 Q131">
    <cfRule type="cellIs" dxfId="2639" priority="2583" operator="lessThan">
      <formula>0</formula>
    </cfRule>
  </conditionalFormatting>
  <conditionalFormatting sqref="R123 R125:R126 R128:R129 R131">
    <cfRule type="cellIs" dxfId="2638" priority="2581" operator="lessThan">
      <formula>0.8</formula>
    </cfRule>
    <cfRule type="cellIs" dxfId="2637" priority="2582" operator="greaterThan">
      <formula>1</formula>
    </cfRule>
  </conditionalFormatting>
  <conditionalFormatting sqref="R123 R125:R126 R128:R129 R131">
    <cfRule type="cellIs" dxfId="2636" priority="2579" operator="greaterThan">
      <formula>1</formula>
    </cfRule>
    <cfRule type="cellIs" dxfId="2635" priority="2580" operator="lessThan">
      <formula>0.8</formula>
    </cfRule>
  </conditionalFormatting>
  <conditionalFormatting sqref="Q123 Q125:Q126 Q128:Q129 Q131">
    <cfRule type="cellIs" dxfId="2634" priority="2577" operator="lessThan">
      <formula>0</formula>
    </cfRule>
  </conditionalFormatting>
  <conditionalFormatting sqref="R123 R125:R126 R128:R129 R131">
    <cfRule type="cellIs" dxfId="2633" priority="2575" operator="lessThan">
      <formula>0.8</formula>
    </cfRule>
    <cfRule type="cellIs" dxfId="2632" priority="2576" operator="greaterThan">
      <formula>1</formula>
    </cfRule>
  </conditionalFormatting>
  <conditionalFormatting sqref="R123 R125:R126 R128:R129 R131">
    <cfRule type="cellIs" dxfId="2631" priority="2573" operator="greaterThan">
      <formula>1</formula>
    </cfRule>
    <cfRule type="cellIs" dxfId="2630" priority="2574" operator="lessThan">
      <formula>0.8</formula>
    </cfRule>
  </conditionalFormatting>
  <conditionalFormatting sqref="P123 P125:P126 P128:P129 P131">
    <cfRule type="cellIs" dxfId="2629" priority="2572" operator="greaterThan">
      <formula>0</formula>
    </cfRule>
  </conditionalFormatting>
  <conditionalFormatting sqref="Q31">
    <cfRule type="cellIs" dxfId="2628" priority="2571" operator="lessThan">
      <formula>0</formula>
    </cfRule>
  </conditionalFormatting>
  <conditionalFormatting sqref="R31">
    <cfRule type="cellIs" dxfId="2627" priority="2569" operator="lessThan">
      <formula>0.8</formula>
    </cfRule>
    <cfRule type="cellIs" dxfId="2626" priority="2570" operator="greaterThan">
      <formula>1</formula>
    </cfRule>
  </conditionalFormatting>
  <conditionalFormatting sqref="R31">
    <cfRule type="cellIs" dxfId="2625" priority="2567" operator="greaterThan">
      <formula>1</formula>
    </cfRule>
    <cfRule type="cellIs" dxfId="2624" priority="2568" operator="lessThan">
      <formula>0.8</formula>
    </cfRule>
  </conditionalFormatting>
  <conditionalFormatting sqref="P31">
    <cfRule type="cellIs" dxfId="2623" priority="2566" operator="greaterThan">
      <formula>0</formula>
    </cfRule>
  </conditionalFormatting>
  <conditionalFormatting sqref="Q31">
    <cfRule type="cellIs" dxfId="2622" priority="2565" operator="lessThan">
      <formula>0</formula>
    </cfRule>
  </conditionalFormatting>
  <conditionalFormatting sqref="R31">
    <cfRule type="cellIs" dxfId="2621" priority="2563" operator="lessThan">
      <formula>0.8</formula>
    </cfRule>
    <cfRule type="cellIs" dxfId="2620" priority="2564" operator="greaterThan">
      <formula>1</formula>
    </cfRule>
  </conditionalFormatting>
  <conditionalFormatting sqref="R31">
    <cfRule type="cellIs" dxfId="2619" priority="2561" operator="greaterThan">
      <formula>1</formula>
    </cfRule>
    <cfRule type="cellIs" dxfId="2618" priority="2562" operator="lessThan">
      <formula>0.8</formula>
    </cfRule>
  </conditionalFormatting>
  <conditionalFormatting sqref="P31">
    <cfRule type="cellIs" dxfId="2617" priority="2560" operator="greaterThan">
      <formula>0</formula>
    </cfRule>
  </conditionalFormatting>
  <conditionalFormatting sqref="Q31">
    <cfRule type="cellIs" dxfId="2616" priority="2559" operator="lessThan">
      <formula>0</formula>
    </cfRule>
  </conditionalFormatting>
  <conditionalFormatting sqref="R31">
    <cfRule type="cellIs" dxfId="2615" priority="2557" operator="lessThan">
      <formula>0.8</formula>
    </cfRule>
    <cfRule type="cellIs" dxfId="2614" priority="2558" operator="greaterThan">
      <formula>1</formula>
    </cfRule>
  </conditionalFormatting>
  <conditionalFormatting sqref="R31">
    <cfRule type="cellIs" dxfId="2613" priority="2555" operator="greaterThan">
      <formula>1</formula>
    </cfRule>
    <cfRule type="cellIs" dxfId="2612" priority="2556" operator="lessThan">
      <formula>0.8</formula>
    </cfRule>
  </conditionalFormatting>
  <conditionalFormatting sqref="P31">
    <cfRule type="cellIs" dxfId="2611" priority="2554" operator="greaterThan">
      <formula>0</formula>
    </cfRule>
  </conditionalFormatting>
  <conditionalFormatting sqref="Q31">
    <cfRule type="cellIs" dxfId="2610" priority="2553" operator="lessThan">
      <formula>0</formula>
    </cfRule>
  </conditionalFormatting>
  <conditionalFormatting sqref="R31">
    <cfRule type="cellIs" dxfId="2609" priority="2551" operator="lessThan">
      <formula>0.8</formula>
    </cfRule>
    <cfRule type="cellIs" dxfId="2608" priority="2552" operator="greaterThan">
      <formula>1</formula>
    </cfRule>
  </conditionalFormatting>
  <conditionalFormatting sqref="R31">
    <cfRule type="cellIs" dxfId="2607" priority="2549" operator="greaterThan">
      <formula>1</formula>
    </cfRule>
    <cfRule type="cellIs" dxfId="2606" priority="2550" operator="lessThan">
      <formula>0.8</formula>
    </cfRule>
  </conditionalFormatting>
  <conditionalFormatting sqref="P31">
    <cfRule type="cellIs" dxfId="2605" priority="2548" operator="greaterThan">
      <formula>0</formula>
    </cfRule>
  </conditionalFormatting>
  <conditionalFormatting sqref="P31">
    <cfRule type="cellIs" dxfId="2604" priority="2542" operator="greaterThan">
      <formula>0</formula>
    </cfRule>
  </conditionalFormatting>
  <conditionalFormatting sqref="Q31">
    <cfRule type="cellIs" dxfId="2603" priority="2547" operator="lessThan">
      <formula>0</formula>
    </cfRule>
  </conditionalFormatting>
  <conditionalFormatting sqref="R31">
    <cfRule type="cellIs" dxfId="2602" priority="2545" operator="lessThan">
      <formula>0.8</formula>
    </cfRule>
    <cfRule type="cellIs" dxfId="2601" priority="2546" operator="greaterThan">
      <formula>1</formula>
    </cfRule>
  </conditionalFormatting>
  <conditionalFormatting sqref="R31">
    <cfRule type="cellIs" dxfId="2600" priority="2543" operator="greaterThan">
      <formula>1</formula>
    </cfRule>
    <cfRule type="cellIs" dxfId="2599" priority="2544" operator="lessThan">
      <formula>0.8</formula>
    </cfRule>
  </conditionalFormatting>
  <conditionalFormatting sqref="P31">
    <cfRule type="cellIs" dxfId="2598" priority="2536" operator="greaterThan">
      <formula>0</formula>
    </cfRule>
  </conditionalFormatting>
  <conditionalFormatting sqref="Q31">
    <cfRule type="cellIs" dxfId="2597" priority="2541" operator="lessThan">
      <formula>0</formula>
    </cfRule>
  </conditionalFormatting>
  <conditionalFormatting sqref="R31">
    <cfRule type="cellIs" dxfId="2596" priority="2539" operator="lessThan">
      <formula>0.8</formula>
    </cfRule>
    <cfRule type="cellIs" dxfId="2595" priority="2540" operator="greaterThan">
      <formula>1</formula>
    </cfRule>
  </conditionalFormatting>
  <conditionalFormatting sqref="R31">
    <cfRule type="cellIs" dxfId="2594" priority="2537" operator="greaterThan">
      <formula>1</formula>
    </cfRule>
    <cfRule type="cellIs" dxfId="2593" priority="2538" operator="lessThan">
      <formula>0.8</formula>
    </cfRule>
  </conditionalFormatting>
  <conditionalFormatting sqref="R31">
    <cfRule type="cellIs" dxfId="2592" priority="2533" operator="lessThan">
      <formula>0.8</formula>
    </cfRule>
    <cfRule type="cellIs" dxfId="2591" priority="2534" operator="greaterThan">
      <formula>1</formula>
    </cfRule>
  </conditionalFormatting>
  <conditionalFormatting sqref="R31">
    <cfRule type="cellIs" dxfId="2590" priority="2531" operator="greaterThan">
      <formula>1</formula>
    </cfRule>
    <cfRule type="cellIs" dxfId="2589" priority="2532" operator="lessThan">
      <formula>0.8</formula>
    </cfRule>
  </conditionalFormatting>
  <conditionalFormatting sqref="P31">
    <cfRule type="cellIs" dxfId="2588" priority="2530" operator="greaterThan">
      <formula>0</formula>
    </cfRule>
  </conditionalFormatting>
  <conditionalFormatting sqref="Q31">
    <cfRule type="cellIs" dxfId="2587" priority="2535" operator="lessThan">
      <formula>0</formula>
    </cfRule>
  </conditionalFormatting>
  <conditionalFormatting sqref="Q31">
    <cfRule type="cellIs" dxfId="2586" priority="2529" operator="lessThan">
      <formula>0</formula>
    </cfRule>
  </conditionalFormatting>
  <conditionalFormatting sqref="R31">
    <cfRule type="cellIs" dxfId="2585" priority="2527" operator="lessThan">
      <formula>0.8</formula>
    </cfRule>
    <cfRule type="cellIs" dxfId="2584" priority="2528" operator="greaterThan">
      <formula>1</formula>
    </cfRule>
  </conditionalFormatting>
  <conditionalFormatting sqref="R31">
    <cfRule type="cellIs" dxfId="2583" priority="2525" operator="greaterThan">
      <formula>1</formula>
    </cfRule>
    <cfRule type="cellIs" dxfId="2582" priority="2526" operator="lessThan">
      <formula>0.8</formula>
    </cfRule>
  </conditionalFormatting>
  <conditionalFormatting sqref="P31">
    <cfRule type="cellIs" dxfId="2581" priority="2524" operator="greaterThan">
      <formula>0</formula>
    </cfRule>
  </conditionalFormatting>
  <conditionalFormatting sqref="P31">
    <cfRule type="cellIs" dxfId="2580" priority="2518" operator="greaterThan">
      <formula>0</formula>
    </cfRule>
  </conditionalFormatting>
  <conditionalFormatting sqref="Q31">
    <cfRule type="cellIs" dxfId="2579" priority="2523" operator="lessThan">
      <formula>0</formula>
    </cfRule>
  </conditionalFormatting>
  <conditionalFormatting sqref="R31">
    <cfRule type="cellIs" dxfId="2578" priority="2521" operator="lessThan">
      <formula>0.8</formula>
    </cfRule>
    <cfRule type="cellIs" dxfId="2577" priority="2522" operator="greaterThan">
      <formula>1</formula>
    </cfRule>
  </conditionalFormatting>
  <conditionalFormatting sqref="R31">
    <cfRule type="cellIs" dxfId="2576" priority="2519" operator="greaterThan">
      <formula>1</formula>
    </cfRule>
    <cfRule type="cellIs" dxfId="2575" priority="2520" operator="lessThan">
      <formula>0.8</formula>
    </cfRule>
  </conditionalFormatting>
  <conditionalFormatting sqref="P31">
    <cfRule type="cellIs" dxfId="2574" priority="2512" operator="greaterThan">
      <formula>0</formula>
    </cfRule>
  </conditionalFormatting>
  <conditionalFormatting sqref="Q31">
    <cfRule type="cellIs" dxfId="2573" priority="2517" operator="lessThan">
      <formula>0</formula>
    </cfRule>
  </conditionalFormatting>
  <conditionalFormatting sqref="R31">
    <cfRule type="cellIs" dxfId="2572" priority="2515" operator="lessThan">
      <formula>0.8</formula>
    </cfRule>
    <cfRule type="cellIs" dxfId="2571" priority="2516" operator="greaterThan">
      <formula>1</formula>
    </cfRule>
  </conditionalFormatting>
  <conditionalFormatting sqref="R31">
    <cfRule type="cellIs" dxfId="2570" priority="2513" operator="greaterThan">
      <formula>1</formula>
    </cfRule>
    <cfRule type="cellIs" dxfId="2569" priority="2514" operator="lessThan">
      <formula>0.8</formula>
    </cfRule>
  </conditionalFormatting>
  <conditionalFormatting sqref="R31">
    <cfRule type="cellIs" dxfId="2568" priority="2509" operator="lessThan">
      <formula>0.8</formula>
    </cfRule>
    <cfRule type="cellIs" dxfId="2567" priority="2510" operator="greaterThan">
      <formula>1</formula>
    </cfRule>
  </conditionalFormatting>
  <conditionalFormatting sqref="R31">
    <cfRule type="cellIs" dxfId="2566" priority="2507" operator="greaterThan">
      <formula>1</formula>
    </cfRule>
    <cfRule type="cellIs" dxfId="2565" priority="2508" operator="lessThan">
      <formula>0.8</formula>
    </cfRule>
  </conditionalFormatting>
  <conditionalFormatting sqref="P31">
    <cfRule type="cellIs" dxfId="2564" priority="2506" operator="greaterThan">
      <formula>0</formula>
    </cfRule>
  </conditionalFormatting>
  <conditionalFormatting sqref="Q31">
    <cfRule type="cellIs" dxfId="2563" priority="2511" operator="lessThan">
      <formula>0</formula>
    </cfRule>
  </conditionalFormatting>
  <conditionalFormatting sqref="P31">
    <cfRule type="cellIs" dxfId="2562" priority="2500" operator="greaterThan">
      <formula>0</formula>
    </cfRule>
  </conditionalFormatting>
  <conditionalFormatting sqref="Q31">
    <cfRule type="cellIs" dxfId="2561" priority="2505" operator="lessThan">
      <formula>0</formula>
    </cfRule>
  </conditionalFormatting>
  <conditionalFormatting sqref="R31">
    <cfRule type="cellIs" dxfId="2560" priority="2503" operator="lessThan">
      <formula>0.8</formula>
    </cfRule>
    <cfRule type="cellIs" dxfId="2559" priority="2504" operator="greaterThan">
      <formula>1</formula>
    </cfRule>
  </conditionalFormatting>
  <conditionalFormatting sqref="R31">
    <cfRule type="cellIs" dxfId="2558" priority="2501" operator="greaterThan">
      <formula>1</formula>
    </cfRule>
    <cfRule type="cellIs" dxfId="2557" priority="2502" operator="lessThan">
      <formula>0.8</formula>
    </cfRule>
  </conditionalFormatting>
  <conditionalFormatting sqref="R31">
    <cfRule type="cellIs" dxfId="2556" priority="2497" operator="lessThan">
      <formula>0.8</formula>
    </cfRule>
    <cfRule type="cellIs" dxfId="2555" priority="2498" operator="greaterThan">
      <formula>1</formula>
    </cfRule>
  </conditionalFormatting>
  <conditionalFormatting sqref="R31">
    <cfRule type="cellIs" dxfId="2554" priority="2495" operator="greaterThan">
      <formula>1</formula>
    </cfRule>
    <cfRule type="cellIs" dxfId="2553" priority="2496" operator="lessThan">
      <formula>0.8</formula>
    </cfRule>
  </conditionalFormatting>
  <conditionalFormatting sqref="P31">
    <cfRule type="cellIs" dxfId="2552" priority="2494" operator="greaterThan">
      <formula>0</formula>
    </cfRule>
  </conditionalFormatting>
  <conditionalFormatting sqref="Q31">
    <cfRule type="cellIs" dxfId="2551" priority="2499" operator="lessThan">
      <formula>0</formula>
    </cfRule>
  </conditionalFormatting>
  <conditionalFormatting sqref="R31">
    <cfRule type="cellIs" dxfId="2550" priority="2491" operator="lessThan">
      <formula>0.8</formula>
    </cfRule>
    <cfRule type="cellIs" dxfId="2549" priority="2492" operator="greaterThan">
      <formula>1</formula>
    </cfRule>
  </conditionalFormatting>
  <conditionalFormatting sqref="R31">
    <cfRule type="cellIs" dxfId="2548" priority="2489" operator="greaterThan">
      <formula>1</formula>
    </cfRule>
    <cfRule type="cellIs" dxfId="2547" priority="2490" operator="lessThan">
      <formula>0.8</formula>
    </cfRule>
  </conditionalFormatting>
  <conditionalFormatting sqref="P31">
    <cfRule type="cellIs" dxfId="2546" priority="2488" operator="greaterThan">
      <formula>0</formula>
    </cfRule>
  </conditionalFormatting>
  <conditionalFormatting sqref="Q31">
    <cfRule type="cellIs" dxfId="2545" priority="2493" operator="lessThan">
      <formula>0</formula>
    </cfRule>
  </conditionalFormatting>
  <conditionalFormatting sqref="Q31">
    <cfRule type="cellIs" dxfId="2544" priority="2487" operator="lessThan">
      <formula>0</formula>
    </cfRule>
  </conditionalFormatting>
  <conditionalFormatting sqref="R31">
    <cfRule type="cellIs" dxfId="2543" priority="2485" operator="lessThan">
      <formula>0.8</formula>
    </cfRule>
    <cfRule type="cellIs" dxfId="2542" priority="2486" operator="greaterThan">
      <formula>1</formula>
    </cfRule>
  </conditionalFormatting>
  <conditionalFormatting sqref="R31">
    <cfRule type="cellIs" dxfId="2541" priority="2483" operator="greaterThan">
      <formula>1</formula>
    </cfRule>
    <cfRule type="cellIs" dxfId="2540" priority="2484" operator="lessThan">
      <formula>0.8</formula>
    </cfRule>
  </conditionalFormatting>
  <conditionalFormatting sqref="P31">
    <cfRule type="cellIs" dxfId="2539" priority="2482" operator="greaterThan">
      <formula>0</formula>
    </cfRule>
  </conditionalFormatting>
  <conditionalFormatting sqref="Q31">
    <cfRule type="cellIs" dxfId="2538" priority="2476" operator="lessThan">
      <formula>0</formula>
    </cfRule>
  </conditionalFormatting>
  <conditionalFormatting sqref="R31">
    <cfRule type="cellIs" dxfId="2537" priority="2480" operator="lessThan">
      <formula>0.8</formula>
    </cfRule>
    <cfRule type="cellIs" dxfId="2536" priority="2481" operator="greaterThan">
      <formula>1</formula>
    </cfRule>
  </conditionalFormatting>
  <conditionalFormatting sqref="R31">
    <cfRule type="cellIs" dxfId="2535" priority="2478" operator="greaterThan">
      <formula>1</formula>
    </cfRule>
    <cfRule type="cellIs" dxfId="2534" priority="2479" operator="lessThan">
      <formula>0.8</formula>
    </cfRule>
  </conditionalFormatting>
  <conditionalFormatting sqref="P31">
    <cfRule type="cellIs" dxfId="2533" priority="2477" operator="greaterThan">
      <formula>0</formula>
    </cfRule>
  </conditionalFormatting>
  <conditionalFormatting sqref="Q31">
    <cfRule type="cellIs" dxfId="2532" priority="2475" operator="lessThan">
      <formula>0</formula>
    </cfRule>
  </conditionalFormatting>
  <conditionalFormatting sqref="R31">
    <cfRule type="cellIs" dxfId="2531" priority="2473" operator="lessThan">
      <formula>0.8</formula>
    </cfRule>
    <cfRule type="cellIs" dxfId="2530" priority="2474" operator="greaterThan">
      <formula>1</formula>
    </cfRule>
  </conditionalFormatting>
  <conditionalFormatting sqref="R31">
    <cfRule type="cellIs" dxfId="2529" priority="2471" operator="greaterThan">
      <formula>1</formula>
    </cfRule>
    <cfRule type="cellIs" dxfId="2528" priority="2472" operator="lessThan">
      <formula>0.8</formula>
    </cfRule>
  </conditionalFormatting>
  <conditionalFormatting sqref="P31">
    <cfRule type="cellIs" dxfId="2527" priority="2470" operator="greaterThan">
      <formula>0</formula>
    </cfRule>
  </conditionalFormatting>
  <conditionalFormatting sqref="Q31">
    <cfRule type="cellIs" dxfId="2526" priority="2469" operator="lessThan">
      <formula>0</formula>
    </cfRule>
  </conditionalFormatting>
  <conditionalFormatting sqref="R31">
    <cfRule type="cellIs" dxfId="2525" priority="2467" operator="lessThan">
      <formula>0.8</formula>
    </cfRule>
    <cfRule type="cellIs" dxfId="2524" priority="2468" operator="greaterThan">
      <formula>1</formula>
    </cfRule>
  </conditionalFormatting>
  <conditionalFormatting sqref="R31">
    <cfRule type="cellIs" dxfId="2523" priority="2465" operator="greaterThan">
      <formula>1</formula>
    </cfRule>
    <cfRule type="cellIs" dxfId="2522" priority="2466" operator="lessThan">
      <formula>0.8</formula>
    </cfRule>
  </conditionalFormatting>
  <conditionalFormatting sqref="P31">
    <cfRule type="cellIs" dxfId="2521" priority="2464" operator="greaterThan">
      <formula>0</formula>
    </cfRule>
  </conditionalFormatting>
  <conditionalFormatting sqref="Q31">
    <cfRule type="cellIs" dxfId="2520" priority="2463" operator="lessThan">
      <formula>0</formula>
    </cfRule>
  </conditionalFormatting>
  <conditionalFormatting sqref="R31">
    <cfRule type="cellIs" dxfId="2519" priority="2461" operator="lessThan">
      <formula>0.8</formula>
    </cfRule>
    <cfRule type="cellIs" dxfId="2518" priority="2462" operator="greaterThan">
      <formula>1</formula>
    </cfRule>
  </conditionalFormatting>
  <conditionalFormatting sqref="R31">
    <cfRule type="cellIs" dxfId="2517" priority="2459" operator="greaterThan">
      <formula>1</formula>
    </cfRule>
    <cfRule type="cellIs" dxfId="2516" priority="2460" operator="lessThan">
      <formula>0.8</formula>
    </cfRule>
  </conditionalFormatting>
  <conditionalFormatting sqref="P31">
    <cfRule type="cellIs" dxfId="2515" priority="2458" operator="greaterThan">
      <formula>0</formula>
    </cfRule>
  </conditionalFormatting>
  <conditionalFormatting sqref="Q31">
    <cfRule type="cellIs" dxfId="2514" priority="2457" operator="lessThan">
      <formula>0</formula>
    </cfRule>
  </conditionalFormatting>
  <conditionalFormatting sqref="R31">
    <cfRule type="cellIs" dxfId="2513" priority="2455" operator="lessThan">
      <formula>0.8</formula>
    </cfRule>
    <cfRule type="cellIs" dxfId="2512" priority="2456" operator="greaterThan">
      <formula>1</formula>
    </cfRule>
  </conditionalFormatting>
  <conditionalFormatting sqref="R31">
    <cfRule type="cellIs" dxfId="2511" priority="2453" operator="greaterThan">
      <formula>1</formula>
    </cfRule>
    <cfRule type="cellIs" dxfId="2510" priority="2454" operator="lessThan">
      <formula>0.8</formula>
    </cfRule>
  </conditionalFormatting>
  <conditionalFormatting sqref="P31">
    <cfRule type="cellIs" dxfId="2509" priority="2452" operator="greaterThan">
      <formula>0</formula>
    </cfRule>
  </conditionalFormatting>
  <conditionalFormatting sqref="Q31">
    <cfRule type="cellIs" dxfId="2508" priority="2451" operator="lessThan">
      <formula>0</formula>
    </cfRule>
  </conditionalFormatting>
  <conditionalFormatting sqref="R31">
    <cfRule type="cellIs" dxfId="2507" priority="2449" operator="lessThan">
      <formula>0.8</formula>
    </cfRule>
    <cfRule type="cellIs" dxfId="2506" priority="2450" operator="greaterThan">
      <formula>1</formula>
    </cfRule>
  </conditionalFormatting>
  <conditionalFormatting sqref="R31">
    <cfRule type="cellIs" dxfId="2505" priority="2447" operator="greaterThan">
      <formula>1</formula>
    </cfRule>
    <cfRule type="cellIs" dxfId="2504" priority="2448" operator="lessThan">
      <formula>0.8</formula>
    </cfRule>
  </conditionalFormatting>
  <conditionalFormatting sqref="P31">
    <cfRule type="cellIs" dxfId="2503" priority="2446" operator="greaterThan">
      <formula>0</formula>
    </cfRule>
  </conditionalFormatting>
  <conditionalFormatting sqref="P31">
    <cfRule type="cellIs" dxfId="2502" priority="2440" operator="greaterThan">
      <formula>0</formula>
    </cfRule>
  </conditionalFormatting>
  <conditionalFormatting sqref="Q31">
    <cfRule type="cellIs" dxfId="2501" priority="2445" operator="lessThan">
      <formula>0</formula>
    </cfRule>
  </conditionalFormatting>
  <conditionalFormatting sqref="R31">
    <cfRule type="cellIs" dxfId="2500" priority="2443" operator="lessThan">
      <formula>0.8</formula>
    </cfRule>
    <cfRule type="cellIs" dxfId="2499" priority="2444" operator="greaterThan">
      <formula>1</formula>
    </cfRule>
  </conditionalFormatting>
  <conditionalFormatting sqref="R31">
    <cfRule type="cellIs" dxfId="2498" priority="2441" operator="greaterThan">
      <formula>1</formula>
    </cfRule>
    <cfRule type="cellIs" dxfId="2497" priority="2442" operator="lessThan">
      <formula>0.8</formula>
    </cfRule>
  </conditionalFormatting>
  <conditionalFormatting sqref="P31">
    <cfRule type="cellIs" dxfId="2496" priority="2434" operator="greaterThan">
      <formula>0</formula>
    </cfRule>
  </conditionalFormatting>
  <conditionalFormatting sqref="Q31">
    <cfRule type="cellIs" dxfId="2495" priority="2439" operator="lessThan">
      <formula>0</formula>
    </cfRule>
  </conditionalFormatting>
  <conditionalFormatting sqref="R31">
    <cfRule type="cellIs" dxfId="2494" priority="2437" operator="lessThan">
      <formula>0.8</formula>
    </cfRule>
    <cfRule type="cellIs" dxfId="2493" priority="2438" operator="greaterThan">
      <formula>1</formula>
    </cfRule>
  </conditionalFormatting>
  <conditionalFormatting sqref="R31">
    <cfRule type="cellIs" dxfId="2492" priority="2435" operator="greaterThan">
      <formula>1</formula>
    </cfRule>
    <cfRule type="cellIs" dxfId="2491" priority="2436" operator="lessThan">
      <formula>0.8</formula>
    </cfRule>
  </conditionalFormatting>
  <conditionalFormatting sqref="R31">
    <cfRule type="cellIs" dxfId="2490" priority="2431" operator="lessThan">
      <formula>0.8</formula>
    </cfRule>
    <cfRule type="cellIs" dxfId="2489" priority="2432" operator="greaterThan">
      <formula>1</formula>
    </cfRule>
  </conditionalFormatting>
  <conditionalFormatting sqref="R31">
    <cfRule type="cellIs" dxfId="2488" priority="2429" operator="greaterThan">
      <formula>1</formula>
    </cfRule>
    <cfRule type="cellIs" dxfId="2487" priority="2430" operator="lessThan">
      <formula>0.8</formula>
    </cfRule>
  </conditionalFormatting>
  <conditionalFormatting sqref="P31">
    <cfRule type="cellIs" dxfId="2486" priority="2428" operator="greaterThan">
      <formula>0</formula>
    </cfRule>
  </conditionalFormatting>
  <conditionalFormatting sqref="Q31">
    <cfRule type="cellIs" dxfId="2485" priority="2433" operator="lessThan">
      <formula>0</formula>
    </cfRule>
  </conditionalFormatting>
  <conditionalFormatting sqref="Q31">
    <cfRule type="cellIs" dxfId="2484" priority="2427" operator="lessThan">
      <formula>0</formula>
    </cfRule>
  </conditionalFormatting>
  <conditionalFormatting sqref="R31">
    <cfRule type="cellIs" dxfId="2483" priority="2425" operator="lessThan">
      <formula>0.8</formula>
    </cfRule>
    <cfRule type="cellIs" dxfId="2482" priority="2426" operator="greaterThan">
      <formula>1</formula>
    </cfRule>
  </conditionalFormatting>
  <conditionalFormatting sqref="R31">
    <cfRule type="cellIs" dxfId="2481" priority="2423" operator="greaterThan">
      <formula>1</formula>
    </cfRule>
    <cfRule type="cellIs" dxfId="2480" priority="2424" operator="lessThan">
      <formula>0.8</formula>
    </cfRule>
  </conditionalFormatting>
  <conditionalFormatting sqref="P31">
    <cfRule type="cellIs" dxfId="2479" priority="2422" operator="greaterThan">
      <formula>0</formula>
    </cfRule>
  </conditionalFormatting>
  <conditionalFormatting sqref="Q31">
    <cfRule type="cellIs" dxfId="2478" priority="2421" operator="lessThan">
      <formula>0</formula>
    </cfRule>
  </conditionalFormatting>
  <conditionalFormatting sqref="R31">
    <cfRule type="cellIs" dxfId="2477" priority="2419" operator="lessThan">
      <formula>0.8</formula>
    </cfRule>
    <cfRule type="cellIs" dxfId="2476" priority="2420" operator="greaterThan">
      <formula>1</formula>
    </cfRule>
  </conditionalFormatting>
  <conditionalFormatting sqref="R31">
    <cfRule type="cellIs" dxfId="2475" priority="2417" operator="greaterThan">
      <formula>1</formula>
    </cfRule>
    <cfRule type="cellIs" dxfId="2474" priority="2418" operator="lessThan">
      <formula>0.8</formula>
    </cfRule>
  </conditionalFormatting>
  <conditionalFormatting sqref="P31">
    <cfRule type="cellIs" dxfId="2473" priority="2416" operator="greaterThan">
      <formula>0</formula>
    </cfRule>
  </conditionalFormatting>
  <conditionalFormatting sqref="Q31">
    <cfRule type="cellIs" dxfId="2472" priority="2415" operator="lessThan">
      <formula>0</formula>
    </cfRule>
  </conditionalFormatting>
  <conditionalFormatting sqref="R31">
    <cfRule type="cellIs" dxfId="2471" priority="2413" operator="lessThan">
      <formula>0.8</formula>
    </cfRule>
    <cfRule type="cellIs" dxfId="2470" priority="2414" operator="greaterThan">
      <formula>1</formula>
    </cfRule>
  </conditionalFormatting>
  <conditionalFormatting sqref="R31">
    <cfRule type="cellIs" dxfId="2469" priority="2411" operator="greaterThan">
      <formula>1</formula>
    </cfRule>
    <cfRule type="cellIs" dxfId="2468" priority="2412" operator="lessThan">
      <formula>0.8</formula>
    </cfRule>
  </conditionalFormatting>
  <conditionalFormatting sqref="P31">
    <cfRule type="cellIs" dxfId="2467" priority="2410" operator="greaterThan">
      <formula>0</formula>
    </cfRule>
  </conditionalFormatting>
  <conditionalFormatting sqref="Q31">
    <cfRule type="cellIs" dxfId="2466" priority="2409" operator="lessThan">
      <formula>0</formula>
    </cfRule>
  </conditionalFormatting>
  <conditionalFormatting sqref="R31">
    <cfRule type="cellIs" dxfId="2465" priority="2407" operator="lessThan">
      <formula>0.8</formula>
    </cfRule>
    <cfRule type="cellIs" dxfId="2464" priority="2408" operator="greaterThan">
      <formula>1</formula>
    </cfRule>
  </conditionalFormatting>
  <conditionalFormatting sqref="R31">
    <cfRule type="cellIs" dxfId="2463" priority="2405" operator="greaterThan">
      <formula>1</formula>
    </cfRule>
    <cfRule type="cellIs" dxfId="2462" priority="2406" operator="lessThan">
      <formula>0.8</formula>
    </cfRule>
  </conditionalFormatting>
  <conditionalFormatting sqref="P31">
    <cfRule type="cellIs" dxfId="2461" priority="2404" operator="greaterThan">
      <formula>0</formula>
    </cfRule>
  </conditionalFormatting>
  <conditionalFormatting sqref="P31">
    <cfRule type="cellIs" dxfId="2460" priority="2398" operator="greaterThan">
      <formula>0</formula>
    </cfRule>
  </conditionalFormatting>
  <conditionalFormatting sqref="Q31">
    <cfRule type="cellIs" dxfId="2459" priority="2403" operator="lessThan">
      <formula>0</formula>
    </cfRule>
  </conditionalFormatting>
  <conditionalFormatting sqref="R31">
    <cfRule type="cellIs" dxfId="2458" priority="2401" operator="lessThan">
      <formula>0.8</formula>
    </cfRule>
    <cfRule type="cellIs" dxfId="2457" priority="2402" operator="greaterThan">
      <formula>1</formula>
    </cfRule>
  </conditionalFormatting>
  <conditionalFormatting sqref="R31">
    <cfRule type="cellIs" dxfId="2456" priority="2399" operator="greaterThan">
      <formula>1</formula>
    </cfRule>
    <cfRule type="cellIs" dxfId="2455" priority="2400" operator="lessThan">
      <formula>0.8</formula>
    </cfRule>
  </conditionalFormatting>
  <conditionalFormatting sqref="P31">
    <cfRule type="cellIs" dxfId="2454" priority="2392" operator="greaterThan">
      <formula>0</formula>
    </cfRule>
  </conditionalFormatting>
  <conditionalFormatting sqref="Q31">
    <cfRule type="cellIs" dxfId="2453" priority="2397" operator="lessThan">
      <formula>0</formula>
    </cfRule>
  </conditionalFormatting>
  <conditionalFormatting sqref="R31">
    <cfRule type="cellIs" dxfId="2452" priority="2395" operator="lessThan">
      <formula>0.8</formula>
    </cfRule>
    <cfRule type="cellIs" dxfId="2451" priority="2396" operator="greaterThan">
      <formula>1</formula>
    </cfRule>
  </conditionalFormatting>
  <conditionalFormatting sqref="R31">
    <cfRule type="cellIs" dxfId="2450" priority="2393" operator="greaterThan">
      <formula>1</formula>
    </cfRule>
    <cfRule type="cellIs" dxfId="2449" priority="2394" operator="lessThan">
      <formula>0.8</formula>
    </cfRule>
  </conditionalFormatting>
  <conditionalFormatting sqref="R31">
    <cfRule type="cellIs" dxfId="2448" priority="2389" operator="lessThan">
      <formula>0.8</formula>
    </cfRule>
    <cfRule type="cellIs" dxfId="2447" priority="2390" operator="greaterThan">
      <formula>1</formula>
    </cfRule>
  </conditionalFormatting>
  <conditionalFormatting sqref="R31">
    <cfRule type="cellIs" dxfId="2446" priority="2387" operator="greaterThan">
      <formula>1</formula>
    </cfRule>
    <cfRule type="cellIs" dxfId="2445" priority="2388" operator="lessThan">
      <formula>0.8</formula>
    </cfRule>
  </conditionalFormatting>
  <conditionalFormatting sqref="P31">
    <cfRule type="cellIs" dxfId="2444" priority="2386" operator="greaterThan">
      <formula>0</formula>
    </cfRule>
  </conditionalFormatting>
  <conditionalFormatting sqref="Q31">
    <cfRule type="cellIs" dxfId="2443" priority="2391" operator="lessThan">
      <formula>0</formula>
    </cfRule>
  </conditionalFormatting>
  <conditionalFormatting sqref="Q31">
    <cfRule type="cellIs" dxfId="2442" priority="2385" operator="lessThan">
      <formula>0</formula>
    </cfRule>
  </conditionalFormatting>
  <conditionalFormatting sqref="R31">
    <cfRule type="cellIs" dxfId="2441" priority="2383" operator="lessThan">
      <formula>0.8</formula>
    </cfRule>
    <cfRule type="cellIs" dxfId="2440" priority="2384" operator="greaterThan">
      <formula>1</formula>
    </cfRule>
  </conditionalFormatting>
  <conditionalFormatting sqref="R31">
    <cfRule type="cellIs" dxfId="2439" priority="2381" operator="greaterThan">
      <formula>1</formula>
    </cfRule>
    <cfRule type="cellIs" dxfId="2438" priority="2382" operator="lessThan">
      <formula>0.8</formula>
    </cfRule>
  </conditionalFormatting>
  <conditionalFormatting sqref="P31">
    <cfRule type="cellIs" dxfId="2437" priority="2380" operator="greaterThan">
      <formula>0</formula>
    </cfRule>
  </conditionalFormatting>
  <conditionalFormatting sqref="P31">
    <cfRule type="cellIs" dxfId="2436" priority="2374" operator="greaterThan">
      <formula>0</formula>
    </cfRule>
  </conditionalFormatting>
  <conditionalFormatting sqref="Q31">
    <cfRule type="cellIs" dxfId="2435" priority="2379" operator="lessThan">
      <formula>0</formula>
    </cfRule>
  </conditionalFormatting>
  <conditionalFormatting sqref="R31">
    <cfRule type="cellIs" dxfId="2434" priority="2377" operator="lessThan">
      <formula>0.8</formula>
    </cfRule>
    <cfRule type="cellIs" dxfId="2433" priority="2378" operator="greaterThan">
      <formula>1</formula>
    </cfRule>
  </conditionalFormatting>
  <conditionalFormatting sqref="R31">
    <cfRule type="cellIs" dxfId="2432" priority="2375" operator="greaterThan">
      <formula>1</formula>
    </cfRule>
    <cfRule type="cellIs" dxfId="2431" priority="2376" operator="lessThan">
      <formula>0.8</formula>
    </cfRule>
  </conditionalFormatting>
  <conditionalFormatting sqref="P31">
    <cfRule type="cellIs" dxfId="2430" priority="2368" operator="greaterThan">
      <formula>0</formula>
    </cfRule>
  </conditionalFormatting>
  <conditionalFormatting sqref="Q31">
    <cfRule type="cellIs" dxfId="2429" priority="2373" operator="lessThan">
      <formula>0</formula>
    </cfRule>
  </conditionalFormatting>
  <conditionalFormatting sqref="R31">
    <cfRule type="cellIs" dxfId="2428" priority="2371" operator="lessThan">
      <formula>0.8</formula>
    </cfRule>
    <cfRule type="cellIs" dxfId="2427" priority="2372" operator="greaterThan">
      <formula>1</formula>
    </cfRule>
  </conditionalFormatting>
  <conditionalFormatting sqref="R31">
    <cfRule type="cellIs" dxfId="2426" priority="2369" operator="greaterThan">
      <formula>1</formula>
    </cfRule>
    <cfRule type="cellIs" dxfId="2425" priority="2370" operator="lessThan">
      <formula>0.8</formula>
    </cfRule>
  </conditionalFormatting>
  <conditionalFormatting sqref="R31">
    <cfRule type="cellIs" dxfId="2424" priority="2365" operator="lessThan">
      <formula>0.8</formula>
    </cfRule>
    <cfRule type="cellIs" dxfId="2423" priority="2366" operator="greaterThan">
      <formula>1</formula>
    </cfRule>
  </conditionalFormatting>
  <conditionalFormatting sqref="R31">
    <cfRule type="cellIs" dxfId="2422" priority="2363" operator="greaterThan">
      <formula>1</formula>
    </cfRule>
    <cfRule type="cellIs" dxfId="2421" priority="2364" operator="lessThan">
      <formula>0.8</formula>
    </cfRule>
  </conditionalFormatting>
  <conditionalFormatting sqref="P31">
    <cfRule type="cellIs" dxfId="2420" priority="2362" operator="greaterThan">
      <formula>0</formula>
    </cfRule>
  </conditionalFormatting>
  <conditionalFormatting sqref="Q31">
    <cfRule type="cellIs" dxfId="2419" priority="2367" operator="lessThan">
      <formula>0</formula>
    </cfRule>
  </conditionalFormatting>
  <conditionalFormatting sqref="P31">
    <cfRule type="cellIs" dxfId="2418" priority="2356" operator="greaterThan">
      <formula>0</formula>
    </cfRule>
  </conditionalFormatting>
  <conditionalFormatting sqref="Q31">
    <cfRule type="cellIs" dxfId="2417" priority="2361" operator="lessThan">
      <formula>0</formula>
    </cfRule>
  </conditionalFormatting>
  <conditionalFormatting sqref="R31">
    <cfRule type="cellIs" dxfId="2416" priority="2359" operator="lessThan">
      <formula>0.8</formula>
    </cfRule>
    <cfRule type="cellIs" dxfId="2415" priority="2360" operator="greaterThan">
      <formula>1</formula>
    </cfRule>
  </conditionalFormatting>
  <conditionalFormatting sqref="R31">
    <cfRule type="cellIs" dxfId="2414" priority="2357" operator="greaterThan">
      <formula>1</formula>
    </cfRule>
    <cfRule type="cellIs" dxfId="2413" priority="2358" operator="lessThan">
      <formula>0.8</formula>
    </cfRule>
  </conditionalFormatting>
  <conditionalFormatting sqref="R31">
    <cfRule type="cellIs" dxfId="2412" priority="2353" operator="lessThan">
      <formula>0.8</formula>
    </cfRule>
    <cfRule type="cellIs" dxfId="2411" priority="2354" operator="greaterThan">
      <formula>1</formula>
    </cfRule>
  </conditionalFormatting>
  <conditionalFormatting sqref="R31">
    <cfRule type="cellIs" dxfId="2410" priority="2351" operator="greaterThan">
      <formula>1</formula>
    </cfRule>
    <cfRule type="cellIs" dxfId="2409" priority="2352" operator="lessThan">
      <formula>0.8</formula>
    </cfRule>
  </conditionalFormatting>
  <conditionalFormatting sqref="P31">
    <cfRule type="cellIs" dxfId="2408" priority="2350" operator="greaterThan">
      <formula>0</formula>
    </cfRule>
  </conditionalFormatting>
  <conditionalFormatting sqref="Q31">
    <cfRule type="cellIs" dxfId="2407" priority="2355" operator="lessThan">
      <formula>0</formula>
    </cfRule>
  </conditionalFormatting>
  <conditionalFormatting sqref="R31">
    <cfRule type="cellIs" dxfId="2406" priority="2347" operator="lessThan">
      <formula>0.8</formula>
    </cfRule>
    <cfRule type="cellIs" dxfId="2405" priority="2348" operator="greaterThan">
      <formula>1</formula>
    </cfRule>
  </conditionalFormatting>
  <conditionalFormatting sqref="R31">
    <cfRule type="cellIs" dxfId="2404" priority="2345" operator="greaterThan">
      <formula>1</formula>
    </cfRule>
    <cfRule type="cellIs" dxfId="2403" priority="2346" operator="lessThan">
      <formula>0.8</formula>
    </cfRule>
  </conditionalFormatting>
  <conditionalFormatting sqref="P31">
    <cfRule type="cellIs" dxfId="2402" priority="2344" operator="greaterThan">
      <formula>0</formula>
    </cfRule>
  </conditionalFormatting>
  <conditionalFormatting sqref="Q31">
    <cfRule type="cellIs" dxfId="2401" priority="2349" operator="lessThan">
      <formula>0</formula>
    </cfRule>
  </conditionalFormatting>
  <conditionalFormatting sqref="Q31">
    <cfRule type="cellIs" dxfId="2400" priority="2343" operator="lessThan">
      <formula>0</formula>
    </cfRule>
  </conditionalFormatting>
  <conditionalFormatting sqref="R31">
    <cfRule type="cellIs" dxfId="2399" priority="2341" operator="lessThan">
      <formula>0.8</formula>
    </cfRule>
    <cfRule type="cellIs" dxfId="2398" priority="2342" operator="greaterThan">
      <formula>1</formula>
    </cfRule>
  </conditionalFormatting>
  <conditionalFormatting sqref="R31">
    <cfRule type="cellIs" dxfId="2397" priority="2339" operator="greaterThan">
      <formula>1</formula>
    </cfRule>
    <cfRule type="cellIs" dxfId="2396" priority="2340" operator="lessThan">
      <formula>0.8</formula>
    </cfRule>
  </conditionalFormatting>
  <conditionalFormatting sqref="P31">
    <cfRule type="cellIs" dxfId="2395" priority="2338" operator="greaterThan">
      <formula>0</formula>
    </cfRule>
  </conditionalFormatting>
  <conditionalFormatting sqref="Q31">
    <cfRule type="cellIs" dxfId="2394" priority="2332" operator="lessThan">
      <formula>0</formula>
    </cfRule>
  </conditionalFormatting>
  <conditionalFormatting sqref="R31">
    <cfRule type="cellIs" dxfId="2393" priority="2336" operator="lessThan">
      <formula>0.8</formula>
    </cfRule>
    <cfRule type="cellIs" dxfId="2392" priority="2337" operator="greaterThan">
      <formula>1</formula>
    </cfRule>
  </conditionalFormatting>
  <conditionalFormatting sqref="R31">
    <cfRule type="cellIs" dxfId="2391" priority="2334" operator="greaterThan">
      <formula>1</formula>
    </cfRule>
    <cfRule type="cellIs" dxfId="2390" priority="2335" operator="lessThan">
      <formula>0.8</formula>
    </cfRule>
  </conditionalFormatting>
  <conditionalFormatting sqref="P31">
    <cfRule type="cellIs" dxfId="2389" priority="2333" operator="greaterThan">
      <formula>0</formula>
    </cfRule>
  </conditionalFormatting>
  <conditionalFormatting sqref="Q31">
    <cfRule type="cellIs" dxfId="2388" priority="2331" operator="lessThan">
      <formula>0</formula>
    </cfRule>
  </conditionalFormatting>
  <conditionalFormatting sqref="R31">
    <cfRule type="cellIs" dxfId="2387" priority="2329" operator="lessThan">
      <formula>0.8</formula>
    </cfRule>
    <cfRule type="cellIs" dxfId="2386" priority="2330" operator="greaterThan">
      <formula>1</formula>
    </cfRule>
  </conditionalFormatting>
  <conditionalFormatting sqref="R31">
    <cfRule type="cellIs" dxfId="2385" priority="2327" operator="greaterThan">
      <formula>1</formula>
    </cfRule>
    <cfRule type="cellIs" dxfId="2384" priority="2328" operator="lessThan">
      <formula>0.8</formula>
    </cfRule>
  </conditionalFormatting>
  <conditionalFormatting sqref="P31">
    <cfRule type="cellIs" dxfId="2383" priority="2326" operator="greaterThan">
      <formula>0</formula>
    </cfRule>
  </conditionalFormatting>
  <conditionalFormatting sqref="Q31">
    <cfRule type="cellIs" dxfId="2382" priority="2325" operator="lessThan">
      <formula>0</formula>
    </cfRule>
  </conditionalFormatting>
  <conditionalFormatting sqref="R31">
    <cfRule type="cellIs" dxfId="2381" priority="2323" operator="lessThan">
      <formula>0.8</formula>
    </cfRule>
    <cfRule type="cellIs" dxfId="2380" priority="2324" operator="greaterThan">
      <formula>1</formula>
    </cfRule>
  </conditionalFormatting>
  <conditionalFormatting sqref="R31">
    <cfRule type="cellIs" dxfId="2379" priority="2321" operator="greaterThan">
      <formula>1</formula>
    </cfRule>
    <cfRule type="cellIs" dxfId="2378" priority="2322" operator="lessThan">
      <formula>0.8</formula>
    </cfRule>
  </conditionalFormatting>
  <conditionalFormatting sqref="P31">
    <cfRule type="cellIs" dxfId="2377" priority="2320" operator="greaterThan">
      <formula>0</formula>
    </cfRule>
  </conditionalFormatting>
  <conditionalFormatting sqref="Q31">
    <cfRule type="cellIs" dxfId="2376" priority="2319" operator="lessThan">
      <formula>0</formula>
    </cfRule>
  </conditionalFormatting>
  <conditionalFormatting sqref="R31">
    <cfRule type="cellIs" dxfId="2375" priority="2317" operator="lessThan">
      <formula>0.8</formula>
    </cfRule>
    <cfRule type="cellIs" dxfId="2374" priority="2318" operator="greaterThan">
      <formula>1</formula>
    </cfRule>
  </conditionalFormatting>
  <conditionalFormatting sqref="R31">
    <cfRule type="cellIs" dxfId="2373" priority="2315" operator="greaterThan">
      <formula>1</formula>
    </cfRule>
    <cfRule type="cellIs" dxfId="2372" priority="2316" operator="lessThan">
      <formula>0.8</formula>
    </cfRule>
  </conditionalFormatting>
  <conditionalFormatting sqref="P31">
    <cfRule type="cellIs" dxfId="2371" priority="2314" operator="greaterThan">
      <formula>0</formula>
    </cfRule>
  </conditionalFormatting>
  <conditionalFormatting sqref="Q31">
    <cfRule type="cellIs" dxfId="2370" priority="2313" operator="lessThan">
      <formula>0</formula>
    </cfRule>
  </conditionalFormatting>
  <conditionalFormatting sqref="R31">
    <cfRule type="cellIs" dxfId="2369" priority="2311" operator="lessThan">
      <formula>0.8</formula>
    </cfRule>
    <cfRule type="cellIs" dxfId="2368" priority="2312" operator="greaterThan">
      <formula>1</formula>
    </cfRule>
  </conditionalFormatting>
  <conditionalFormatting sqref="R31">
    <cfRule type="cellIs" dxfId="2367" priority="2309" operator="greaterThan">
      <formula>1</formula>
    </cfRule>
    <cfRule type="cellIs" dxfId="2366" priority="2310" operator="lessThan">
      <formula>0.8</formula>
    </cfRule>
  </conditionalFormatting>
  <conditionalFormatting sqref="P31">
    <cfRule type="cellIs" dxfId="2365" priority="2308" operator="greaterThan">
      <formula>0</formula>
    </cfRule>
  </conditionalFormatting>
  <conditionalFormatting sqref="Q31">
    <cfRule type="cellIs" dxfId="2364" priority="2307" operator="lessThan">
      <formula>0</formula>
    </cfRule>
  </conditionalFormatting>
  <conditionalFormatting sqref="R31">
    <cfRule type="cellIs" dxfId="2363" priority="2305" operator="lessThan">
      <formula>0.8</formula>
    </cfRule>
    <cfRule type="cellIs" dxfId="2362" priority="2306" operator="greaterThan">
      <formula>1</formula>
    </cfRule>
  </conditionalFormatting>
  <conditionalFormatting sqref="R31">
    <cfRule type="cellIs" dxfId="2361" priority="2303" operator="greaterThan">
      <formula>1</formula>
    </cfRule>
    <cfRule type="cellIs" dxfId="2360" priority="2304" operator="lessThan">
      <formula>0.8</formula>
    </cfRule>
  </conditionalFormatting>
  <conditionalFormatting sqref="P31">
    <cfRule type="cellIs" dxfId="2359" priority="2302" operator="greaterThan">
      <formula>0</formula>
    </cfRule>
  </conditionalFormatting>
  <conditionalFormatting sqref="P31">
    <cfRule type="cellIs" dxfId="2358" priority="2296" operator="greaterThan">
      <formula>0</formula>
    </cfRule>
  </conditionalFormatting>
  <conditionalFormatting sqref="Q31">
    <cfRule type="cellIs" dxfId="2357" priority="2301" operator="lessThan">
      <formula>0</formula>
    </cfRule>
  </conditionalFormatting>
  <conditionalFormatting sqref="R31">
    <cfRule type="cellIs" dxfId="2356" priority="2299" operator="lessThan">
      <formula>0.8</formula>
    </cfRule>
    <cfRule type="cellIs" dxfId="2355" priority="2300" operator="greaterThan">
      <formula>1</formula>
    </cfRule>
  </conditionalFormatting>
  <conditionalFormatting sqref="R31">
    <cfRule type="cellIs" dxfId="2354" priority="2297" operator="greaterThan">
      <formula>1</formula>
    </cfRule>
    <cfRule type="cellIs" dxfId="2353" priority="2298" operator="lessThan">
      <formula>0.8</formula>
    </cfRule>
  </conditionalFormatting>
  <conditionalFormatting sqref="P31">
    <cfRule type="cellIs" dxfId="2352" priority="2290" operator="greaterThan">
      <formula>0</formula>
    </cfRule>
  </conditionalFormatting>
  <conditionalFormatting sqref="Q31">
    <cfRule type="cellIs" dxfId="2351" priority="2295" operator="lessThan">
      <formula>0</formula>
    </cfRule>
  </conditionalFormatting>
  <conditionalFormatting sqref="R31">
    <cfRule type="cellIs" dxfId="2350" priority="2293" operator="lessThan">
      <formula>0.8</formula>
    </cfRule>
    <cfRule type="cellIs" dxfId="2349" priority="2294" operator="greaterThan">
      <formula>1</formula>
    </cfRule>
  </conditionalFormatting>
  <conditionalFormatting sqref="R31">
    <cfRule type="cellIs" dxfId="2348" priority="2291" operator="greaterThan">
      <formula>1</formula>
    </cfRule>
    <cfRule type="cellIs" dxfId="2347" priority="2292" operator="lessThan">
      <formula>0.8</formula>
    </cfRule>
  </conditionalFormatting>
  <conditionalFormatting sqref="R31">
    <cfRule type="cellIs" dxfId="2346" priority="2287" operator="lessThan">
      <formula>0.8</formula>
    </cfRule>
    <cfRule type="cellIs" dxfId="2345" priority="2288" operator="greaterThan">
      <formula>1</formula>
    </cfRule>
  </conditionalFormatting>
  <conditionalFormatting sqref="R31">
    <cfRule type="cellIs" dxfId="2344" priority="2285" operator="greaterThan">
      <formula>1</formula>
    </cfRule>
    <cfRule type="cellIs" dxfId="2343" priority="2286" operator="lessThan">
      <formula>0.8</formula>
    </cfRule>
  </conditionalFormatting>
  <conditionalFormatting sqref="P31">
    <cfRule type="cellIs" dxfId="2342" priority="2284" operator="greaterThan">
      <formula>0</formula>
    </cfRule>
  </conditionalFormatting>
  <conditionalFormatting sqref="Q31">
    <cfRule type="cellIs" dxfId="2341" priority="2289" operator="lessThan">
      <formula>0</formula>
    </cfRule>
  </conditionalFormatting>
  <conditionalFormatting sqref="P79">
    <cfRule type="cellIs" dxfId="2340" priority="2278" operator="greaterThan">
      <formula>0</formula>
    </cfRule>
  </conditionalFormatting>
  <conditionalFormatting sqref="Q79">
    <cfRule type="cellIs" dxfId="2339" priority="2283" operator="lessThan">
      <formula>0</formula>
    </cfRule>
  </conditionalFormatting>
  <conditionalFormatting sqref="R79">
    <cfRule type="cellIs" dxfId="2338" priority="2281" operator="lessThan">
      <formula>0.8</formula>
    </cfRule>
    <cfRule type="cellIs" dxfId="2337" priority="2282" operator="greaterThan">
      <formula>1</formula>
    </cfRule>
  </conditionalFormatting>
  <conditionalFormatting sqref="R79">
    <cfRule type="cellIs" dxfId="2336" priority="2279" operator="greaterThan">
      <formula>1</formula>
    </cfRule>
    <cfRule type="cellIs" dxfId="2335" priority="2280" operator="lessThan">
      <formula>0.8</formula>
    </cfRule>
  </conditionalFormatting>
  <conditionalFormatting sqref="Q79">
    <cfRule type="cellIs" dxfId="2334" priority="2277" operator="lessThan">
      <formula>0</formula>
    </cfRule>
  </conditionalFormatting>
  <conditionalFormatting sqref="R79">
    <cfRule type="cellIs" dxfId="2333" priority="2275" operator="lessThan">
      <formula>0.8</formula>
    </cfRule>
    <cfRule type="cellIs" dxfId="2332" priority="2276" operator="greaterThan">
      <formula>1</formula>
    </cfRule>
  </conditionalFormatting>
  <conditionalFormatting sqref="R79">
    <cfRule type="cellIs" dxfId="2331" priority="2273" operator="greaterThan">
      <formula>1</formula>
    </cfRule>
    <cfRule type="cellIs" dxfId="2330" priority="2274" operator="lessThan">
      <formula>0.8</formula>
    </cfRule>
  </conditionalFormatting>
  <conditionalFormatting sqref="P79">
    <cfRule type="cellIs" dxfId="2329" priority="2272" operator="greaterThan">
      <formula>0</formula>
    </cfRule>
  </conditionalFormatting>
  <conditionalFormatting sqref="P79">
    <cfRule type="cellIs" dxfId="2328" priority="2266" operator="greaterThan">
      <formula>0</formula>
    </cfRule>
  </conditionalFormatting>
  <conditionalFormatting sqref="Q79">
    <cfRule type="cellIs" dxfId="2327" priority="2271" operator="lessThan">
      <formula>0</formula>
    </cfRule>
  </conditionalFormatting>
  <conditionalFormatting sqref="R79">
    <cfRule type="cellIs" dxfId="2326" priority="2269" operator="lessThan">
      <formula>0.8</formula>
    </cfRule>
    <cfRule type="cellIs" dxfId="2325" priority="2270" operator="greaterThan">
      <formula>1</formula>
    </cfRule>
  </conditionalFormatting>
  <conditionalFormatting sqref="R79">
    <cfRule type="cellIs" dxfId="2324" priority="2267" operator="greaterThan">
      <formula>1</formula>
    </cfRule>
    <cfRule type="cellIs" dxfId="2323" priority="2268" operator="lessThan">
      <formula>0.8</formula>
    </cfRule>
  </conditionalFormatting>
  <conditionalFormatting sqref="Q79">
    <cfRule type="cellIs" dxfId="2322" priority="2260" operator="lessThan">
      <formula>0</formula>
    </cfRule>
  </conditionalFormatting>
  <conditionalFormatting sqref="P79">
    <cfRule type="cellIs" dxfId="2321" priority="2261" operator="greaterThan">
      <formula>0</formula>
    </cfRule>
  </conditionalFormatting>
  <conditionalFormatting sqref="R79">
    <cfRule type="cellIs" dxfId="2320" priority="2264" operator="lessThan">
      <formula>0.8</formula>
    </cfRule>
    <cfRule type="cellIs" dxfId="2319" priority="2265" operator="greaterThan">
      <formula>1</formula>
    </cfRule>
  </conditionalFormatting>
  <conditionalFormatting sqref="R79">
    <cfRule type="cellIs" dxfId="2318" priority="2262" operator="greaterThan">
      <formula>1</formula>
    </cfRule>
    <cfRule type="cellIs" dxfId="2317" priority="2263" operator="lessThan">
      <formula>0.8</formula>
    </cfRule>
  </conditionalFormatting>
  <conditionalFormatting sqref="Q79">
    <cfRule type="cellIs" dxfId="2316" priority="2254" operator="lessThan">
      <formula>0</formula>
    </cfRule>
  </conditionalFormatting>
  <conditionalFormatting sqref="R79">
    <cfRule type="cellIs" dxfId="2315" priority="2258" operator="lessThan">
      <formula>0.8</formula>
    </cfRule>
    <cfRule type="cellIs" dxfId="2314" priority="2259" operator="greaterThan">
      <formula>1</formula>
    </cfRule>
  </conditionalFormatting>
  <conditionalFormatting sqref="R79">
    <cfRule type="cellIs" dxfId="2313" priority="2256" operator="greaterThan">
      <formula>1</formula>
    </cfRule>
    <cfRule type="cellIs" dxfId="2312" priority="2257" operator="lessThan">
      <formula>0.8</formula>
    </cfRule>
  </conditionalFormatting>
  <conditionalFormatting sqref="P79">
    <cfRule type="cellIs" dxfId="2311" priority="2255" operator="greaterThan">
      <formula>0</formula>
    </cfRule>
  </conditionalFormatting>
  <conditionalFormatting sqref="Q79">
    <cfRule type="cellIs" dxfId="2310" priority="2253" operator="lessThan">
      <formula>0</formula>
    </cfRule>
  </conditionalFormatting>
  <conditionalFormatting sqref="R79">
    <cfRule type="cellIs" dxfId="2309" priority="2251" operator="lessThan">
      <formula>0.8</formula>
    </cfRule>
    <cfRule type="cellIs" dxfId="2308" priority="2252" operator="greaterThan">
      <formula>1</formula>
    </cfRule>
  </conditionalFormatting>
  <conditionalFormatting sqref="R79">
    <cfRule type="cellIs" dxfId="2307" priority="2249" operator="greaterThan">
      <formula>1</formula>
    </cfRule>
    <cfRule type="cellIs" dxfId="2306" priority="2250" operator="lessThan">
      <formula>0.8</formula>
    </cfRule>
  </conditionalFormatting>
  <conditionalFormatting sqref="P79">
    <cfRule type="cellIs" dxfId="2305" priority="2248" operator="greaterThan">
      <formula>0</formula>
    </cfRule>
  </conditionalFormatting>
  <conditionalFormatting sqref="Q79">
    <cfRule type="cellIs" dxfId="2304" priority="2247" operator="lessThan">
      <formula>0</formula>
    </cfRule>
  </conditionalFormatting>
  <conditionalFormatting sqref="R79">
    <cfRule type="cellIs" dxfId="2303" priority="2245" operator="lessThan">
      <formula>0.8</formula>
    </cfRule>
    <cfRule type="cellIs" dxfId="2302" priority="2246" operator="greaterThan">
      <formula>1</formula>
    </cfRule>
  </conditionalFormatting>
  <conditionalFormatting sqref="R79">
    <cfRule type="cellIs" dxfId="2301" priority="2243" operator="greaterThan">
      <formula>1</formula>
    </cfRule>
    <cfRule type="cellIs" dxfId="2300" priority="2244" operator="lessThan">
      <formula>0.8</formula>
    </cfRule>
  </conditionalFormatting>
  <conditionalFormatting sqref="P79">
    <cfRule type="cellIs" dxfId="2299" priority="2242" operator="greaterThan">
      <formula>0</formula>
    </cfRule>
  </conditionalFormatting>
  <conditionalFormatting sqref="P79">
    <cfRule type="cellIs" dxfId="2298" priority="2236" operator="greaterThan">
      <formula>0</formula>
    </cfRule>
  </conditionalFormatting>
  <conditionalFormatting sqref="Q79">
    <cfRule type="cellIs" dxfId="2297" priority="2241" operator="lessThan">
      <formula>0</formula>
    </cfRule>
  </conditionalFormatting>
  <conditionalFormatting sqref="R79">
    <cfRule type="cellIs" dxfId="2296" priority="2239" operator="lessThan">
      <formula>0.8</formula>
    </cfRule>
    <cfRule type="cellIs" dxfId="2295" priority="2240" operator="greaterThan">
      <formula>1</formula>
    </cfRule>
  </conditionalFormatting>
  <conditionalFormatting sqref="R79">
    <cfRule type="cellIs" dxfId="2294" priority="2237" operator="greaterThan">
      <formula>1</formula>
    </cfRule>
    <cfRule type="cellIs" dxfId="2293" priority="2238" operator="lessThan">
      <formula>0.8</formula>
    </cfRule>
  </conditionalFormatting>
  <conditionalFormatting sqref="P71:P78">
    <cfRule type="cellIs" dxfId="2292" priority="2230" operator="greaterThan">
      <formula>0</formula>
    </cfRule>
  </conditionalFormatting>
  <conditionalFormatting sqref="Q71:Q78">
    <cfRule type="cellIs" dxfId="2291" priority="2235" operator="lessThan">
      <formula>0</formula>
    </cfRule>
  </conditionalFormatting>
  <conditionalFormatting sqref="R71:R78">
    <cfRule type="cellIs" dxfId="2290" priority="2233" operator="lessThan">
      <formula>0.8</formula>
    </cfRule>
    <cfRule type="cellIs" dxfId="2289" priority="2234" operator="greaterThan">
      <formula>1</formula>
    </cfRule>
  </conditionalFormatting>
  <conditionalFormatting sqref="R71:R78">
    <cfRule type="cellIs" dxfId="2288" priority="2231" operator="greaterThan">
      <formula>1</formula>
    </cfRule>
    <cfRule type="cellIs" dxfId="2287" priority="2232" operator="lessThan">
      <formula>0.8</formula>
    </cfRule>
  </conditionalFormatting>
  <conditionalFormatting sqref="Q148:Q153">
    <cfRule type="cellIs" dxfId="2286" priority="2229" operator="lessThan">
      <formula>0</formula>
    </cfRule>
  </conditionalFormatting>
  <conditionalFormatting sqref="R148:R153">
    <cfRule type="cellIs" dxfId="2285" priority="2227" operator="lessThan">
      <formula>0.8</formula>
    </cfRule>
    <cfRule type="cellIs" dxfId="2284" priority="2228" operator="greaterThan">
      <formula>1</formula>
    </cfRule>
  </conditionalFormatting>
  <conditionalFormatting sqref="R148:R153">
    <cfRule type="cellIs" dxfId="2283" priority="2225" operator="greaterThan">
      <formula>1</formula>
    </cfRule>
    <cfRule type="cellIs" dxfId="2282" priority="2226" operator="lessThan">
      <formula>0.8</formula>
    </cfRule>
  </conditionalFormatting>
  <conditionalFormatting sqref="P148:P153">
    <cfRule type="cellIs" dxfId="2281" priority="2224" operator="greaterThan">
      <formula>0</formula>
    </cfRule>
  </conditionalFormatting>
  <conditionalFormatting sqref="Q148:Q153">
    <cfRule type="cellIs" dxfId="2280" priority="2223" operator="lessThan">
      <formula>0</formula>
    </cfRule>
  </conditionalFormatting>
  <conditionalFormatting sqref="R148:R153">
    <cfRule type="cellIs" dxfId="2279" priority="2221" operator="lessThan">
      <formula>0.8</formula>
    </cfRule>
    <cfRule type="cellIs" dxfId="2278" priority="2222" operator="greaterThan">
      <formula>1</formula>
    </cfRule>
  </conditionalFormatting>
  <conditionalFormatting sqref="R148:R153">
    <cfRule type="cellIs" dxfId="2277" priority="2219" operator="greaterThan">
      <formula>1</formula>
    </cfRule>
    <cfRule type="cellIs" dxfId="2276" priority="2220" operator="lessThan">
      <formula>0.8</formula>
    </cfRule>
  </conditionalFormatting>
  <conditionalFormatting sqref="P148:P153">
    <cfRule type="cellIs" dxfId="2275" priority="2218" operator="greaterThan">
      <formula>0</formula>
    </cfRule>
  </conditionalFormatting>
  <conditionalFormatting sqref="Q148:Q153">
    <cfRule type="cellIs" dxfId="2274" priority="2217" operator="lessThan">
      <formula>0</formula>
    </cfRule>
  </conditionalFormatting>
  <conditionalFormatting sqref="R148:R153">
    <cfRule type="cellIs" dxfId="2273" priority="2215" operator="lessThan">
      <formula>0.8</formula>
    </cfRule>
    <cfRule type="cellIs" dxfId="2272" priority="2216" operator="greaterThan">
      <formula>1</formula>
    </cfRule>
  </conditionalFormatting>
  <conditionalFormatting sqref="R148:R153">
    <cfRule type="cellIs" dxfId="2271" priority="2213" operator="greaterThan">
      <formula>1</formula>
    </cfRule>
    <cfRule type="cellIs" dxfId="2270" priority="2214" operator="lessThan">
      <formula>0.8</formula>
    </cfRule>
  </conditionalFormatting>
  <conditionalFormatting sqref="P148:P153">
    <cfRule type="cellIs" dxfId="2269" priority="2212" operator="greaterThan">
      <formula>0</formula>
    </cfRule>
  </conditionalFormatting>
  <conditionalFormatting sqref="Q148:Q153">
    <cfRule type="cellIs" dxfId="2268" priority="2211" operator="lessThan">
      <formula>0</formula>
    </cfRule>
  </conditionalFormatting>
  <conditionalFormatting sqref="R148:R153">
    <cfRule type="cellIs" dxfId="2267" priority="2209" operator="lessThan">
      <formula>0.8</formula>
    </cfRule>
    <cfRule type="cellIs" dxfId="2266" priority="2210" operator="greaterThan">
      <formula>1</formula>
    </cfRule>
  </conditionalFormatting>
  <conditionalFormatting sqref="R148:R153">
    <cfRule type="cellIs" dxfId="2265" priority="2207" operator="greaterThan">
      <formula>1</formula>
    </cfRule>
    <cfRule type="cellIs" dxfId="2264" priority="2208" operator="lessThan">
      <formula>0.8</formula>
    </cfRule>
  </conditionalFormatting>
  <conditionalFormatting sqref="P148:P153">
    <cfRule type="cellIs" dxfId="2263" priority="2206" operator="greaterThan">
      <formula>0</formula>
    </cfRule>
  </conditionalFormatting>
  <conditionalFormatting sqref="P148:P153">
    <cfRule type="cellIs" dxfId="2262" priority="2200" operator="greaterThan">
      <formula>0</formula>
    </cfRule>
  </conditionalFormatting>
  <conditionalFormatting sqref="Q148:Q153">
    <cfRule type="cellIs" dxfId="2261" priority="2205" operator="lessThan">
      <formula>0</formula>
    </cfRule>
  </conditionalFormatting>
  <conditionalFormatting sqref="R148:R153">
    <cfRule type="cellIs" dxfId="2260" priority="2203" operator="lessThan">
      <formula>0.8</formula>
    </cfRule>
    <cfRule type="cellIs" dxfId="2259" priority="2204" operator="greaterThan">
      <formula>1</formula>
    </cfRule>
  </conditionalFormatting>
  <conditionalFormatting sqref="R148:R153">
    <cfRule type="cellIs" dxfId="2258" priority="2201" operator="greaterThan">
      <formula>1</formula>
    </cfRule>
    <cfRule type="cellIs" dxfId="2257" priority="2202" operator="lessThan">
      <formula>0.8</formula>
    </cfRule>
  </conditionalFormatting>
  <conditionalFormatting sqref="P148:P153">
    <cfRule type="cellIs" dxfId="2256" priority="2194" operator="greaterThan">
      <formula>0</formula>
    </cfRule>
  </conditionalFormatting>
  <conditionalFormatting sqref="Q148:Q153">
    <cfRule type="cellIs" dxfId="2255" priority="2199" operator="lessThan">
      <formula>0</formula>
    </cfRule>
  </conditionalFormatting>
  <conditionalFormatting sqref="R148:R153">
    <cfRule type="cellIs" dxfId="2254" priority="2197" operator="lessThan">
      <formula>0.8</formula>
    </cfRule>
    <cfRule type="cellIs" dxfId="2253" priority="2198" operator="greaterThan">
      <formula>1</formula>
    </cfRule>
  </conditionalFormatting>
  <conditionalFormatting sqref="R148:R153">
    <cfRule type="cellIs" dxfId="2252" priority="2195" operator="greaterThan">
      <formula>1</formula>
    </cfRule>
    <cfRule type="cellIs" dxfId="2251" priority="2196" operator="lessThan">
      <formula>0.8</formula>
    </cfRule>
  </conditionalFormatting>
  <conditionalFormatting sqref="R148:R153">
    <cfRule type="cellIs" dxfId="2250" priority="2191" operator="lessThan">
      <formula>0.8</formula>
    </cfRule>
    <cfRule type="cellIs" dxfId="2249" priority="2192" operator="greaterThan">
      <formula>1</formula>
    </cfRule>
  </conditionalFormatting>
  <conditionalFormatting sqref="R148:R153">
    <cfRule type="cellIs" dxfId="2248" priority="2189" operator="greaterThan">
      <formula>1</formula>
    </cfRule>
    <cfRule type="cellIs" dxfId="2247" priority="2190" operator="lessThan">
      <formula>0.8</formula>
    </cfRule>
  </conditionalFormatting>
  <conditionalFormatting sqref="P148:P153">
    <cfRule type="cellIs" dxfId="2246" priority="2188" operator="greaterThan">
      <formula>0</formula>
    </cfRule>
  </conditionalFormatting>
  <conditionalFormatting sqref="Q148:Q153">
    <cfRule type="cellIs" dxfId="2245" priority="2193" operator="lessThan">
      <formula>0</formula>
    </cfRule>
  </conditionalFormatting>
  <conditionalFormatting sqref="Q148:Q153">
    <cfRule type="cellIs" dxfId="2244" priority="2187" operator="lessThan">
      <formula>0</formula>
    </cfRule>
  </conditionalFormatting>
  <conditionalFormatting sqref="R148:R153">
    <cfRule type="cellIs" dxfId="2243" priority="2185" operator="lessThan">
      <formula>0.8</formula>
    </cfRule>
    <cfRule type="cellIs" dxfId="2242" priority="2186" operator="greaterThan">
      <formula>1</formula>
    </cfRule>
  </conditionalFormatting>
  <conditionalFormatting sqref="R148:R153">
    <cfRule type="cellIs" dxfId="2241" priority="2183" operator="greaterThan">
      <formula>1</formula>
    </cfRule>
    <cfRule type="cellIs" dxfId="2240" priority="2184" operator="lessThan">
      <formula>0.8</formula>
    </cfRule>
  </conditionalFormatting>
  <conditionalFormatting sqref="P148:P153">
    <cfRule type="cellIs" dxfId="2239" priority="2182" operator="greaterThan">
      <formula>0</formula>
    </cfRule>
  </conditionalFormatting>
  <conditionalFormatting sqref="P148:P153">
    <cfRule type="cellIs" dxfId="2238" priority="2176" operator="greaterThan">
      <formula>0</formula>
    </cfRule>
  </conditionalFormatting>
  <conditionalFormatting sqref="Q148:Q153">
    <cfRule type="cellIs" dxfId="2237" priority="2181" operator="lessThan">
      <formula>0</formula>
    </cfRule>
  </conditionalFormatting>
  <conditionalFormatting sqref="R148:R153">
    <cfRule type="cellIs" dxfId="2236" priority="2179" operator="lessThan">
      <formula>0.8</formula>
    </cfRule>
    <cfRule type="cellIs" dxfId="2235" priority="2180" operator="greaterThan">
      <formula>1</formula>
    </cfRule>
  </conditionalFormatting>
  <conditionalFormatting sqref="R148:R153">
    <cfRule type="cellIs" dxfId="2234" priority="2177" operator="greaterThan">
      <formula>1</formula>
    </cfRule>
    <cfRule type="cellIs" dxfId="2233" priority="2178" operator="lessThan">
      <formula>0.8</formula>
    </cfRule>
  </conditionalFormatting>
  <conditionalFormatting sqref="P148:P153">
    <cfRule type="cellIs" dxfId="2232" priority="2170" operator="greaterThan">
      <formula>0</formula>
    </cfRule>
  </conditionalFormatting>
  <conditionalFormatting sqref="Q148:Q153">
    <cfRule type="cellIs" dxfId="2231" priority="2175" operator="lessThan">
      <formula>0</formula>
    </cfRule>
  </conditionalFormatting>
  <conditionalFormatting sqref="R148:R153">
    <cfRule type="cellIs" dxfId="2230" priority="2173" operator="lessThan">
      <formula>0.8</formula>
    </cfRule>
    <cfRule type="cellIs" dxfId="2229" priority="2174" operator="greaterThan">
      <formula>1</formula>
    </cfRule>
  </conditionalFormatting>
  <conditionalFormatting sqref="R148:R153">
    <cfRule type="cellIs" dxfId="2228" priority="2171" operator="greaterThan">
      <formula>1</formula>
    </cfRule>
    <cfRule type="cellIs" dxfId="2227" priority="2172" operator="lessThan">
      <formula>0.8</formula>
    </cfRule>
  </conditionalFormatting>
  <conditionalFormatting sqref="R148:R153">
    <cfRule type="cellIs" dxfId="2226" priority="2167" operator="lessThan">
      <formula>0.8</formula>
    </cfRule>
    <cfRule type="cellIs" dxfId="2225" priority="2168" operator="greaterThan">
      <formula>1</formula>
    </cfRule>
  </conditionalFormatting>
  <conditionalFormatting sqref="R148:R153">
    <cfRule type="cellIs" dxfId="2224" priority="2165" operator="greaterThan">
      <formula>1</formula>
    </cfRule>
    <cfRule type="cellIs" dxfId="2223" priority="2166" operator="lessThan">
      <formula>0.8</formula>
    </cfRule>
  </conditionalFormatting>
  <conditionalFormatting sqref="P148:P153">
    <cfRule type="cellIs" dxfId="2222" priority="2164" operator="greaterThan">
      <formula>0</formula>
    </cfRule>
  </conditionalFormatting>
  <conditionalFormatting sqref="Q148:Q153">
    <cfRule type="cellIs" dxfId="2221" priority="2169" operator="lessThan">
      <formula>0</formula>
    </cfRule>
  </conditionalFormatting>
  <conditionalFormatting sqref="P148:P153">
    <cfRule type="cellIs" dxfId="2220" priority="2158" operator="greaterThan">
      <formula>0</formula>
    </cfRule>
  </conditionalFormatting>
  <conditionalFormatting sqref="Q148:Q153">
    <cfRule type="cellIs" dxfId="2219" priority="2163" operator="lessThan">
      <formula>0</formula>
    </cfRule>
  </conditionalFormatting>
  <conditionalFormatting sqref="R148:R153">
    <cfRule type="cellIs" dxfId="2218" priority="2161" operator="lessThan">
      <formula>0.8</formula>
    </cfRule>
    <cfRule type="cellIs" dxfId="2217" priority="2162" operator="greaterThan">
      <formula>1</formula>
    </cfRule>
  </conditionalFormatting>
  <conditionalFormatting sqref="R148:R153">
    <cfRule type="cellIs" dxfId="2216" priority="2159" operator="greaterThan">
      <formula>1</formula>
    </cfRule>
    <cfRule type="cellIs" dxfId="2215" priority="2160" operator="lessThan">
      <formula>0.8</formula>
    </cfRule>
  </conditionalFormatting>
  <conditionalFormatting sqref="R148:R153">
    <cfRule type="cellIs" dxfId="2214" priority="2155" operator="lessThan">
      <formula>0.8</formula>
    </cfRule>
    <cfRule type="cellIs" dxfId="2213" priority="2156" operator="greaterThan">
      <formula>1</formula>
    </cfRule>
  </conditionalFormatting>
  <conditionalFormatting sqref="R148:R153">
    <cfRule type="cellIs" dxfId="2212" priority="2153" operator="greaterThan">
      <formula>1</formula>
    </cfRule>
    <cfRule type="cellIs" dxfId="2211" priority="2154" operator="lessThan">
      <formula>0.8</formula>
    </cfRule>
  </conditionalFormatting>
  <conditionalFormatting sqref="P148:P153">
    <cfRule type="cellIs" dxfId="2210" priority="2152" operator="greaterThan">
      <formula>0</formula>
    </cfRule>
  </conditionalFormatting>
  <conditionalFormatting sqref="Q148:Q153">
    <cfRule type="cellIs" dxfId="2209" priority="2157" operator="lessThan">
      <formula>0</formula>
    </cfRule>
  </conditionalFormatting>
  <conditionalFormatting sqref="R148:R153">
    <cfRule type="cellIs" dxfId="2208" priority="2149" operator="lessThan">
      <formula>0.8</formula>
    </cfRule>
    <cfRule type="cellIs" dxfId="2207" priority="2150" operator="greaterThan">
      <formula>1</formula>
    </cfRule>
  </conditionalFormatting>
  <conditionalFormatting sqref="R148:R153">
    <cfRule type="cellIs" dxfId="2206" priority="2147" operator="greaterThan">
      <formula>1</formula>
    </cfRule>
    <cfRule type="cellIs" dxfId="2205" priority="2148" operator="lessThan">
      <formula>0.8</formula>
    </cfRule>
  </conditionalFormatting>
  <conditionalFormatting sqref="P148:P153">
    <cfRule type="cellIs" dxfId="2204" priority="2146" operator="greaterThan">
      <formula>0</formula>
    </cfRule>
  </conditionalFormatting>
  <conditionalFormatting sqref="Q148:Q153">
    <cfRule type="cellIs" dxfId="2203" priority="2151" operator="lessThan">
      <formula>0</formula>
    </cfRule>
  </conditionalFormatting>
  <conditionalFormatting sqref="Q148:Q153">
    <cfRule type="cellIs" dxfId="2202" priority="2145" operator="lessThan">
      <formula>0</formula>
    </cfRule>
  </conditionalFormatting>
  <conditionalFormatting sqref="R148:R153">
    <cfRule type="cellIs" dxfId="2201" priority="2143" operator="lessThan">
      <formula>0.8</formula>
    </cfRule>
    <cfRule type="cellIs" dxfId="2200" priority="2144" operator="greaterThan">
      <formula>1</formula>
    </cfRule>
  </conditionalFormatting>
  <conditionalFormatting sqref="R148:R153">
    <cfRule type="cellIs" dxfId="2199" priority="2141" operator="greaterThan">
      <formula>1</formula>
    </cfRule>
    <cfRule type="cellIs" dxfId="2198" priority="2142" operator="lessThan">
      <formula>0.8</formula>
    </cfRule>
  </conditionalFormatting>
  <conditionalFormatting sqref="P148:P153">
    <cfRule type="cellIs" dxfId="2197" priority="2140" operator="greaterThan">
      <formula>0</formula>
    </cfRule>
  </conditionalFormatting>
  <conditionalFormatting sqref="Q148:Q153">
    <cfRule type="cellIs" dxfId="2196" priority="2134" operator="lessThan">
      <formula>0</formula>
    </cfRule>
  </conditionalFormatting>
  <conditionalFormatting sqref="R148:R153">
    <cfRule type="cellIs" dxfId="2195" priority="2138" operator="lessThan">
      <formula>0.8</formula>
    </cfRule>
    <cfRule type="cellIs" dxfId="2194" priority="2139" operator="greaterThan">
      <formula>1</formula>
    </cfRule>
  </conditionalFormatting>
  <conditionalFormatting sqref="R148:R153">
    <cfRule type="cellIs" dxfId="2193" priority="2136" operator="greaterThan">
      <formula>1</formula>
    </cfRule>
    <cfRule type="cellIs" dxfId="2192" priority="2137" operator="lessThan">
      <formula>0.8</formula>
    </cfRule>
  </conditionalFormatting>
  <conditionalFormatting sqref="P148:P153">
    <cfRule type="cellIs" dxfId="2191" priority="2135" operator="greaterThan">
      <formula>0</formula>
    </cfRule>
  </conditionalFormatting>
  <conditionalFormatting sqref="Q148:Q153">
    <cfRule type="cellIs" dxfId="2190" priority="2133" operator="lessThan">
      <formula>0</formula>
    </cfRule>
  </conditionalFormatting>
  <conditionalFormatting sqref="R148:R153">
    <cfRule type="cellIs" dxfId="2189" priority="2131" operator="lessThan">
      <formula>0.8</formula>
    </cfRule>
    <cfRule type="cellIs" dxfId="2188" priority="2132" operator="greaterThan">
      <formula>1</formula>
    </cfRule>
  </conditionalFormatting>
  <conditionalFormatting sqref="R148:R153">
    <cfRule type="cellIs" dxfId="2187" priority="2129" operator="greaterThan">
      <formula>1</formula>
    </cfRule>
    <cfRule type="cellIs" dxfId="2186" priority="2130" operator="lessThan">
      <formula>0.8</formula>
    </cfRule>
  </conditionalFormatting>
  <conditionalFormatting sqref="P148:P153">
    <cfRule type="cellIs" dxfId="2185" priority="2128" operator="greaterThan">
      <formula>0</formula>
    </cfRule>
  </conditionalFormatting>
  <conditionalFormatting sqref="Q148:Q153">
    <cfRule type="cellIs" dxfId="2184" priority="2127" operator="lessThan">
      <formula>0</formula>
    </cfRule>
  </conditionalFormatting>
  <conditionalFormatting sqref="R148:R153">
    <cfRule type="cellIs" dxfId="2183" priority="2125" operator="lessThan">
      <formula>0.8</formula>
    </cfRule>
    <cfRule type="cellIs" dxfId="2182" priority="2126" operator="greaterThan">
      <formula>1</formula>
    </cfRule>
  </conditionalFormatting>
  <conditionalFormatting sqref="R148:R153">
    <cfRule type="cellIs" dxfId="2181" priority="2123" operator="greaterThan">
      <formula>1</formula>
    </cfRule>
    <cfRule type="cellIs" dxfId="2180" priority="2124" operator="lessThan">
      <formula>0.8</formula>
    </cfRule>
  </conditionalFormatting>
  <conditionalFormatting sqref="P148:P153">
    <cfRule type="cellIs" dxfId="2179" priority="2122" operator="greaterThan">
      <formula>0</formula>
    </cfRule>
  </conditionalFormatting>
  <conditionalFormatting sqref="Q148:Q153">
    <cfRule type="cellIs" dxfId="2178" priority="2121" operator="lessThan">
      <formula>0</formula>
    </cfRule>
  </conditionalFormatting>
  <conditionalFormatting sqref="R148:R153">
    <cfRule type="cellIs" dxfId="2177" priority="2119" operator="lessThan">
      <formula>0.8</formula>
    </cfRule>
    <cfRule type="cellIs" dxfId="2176" priority="2120" operator="greaterThan">
      <formula>1</formula>
    </cfRule>
  </conditionalFormatting>
  <conditionalFormatting sqref="R148:R153">
    <cfRule type="cellIs" dxfId="2175" priority="2117" operator="greaterThan">
      <formula>1</formula>
    </cfRule>
    <cfRule type="cellIs" dxfId="2174" priority="2118" operator="lessThan">
      <formula>0.8</formula>
    </cfRule>
  </conditionalFormatting>
  <conditionalFormatting sqref="P148:P153">
    <cfRule type="cellIs" dxfId="2173" priority="2116" operator="greaterThan">
      <formula>0</formula>
    </cfRule>
  </conditionalFormatting>
  <conditionalFormatting sqref="Q148:Q153">
    <cfRule type="cellIs" dxfId="2172" priority="2115" operator="lessThan">
      <formula>0</formula>
    </cfRule>
  </conditionalFormatting>
  <conditionalFormatting sqref="R148:R153">
    <cfRule type="cellIs" dxfId="2171" priority="2113" operator="lessThan">
      <formula>0.8</formula>
    </cfRule>
    <cfRule type="cellIs" dxfId="2170" priority="2114" operator="greaterThan">
      <formula>1</formula>
    </cfRule>
  </conditionalFormatting>
  <conditionalFormatting sqref="R148:R153">
    <cfRule type="cellIs" dxfId="2169" priority="2111" operator="greaterThan">
      <formula>1</formula>
    </cfRule>
    <cfRule type="cellIs" dxfId="2168" priority="2112" operator="lessThan">
      <formula>0.8</formula>
    </cfRule>
  </conditionalFormatting>
  <conditionalFormatting sqref="P148:P153">
    <cfRule type="cellIs" dxfId="2167" priority="2110" operator="greaterThan">
      <formula>0</formula>
    </cfRule>
  </conditionalFormatting>
  <conditionalFormatting sqref="Q148:Q153">
    <cfRule type="cellIs" dxfId="2166" priority="2109" operator="lessThan">
      <formula>0</formula>
    </cfRule>
  </conditionalFormatting>
  <conditionalFormatting sqref="R148:R153">
    <cfRule type="cellIs" dxfId="2165" priority="2107" operator="lessThan">
      <formula>0.8</formula>
    </cfRule>
    <cfRule type="cellIs" dxfId="2164" priority="2108" operator="greaterThan">
      <formula>1</formula>
    </cfRule>
  </conditionalFormatting>
  <conditionalFormatting sqref="R148:R153">
    <cfRule type="cellIs" dxfId="2163" priority="2105" operator="greaterThan">
      <formula>1</formula>
    </cfRule>
    <cfRule type="cellIs" dxfId="2162" priority="2106" operator="lessThan">
      <formula>0.8</formula>
    </cfRule>
  </conditionalFormatting>
  <conditionalFormatting sqref="P148:P153">
    <cfRule type="cellIs" dxfId="2161" priority="2104" operator="greaterThan">
      <formula>0</formula>
    </cfRule>
  </conditionalFormatting>
  <conditionalFormatting sqref="P148:P153">
    <cfRule type="cellIs" dxfId="2160" priority="2098" operator="greaterThan">
      <formula>0</formula>
    </cfRule>
  </conditionalFormatting>
  <conditionalFormatting sqref="Q148:Q153">
    <cfRule type="cellIs" dxfId="2159" priority="2103" operator="lessThan">
      <formula>0</formula>
    </cfRule>
  </conditionalFormatting>
  <conditionalFormatting sqref="R148:R153">
    <cfRule type="cellIs" dxfId="2158" priority="2101" operator="lessThan">
      <formula>0.8</formula>
    </cfRule>
    <cfRule type="cellIs" dxfId="2157" priority="2102" operator="greaterThan">
      <formula>1</formula>
    </cfRule>
  </conditionalFormatting>
  <conditionalFormatting sqref="R148:R153">
    <cfRule type="cellIs" dxfId="2156" priority="2099" operator="greaterThan">
      <formula>1</formula>
    </cfRule>
    <cfRule type="cellIs" dxfId="2155" priority="2100" operator="lessThan">
      <formula>0.8</formula>
    </cfRule>
  </conditionalFormatting>
  <conditionalFormatting sqref="P148:P153">
    <cfRule type="cellIs" dxfId="2154" priority="2092" operator="greaterThan">
      <formula>0</formula>
    </cfRule>
  </conditionalFormatting>
  <conditionalFormatting sqref="Q148:Q153">
    <cfRule type="cellIs" dxfId="2153" priority="2097" operator="lessThan">
      <formula>0</formula>
    </cfRule>
  </conditionalFormatting>
  <conditionalFormatting sqref="R148:R153">
    <cfRule type="cellIs" dxfId="2152" priority="2095" operator="lessThan">
      <formula>0.8</formula>
    </cfRule>
    <cfRule type="cellIs" dxfId="2151" priority="2096" operator="greaterThan">
      <formula>1</formula>
    </cfRule>
  </conditionalFormatting>
  <conditionalFormatting sqref="R148:R153">
    <cfRule type="cellIs" dxfId="2150" priority="2093" operator="greaterThan">
      <formula>1</formula>
    </cfRule>
    <cfRule type="cellIs" dxfId="2149" priority="2094" operator="lessThan">
      <formula>0.8</formula>
    </cfRule>
  </conditionalFormatting>
  <conditionalFormatting sqref="R148:R153">
    <cfRule type="cellIs" dxfId="2148" priority="2089" operator="lessThan">
      <formula>0.8</formula>
    </cfRule>
    <cfRule type="cellIs" dxfId="2147" priority="2090" operator="greaterThan">
      <formula>1</formula>
    </cfRule>
  </conditionalFormatting>
  <conditionalFormatting sqref="R148:R153">
    <cfRule type="cellIs" dxfId="2146" priority="2087" operator="greaterThan">
      <formula>1</formula>
    </cfRule>
    <cfRule type="cellIs" dxfId="2145" priority="2088" operator="lessThan">
      <formula>0.8</formula>
    </cfRule>
  </conditionalFormatting>
  <conditionalFormatting sqref="P148:P153">
    <cfRule type="cellIs" dxfId="2144" priority="2086" operator="greaterThan">
      <formula>0</formula>
    </cfRule>
  </conditionalFormatting>
  <conditionalFormatting sqref="Q148:Q153">
    <cfRule type="cellIs" dxfId="2143" priority="2091" operator="lessThan">
      <formula>0</formula>
    </cfRule>
  </conditionalFormatting>
  <conditionalFormatting sqref="Q148:Q153">
    <cfRule type="cellIs" dxfId="2142" priority="2080" operator="lessThan">
      <formula>0</formula>
    </cfRule>
  </conditionalFormatting>
  <conditionalFormatting sqref="P148:P153">
    <cfRule type="cellIs" dxfId="2141" priority="2081" operator="greaterThan">
      <formula>0</formula>
    </cfRule>
  </conditionalFormatting>
  <conditionalFormatting sqref="R148:R153">
    <cfRule type="cellIs" dxfId="2140" priority="2084" operator="lessThan">
      <formula>0.8</formula>
    </cfRule>
    <cfRule type="cellIs" dxfId="2139" priority="2085" operator="greaterThan">
      <formula>1</formula>
    </cfRule>
  </conditionalFormatting>
  <conditionalFormatting sqref="R148:R153">
    <cfRule type="cellIs" dxfId="2138" priority="2082" operator="greaterThan">
      <formula>1</formula>
    </cfRule>
    <cfRule type="cellIs" dxfId="2137" priority="2083" operator="lessThan">
      <formula>0.8</formula>
    </cfRule>
  </conditionalFormatting>
  <conditionalFormatting sqref="Q148:Q153">
    <cfRule type="cellIs" dxfId="2136" priority="2074" operator="lessThan">
      <formula>0</formula>
    </cfRule>
  </conditionalFormatting>
  <conditionalFormatting sqref="R148:R153">
    <cfRule type="cellIs" dxfId="2135" priority="2078" operator="lessThan">
      <formula>0.8</formula>
    </cfRule>
    <cfRule type="cellIs" dxfId="2134" priority="2079" operator="greaterThan">
      <formula>1</formula>
    </cfRule>
  </conditionalFormatting>
  <conditionalFormatting sqref="R148:R153">
    <cfRule type="cellIs" dxfId="2133" priority="2076" operator="greaterThan">
      <formula>1</formula>
    </cfRule>
    <cfRule type="cellIs" dxfId="2132" priority="2077" operator="lessThan">
      <formula>0.8</formula>
    </cfRule>
  </conditionalFormatting>
  <conditionalFormatting sqref="P148:P153">
    <cfRule type="cellIs" dxfId="2131" priority="2075" operator="greaterThan">
      <formula>0</formula>
    </cfRule>
  </conditionalFormatting>
  <conditionalFormatting sqref="Q148:Q153">
    <cfRule type="cellIs" dxfId="2130" priority="2073" operator="lessThan">
      <formula>0</formula>
    </cfRule>
  </conditionalFormatting>
  <conditionalFormatting sqref="R148:R153">
    <cfRule type="cellIs" dxfId="2129" priority="2071" operator="lessThan">
      <formula>0.8</formula>
    </cfRule>
    <cfRule type="cellIs" dxfId="2128" priority="2072" operator="greaterThan">
      <formula>1</formula>
    </cfRule>
  </conditionalFormatting>
  <conditionalFormatting sqref="R148:R153">
    <cfRule type="cellIs" dxfId="2127" priority="2069" operator="greaterThan">
      <formula>1</formula>
    </cfRule>
    <cfRule type="cellIs" dxfId="2126" priority="2070" operator="lessThan">
      <formula>0.8</formula>
    </cfRule>
  </conditionalFormatting>
  <conditionalFormatting sqref="P148:P153">
    <cfRule type="cellIs" dxfId="2125" priority="2068" operator="greaterThan">
      <formula>0</formula>
    </cfRule>
  </conditionalFormatting>
  <conditionalFormatting sqref="Q148:Q153">
    <cfRule type="cellIs" dxfId="2124" priority="2067" operator="lessThan">
      <formula>0</formula>
    </cfRule>
  </conditionalFormatting>
  <conditionalFormatting sqref="R148:R153">
    <cfRule type="cellIs" dxfId="2123" priority="2065" operator="lessThan">
      <formula>0.8</formula>
    </cfRule>
    <cfRule type="cellIs" dxfId="2122" priority="2066" operator="greaterThan">
      <formula>1</formula>
    </cfRule>
  </conditionalFormatting>
  <conditionalFormatting sqref="R148:R153">
    <cfRule type="cellIs" dxfId="2121" priority="2063" operator="greaterThan">
      <formula>1</formula>
    </cfRule>
    <cfRule type="cellIs" dxfId="2120" priority="2064" operator="lessThan">
      <formula>0.8</formula>
    </cfRule>
  </conditionalFormatting>
  <conditionalFormatting sqref="P148:P153">
    <cfRule type="cellIs" dxfId="2119" priority="2062" operator="greaterThan">
      <formula>0</formula>
    </cfRule>
  </conditionalFormatting>
  <conditionalFormatting sqref="Q148:Q153">
    <cfRule type="cellIs" dxfId="2118" priority="2061" operator="lessThan">
      <formula>0</formula>
    </cfRule>
  </conditionalFormatting>
  <conditionalFormatting sqref="R148:R153">
    <cfRule type="cellIs" dxfId="2117" priority="2059" operator="lessThan">
      <formula>0.8</formula>
    </cfRule>
    <cfRule type="cellIs" dxfId="2116" priority="2060" operator="greaterThan">
      <formula>1</formula>
    </cfRule>
  </conditionalFormatting>
  <conditionalFormatting sqref="R148:R153">
    <cfRule type="cellIs" dxfId="2115" priority="2057" operator="greaterThan">
      <formula>1</formula>
    </cfRule>
    <cfRule type="cellIs" dxfId="2114" priority="2058" operator="lessThan">
      <formula>0.8</formula>
    </cfRule>
  </conditionalFormatting>
  <conditionalFormatting sqref="P148:P153">
    <cfRule type="cellIs" dxfId="2113" priority="2056" operator="greaterThan">
      <formula>0</formula>
    </cfRule>
  </conditionalFormatting>
  <conditionalFormatting sqref="Q148:Q153">
    <cfRule type="cellIs" dxfId="2112" priority="2055" operator="lessThan">
      <formula>0</formula>
    </cfRule>
  </conditionalFormatting>
  <conditionalFormatting sqref="R148:R153">
    <cfRule type="cellIs" dxfId="2111" priority="2053" operator="lessThan">
      <formula>0.8</formula>
    </cfRule>
    <cfRule type="cellIs" dxfId="2110" priority="2054" operator="greaterThan">
      <formula>1</formula>
    </cfRule>
  </conditionalFormatting>
  <conditionalFormatting sqref="R148:R153">
    <cfRule type="cellIs" dxfId="2109" priority="2051" operator="greaterThan">
      <formula>1</formula>
    </cfRule>
    <cfRule type="cellIs" dxfId="2108" priority="2052" operator="lessThan">
      <formula>0.8</formula>
    </cfRule>
  </conditionalFormatting>
  <conditionalFormatting sqref="P148:P153">
    <cfRule type="cellIs" dxfId="2107" priority="2050" operator="greaterThan">
      <formula>0</formula>
    </cfRule>
  </conditionalFormatting>
  <conditionalFormatting sqref="Q124 Q127 Q130">
    <cfRule type="cellIs" dxfId="2106" priority="2044" operator="lessThan">
      <formula>0</formula>
    </cfRule>
  </conditionalFormatting>
  <conditionalFormatting sqref="P124 P127 P130">
    <cfRule type="cellIs" dxfId="2105" priority="2045" operator="greaterThan">
      <formula>0</formula>
    </cfRule>
  </conditionalFormatting>
  <conditionalFormatting sqref="R124 R127 R130">
    <cfRule type="cellIs" dxfId="2104" priority="2048" operator="lessThan">
      <formula>0.8</formula>
    </cfRule>
    <cfRule type="cellIs" dxfId="2103" priority="2049" operator="greaterThan">
      <formula>1</formula>
    </cfRule>
  </conditionalFormatting>
  <conditionalFormatting sqref="R124 R127 R130">
    <cfRule type="cellIs" dxfId="2102" priority="2046" operator="greaterThan">
      <formula>1</formula>
    </cfRule>
    <cfRule type="cellIs" dxfId="2101" priority="2047" operator="lessThan">
      <formula>0.8</formula>
    </cfRule>
  </conditionalFormatting>
  <conditionalFormatting sqref="Q124 Q127 Q130">
    <cfRule type="cellIs" dxfId="2100" priority="2038" operator="lessThan">
      <formula>0</formula>
    </cfRule>
  </conditionalFormatting>
  <conditionalFormatting sqref="R124 R127 R130">
    <cfRule type="cellIs" dxfId="2099" priority="2042" operator="lessThan">
      <formula>0.8</formula>
    </cfRule>
    <cfRule type="cellIs" dxfId="2098" priority="2043" operator="greaterThan">
      <formula>1</formula>
    </cfRule>
  </conditionalFormatting>
  <conditionalFormatting sqref="R124 R127 R130">
    <cfRule type="cellIs" dxfId="2097" priority="2040" operator="greaterThan">
      <formula>1</formula>
    </cfRule>
    <cfRule type="cellIs" dxfId="2096" priority="2041" operator="lessThan">
      <formula>0.8</formula>
    </cfRule>
  </conditionalFormatting>
  <conditionalFormatting sqref="P124 P127 P130">
    <cfRule type="cellIs" dxfId="2095" priority="2039" operator="greaterThan">
      <formula>0</formula>
    </cfRule>
  </conditionalFormatting>
  <conditionalFormatting sqref="Q124 Q127 Q130">
    <cfRule type="cellIs" dxfId="2094" priority="2037" operator="lessThan">
      <formula>0</formula>
    </cfRule>
  </conditionalFormatting>
  <conditionalFormatting sqref="R124 R127 R130">
    <cfRule type="cellIs" dxfId="2093" priority="2035" operator="lessThan">
      <formula>0.8</formula>
    </cfRule>
    <cfRule type="cellIs" dxfId="2092" priority="2036" operator="greaterThan">
      <formula>1</formula>
    </cfRule>
  </conditionalFormatting>
  <conditionalFormatting sqref="R124 R127 R130">
    <cfRule type="cellIs" dxfId="2091" priority="2033" operator="greaterThan">
      <formula>1</formula>
    </cfRule>
    <cfRule type="cellIs" dxfId="2090" priority="2034" operator="lessThan">
      <formula>0.8</formula>
    </cfRule>
  </conditionalFormatting>
  <conditionalFormatting sqref="P124 P127 P130">
    <cfRule type="cellIs" dxfId="2089" priority="2032" operator="greaterThan">
      <formula>0</formula>
    </cfRule>
  </conditionalFormatting>
  <conditionalFormatting sqref="Q124 Q127 Q130">
    <cfRule type="cellIs" dxfId="2088" priority="2031" operator="lessThan">
      <formula>0</formula>
    </cfRule>
  </conditionalFormatting>
  <conditionalFormatting sqref="R124 R127 R130">
    <cfRule type="cellIs" dxfId="2087" priority="2029" operator="lessThan">
      <formula>0.8</formula>
    </cfRule>
    <cfRule type="cellIs" dxfId="2086" priority="2030" operator="greaterThan">
      <formula>1</formula>
    </cfRule>
  </conditionalFormatting>
  <conditionalFormatting sqref="R124 R127 R130">
    <cfRule type="cellIs" dxfId="2085" priority="2027" operator="greaterThan">
      <formula>1</formula>
    </cfRule>
    <cfRule type="cellIs" dxfId="2084" priority="2028" operator="lessThan">
      <formula>0.8</formula>
    </cfRule>
  </conditionalFormatting>
  <conditionalFormatting sqref="P124 P127 P130">
    <cfRule type="cellIs" dxfId="2083" priority="2026" operator="greaterThan">
      <formula>0</formula>
    </cfRule>
  </conditionalFormatting>
  <conditionalFormatting sqref="Q124 Q127 Q130">
    <cfRule type="cellIs" dxfId="2082" priority="2025" operator="lessThan">
      <formula>0</formula>
    </cfRule>
  </conditionalFormatting>
  <conditionalFormatting sqref="R124 R127 R130">
    <cfRule type="cellIs" dxfId="2081" priority="2023" operator="lessThan">
      <formula>0.8</formula>
    </cfRule>
    <cfRule type="cellIs" dxfId="2080" priority="2024" operator="greaterThan">
      <formula>1</formula>
    </cfRule>
  </conditionalFormatting>
  <conditionalFormatting sqref="R124 R127 R130">
    <cfRule type="cellIs" dxfId="2079" priority="2021" operator="greaterThan">
      <formula>1</formula>
    </cfRule>
    <cfRule type="cellIs" dxfId="2078" priority="2022" operator="lessThan">
      <formula>0.8</formula>
    </cfRule>
  </conditionalFormatting>
  <conditionalFormatting sqref="P124 P127 P130">
    <cfRule type="cellIs" dxfId="2077" priority="2020" operator="greaterThan">
      <formula>0</formula>
    </cfRule>
  </conditionalFormatting>
  <conditionalFormatting sqref="Q124 Q127 Q130">
    <cfRule type="cellIs" dxfId="2076" priority="2019" operator="lessThan">
      <formula>0</formula>
    </cfRule>
  </conditionalFormatting>
  <conditionalFormatting sqref="R124 R127 R130">
    <cfRule type="cellIs" dxfId="2075" priority="2017" operator="lessThan">
      <formula>0.8</formula>
    </cfRule>
    <cfRule type="cellIs" dxfId="2074" priority="2018" operator="greaterThan">
      <formula>1</formula>
    </cfRule>
  </conditionalFormatting>
  <conditionalFormatting sqref="R124 R127 R130">
    <cfRule type="cellIs" dxfId="2073" priority="2015" operator="greaterThan">
      <formula>1</formula>
    </cfRule>
    <cfRule type="cellIs" dxfId="2072" priority="2016" operator="lessThan">
      <formula>0.8</formula>
    </cfRule>
  </conditionalFormatting>
  <conditionalFormatting sqref="P124 P127 P130">
    <cfRule type="cellIs" dxfId="2071" priority="2014" operator="greaterThan">
      <formula>0</formula>
    </cfRule>
  </conditionalFormatting>
  <conditionalFormatting sqref="Q124 Q127 Q130">
    <cfRule type="cellIs" dxfId="2070" priority="2013" operator="lessThan">
      <formula>0</formula>
    </cfRule>
  </conditionalFormatting>
  <conditionalFormatting sqref="R124 R127 R130">
    <cfRule type="cellIs" dxfId="2069" priority="2011" operator="lessThan">
      <formula>0.8</formula>
    </cfRule>
    <cfRule type="cellIs" dxfId="2068" priority="2012" operator="greaterThan">
      <formula>1</formula>
    </cfRule>
  </conditionalFormatting>
  <conditionalFormatting sqref="R124 R127 R130">
    <cfRule type="cellIs" dxfId="2067" priority="2009" operator="greaterThan">
      <formula>1</formula>
    </cfRule>
    <cfRule type="cellIs" dxfId="2066" priority="2010" operator="lessThan">
      <formula>0.8</formula>
    </cfRule>
  </conditionalFormatting>
  <conditionalFormatting sqref="P124 P127 P130">
    <cfRule type="cellIs" dxfId="2065" priority="2008" operator="greaterThan">
      <formula>0</formula>
    </cfRule>
  </conditionalFormatting>
  <conditionalFormatting sqref="Q124 Q127 Q130">
    <cfRule type="cellIs" dxfId="2064" priority="2007" operator="lessThan">
      <formula>0</formula>
    </cfRule>
  </conditionalFormatting>
  <conditionalFormatting sqref="R124 R127 R130">
    <cfRule type="cellIs" dxfId="2063" priority="2005" operator="lessThan">
      <formula>0.8</formula>
    </cfRule>
    <cfRule type="cellIs" dxfId="2062" priority="2006" operator="greaterThan">
      <formula>1</formula>
    </cfRule>
  </conditionalFormatting>
  <conditionalFormatting sqref="R124 R127 R130">
    <cfRule type="cellIs" dxfId="2061" priority="2003" operator="greaterThan">
      <formula>1</formula>
    </cfRule>
    <cfRule type="cellIs" dxfId="2060" priority="2004" operator="lessThan">
      <formula>0.8</formula>
    </cfRule>
  </conditionalFormatting>
  <conditionalFormatting sqref="P124 P127 P130">
    <cfRule type="cellIs" dxfId="2059" priority="2002" operator="greaterThan">
      <formula>0</formula>
    </cfRule>
  </conditionalFormatting>
  <conditionalFormatting sqref="Q124 Q127 Q130">
    <cfRule type="cellIs" dxfId="2058" priority="2001" operator="lessThan">
      <formula>0</formula>
    </cfRule>
  </conditionalFormatting>
  <conditionalFormatting sqref="R124 R127 R130">
    <cfRule type="cellIs" dxfId="2057" priority="1999" operator="lessThan">
      <formula>0.8</formula>
    </cfRule>
    <cfRule type="cellIs" dxfId="2056" priority="2000" operator="greaterThan">
      <formula>1</formula>
    </cfRule>
  </conditionalFormatting>
  <conditionalFormatting sqref="R124 R127 R130">
    <cfRule type="cellIs" dxfId="2055" priority="1997" operator="greaterThan">
      <formula>1</formula>
    </cfRule>
    <cfRule type="cellIs" dxfId="2054" priority="1998" operator="lessThan">
      <formula>0.8</formula>
    </cfRule>
  </conditionalFormatting>
  <conditionalFormatting sqref="P124 P127 P130">
    <cfRule type="cellIs" dxfId="2053" priority="1996" operator="greaterThan">
      <formula>0</formula>
    </cfRule>
  </conditionalFormatting>
  <conditionalFormatting sqref="P124 P127 P130">
    <cfRule type="cellIs" dxfId="2052" priority="1990" operator="greaterThan">
      <formula>0</formula>
    </cfRule>
  </conditionalFormatting>
  <conditionalFormatting sqref="Q124 Q127 Q130">
    <cfRule type="cellIs" dxfId="2051" priority="1995" operator="lessThan">
      <formula>0</formula>
    </cfRule>
  </conditionalFormatting>
  <conditionalFormatting sqref="R124 R127 R130">
    <cfRule type="cellIs" dxfId="2050" priority="1993" operator="lessThan">
      <formula>0.8</formula>
    </cfRule>
    <cfRule type="cellIs" dxfId="2049" priority="1994" operator="greaterThan">
      <formula>1</formula>
    </cfRule>
  </conditionalFormatting>
  <conditionalFormatting sqref="R124 R127 R130">
    <cfRule type="cellIs" dxfId="2048" priority="1991" operator="greaterThan">
      <formula>1</formula>
    </cfRule>
    <cfRule type="cellIs" dxfId="2047" priority="1992" operator="lessThan">
      <formula>0.8</formula>
    </cfRule>
  </conditionalFormatting>
  <conditionalFormatting sqref="P124 P127 P130">
    <cfRule type="cellIs" dxfId="2046" priority="1984" operator="greaterThan">
      <formula>0</formula>
    </cfRule>
  </conditionalFormatting>
  <conditionalFormatting sqref="Q124 Q127 Q130">
    <cfRule type="cellIs" dxfId="2045" priority="1989" operator="lessThan">
      <formula>0</formula>
    </cfRule>
  </conditionalFormatting>
  <conditionalFormatting sqref="R124 R127 R130">
    <cfRule type="cellIs" dxfId="2044" priority="1987" operator="lessThan">
      <formula>0.8</formula>
    </cfRule>
    <cfRule type="cellIs" dxfId="2043" priority="1988" operator="greaterThan">
      <formula>1</formula>
    </cfRule>
  </conditionalFormatting>
  <conditionalFormatting sqref="R124 R127 R130">
    <cfRule type="cellIs" dxfId="2042" priority="1985" operator="greaterThan">
      <formula>1</formula>
    </cfRule>
    <cfRule type="cellIs" dxfId="2041" priority="1986" operator="lessThan">
      <formula>0.8</formula>
    </cfRule>
  </conditionalFormatting>
  <conditionalFormatting sqref="R124 R127 R130">
    <cfRule type="cellIs" dxfId="2040" priority="1981" operator="lessThan">
      <formula>0.8</formula>
    </cfRule>
    <cfRule type="cellIs" dxfId="2039" priority="1982" operator="greaterThan">
      <formula>1</formula>
    </cfRule>
  </conditionalFormatting>
  <conditionalFormatting sqref="R124 R127 R130">
    <cfRule type="cellIs" dxfId="2038" priority="1979" operator="greaterThan">
      <formula>1</formula>
    </cfRule>
    <cfRule type="cellIs" dxfId="2037" priority="1980" operator="lessThan">
      <formula>0.8</formula>
    </cfRule>
  </conditionalFormatting>
  <conditionalFormatting sqref="P124 P127 P130">
    <cfRule type="cellIs" dxfId="2036" priority="1978" operator="greaterThan">
      <formula>0</formula>
    </cfRule>
  </conditionalFormatting>
  <conditionalFormatting sqref="Q124 Q127 Q130">
    <cfRule type="cellIs" dxfId="2035" priority="1983" operator="lessThan">
      <formula>0</formula>
    </cfRule>
  </conditionalFormatting>
  <conditionalFormatting sqref="Q124 Q127 Q130">
    <cfRule type="cellIs" dxfId="2034" priority="1977" operator="lessThan">
      <formula>0</formula>
    </cfRule>
  </conditionalFormatting>
  <conditionalFormatting sqref="R124 R127 R130">
    <cfRule type="cellIs" dxfId="2033" priority="1975" operator="lessThan">
      <formula>0.8</formula>
    </cfRule>
    <cfRule type="cellIs" dxfId="2032" priority="1976" operator="greaterThan">
      <formula>1</formula>
    </cfRule>
  </conditionalFormatting>
  <conditionalFormatting sqref="R124 R127 R130">
    <cfRule type="cellIs" dxfId="2031" priority="1973" operator="greaterThan">
      <formula>1</formula>
    </cfRule>
    <cfRule type="cellIs" dxfId="2030" priority="1974" operator="lessThan">
      <formula>0.8</formula>
    </cfRule>
  </conditionalFormatting>
  <conditionalFormatting sqref="P124 P127 P130">
    <cfRule type="cellIs" dxfId="2029" priority="1972" operator="greaterThan">
      <formula>0</formula>
    </cfRule>
  </conditionalFormatting>
  <conditionalFormatting sqref="P124 P127 P130">
    <cfRule type="cellIs" dxfId="2028" priority="1966" operator="greaterThan">
      <formula>0</formula>
    </cfRule>
  </conditionalFormatting>
  <conditionalFormatting sqref="Q124 Q127 Q130">
    <cfRule type="cellIs" dxfId="2027" priority="1971" operator="lessThan">
      <formula>0</formula>
    </cfRule>
  </conditionalFormatting>
  <conditionalFormatting sqref="R124 R127 R130">
    <cfRule type="cellIs" dxfId="2026" priority="1969" operator="lessThan">
      <formula>0.8</formula>
    </cfRule>
    <cfRule type="cellIs" dxfId="2025" priority="1970" operator="greaterThan">
      <formula>1</formula>
    </cfRule>
  </conditionalFormatting>
  <conditionalFormatting sqref="R124 R127 R130">
    <cfRule type="cellIs" dxfId="2024" priority="1967" operator="greaterThan">
      <formula>1</formula>
    </cfRule>
    <cfRule type="cellIs" dxfId="2023" priority="1968" operator="lessThan">
      <formula>0.8</formula>
    </cfRule>
  </conditionalFormatting>
  <conditionalFormatting sqref="P124 P127 P130">
    <cfRule type="cellIs" dxfId="2022" priority="1960" operator="greaterThan">
      <formula>0</formula>
    </cfRule>
  </conditionalFormatting>
  <conditionalFormatting sqref="Q124 Q127 Q130">
    <cfRule type="cellIs" dxfId="2021" priority="1965" operator="lessThan">
      <formula>0</formula>
    </cfRule>
  </conditionalFormatting>
  <conditionalFormatting sqref="R124 R127 R130">
    <cfRule type="cellIs" dxfId="2020" priority="1963" operator="lessThan">
      <formula>0.8</formula>
    </cfRule>
    <cfRule type="cellIs" dxfId="2019" priority="1964" operator="greaterThan">
      <formula>1</formula>
    </cfRule>
  </conditionalFormatting>
  <conditionalFormatting sqref="R124 R127 R130">
    <cfRule type="cellIs" dxfId="2018" priority="1961" operator="greaterThan">
      <formula>1</formula>
    </cfRule>
    <cfRule type="cellIs" dxfId="2017" priority="1962" operator="lessThan">
      <formula>0.8</formula>
    </cfRule>
  </conditionalFormatting>
  <conditionalFormatting sqref="R124 R127 R130">
    <cfRule type="cellIs" dxfId="2016" priority="1957" operator="lessThan">
      <formula>0.8</formula>
    </cfRule>
    <cfRule type="cellIs" dxfId="2015" priority="1958" operator="greaterThan">
      <formula>1</formula>
    </cfRule>
  </conditionalFormatting>
  <conditionalFormatting sqref="R124 R127 R130">
    <cfRule type="cellIs" dxfId="2014" priority="1955" operator="greaterThan">
      <formula>1</formula>
    </cfRule>
    <cfRule type="cellIs" dxfId="2013" priority="1956" operator="lessThan">
      <formula>0.8</formula>
    </cfRule>
  </conditionalFormatting>
  <conditionalFormatting sqref="P124 P127 P130">
    <cfRule type="cellIs" dxfId="2012" priority="1954" operator="greaterThan">
      <formula>0</formula>
    </cfRule>
  </conditionalFormatting>
  <conditionalFormatting sqref="Q124 Q127 Q130">
    <cfRule type="cellIs" dxfId="2011" priority="1959" operator="lessThan">
      <formula>0</formula>
    </cfRule>
  </conditionalFormatting>
  <conditionalFormatting sqref="P124 P127 P130">
    <cfRule type="cellIs" dxfId="2010" priority="1948" operator="greaterThan">
      <formula>0</formula>
    </cfRule>
  </conditionalFormatting>
  <conditionalFormatting sqref="Q124 Q127 Q130">
    <cfRule type="cellIs" dxfId="2009" priority="1953" operator="lessThan">
      <formula>0</formula>
    </cfRule>
  </conditionalFormatting>
  <conditionalFormatting sqref="R124 R127 R130">
    <cfRule type="cellIs" dxfId="2008" priority="1951" operator="lessThan">
      <formula>0.8</formula>
    </cfRule>
    <cfRule type="cellIs" dxfId="2007" priority="1952" operator="greaterThan">
      <formula>1</formula>
    </cfRule>
  </conditionalFormatting>
  <conditionalFormatting sqref="R124 R127 R130">
    <cfRule type="cellIs" dxfId="2006" priority="1949" operator="greaterThan">
      <formula>1</formula>
    </cfRule>
    <cfRule type="cellIs" dxfId="2005" priority="1950" operator="lessThan">
      <formula>0.8</formula>
    </cfRule>
  </conditionalFormatting>
  <conditionalFormatting sqref="R124 R127 R130">
    <cfRule type="cellIs" dxfId="2004" priority="1945" operator="lessThan">
      <formula>0.8</formula>
    </cfRule>
    <cfRule type="cellIs" dxfId="2003" priority="1946" operator="greaterThan">
      <formula>1</formula>
    </cfRule>
  </conditionalFormatting>
  <conditionalFormatting sqref="R124 R127 R130">
    <cfRule type="cellIs" dxfId="2002" priority="1943" operator="greaterThan">
      <formula>1</formula>
    </cfRule>
    <cfRule type="cellIs" dxfId="2001" priority="1944" operator="lessThan">
      <formula>0.8</formula>
    </cfRule>
  </conditionalFormatting>
  <conditionalFormatting sqref="P124 P127 P130">
    <cfRule type="cellIs" dxfId="2000" priority="1942" operator="greaterThan">
      <formula>0</formula>
    </cfRule>
  </conditionalFormatting>
  <conditionalFormatting sqref="Q124 Q127 Q130">
    <cfRule type="cellIs" dxfId="1999" priority="1947" operator="lessThan">
      <formula>0</formula>
    </cfRule>
  </conditionalFormatting>
  <conditionalFormatting sqref="R124 R127 R130">
    <cfRule type="cellIs" dxfId="1998" priority="1939" operator="lessThan">
      <formula>0.8</formula>
    </cfRule>
    <cfRule type="cellIs" dxfId="1997" priority="1940" operator="greaterThan">
      <formula>1</formula>
    </cfRule>
  </conditionalFormatting>
  <conditionalFormatting sqref="R124 R127 R130">
    <cfRule type="cellIs" dxfId="1996" priority="1937" operator="greaterThan">
      <formula>1</formula>
    </cfRule>
    <cfRule type="cellIs" dxfId="1995" priority="1938" operator="lessThan">
      <formula>0.8</formula>
    </cfRule>
  </conditionalFormatting>
  <conditionalFormatting sqref="P124 P127 P130">
    <cfRule type="cellIs" dxfId="1994" priority="1936" operator="greaterThan">
      <formula>0</formula>
    </cfRule>
  </conditionalFormatting>
  <conditionalFormatting sqref="Q124 Q127 Q130">
    <cfRule type="cellIs" dxfId="1993" priority="1941" operator="lessThan">
      <formula>0</formula>
    </cfRule>
  </conditionalFormatting>
  <conditionalFormatting sqref="Q124 Q127 Q130">
    <cfRule type="cellIs" dxfId="1992" priority="1935" operator="lessThan">
      <formula>0</formula>
    </cfRule>
  </conditionalFormatting>
  <conditionalFormatting sqref="R124 R127 R130">
    <cfRule type="cellIs" dxfId="1991" priority="1933" operator="lessThan">
      <formula>0.8</formula>
    </cfRule>
    <cfRule type="cellIs" dxfId="1990" priority="1934" operator="greaterThan">
      <formula>1</formula>
    </cfRule>
  </conditionalFormatting>
  <conditionalFormatting sqref="R124 R127 R130">
    <cfRule type="cellIs" dxfId="1989" priority="1931" operator="greaterThan">
      <formula>1</formula>
    </cfRule>
    <cfRule type="cellIs" dxfId="1988" priority="1932" operator="lessThan">
      <formula>0.8</formula>
    </cfRule>
  </conditionalFormatting>
  <conditionalFormatting sqref="P124 P127 P130">
    <cfRule type="cellIs" dxfId="1987" priority="1930" operator="greaterThan">
      <formula>0</formula>
    </cfRule>
  </conditionalFormatting>
  <conditionalFormatting sqref="Q124 Q127 Q130">
    <cfRule type="cellIs" dxfId="1986" priority="1924" operator="lessThan">
      <formula>0</formula>
    </cfRule>
  </conditionalFormatting>
  <conditionalFormatting sqref="R124 R127 R130">
    <cfRule type="cellIs" dxfId="1985" priority="1928" operator="lessThan">
      <formula>0.8</formula>
    </cfRule>
    <cfRule type="cellIs" dxfId="1984" priority="1929" operator="greaterThan">
      <formula>1</formula>
    </cfRule>
  </conditionalFormatting>
  <conditionalFormatting sqref="R124 R127 R130">
    <cfRule type="cellIs" dxfId="1983" priority="1926" operator="greaterThan">
      <formula>1</formula>
    </cfRule>
    <cfRule type="cellIs" dxfId="1982" priority="1927" operator="lessThan">
      <formula>0.8</formula>
    </cfRule>
  </conditionalFormatting>
  <conditionalFormatting sqref="P124 P127 P130">
    <cfRule type="cellIs" dxfId="1981" priority="1925" operator="greaterThan">
      <formula>0</formula>
    </cfRule>
  </conditionalFormatting>
  <conditionalFormatting sqref="Q124 Q127 Q130">
    <cfRule type="cellIs" dxfId="1980" priority="1923" operator="lessThan">
      <formula>0</formula>
    </cfRule>
  </conditionalFormatting>
  <conditionalFormatting sqref="R124 R127 R130">
    <cfRule type="cellIs" dxfId="1979" priority="1921" operator="lessThan">
      <formula>0.8</formula>
    </cfRule>
    <cfRule type="cellIs" dxfId="1978" priority="1922" operator="greaterThan">
      <formula>1</formula>
    </cfRule>
  </conditionalFormatting>
  <conditionalFormatting sqref="R124 R127 R130">
    <cfRule type="cellIs" dxfId="1977" priority="1919" operator="greaterThan">
      <formula>1</formula>
    </cfRule>
    <cfRule type="cellIs" dxfId="1976" priority="1920" operator="lessThan">
      <formula>0.8</formula>
    </cfRule>
  </conditionalFormatting>
  <conditionalFormatting sqref="P124 P127 P130">
    <cfRule type="cellIs" dxfId="1975" priority="1918" operator="greaterThan">
      <formula>0</formula>
    </cfRule>
  </conditionalFormatting>
  <conditionalFormatting sqref="Q124 Q127 Q130">
    <cfRule type="cellIs" dxfId="1974" priority="1917" operator="lessThan">
      <formula>0</formula>
    </cfRule>
  </conditionalFormatting>
  <conditionalFormatting sqref="R124 R127 R130">
    <cfRule type="cellIs" dxfId="1973" priority="1915" operator="lessThan">
      <formula>0.8</formula>
    </cfRule>
    <cfRule type="cellIs" dxfId="1972" priority="1916" operator="greaterThan">
      <formula>1</formula>
    </cfRule>
  </conditionalFormatting>
  <conditionalFormatting sqref="R124 R127 R130">
    <cfRule type="cellIs" dxfId="1971" priority="1913" operator="greaterThan">
      <formula>1</formula>
    </cfRule>
    <cfRule type="cellIs" dxfId="1970" priority="1914" operator="lessThan">
      <formula>0.8</formula>
    </cfRule>
  </conditionalFormatting>
  <conditionalFormatting sqref="P124 P127 P130">
    <cfRule type="cellIs" dxfId="1969" priority="1912" operator="greaterThan">
      <formula>0</formula>
    </cfRule>
  </conditionalFormatting>
  <conditionalFormatting sqref="Q124 Q127 Q130">
    <cfRule type="cellIs" dxfId="1968" priority="1911" operator="lessThan">
      <formula>0</formula>
    </cfRule>
  </conditionalFormatting>
  <conditionalFormatting sqref="R124 R127 R130">
    <cfRule type="cellIs" dxfId="1967" priority="1909" operator="lessThan">
      <formula>0.8</formula>
    </cfRule>
    <cfRule type="cellIs" dxfId="1966" priority="1910" operator="greaterThan">
      <formula>1</formula>
    </cfRule>
  </conditionalFormatting>
  <conditionalFormatting sqref="R124 R127 R130">
    <cfRule type="cellIs" dxfId="1965" priority="1907" operator="greaterThan">
      <formula>1</formula>
    </cfRule>
    <cfRule type="cellIs" dxfId="1964" priority="1908" operator="lessThan">
      <formula>0.8</formula>
    </cfRule>
  </conditionalFormatting>
  <conditionalFormatting sqref="P124 P127 P130">
    <cfRule type="cellIs" dxfId="1963" priority="1906" operator="greaterThan">
      <formula>0</formula>
    </cfRule>
  </conditionalFormatting>
  <conditionalFormatting sqref="Q124 Q127 Q130">
    <cfRule type="cellIs" dxfId="1962" priority="1905" operator="lessThan">
      <formula>0</formula>
    </cfRule>
  </conditionalFormatting>
  <conditionalFormatting sqref="R124 R127 R130">
    <cfRule type="cellIs" dxfId="1961" priority="1903" operator="lessThan">
      <formula>0.8</formula>
    </cfRule>
    <cfRule type="cellIs" dxfId="1960" priority="1904" operator="greaterThan">
      <formula>1</formula>
    </cfRule>
  </conditionalFormatting>
  <conditionalFormatting sqref="R124 R127 R130">
    <cfRule type="cellIs" dxfId="1959" priority="1901" operator="greaterThan">
      <formula>1</formula>
    </cfRule>
    <cfRule type="cellIs" dxfId="1958" priority="1902" operator="lessThan">
      <formula>0.8</formula>
    </cfRule>
  </conditionalFormatting>
  <conditionalFormatting sqref="P124 P127 P130">
    <cfRule type="cellIs" dxfId="1957" priority="1900" operator="greaterThan">
      <formula>0</formula>
    </cfRule>
  </conditionalFormatting>
  <conditionalFormatting sqref="Q124 Q127 Q130">
    <cfRule type="cellIs" dxfId="1956" priority="1899" operator="lessThan">
      <formula>0</formula>
    </cfRule>
  </conditionalFormatting>
  <conditionalFormatting sqref="R124 R127 R130">
    <cfRule type="cellIs" dxfId="1955" priority="1897" operator="lessThan">
      <formula>0.8</formula>
    </cfRule>
    <cfRule type="cellIs" dxfId="1954" priority="1898" operator="greaterThan">
      <formula>1</formula>
    </cfRule>
  </conditionalFormatting>
  <conditionalFormatting sqref="R124 R127 R130">
    <cfRule type="cellIs" dxfId="1953" priority="1895" operator="greaterThan">
      <formula>1</formula>
    </cfRule>
    <cfRule type="cellIs" dxfId="1952" priority="1896" operator="lessThan">
      <formula>0.8</formula>
    </cfRule>
  </conditionalFormatting>
  <conditionalFormatting sqref="P124 P127 P130">
    <cfRule type="cellIs" dxfId="1951" priority="1894" operator="greaterThan">
      <formula>0</formula>
    </cfRule>
  </conditionalFormatting>
  <conditionalFormatting sqref="P124 P127 P130">
    <cfRule type="cellIs" dxfId="1950" priority="1888" operator="greaterThan">
      <formula>0</formula>
    </cfRule>
  </conditionalFormatting>
  <conditionalFormatting sqref="Q124 Q127 Q130">
    <cfRule type="cellIs" dxfId="1949" priority="1893" operator="lessThan">
      <formula>0</formula>
    </cfRule>
  </conditionalFormatting>
  <conditionalFormatting sqref="R124 R127 R130">
    <cfRule type="cellIs" dxfId="1948" priority="1891" operator="lessThan">
      <formula>0.8</formula>
    </cfRule>
    <cfRule type="cellIs" dxfId="1947" priority="1892" operator="greaterThan">
      <formula>1</formula>
    </cfRule>
  </conditionalFormatting>
  <conditionalFormatting sqref="R124 R127 R130">
    <cfRule type="cellIs" dxfId="1946" priority="1889" operator="greaterThan">
      <formula>1</formula>
    </cfRule>
    <cfRule type="cellIs" dxfId="1945" priority="1890" operator="lessThan">
      <formula>0.8</formula>
    </cfRule>
  </conditionalFormatting>
  <conditionalFormatting sqref="P124 P127 P130">
    <cfRule type="cellIs" dxfId="1944" priority="1882" operator="greaterThan">
      <formula>0</formula>
    </cfRule>
  </conditionalFormatting>
  <conditionalFormatting sqref="Q124 Q127 Q130">
    <cfRule type="cellIs" dxfId="1943" priority="1887" operator="lessThan">
      <formula>0</formula>
    </cfRule>
  </conditionalFormatting>
  <conditionalFormatting sqref="R124 R127 R130">
    <cfRule type="cellIs" dxfId="1942" priority="1885" operator="lessThan">
      <formula>0.8</formula>
    </cfRule>
    <cfRule type="cellIs" dxfId="1941" priority="1886" operator="greaterThan">
      <formula>1</formula>
    </cfRule>
  </conditionalFormatting>
  <conditionalFormatting sqref="R124 R127 R130">
    <cfRule type="cellIs" dxfId="1940" priority="1883" operator="greaterThan">
      <formula>1</formula>
    </cfRule>
    <cfRule type="cellIs" dxfId="1939" priority="1884" operator="lessThan">
      <formula>0.8</formula>
    </cfRule>
  </conditionalFormatting>
  <conditionalFormatting sqref="R124 R127 R130">
    <cfRule type="cellIs" dxfId="1938" priority="1879" operator="lessThan">
      <formula>0.8</formula>
    </cfRule>
    <cfRule type="cellIs" dxfId="1937" priority="1880" operator="greaterThan">
      <formula>1</formula>
    </cfRule>
  </conditionalFormatting>
  <conditionalFormatting sqref="R124 R127 R130">
    <cfRule type="cellIs" dxfId="1936" priority="1877" operator="greaterThan">
      <formula>1</formula>
    </cfRule>
    <cfRule type="cellIs" dxfId="1935" priority="1878" operator="lessThan">
      <formula>0.8</formula>
    </cfRule>
  </conditionalFormatting>
  <conditionalFormatting sqref="P124 P127 P130">
    <cfRule type="cellIs" dxfId="1934" priority="1876" operator="greaterThan">
      <formula>0</formula>
    </cfRule>
  </conditionalFormatting>
  <conditionalFormatting sqref="Q124 Q127 Q130">
    <cfRule type="cellIs" dxfId="1933" priority="1881" operator="lessThan">
      <formula>0</formula>
    </cfRule>
  </conditionalFormatting>
  <conditionalFormatting sqref="Q5:Q14">
    <cfRule type="cellIs" dxfId="1932" priority="1875" operator="lessThan">
      <formula>0</formula>
    </cfRule>
  </conditionalFormatting>
  <conditionalFormatting sqref="R5:R14">
    <cfRule type="cellIs" dxfId="1931" priority="1873" operator="lessThan">
      <formula>0.8</formula>
    </cfRule>
    <cfRule type="cellIs" dxfId="1930" priority="1874" operator="greaterThan">
      <formula>1</formula>
    </cfRule>
  </conditionalFormatting>
  <conditionalFormatting sqref="R5:R14">
    <cfRule type="cellIs" dxfId="1929" priority="1871" operator="greaterThan">
      <formula>1</formula>
    </cfRule>
    <cfRule type="cellIs" dxfId="1928" priority="1872" operator="lessThan">
      <formula>0.8</formula>
    </cfRule>
  </conditionalFormatting>
  <conditionalFormatting sqref="P5:P14">
    <cfRule type="cellIs" dxfId="1927" priority="1870" operator="greaterThan">
      <formula>0</formula>
    </cfRule>
  </conditionalFormatting>
  <conditionalFormatting sqref="Q83">
    <cfRule type="cellIs" dxfId="1926" priority="1869" operator="lessThan">
      <formula>0</formula>
    </cfRule>
  </conditionalFormatting>
  <conditionalFormatting sqref="R83">
    <cfRule type="cellIs" dxfId="1925" priority="1867" operator="lessThan">
      <formula>0.8</formula>
    </cfRule>
    <cfRule type="cellIs" dxfId="1924" priority="1868" operator="greaterThan">
      <formula>1</formula>
    </cfRule>
  </conditionalFormatting>
  <conditionalFormatting sqref="R83">
    <cfRule type="cellIs" dxfId="1923" priority="1865" operator="greaterThan">
      <formula>1</formula>
    </cfRule>
    <cfRule type="cellIs" dxfId="1922" priority="1866" operator="lessThan">
      <formula>0.8</formula>
    </cfRule>
  </conditionalFormatting>
  <conditionalFormatting sqref="P83">
    <cfRule type="cellIs" dxfId="1921" priority="1864" operator="greaterThan">
      <formula>0</formula>
    </cfRule>
  </conditionalFormatting>
  <conditionalFormatting sqref="Q83">
    <cfRule type="cellIs" dxfId="1920" priority="1863" operator="lessThan">
      <formula>0</formula>
    </cfRule>
  </conditionalFormatting>
  <conditionalFormatting sqref="R83">
    <cfRule type="cellIs" dxfId="1919" priority="1861" operator="lessThan">
      <formula>0.8</formula>
    </cfRule>
    <cfRule type="cellIs" dxfId="1918" priority="1862" operator="greaterThan">
      <formula>1</formula>
    </cfRule>
  </conditionalFormatting>
  <conditionalFormatting sqref="R83">
    <cfRule type="cellIs" dxfId="1917" priority="1859" operator="greaterThan">
      <formula>1</formula>
    </cfRule>
    <cfRule type="cellIs" dxfId="1916" priority="1860" operator="lessThan">
      <formula>0.8</formula>
    </cfRule>
  </conditionalFormatting>
  <conditionalFormatting sqref="P83">
    <cfRule type="cellIs" dxfId="1915" priority="1858" operator="greaterThan">
      <formula>0</formula>
    </cfRule>
  </conditionalFormatting>
  <conditionalFormatting sqref="Q83">
    <cfRule type="cellIs" dxfId="1914" priority="1857" operator="lessThan">
      <formula>0</formula>
    </cfRule>
  </conditionalFormatting>
  <conditionalFormatting sqref="R83">
    <cfRule type="cellIs" dxfId="1913" priority="1855" operator="lessThan">
      <formula>0.8</formula>
    </cfRule>
    <cfRule type="cellIs" dxfId="1912" priority="1856" operator="greaterThan">
      <formula>1</formula>
    </cfRule>
  </conditionalFormatting>
  <conditionalFormatting sqref="R83">
    <cfRule type="cellIs" dxfId="1911" priority="1853" operator="greaterThan">
      <formula>1</formula>
    </cfRule>
    <cfRule type="cellIs" dxfId="1910" priority="1854" operator="lessThan">
      <formula>0.8</formula>
    </cfRule>
  </conditionalFormatting>
  <conditionalFormatting sqref="P83">
    <cfRule type="cellIs" dxfId="1909" priority="1852" operator="greaterThan">
      <formula>0</formula>
    </cfRule>
  </conditionalFormatting>
  <conditionalFormatting sqref="Q83">
    <cfRule type="cellIs" dxfId="1908" priority="1851" operator="lessThan">
      <formula>0</formula>
    </cfRule>
  </conditionalFormatting>
  <conditionalFormatting sqref="R83">
    <cfRule type="cellIs" dxfId="1907" priority="1849" operator="lessThan">
      <formula>0.8</formula>
    </cfRule>
    <cfRule type="cellIs" dxfId="1906" priority="1850" operator="greaterThan">
      <formula>1</formula>
    </cfRule>
  </conditionalFormatting>
  <conditionalFormatting sqref="R83">
    <cfRule type="cellIs" dxfId="1905" priority="1847" operator="greaterThan">
      <formula>1</formula>
    </cfRule>
    <cfRule type="cellIs" dxfId="1904" priority="1848" operator="lessThan">
      <formula>0.8</formula>
    </cfRule>
  </conditionalFormatting>
  <conditionalFormatting sqref="P83">
    <cfRule type="cellIs" dxfId="1903" priority="1846" operator="greaterThan">
      <formula>0</formula>
    </cfRule>
  </conditionalFormatting>
  <conditionalFormatting sqref="P83">
    <cfRule type="cellIs" dxfId="1902" priority="1840" operator="greaterThan">
      <formula>0</formula>
    </cfRule>
  </conditionalFormatting>
  <conditionalFormatting sqref="Q83">
    <cfRule type="cellIs" dxfId="1901" priority="1845" operator="lessThan">
      <formula>0</formula>
    </cfRule>
  </conditionalFormatting>
  <conditionalFormatting sqref="R83">
    <cfRule type="cellIs" dxfId="1900" priority="1843" operator="lessThan">
      <formula>0.8</formula>
    </cfRule>
    <cfRule type="cellIs" dxfId="1899" priority="1844" operator="greaterThan">
      <formula>1</formula>
    </cfRule>
  </conditionalFormatting>
  <conditionalFormatting sqref="R83">
    <cfRule type="cellIs" dxfId="1898" priority="1841" operator="greaterThan">
      <formula>1</formula>
    </cfRule>
    <cfRule type="cellIs" dxfId="1897" priority="1842" operator="lessThan">
      <formula>0.8</formula>
    </cfRule>
  </conditionalFormatting>
  <conditionalFormatting sqref="P83">
    <cfRule type="cellIs" dxfId="1896" priority="1834" operator="greaterThan">
      <formula>0</formula>
    </cfRule>
  </conditionalFormatting>
  <conditionalFormatting sqref="Q83">
    <cfRule type="cellIs" dxfId="1895" priority="1839" operator="lessThan">
      <formula>0</formula>
    </cfRule>
  </conditionalFormatting>
  <conditionalFormatting sqref="R83">
    <cfRule type="cellIs" dxfId="1894" priority="1837" operator="lessThan">
      <formula>0.8</formula>
    </cfRule>
    <cfRule type="cellIs" dxfId="1893" priority="1838" operator="greaterThan">
      <formula>1</formula>
    </cfRule>
  </conditionalFormatting>
  <conditionalFormatting sqref="R83">
    <cfRule type="cellIs" dxfId="1892" priority="1835" operator="greaterThan">
      <formula>1</formula>
    </cfRule>
    <cfRule type="cellIs" dxfId="1891" priority="1836" operator="lessThan">
      <formula>0.8</formula>
    </cfRule>
  </conditionalFormatting>
  <conditionalFormatting sqref="R83">
    <cfRule type="cellIs" dxfId="1890" priority="1831" operator="lessThan">
      <formula>0.8</formula>
    </cfRule>
    <cfRule type="cellIs" dxfId="1889" priority="1832" operator="greaterThan">
      <formula>1</formula>
    </cfRule>
  </conditionalFormatting>
  <conditionalFormatting sqref="R83">
    <cfRule type="cellIs" dxfId="1888" priority="1829" operator="greaterThan">
      <formula>1</formula>
    </cfRule>
    <cfRule type="cellIs" dxfId="1887" priority="1830" operator="lessThan">
      <formula>0.8</formula>
    </cfRule>
  </conditionalFormatting>
  <conditionalFormatting sqref="P83">
    <cfRule type="cellIs" dxfId="1886" priority="1828" operator="greaterThan">
      <formula>0</formula>
    </cfRule>
  </conditionalFormatting>
  <conditionalFormatting sqref="Q83">
    <cfRule type="cellIs" dxfId="1885" priority="1833" operator="lessThan">
      <formula>0</formula>
    </cfRule>
  </conditionalFormatting>
  <conditionalFormatting sqref="Q83">
    <cfRule type="cellIs" dxfId="1884" priority="1827" operator="lessThan">
      <formula>0</formula>
    </cfRule>
  </conditionalFormatting>
  <conditionalFormatting sqref="R83">
    <cfRule type="cellIs" dxfId="1883" priority="1825" operator="lessThan">
      <formula>0.8</formula>
    </cfRule>
    <cfRule type="cellIs" dxfId="1882" priority="1826" operator="greaterThan">
      <formula>1</formula>
    </cfRule>
  </conditionalFormatting>
  <conditionalFormatting sqref="R83">
    <cfRule type="cellIs" dxfId="1881" priority="1823" operator="greaterThan">
      <formula>1</formula>
    </cfRule>
    <cfRule type="cellIs" dxfId="1880" priority="1824" operator="lessThan">
      <formula>0.8</formula>
    </cfRule>
  </conditionalFormatting>
  <conditionalFormatting sqref="P83">
    <cfRule type="cellIs" dxfId="1879" priority="1822" operator="greaterThan">
      <formula>0</formula>
    </cfRule>
  </conditionalFormatting>
  <conditionalFormatting sqref="P83">
    <cfRule type="cellIs" dxfId="1878" priority="1816" operator="greaterThan">
      <formula>0</formula>
    </cfRule>
  </conditionalFormatting>
  <conditionalFormatting sqref="Q83">
    <cfRule type="cellIs" dxfId="1877" priority="1821" operator="lessThan">
      <formula>0</formula>
    </cfRule>
  </conditionalFormatting>
  <conditionalFormatting sqref="R83">
    <cfRule type="cellIs" dxfId="1876" priority="1819" operator="lessThan">
      <formula>0.8</formula>
    </cfRule>
    <cfRule type="cellIs" dxfId="1875" priority="1820" operator="greaterThan">
      <formula>1</formula>
    </cfRule>
  </conditionalFormatting>
  <conditionalFormatting sqref="R83">
    <cfRule type="cellIs" dxfId="1874" priority="1817" operator="greaterThan">
      <formula>1</formula>
    </cfRule>
    <cfRule type="cellIs" dxfId="1873" priority="1818" operator="lessThan">
      <formula>0.8</formula>
    </cfRule>
  </conditionalFormatting>
  <conditionalFormatting sqref="P83">
    <cfRule type="cellIs" dxfId="1872" priority="1810" operator="greaterThan">
      <formula>0</formula>
    </cfRule>
  </conditionalFormatting>
  <conditionalFormatting sqref="Q83">
    <cfRule type="cellIs" dxfId="1871" priority="1815" operator="lessThan">
      <formula>0</formula>
    </cfRule>
  </conditionalFormatting>
  <conditionalFormatting sqref="R83">
    <cfRule type="cellIs" dxfId="1870" priority="1813" operator="lessThan">
      <formula>0.8</formula>
    </cfRule>
    <cfRule type="cellIs" dxfId="1869" priority="1814" operator="greaterThan">
      <formula>1</formula>
    </cfRule>
  </conditionalFormatting>
  <conditionalFormatting sqref="R83">
    <cfRule type="cellIs" dxfId="1868" priority="1811" operator="greaterThan">
      <formula>1</formula>
    </cfRule>
    <cfRule type="cellIs" dxfId="1867" priority="1812" operator="lessThan">
      <formula>0.8</formula>
    </cfRule>
  </conditionalFormatting>
  <conditionalFormatting sqref="R83">
    <cfRule type="cellIs" dxfId="1866" priority="1807" operator="lessThan">
      <formula>0.8</formula>
    </cfRule>
    <cfRule type="cellIs" dxfId="1865" priority="1808" operator="greaterThan">
      <formula>1</formula>
    </cfRule>
  </conditionalFormatting>
  <conditionalFormatting sqref="R83">
    <cfRule type="cellIs" dxfId="1864" priority="1805" operator="greaterThan">
      <formula>1</formula>
    </cfRule>
    <cfRule type="cellIs" dxfId="1863" priority="1806" operator="lessThan">
      <formula>0.8</formula>
    </cfRule>
  </conditionalFormatting>
  <conditionalFormatting sqref="P83">
    <cfRule type="cellIs" dxfId="1862" priority="1804" operator="greaterThan">
      <formula>0</formula>
    </cfRule>
  </conditionalFormatting>
  <conditionalFormatting sqref="Q83">
    <cfRule type="cellIs" dxfId="1861" priority="1809" operator="lessThan">
      <formula>0</formula>
    </cfRule>
  </conditionalFormatting>
  <conditionalFormatting sqref="P83">
    <cfRule type="cellIs" dxfId="1860" priority="1798" operator="greaterThan">
      <formula>0</formula>
    </cfRule>
  </conditionalFormatting>
  <conditionalFormatting sqref="Q83">
    <cfRule type="cellIs" dxfId="1859" priority="1803" operator="lessThan">
      <formula>0</formula>
    </cfRule>
  </conditionalFormatting>
  <conditionalFormatting sqref="R83">
    <cfRule type="cellIs" dxfId="1858" priority="1801" operator="lessThan">
      <formula>0.8</formula>
    </cfRule>
    <cfRule type="cellIs" dxfId="1857" priority="1802" operator="greaterThan">
      <formula>1</formula>
    </cfRule>
  </conditionalFormatting>
  <conditionalFormatting sqref="R83">
    <cfRule type="cellIs" dxfId="1856" priority="1799" operator="greaterThan">
      <formula>1</formula>
    </cfRule>
    <cfRule type="cellIs" dxfId="1855" priority="1800" operator="lessThan">
      <formula>0.8</formula>
    </cfRule>
  </conditionalFormatting>
  <conditionalFormatting sqref="R83">
    <cfRule type="cellIs" dxfId="1854" priority="1795" operator="lessThan">
      <formula>0.8</formula>
    </cfRule>
    <cfRule type="cellIs" dxfId="1853" priority="1796" operator="greaterThan">
      <formula>1</formula>
    </cfRule>
  </conditionalFormatting>
  <conditionalFormatting sqref="R83">
    <cfRule type="cellIs" dxfId="1852" priority="1793" operator="greaterThan">
      <formula>1</formula>
    </cfRule>
    <cfRule type="cellIs" dxfId="1851" priority="1794" operator="lessThan">
      <formula>0.8</formula>
    </cfRule>
  </conditionalFormatting>
  <conditionalFormatting sqref="P83">
    <cfRule type="cellIs" dxfId="1850" priority="1792" operator="greaterThan">
      <formula>0</formula>
    </cfRule>
  </conditionalFormatting>
  <conditionalFormatting sqref="Q83">
    <cfRule type="cellIs" dxfId="1849" priority="1797" operator="lessThan">
      <formula>0</formula>
    </cfRule>
  </conditionalFormatting>
  <conditionalFormatting sqref="R83">
    <cfRule type="cellIs" dxfId="1848" priority="1789" operator="lessThan">
      <formula>0.8</formula>
    </cfRule>
    <cfRule type="cellIs" dxfId="1847" priority="1790" operator="greaterThan">
      <formula>1</formula>
    </cfRule>
  </conditionalFormatting>
  <conditionalFormatting sqref="R83">
    <cfRule type="cellIs" dxfId="1846" priority="1787" operator="greaterThan">
      <formula>1</formula>
    </cfRule>
    <cfRule type="cellIs" dxfId="1845" priority="1788" operator="lessThan">
      <formula>0.8</formula>
    </cfRule>
  </conditionalFormatting>
  <conditionalFormatting sqref="P83">
    <cfRule type="cellIs" dxfId="1844" priority="1786" operator="greaterThan">
      <formula>0</formula>
    </cfRule>
  </conditionalFormatting>
  <conditionalFormatting sqref="Q83">
    <cfRule type="cellIs" dxfId="1843" priority="1791" operator="lessThan">
      <formula>0</formula>
    </cfRule>
  </conditionalFormatting>
  <conditionalFormatting sqref="Q83">
    <cfRule type="cellIs" dxfId="1842" priority="1785" operator="lessThan">
      <formula>0</formula>
    </cfRule>
  </conditionalFormatting>
  <conditionalFormatting sqref="R83">
    <cfRule type="cellIs" dxfId="1841" priority="1783" operator="lessThan">
      <formula>0.8</formula>
    </cfRule>
    <cfRule type="cellIs" dxfId="1840" priority="1784" operator="greaterThan">
      <formula>1</formula>
    </cfRule>
  </conditionalFormatting>
  <conditionalFormatting sqref="R83">
    <cfRule type="cellIs" dxfId="1839" priority="1781" operator="greaterThan">
      <formula>1</formula>
    </cfRule>
    <cfRule type="cellIs" dxfId="1838" priority="1782" operator="lessThan">
      <formula>0.8</formula>
    </cfRule>
  </conditionalFormatting>
  <conditionalFormatting sqref="P83">
    <cfRule type="cellIs" dxfId="1837" priority="1780" operator="greaterThan">
      <formula>0</formula>
    </cfRule>
  </conditionalFormatting>
  <conditionalFormatting sqref="Q83">
    <cfRule type="cellIs" dxfId="1836" priority="1774" operator="lessThan">
      <formula>0</formula>
    </cfRule>
  </conditionalFormatting>
  <conditionalFormatting sqref="R83">
    <cfRule type="cellIs" dxfId="1835" priority="1778" operator="lessThan">
      <formula>0.8</formula>
    </cfRule>
    <cfRule type="cellIs" dxfId="1834" priority="1779" operator="greaterThan">
      <formula>1</formula>
    </cfRule>
  </conditionalFormatting>
  <conditionalFormatting sqref="R83">
    <cfRule type="cellIs" dxfId="1833" priority="1776" operator="greaterThan">
      <formula>1</formula>
    </cfRule>
    <cfRule type="cellIs" dxfId="1832" priority="1777" operator="lessThan">
      <formula>0.8</formula>
    </cfRule>
  </conditionalFormatting>
  <conditionalFormatting sqref="P83">
    <cfRule type="cellIs" dxfId="1831" priority="1775" operator="greaterThan">
      <formula>0</formula>
    </cfRule>
  </conditionalFormatting>
  <conditionalFormatting sqref="Q83">
    <cfRule type="cellIs" dxfId="1830" priority="1773" operator="lessThan">
      <formula>0</formula>
    </cfRule>
  </conditionalFormatting>
  <conditionalFormatting sqref="R83">
    <cfRule type="cellIs" dxfId="1829" priority="1771" operator="lessThan">
      <formula>0.8</formula>
    </cfRule>
    <cfRule type="cellIs" dxfId="1828" priority="1772" operator="greaterThan">
      <formula>1</formula>
    </cfRule>
  </conditionalFormatting>
  <conditionalFormatting sqref="R83">
    <cfRule type="cellIs" dxfId="1827" priority="1769" operator="greaterThan">
      <formula>1</formula>
    </cfRule>
    <cfRule type="cellIs" dxfId="1826" priority="1770" operator="lessThan">
      <formula>0.8</formula>
    </cfRule>
  </conditionalFormatting>
  <conditionalFormatting sqref="P83">
    <cfRule type="cellIs" dxfId="1825" priority="1768" operator="greaterThan">
      <formula>0</formula>
    </cfRule>
  </conditionalFormatting>
  <conditionalFormatting sqref="Q83">
    <cfRule type="cellIs" dxfId="1824" priority="1767" operator="lessThan">
      <formula>0</formula>
    </cfRule>
  </conditionalFormatting>
  <conditionalFormatting sqref="R83">
    <cfRule type="cellIs" dxfId="1823" priority="1765" operator="lessThan">
      <formula>0.8</formula>
    </cfRule>
    <cfRule type="cellIs" dxfId="1822" priority="1766" operator="greaterThan">
      <formula>1</formula>
    </cfRule>
  </conditionalFormatting>
  <conditionalFormatting sqref="R83">
    <cfRule type="cellIs" dxfId="1821" priority="1763" operator="greaterThan">
      <formula>1</formula>
    </cfRule>
    <cfRule type="cellIs" dxfId="1820" priority="1764" operator="lessThan">
      <formula>0.8</formula>
    </cfRule>
  </conditionalFormatting>
  <conditionalFormatting sqref="P83">
    <cfRule type="cellIs" dxfId="1819" priority="1762" operator="greaterThan">
      <formula>0</formula>
    </cfRule>
  </conditionalFormatting>
  <conditionalFormatting sqref="Q83">
    <cfRule type="cellIs" dxfId="1818" priority="1761" operator="lessThan">
      <formula>0</formula>
    </cfRule>
  </conditionalFormatting>
  <conditionalFormatting sqref="R83">
    <cfRule type="cellIs" dxfId="1817" priority="1759" operator="lessThan">
      <formula>0.8</formula>
    </cfRule>
    <cfRule type="cellIs" dxfId="1816" priority="1760" operator="greaterThan">
      <formula>1</formula>
    </cfRule>
  </conditionalFormatting>
  <conditionalFormatting sqref="R83">
    <cfRule type="cellIs" dxfId="1815" priority="1757" operator="greaterThan">
      <formula>1</formula>
    </cfRule>
    <cfRule type="cellIs" dxfId="1814" priority="1758" operator="lessThan">
      <formula>0.8</formula>
    </cfRule>
  </conditionalFormatting>
  <conditionalFormatting sqref="P83">
    <cfRule type="cellIs" dxfId="1813" priority="1756" operator="greaterThan">
      <formula>0</formula>
    </cfRule>
  </conditionalFormatting>
  <conditionalFormatting sqref="Q83">
    <cfRule type="cellIs" dxfId="1812" priority="1755" operator="lessThan">
      <formula>0</formula>
    </cfRule>
  </conditionalFormatting>
  <conditionalFormatting sqref="R83">
    <cfRule type="cellIs" dxfId="1811" priority="1753" operator="lessThan">
      <formula>0.8</formula>
    </cfRule>
    <cfRule type="cellIs" dxfId="1810" priority="1754" operator="greaterThan">
      <formula>1</formula>
    </cfRule>
  </conditionalFormatting>
  <conditionalFormatting sqref="R83">
    <cfRule type="cellIs" dxfId="1809" priority="1751" operator="greaterThan">
      <formula>1</formula>
    </cfRule>
    <cfRule type="cellIs" dxfId="1808" priority="1752" operator="lessThan">
      <formula>0.8</formula>
    </cfRule>
  </conditionalFormatting>
  <conditionalFormatting sqref="P83">
    <cfRule type="cellIs" dxfId="1807" priority="1750" operator="greaterThan">
      <formula>0</formula>
    </cfRule>
  </conditionalFormatting>
  <conditionalFormatting sqref="Q83">
    <cfRule type="cellIs" dxfId="1806" priority="1749" operator="lessThan">
      <formula>0</formula>
    </cfRule>
  </conditionalFormatting>
  <conditionalFormatting sqref="R83">
    <cfRule type="cellIs" dxfId="1805" priority="1747" operator="lessThan">
      <formula>0.8</formula>
    </cfRule>
    <cfRule type="cellIs" dxfId="1804" priority="1748" operator="greaterThan">
      <formula>1</formula>
    </cfRule>
  </conditionalFormatting>
  <conditionalFormatting sqref="R83">
    <cfRule type="cellIs" dxfId="1803" priority="1745" operator="greaterThan">
      <formula>1</formula>
    </cfRule>
    <cfRule type="cellIs" dxfId="1802" priority="1746" operator="lessThan">
      <formula>0.8</formula>
    </cfRule>
  </conditionalFormatting>
  <conditionalFormatting sqref="P83">
    <cfRule type="cellIs" dxfId="1801" priority="1744" operator="greaterThan">
      <formula>0</formula>
    </cfRule>
  </conditionalFormatting>
  <conditionalFormatting sqref="P83">
    <cfRule type="cellIs" dxfId="1800" priority="1738" operator="greaterThan">
      <formula>0</formula>
    </cfRule>
  </conditionalFormatting>
  <conditionalFormatting sqref="Q83">
    <cfRule type="cellIs" dxfId="1799" priority="1743" operator="lessThan">
      <formula>0</formula>
    </cfRule>
  </conditionalFormatting>
  <conditionalFormatting sqref="R83">
    <cfRule type="cellIs" dxfId="1798" priority="1741" operator="lessThan">
      <formula>0.8</formula>
    </cfRule>
    <cfRule type="cellIs" dxfId="1797" priority="1742" operator="greaterThan">
      <formula>1</formula>
    </cfRule>
  </conditionalFormatting>
  <conditionalFormatting sqref="R83">
    <cfRule type="cellIs" dxfId="1796" priority="1739" operator="greaterThan">
      <formula>1</formula>
    </cfRule>
    <cfRule type="cellIs" dxfId="1795" priority="1740" operator="lessThan">
      <formula>0.8</formula>
    </cfRule>
  </conditionalFormatting>
  <conditionalFormatting sqref="P83">
    <cfRule type="cellIs" dxfId="1794" priority="1732" operator="greaterThan">
      <formula>0</formula>
    </cfRule>
  </conditionalFormatting>
  <conditionalFormatting sqref="Q83">
    <cfRule type="cellIs" dxfId="1793" priority="1737" operator="lessThan">
      <formula>0</formula>
    </cfRule>
  </conditionalFormatting>
  <conditionalFormatting sqref="R83">
    <cfRule type="cellIs" dxfId="1792" priority="1735" operator="lessThan">
      <formula>0.8</formula>
    </cfRule>
    <cfRule type="cellIs" dxfId="1791" priority="1736" operator="greaterThan">
      <formula>1</formula>
    </cfRule>
  </conditionalFormatting>
  <conditionalFormatting sqref="R83">
    <cfRule type="cellIs" dxfId="1790" priority="1733" operator="greaterThan">
      <formula>1</formula>
    </cfRule>
    <cfRule type="cellIs" dxfId="1789" priority="1734" operator="lessThan">
      <formula>0.8</formula>
    </cfRule>
  </conditionalFormatting>
  <conditionalFormatting sqref="R83">
    <cfRule type="cellIs" dxfId="1788" priority="1729" operator="lessThan">
      <formula>0.8</formula>
    </cfRule>
    <cfRule type="cellIs" dxfId="1787" priority="1730" operator="greaterThan">
      <formula>1</formula>
    </cfRule>
  </conditionalFormatting>
  <conditionalFormatting sqref="R83">
    <cfRule type="cellIs" dxfId="1786" priority="1727" operator="greaterThan">
      <formula>1</formula>
    </cfRule>
    <cfRule type="cellIs" dxfId="1785" priority="1728" operator="lessThan">
      <formula>0.8</formula>
    </cfRule>
  </conditionalFormatting>
  <conditionalFormatting sqref="P83">
    <cfRule type="cellIs" dxfId="1784" priority="1726" operator="greaterThan">
      <formula>0</formula>
    </cfRule>
  </conditionalFormatting>
  <conditionalFormatting sqref="Q83">
    <cfRule type="cellIs" dxfId="1783" priority="1731" operator="lessThan">
      <formula>0</formula>
    </cfRule>
  </conditionalFormatting>
  <conditionalFormatting sqref="Q83">
    <cfRule type="cellIs" dxfId="1782" priority="1720" operator="lessThan">
      <formula>0</formula>
    </cfRule>
  </conditionalFormatting>
  <conditionalFormatting sqref="P83">
    <cfRule type="cellIs" dxfId="1781" priority="1721" operator="greaterThan">
      <formula>0</formula>
    </cfRule>
  </conditionalFormatting>
  <conditionalFormatting sqref="R83">
    <cfRule type="cellIs" dxfId="1780" priority="1724" operator="lessThan">
      <formula>0.8</formula>
    </cfRule>
    <cfRule type="cellIs" dxfId="1779" priority="1725" operator="greaterThan">
      <formula>1</formula>
    </cfRule>
  </conditionalFormatting>
  <conditionalFormatting sqref="R83">
    <cfRule type="cellIs" dxfId="1778" priority="1722" operator="greaterThan">
      <formula>1</formula>
    </cfRule>
    <cfRule type="cellIs" dxfId="1777" priority="1723" operator="lessThan">
      <formula>0.8</formula>
    </cfRule>
  </conditionalFormatting>
  <conditionalFormatting sqref="Q83">
    <cfRule type="cellIs" dxfId="1776" priority="1714" operator="lessThan">
      <formula>0</formula>
    </cfRule>
  </conditionalFormatting>
  <conditionalFormatting sqref="R83">
    <cfRule type="cellIs" dxfId="1775" priority="1718" operator="lessThan">
      <formula>0.8</formula>
    </cfRule>
    <cfRule type="cellIs" dxfId="1774" priority="1719" operator="greaterThan">
      <formula>1</formula>
    </cfRule>
  </conditionalFormatting>
  <conditionalFormatting sqref="R83">
    <cfRule type="cellIs" dxfId="1773" priority="1716" operator="greaterThan">
      <formula>1</formula>
    </cfRule>
    <cfRule type="cellIs" dxfId="1772" priority="1717" operator="lessThan">
      <formula>0.8</formula>
    </cfRule>
  </conditionalFormatting>
  <conditionalFormatting sqref="P83">
    <cfRule type="cellIs" dxfId="1771" priority="1715" operator="greaterThan">
      <formula>0</formula>
    </cfRule>
  </conditionalFormatting>
  <conditionalFormatting sqref="Q83">
    <cfRule type="cellIs" dxfId="1770" priority="1713" operator="lessThan">
      <formula>0</formula>
    </cfRule>
  </conditionalFormatting>
  <conditionalFormatting sqref="R83">
    <cfRule type="cellIs" dxfId="1769" priority="1711" operator="lessThan">
      <formula>0.8</formula>
    </cfRule>
    <cfRule type="cellIs" dxfId="1768" priority="1712" operator="greaterThan">
      <formula>1</formula>
    </cfRule>
  </conditionalFormatting>
  <conditionalFormatting sqref="R83">
    <cfRule type="cellIs" dxfId="1767" priority="1709" operator="greaterThan">
      <formula>1</formula>
    </cfRule>
    <cfRule type="cellIs" dxfId="1766" priority="1710" operator="lessThan">
      <formula>0.8</formula>
    </cfRule>
  </conditionalFormatting>
  <conditionalFormatting sqref="P83">
    <cfRule type="cellIs" dxfId="1765" priority="1708" operator="greaterThan">
      <formula>0</formula>
    </cfRule>
  </conditionalFormatting>
  <conditionalFormatting sqref="Q83">
    <cfRule type="cellIs" dxfId="1764" priority="1707" operator="lessThan">
      <formula>0</formula>
    </cfRule>
  </conditionalFormatting>
  <conditionalFormatting sqref="R83">
    <cfRule type="cellIs" dxfId="1763" priority="1705" operator="lessThan">
      <formula>0.8</formula>
    </cfRule>
    <cfRule type="cellIs" dxfId="1762" priority="1706" operator="greaterThan">
      <formula>1</formula>
    </cfRule>
  </conditionalFormatting>
  <conditionalFormatting sqref="R83">
    <cfRule type="cellIs" dxfId="1761" priority="1703" operator="greaterThan">
      <formula>1</formula>
    </cfRule>
    <cfRule type="cellIs" dxfId="1760" priority="1704" operator="lessThan">
      <formula>0.8</formula>
    </cfRule>
  </conditionalFormatting>
  <conditionalFormatting sqref="P83">
    <cfRule type="cellIs" dxfId="1759" priority="1702" operator="greaterThan">
      <formula>0</formula>
    </cfRule>
  </conditionalFormatting>
  <conditionalFormatting sqref="Q83">
    <cfRule type="cellIs" dxfId="1758" priority="1701" operator="lessThan">
      <formula>0</formula>
    </cfRule>
  </conditionalFormatting>
  <conditionalFormatting sqref="R83">
    <cfRule type="cellIs" dxfId="1757" priority="1699" operator="lessThan">
      <formula>0.8</formula>
    </cfRule>
    <cfRule type="cellIs" dxfId="1756" priority="1700" operator="greaterThan">
      <formula>1</formula>
    </cfRule>
  </conditionalFormatting>
  <conditionalFormatting sqref="R83">
    <cfRule type="cellIs" dxfId="1755" priority="1697" operator="greaterThan">
      <formula>1</formula>
    </cfRule>
    <cfRule type="cellIs" dxfId="1754" priority="1698" operator="lessThan">
      <formula>0.8</formula>
    </cfRule>
  </conditionalFormatting>
  <conditionalFormatting sqref="P83">
    <cfRule type="cellIs" dxfId="1753" priority="1696" operator="greaterThan">
      <formula>0</formula>
    </cfRule>
  </conditionalFormatting>
  <conditionalFormatting sqref="Q32:Q39">
    <cfRule type="cellIs" dxfId="1752" priority="1690" operator="lessThan">
      <formula>0</formula>
    </cfRule>
  </conditionalFormatting>
  <conditionalFormatting sqref="P32:P39">
    <cfRule type="cellIs" dxfId="1751" priority="1691" operator="greaterThan">
      <formula>0</formula>
    </cfRule>
  </conditionalFormatting>
  <conditionalFormatting sqref="R32:R39">
    <cfRule type="cellIs" dxfId="1750" priority="1694" operator="lessThan">
      <formula>0.8</formula>
    </cfRule>
    <cfRule type="cellIs" dxfId="1749" priority="1695" operator="greaterThan">
      <formula>1</formula>
    </cfRule>
  </conditionalFormatting>
  <conditionalFormatting sqref="R32:R39">
    <cfRule type="cellIs" dxfId="1748" priority="1692" operator="greaterThan">
      <formula>1</formula>
    </cfRule>
    <cfRule type="cellIs" dxfId="1747" priority="1693" operator="lessThan">
      <formula>0.8</formula>
    </cfRule>
  </conditionalFormatting>
  <conditionalFormatting sqref="Q32:Q39">
    <cfRule type="cellIs" dxfId="1746" priority="1684" operator="lessThan">
      <formula>0</formula>
    </cfRule>
  </conditionalFormatting>
  <conditionalFormatting sqref="R32:R39">
    <cfRule type="cellIs" dxfId="1745" priority="1688" operator="lessThan">
      <formula>0.8</formula>
    </cfRule>
    <cfRule type="cellIs" dxfId="1744" priority="1689" operator="greaterThan">
      <formula>1</formula>
    </cfRule>
  </conditionalFormatting>
  <conditionalFormatting sqref="R32:R39">
    <cfRule type="cellIs" dxfId="1743" priority="1686" operator="greaterThan">
      <formula>1</formula>
    </cfRule>
    <cfRule type="cellIs" dxfId="1742" priority="1687" operator="lessThan">
      <formula>0.8</formula>
    </cfRule>
  </conditionalFormatting>
  <conditionalFormatting sqref="P32:P39">
    <cfRule type="cellIs" dxfId="1741" priority="1685" operator="greaterThan">
      <formula>0</formula>
    </cfRule>
  </conditionalFormatting>
  <conditionalFormatting sqref="Q32:Q39">
    <cfRule type="cellIs" dxfId="1740" priority="1683" operator="lessThan">
      <formula>0</formula>
    </cfRule>
  </conditionalFormatting>
  <conditionalFormatting sqref="R32:R39">
    <cfRule type="cellIs" dxfId="1739" priority="1681" operator="lessThan">
      <formula>0.8</formula>
    </cfRule>
    <cfRule type="cellIs" dxfId="1738" priority="1682" operator="greaterThan">
      <formula>1</formula>
    </cfRule>
  </conditionalFormatting>
  <conditionalFormatting sqref="R32:R39">
    <cfRule type="cellIs" dxfId="1737" priority="1679" operator="greaterThan">
      <formula>1</formula>
    </cfRule>
    <cfRule type="cellIs" dxfId="1736" priority="1680" operator="lessThan">
      <formula>0.8</formula>
    </cfRule>
  </conditionalFormatting>
  <conditionalFormatting sqref="P32:P39">
    <cfRule type="cellIs" dxfId="1735" priority="1678" operator="greaterThan">
      <formula>0</formula>
    </cfRule>
  </conditionalFormatting>
  <conditionalFormatting sqref="Q32:Q39">
    <cfRule type="cellIs" dxfId="1734" priority="1677" operator="lessThan">
      <formula>0</formula>
    </cfRule>
  </conditionalFormatting>
  <conditionalFormatting sqref="R32:R39">
    <cfRule type="cellIs" dxfId="1733" priority="1675" operator="lessThan">
      <formula>0.8</formula>
    </cfRule>
    <cfRule type="cellIs" dxfId="1732" priority="1676" operator="greaterThan">
      <formula>1</formula>
    </cfRule>
  </conditionalFormatting>
  <conditionalFormatting sqref="R32:R39">
    <cfRule type="cellIs" dxfId="1731" priority="1673" operator="greaterThan">
      <formula>1</formula>
    </cfRule>
    <cfRule type="cellIs" dxfId="1730" priority="1674" operator="lessThan">
      <formula>0.8</formula>
    </cfRule>
  </conditionalFormatting>
  <conditionalFormatting sqref="P32:P39">
    <cfRule type="cellIs" dxfId="1729" priority="1672" operator="greaterThan">
      <formula>0</formula>
    </cfRule>
  </conditionalFormatting>
  <conditionalFormatting sqref="Q32:Q39">
    <cfRule type="cellIs" dxfId="1728" priority="1666" operator="lessThan">
      <formula>0</formula>
    </cfRule>
  </conditionalFormatting>
  <conditionalFormatting sqref="R32:R39">
    <cfRule type="cellIs" dxfId="1727" priority="1670" operator="lessThan">
      <formula>0.8</formula>
    </cfRule>
    <cfRule type="cellIs" dxfId="1726" priority="1671" operator="greaterThan">
      <formula>1</formula>
    </cfRule>
  </conditionalFormatting>
  <conditionalFormatting sqref="R32:R39">
    <cfRule type="cellIs" dxfId="1725" priority="1668" operator="greaterThan">
      <formula>1</formula>
    </cfRule>
    <cfRule type="cellIs" dxfId="1724" priority="1669" operator="lessThan">
      <formula>0.8</formula>
    </cfRule>
  </conditionalFormatting>
  <conditionalFormatting sqref="P32:P39">
    <cfRule type="cellIs" dxfId="1723" priority="1667" operator="greaterThan">
      <formula>0</formula>
    </cfRule>
  </conditionalFormatting>
  <conditionalFormatting sqref="Q32:Q39">
    <cfRule type="cellIs" dxfId="1722" priority="1665" operator="lessThan">
      <formula>0</formula>
    </cfRule>
  </conditionalFormatting>
  <conditionalFormatting sqref="R32:R39">
    <cfRule type="cellIs" dxfId="1721" priority="1663" operator="lessThan">
      <formula>0.8</formula>
    </cfRule>
    <cfRule type="cellIs" dxfId="1720" priority="1664" operator="greaterThan">
      <formula>1</formula>
    </cfRule>
  </conditionalFormatting>
  <conditionalFormatting sqref="R32:R39">
    <cfRule type="cellIs" dxfId="1719" priority="1661" operator="greaterThan">
      <formula>1</formula>
    </cfRule>
    <cfRule type="cellIs" dxfId="1718" priority="1662" operator="lessThan">
      <formula>0.8</formula>
    </cfRule>
  </conditionalFormatting>
  <conditionalFormatting sqref="P32:P39">
    <cfRule type="cellIs" dxfId="1717" priority="1660" operator="greaterThan">
      <formula>0</formula>
    </cfRule>
  </conditionalFormatting>
  <conditionalFormatting sqref="Q32:Q39">
    <cfRule type="cellIs" dxfId="1716" priority="1659" operator="lessThan">
      <formula>0</formula>
    </cfRule>
  </conditionalFormatting>
  <conditionalFormatting sqref="R32:R39">
    <cfRule type="cellIs" dxfId="1715" priority="1657" operator="lessThan">
      <formula>0.8</formula>
    </cfRule>
    <cfRule type="cellIs" dxfId="1714" priority="1658" operator="greaterThan">
      <formula>1</formula>
    </cfRule>
  </conditionalFormatting>
  <conditionalFormatting sqref="R32:R39">
    <cfRule type="cellIs" dxfId="1713" priority="1655" operator="greaterThan">
      <formula>1</formula>
    </cfRule>
    <cfRule type="cellIs" dxfId="1712" priority="1656" operator="lessThan">
      <formula>0.8</formula>
    </cfRule>
  </conditionalFormatting>
  <conditionalFormatting sqref="P32:P39">
    <cfRule type="cellIs" dxfId="1711" priority="1654" operator="greaterThan">
      <formula>0</formula>
    </cfRule>
  </conditionalFormatting>
  <conditionalFormatting sqref="Q32:Q39">
    <cfRule type="cellIs" dxfId="1710" priority="1653" operator="lessThan">
      <formula>0</formula>
    </cfRule>
  </conditionalFormatting>
  <conditionalFormatting sqref="R32:R39">
    <cfRule type="cellIs" dxfId="1709" priority="1651" operator="lessThan">
      <formula>0.8</formula>
    </cfRule>
    <cfRule type="cellIs" dxfId="1708" priority="1652" operator="greaterThan">
      <formula>1</formula>
    </cfRule>
  </conditionalFormatting>
  <conditionalFormatting sqref="R32:R39">
    <cfRule type="cellIs" dxfId="1707" priority="1649" operator="greaterThan">
      <formula>1</formula>
    </cfRule>
    <cfRule type="cellIs" dxfId="1706" priority="1650" operator="lessThan">
      <formula>0.8</formula>
    </cfRule>
  </conditionalFormatting>
  <conditionalFormatting sqref="P32:P39">
    <cfRule type="cellIs" dxfId="1705" priority="1648" operator="greaterThan">
      <formula>0</formula>
    </cfRule>
  </conditionalFormatting>
  <conditionalFormatting sqref="Q32:Q39">
    <cfRule type="cellIs" dxfId="1704" priority="1647" operator="lessThan">
      <formula>0</formula>
    </cfRule>
  </conditionalFormatting>
  <conditionalFormatting sqref="R32:R39">
    <cfRule type="cellIs" dxfId="1703" priority="1645" operator="lessThan">
      <formula>0.8</formula>
    </cfRule>
    <cfRule type="cellIs" dxfId="1702" priority="1646" operator="greaterThan">
      <formula>1</formula>
    </cfRule>
  </conditionalFormatting>
  <conditionalFormatting sqref="R32:R39">
    <cfRule type="cellIs" dxfId="1701" priority="1643" operator="greaterThan">
      <formula>1</formula>
    </cfRule>
    <cfRule type="cellIs" dxfId="1700" priority="1644" operator="lessThan">
      <formula>0.8</formula>
    </cfRule>
  </conditionalFormatting>
  <conditionalFormatting sqref="P32:P39">
    <cfRule type="cellIs" dxfId="1699" priority="1642" operator="greaterThan">
      <formula>0</formula>
    </cfRule>
  </conditionalFormatting>
  <conditionalFormatting sqref="Q32:Q39">
    <cfRule type="cellIs" dxfId="1698" priority="1641" operator="lessThan">
      <formula>0</formula>
    </cfRule>
  </conditionalFormatting>
  <conditionalFormatting sqref="R32:R39">
    <cfRule type="cellIs" dxfId="1697" priority="1639" operator="lessThan">
      <formula>0.8</formula>
    </cfRule>
    <cfRule type="cellIs" dxfId="1696" priority="1640" operator="greaterThan">
      <formula>1</formula>
    </cfRule>
  </conditionalFormatting>
  <conditionalFormatting sqref="R32:R39">
    <cfRule type="cellIs" dxfId="1695" priority="1637" operator="greaterThan">
      <formula>1</formula>
    </cfRule>
    <cfRule type="cellIs" dxfId="1694" priority="1638" operator="lessThan">
      <formula>0.8</formula>
    </cfRule>
  </conditionalFormatting>
  <conditionalFormatting sqref="P32:P39">
    <cfRule type="cellIs" dxfId="1693" priority="1636" operator="greaterThan">
      <formula>0</formula>
    </cfRule>
  </conditionalFormatting>
  <conditionalFormatting sqref="P32:P39">
    <cfRule type="cellIs" dxfId="1692" priority="1630" operator="greaterThan">
      <formula>0</formula>
    </cfRule>
  </conditionalFormatting>
  <conditionalFormatting sqref="Q32:Q39">
    <cfRule type="cellIs" dxfId="1691" priority="1635" operator="lessThan">
      <formula>0</formula>
    </cfRule>
  </conditionalFormatting>
  <conditionalFormatting sqref="R32:R39">
    <cfRule type="cellIs" dxfId="1690" priority="1633" operator="lessThan">
      <formula>0.8</formula>
    </cfRule>
    <cfRule type="cellIs" dxfId="1689" priority="1634" operator="greaterThan">
      <formula>1</formula>
    </cfRule>
  </conditionalFormatting>
  <conditionalFormatting sqref="R32:R39">
    <cfRule type="cellIs" dxfId="1688" priority="1631" operator="greaterThan">
      <formula>1</formula>
    </cfRule>
    <cfRule type="cellIs" dxfId="1687" priority="1632" operator="lessThan">
      <formula>0.8</formula>
    </cfRule>
  </conditionalFormatting>
  <conditionalFormatting sqref="P32:P39">
    <cfRule type="cellIs" dxfId="1686" priority="1624" operator="greaterThan">
      <formula>0</formula>
    </cfRule>
  </conditionalFormatting>
  <conditionalFormatting sqref="Q32:Q39">
    <cfRule type="cellIs" dxfId="1685" priority="1629" operator="lessThan">
      <formula>0</formula>
    </cfRule>
  </conditionalFormatting>
  <conditionalFormatting sqref="R32:R39">
    <cfRule type="cellIs" dxfId="1684" priority="1627" operator="lessThan">
      <formula>0.8</formula>
    </cfRule>
    <cfRule type="cellIs" dxfId="1683" priority="1628" operator="greaterThan">
      <formula>1</formula>
    </cfRule>
  </conditionalFormatting>
  <conditionalFormatting sqref="R32:R39">
    <cfRule type="cellIs" dxfId="1682" priority="1625" operator="greaterThan">
      <formula>1</formula>
    </cfRule>
    <cfRule type="cellIs" dxfId="1681" priority="1626" operator="lessThan">
      <formula>0.8</formula>
    </cfRule>
  </conditionalFormatting>
  <conditionalFormatting sqref="R32:R39">
    <cfRule type="cellIs" dxfId="1680" priority="1621" operator="lessThan">
      <formula>0.8</formula>
    </cfRule>
    <cfRule type="cellIs" dxfId="1679" priority="1622" operator="greaterThan">
      <formula>1</formula>
    </cfRule>
  </conditionalFormatting>
  <conditionalFormatting sqref="R32:R39">
    <cfRule type="cellIs" dxfId="1678" priority="1619" operator="greaterThan">
      <formula>1</formula>
    </cfRule>
    <cfRule type="cellIs" dxfId="1677" priority="1620" operator="lessThan">
      <formula>0.8</formula>
    </cfRule>
  </conditionalFormatting>
  <conditionalFormatting sqref="P32:P39">
    <cfRule type="cellIs" dxfId="1676" priority="1618" operator="greaterThan">
      <formula>0</formula>
    </cfRule>
  </conditionalFormatting>
  <conditionalFormatting sqref="Q32:Q39">
    <cfRule type="cellIs" dxfId="1675" priority="1623" operator="lessThan">
      <formula>0</formula>
    </cfRule>
  </conditionalFormatting>
  <conditionalFormatting sqref="Q32:Q39">
    <cfRule type="cellIs" dxfId="1674" priority="1612" operator="lessThan">
      <formula>0</formula>
    </cfRule>
  </conditionalFormatting>
  <conditionalFormatting sqref="P32:P39">
    <cfRule type="cellIs" dxfId="1673" priority="1613" operator="greaterThan">
      <formula>0</formula>
    </cfRule>
  </conditionalFormatting>
  <conditionalFormatting sqref="R32:R39">
    <cfRule type="cellIs" dxfId="1672" priority="1616" operator="lessThan">
      <formula>0.8</formula>
    </cfRule>
    <cfRule type="cellIs" dxfId="1671" priority="1617" operator="greaterThan">
      <formula>1</formula>
    </cfRule>
  </conditionalFormatting>
  <conditionalFormatting sqref="R32:R39">
    <cfRule type="cellIs" dxfId="1670" priority="1614" operator="greaterThan">
      <formula>1</formula>
    </cfRule>
    <cfRule type="cellIs" dxfId="1669" priority="1615" operator="lessThan">
      <formula>0.8</formula>
    </cfRule>
  </conditionalFormatting>
  <conditionalFormatting sqref="Q32:Q39">
    <cfRule type="cellIs" dxfId="1668" priority="1606" operator="lessThan">
      <formula>0</formula>
    </cfRule>
  </conditionalFormatting>
  <conditionalFormatting sqref="R32:R39">
    <cfRule type="cellIs" dxfId="1667" priority="1610" operator="lessThan">
      <formula>0.8</formula>
    </cfRule>
    <cfRule type="cellIs" dxfId="1666" priority="1611" operator="greaterThan">
      <formula>1</formula>
    </cfRule>
  </conditionalFormatting>
  <conditionalFormatting sqref="R32:R39">
    <cfRule type="cellIs" dxfId="1665" priority="1608" operator="greaterThan">
      <formula>1</formula>
    </cfRule>
    <cfRule type="cellIs" dxfId="1664" priority="1609" operator="lessThan">
      <formula>0.8</formula>
    </cfRule>
  </conditionalFormatting>
  <conditionalFormatting sqref="P32:P39">
    <cfRule type="cellIs" dxfId="1663" priority="1607" operator="greaterThan">
      <formula>0</formula>
    </cfRule>
  </conditionalFormatting>
  <conditionalFormatting sqref="Q32:Q39">
    <cfRule type="cellIs" dxfId="1662" priority="1605" operator="lessThan">
      <formula>0</formula>
    </cfRule>
  </conditionalFormatting>
  <conditionalFormatting sqref="R32:R39">
    <cfRule type="cellIs" dxfId="1661" priority="1603" operator="lessThan">
      <formula>0.8</formula>
    </cfRule>
    <cfRule type="cellIs" dxfId="1660" priority="1604" operator="greaterThan">
      <formula>1</formula>
    </cfRule>
  </conditionalFormatting>
  <conditionalFormatting sqref="R32:R39">
    <cfRule type="cellIs" dxfId="1659" priority="1601" operator="greaterThan">
      <formula>1</formula>
    </cfRule>
    <cfRule type="cellIs" dxfId="1658" priority="1602" operator="lessThan">
      <formula>0.8</formula>
    </cfRule>
  </conditionalFormatting>
  <conditionalFormatting sqref="P32:P39">
    <cfRule type="cellIs" dxfId="1657" priority="1600" operator="greaterThan">
      <formula>0</formula>
    </cfRule>
  </conditionalFormatting>
  <conditionalFormatting sqref="Q32:Q39">
    <cfRule type="cellIs" dxfId="1656" priority="1599" operator="lessThan">
      <formula>0</formula>
    </cfRule>
  </conditionalFormatting>
  <conditionalFormatting sqref="R32:R39">
    <cfRule type="cellIs" dxfId="1655" priority="1597" operator="lessThan">
      <formula>0.8</formula>
    </cfRule>
    <cfRule type="cellIs" dxfId="1654" priority="1598" operator="greaterThan">
      <formula>1</formula>
    </cfRule>
  </conditionalFormatting>
  <conditionalFormatting sqref="R32:R39">
    <cfRule type="cellIs" dxfId="1653" priority="1595" operator="greaterThan">
      <formula>1</formula>
    </cfRule>
    <cfRule type="cellIs" dxfId="1652" priority="1596" operator="lessThan">
      <formula>0.8</formula>
    </cfRule>
  </conditionalFormatting>
  <conditionalFormatting sqref="P32:P39">
    <cfRule type="cellIs" dxfId="1651" priority="1594" operator="greaterThan">
      <formula>0</formula>
    </cfRule>
  </conditionalFormatting>
  <conditionalFormatting sqref="Q32:Q39">
    <cfRule type="cellIs" dxfId="1650" priority="1588" operator="lessThan">
      <formula>0</formula>
    </cfRule>
  </conditionalFormatting>
  <conditionalFormatting sqref="P32:P39">
    <cfRule type="cellIs" dxfId="1649" priority="1589" operator="greaterThan">
      <formula>0</formula>
    </cfRule>
  </conditionalFormatting>
  <conditionalFormatting sqref="R32:R39">
    <cfRule type="cellIs" dxfId="1648" priority="1592" operator="lessThan">
      <formula>0.8</formula>
    </cfRule>
    <cfRule type="cellIs" dxfId="1647" priority="1593" operator="greaterThan">
      <formula>1</formula>
    </cfRule>
  </conditionalFormatting>
  <conditionalFormatting sqref="R32:R39">
    <cfRule type="cellIs" dxfId="1646" priority="1590" operator="greaterThan">
      <formula>1</formula>
    </cfRule>
    <cfRule type="cellIs" dxfId="1645" priority="1591" operator="lessThan">
      <formula>0.8</formula>
    </cfRule>
  </conditionalFormatting>
  <conditionalFormatting sqref="Q32:Q39">
    <cfRule type="cellIs" dxfId="1644" priority="1582" operator="lessThan">
      <formula>0</formula>
    </cfRule>
  </conditionalFormatting>
  <conditionalFormatting sqref="R32:R39">
    <cfRule type="cellIs" dxfId="1643" priority="1586" operator="lessThan">
      <formula>0.8</formula>
    </cfRule>
    <cfRule type="cellIs" dxfId="1642" priority="1587" operator="greaterThan">
      <formula>1</formula>
    </cfRule>
  </conditionalFormatting>
  <conditionalFormatting sqref="R32:R39">
    <cfRule type="cellIs" dxfId="1641" priority="1584" operator="greaterThan">
      <formula>1</formula>
    </cfRule>
    <cfRule type="cellIs" dxfId="1640" priority="1585" operator="lessThan">
      <formula>0.8</formula>
    </cfRule>
  </conditionalFormatting>
  <conditionalFormatting sqref="P32:P39">
    <cfRule type="cellIs" dxfId="1639" priority="1583" operator="greaterThan">
      <formula>0</formula>
    </cfRule>
  </conditionalFormatting>
  <conditionalFormatting sqref="Q32:Q39">
    <cfRule type="cellIs" dxfId="1638" priority="1581" operator="lessThan">
      <formula>0</formula>
    </cfRule>
  </conditionalFormatting>
  <conditionalFormatting sqref="R32:R39">
    <cfRule type="cellIs" dxfId="1637" priority="1579" operator="lessThan">
      <formula>0.8</formula>
    </cfRule>
    <cfRule type="cellIs" dxfId="1636" priority="1580" operator="greaterThan">
      <formula>1</formula>
    </cfRule>
  </conditionalFormatting>
  <conditionalFormatting sqref="R32:R39">
    <cfRule type="cellIs" dxfId="1635" priority="1577" operator="greaterThan">
      <formula>1</formula>
    </cfRule>
    <cfRule type="cellIs" dxfId="1634" priority="1578" operator="lessThan">
      <formula>0.8</formula>
    </cfRule>
  </conditionalFormatting>
  <conditionalFormatting sqref="P32:P39">
    <cfRule type="cellIs" dxfId="1633" priority="1576" operator="greaterThan">
      <formula>0</formula>
    </cfRule>
  </conditionalFormatting>
  <conditionalFormatting sqref="Q32:Q39">
    <cfRule type="cellIs" dxfId="1632" priority="1575" operator="lessThan">
      <formula>0</formula>
    </cfRule>
  </conditionalFormatting>
  <conditionalFormatting sqref="R32:R39">
    <cfRule type="cellIs" dxfId="1631" priority="1573" operator="lessThan">
      <formula>0.8</formula>
    </cfRule>
    <cfRule type="cellIs" dxfId="1630" priority="1574" operator="greaterThan">
      <formula>1</formula>
    </cfRule>
  </conditionalFormatting>
  <conditionalFormatting sqref="R32:R39">
    <cfRule type="cellIs" dxfId="1629" priority="1571" operator="greaterThan">
      <formula>1</formula>
    </cfRule>
    <cfRule type="cellIs" dxfId="1628" priority="1572" operator="lessThan">
      <formula>0.8</formula>
    </cfRule>
  </conditionalFormatting>
  <conditionalFormatting sqref="P32:P39">
    <cfRule type="cellIs" dxfId="1627" priority="1570" operator="greaterThan">
      <formula>0</formula>
    </cfRule>
  </conditionalFormatting>
  <conditionalFormatting sqref="Q19:Q25">
    <cfRule type="cellIs" dxfId="1626" priority="1569" operator="lessThan">
      <formula>0</formula>
    </cfRule>
  </conditionalFormatting>
  <conditionalFormatting sqref="R19:R25">
    <cfRule type="cellIs" dxfId="1625" priority="1567" operator="lessThan">
      <formula>0.8</formula>
    </cfRule>
    <cfRule type="cellIs" dxfId="1624" priority="1568" operator="greaterThan">
      <formula>1</formula>
    </cfRule>
  </conditionalFormatting>
  <conditionalFormatting sqref="R19:R25">
    <cfRule type="cellIs" dxfId="1623" priority="1565" operator="greaterThan">
      <formula>1</formula>
    </cfRule>
    <cfRule type="cellIs" dxfId="1622" priority="1566" operator="lessThan">
      <formula>0.8</formula>
    </cfRule>
  </conditionalFormatting>
  <conditionalFormatting sqref="P19:P25">
    <cfRule type="cellIs" dxfId="1621" priority="1564" operator="greaterThan">
      <formula>0</formula>
    </cfRule>
  </conditionalFormatting>
  <conditionalFormatting sqref="R19:R25">
    <cfRule type="cellIs" dxfId="1620" priority="1561" operator="lessThan">
      <formula>0.8</formula>
    </cfRule>
    <cfRule type="cellIs" dxfId="1619" priority="1562" operator="greaterThan">
      <formula>1</formula>
    </cfRule>
  </conditionalFormatting>
  <conditionalFormatting sqref="R19:R25">
    <cfRule type="cellIs" dxfId="1618" priority="1559" operator="greaterThan">
      <formula>1</formula>
    </cfRule>
    <cfRule type="cellIs" dxfId="1617" priority="1560" operator="lessThan">
      <formula>0.8</formula>
    </cfRule>
  </conditionalFormatting>
  <conditionalFormatting sqref="P19:P25">
    <cfRule type="cellIs" dxfId="1616" priority="1558" operator="greaterThan">
      <formula>0</formula>
    </cfRule>
  </conditionalFormatting>
  <conditionalFormatting sqref="Q19:Q25">
    <cfRule type="cellIs" dxfId="1615" priority="1563" operator="lessThan">
      <formula>0</formula>
    </cfRule>
  </conditionalFormatting>
  <conditionalFormatting sqref="R19:R25">
    <cfRule type="cellIs" dxfId="1614" priority="1555" operator="lessThan">
      <formula>0.8</formula>
    </cfRule>
    <cfRule type="cellIs" dxfId="1613" priority="1556" operator="greaterThan">
      <formula>1</formula>
    </cfRule>
  </conditionalFormatting>
  <conditionalFormatting sqref="R19:R25">
    <cfRule type="cellIs" dxfId="1612" priority="1553" operator="greaterThan">
      <formula>1</formula>
    </cfRule>
    <cfRule type="cellIs" dxfId="1611" priority="1554" operator="lessThan">
      <formula>0.8</formula>
    </cfRule>
  </conditionalFormatting>
  <conditionalFormatting sqref="P19:P25">
    <cfRule type="cellIs" dxfId="1610" priority="1552" operator="greaterThan">
      <formula>0</formula>
    </cfRule>
  </conditionalFormatting>
  <conditionalFormatting sqref="Q19:Q25">
    <cfRule type="cellIs" dxfId="1609" priority="1557" operator="lessThan">
      <formula>0</formula>
    </cfRule>
  </conditionalFormatting>
  <conditionalFormatting sqref="Q19:Q25">
    <cfRule type="cellIs" dxfId="1608" priority="1551" operator="lessThan">
      <formula>0</formula>
    </cfRule>
  </conditionalFormatting>
  <conditionalFormatting sqref="R19:R25">
    <cfRule type="cellIs" dxfId="1607" priority="1549" operator="lessThan">
      <formula>0.8</formula>
    </cfRule>
    <cfRule type="cellIs" dxfId="1606" priority="1550" operator="greaterThan">
      <formula>1</formula>
    </cfRule>
  </conditionalFormatting>
  <conditionalFormatting sqref="R19:R25">
    <cfRule type="cellIs" dxfId="1605" priority="1547" operator="greaterThan">
      <formula>1</formula>
    </cfRule>
    <cfRule type="cellIs" dxfId="1604" priority="1548" operator="lessThan">
      <formula>0.8</formula>
    </cfRule>
  </conditionalFormatting>
  <conditionalFormatting sqref="P19:P25">
    <cfRule type="cellIs" dxfId="1603" priority="1546" operator="greaterThan">
      <formula>0</formula>
    </cfRule>
  </conditionalFormatting>
  <conditionalFormatting sqref="Q135:Q136">
    <cfRule type="cellIs" dxfId="1602" priority="1545" operator="lessThan">
      <formula>0</formula>
    </cfRule>
  </conditionalFormatting>
  <conditionalFormatting sqref="R135:R136 R139:R143">
    <cfRule type="cellIs" dxfId="1601" priority="1543" operator="lessThan">
      <formula>0.8</formula>
    </cfRule>
    <cfRule type="cellIs" dxfId="1600" priority="1544" operator="greaterThan">
      <formula>1</formula>
    </cfRule>
  </conditionalFormatting>
  <conditionalFormatting sqref="R135:R136 R139:R143">
    <cfRule type="cellIs" dxfId="1599" priority="1541" operator="greaterThan">
      <formula>1</formula>
    </cfRule>
    <cfRule type="cellIs" dxfId="1598" priority="1542" operator="lessThan">
      <formula>0.8</formula>
    </cfRule>
  </conditionalFormatting>
  <conditionalFormatting sqref="P135:P136 P139">
    <cfRule type="cellIs" dxfId="1597" priority="1540" operator="greaterThan">
      <formula>0</formula>
    </cfRule>
  </conditionalFormatting>
  <conditionalFormatting sqref="P135:P136 P139">
    <cfRule type="cellIs" dxfId="1596" priority="1534" operator="greaterThan">
      <formula>0</formula>
    </cfRule>
  </conditionalFormatting>
  <conditionalFormatting sqref="Q135:Q136">
    <cfRule type="cellIs" dxfId="1595" priority="1539" operator="lessThan">
      <formula>0</formula>
    </cfRule>
  </conditionalFormatting>
  <conditionalFormatting sqref="R135:R136 R139:R143">
    <cfRule type="cellIs" dxfId="1594" priority="1537" operator="lessThan">
      <formula>0.8</formula>
    </cfRule>
    <cfRule type="cellIs" dxfId="1593" priority="1538" operator="greaterThan">
      <formula>1</formula>
    </cfRule>
  </conditionalFormatting>
  <conditionalFormatting sqref="R135:R136 R139:R143">
    <cfRule type="cellIs" dxfId="1592" priority="1535" operator="greaterThan">
      <formula>1</formula>
    </cfRule>
    <cfRule type="cellIs" dxfId="1591" priority="1536" operator="lessThan">
      <formula>0.8</formula>
    </cfRule>
  </conditionalFormatting>
  <conditionalFormatting sqref="P19:P25">
    <cfRule type="cellIs" dxfId="1590" priority="1528" operator="greaterThan">
      <formula>0</formula>
    </cfRule>
  </conditionalFormatting>
  <conditionalFormatting sqref="Q19:Q25">
    <cfRule type="cellIs" dxfId="1589" priority="1533" operator="lessThan">
      <formula>0</formula>
    </cfRule>
  </conditionalFormatting>
  <conditionalFormatting sqref="R19:R25">
    <cfRule type="cellIs" dxfId="1588" priority="1531" operator="lessThan">
      <formula>0.8</formula>
    </cfRule>
    <cfRule type="cellIs" dxfId="1587" priority="1532" operator="greaterThan">
      <formula>1</formula>
    </cfRule>
  </conditionalFormatting>
  <conditionalFormatting sqref="R19:R25">
    <cfRule type="cellIs" dxfId="1586" priority="1529" operator="greaterThan">
      <formula>1</formula>
    </cfRule>
    <cfRule type="cellIs" dxfId="1585" priority="1530" operator="lessThan">
      <formula>0.8</formula>
    </cfRule>
  </conditionalFormatting>
  <conditionalFormatting sqref="Q19:Q25">
    <cfRule type="cellIs" dxfId="1584" priority="1527" operator="lessThan">
      <formula>0</formula>
    </cfRule>
  </conditionalFormatting>
  <conditionalFormatting sqref="R19:R25">
    <cfRule type="cellIs" dxfId="1583" priority="1525" operator="lessThan">
      <formula>0.8</formula>
    </cfRule>
    <cfRule type="cellIs" dxfId="1582" priority="1526" operator="greaterThan">
      <formula>1</formula>
    </cfRule>
  </conditionalFormatting>
  <conditionalFormatting sqref="R19:R25">
    <cfRule type="cellIs" dxfId="1581" priority="1523" operator="greaterThan">
      <formula>1</formula>
    </cfRule>
    <cfRule type="cellIs" dxfId="1580" priority="1524" operator="lessThan">
      <formula>0.8</formula>
    </cfRule>
  </conditionalFormatting>
  <conditionalFormatting sqref="P19:P25">
    <cfRule type="cellIs" dxfId="1579" priority="1522" operator="greaterThan">
      <formula>0</formula>
    </cfRule>
  </conditionalFormatting>
  <conditionalFormatting sqref="Q19:Q25">
    <cfRule type="cellIs" dxfId="1578" priority="1521" operator="lessThan">
      <formula>0</formula>
    </cfRule>
  </conditionalFormatting>
  <conditionalFormatting sqref="R19:R25">
    <cfRule type="cellIs" dxfId="1577" priority="1519" operator="lessThan">
      <formula>0.8</formula>
    </cfRule>
    <cfRule type="cellIs" dxfId="1576" priority="1520" operator="greaterThan">
      <formula>1</formula>
    </cfRule>
  </conditionalFormatting>
  <conditionalFormatting sqref="R19:R25">
    <cfRule type="cellIs" dxfId="1575" priority="1517" operator="greaterThan">
      <formula>1</formula>
    </cfRule>
    <cfRule type="cellIs" dxfId="1574" priority="1518" operator="lessThan">
      <formula>0.8</formula>
    </cfRule>
  </conditionalFormatting>
  <conditionalFormatting sqref="P19:P25">
    <cfRule type="cellIs" dxfId="1573" priority="1516" operator="greaterThan">
      <formula>0</formula>
    </cfRule>
  </conditionalFormatting>
  <conditionalFormatting sqref="Q19:Q25">
    <cfRule type="cellIs" dxfId="1572" priority="1515" operator="lessThan">
      <formula>0</formula>
    </cfRule>
  </conditionalFormatting>
  <conditionalFormatting sqref="R19:R25">
    <cfRule type="cellIs" dxfId="1571" priority="1513" operator="lessThan">
      <formula>0.8</formula>
    </cfRule>
    <cfRule type="cellIs" dxfId="1570" priority="1514" operator="greaterThan">
      <formula>1</formula>
    </cfRule>
  </conditionalFormatting>
  <conditionalFormatting sqref="R19:R25">
    <cfRule type="cellIs" dxfId="1569" priority="1511" operator="greaterThan">
      <formula>1</formula>
    </cfRule>
    <cfRule type="cellIs" dxfId="1568" priority="1512" operator="lessThan">
      <formula>0.8</formula>
    </cfRule>
  </conditionalFormatting>
  <conditionalFormatting sqref="P19:P25">
    <cfRule type="cellIs" dxfId="1567" priority="1510" operator="greaterThan">
      <formula>0</formula>
    </cfRule>
  </conditionalFormatting>
  <conditionalFormatting sqref="R19:R25">
    <cfRule type="cellIs" dxfId="1566" priority="1507" operator="lessThan">
      <formula>0.8</formula>
    </cfRule>
    <cfRule type="cellIs" dxfId="1565" priority="1508" operator="greaterThan">
      <formula>1</formula>
    </cfRule>
  </conditionalFormatting>
  <conditionalFormatting sqref="R19:R25">
    <cfRule type="cellIs" dxfId="1564" priority="1505" operator="greaterThan">
      <formula>1</formula>
    </cfRule>
    <cfRule type="cellIs" dxfId="1563" priority="1506" operator="lessThan">
      <formula>0.8</formula>
    </cfRule>
  </conditionalFormatting>
  <conditionalFormatting sqref="P19:P25">
    <cfRule type="cellIs" dxfId="1562" priority="1504" operator="greaterThan">
      <formula>0</formula>
    </cfRule>
  </conditionalFormatting>
  <conditionalFormatting sqref="Q19:Q25">
    <cfRule type="cellIs" dxfId="1561" priority="1509" operator="lessThan">
      <formula>0</formula>
    </cfRule>
  </conditionalFormatting>
  <conditionalFormatting sqref="Q19:Q25">
    <cfRule type="cellIs" dxfId="1560" priority="1503" operator="lessThan">
      <formula>0</formula>
    </cfRule>
  </conditionalFormatting>
  <conditionalFormatting sqref="R19:R25">
    <cfRule type="cellIs" dxfId="1559" priority="1501" operator="lessThan">
      <formula>0.8</formula>
    </cfRule>
    <cfRule type="cellIs" dxfId="1558" priority="1502" operator="greaterThan">
      <formula>1</formula>
    </cfRule>
  </conditionalFormatting>
  <conditionalFormatting sqref="R19:R25">
    <cfRule type="cellIs" dxfId="1557" priority="1499" operator="greaterThan">
      <formula>1</formula>
    </cfRule>
    <cfRule type="cellIs" dxfId="1556" priority="1500" operator="lessThan">
      <formula>0.8</formula>
    </cfRule>
  </conditionalFormatting>
  <conditionalFormatting sqref="P19:P25">
    <cfRule type="cellIs" dxfId="1555" priority="1498" operator="greaterThan">
      <formula>0</formula>
    </cfRule>
  </conditionalFormatting>
  <conditionalFormatting sqref="P19:P25">
    <cfRule type="cellIs" dxfId="1554" priority="1492" operator="greaterThan">
      <formula>0</formula>
    </cfRule>
  </conditionalFormatting>
  <conditionalFormatting sqref="Q19:Q25">
    <cfRule type="cellIs" dxfId="1553" priority="1497" operator="lessThan">
      <formula>0</formula>
    </cfRule>
  </conditionalFormatting>
  <conditionalFormatting sqref="R19:R25">
    <cfRule type="cellIs" dxfId="1552" priority="1495" operator="lessThan">
      <formula>0.8</formula>
    </cfRule>
    <cfRule type="cellIs" dxfId="1551" priority="1496" operator="greaterThan">
      <formula>1</formula>
    </cfRule>
  </conditionalFormatting>
  <conditionalFormatting sqref="R19:R25">
    <cfRule type="cellIs" dxfId="1550" priority="1493" operator="greaterThan">
      <formula>1</formula>
    </cfRule>
    <cfRule type="cellIs" dxfId="1549" priority="1494" operator="lessThan">
      <formula>0.8</formula>
    </cfRule>
  </conditionalFormatting>
  <conditionalFormatting sqref="P19:P25">
    <cfRule type="cellIs" dxfId="1548" priority="1486" operator="greaterThan">
      <formula>0</formula>
    </cfRule>
  </conditionalFormatting>
  <conditionalFormatting sqref="Q19:Q25">
    <cfRule type="cellIs" dxfId="1547" priority="1491" operator="lessThan">
      <formula>0</formula>
    </cfRule>
  </conditionalFormatting>
  <conditionalFormatting sqref="R19:R25">
    <cfRule type="cellIs" dxfId="1546" priority="1489" operator="lessThan">
      <formula>0.8</formula>
    </cfRule>
    <cfRule type="cellIs" dxfId="1545" priority="1490" operator="greaterThan">
      <formula>1</formula>
    </cfRule>
  </conditionalFormatting>
  <conditionalFormatting sqref="R19:R25">
    <cfRule type="cellIs" dxfId="1544" priority="1487" operator="greaterThan">
      <formula>1</formula>
    </cfRule>
    <cfRule type="cellIs" dxfId="1543" priority="1488" operator="lessThan">
      <formula>0.8</formula>
    </cfRule>
  </conditionalFormatting>
  <conditionalFormatting sqref="Q19:Q25">
    <cfRule type="cellIs" dxfId="1542" priority="1485" operator="lessThan">
      <formula>0</formula>
    </cfRule>
  </conditionalFormatting>
  <conditionalFormatting sqref="R19:R25">
    <cfRule type="cellIs" dxfId="1541" priority="1483" operator="lessThan">
      <formula>0.8</formula>
    </cfRule>
    <cfRule type="cellIs" dxfId="1540" priority="1484" operator="greaterThan">
      <formula>1</formula>
    </cfRule>
  </conditionalFormatting>
  <conditionalFormatting sqref="R19:R25">
    <cfRule type="cellIs" dxfId="1539" priority="1481" operator="greaterThan">
      <formula>1</formula>
    </cfRule>
    <cfRule type="cellIs" dxfId="1538" priority="1482" operator="lessThan">
      <formula>0.8</formula>
    </cfRule>
  </conditionalFormatting>
  <conditionalFormatting sqref="P19:P25">
    <cfRule type="cellIs" dxfId="1537" priority="1480" operator="greaterThan">
      <formula>0</formula>
    </cfRule>
  </conditionalFormatting>
  <conditionalFormatting sqref="Q19:Q25">
    <cfRule type="cellIs" dxfId="1536" priority="1479" operator="lessThan">
      <formula>0</formula>
    </cfRule>
  </conditionalFormatting>
  <conditionalFormatting sqref="R19:R25">
    <cfRule type="cellIs" dxfId="1535" priority="1477" operator="lessThan">
      <formula>0.8</formula>
    </cfRule>
    <cfRule type="cellIs" dxfId="1534" priority="1478" operator="greaterThan">
      <formula>1</formula>
    </cfRule>
  </conditionalFormatting>
  <conditionalFormatting sqref="R19:R25">
    <cfRule type="cellIs" dxfId="1533" priority="1475" operator="greaterThan">
      <formula>1</formula>
    </cfRule>
    <cfRule type="cellIs" dxfId="1532" priority="1476" operator="lessThan">
      <formula>0.8</formula>
    </cfRule>
  </conditionalFormatting>
  <conditionalFormatting sqref="P19:P25">
    <cfRule type="cellIs" dxfId="1531" priority="1474" operator="greaterThan">
      <formula>0</formula>
    </cfRule>
  </conditionalFormatting>
  <conditionalFormatting sqref="P19:P25">
    <cfRule type="cellIs" dxfId="1530" priority="1468" operator="greaterThan">
      <formula>0</formula>
    </cfRule>
  </conditionalFormatting>
  <conditionalFormatting sqref="Q19:Q25">
    <cfRule type="cellIs" dxfId="1529" priority="1473" operator="lessThan">
      <formula>0</formula>
    </cfRule>
  </conditionalFormatting>
  <conditionalFormatting sqref="R19:R25">
    <cfRule type="cellIs" dxfId="1528" priority="1471" operator="lessThan">
      <formula>0.8</formula>
    </cfRule>
    <cfRule type="cellIs" dxfId="1527" priority="1472" operator="greaterThan">
      <formula>1</formula>
    </cfRule>
  </conditionalFormatting>
  <conditionalFormatting sqref="R19:R25">
    <cfRule type="cellIs" dxfId="1526" priority="1469" operator="greaterThan">
      <formula>1</formula>
    </cfRule>
    <cfRule type="cellIs" dxfId="1525" priority="1470" operator="lessThan">
      <formula>0.8</formula>
    </cfRule>
  </conditionalFormatting>
  <conditionalFormatting sqref="Q19:Q25">
    <cfRule type="cellIs" dxfId="1524" priority="1467" operator="lessThan">
      <formula>0</formula>
    </cfRule>
  </conditionalFormatting>
  <conditionalFormatting sqref="R19:R25">
    <cfRule type="cellIs" dxfId="1523" priority="1465" operator="lessThan">
      <formula>0.8</formula>
    </cfRule>
    <cfRule type="cellIs" dxfId="1522" priority="1466" operator="greaterThan">
      <formula>1</formula>
    </cfRule>
  </conditionalFormatting>
  <conditionalFormatting sqref="R19:R25">
    <cfRule type="cellIs" dxfId="1521" priority="1463" operator="greaterThan">
      <formula>1</formula>
    </cfRule>
    <cfRule type="cellIs" dxfId="1520" priority="1464" operator="lessThan">
      <formula>0.8</formula>
    </cfRule>
  </conditionalFormatting>
  <conditionalFormatting sqref="P19:P25">
    <cfRule type="cellIs" dxfId="1519" priority="1462" operator="greaterThan">
      <formula>0</formula>
    </cfRule>
  </conditionalFormatting>
  <conditionalFormatting sqref="Q19:Q25">
    <cfRule type="cellIs" dxfId="1518" priority="1461" operator="lessThan">
      <formula>0</formula>
    </cfRule>
  </conditionalFormatting>
  <conditionalFormatting sqref="R19:R25">
    <cfRule type="cellIs" dxfId="1517" priority="1459" operator="lessThan">
      <formula>0.8</formula>
    </cfRule>
    <cfRule type="cellIs" dxfId="1516" priority="1460" operator="greaterThan">
      <formula>1</formula>
    </cfRule>
  </conditionalFormatting>
  <conditionalFormatting sqref="R19:R25">
    <cfRule type="cellIs" dxfId="1515" priority="1457" operator="greaterThan">
      <formula>1</formula>
    </cfRule>
    <cfRule type="cellIs" dxfId="1514" priority="1458" operator="lessThan">
      <formula>0.8</formula>
    </cfRule>
  </conditionalFormatting>
  <conditionalFormatting sqref="P19:P25">
    <cfRule type="cellIs" dxfId="1513" priority="1456" operator="greaterThan">
      <formula>0</formula>
    </cfRule>
  </conditionalFormatting>
  <conditionalFormatting sqref="Q19:Q25">
    <cfRule type="cellIs" dxfId="1512" priority="1455" operator="lessThan">
      <formula>0</formula>
    </cfRule>
  </conditionalFormatting>
  <conditionalFormatting sqref="R19:R25">
    <cfRule type="cellIs" dxfId="1511" priority="1453" operator="lessThan">
      <formula>0.8</formula>
    </cfRule>
    <cfRule type="cellIs" dxfId="1510" priority="1454" operator="greaterThan">
      <formula>1</formula>
    </cfRule>
  </conditionalFormatting>
  <conditionalFormatting sqref="R19:R25">
    <cfRule type="cellIs" dxfId="1509" priority="1451" operator="greaterThan">
      <formula>1</formula>
    </cfRule>
    <cfRule type="cellIs" dxfId="1508" priority="1452" operator="lessThan">
      <formula>0.8</formula>
    </cfRule>
  </conditionalFormatting>
  <conditionalFormatting sqref="P19:P25">
    <cfRule type="cellIs" dxfId="1507" priority="1450" operator="greaterThan">
      <formula>0</formula>
    </cfRule>
  </conditionalFormatting>
  <conditionalFormatting sqref="R19:R25">
    <cfRule type="cellIs" dxfId="1506" priority="1447" operator="lessThan">
      <formula>0.8</formula>
    </cfRule>
    <cfRule type="cellIs" dxfId="1505" priority="1448" operator="greaterThan">
      <formula>1</formula>
    </cfRule>
  </conditionalFormatting>
  <conditionalFormatting sqref="R19:R25">
    <cfRule type="cellIs" dxfId="1504" priority="1445" operator="greaterThan">
      <formula>1</formula>
    </cfRule>
    <cfRule type="cellIs" dxfId="1503" priority="1446" operator="lessThan">
      <formula>0.8</formula>
    </cfRule>
  </conditionalFormatting>
  <conditionalFormatting sqref="P19:P25">
    <cfRule type="cellIs" dxfId="1502" priority="1444" operator="greaterThan">
      <formula>0</formula>
    </cfRule>
  </conditionalFormatting>
  <conditionalFormatting sqref="Q19:Q25">
    <cfRule type="cellIs" dxfId="1501" priority="1449" operator="lessThan">
      <formula>0</formula>
    </cfRule>
  </conditionalFormatting>
  <conditionalFormatting sqref="Q40">
    <cfRule type="cellIs" dxfId="1500" priority="1443" operator="lessThan">
      <formula>0</formula>
    </cfRule>
  </conditionalFormatting>
  <conditionalFormatting sqref="R40">
    <cfRule type="cellIs" dxfId="1499" priority="1441" operator="lessThan">
      <formula>0.8</formula>
    </cfRule>
    <cfRule type="cellIs" dxfId="1498" priority="1442" operator="greaterThan">
      <formula>1</formula>
    </cfRule>
  </conditionalFormatting>
  <conditionalFormatting sqref="R40">
    <cfRule type="cellIs" dxfId="1497" priority="1439" operator="greaterThan">
      <formula>1</formula>
    </cfRule>
    <cfRule type="cellIs" dxfId="1496" priority="1440" operator="lessThan">
      <formula>0.8</formula>
    </cfRule>
  </conditionalFormatting>
  <conditionalFormatting sqref="P40">
    <cfRule type="cellIs" dxfId="1495" priority="1438" operator="greaterThan">
      <formula>0</formula>
    </cfRule>
  </conditionalFormatting>
  <conditionalFormatting sqref="P40">
    <cfRule type="cellIs" dxfId="1494" priority="1432" operator="greaterThan">
      <formula>0</formula>
    </cfRule>
  </conditionalFormatting>
  <conditionalFormatting sqref="Q40">
    <cfRule type="cellIs" dxfId="1493" priority="1437" operator="lessThan">
      <formula>0</formula>
    </cfRule>
  </conditionalFormatting>
  <conditionalFormatting sqref="R40">
    <cfRule type="cellIs" dxfId="1492" priority="1435" operator="lessThan">
      <formula>0.8</formula>
    </cfRule>
    <cfRule type="cellIs" dxfId="1491" priority="1436" operator="greaterThan">
      <formula>1</formula>
    </cfRule>
  </conditionalFormatting>
  <conditionalFormatting sqref="R40">
    <cfRule type="cellIs" dxfId="1490" priority="1433" operator="greaterThan">
      <formula>1</formula>
    </cfRule>
    <cfRule type="cellIs" dxfId="1489" priority="1434" operator="lessThan">
      <formula>0.8</formula>
    </cfRule>
  </conditionalFormatting>
  <conditionalFormatting sqref="P40">
    <cfRule type="cellIs" dxfId="1488" priority="1426" operator="greaterThan">
      <formula>0</formula>
    </cfRule>
  </conditionalFormatting>
  <conditionalFormatting sqref="Q40">
    <cfRule type="cellIs" dxfId="1487" priority="1431" operator="lessThan">
      <formula>0</formula>
    </cfRule>
  </conditionalFormatting>
  <conditionalFormatting sqref="R40">
    <cfRule type="cellIs" dxfId="1486" priority="1429" operator="lessThan">
      <formula>0.8</formula>
    </cfRule>
    <cfRule type="cellIs" dxfId="1485" priority="1430" operator="greaterThan">
      <formula>1</formula>
    </cfRule>
  </conditionalFormatting>
  <conditionalFormatting sqref="R40">
    <cfRule type="cellIs" dxfId="1484" priority="1427" operator="greaterThan">
      <formula>1</formula>
    </cfRule>
    <cfRule type="cellIs" dxfId="1483" priority="1428" operator="lessThan">
      <formula>0.8</formula>
    </cfRule>
  </conditionalFormatting>
  <conditionalFormatting sqref="Q40">
    <cfRule type="cellIs" dxfId="1482" priority="1425" operator="lessThan">
      <formula>0</formula>
    </cfRule>
  </conditionalFormatting>
  <conditionalFormatting sqref="R40">
    <cfRule type="cellIs" dxfId="1481" priority="1423" operator="lessThan">
      <formula>0.8</formula>
    </cfRule>
    <cfRule type="cellIs" dxfId="1480" priority="1424" operator="greaterThan">
      <formula>1</formula>
    </cfRule>
  </conditionalFormatting>
  <conditionalFormatting sqref="R40">
    <cfRule type="cellIs" dxfId="1479" priority="1421" operator="greaterThan">
      <formula>1</formula>
    </cfRule>
    <cfRule type="cellIs" dxfId="1478" priority="1422" operator="lessThan">
      <formula>0.8</formula>
    </cfRule>
  </conditionalFormatting>
  <conditionalFormatting sqref="P40">
    <cfRule type="cellIs" dxfId="1477" priority="1420" operator="greaterThan">
      <formula>0</formula>
    </cfRule>
  </conditionalFormatting>
  <conditionalFormatting sqref="P40">
    <cfRule type="cellIs" dxfId="1476" priority="1414" operator="greaterThan">
      <formula>0</formula>
    </cfRule>
  </conditionalFormatting>
  <conditionalFormatting sqref="Q40">
    <cfRule type="cellIs" dxfId="1475" priority="1419" operator="lessThan">
      <formula>0</formula>
    </cfRule>
  </conditionalFormatting>
  <conditionalFormatting sqref="R40">
    <cfRule type="cellIs" dxfId="1474" priority="1417" operator="lessThan">
      <formula>0.8</formula>
    </cfRule>
    <cfRule type="cellIs" dxfId="1473" priority="1418" operator="greaterThan">
      <formula>1</formula>
    </cfRule>
  </conditionalFormatting>
  <conditionalFormatting sqref="R40">
    <cfRule type="cellIs" dxfId="1472" priority="1415" operator="greaterThan">
      <formula>1</formula>
    </cfRule>
    <cfRule type="cellIs" dxfId="1471" priority="1416" operator="lessThan">
      <formula>0.8</formula>
    </cfRule>
  </conditionalFormatting>
  <conditionalFormatting sqref="P40">
    <cfRule type="cellIs" dxfId="1470" priority="1408" operator="greaterThan">
      <formula>0</formula>
    </cfRule>
  </conditionalFormatting>
  <conditionalFormatting sqref="Q40">
    <cfRule type="cellIs" dxfId="1469" priority="1413" operator="lessThan">
      <formula>0</formula>
    </cfRule>
  </conditionalFormatting>
  <conditionalFormatting sqref="R40">
    <cfRule type="cellIs" dxfId="1468" priority="1411" operator="lessThan">
      <formula>0.8</formula>
    </cfRule>
    <cfRule type="cellIs" dxfId="1467" priority="1412" operator="greaterThan">
      <formula>1</formula>
    </cfRule>
  </conditionalFormatting>
  <conditionalFormatting sqref="R40">
    <cfRule type="cellIs" dxfId="1466" priority="1409" operator="greaterThan">
      <formula>1</formula>
    </cfRule>
    <cfRule type="cellIs" dxfId="1465" priority="1410" operator="lessThan">
      <formula>0.8</formula>
    </cfRule>
  </conditionalFormatting>
  <conditionalFormatting sqref="P40">
    <cfRule type="cellIs" dxfId="1464" priority="1402" operator="greaterThan">
      <formula>0</formula>
    </cfRule>
  </conditionalFormatting>
  <conditionalFormatting sqref="Q40">
    <cfRule type="cellIs" dxfId="1463" priority="1407" operator="lessThan">
      <formula>0</formula>
    </cfRule>
  </conditionalFormatting>
  <conditionalFormatting sqref="R40">
    <cfRule type="cellIs" dxfId="1462" priority="1405" operator="lessThan">
      <formula>0.8</formula>
    </cfRule>
    <cfRule type="cellIs" dxfId="1461" priority="1406" operator="greaterThan">
      <formula>1</formula>
    </cfRule>
  </conditionalFormatting>
  <conditionalFormatting sqref="R40">
    <cfRule type="cellIs" dxfId="1460" priority="1403" operator="greaterThan">
      <formula>1</formula>
    </cfRule>
    <cfRule type="cellIs" dxfId="1459" priority="1404" operator="lessThan">
      <formula>0.8</formula>
    </cfRule>
  </conditionalFormatting>
  <conditionalFormatting sqref="Q40">
    <cfRule type="cellIs" dxfId="1458" priority="1396" operator="lessThan">
      <formula>0</formula>
    </cfRule>
  </conditionalFormatting>
  <conditionalFormatting sqref="P40">
    <cfRule type="cellIs" dxfId="1457" priority="1397" operator="greaterThan">
      <formula>0</formula>
    </cfRule>
  </conditionalFormatting>
  <conditionalFormatting sqref="R40">
    <cfRule type="cellIs" dxfId="1456" priority="1400" operator="lessThan">
      <formula>0.8</formula>
    </cfRule>
    <cfRule type="cellIs" dxfId="1455" priority="1401" operator="greaterThan">
      <formula>1</formula>
    </cfRule>
  </conditionalFormatting>
  <conditionalFormatting sqref="R40">
    <cfRule type="cellIs" dxfId="1454" priority="1398" operator="greaterThan">
      <formula>1</formula>
    </cfRule>
    <cfRule type="cellIs" dxfId="1453" priority="1399" operator="lessThan">
      <formula>0.8</formula>
    </cfRule>
  </conditionalFormatting>
  <conditionalFormatting sqref="Q40">
    <cfRule type="cellIs" dxfId="1452" priority="1390" operator="lessThan">
      <formula>0</formula>
    </cfRule>
  </conditionalFormatting>
  <conditionalFormatting sqref="R40">
    <cfRule type="cellIs" dxfId="1451" priority="1394" operator="lessThan">
      <formula>0.8</formula>
    </cfRule>
    <cfRule type="cellIs" dxfId="1450" priority="1395" operator="greaterThan">
      <formula>1</formula>
    </cfRule>
  </conditionalFormatting>
  <conditionalFormatting sqref="R40">
    <cfRule type="cellIs" dxfId="1449" priority="1392" operator="greaterThan">
      <formula>1</formula>
    </cfRule>
    <cfRule type="cellIs" dxfId="1448" priority="1393" operator="lessThan">
      <formula>0.8</formula>
    </cfRule>
  </conditionalFormatting>
  <conditionalFormatting sqref="P40">
    <cfRule type="cellIs" dxfId="1447" priority="1391" operator="greaterThan">
      <formula>0</formula>
    </cfRule>
  </conditionalFormatting>
  <conditionalFormatting sqref="Q40">
    <cfRule type="cellIs" dxfId="1446" priority="1389" operator="lessThan">
      <formula>0</formula>
    </cfRule>
  </conditionalFormatting>
  <conditionalFormatting sqref="R40">
    <cfRule type="cellIs" dxfId="1445" priority="1387" operator="lessThan">
      <formula>0.8</formula>
    </cfRule>
    <cfRule type="cellIs" dxfId="1444" priority="1388" operator="greaterThan">
      <formula>1</formula>
    </cfRule>
  </conditionalFormatting>
  <conditionalFormatting sqref="R40">
    <cfRule type="cellIs" dxfId="1443" priority="1385" operator="greaterThan">
      <formula>1</formula>
    </cfRule>
    <cfRule type="cellIs" dxfId="1442" priority="1386" operator="lessThan">
      <formula>0.8</formula>
    </cfRule>
  </conditionalFormatting>
  <conditionalFormatting sqref="P40">
    <cfRule type="cellIs" dxfId="1441" priority="1384" operator="greaterThan">
      <formula>0</formula>
    </cfRule>
  </conditionalFormatting>
  <conditionalFormatting sqref="Q40">
    <cfRule type="cellIs" dxfId="1440" priority="1383" operator="lessThan">
      <formula>0</formula>
    </cfRule>
  </conditionalFormatting>
  <conditionalFormatting sqref="R40">
    <cfRule type="cellIs" dxfId="1439" priority="1381" operator="lessThan">
      <formula>0.8</formula>
    </cfRule>
    <cfRule type="cellIs" dxfId="1438" priority="1382" operator="greaterThan">
      <formula>1</formula>
    </cfRule>
  </conditionalFormatting>
  <conditionalFormatting sqref="R40">
    <cfRule type="cellIs" dxfId="1437" priority="1379" operator="greaterThan">
      <formula>1</formula>
    </cfRule>
    <cfRule type="cellIs" dxfId="1436" priority="1380" operator="lessThan">
      <formula>0.8</formula>
    </cfRule>
  </conditionalFormatting>
  <conditionalFormatting sqref="P40">
    <cfRule type="cellIs" dxfId="1435" priority="1378" operator="greaterThan">
      <formula>0</formula>
    </cfRule>
  </conditionalFormatting>
  <conditionalFormatting sqref="Q32:Q39">
    <cfRule type="cellIs" dxfId="1434" priority="1377" operator="lessThan">
      <formula>0</formula>
    </cfRule>
  </conditionalFormatting>
  <conditionalFormatting sqref="R32:R39">
    <cfRule type="cellIs" dxfId="1433" priority="1375" operator="lessThan">
      <formula>0.8</formula>
    </cfRule>
    <cfRule type="cellIs" dxfId="1432" priority="1376" operator="greaterThan">
      <formula>1</formula>
    </cfRule>
  </conditionalFormatting>
  <conditionalFormatting sqref="R32:R39">
    <cfRule type="cellIs" dxfId="1431" priority="1373" operator="greaterThan">
      <formula>1</formula>
    </cfRule>
    <cfRule type="cellIs" dxfId="1430" priority="1374" operator="lessThan">
      <formula>0.8</formula>
    </cfRule>
  </conditionalFormatting>
  <conditionalFormatting sqref="P32:P39">
    <cfRule type="cellIs" dxfId="1429" priority="1372" operator="greaterThan">
      <formula>0</formula>
    </cfRule>
  </conditionalFormatting>
  <conditionalFormatting sqref="Q32:Q39">
    <cfRule type="cellIs" dxfId="1428" priority="1371" operator="lessThan">
      <formula>0</formula>
    </cfRule>
  </conditionalFormatting>
  <conditionalFormatting sqref="R32:R39">
    <cfRule type="cellIs" dxfId="1427" priority="1369" operator="lessThan">
      <formula>0.8</formula>
    </cfRule>
    <cfRule type="cellIs" dxfId="1426" priority="1370" operator="greaterThan">
      <formula>1</formula>
    </cfRule>
  </conditionalFormatting>
  <conditionalFormatting sqref="R32:R39">
    <cfRule type="cellIs" dxfId="1425" priority="1367" operator="greaterThan">
      <formula>1</formula>
    </cfRule>
    <cfRule type="cellIs" dxfId="1424" priority="1368" operator="lessThan">
      <formula>0.8</formula>
    </cfRule>
  </conditionalFormatting>
  <conditionalFormatting sqref="P32:P39">
    <cfRule type="cellIs" dxfId="1423" priority="1366" operator="greaterThan">
      <formula>0</formula>
    </cfRule>
  </conditionalFormatting>
  <conditionalFormatting sqref="Q32:Q39">
    <cfRule type="cellIs" dxfId="1422" priority="1365" operator="lessThan">
      <formula>0</formula>
    </cfRule>
  </conditionalFormatting>
  <conditionalFormatting sqref="R32:R39">
    <cfRule type="cellIs" dxfId="1421" priority="1363" operator="lessThan">
      <formula>0.8</formula>
    </cfRule>
    <cfRule type="cellIs" dxfId="1420" priority="1364" operator="greaterThan">
      <formula>1</formula>
    </cfRule>
  </conditionalFormatting>
  <conditionalFormatting sqref="R32:R39">
    <cfRule type="cellIs" dxfId="1419" priority="1361" operator="greaterThan">
      <formula>1</formula>
    </cfRule>
    <cfRule type="cellIs" dxfId="1418" priority="1362" operator="lessThan">
      <formula>0.8</formula>
    </cfRule>
  </conditionalFormatting>
  <conditionalFormatting sqref="P32:P39">
    <cfRule type="cellIs" dxfId="1417" priority="1360" operator="greaterThan">
      <formula>0</formula>
    </cfRule>
  </conditionalFormatting>
  <conditionalFormatting sqref="Q32:Q39">
    <cfRule type="cellIs" dxfId="1416" priority="1359" operator="lessThan">
      <formula>0</formula>
    </cfRule>
  </conditionalFormatting>
  <conditionalFormatting sqref="R32:R39">
    <cfRule type="cellIs" dxfId="1415" priority="1357" operator="lessThan">
      <formula>0.8</formula>
    </cfRule>
    <cfRule type="cellIs" dxfId="1414" priority="1358" operator="greaterThan">
      <formula>1</formula>
    </cfRule>
  </conditionalFormatting>
  <conditionalFormatting sqref="R32:R39">
    <cfRule type="cellIs" dxfId="1413" priority="1355" operator="greaterThan">
      <formula>1</formula>
    </cfRule>
    <cfRule type="cellIs" dxfId="1412" priority="1356" operator="lessThan">
      <formula>0.8</formula>
    </cfRule>
  </conditionalFormatting>
  <conditionalFormatting sqref="P32:P39">
    <cfRule type="cellIs" dxfId="1411" priority="1354" operator="greaterThan">
      <formula>0</formula>
    </cfRule>
  </conditionalFormatting>
  <conditionalFormatting sqref="P32:P39">
    <cfRule type="cellIs" dxfId="1410" priority="1348" operator="greaterThan">
      <formula>0</formula>
    </cfRule>
  </conditionalFormatting>
  <conditionalFormatting sqref="Q32:Q39">
    <cfRule type="cellIs" dxfId="1409" priority="1353" operator="lessThan">
      <formula>0</formula>
    </cfRule>
  </conditionalFormatting>
  <conditionalFormatting sqref="R32:R39">
    <cfRule type="cellIs" dxfId="1408" priority="1351" operator="lessThan">
      <formula>0.8</formula>
    </cfRule>
    <cfRule type="cellIs" dxfId="1407" priority="1352" operator="greaterThan">
      <formula>1</formula>
    </cfRule>
  </conditionalFormatting>
  <conditionalFormatting sqref="R32:R39">
    <cfRule type="cellIs" dxfId="1406" priority="1349" operator="greaterThan">
      <formula>1</formula>
    </cfRule>
    <cfRule type="cellIs" dxfId="1405" priority="1350" operator="lessThan">
      <formula>0.8</formula>
    </cfRule>
  </conditionalFormatting>
  <conditionalFormatting sqref="P32:P39">
    <cfRule type="cellIs" dxfId="1404" priority="1342" operator="greaterThan">
      <formula>0</formula>
    </cfRule>
  </conditionalFormatting>
  <conditionalFormatting sqref="Q32:Q39">
    <cfRule type="cellIs" dxfId="1403" priority="1347" operator="lessThan">
      <formula>0</formula>
    </cfRule>
  </conditionalFormatting>
  <conditionalFormatting sqref="R32:R39">
    <cfRule type="cellIs" dxfId="1402" priority="1345" operator="lessThan">
      <formula>0.8</formula>
    </cfRule>
    <cfRule type="cellIs" dxfId="1401" priority="1346" operator="greaterThan">
      <formula>1</formula>
    </cfRule>
  </conditionalFormatting>
  <conditionalFormatting sqref="R32:R39">
    <cfRule type="cellIs" dxfId="1400" priority="1343" operator="greaterThan">
      <formula>1</formula>
    </cfRule>
    <cfRule type="cellIs" dxfId="1399" priority="1344" operator="lessThan">
      <formula>0.8</formula>
    </cfRule>
  </conditionalFormatting>
  <conditionalFormatting sqref="R32:R39">
    <cfRule type="cellIs" dxfId="1398" priority="1339" operator="lessThan">
      <formula>0.8</formula>
    </cfRule>
    <cfRule type="cellIs" dxfId="1397" priority="1340" operator="greaterThan">
      <formula>1</formula>
    </cfRule>
  </conditionalFormatting>
  <conditionalFormatting sqref="R32:R39">
    <cfRule type="cellIs" dxfId="1396" priority="1337" operator="greaterThan">
      <formula>1</formula>
    </cfRule>
    <cfRule type="cellIs" dxfId="1395" priority="1338" operator="lessThan">
      <formula>0.8</formula>
    </cfRule>
  </conditionalFormatting>
  <conditionalFormatting sqref="P32:P39">
    <cfRule type="cellIs" dxfId="1394" priority="1336" operator="greaterThan">
      <formula>0</formula>
    </cfRule>
  </conditionalFormatting>
  <conditionalFormatting sqref="Q32:Q39">
    <cfRule type="cellIs" dxfId="1393" priority="1341" operator="lessThan">
      <formula>0</formula>
    </cfRule>
  </conditionalFormatting>
  <conditionalFormatting sqref="Q32:Q39">
    <cfRule type="cellIs" dxfId="1392" priority="1335" operator="lessThan">
      <formula>0</formula>
    </cfRule>
  </conditionalFormatting>
  <conditionalFormatting sqref="R32:R39">
    <cfRule type="cellIs" dxfId="1391" priority="1333" operator="lessThan">
      <formula>0.8</formula>
    </cfRule>
    <cfRule type="cellIs" dxfId="1390" priority="1334" operator="greaterThan">
      <formula>1</formula>
    </cfRule>
  </conditionalFormatting>
  <conditionalFormatting sqref="R32:R39">
    <cfRule type="cellIs" dxfId="1389" priority="1331" operator="greaterThan">
      <formula>1</formula>
    </cfRule>
    <cfRule type="cellIs" dxfId="1388" priority="1332" operator="lessThan">
      <formula>0.8</formula>
    </cfRule>
  </conditionalFormatting>
  <conditionalFormatting sqref="P32:P39">
    <cfRule type="cellIs" dxfId="1387" priority="1330" operator="greaterThan">
      <formula>0</formula>
    </cfRule>
  </conditionalFormatting>
  <conditionalFormatting sqref="P32:P39">
    <cfRule type="cellIs" dxfId="1386" priority="1324" operator="greaterThan">
      <formula>0</formula>
    </cfRule>
  </conditionalFormatting>
  <conditionalFormatting sqref="Q32:Q39">
    <cfRule type="cellIs" dxfId="1385" priority="1329" operator="lessThan">
      <formula>0</formula>
    </cfRule>
  </conditionalFormatting>
  <conditionalFormatting sqref="R32:R39">
    <cfRule type="cellIs" dxfId="1384" priority="1327" operator="lessThan">
      <formula>0.8</formula>
    </cfRule>
    <cfRule type="cellIs" dxfId="1383" priority="1328" operator="greaterThan">
      <formula>1</formula>
    </cfRule>
  </conditionalFormatting>
  <conditionalFormatting sqref="R32:R39">
    <cfRule type="cellIs" dxfId="1382" priority="1325" operator="greaterThan">
      <formula>1</formula>
    </cfRule>
    <cfRule type="cellIs" dxfId="1381" priority="1326" operator="lessThan">
      <formula>0.8</formula>
    </cfRule>
  </conditionalFormatting>
  <conditionalFormatting sqref="P32:P39">
    <cfRule type="cellIs" dxfId="1380" priority="1318" operator="greaterThan">
      <formula>0</formula>
    </cfRule>
  </conditionalFormatting>
  <conditionalFormatting sqref="Q32:Q39">
    <cfRule type="cellIs" dxfId="1379" priority="1323" operator="lessThan">
      <formula>0</formula>
    </cfRule>
  </conditionalFormatting>
  <conditionalFormatting sqref="R32:R39">
    <cfRule type="cellIs" dxfId="1378" priority="1321" operator="lessThan">
      <formula>0.8</formula>
    </cfRule>
    <cfRule type="cellIs" dxfId="1377" priority="1322" operator="greaterThan">
      <formula>1</formula>
    </cfRule>
  </conditionalFormatting>
  <conditionalFormatting sqref="R32:R39">
    <cfRule type="cellIs" dxfId="1376" priority="1319" operator="greaterThan">
      <formula>1</formula>
    </cfRule>
    <cfRule type="cellIs" dxfId="1375" priority="1320" operator="lessThan">
      <formula>0.8</formula>
    </cfRule>
  </conditionalFormatting>
  <conditionalFormatting sqref="R32:R39">
    <cfRule type="cellIs" dxfId="1374" priority="1315" operator="lessThan">
      <formula>0.8</formula>
    </cfRule>
    <cfRule type="cellIs" dxfId="1373" priority="1316" operator="greaterThan">
      <formula>1</formula>
    </cfRule>
  </conditionalFormatting>
  <conditionalFormatting sqref="R32:R39">
    <cfRule type="cellIs" dxfId="1372" priority="1313" operator="greaterThan">
      <formula>1</formula>
    </cfRule>
    <cfRule type="cellIs" dxfId="1371" priority="1314" operator="lessThan">
      <formula>0.8</formula>
    </cfRule>
  </conditionalFormatting>
  <conditionalFormatting sqref="P32:P39">
    <cfRule type="cellIs" dxfId="1370" priority="1312" operator="greaterThan">
      <formula>0</formula>
    </cfRule>
  </conditionalFormatting>
  <conditionalFormatting sqref="Q32:Q39">
    <cfRule type="cellIs" dxfId="1369" priority="1317" operator="lessThan">
      <formula>0</formula>
    </cfRule>
  </conditionalFormatting>
  <conditionalFormatting sqref="P32:P39">
    <cfRule type="cellIs" dxfId="1368" priority="1306" operator="greaterThan">
      <formula>0</formula>
    </cfRule>
  </conditionalFormatting>
  <conditionalFormatting sqref="Q32:Q39">
    <cfRule type="cellIs" dxfId="1367" priority="1311" operator="lessThan">
      <formula>0</formula>
    </cfRule>
  </conditionalFormatting>
  <conditionalFormatting sqref="R32:R39">
    <cfRule type="cellIs" dxfId="1366" priority="1309" operator="lessThan">
      <formula>0.8</formula>
    </cfRule>
    <cfRule type="cellIs" dxfId="1365" priority="1310" operator="greaterThan">
      <formula>1</formula>
    </cfRule>
  </conditionalFormatting>
  <conditionalFormatting sqref="R32:R39">
    <cfRule type="cellIs" dxfId="1364" priority="1307" operator="greaterThan">
      <formula>1</formula>
    </cfRule>
    <cfRule type="cellIs" dxfId="1363" priority="1308" operator="lessThan">
      <formula>0.8</formula>
    </cfRule>
  </conditionalFormatting>
  <conditionalFormatting sqref="R32:R39">
    <cfRule type="cellIs" dxfId="1362" priority="1303" operator="lessThan">
      <formula>0.8</formula>
    </cfRule>
    <cfRule type="cellIs" dxfId="1361" priority="1304" operator="greaterThan">
      <formula>1</formula>
    </cfRule>
  </conditionalFormatting>
  <conditionalFormatting sqref="R32:R39">
    <cfRule type="cellIs" dxfId="1360" priority="1301" operator="greaterThan">
      <formula>1</formula>
    </cfRule>
    <cfRule type="cellIs" dxfId="1359" priority="1302" operator="lessThan">
      <formula>0.8</formula>
    </cfRule>
  </conditionalFormatting>
  <conditionalFormatting sqref="P32:P39">
    <cfRule type="cellIs" dxfId="1358" priority="1300" operator="greaterThan">
      <formula>0</formula>
    </cfRule>
  </conditionalFormatting>
  <conditionalFormatting sqref="Q32:Q39">
    <cfRule type="cellIs" dxfId="1357" priority="1305" operator="lessThan">
      <formula>0</formula>
    </cfRule>
  </conditionalFormatting>
  <conditionalFormatting sqref="R32:R39">
    <cfRule type="cellIs" dxfId="1356" priority="1297" operator="lessThan">
      <formula>0.8</formula>
    </cfRule>
    <cfRule type="cellIs" dxfId="1355" priority="1298" operator="greaterThan">
      <formula>1</formula>
    </cfRule>
  </conditionalFormatting>
  <conditionalFormatting sqref="R32:R39">
    <cfRule type="cellIs" dxfId="1354" priority="1295" operator="greaterThan">
      <formula>1</formula>
    </cfRule>
    <cfRule type="cellIs" dxfId="1353" priority="1296" operator="lessThan">
      <formula>0.8</formula>
    </cfRule>
  </conditionalFormatting>
  <conditionalFormatting sqref="P32:P39">
    <cfRule type="cellIs" dxfId="1352" priority="1294" operator="greaterThan">
      <formula>0</formula>
    </cfRule>
  </conditionalFormatting>
  <conditionalFormatting sqref="Q32:Q39">
    <cfRule type="cellIs" dxfId="1351" priority="1299" operator="lessThan">
      <formula>0</formula>
    </cfRule>
  </conditionalFormatting>
  <conditionalFormatting sqref="Q32:Q39">
    <cfRule type="cellIs" dxfId="1350" priority="1293" operator="lessThan">
      <formula>0</formula>
    </cfRule>
  </conditionalFormatting>
  <conditionalFormatting sqref="R32:R39">
    <cfRule type="cellIs" dxfId="1349" priority="1291" operator="lessThan">
      <formula>0.8</formula>
    </cfRule>
    <cfRule type="cellIs" dxfId="1348" priority="1292" operator="greaterThan">
      <formula>1</formula>
    </cfRule>
  </conditionalFormatting>
  <conditionalFormatting sqref="R32:R39">
    <cfRule type="cellIs" dxfId="1347" priority="1289" operator="greaterThan">
      <formula>1</formula>
    </cfRule>
    <cfRule type="cellIs" dxfId="1346" priority="1290" operator="lessThan">
      <formula>0.8</formula>
    </cfRule>
  </conditionalFormatting>
  <conditionalFormatting sqref="P32:P39">
    <cfRule type="cellIs" dxfId="1345" priority="1288" operator="greaterThan">
      <formula>0</formula>
    </cfRule>
  </conditionalFormatting>
  <conditionalFormatting sqref="Q32:Q39">
    <cfRule type="cellIs" dxfId="1344" priority="1282" operator="lessThan">
      <formula>0</formula>
    </cfRule>
  </conditionalFormatting>
  <conditionalFormatting sqref="R32:R39">
    <cfRule type="cellIs" dxfId="1343" priority="1286" operator="lessThan">
      <formula>0.8</formula>
    </cfRule>
    <cfRule type="cellIs" dxfId="1342" priority="1287" operator="greaterThan">
      <formula>1</formula>
    </cfRule>
  </conditionalFormatting>
  <conditionalFormatting sqref="R32:R39">
    <cfRule type="cellIs" dxfId="1341" priority="1284" operator="greaterThan">
      <formula>1</formula>
    </cfRule>
    <cfRule type="cellIs" dxfId="1340" priority="1285" operator="lessThan">
      <formula>0.8</formula>
    </cfRule>
  </conditionalFormatting>
  <conditionalFormatting sqref="P32:P39">
    <cfRule type="cellIs" dxfId="1339" priority="1283" operator="greaterThan">
      <formula>0</formula>
    </cfRule>
  </conditionalFormatting>
  <conditionalFormatting sqref="Q32:Q39">
    <cfRule type="cellIs" dxfId="1338" priority="1281" operator="lessThan">
      <formula>0</formula>
    </cfRule>
  </conditionalFormatting>
  <conditionalFormatting sqref="R32:R39">
    <cfRule type="cellIs" dxfId="1337" priority="1279" operator="lessThan">
      <formula>0.8</formula>
    </cfRule>
    <cfRule type="cellIs" dxfId="1336" priority="1280" operator="greaterThan">
      <formula>1</formula>
    </cfRule>
  </conditionalFormatting>
  <conditionalFormatting sqref="R32:R39">
    <cfRule type="cellIs" dxfId="1335" priority="1277" operator="greaterThan">
      <formula>1</formula>
    </cfRule>
    <cfRule type="cellIs" dxfId="1334" priority="1278" operator="lessThan">
      <formula>0.8</formula>
    </cfRule>
  </conditionalFormatting>
  <conditionalFormatting sqref="P32:P39">
    <cfRule type="cellIs" dxfId="1333" priority="1276" operator="greaterThan">
      <formula>0</formula>
    </cfRule>
  </conditionalFormatting>
  <conditionalFormatting sqref="Q32:Q39">
    <cfRule type="cellIs" dxfId="1332" priority="1275" operator="lessThan">
      <formula>0</formula>
    </cfRule>
  </conditionalFormatting>
  <conditionalFormatting sqref="R32:R39">
    <cfRule type="cellIs" dxfId="1331" priority="1273" operator="lessThan">
      <formula>0.8</formula>
    </cfRule>
    <cfRule type="cellIs" dxfId="1330" priority="1274" operator="greaterThan">
      <formula>1</formula>
    </cfRule>
  </conditionalFormatting>
  <conditionalFormatting sqref="R32:R39">
    <cfRule type="cellIs" dxfId="1329" priority="1271" operator="greaterThan">
      <formula>1</formula>
    </cfRule>
    <cfRule type="cellIs" dxfId="1328" priority="1272" operator="lessThan">
      <formula>0.8</formula>
    </cfRule>
  </conditionalFormatting>
  <conditionalFormatting sqref="P32:P39">
    <cfRule type="cellIs" dxfId="1327" priority="1270" operator="greaterThan">
      <formula>0</formula>
    </cfRule>
  </conditionalFormatting>
  <conditionalFormatting sqref="Q32:Q39">
    <cfRule type="cellIs" dxfId="1326" priority="1269" operator="lessThan">
      <formula>0</formula>
    </cfRule>
  </conditionalFormatting>
  <conditionalFormatting sqref="R32:R39">
    <cfRule type="cellIs" dxfId="1325" priority="1267" operator="lessThan">
      <formula>0.8</formula>
    </cfRule>
    <cfRule type="cellIs" dxfId="1324" priority="1268" operator="greaterThan">
      <formula>1</formula>
    </cfRule>
  </conditionalFormatting>
  <conditionalFormatting sqref="R32:R39">
    <cfRule type="cellIs" dxfId="1323" priority="1265" operator="greaterThan">
      <formula>1</formula>
    </cfRule>
    <cfRule type="cellIs" dxfId="1322" priority="1266" operator="lessThan">
      <formula>0.8</formula>
    </cfRule>
  </conditionalFormatting>
  <conditionalFormatting sqref="P32:P39">
    <cfRule type="cellIs" dxfId="1321" priority="1264" operator="greaterThan">
      <formula>0</formula>
    </cfRule>
  </conditionalFormatting>
  <conditionalFormatting sqref="Q32:Q39">
    <cfRule type="cellIs" dxfId="1320" priority="1263" operator="lessThan">
      <formula>0</formula>
    </cfRule>
  </conditionalFormatting>
  <conditionalFormatting sqref="R32:R39">
    <cfRule type="cellIs" dxfId="1319" priority="1261" operator="lessThan">
      <formula>0.8</formula>
    </cfRule>
    <cfRule type="cellIs" dxfId="1318" priority="1262" operator="greaterThan">
      <formula>1</formula>
    </cfRule>
  </conditionalFormatting>
  <conditionalFormatting sqref="R32:R39">
    <cfRule type="cellIs" dxfId="1317" priority="1259" operator="greaterThan">
      <formula>1</formula>
    </cfRule>
    <cfRule type="cellIs" dxfId="1316" priority="1260" operator="lessThan">
      <formula>0.8</formula>
    </cfRule>
  </conditionalFormatting>
  <conditionalFormatting sqref="P32:P39">
    <cfRule type="cellIs" dxfId="1315" priority="1258" operator="greaterThan">
      <formula>0</formula>
    </cfRule>
  </conditionalFormatting>
  <conditionalFormatting sqref="Q32:Q39">
    <cfRule type="cellIs" dxfId="1314" priority="1257" operator="lessThan">
      <formula>0</formula>
    </cfRule>
  </conditionalFormatting>
  <conditionalFormatting sqref="R32:R39">
    <cfRule type="cellIs" dxfId="1313" priority="1255" operator="lessThan">
      <formula>0.8</formula>
    </cfRule>
    <cfRule type="cellIs" dxfId="1312" priority="1256" operator="greaterThan">
      <formula>1</formula>
    </cfRule>
  </conditionalFormatting>
  <conditionalFormatting sqref="R32:R39">
    <cfRule type="cellIs" dxfId="1311" priority="1253" operator="greaterThan">
      <formula>1</formula>
    </cfRule>
    <cfRule type="cellIs" dxfId="1310" priority="1254" operator="lessThan">
      <formula>0.8</formula>
    </cfRule>
  </conditionalFormatting>
  <conditionalFormatting sqref="P32:P39">
    <cfRule type="cellIs" dxfId="1309" priority="1252" operator="greaterThan">
      <formula>0</formula>
    </cfRule>
  </conditionalFormatting>
  <conditionalFormatting sqref="P32:P39">
    <cfRule type="cellIs" dxfId="1308" priority="1246" operator="greaterThan">
      <formula>0</formula>
    </cfRule>
  </conditionalFormatting>
  <conditionalFormatting sqref="Q32:Q39">
    <cfRule type="cellIs" dxfId="1307" priority="1251" operator="lessThan">
      <formula>0</formula>
    </cfRule>
  </conditionalFormatting>
  <conditionalFormatting sqref="R32:R39">
    <cfRule type="cellIs" dxfId="1306" priority="1249" operator="lessThan">
      <formula>0.8</formula>
    </cfRule>
    <cfRule type="cellIs" dxfId="1305" priority="1250" operator="greaterThan">
      <formula>1</formula>
    </cfRule>
  </conditionalFormatting>
  <conditionalFormatting sqref="R32:R39">
    <cfRule type="cellIs" dxfId="1304" priority="1247" operator="greaterThan">
      <formula>1</formula>
    </cfRule>
    <cfRule type="cellIs" dxfId="1303" priority="1248" operator="lessThan">
      <formula>0.8</formula>
    </cfRule>
  </conditionalFormatting>
  <conditionalFormatting sqref="P32:P39">
    <cfRule type="cellIs" dxfId="1302" priority="1240" operator="greaterThan">
      <formula>0</formula>
    </cfRule>
  </conditionalFormatting>
  <conditionalFormatting sqref="Q32:Q39">
    <cfRule type="cellIs" dxfId="1301" priority="1245" operator="lessThan">
      <formula>0</formula>
    </cfRule>
  </conditionalFormatting>
  <conditionalFormatting sqref="R32:R39">
    <cfRule type="cellIs" dxfId="1300" priority="1243" operator="lessThan">
      <formula>0.8</formula>
    </cfRule>
    <cfRule type="cellIs" dxfId="1299" priority="1244" operator="greaterThan">
      <formula>1</formula>
    </cfRule>
  </conditionalFormatting>
  <conditionalFormatting sqref="R32:R39">
    <cfRule type="cellIs" dxfId="1298" priority="1241" operator="greaterThan">
      <formula>1</formula>
    </cfRule>
    <cfRule type="cellIs" dxfId="1297" priority="1242" operator="lessThan">
      <formula>0.8</formula>
    </cfRule>
  </conditionalFormatting>
  <conditionalFormatting sqref="R32:R39">
    <cfRule type="cellIs" dxfId="1296" priority="1237" operator="lessThan">
      <formula>0.8</formula>
    </cfRule>
    <cfRule type="cellIs" dxfId="1295" priority="1238" operator="greaterThan">
      <formula>1</formula>
    </cfRule>
  </conditionalFormatting>
  <conditionalFormatting sqref="R32:R39">
    <cfRule type="cellIs" dxfId="1294" priority="1235" operator="greaterThan">
      <formula>1</formula>
    </cfRule>
    <cfRule type="cellIs" dxfId="1293" priority="1236" operator="lessThan">
      <formula>0.8</formula>
    </cfRule>
  </conditionalFormatting>
  <conditionalFormatting sqref="P32:P39">
    <cfRule type="cellIs" dxfId="1292" priority="1234" operator="greaterThan">
      <formula>0</formula>
    </cfRule>
  </conditionalFormatting>
  <conditionalFormatting sqref="Q32:Q39">
    <cfRule type="cellIs" dxfId="1291" priority="1239" operator="lessThan">
      <formula>0</formula>
    </cfRule>
  </conditionalFormatting>
  <conditionalFormatting sqref="Q32:Q39">
    <cfRule type="cellIs" dxfId="1290" priority="1228" operator="lessThan">
      <formula>0</formula>
    </cfRule>
  </conditionalFormatting>
  <conditionalFormatting sqref="P32:P39">
    <cfRule type="cellIs" dxfId="1289" priority="1229" operator="greaterThan">
      <formula>0</formula>
    </cfRule>
  </conditionalFormatting>
  <conditionalFormatting sqref="R32:R39">
    <cfRule type="cellIs" dxfId="1288" priority="1232" operator="lessThan">
      <formula>0.8</formula>
    </cfRule>
    <cfRule type="cellIs" dxfId="1287" priority="1233" operator="greaterThan">
      <formula>1</formula>
    </cfRule>
  </conditionalFormatting>
  <conditionalFormatting sqref="R32:R39">
    <cfRule type="cellIs" dxfId="1286" priority="1230" operator="greaterThan">
      <formula>1</formula>
    </cfRule>
    <cfRule type="cellIs" dxfId="1285" priority="1231" operator="lessThan">
      <formula>0.8</formula>
    </cfRule>
  </conditionalFormatting>
  <conditionalFormatting sqref="Q32:Q39">
    <cfRule type="cellIs" dxfId="1284" priority="1222" operator="lessThan">
      <formula>0</formula>
    </cfRule>
  </conditionalFormatting>
  <conditionalFormatting sqref="R32:R39">
    <cfRule type="cellIs" dxfId="1283" priority="1226" operator="lessThan">
      <formula>0.8</formula>
    </cfRule>
    <cfRule type="cellIs" dxfId="1282" priority="1227" operator="greaterThan">
      <formula>1</formula>
    </cfRule>
  </conditionalFormatting>
  <conditionalFormatting sqref="R32:R39">
    <cfRule type="cellIs" dxfId="1281" priority="1224" operator="greaterThan">
      <formula>1</formula>
    </cfRule>
    <cfRule type="cellIs" dxfId="1280" priority="1225" operator="lessThan">
      <formula>0.8</formula>
    </cfRule>
  </conditionalFormatting>
  <conditionalFormatting sqref="P32:P39">
    <cfRule type="cellIs" dxfId="1279" priority="1223" operator="greaterThan">
      <formula>0</formula>
    </cfRule>
  </conditionalFormatting>
  <conditionalFormatting sqref="Q32:Q39">
    <cfRule type="cellIs" dxfId="1278" priority="1221" operator="lessThan">
      <formula>0</formula>
    </cfRule>
  </conditionalFormatting>
  <conditionalFormatting sqref="R32:R39">
    <cfRule type="cellIs" dxfId="1277" priority="1219" operator="lessThan">
      <formula>0.8</formula>
    </cfRule>
    <cfRule type="cellIs" dxfId="1276" priority="1220" operator="greaterThan">
      <formula>1</formula>
    </cfRule>
  </conditionalFormatting>
  <conditionalFormatting sqref="R32:R39">
    <cfRule type="cellIs" dxfId="1275" priority="1217" operator="greaterThan">
      <formula>1</formula>
    </cfRule>
    <cfRule type="cellIs" dxfId="1274" priority="1218" operator="lessThan">
      <formula>0.8</formula>
    </cfRule>
  </conditionalFormatting>
  <conditionalFormatting sqref="P32:P39">
    <cfRule type="cellIs" dxfId="1273" priority="1216" operator="greaterThan">
      <formula>0</formula>
    </cfRule>
  </conditionalFormatting>
  <conditionalFormatting sqref="Q32:Q39">
    <cfRule type="cellIs" dxfId="1272" priority="1215" operator="lessThan">
      <formula>0</formula>
    </cfRule>
  </conditionalFormatting>
  <conditionalFormatting sqref="R32:R39">
    <cfRule type="cellIs" dxfId="1271" priority="1213" operator="lessThan">
      <formula>0.8</formula>
    </cfRule>
    <cfRule type="cellIs" dxfId="1270" priority="1214" operator="greaterThan">
      <formula>1</formula>
    </cfRule>
  </conditionalFormatting>
  <conditionalFormatting sqref="R32:R39">
    <cfRule type="cellIs" dxfId="1269" priority="1211" operator="greaterThan">
      <formula>1</formula>
    </cfRule>
    <cfRule type="cellIs" dxfId="1268" priority="1212" operator="lessThan">
      <formula>0.8</formula>
    </cfRule>
  </conditionalFormatting>
  <conditionalFormatting sqref="P32:P39">
    <cfRule type="cellIs" dxfId="1267" priority="1210" operator="greaterThan">
      <formula>0</formula>
    </cfRule>
  </conditionalFormatting>
  <conditionalFormatting sqref="Q32:Q39">
    <cfRule type="cellIs" dxfId="1266" priority="1209" operator="lessThan">
      <formula>0</formula>
    </cfRule>
  </conditionalFormatting>
  <conditionalFormatting sqref="R32:R39">
    <cfRule type="cellIs" dxfId="1265" priority="1207" operator="lessThan">
      <formula>0.8</formula>
    </cfRule>
    <cfRule type="cellIs" dxfId="1264" priority="1208" operator="greaterThan">
      <formula>1</formula>
    </cfRule>
  </conditionalFormatting>
  <conditionalFormatting sqref="R32:R39">
    <cfRule type="cellIs" dxfId="1263" priority="1205" operator="greaterThan">
      <formula>1</formula>
    </cfRule>
    <cfRule type="cellIs" dxfId="1262" priority="1206" operator="lessThan">
      <formula>0.8</formula>
    </cfRule>
  </conditionalFormatting>
  <conditionalFormatting sqref="P32:P39">
    <cfRule type="cellIs" dxfId="1261" priority="1204" operator="greaterThan">
      <formula>0</formula>
    </cfRule>
  </conditionalFormatting>
  <conditionalFormatting sqref="Q32:Q39">
    <cfRule type="cellIs" dxfId="1260" priority="1203" operator="lessThan">
      <formula>0</formula>
    </cfRule>
  </conditionalFormatting>
  <conditionalFormatting sqref="R32:R39">
    <cfRule type="cellIs" dxfId="1259" priority="1201" operator="lessThan">
      <formula>0.8</formula>
    </cfRule>
    <cfRule type="cellIs" dxfId="1258" priority="1202" operator="greaterThan">
      <formula>1</formula>
    </cfRule>
  </conditionalFormatting>
  <conditionalFormatting sqref="R32:R39">
    <cfRule type="cellIs" dxfId="1257" priority="1199" operator="greaterThan">
      <formula>1</formula>
    </cfRule>
    <cfRule type="cellIs" dxfId="1256" priority="1200" operator="lessThan">
      <formula>0.8</formula>
    </cfRule>
  </conditionalFormatting>
  <conditionalFormatting sqref="P32:P39">
    <cfRule type="cellIs" dxfId="1255" priority="1198" operator="greaterThan">
      <formula>0</formula>
    </cfRule>
  </conditionalFormatting>
  <conditionalFormatting sqref="Q96:Q105">
    <cfRule type="cellIs" dxfId="1254" priority="1192" operator="lessThan">
      <formula>0</formula>
    </cfRule>
  </conditionalFormatting>
  <conditionalFormatting sqref="P96:P105">
    <cfRule type="cellIs" dxfId="1253" priority="1193" operator="greaterThan">
      <formula>0</formula>
    </cfRule>
  </conditionalFormatting>
  <conditionalFormatting sqref="R96:R105">
    <cfRule type="cellIs" dxfId="1252" priority="1196" operator="lessThan">
      <formula>0.8</formula>
    </cfRule>
    <cfRule type="cellIs" dxfId="1251" priority="1197" operator="greaterThan">
      <formula>1</formula>
    </cfRule>
  </conditionalFormatting>
  <conditionalFormatting sqref="R96:R105">
    <cfRule type="cellIs" dxfId="1250" priority="1194" operator="greaterThan">
      <formula>1</formula>
    </cfRule>
    <cfRule type="cellIs" dxfId="1249" priority="1195" operator="lessThan">
      <formula>0.8</formula>
    </cfRule>
  </conditionalFormatting>
  <conditionalFormatting sqref="Q96:Q105">
    <cfRule type="cellIs" dxfId="1248" priority="1186" operator="lessThan">
      <formula>0</formula>
    </cfRule>
  </conditionalFormatting>
  <conditionalFormatting sqref="R96:R105">
    <cfRule type="cellIs" dxfId="1247" priority="1190" operator="lessThan">
      <formula>0.8</formula>
    </cfRule>
    <cfRule type="cellIs" dxfId="1246" priority="1191" operator="greaterThan">
      <formula>1</formula>
    </cfRule>
  </conditionalFormatting>
  <conditionalFormatting sqref="R96:R105">
    <cfRule type="cellIs" dxfId="1245" priority="1188" operator="greaterThan">
      <formula>1</formula>
    </cfRule>
    <cfRule type="cellIs" dxfId="1244" priority="1189" operator="lessThan">
      <formula>0.8</formula>
    </cfRule>
  </conditionalFormatting>
  <conditionalFormatting sqref="P96:P105">
    <cfRule type="cellIs" dxfId="1243" priority="1187" operator="greaterThan">
      <formula>0</formula>
    </cfRule>
  </conditionalFormatting>
  <conditionalFormatting sqref="Q96:Q105">
    <cfRule type="cellIs" dxfId="1242" priority="1185" operator="lessThan">
      <formula>0</formula>
    </cfRule>
  </conditionalFormatting>
  <conditionalFormatting sqref="R96:R105">
    <cfRule type="cellIs" dxfId="1241" priority="1183" operator="lessThan">
      <formula>0.8</formula>
    </cfRule>
    <cfRule type="cellIs" dxfId="1240" priority="1184" operator="greaterThan">
      <formula>1</formula>
    </cfRule>
  </conditionalFormatting>
  <conditionalFormatting sqref="R96:R105">
    <cfRule type="cellIs" dxfId="1239" priority="1181" operator="greaterThan">
      <formula>1</formula>
    </cfRule>
    <cfRule type="cellIs" dxfId="1238" priority="1182" operator="lessThan">
      <formula>0.8</formula>
    </cfRule>
  </conditionalFormatting>
  <conditionalFormatting sqref="P96:P105">
    <cfRule type="cellIs" dxfId="1237" priority="1180" operator="greaterThan">
      <formula>0</formula>
    </cfRule>
  </conditionalFormatting>
  <conditionalFormatting sqref="Q96:Q105">
    <cfRule type="cellIs" dxfId="1236" priority="1179" operator="lessThan">
      <formula>0</formula>
    </cfRule>
  </conditionalFormatting>
  <conditionalFormatting sqref="R96:R105">
    <cfRule type="cellIs" dxfId="1235" priority="1177" operator="lessThan">
      <formula>0.8</formula>
    </cfRule>
    <cfRule type="cellIs" dxfId="1234" priority="1178" operator="greaterThan">
      <formula>1</formula>
    </cfRule>
  </conditionalFormatting>
  <conditionalFormatting sqref="R96:R105">
    <cfRule type="cellIs" dxfId="1233" priority="1175" operator="greaterThan">
      <formula>1</formula>
    </cfRule>
    <cfRule type="cellIs" dxfId="1232" priority="1176" operator="lessThan">
      <formula>0.8</formula>
    </cfRule>
  </conditionalFormatting>
  <conditionalFormatting sqref="P96:P105">
    <cfRule type="cellIs" dxfId="1231" priority="1174" operator="greaterThan">
      <formula>0</formula>
    </cfRule>
  </conditionalFormatting>
  <conditionalFormatting sqref="Q96:Q105">
    <cfRule type="cellIs" dxfId="1230" priority="1168" operator="lessThan">
      <formula>0</formula>
    </cfRule>
  </conditionalFormatting>
  <conditionalFormatting sqref="R96:R105">
    <cfRule type="cellIs" dxfId="1229" priority="1172" operator="lessThan">
      <formula>0.8</formula>
    </cfRule>
    <cfRule type="cellIs" dxfId="1228" priority="1173" operator="greaterThan">
      <formula>1</formula>
    </cfRule>
  </conditionalFormatting>
  <conditionalFormatting sqref="R96:R105">
    <cfRule type="cellIs" dxfId="1227" priority="1170" operator="greaterThan">
      <formula>1</formula>
    </cfRule>
    <cfRule type="cellIs" dxfId="1226" priority="1171" operator="lessThan">
      <formula>0.8</formula>
    </cfRule>
  </conditionalFormatting>
  <conditionalFormatting sqref="P96:P105">
    <cfRule type="cellIs" dxfId="1225" priority="1169" operator="greaterThan">
      <formula>0</formula>
    </cfRule>
  </conditionalFormatting>
  <conditionalFormatting sqref="Q96:Q105">
    <cfRule type="cellIs" dxfId="1224" priority="1167" operator="lessThan">
      <formula>0</formula>
    </cfRule>
  </conditionalFormatting>
  <conditionalFormatting sqref="R96:R105">
    <cfRule type="cellIs" dxfId="1223" priority="1165" operator="lessThan">
      <formula>0.8</formula>
    </cfRule>
    <cfRule type="cellIs" dxfId="1222" priority="1166" operator="greaterThan">
      <formula>1</formula>
    </cfRule>
  </conditionalFormatting>
  <conditionalFormatting sqref="R96:R105">
    <cfRule type="cellIs" dxfId="1221" priority="1163" operator="greaterThan">
      <formula>1</formula>
    </cfRule>
    <cfRule type="cellIs" dxfId="1220" priority="1164" operator="lessThan">
      <formula>0.8</formula>
    </cfRule>
  </conditionalFormatting>
  <conditionalFormatting sqref="P96:P105">
    <cfRule type="cellIs" dxfId="1219" priority="1162" operator="greaterThan">
      <formula>0</formula>
    </cfRule>
  </conditionalFormatting>
  <conditionalFormatting sqref="Q96:Q105">
    <cfRule type="cellIs" dxfId="1218" priority="1161" operator="lessThan">
      <formula>0</formula>
    </cfRule>
  </conditionalFormatting>
  <conditionalFormatting sqref="R96:R105">
    <cfRule type="cellIs" dxfId="1217" priority="1159" operator="lessThan">
      <formula>0.8</formula>
    </cfRule>
    <cfRule type="cellIs" dxfId="1216" priority="1160" operator="greaterThan">
      <formula>1</formula>
    </cfRule>
  </conditionalFormatting>
  <conditionalFormatting sqref="R96:R105">
    <cfRule type="cellIs" dxfId="1215" priority="1157" operator="greaterThan">
      <formula>1</formula>
    </cfRule>
    <cfRule type="cellIs" dxfId="1214" priority="1158" operator="lessThan">
      <formula>0.8</formula>
    </cfRule>
  </conditionalFormatting>
  <conditionalFormatting sqref="P96:P105">
    <cfRule type="cellIs" dxfId="1213" priority="1156" operator="greaterThan">
      <formula>0</formula>
    </cfRule>
  </conditionalFormatting>
  <conditionalFormatting sqref="Q96:Q105">
    <cfRule type="cellIs" dxfId="1212" priority="1155" operator="lessThan">
      <formula>0</formula>
    </cfRule>
  </conditionalFormatting>
  <conditionalFormatting sqref="R96:R105">
    <cfRule type="cellIs" dxfId="1211" priority="1153" operator="lessThan">
      <formula>0.8</formula>
    </cfRule>
    <cfRule type="cellIs" dxfId="1210" priority="1154" operator="greaterThan">
      <formula>1</formula>
    </cfRule>
  </conditionalFormatting>
  <conditionalFormatting sqref="R96:R105">
    <cfRule type="cellIs" dxfId="1209" priority="1151" operator="greaterThan">
      <formula>1</formula>
    </cfRule>
    <cfRule type="cellIs" dxfId="1208" priority="1152" operator="lessThan">
      <formula>0.8</formula>
    </cfRule>
  </conditionalFormatting>
  <conditionalFormatting sqref="P96:P105">
    <cfRule type="cellIs" dxfId="1207" priority="1150" operator="greaterThan">
      <formula>0</formula>
    </cfRule>
  </conditionalFormatting>
  <conditionalFormatting sqref="Q96:Q105">
    <cfRule type="cellIs" dxfId="1206" priority="1149" operator="lessThan">
      <formula>0</formula>
    </cfRule>
  </conditionalFormatting>
  <conditionalFormatting sqref="R96:R105">
    <cfRule type="cellIs" dxfId="1205" priority="1147" operator="lessThan">
      <formula>0.8</formula>
    </cfRule>
    <cfRule type="cellIs" dxfId="1204" priority="1148" operator="greaterThan">
      <formula>1</formula>
    </cfRule>
  </conditionalFormatting>
  <conditionalFormatting sqref="R96:R105">
    <cfRule type="cellIs" dxfId="1203" priority="1145" operator="greaterThan">
      <formula>1</formula>
    </cfRule>
    <cfRule type="cellIs" dxfId="1202" priority="1146" operator="lessThan">
      <formula>0.8</formula>
    </cfRule>
  </conditionalFormatting>
  <conditionalFormatting sqref="P96:P105">
    <cfRule type="cellIs" dxfId="1201" priority="1144" operator="greaterThan">
      <formula>0</formula>
    </cfRule>
  </conditionalFormatting>
  <conditionalFormatting sqref="Q96:Q105">
    <cfRule type="cellIs" dxfId="1200" priority="1143" operator="lessThan">
      <formula>0</formula>
    </cfRule>
  </conditionalFormatting>
  <conditionalFormatting sqref="R96:R105">
    <cfRule type="cellIs" dxfId="1199" priority="1141" operator="lessThan">
      <formula>0.8</formula>
    </cfRule>
    <cfRule type="cellIs" dxfId="1198" priority="1142" operator="greaterThan">
      <formula>1</formula>
    </cfRule>
  </conditionalFormatting>
  <conditionalFormatting sqref="R96:R105">
    <cfRule type="cellIs" dxfId="1197" priority="1139" operator="greaterThan">
      <formula>1</formula>
    </cfRule>
    <cfRule type="cellIs" dxfId="1196" priority="1140" operator="lessThan">
      <formula>0.8</formula>
    </cfRule>
  </conditionalFormatting>
  <conditionalFormatting sqref="P96:P105">
    <cfRule type="cellIs" dxfId="1195" priority="1138" operator="greaterThan">
      <formula>0</formula>
    </cfRule>
  </conditionalFormatting>
  <conditionalFormatting sqref="P96:P105">
    <cfRule type="cellIs" dxfId="1194" priority="1132" operator="greaterThan">
      <formula>0</formula>
    </cfRule>
  </conditionalFormatting>
  <conditionalFormatting sqref="Q96:Q105">
    <cfRule type="cellIs" dxfId="1193" priority="1137" operator="lessThan">
      <formula>0</formula>
    </cfRule>
  </conditionalFormatting>
  <conditionalFormatting sqref="R96:R105">
    <cfRule type="cellIs" dxfId="1192" priority="1135" operator="lessThan">
      <formula>0.8</formula>
    </cfRule>
    <cfRule type="cellIs" dxfId="1191" priority="1136" operator="greaterThan">
      <formula>1</formula>
    </cfRule>
  </conditionalFormatting>
  <conditionalFormatting sqref="R96:R105">
    <cfRule type="cellIs" dxfId="1190" priority="1133" operator="greaterThan">
      <formula>1</formula>
    </cfRule>
    <cfRule type="cellIs" dxfId="1189" priority="1134" operator="lessThan">
      <formula>0.8</formula>
    </cfRule>
  </conditionalFormatting>
  <conditionalFormatting sqref="P96:P105">
    <cfRule type="cellIs" dxfId="1188" priority="1126" operator="greaterThan">
      <formula>0</formula>
    </cfRule>
  </conditionalFormatting>
  <conditionalFormatting sqref="Q96:Q105">
    <cfRule type="cellIs" dxfId="1187" priority="1131" operator="lessThan">
      <formula>0</formula>
    </cfRule>
  </conditionalFormatting>
  <conditionalFormatting sqref="R96:R105">
    <cfRule type="cellIs" dxfId="1186" priority="1129" operator="lessThan">
      <formula>0.8</formula>
    </cfRule>
    <cfRule type="cellIs" dxfId="1185" priority="1130" operator="greaterThan">
      <formula>1</formula>
    </cfRule>
  </conditionalFormatting>
  <conditionalFormatting sqref="R96:R105">
    <cfRule type="cellIs" dxfId="1184" priority="1127" operator="greaterThan">
      <formula>1</formula>
    </cfRule>
    <cfRule type="cellIs" dxfId="1183" priority="1128" operator="lessThan">
      <formula>0.8</formula>
    </cfRule>
  </conditionalFormatting>
  <conditionalFormatting sqref="R96:R105">
    <cfRule type="cellIs" dxfId="1182" priority="1123" operator="lessThan">
      <formula>0.8</formula>
    </cfRule>
    <cfRule type="cellIs" dxfId="1181" priority="1124" operator="greaterThan">
      <formula>1</formula>
    </cfRule>
  </conditionalFormatting>
  <conditionalFormatting sqref="R96:R105">
    <cfRule type="cellIs" dxfId="1180" priority="1121" operator="greaterThan">
      <formula>1</formula>
    </cfRule>
    <cfRule type="cellIs" dxfId="1179" priority="1122" operator="lessThan">
      <formula>0.8</formula>
    </cfRule>
  </conditionalFormatting>
  <conditionalFormatting sqref="P96:P105">
    <cfRule type="cellIs" dxfId="1178" priority="1120" operator="greaterThan">
      <formula>0</formula>
    </cfRule>
  </conditionalFormatting>
  <conditionalFormatting sqref="Q96:Q105">
    <cfRule type="cellIs" dxfId="1177" priority="1125" operator="lessThan">
      <formula>0</formula>
    </cfRule>
  </conditionalFormatting>
  <conditionalFormatting sqref="Q96:Q105">
    <cfRule type="cellIs" dxfId="1176" priority="1114" operator="lessThan">
      <formula>0</formula>
    </cfRule>
  </conditionalFormatting>
  <conditionalFormatting sqref="P96:P105">
    <cfRule type="cellIs" dxfId="1175" priority="1115" operator="greaterThan">
      <formula>0</formula>
    </cfRule>
  </conditionalFormatting>
  <conditionalFormatting sqref="R96:R105">
    <cfRule type="cellIs" dxfId="1174" priority="1118" operator="lessThan">
      <formula>0.8</formula>
    </cfRule>
    <cfRule type="cellIs" dxfId="1173" priority="1119" operator="greaterThan">
      <formula>1</formula>
    </cfRule>
  </conditionalFormatting>
  <conditionalFormatting sqref="R96:R105">
    <cfRule type="cellIs" dxfId="1172" priority="1116" operator="greaterThan">
      <formula>1</formula>
    </cfRule>
    <cfRule type="cellIs" dxfId="1171" priority="1117" operator="lessThan">
      <formula>0.8</formula>
    </cfRule>
  </conditionalFormatting>
  <conditionalFormatting sqref="Q96:Q105">
    <cfRule type="cellIs" dxfId="1170" priority="1108" operator="lessThan">
      <formula>0</formula>
    </cfRule>
  </conditionalFormatting>
  <conditionalFormatting sqref="R96:R105">
    <cfRule type="cellIs" dxfId="1169" priority="1112" operator="lessThan">
      <formula>0.8</formula>
    </cfRule>
    <cfRule type="cellIs" dxfId="1168" priority="1113" operator="greaterThan">
      <formula>1</formula>
    </cfRule>
  </conditionalFormatting>
  <conditionalFormatting sqref="R96:R105">
    <cfRule type="cellIs" dxfId="1167" priority="1110" operator="greaterThan">
      <formula>1</formula>
    </cfRule>
    <cfRule type="cellIs" dxfId="1166" priority="1111" operator="lessThan">
      <formula>0.8</formula>
    </cfRule>
  </conditionalFormatting>
  <conditionalFormatting sqref="P96:P105">
    <cfRule type="cellIs" dxfId="1165" priority="1109" operator="greaterThan">
      <formula>0</formula>
    </cfRule>
  </conditionalFormatting>
  <conditionalFormatting sqref="Q96:Q105">
    <cfRule type="cellIs" dxfId="1164" priority="1107" operator="lessThan">
      <formula>0</formula>
    </cfRule>
  </conditionalFormatting>
  <conditionalFormatting sqref="R96:R105">
    <cfRule type="cellIs" dxfId="1163" priority="1105" operator="lessThan">
      <formula>0.8</formula>
    </cfRule>
    <cfRule type="cellIs" dxfId="1162" priority="1106" operator="greaterThan">
      <formula>1</formula>
    </cfRule>
  </conditionalFormatting>
  <conditionalFormatting sqref="R96:R105">
    <cfRule type="cellIs" dxfId="1161" priority="1103" operator="greaterThan">
      <formula>1</formula>
    </cfRule>
    <cfRule type="cellIs" dxfId="1160" priority="1104" operator="lessThan">
      <formula>0.8</formula>
    </cfRule>
  </conditionalFormatting>
  <conditionalFormatting sqref="P96:P105">
    <cfRule type="cellIs" dxfId="1159" priority="1102" operator="greaterThan">
      <formula>0</formula>
    </cfRule>
  </conditionalFormatting>
  <conditionalFormatting sqref="Q96:Q105">
    <cfRule type="cellIs" dxfId="1158" priority="1101" operator="lessThan">
      <formula>0</formula>
    </cfRule>
  </conditionalFormatting>
  <conditionalFormatting sqref="R96:R105">
    <cfRule type="cellIs" dxfId="1157" priority="1099" operator="lessThan">
      <formula>0.8</formula>
    </cfRule>
    <cfRule type="cellIs" dxfId="1156" priority="1100" operator="greaterThan">
      <formula>1</formula>
    </cfRule>
  </conditionalFormatting>
  <conditionalFormatting sqref="R96:R105">
    <cfRule type="cellIs" dxfId="1155" priority="1097" operator="greaterThan">
      <formula>1</formula>
    </cfRule>
    <cfRule type="cellIs" dxfId="1154" priority="1098" operator="lessThan">
      <formula>0.8</formula>
    </cfRule>
  </conditionalFormatting>
  <conditionalFormatting sqref="P96:P105">
    <cfRule type="cellIs" dxfId="1153" priority="1096" operator="greaterThan">
      <formula>0</formula>
    </cfRule>
  </conditionalFormatting>
  <conditionalFormatting sqref="Q96:Q105">
    <cfRule type="cellIs" dxfId="1152" priority="1090" operator="lessThan">
      <formula>0</formula>
    </cfRule>
  </conditionalFormatting>
  <conditionalFormatting sqref="P96:P105">
    <cfRule type="cellIs" dxfId="1151" priority="1091" operator="greaterThan">
      <formula>0</formula>
    </cfRule>
  </conditionalFormatting>
  <conditionalFormatting sqref="R96:R105">
    <cfRule type="cellIs" dxfId="1150" priority="1094" operator="lessThan">
      <formula>0.8</formula>
    </cfRule>
    <cfRule type="cellIs" dxfId="1149" priority="1095" operator="greaterThan">
      <formula>1</formula>
    </cfRule>
  </conditionalFormatting>
  <conditionalFormatting sqref="R96:R105">
    <cfRule type="cellIs" dxfId="1148" priority="1092" operator="greaterThan">
      <formula>1</formula>
    </cfRule>
    <cfRule type="cellIs" dxfId="1147" priority="1093" operator="lessThan">
      <formula>0.8</formula>
    </cfRule>
  </conditionalFormatting>
  <conditionalFormatting sqref="Q96:Q105">
    <cfRule type="cellIs" dxfId="1146" priority="1084" operator="lessThan">
      <formula>0</formula>
    </cfRule>
  </conditionalFormatting>
  <conditionalFormatting sqref="R96:R105">
    <cfRule type="cellIs" dxfId="1145" priority="1088" operator="lessThan">
      <formula>0.8</formula>
    </cfRule>
    <cfRule type="cellIs" dxfId="1144" priority="1089" operator="greaterThan">
      <formula>1</formula>
    </cfRule>
  </conditionalFormatting>
  <conditionalFormatting sqref="R96:R105">
    <cfRule type="cellIs" dxfId="1143" priority="1086" operator="greaterThan">
      <formula>1</formula>
    </cfRule>
    <cfRule type="cellIs" dxfId="1142" priority="1087" operator="lessThan">
      <formula>0.8</formula>
    </cfRule>
  </conditionalFormatting>
  <conditionalFormatting sqref="P96:P105">
    <cfRule type="cellIs" dxfId="1141" priority="1085" operator="greaterThan">
      <formula>0</formula>
    </cfRule>
  </conditionalFormatting>
  <conditionalFormatting sqref="Q96:Q105">
    <cfRule type="cellIs" dxfId="1140" priority="1083" operator="lessThan">
      <formula>0</formula>
    </cfRule>
  </conditionalFormatting>
  <conditionalFormatting sqref="R96:R105">
    <cfRule type="cellIs" dxfId="1139" priority="1081" operator="lessThan">
      <formula>0.8</formula>
    </cfRule>
    <cfRule type="cellIs" dxfId="1138" priority="1082" operator="greaterThan">
      <formula>1</formula>
    </cfRule>
  </conditionalFormatting>
  <conditionalFormatting sqref="R96:R105">
    <cfRule type="cellIs" dxfId="1137" priority="1079" operator="greaterThan">
      <formula>1</formula>
    </cfRule>
    <cfRule type="cellIs" dxfId="1136" priority="1080" operator="lessThan">
      <formula>0.8</formula>
    </cfRule>
  </conditionalFormatting>
  <conditionalFormatting sqref="P96:P105">
    <cfRule type="cellIs" dxfId="1135" priority="1078" operator="greaterThan">
      <formula>0</formula>
    </cfRule>
  </conditionalFormatting>
  <conditionalFormatting sqref="Q96:Q105">
    <cfRule type="cellIs" dxfId="1134" priority="1077" operator="lessThan">
      <formula>0</formula>
    </cfRule>
  </conditionalFormatting>
  <conditionalFormatting sqref="R96:R105">
    <cfRule type="cellIs" dxfId="1133" priority="1075" operator="lessThan">
      <formula>0.8</formula>
    </cfRule>
    <cfRule type="cellIs" dxfId="1132" priority="1076" operator="greaterThan">
      <formula>1</formula>
    </cfRule>
  </conditionalFormatting>
  <conditionalFormatting sqref="R96:R105">
    <cfRule type="cellIs" dxfId="1131" priority="1073" operator="greaterThan">
      <formula>1</formula>
    </cfRule>
    <cfRule type="cellIs" dxfId="1130" priority="1074" operator="lessThan">
      <formula>0.8</formula>
    </cfRule>
  </conditionalFormatting>
  <conditionalFormatting sqref="P96:P105">
    <cfRule type="cellIs" dxfId="1129" priority="1072" operator="greaterThan">
      <formula>0</formula>
    </cfRule>
  </conditionalFormatting>
  <conditionalFormatting sqref="P124 P127 P130">
    <cfRule type="cellIs" dxfId="1128" priority="1066" operator="greaterThan">
      <formula>0</formula>
    </cfRule>
  </conditionalFormatting>
  <conditionalFormatting sqref="Q124 Q127 Q130">
    <cfRule type="cellIs" dxfId="1127" priority="1071" operator="lessThan">
      <formula>0</formula>
    </cfRule>
  </conditionalFormatting>
  <conditionalFormatting sqref="R124 R127 R130">
    <cfRule type="cellIs" dxfId="1126" priority="1069" operator="lessThan">
      <formula>0.8</formula>
    </cfRule>
    <cfRule type="cellIs" dxfId="1125" priority="1070" operator="greaterThan">
      <formula>1</formula>
    </cfRule>
  </conditionalFormatting>
  <conditionalFormatting sqref="R124 R127 R130">
    <cfRule type="cellIs" dxfId="1124" priority="1067" operator="greaterThan">
      <formula>1</formula>
    </cfRule>
    <cfRule type="cellIs" dxfId="1123" priority="1068" operator="lessThan">
      <formula>0.8</formula>
    </cfRule>
  </conditionalFormatting>
  <conditionalFormatting sqref="Q124 Q127 Q130">
    <cfRule type="cellIs" dxfId="1122" priority="1065" operator="lessThan">
      <formula>0</formula>
    </cfRule>
  </conditionalFormatting>
  <conditionalFormatting sqref="R124 R127 R130">
    <cfRule type="cellIs" dxfId="1121" priority="1063" operator="lessThan">
      <formula>0.8</formula>
    </cfRule>
    <cfRule type="cellIs" dxfId="1120" priority="1064" operator="greaterThan">
      <formula>1</formula>
    </cfRule>
  </conditionalFormatting>
  <conditionalFormatting sqref="R124 R127 R130">
    <cfRule type="cellIs" dxfId="1119" priority="1061" operator="greaterThan">
      <formula>1</formula>
    </cfRule>
    <cfRule type="cellIs" dxfId="1118" priority="1062" operator="lessThan">
      <formula>0.8</formula>
    </cfRule>
  </conditionalFormatting>
  <conditionalFormatting sqref="P124 P127 P130">
    <cfRule type="cellIs" dxfId="1117" priority="1060" operator="greaterThan">
      <formula>0</formula>
    </cfRule>
  </conditionalFormatting>
  <conditionalFormatting sqref="Q123 Q125:Q126 Q128:Q129 Q131">
    <cfRule type="cellIs" dxfId="1116" priority="1059" operator="lessThan">
      <formula>0</formula>
    </cfRule>
  </conditionalFormatting>
  <conditionalFormatting sqref="R123 R125:R126 R128:R129 R131">
    <cfRule type="cellIs" dxfId="1115" priority="1057" operator="lessThan">
      <formula>0.8</formula>
    </cfRule>
    <cfRule type="cellIs" dxfId="1114" priority="1058" operator="greaterThan">
      <formula>1</formula>
    </cfRule>
  </conditionalFormatting>
  <conditionalFormatting sqref="R123 R125:R126 R128:R129 R131">
    <cfRule type="cellIs" dxfId="1113" priority="1055" operator="greaterThan">
      <formula>1</formula>
    </cfRule>
    <cfRule type="cellIs" dxfId="1112" priority="1056" operator="lessThan">
      <formula>0.8</formula>
    </cfRule>
  </conditionalFormatting>
  <conditionalFormatting sqref="P123 P125:P126 P128:P129 P131">
    <cfRule type="cellIs" dxfId="1111" priority="1054" operator="greaterThan">
      <formula>0</formula>
    </cfRule>
  </conditionalFormatting>
  <conditionalFormatting sqref="P123 P125:P126 P128:P129 P131">
    <cfRule type="cellIs" dxfId="1110" priority="1048" operator="greaterThan">
      <formula>0</formula>
    </cfRule>
  </conditionalFormatting>
  <conditionalFormatting sqref="Q123 Q125:Q126 Q128:Q129 Q131">
    <cfRule type="cellIs" dxfId="1109" priority="1053" operator="lessThan">
      <formula>0</formula>
    </cfRule>
  </conditionalFormatting>
  <conditionalFormatting sqref="R123 R125:R126 R128:R129 R131">
    <cfRule type="cellIs" dxfId="1108" priority="1051" operator="lessThan">
      <formula>0.8</formula>
    </cfRule>
    <cfRule type="cellIs" dxfId="1107" priority="1052" operator="greaterThan">
      <formula>1</formula>
    </cfRule>
  </conditionalFormatting>
  <conditionalFormatting sqref="R123 R125:R126 R128:R129 R131">
    <cfRule type="cellIs" dxfId="1106" priority="1049" operator="greaterThan">
      <formula>1</formula>
    </cfRule>
    <cfRule type="cellIs" dxfId="1105" priority="1050" operator="lessThan">
      <formula>0.8</formula>
    </cfRule>
  </conditionalFormatting>
  <conditionalFormatting sqref="P122">
    <cfRule type="cellIs" dxfId="1104" priority="1042" operator="greaterThan">
      <formula>0</formula>
    </cfRule>
  </conditionalFormatting>
  <conditionalFormatting sqref="Q122">
    <cfRule type="cellIs" dxfId="1103" priority="1047" operator="lessThan">
      <formula>0</formula>
    </cfRule>
  </conditionalFormatting>
  <conditionalFormatting sqref="R122">
    <cfRule type="cellIs" dxfId="1102" priority="1045" operator="lessThan">
      <formula>0.8</formula>
    </cfRule>
    <cfRule type="cellIs" dxfId="1101" priority="1046" operator="greaterThan">
      <formula>1</formula>
    </cfRule>
  </conditionalFormatting>
  <conditionalFormatting sqref="R122">
    <cfRule type="cellIs" dxfId="1100" priority="1043" operator="greaterThan">
      <formula>1</formula>
    </cfRule>
    <cfRule type="cellIs" dxfId="1099" priority="1044" operator="lessThan">
      <formula>0.8</formula>
    </cfRule>
  </conditionalFormatting>
  <conditionalFormatting sqref="P137 P140 P142">
    <cfRule type="cellIs" dxfId="1098" priority="1041" operator="greaterThan">
      <formula>0</formula>
    </cfRule>
  </conditionalFormatting>
  <conditionalFormatting sqref="Q137:Q143">
    <cfRule type="cellIs" dxfId="1097" priority="1040" operator="lessThan">
      <formula>0</formula>
    </cfRule>
  </conditionalFormatting>
  <conditionalFormatting sqref="R137">
    <cfRule type="cellIs" dxfId="1096" priority="1038" operator="lessThan">
      <formula>0.8</formula>
    </cfRule>
    <cfRule type="cellIs" dxfId="1095" priority="1039" operator="greaterThan">
      <formula>1</formula>
    </cfRule>
  </conditionalFormatting>
  <conditionalFormatting sqref="R137">
    <cfRule type="cellIs" dxfId="1094" priority="1036" operator="greaterThan">
      <formula>1</formula>
    </cfRule>
    <cfRule type="cellIs" dxfId="1093" priority="1037" operator="lessThan">
      <formula>0.8</formula>
    </cfRule>
  </conditionalFormatting>
  <conditionalFormatting sqref="P137 P140 P142">
    <cfRule type="cellIs" dxfId="1092" priority="1035" operator="greaterThan">
      <formula>0</formula>
    </cfRule>
  </conditionalFormatting>
  <conditionalFormatting sqref="Q137:Q143">
    <cfRule type="cellIs" dxfId="1091" priority="1034" operator="lessThan">
      <formula>0</formula>
    </cfRule>
  </conditionalFormatting>
  <conditionalFormatting sqref="R137">
    <cfRule type="cellIs" dxfId="1090" priority="1032" operator="lessThan">
      <formula>0.8</formula>
    </cfRule>
    <cfRule type="cellIs" dxfId="1089" priority="1033" operator="greaterThan">
      <formula>1</formula>
    </cfRule>
  </conditionalFormatting>
  <conditionalFormatting sqref="R137">
    <cfRule type="cellIs" dxfId="1088" priority="1030" operator="greaterThan">
      <formula>1</formula>
    </cfRule>
    <cfRule type="cellIs" dxfId="1087" priority="1031" operator="lessThan">
      <formula>0.8</formula>
    </cfRule>
  </conditionalFormatting>
  <conditionalFormatting sqref="P137 P140 P142">
    <cfRule type="cellIs" dxfId="1086" priority="1029" operator="greaterThan">
      <formula>0</formula>
    </cfRule>
  </conditionalFormatting>
  <conditionalFormatting sqref="P137 P140 P142">
    <cfRule type="cellIs" dxfId="1085" priority="1023" operator="greaterThan">
      <formula>0</formula>
    </cfRule>
  </conditionalFormatting>
  <conditionalFormatting sqref="Q137:Q143">
    <cfRule type="cellIs" dxfId="1084" priority="1028" operator="lessThan">
      <formula>0</formula>
    </cfRule>
  </conditionalFormatting>
  <conditionalFormatting sqref="R137">
    <cfRule type="cellIs" dxfId="1083" priority="1026" operator="lessThan">
      <formula>0.8</formula>
    </cfRule>
    <cfRule type="cellIs" dxfId="1082" priority="1027" operator="greaterThan">
      <formula>1</formula>
    </cfRule>
  </conditionalFormatting>
  <conditionalFormatting sqref="R137">
    <cfRule type="cellIs" dxfId="1081" priority="1024" operator="greaterThan">
      <formula>1</formula>
    </cfRule>
    <cfRule type="cellIs" dxfId="1080" priority="1025" operator="lessThan">
      <formula>0.8</formula>
    </cfRule>
  </conditionalFormatting>
  <conditionalFormatting sqref="Q137:Q143">
    <cfRule type="cellIs" dxfId="1079" priority="1022" operator="lessThan">
      <formula>0</formula>
    </cfRule>
  </conditionalFormatting>
  <conditionalFormatting sqref="R137">
    <cfRule type="cellIs" dxfId="1078" priority="1020" operator="lessThan">
      <formula>0.8</formula>
    </cfRule>
    <cfRule type="cellIs" dxfId="1077" priority="1021" operator="greaterThan">
      <formula>1</formula>
    </cfRule>
  </conditionalFormatting>
  <conditionalFormatting sqref="R137">
    <cfRule type="cellIs" dxfId="1076" priority="1018" operator="greaterThan">
      <formula>1</formula>
    </cfRule>
    <cfRule type="cellIs" dxfId="1075" priority="1019" operator="lessThan">
      <formula>0.8</formula>
    </cfRule>
  </conditionalFormatting>
  <conditionalFormatting sqref="P137 P140 P142">
    <cfRule type="cellIs" dxfId="1074" priority="1017" operator="greaterThan">
      <formula>0</formula>
    </cfRule>
  </conditionalFormatting>
  <conditionalFormatting sqref="Q137:Q143">
    <cfRule type="cellIs" dxfId="1073" priority="1016" operator="lessThan">
      <formula>0</formula>
    </cfRule>
  </conditionalFormatting>
  <conditionalFormatting sqref="R137">
    <cfRule type="cellIs" dxfId="1072" priority="1014" operator="lessThan">
      <formula>0.8</formula>
    </cfRule>
    <cfRule type="cellIs" dxfId="1071" priority="1015" operator="greaterThan">
      <formula>1</formula>
    </cfRule>
  </conditionalFormatting>
  <conditionalFormatting sqref="R137">
    <cfRule type="cellIs" dxfId="1070" priority="1012" operator="greaterThan">
      <formula>1</formula>
    </cfRule>
    <cfRule type="cellIs" dxfId="1069" priority="1013" operator="lessThan">
      <formula>0.8</formula>
    </cfRule>
  </conditionalFormatting>
  <conditionalFormatting sqref="P137 P140 P142">
    <cfRule type="cellIs" dxfId="1068" priority="1011" operator="greaterThan">
      <formula>0</formula>
    </cfRule>
  </conditionalFormatting>
  <conditionalFormatting sqref="P137 P140 P142">
    <cfRule type="cellIs" dxfId="1067" priority="1005" operator="greaterThan">
      <formula>0</formula>
    </cfRule>
  </conditionalFormatting>
  <conditionalFormatting sqref="Q137:Q143">
    <cfRule type="cellIs" dxfId="1066" priority="1010" operator="lessThan">
      <formula>0</formula>
    </cfRule>
  </conditionalFormatting>
  <conditionalFormatting sqref="R137">
    <cfRule type="cellIs" dxfId="1065" priority="1008" operator="lessThan">
      <formula>0.8</formula>
    </cfRule>
    <cfRule type="cellIs" dxfId="1064" priority="1009" operator="greaterThan">
      <formula>1</formula>
    </cfRule>
  </conditionalFormatting>
  <conditionalFormatting sqref="R137">
    <cfRule type="cellIs" dxfId="1063" priority="1006" operator="greaterThan">
      <formula>1</formula>
    </cfRule>
    <cfRule type="cellIs" dxfId="1062" priority="1007" operator="lessThan">
      <formula>0.8</formula>
    </cfRule>
  </conditionalFormatting>
  <conditionalFormatting sqref="Q137:Q143">
    <cfRule type="cellIs" dxfId="1061" priority="1004" operator="lessThan">
      <formula>0</formula>
    </cfRule>
  </conditionalFormatting>
  <conditionalFormatting sqref="R137">
    <cfRule type="cellIs" dxfId="1060" priority="1002" operator="lessThan">
      <formula>0.8</formula>
    </cfRule>
    <cfRule type="cellIs" dxfId="1059" priority="1003" operator="greaterThan">
      <formula>1</formula>
    </cfRule>
  </conditionalFormatting>
  <conditionalFormatting sqref="R137">
    <cfRule type="cellIs" dxfId="1058" priority="1000" operator="greaterThan">
      <formula>1</formula>
    </cfRule>
    <cfRule type="cellIs" dxfId="1057" priority="1001" operator="lessThan">
      <formula>0.8</formula>
    </cfRule>
  </conditionalFormatting>
  <conditionalFormatting sqref="P137 P140 P142">
    <cfRule type="cellIs" dxfId="1056" priority="999" operator="greaterThan">
      <formula>0</formula>
    </cfRule>
  </conditionalFormatting>
  <conditionalFormatting sqref="Q137:Q143">
    <cfRule type="cellIs" dxfId="1055" priority="998" operator="lessThan">
      <formula>0</formula>
    </cfRule>
  </conditionalFormatting>
  <conditionalFormatting sqref="R137">
    <cfRule type="cellIs" dxfId="1054" priority="996" operator="lessThan">
      <formula>0.8</formula>
    </cfRule>
    <cfRule type="cellIs" dxfId="1053" priority="997" operator="greaterThan">
      <formula>1</formula>
    </cfRule>
  </conditionalFormatting>
  <conditionalFormatting sqref="R137">
    <cfRule type="cellIs" dxfId="1052" priority="994" operator="greaterThan">
      <formula>1</formula>
    </cfRule>
    <cfRule type="cellIs" dxfId="1051" priority="995" operator="lessThan">
      <formula>0.8</formula>
    </cfRule>
  </conditionalFormatting>
  <conditionalFormatting sqref="P137 P140 P142">
    <cfRule type="cellIs" dxfId="1050" priority="993" operator="greaterThan">
      <formula>0</formula>
    </cfRule>
  </conditionalFormatting>
  <conditionalFormatting sqref="P137 P140 P142">
    <cfRule type="cellIs" dxfId="1049" priority="987" operator="greaterThan">
      <formula>0</formula>
    </cfRule>
  </conditionalFormatting>
  <conditionalFormatting sqref="Q137:Q143">
    <cfRule type="cellIs" dxfId="1048" priority="992" operator="lessThan">
      <formula>0</formula>
    </cfRule>
  </conditionalFormatting>
  <conditionalFormatting sqref="R137">
    <cfRule type="cellIs" dxfId="1047" priority="990" operator="lessThan">
      <formula>0.8</formula>
    </cfRule>
    <cfRule type="cellIs" dxfId="1046" priority="991" operator="greaterThan">
      <formula>1</formula>
    </cfRule>
  </conditionalFormatting>
  <conditionalFormatting sqref="R137">
    <cfRule type="cellIs" dxfId="1045" priority="988" operator="greaterThan">
      <formula>1</formula>
    </cfRule>
    <cfRule type="cellIs" dxfId="1044" priority="989" operator="lessThan">
      <formula>0.8</formula>
    </cfRule>
  </conditionalFormatting>
  <conditionalFormatting sqref="Q137:Q143">
    <cfRule type="cellIs" dxfId="1043" priority="986" operator="lessThan">
      <formula>0</formula>
    </cfRule>
  </conditionalFormatting>
  <conditionalFormatting sqref="R137">
    <cfRule type="cellIs" dxfId="1042" priority="984" operator="lessThan">
      <formula>0.8</formula>
    </cfRule>
    <cfRule type="cellIs" dxfId="1041" priority="985" operator="greaterThan">
      <formula>1</formula>
    </cfRule>
  </conditionalFormatting>
  <conditionalFormatting sqref="R137">
    <cfRule type="cellIs" dxfId="1040" priority="982" operator="greaterThan">
      <formula>1</formula>
    </cfRule>
    <cfRule type="cellIs" dxfId="1039" priority="983" operator="lessThan">
      <formula>0.8</formula>
    </cfRule>
  </conditionalFormatting>
  <conditionalFormatting sqref="P137 P140 P142">
    <cfRule type="cellIs" dxfId="1038" priority="981" operator="greaterThan">
      <formula>0</formula>
    </cfRule>
  </conditionalFormatting>
  <conditionalFormatting sqref="P138 P141 P143:P144">
    <cfRule type="cellIs" dxfId="1037" priority="975" operator="greaterThan">
      <formula>0</formula>
    </cfRule>
  </conditionalFormatting>
  <conditionalFormatting sqref="Q144">
    <cfRule type="cellIs" dxfId="1036" priority="980" operator="lessThan">
      <formula>0</formula>
    </cfRule>
  </conditionalFormatting>
  <conditionalFormatting sqref="R138 R144">
    <cfRule type="cellIs" dxfId="1035" priority="978" operator="lessThan">
      <formula>0.8</formula>
    </cfRule>
    <cfRule type="cellIs" dxfId="1034" priority="979" operator="greaterThan">
      <formula>1</formula>
    </cfRule>
  </conditionalFormatting>
  <conditionalFormatting sqref="R138 R144">
    <cfRule type="cellIs" dxfId="1033" priority="976" operator="greaterThan">
      <formula>1</formula>
    </cfRule>
    <cfRule type="cellIs" dxfId="1032" priority="977" operator="lessThan">
      <formula>0.8</formula>
    </cfRule>
  </conditionalFormatting>
  <conditionalFormatting sqref="Q144">
    <cfRule type="cellIs" dxfId="1031" priority="974" operator="lessThan">
      <formula>0</formula>
    </cfRule>
  </conditionalFormatting>
  <conditionalFormatting sqref="R138 R144">
    <cfRule type="cellIs" dxfId="1030" priority="972" operator="lessThan">
      <formula>0.8</formula>
    </cfRule>
    <cfRule type="cellIs" dxfId="1029" priority="973" operator="greaterThan">
      <formula>1</formula>
    </cfRule>
  </conditionalFormatting>
  <conditionalFormatting sqref="R138 R144">
    <cfRule type="cellIs" dxfId="1028" priority="970" operator="greaterThan">
      <formula>1</formula>
    </cfRule>
    <cfRule type="cellIs" dxfId="1027" priority="971" operator="lessThan">
      <formula>0.8</formula>
    </cfRule>
  </conditionalFormatting>
  <conditionalFormatting sqref="P138 P141 P143:P144">
    <cfRule type="cellIs" dxfId="1026" priority="969" operator="greaterThan">
      <formula>0</formula>
    </cfRule>
  </conditionalFormatting>
  <conditionalFormatting sqref="Q144">
    <cfRule type="cellIs" dxfId="1025" priority="968" operator="lessThan">
      <formula>0</formula>
    </cfRule>
  </conditionalFormatting>
  <conditionalFormatting sqref="R138 R144">
    <cfRule type="cellIs" dxfId="1024" priority="966" operator="lessThan">
      <formula>0.8</formula>
    </cfRule>
    <cfRule type="cellIs" dxfId="1023" priority="967" operator="greaterThan">
      <formula>1</formula>
    </cfRule>
  </conditionalFormatting>
  <conditionalFormatting sqref="R138 R144">
    <cfRule type="cellIs" dxfId="1022" priority="964" operator="greaterThan">
      <formula>1</formula>
    </cfRule>
    <cfRule type="cellIs" dxfId="1021" priority="965" operator="lessThan">
      <formula>0.8</formula>
    </cfRule>
  </conditionalFormatting>
  <conditionalFormatting sqref="P138 P141 P143:P144">
    <cfRule type="cellIs" dxfId="1020" priority="963" operator="greaterThan">
      <formula>0</formula>
    </cfRule>
  </conditionalFormatting>
  <conditionalFormatting sqref="Q144">
    <cfRule type="cellIs" dxfId="1019" priority="962" operator="lessThan">
      <formula>0</formula>
    </cfRule>
  </conditionalFormatting>
  <conditionalFormatting sqref="R138 R144">
    <cfRule type="cellIs" dxfId="1018" priority="960" operator="lessThan">
      <formula>0.8</formula>
    </cfRule>
    <cfRule type="cellIs" dxfId="1017" priority="961" operator="greaterThan">
      <formula>1</formula>
    </cfRule>
  </conditionalFormatting>
  <conditionalFormatting sqref="R138 R144">
    <cfRule type="cellIs" dxfId="1016" priority="958" operator="greaterThan">
      <formula>1</formula>
    </cfRule>
    <cfRule type="cellIs" dxfId="1015" priority="959" operator="lessThan">
      <formula>0.8</formula>
    </cfRule>
  </conditionalFormatting>
  <conditionalFormatting sqref="P138 P141 P143:P144">
    <cfRule type="cellIs" dxfId="1014" priority="957" operator="greaterThan">
      <formula>0</formula>
    </cfRule>
  </conditionalFormatting>
  <conditionalFormatting sqref="Q144">
    <cfRule type="cellIs" dxfId="1013" priority="956" operator="lessThan">
      <formula>0</formula>
    </cfRule>
  </conditionalFormatting>
  <conditionalFormatting sqref="R138 R144">
    <cfRule type="cellIs" dxfId="1012" priority="954" operator="lessThan">
      <formula>0.8</formula>
    </cfRule>
    <cfRule type="cellIs" dxfId="1011" priority="955" operator="greaterThan">
      <formula>1</formula>
    </cfRule>
  </conditionalFormatting>
  <conditionalFormatting sqref="R138 R144">
    <cfRule type="cellIs" dxfId="1010" priority="952" operator="greaterThan">
      <formula>1</formula>
    </cfRule>
    <cfRule type="cellIs" dxfId="1009" priority="953" operator="lessThan">
      <formula>0.8</formula>
    </cfRule>
  </conditionalFormatting>
  <conditionalFormatting sqref="Q144">
    <cfRule type="cellIs" dxfId="1008" priority="951" operator="lessThan">
      <formula>0</formula>
    </cfRule>
  </conditionalFormatting>
  <conditionalFormatting sqref="R138 R144">
    <cfRule type="cellIs" dxfId="1007" priority="949" operator="lessThan">
      <formula>0.8</formula>
    </cfRule>
    <cfRule type="cellIs" dxfId="1006" priority="950" operator="greaterThan">
      <formula>1</formula>
    </cfRule>
  </conditionalFormatting>
  <conditionalFormatting sqref="R138 R144">
    <cfRule type="cellIs" dxfId="1005" priority="947" operator="greaterThan">
      <formula>1</formula>
    </cfRule>
    <cfRule type="cellIs" dxfId="1004" priority="948" operator="lessThan">
      <formula>0.8</formula>
    </cfRule>
  </conditionalFormatting>
  <conditionalFormatting sqref="P138 P141 P143:P144">
    <cfRule type="cellIs" dxfId="1003" priority="946" operator="greaterThan">
      <formula>0</formula>
    </cfRule>
  </conditionalFormatting>
  <conditionalFormatting sqref="P138 P141 P143:P144">
    <cfRule type="cellIs" dxfId="1002" priority="940" operator="greaterThan">
      <formula>0</formula>
    </cfRule>
  </conditionalFormatting>
  <conditionalFormatting sqref="Q144">
    <cfRule type="cellIs" dxfId="1001" priority="945" operator="lessThan">
      <formula>0</formula>
    </cfRule>
  </conditionalFormatting>
  <conditionalFormatting sqref="R138 R144">
    <cfRule type="cellIs" dxfId="1000" priority="943" operator="lessThan">
      <formula>0.8</formula>
    </cfRule>
    <cfRule type="cellIs" dxfId="999" priority="944" operator="greaterThan">
      <formula>1</formula>
    </cfRule>
  </conditionalFormatting>
  <conditionalFormatting sqref="R138 R144">
    <cfRule type="cellIs" dxfId="998" priority="941" operator="greaterThan">
      <formula>1</formula>
    </cfRule>
    <cfRule type="cellIs" dxfId="997" priority="942" operator="lessThan">
      <formula>0.8</formula>
    </cfRule>
  </conditionalFormatting>
  <conditionalFormatting sqref="Q144">
    <cfRule type="cellIs" dxfId="996" priority="939" operator="lessThan">
      <formula>0</formula>
    </cfRule>
  </conditionalFormatting>
  <conditionalFormatting sqref="R138 R144">
    <cfRule type="cellIs" dxfId="995" priority="937" operator="lessThan">
      <formula>0.8</formula>
    </cfRule>
    <cfRule type="cellIs" dxfId="994" priority="938" operator="greaterThan">
      <formula>1</formula>
    </cfRule>
  </conditionalFormatting>
  <conditionalFormatting sqref="R138 R144">
    <cfRule type="cellIs" dxfId="993" priority="935" operator="greaterThan">
      <formula>1</formula>
    </cfRule>
    <cfRule type="cellIs" dxfId="992" priority="936" operator="lessThan">
      <formula>0.8</formula>
    </cfRule>
  </conditionalFormatting>
  <conditionalFormatting sqref="P138 P141 P143:P144">
    <cfRule type="cellIs" dxfId="991" priority="934" operator="greaterThan">
      <formula>0</formula>
    </cfRule>
  </conditionalFormatting>
  <conditionalFormatting sqref="Q148:Q153">
    <cfRule type="cellIs" dxfId="990" priority="933" operator="lessThan">
      <formula>0</formula>
    </cfRule>
  </conditionalFormatting>
  <conditionalFormatting sqref="R148:R153">
    <cfRule type="cellIs" dxfId="989" priority="931" operator="lessThan">
      <formula>0.8</formula>
    </cfRule>
    <cfRule type="cellIs" dxfId="988" priority="932" operator="greaterThan">
      <formula>1</formula>
    </cfRule>
  </conditionalFormatting>
  <conditionalFormatting sqref="R148:R153">
    <cfRule type="cellIs" dxfId="987" priority="929" operator="greaterThan">
      <formula>1</formula>
    </cfRule>
    <cfRule type="cellIs" dxfId="986" priority="930" operator="lessThan">
      <formula>0.8</formula>
    </cfRule>
  </conditionalFormatting>
  <conditionalFormatting sqref="P148:P153">
    <cfRule type="cellIs" dxfId="985" priority="928" operator="greaterThan">
      <formula>0</formula>
    </cfRule>
  </conditionalFormatting>
  <conditionalFormatting sqref="P148:P153">
    <cfRule type="cellIs" dxfId="984" priority="922" operator="greaterThan">
      <formula>0</formula>
    </cfRule>
  </conditionalFormatting>
  <conditionalFormatting sqref="Q148:Q153">
    <cfRule type="cellIs" dxfId="983" priority="927" operator="lessThan">
      <formula>0</formula>
    </cfRule>
  </conditionalFormatting>
  <conditionalFormatting sqref="R148:R153">
    <cfRule type="cellIs" dxfId="982" priority="925" operator="lessThan">
      <formula>0.8</formula>
    </cfRule>
    <cfRule type="cellIs" dxfId="981" priority="926" operator="greaterThan">
      <formula>1</formula>
    </cfRule>
  </conditionalFormatting>
  <conditionalFormatting sqref="R148:R153">
    <cfRule type="cellIs" dxfId="980" priority="923" operator="greaterThan">
      <formula>1</formula>
    </cfRule>
    <cfRule type="cellIs" dxfId="979" priority="924" operator="lessThan">
      <formula>0.8</formula>
    </cfRule>
  </conditionalFormatting>
  <conditionalFormatting sqref="Q148:Q153">
    <cfRule type="cellIs" dxfId="978" priority="921" operator="lessThan">
      <formula>0</formula>
    </cfRule>
  </conditionalFormatting>
  <conditionalFormatting sqref="R148:R153">
    <cfRule type="cellIs" dxfId="977" priority="919" operator="lessThan">
      <formula>0.8</formula>
    </cfRule>
    <cfRule type="cellIs" dxfId="976" priority="920" operator="greaterThan">
      <formula>1</formula>
    </cfRule>
  </conditionalFormatting>
  <conditionalFormatting sqref="R148:R153">
    <cfRule type="cellIs" dxfId="975" priority="917" operator="greaterThan">
      <formula>1</formula>
    </cfRule>
    <cfRule type="cellIs" dxfId="974" priority="918" operator="lessThan">
      <formula>0.8</formula>
    </cfRule>
  </conditionalFormatting>
  <conditionalFormatting sqref="P148:P153">
    <cfRule type="cellIs" dxfId="973" priority="916" operator="greaterThan">
      <formula>0</formula>
    </cfRule>
  </conditionalFormatting>
  <conditionalFormatting sqref="Q148:Q153">
    <cfRule type="cellIs" dxfId="972" priority="915" operator="lessThan">
      <formula>0</formula>
    </cfRule>
  </conditionalFormatting>
  <conditionalFormatting sqref="R148:R153">
    <cfRule type="cellIs" dxfId="971" priority="913" operator="lessThan">
      <formula>0.8</formula>
    </cfRule>
    <cfRule type="cellIs" dxfId="970" priority="914" operator="greaterThan">
      <formula>1</formula>
    </cfRule>
  </conditionalFormatting>
  <conditionalFormatting sqref="R148:R153">
    <cfRule type="cellIs" dxfId="969" priority="911" operator="greaterThan">
      <formula>1</formula>
    </cfRule>
    <cfRule type="cellIs" dxfId="968" priority="912" operator="lessThan">
      <formula>0.8</formula>
    </cfRule>
  </conditionalFormatting>
  <conditionalFormatting sqref="P148:P153">
    <cfRule type="cellIs" dxfId="967" priority="910" operator="greaterThan">
      <formula>0</formula>
    </cfRule>
  </conditionalFormatting>
  <conditionalFormatting sqref="P148:P153">
    <cfRule type="cellIs" dxfId="966" priority="904" operator="greaterThan">
      <formula>0</formula>
    </cfRule>
  </conditionalFormatting>
  <conditionalFormatting sqref="Q148:Q153">
    <cfRule type="cellIs" dxfId="965" priority="909" operator="lessThan">
      <formula>0</formula>
    </cfRule>
  </conditionalFormatting>
  <conditionalFormatting sqref="R148:R153">
    <cfRule type="cellIs" dxfId="964" priority="907" operator="lessThan">
      <formula>0.8</formula>
    </cfRule>
    <cfRule type="cellIs" dxfId="963" priority="908" operator="greaterThan">
      <formula>1</formula>
    </cfRule>
  </conditionalFormatting>
  <conditionalFormatting sqref="R148:R153">
    <cfRule type="cellIs" dxfId="962" priority="905" operator="greaterThan">
      <formula>1</formula>
    </cfRule>
    <cfRule type="cellIs" dxfId="961" priority="906" operator="lessThan">
      <formula>0.8</formula>
    </cfRule>
  </conditionalFormatting>
  <conditionalFormatting sqref="Q148:Q153">
    <cfRule type="cellIs" dxfId="960" priority="903" operator="lessThan">
      <formula>0</formula>
    </cfRule>
  </conditionalFormatting>
  <conditionalFormatting sqref="R148:R153">
    <cfRule type="cellIs" dxfId="959" priority="901" operator="lessThan">
      <formula>0.8</formula>
    </cfRule>
    <cfRule type="cellIs" dxfId="958" priority="902" operator="greaterThan">
      <formula>1</formula>
    </cfRule>
  </conditionalFormatting>
  <conditionalFormatting sqref="R148:R153">
    <cfRule type="cellIs" dxfId="957" priority="899" operator="greaterThan">
      <formula>1</formula>
    </cfRule>
    <cfRule type="cellIs" dxfId="956" priority="900" operator="lessThan">
      <formula>0.8</formula>
    </cfRule>
  </conditionalFormatting>
  <conditionalFormatting sqref="P148:P153">
    <cfRule type="cellIs" dxfId="955" priority="898" operator="greaterThan">
      <formula>0</formula>
    </cfRule>
  </conditionalFormatting>
  <conditionalFormatting sqref="Q148:Q153">
    <cfRule type="cellIs" dxfId="954" priority="892" operator="lessThan">
      <formula>0</formula>
    </cfRule>
  </conditionalFormatting>
  <conditionalFormatting sqref="P148:P153">
    <cfRule type="cellIs" dxfId="953" priority="893" operator="greaterThan">
      <formula>0</formula>
    </cfRule>
  </conditionalFormatting>
  <conditionalFormatting sqref="R148:R153">
    <cfRule type="cellIs" dxfId="952" priority="896" operator="lessThan">
      <formula>0.8</formula>
    </cfRule>
    <cfRule type="cellIs" dxfId="951" priority="897" operator="greaterThan">
      <formula>1</formula>
    </cfRule>
  </conditionalFormatting>
  <conditionalFormatting sqref="R148:R153">
    <cfRule type="cellIs" dxfId="950" priority="894" operator="greaterThan">
      <formula>1</formula>
    </cfRule>
    <cfRule type="cellIs" dxfId="949" priority="895" operator="lessThan">
      <formula>0.8</formula>
    </cfRule>
  </conditionalFormatting>
  <conditionalFormatting sqref="Q148:Q153">
    <cfRule type="cellIs" dxfId="948" priority="886" operator="lessThan">
      <formula>0</formula>
    </cfRule>
  </conditionalFormatting>
  <conditionalFormatting sqref="R148:R153">
    <cfRule type="cellIs" dxfId="947" priority="890" operator="lessThan">
      <formula>0.8</formula>
    </cfRule>
    <cfRule type="cellIs" dxfId="946" priority="891" operator="greaterThan">
      <formula>1</formula>
    </cfRule>
  </conditionalFormatting>
  <conditionalFormatting sqref="R148:R153">
    <cfRule type="cellIs" dxfId="945" priority="888" operator="greaterThan">
      <formula>1</formula>
    </cfRule>
    <cfRule type="cellIs" dxfId="944" priority="889" operator="lessThan">
      <formula>0.8</formula>
    </cfRule>
  </conditionalFormatting>
  <conditionalFormatting sqref="P148:P153">
    <cfRule type="cellIs" dxfId="943" priority="887" operator="greaterThan">
      <formula>0</formula>
    </cfRule>
  </conditionalFormatting>
  <conditionalFormatting sqref="Q148:Q153">
    <cfRule type="cellIs" dxfId="942" priority="885" operator="lessThan">
      <formula>0</formula>
    </cfRule>
  </conditionalFormatting>
  <conditionalFormatting sqref="R148:R153">
    <cfRule type="cellIs" dxfId="941" priority="883" operator="lessThan">
      <formula>0.8</formula>
    </cfRule>
    <cfRule type="cellIs" dxfId="940" priority="884" operator="greaterThan">
      <formula>1</formula>
    </cfRule>
  </conditionalFormatting>
  <conditionalFormatting sqref="R148:R153">
    <cfRule type="cellIs" dxfId="939" priority="881" operator="greaterThan">
      <formula>1</formula>
    </cfRule>
    <cfRule type="cellIs" dxfId="938" priority="882" operator="lessThan">
      <formula>0.8</formula>
    </cfRule>
  </conditionalFormatting>
  <conditionalFormatting sqref="P148:P153">
    <cfRule type="cellIs" dxfId="937" priority="880" operator="greaterThan">
      <formula>0</formula>
    </cfRule>
  </conditionalFormatting>
  <conditionalFormatting sqref="Q148:Q153">
    <cfRule type="cellIs" dxfId="936" priority="879" operator="lessThan">
      <formula>0</formula>
    </cfRule>
  </conditionalFormatting>
  <conditionalFormatting sqref="R148:R153">
    <cfRule type="cellIs" dxfId="935" priority="877" operator="lessThan">
      <formula>0.8</formula>
    </cfRule>
    <cfRule type="cellIs" dxfId="934" priority="878" operator="greaterThan">
      <formula>1</formula>
    </cfRule>
  </conditionalFormatting>
  <conditionalFormatting sqref="R148:R153">
    <cfRule type="cellIs" dxfId="933" priority="875" operator="greaterThan">
      <formula>1</formula>
    </cfRule>
    <cfRule type="cellIs" dxfId="932" priority="876" operator="lessThan">
      <formula>0.8</formula>
    </cfRule>
  </conditionalFormatting>
  <conditionalFormatting sqref="P148:P153">
    <cfRule type="cellIs" dxfId="931" priority="874" operator="greaterThan">
      <formula>0</formula>
    </cfRule>
  </conditionalFormatting>
  <conditionalFormatting sqref="Q148:Q153">
    <cfRule type="cellIs" dxfId="930" priority="873" operator="lessThan">
      <formula>0</formula>
    </cfRule>
  </conditionalFormatting>
  <conditionalFormatting sqref="R148:R153">
    <cfRule type="cellIs" dxfId="929" priority="871" operator="lessThan">
      <formula>0.8</formula>
    </cfRule>
    <cfRule type="cellIs" dxfId="928" priority="872" operator="greaterThan">
      <formula>1</formula>
    </cfRule>
  </conditionalFormatting>
  <conditionalFormatting sqref="R148:R153">
    <cfRule type="cellIs" dxfId="927" priority="869" operator="greaterThan">
      <formula>1</formula>
    </cfRule>
    <cfRule type="cellIs" dxfId="926" priority="870" operator="lessThan">
      <formula>0.8</formula>
    </cfRule>
  </conditionalFormatting>
  <conditionalFormatting sqref="P148:P153">
    <cfRule type="cellIs" dxfId="925" priority="868" operator="greaterThan">
      <formula>0</formula>
    </cfRule>
  </conditionalFormatting>
  <conditionalFormatting sqref="Q148:Q153">
    <cfRule type="cellIs" dxfId="924" priority="867" operator="lessThan">
      <formula>0</formula>
    </cfRule>
  </conditionalFormatting>
  <conditionalFormatting sqref="R148:R153">
    <cfRule type="cellIs" dxfId="923" priority="865" operator="lessThan">
      <formula>0.8</formula>
    </cfRule>
    <cfRule type="cellIs" dxfId="922" priority="866" operator="greaterThan">
      <formula>1</formula>
    </cfRule>
  </conditionalFormatting>
  <conditionalFormatting sqref="R148:R153">
    <cfRule type="cellIs" dxfId="921" priority="863" operator="greaterThan">
      <formula>1</formula>
    </cfRule>
    <cfRule type="cellIs" dxfId="920" priority="864" operator="lessThan">
      <formula>0.8</formula>
    </cfRule>
  </conditionalFormatting>
  <conditionalFormatting sqref="P148:P153">
    <cfRule type="cellIs" dxfId="919" priority="862" operator="greaterThan">
      <formula>0</formula>
    </cfRule>
  </conditionalFormatting>
  <conditionalFormatting sqref="Q148:Q153">
    <cfRule type="cellIs" dxfId="918" priority="861" operator="lessThan">
      <formula>0</formula>
    </cfRule>
  </conditionalFormatting>
  <conditionalFormatting sqref="R148:R153">
    <cfRule type="cellIs" dxfId="917" priority="859" operator="lessThan">
      <formula>0.8</formula>
    </cfRule>
    <cfRule type="cellIs" dxfId="916" priority="860" operator="greaterThan">
      <formula>1</formula>
    </cfRule>
  </conditionalFormatting>
  <conditionalFormatting sqref="R148:R153">
    <cfRule type="cellIs" dxfId="915" priority="857" operator="greaterThan">
      <formula>1</formula>
    </cfRule>
    <cfRule type="cellIs" dxfId="914" priority="858" operator="lessThan">
      <formula>0.8</formula>
    </cfRule>
  </conditionalFormatting>
  <conditionalFormatting sqref="P148:P153">
    <cfRule type="cellIs" dxfId="913" priority="856" operator="greaterThan">
      <formula>0</formula>
    </cfRule>
  </conditionalFormatting>
  <conditionalFormatting sqref="Q148:Q153">
    <cfRule type="cellIs" dxfId="912" priority="855" operator="lessThan">
      <formula>0</formula>
    </cfRule>
  </conditionalFormatting>
  <conditionalFormatting sqref="R148:R153">
    <cfRule type="cellIs" dxfId="911" priority="853" operator="lessThan">
      <formula>0.8</formula>
    </cfRule>
    <cfRule type="cellIs" dxfId="910" priority="854" operator="greaterThan">
      <formula>1</formula>
    </cfRule>
  </conditionalFormatting>
  <conditionalFormatting sqref="R148:R153">
    <cfRule type="cellIs" dxfId="909" priority="851" operator="greaterThan">
      <formula>1</formula>
    </cfRule>
    <cfRule type="cellIs" dxfId="908" priority="852" operator="lessThan">
      <formula>0.8</formula>
    </cfRule>
  </conditionalFormatting>
  <conditionalFormatting sqref="P148:P153">
    <cfRule type="cellIs" dxfId="907" priority="850" operator="greaterThan">
      <formula>0</formula>
    </cfRule>
  </conditionalFormatting>
  <conditionalFormatting sqref="Q148:Q153">
    <cfRule type="cellIs" dxfId="906" priority="849" operator="lessThan">
      <formula>0</formula>
    </cfRule>
  </conditionalFormatting>
  <conditionalFormatting sqref="R148:R153">
    <cfRule type="cellIs" dxfId="905" priority="847" operator="lessThan">
      <formula>0.8</formula>
    </cfRule>
    <cfRule type="cellIs" dxfId="904" priority="848" operator="greaterThan">
      <formula>1</formula>
    </cfRule>
  </conditionalFormatting>
  <conditionalFormatting sqref="R148:R153">
    <cfRule type="cellIs" dxfId="903" priority="845" operator="greaterThan">
      <formula>1</formula>
    </cfRule>
    <cfRule type="cellIs" dxfId="902" priority="846" operator="lessThan">
      <formula>0.8</formula>
    </cfRule>
  </conditionalFormatting>
  <conditionalFormatting sqref="P148:P153">
    <cfRule type="cellIs" dxfId="901" priority="844" operator="greaterThan">
      <formula>0</formula>
    </cfRule>
  </conditionalFormatting>
  <conditionalFormatting sqref="P148:P153">
    <cfRule type="cellIs" dxfId="900" priority="838" operator="greaterThan">
      <formula>0</formula>
    </cfRule>
  </conditionalFormatting>
  <conditionalFormatting sqref="Q148:Q153">
    <cfRule type="cellIs" dxfId="899" priority="843" operator="lessThan">
      <formula>0</formula>
    </cfRule>
  </conditionalFormatting>
  <conditionalFormatting sqref="R148:R153">
    <cfRule type="cellIs" dxfId="898" priority="841" operator="lessThan">
      <formula>0.8</formula>
    </cfRule>
    <cfRule type="cellIs" dxfId="897" priority="842" operator="greaterThan">
      <formula>1</formula>
    </cfRule>
  </conditionalFormatting>
  <conditionalFormatting sqref="R148:R153">
    <cfRule type="cellIs" dxfId="896" priority="839" operator="greaterThan">
      <formula>1</formula>
    </cfRule>
    <cfRule type="cellIs" dxfId="895" priority="840" operator="lessThan">
      <formula>0.8</formula>
    </cfRule>
  </conditionalFormatting>
  <conditionalFormatting sqref="P148:P153">
    <cfRule type="cellIs" dxfId="894" priority="832" operator="greaterThan">
      <formula>0</formula>
    </cfRule>
  </conditionalFormatting>
  <conditionalFormatting sqref="Q148:Q153">
    <cfRule type="cellIs" dxfId="893" priority="837" operator="lessThan">
      <formula>0</formula>
    </cfRule>
  </conditionalFormatting>
  <conditionalFormatting sqref="R148:R153">
    <cfRule type="cellIs" dxfId="892" priority="835" operator="lessThan">
      <formula>0.8</formula>
    </cfRule>
    <cfRule type="cellIs" dxfId="891" priority="836" operator="greaterThan">
      <formula>1</formula>
    </cfRule>
  </conditionalFormatting>
  <conditionalFormatting sqref="R148:R153">
    <cfRule type="cellIs" dxfId="890" priority="833" operator="greaterThan">
      <formula>1</formula>
    </cfRule>
    <cfRule type="cellIs" dxfId="889" priority="834" operator="lessThan">
      <formula>0.8</formula>
    </cfRule>
  </conditionalFormatting>
  <conditionalFormatting sqref="R148:R153">
    <cfRule type="cellIs" dxfId="888" priority="829" operator="lessThan">
      <formula>0.8</formula>
    </cfRule>
    <cfRule type="cellIs" dxfId="887" priority="830" operator="greaterThan">
      <formula>1</formula>
    </cfRule>
  </conditionalFormatting>
  <conditionalFormatting sqref="R148:R153">
    <cfRule type="cellIs" dxfId="886" priority="827" operator="greaterThan">
      <formula>1</formula>
    </cfRule>
    <cfRule type="cellIs" dxfId="885" priority="828" operator="lessThan">
      <formula>0.8</formula>
    </cfRule>
  </conditionalFormatting>
  <conditionalFormatting sqref="P148:P153">
    <cfRule type="cellIs" dxfId="884" priority="826" operator="greaterThan">
      <formula>0</formula>
    </cfRule>
  </conditionalFormatting>
  <conditionalFormatting sqref="Q148:Q153">
    <cfRule type="cellIs" dxfId="883" priority="831" operator="lessThan">
      <formula>0</formula>
    </cfRule>
  </conditionalFormatting>
  <conditionalFormatting sqref="Q148:Q153">
    <cfRule type="cellIs" dxfId="882" priority="825" operator="lessThan">
      <formula>0</formula>
    </cfRule>
  </conditionalFormatting>
  <conditionalFormatting sqref="R148:R153">
    <cfRule type="cellIs" dxfId="881" priority="823" operator="lessThan">
      <formula>0.8</formula>
    </cfRule>
    <cfRule type="cellIs" dxfId="880" priority="824" operator="greaterThan">
      <formula>1</formula>
    </cfRule>
  </conditionalFormatting>
  <conditionalFormatting sqref="R148:R153">
    <cfRule type="cellIs" dxfId="879" priority="821" operator="greaterThan">
      <formula>1</formula>
    </cfRule>
    <cfRule type="cellIs" dxfId="878" priority="822" operator="lessThan">
      <formula>0.8</formula>
    </cfRule>
  </conditionalFormatting>
  <conditionalFormatting sqref="P148:P153">
    <cfRule type="cellIs" dxfId="877" priority="820" operator="greaterThan">
      <formula>0</formula>
    </cfRule>
  </conditionalFormatting>
  <conditionalFormatting sqref="P148:P153">
    <cfRule type="cellIs" dxfId="876" priority="814" operator="greaterThan">
      <formula>0</formula>
    </cfRule>
  </conditionalFormatting>
  <conditionalFormatting sqref="Q148:Q153">
    <cfRule type="cellIs" dxfId="875" priority="819" operator="lessThan">
      <formula>0</formula>
    </cfRule>
  </conditionalFormatting>
  <conditionalFormatting sqref="R148:R153">
    <cfRule type="cellIs" dxfId="874" priority="817" operator="lessThan">
      <formula>0.8</formula>
    </cfRule>
    <cfRule type="cellIs" dxfId="873" priority="818" operator="greaterThan">
      <formula>1</formula>
    </cfRule>
  </conditionalFormatting>
  <conditionalFormatting sqref="R148:R153">
    <cfRule type="cellIs" dxfId="872" priority="815" operator="greaterThan">
      <formula>1</formula>
    </cfRule>
    <cfRule type="cellIs" dxfId="871" priority="816" operator="lessThan">
      <formula>0.8</formula>
    </cfRule>
  </conditionalFormatting>
  <conditionalFormatting sqref="P148:P153">
    <cfRule type="cellIs" dxfId="870" priority="808" operator="greaterThan">
      <formula>0</formula>
    </cfRule>
  </conditionalFormatting>
  <conditionalFormatting sqref="Q148:Q153">
    <cfRule type="cellIs" dxfId="869" priority="813" operator="lessThan">
      <formula>0</formula>
    </cfRule>
  </conditionalFormatting>
  <conditionalFormatting sqref="R148:R153">
    <cfRule type="cellIs" dxfId="868" priority="811" operator="lessThan">
      <formula>0.8</formula>
    </cfRule>
    <cfRule type="cellIs" dxfId="867" priority="812" operator="greaterThan">
      <formula>1</formula>
    </cfRule>
  </conditionalFormatting>
  <conditionalFormatting sqref="R148:R153">
    <cfRule type="cellIs" dxfId="866" priority="809" operator="greaterThan">
      <formula>1</formula>
    </cfRule>
    <cfRule type="cellIs" dxfId="865" priority="810" operator="lessThan">
      <formula>0.8</formula>
    </cfRule>
  </conditionalFormatting>
  <conditionalFormatting sqref="R148:R153">
    <cfRule type="cellIs" dxfId="864" priority="805" operator="lessThan">
      <formula>0.8</formula>
    </cfRule>
    <cfRule type="cellIs" dxfId="863" priority="806" operator="greaterThan">
      <formula>1</formula>
    </cfRule>
  </conditionalFormatting>
  <conditionalFormatting sqref="R148:R153">
    <cfRule type="cellIs" dxfId="862" priority="803" operator="greaterThan">
      <formula>1</formula>
    </cfRule>
    <cfRule type="cellIs" dxfId="861" priority="804" operator="lessThan">
      <formula>0.8</formula>
    </cfRule>
  </conditionalFormatting>
  <conditionalFormatting sqref="P148:P153">
    <cfRule type="cellIs" dxfId="860" priority="802" operator="greaterThan">
      <formula>0</formula>
    </cfRule>
  </conditionalFormatting>
  <conditionalFormatting sqref="Q148:Q153">
    <cfRule type="cellIs" dxfId="859" priority="807" operator="lessThan">
      <formula>0</formula>
    </cfRule>
  </conditionalFormatting>
  <conditionalFormatting sqref="P148:P153">
    <cfRule type="cellIs" dxfId="858" priority="796" operator="greaterThan">
      <formula>0</formula>
    </cfRule>
  </conditionalFormatting>
  <conditionalFormatting sqref="Q148:Q153">
    <cfRule type="cellIs" dxfId="857" priority="801" operator="lessThan">
      <formula>0</formula>
    </cfRule>
  </conditionalFormatting>
  <conditionalFormatting sqref="R148:R153">
    <cfRule type="cellIs" dxfId="856" priority="799" operator="lessThan">
      <formula>0.8</formula>
    </cfRule>
    <cfRule type="cellIs" dxfId="855" priority="800" operator="greaterThan">
      <formula>1</formula>
    </cfRule>
  </conditionalFormatting>
  <conditionalFormatting sqref="R148:R153">
    <cfRule type="cellIs" dxfId="854" priority="797" operator="greaterThan">
      <formula>1</formula>
    </cfRule>
    <cfRule type="cellIs" dxfId="853" priority="798" operator="lessThan">
      <formula>0.8</formula>
    </cfRule>
  </conditionalFormatting>
  <conditionalFormatting sqref="R148:R153">
    <cfRule type="cellIs" dxfId="852" priority="793" operator="lessThan">
      <formula>0.8</formula>
    </cfRule>
    <cfRule type="cellIs" dxfId="851" priority="794" operator="greaterThan">
      <formula>1</formula>
    </cfRule>
  </conditionalFormatting>
  <conditionalFormatting sqref="R148:R153">
    <cfRule type="cellIs" dxfId="850" priority="791" operator="greaterThan">
      <formula>1</formula>
    </cfRule>
    <cfRule type="cellIs" dxfId="849" priority="792" operator="lessThan">
      <formula>0.8</formula>
    </cfRule>
  </conditionalFormatting>
  <conditionalFormatting sqref="P148:P153">
    <cfRule type="cellIs" dxfId="848" priority="790" operator="greaterThan">
      <formula>0</formula>
    </cfRule>
  </conditionalFormatting>
  <conditionalFormatting sqref="Q148:Q153">
    <cfRule type="cellIs" dxfId="847" priority="795" operator="lessThan">
      <formula>0</formula>
    </cfRule>
  </conditionalFormatting>
  <conditionalFormatting sqref="R148:R153">
    <cfRule type="cellIs" dxfId="846" priority="787" operator="lessThan">
      <formula>0.8</formula>
    </cfRule>
    <cfRule type="cellIs" dxfId="845" priority="788" operator="greaterThan">
      <formula>1</formula>
    </cfRule>
  </conditionalFormatting>
  <conditionalFormatting sqref="R148:R153">
    <cfRule type="cellIs" dxfId="844" priority="785" operator="greaterThan">
      <formula>1</formula>
    </cfRule>
    <cfRule type="cellIs" dxfId="843" priority="786" operator="lessThan">
      <formula>0.8</formula>
    </cfRule>
  </conditionalFormatting>
  <conditionalFormatting sqref="P148:P153">
    <cfRule type="cellIs" dxfId="842" priority="784" operator="greaterThan">
      <formula>0</formula>
    </cfRule>
  </conditionalFormatting>
  <conditionalFormatting sqref="Q148:Q153">
    <cfRule type="cellIs" dxfId="841" priority="789" operator="lessThan">
      <formula>0</formula>
    </cfRule>
  </conditionalFormatting>
  <conditionalFormatting sqref="Q148:Q153">
    <cfRule type="cellIs" dxfId="840" priority="783" operator="lessThan">
      <formula>0</formula>
    </cfRule>
  </conditionalFormatting>
  <conditionalFormatting sqref="R148:R153">
    <cfRule type="cellIs" dxfId="839" priority="781" operator="lessThan">
      <formula>0.8</formula>
    </cfRule>
    <cfRule type="cellIs" dxfId="838" priority="782" operator="greaterThan">
      <formula>1</formula>
    </cfRule>
  </conditionalFormatting>
  <conditionalFormatting sqref="R148:R153">
    <cfRule type="cellIs" dxfId="837" priority="779" operator="greaterThan">
      <formula>1</formula>
    </cfRule>
    <cfRule type="cellIs" dxfId="836" priority="780" operator="lessThan">
      <formula>0.8</formula>
    </cfRule>
  </conditionalFormatting>
  <conditionalFormatting sqref="P148:P153">
    <cfRule type="cellIs" dxfId="835" priority="778" operator="greaterThan">
      <formula>0</formula>
    </cfRule>
  </conditionalFormatting>
  <conditionalFormatting sqref="Q148:Q153">
    <cfRule type="cellIs" dxfId="834" priority="772" operator="lessThan">
      <formula>0</formula>
    </cfRule>
  </conditionalFormatting>
  <conditionalFormatting sqref="R148:R153">
    <cfRule type="cellIs" dxfId="833" priority="776" operator="lessThan">
      <formula>0.8</formula>
    </cfRule>
    <cfRule type="cellIs" dxfId="832" priority="777" operator="greaterThan">
      <formula>1</formula>
    </cfRule>
  </conditionalFormatting>
  <conditionalFormatting sqref="R148:R153">
    <cfRule type="cellIs" dxfId="831" priority="774" operator="greaterThan">
      <formula>1</formula>
    </cfRule>
    <cfRule type="cellIs" dxfId="830" priority="775" operator="lessThan">
      <formula>0.8</formula>
    </cfRule>
  </conditionalFormatting>
  <conditionalFormatting sqref="P148:P153">
    <cfRule type="cellIs" dxfId="829" priority="773" operator="greaterThan">
      <formula>0</formula>
    </cfRule>
  </conditionalFormatting>
  <conditionalFormatting sqref="Q148:Q153">
    <cfRule type="cellIs" dxfId="828" priority="771" operator="lessThan">
      <formula>0</formula>
    </cfRule>
  </conditionalFormatting>
  <conditionalFormatting sqref="R148:R153">
    <cfRule type="cellIs" dxfId="827" priority="769" operator="lessThan">
      <formula>0.8</formula>
    </cfRule>
    <cfRule type="cellIs" dxfId="826" priority="770" operator="greaterThan">
      <formula>1</formula>
    </cfRule>
  </conditionalFormatting>
  <conditionalFormatting sqref="R148:R153">
    <cfRule type="cellIs" dxfId="825" priority="767" operator="greaterThan">
      <formula>1</formula>
    </cfRule>
    <cfRule type="cellIs" dxfId="824" priority="768" operator="lessThan">
      <formula>0.8</formula>
    </cfRule>
  </conditionalFormatting>
  <conditionalFormatting sqref="P148:P153">
    <cfRule type="cellIs" dxfId="823" priority="766" operator="greaterThan">
      <formula>0</formula>
    </cfRule>
  </conditionalFormatting>
  <conditionalFormatting sqref="Q148:Q153">
    <cfRule type="cellIs" dxfId="822" priority="765" operator="lessThan">
      <formula>0</formula>
    </cfRule>
  </conditionalFormatting>
  <conditionalFormatting sqref="R148:R153">
    <cfRule type="cellIs" dxfId="821" priority="763" operator="lessThan">
      <formula>0.8</formula>
    </cfRule>
    <cfRule type="cellIs" dxfId="820" priority="764" operator="greaterThan">
      <formula>1</formula>
    </cfRule>
  </conditionalFormatting>
  <conditionalFormatting sqref="R148:R153">
    <cfRule type="cellIs" dxfId="819" priority="761" operator="greaterThan">
      <formula>1</formula>
    </cfRule>
    <cfRule type="cellIs" dxfId="818" priority="762" operator="lessThan">
      <formula>0.8</formula>
    </cfRule>
  </conditionalFormatting>
  <conditionalFormatting sqref="P148:P153">
    <cfRule type="cellIs" dxfId="817" priority="760" operator="greaterThan">
      <formula>0</formula>
    </cfRule>
  </conditionalFormatting>
  <conditionalFormatting sqref="Q148:Q153">
    <cfRule type="cellIs" dxfId="816" priority="759" operator="lessThan">
      <formula>0</formula>
    </cfRule>
  </conditionalFormatting>
  <conditionalFormatting sqref="R148:R153">
    <cfRule type="cellIs" dxfId="815" priority="757" operator="lessThan">
      <formula>0.8</formula>
    </cfRule>
    <cfRule type="cellIs" dxfId="814" priority="758" operator="greaterThan">
      <formula>1</formula>
    </cfRule>
  </conditionalFormatting>
  <conditionalFormatting sqref="R148:R153">
    <cfRule type="cellIs" dxfId="813" priority="755" operator="greaterThan">
      <formula>1</formula>
    </cfRule>
    <cfRule type="cellIs" dxfId="812" priority="756" operator="lessThan">
      <formula>0.8</formula>
    </cfRule>
  </conditionalFormatting>
  <conditionalFormatting sqref="P148:P153">
    <cfRule type="cellIs" dxfId="811" priority="754" operator="greaterThan">
      <formula>0</formula>
    </cfRule>
  </conditionalFormatting>
  <conditionalFormatting sqref="Q148:Q153">
    <cfRule type="cellIs" dxfId="810" priority="753" operator="lessThan">
      <formula>0</formula>
    </cfRule>
  </conditionalFormatting>
  <conditionalFormatting sqref="R148:R153">
    <cfRule type="cellIs" dxfId="809" priority="751" operator="lessThan">
      <formula>0.8</formula>
    </cfRule>
    <cfRule type="cellIs" dxfId="808" priority="752" operator="greaterThan">
      <formula>1</formula>
    </cfRule>
  </conditionalFormatting>
  <conditionalFormatting sqref="R148:R153">
    <cfRule type="cellIs" dxfId="807" priority="749" operator="greaterThan">
      <formula>1</formula>
    </cfRule>
    <cfRule type="cellIs" dxfId="806" priority="750" operator="lessThan">
      <formula>0.8</formula>
    </cfRule>
  </conditionalFormatting>
  <conditionalFormatting sqref="P148:P153">
    <cfRule type="cellIs" dxfId="805" priority="748" operator="greaterThan">
      <formula>0</formula>
    </cfRule>
  </conditionalFormatting>
  <conditionalFormatting sqref="Q148:Q153">
    <cfRule type="cellIs" dxfId="804" priority="747" operator="lessThan">
      <formula>0</formula>
    </cfRule>
  </conditionalFormatting>
  <conditionalFormatting sqref="R148:R153">
    <cfRule type="cellIs" dxfId="803" priority="745" operator="lessThan">
      <formula>0.8</formula>
    </cfRule>
    <cfRule type="cellIs" dxfId="802" priority="746" operator="greaterThan">
      <formula>1</formula>
    </cfRule>
  </conditionalFormatting>
  <conditionalFormatting sqref="R148:R153">
    <cfRule type="cellIs" dxfId="801" priority="743" operator="greaterThan">
      <formula>1</formula>
    </cfRule>
    <cfRule type="cellIs" dxfId="800" priority="744" operator="lessThan">
      <formula>0.8</formula>
    </cfRule>
  </conditionalFormatting>
  <conditionalFormatting sqref="P148:P153">
    <cfRule type="cellIs" dxfId="799" priority="742" operator="greaterThan">
      <formula>0</formula>
    </cfRule>
  </conditionalFormatting>
  <conditionalFormatting sqref="P148:P153">
    <cfRule type="cellIs" dxfId="798" priority="736" operator="greaterThan">
      <formula>0</formula>
    </cfRule>
  </conditionalFormatting>
  <conditionalFormatting sqref="Q148:Q153">
    <cfRule type="cellIs" dxfId="797" priority="741" operator="lessThan">
      <formula>0</formula>
    </cfRule>
  </conditionalFormatting>
  <conditionalFormatting sqref="R148:R153">
    <cfRule type="cellIs" dxfId="796" priority="739" operator="lessThan">
      <formula>0.8</formula>
    </cfRule>
    <cfRule type="cellIs" dxfId="795" priority="740" operator="greaterThan">
      <formula>1</formula>
    </cfRule>
  </conditionalFormatting>
  <conditionalFormatting sqref="R148:R153">
    <cfRule type="cellIs" dxfId="794" priority="737" operator="greaterThan">
      <formula>1</formula>
    </cfRule>
    <cfRule type="cellIs" dxfId="793" priority="738" operator="lessThan">
      <formula>0.8</formula>
    </cfRule>
  </conditionalFormatting>
  <conditionalFormatting sqref="P148:P153">
    <cfRule type="cellIs" dxfId="792" priority="730" operator="greaterThan">
      <formula>0</formula>
    </cfRule>
  </conditionalFormatting>
  <conditionalFormatting sqref="Q148:Q153">
    <cfRule type="cellIs" dxfId="791" priority="735" operator="lessThan">
      <formula>0</formula>
    </cfRule>
  </conditionalFormatting>
  <conditionalFormatting sqref="R148:R153">
    <cfRule type="cellIs" dxfId="790" priority="733" operator="lessThan">
      <formula>0.8</formula>
    </cfRule>
    <cfRule type="cellIs" dxfId="789" priority="734" operator="greaterThan">
      <formula>1</formula>
    </cfRule>
  </conditionalFormatting>
  <conditionalFormatting sqref="R148:R153">
    <cfRule type="cellIs" dxfId="788" priority="731" operator="greaterThan">
      <formula>1</formula>
    </cfRule>
    <cfRule type="cellIs" dxfId="787" priority="732" operator="lessThan">
      <formula>0.8</formula>
    </cfRule>
  </conditionalFormatting>
  <conditionalFormatting sqref="R148:R153">
    <cfRule type="cellIs" dxfId="786" priority="727" operator="lessThan">
      <formula>0.8</formula>
    </cfRule>
    <cfRule type="cellIs" dxfId="785" priority="728" operator="greaterThan">
      <formula>1</formula>
    </cfRule>
  </conditionalFormatting>
  <conditionalFormatting sqref="R148:R153">
    <cfRule type="cellIs" dxfId="784" priority="725" operator="greaterThan">
      <formula>1</formula>
    </cfRule>
    <cfRule type="cellIs" dxfId="783" priority="726" operator="lessThan">
      <formula>0.8</formula>
    </cfRule>
  </conditionalFormatting>
  <conditionalFormatting sqref="P148:P153">
    <cfRule type="cellIs" dxfId="782" priority="724" operator="greaterThan">
      <formula>0</formula>
    </cfRule>
  </conditionalFormatting>
  <conditionalFormatting sqref="Q148:Q153">
    <cfRule type="cellIs" dxfId="781" priority="729" operator="lessThan">
      <formula>0</formula>
    </cfRule>
  </conditionalFormatting>
  <conditionalFormatting sqref="P44:P51">
    <cfRule type="cellIs" dxfId="780" priority="718" operator="greaterThan">
      <formula>0</formula>
    </cfRule>
  </conditionalFormatting>
  <conditionalFormatting sqref="Q44:Q51">
    <cfRule type="cellIs" dxfId="779" priority="723" operator="lessThan">
      <formula>0</formula>
    </cfRule>
  </conditionalFormatting>
  <conditionalFormatting sqref="R44:R51">
    <cfRule type="cellIs" dxfId="778" priority="721" operator="lessThan">
      <formula>0.8</formula>
    </cfRule>
    <cfRule type="cellIs" dxfId="777" priority="722" operator="greaterThan">
      <formula>1</formula>
    </cfRule>
  </conditionalFormatting>
  <conditionalFormatting sqref="R44:R51">
    <cfRule type="cellIs" dxfId="776" priority="719" operator="greaterThan">
      <formula>1</formula>
    </cfRule>
    <cfRule type="cellIs" dxfId="775" priority="720" operator="lessThan">
      <formula>0.8</formula>
    </cfRule>
  </conditionalFormatting>
  <conditionalFormatting sqref="Q84:Q91">
    <cfRule type="cellIs" dxfId="774" priority="717" operator="lessThan">
      <formula>0</formula>
    </cfRule>
  </conditionalFormatting>
  <conditionalFormatting sqref="R84:R91">
    <cfRule type="cellIs" dxfId="773" priority="715" operator="lessThan">
      <formula>0.8</formula>
    </cfRule>
    <cfRule type="cellIs" dxfId="772" priority="716" operator="greaterThan">
      <formula>1</formula>
    </cfRule>
  </conditionalFormatting>
  <conditionalFormatting sqref="R84:R91">
    <cfRule type="cellIs" dxfId="771" priority="713" operator="greaterThan">
      <formula>1</formula>
    </cfRule>
    <cfRule type="cellIs" dxfId="770" priority="714" operator="lessThan">
      <formula>0.8</formula>
    </cfRule>
  </conditionalFormatting>
  <conditionalFormatting sqref="P84:P91">
    <cfRule type="cellIs" dxfId="769" priority="712" operator="greaterThan">
      <formula>0</formula>
    </cfRule>
  </conditionalFormatting>
  <conditionalFormatting sqref="Q84:Q91">
    <cfRule type="cellIs" dxfId="768" priority="711" operator="lessThan">
      <formula>0</formula>
    </cfRule>
  </conditionalFormatting>
  <conditionalFormatting sqref="R84:R91">
    <cfRule type="cellIs" dxfId="767" priority="709" operator="lessThan">
      <formula>0.8</formula>
    </cfRule>
    <cfRule type="cellIs" dxfId="766" priority="710" operator="greaterThan">
      <formula>1</formula>
    </cfRule>
  </conditionalFormatting>
  <conditionalFormatting sqref="R84:R91">
    <cfRule type="cellIs" dxfId="765" priority="707" operator="greaterThan">
      <formula>1</formula>
    </cfRule>
    <cfRule type="cellIs" dxfId="764" priority="708" operator="lessThan">
      <formula>0.8</formula>
    </cfRule>
  </conditionalFormatting>
  <conditionalFormatting sqref="P84:P91">
    <cfRule type="cellIs" dxfId="763" priority="706" operator="greaterThan">
      <formula>0</formula>
    </cfRule>
  </conditionalFormatting>
  <conditionalFormatting sqref="Q84:Q91">
    <cfRule type="cellIs" dxfId="762" priority="705" operator="lessThan">
      <formula>0</formula>
    </cfRule>
  </conditionalFormatting>
  <conditionalFormatting sqref="R84:R91">
    <cfRule type="cellIs" dxfId="761" priority="703" operator="lessThan">
      <formula>0.8</formula>
    </cfRule>
    <cfRule type="cellIs" dxfId="760" priority="704" operator="greaterThan">
      <formula>1</formula>
    </cfRule>
  </conditionalFormatting>
  <conditionalFormatting sqref="R84:R91">
    <cfRule type="cellIs" dxfId="759" priority="701" operator="greaterThan">
      <formula>1</formula>
    </cfRule>
    <cfRule type="cellIs" dxfId="758" priority="702" operator="lessThan">
      <formula>0.8</formula>
    </cfRule>
  </conditionalFormatting>
  <conditionalFormatting sqref="P84:P91">
    <cfRule type="cellIs" dxfId="757" priority="700" operator="greaterThan">
      <formula>0</formula>
    </cfRule>
  </conditionalFormatting>
  <conditionalFormatting sqref="Q84:Q91">
    <cfRule type="cellIs" dxfId="756" priority="699" operator="lessThan">
      <formula>0</formula>
    </cfRule>
  </conditionalFormatting>
  <conditionalFormatting sqref="R84:R91">
    <cfRule type="cellIs" dxfId="755" priority="697" operator="lessThan">
      <formula>0.8</formula>
    </cfRule>
    <cfRule type="cellIs" dxfId="754" priority="698" operator="greaterThan">
      <formula>1</formula>
    </cfRule>
  </conditionalFormatting>
  <conditionalFormatting sqref="R84:R91">
    <cfRule type="cellIs" dxfId="753" priority="695" operator="greaterThan">
      <formula>1</formula>
    </cfRule>
    <cfRule type="cellIs" dxfId="752" priority="696" operator="lessThan">
      <formula>0.8</formula>
    </cfRule>
  </conditionalFormatting>
  <conditionalFormatting sqref="P84:P91">
    <cfRule type="cellIs" dxfId="751" priority="694" operator="greaterThan">
      <formula>0</formula>
    </cfRule>
  </conditionalFormatting>
  <conditionalFormatting sqref="P84:P91">
    <cfRule type="cellIs" dxfId="750" priority="688" operator="greaterThan">
      <formula>0</formula>
    </cfRule>
  </conditionalFormatting>
  <conditionalFormatting sqref="Q84:Q91">
    <cfRule type="cellIs" dxfId="749" priority="693" operator="lessThan">
      <formula>0</formula>
    </cfRule>
  </conditionalFormatting>
  <conditionalFormatting sqref="R84:R91">
    <cfRule type="cellIs" dxfId="748" priority="691" operator="lessThan">
      <formula>0.8</formula>
    </cfRule>
    <cfRule type="cellIs" dxfId="747" priority="692" operator="greaterThan">
      <formula>1</formula>
    </cfRule>
  </conditionalFormatting>
  <conditionalFormatting sqref="R84:R91">
    <cfRule type="cellIs" dxfId="746" priority="689" operator="greaterThan">
      <formula>1</formula>
    </cfRule>
    <cfRule type="cellIs" dxfId="745" priority="690" operator="lessThan">
      <formula>0.8</formula>
    </cfRule>
  </conditionalFormatting>
  <conditionalFormatting sqref="P84:P91">
    <cfRule type="cellIs" dxfId="744" priority="682" operator="greaterThan">
      <formula>0</formula>
    </cfRule>
  </conditionalFormatting>
  <conditionalFormatting sqref="Q84:Q91">
    <cfRule type="cellIs" dxfId="743" priority="687" operator="lessThan">
      <formula>0</formula>
    </cfRule>
  </conditionalFormatting>
  <conditionalFormatting sqref="R84:R91">
    <cfRule type="cellIs" dxfId="742" priority="685" operator="lessThan">
      <formula>0.8</formula>
    </cfRule>
    <cfRule type="cellIs" dxfId="741" priority="686" operator="greaterThan">
      <formula>1</formula>
    </cfRule>
  </conditionalFormatting>
  <conditionalFormatting sqref="R84:R91">
    <cfRule type="cellIs" dxfId="740" priority="683" operator="greaterThan">
      <formula>1</formula>
    </cfRule>
    <cfRule type="cellIs" dxfId="739" priority="684" operator="lessThan">
      <formula>0.8</formula>
    </cfRule>
  </conditionalFormatting>
  <conditionalFormatting sqref="R84:R91">
    <cfRule type="cellIs" dxfId="738" priority="679" operator="lessThan">
      <formula>0.8</formula>
    </cfRule>
    <cfRule type="cellIs" dxfId="737" priority="680" operator="greaterThan">
      <formula>1</formula>
    </cfRule>
  </conditionalFormatting>
  <conditionalFormatting sqref="R84:R91">
    <cfRule type="cellIs" dxfId="736" priority="677" operator="greaterThan">
      <formula>1</formula>
    </cfRule>
    <cfRule type="cellIs" dxfId="735" priority="678" operator="lessThan">
      <formula>0.8</formula>
    </cfRule>
  </conditionalFormatting>
  <conditionalFormatting sqref="P84:P91">
    <cfRule type="cellIs" dxfId="734" priority="676" operator="greaterThan">
      <formula>0</formula>
    </cfRule>
  </conditionalFormatting>
  <conditionalFormatting sqref="Q84:Q91">
    <cfRule type="cellIs" dxfId="733" priority="681" operator="lessThan">
      <formula>0</formula>
    </cfRule>
  </conditionalFormatting>
  <conditionalFormatting sqref="Q84:Q91">
    <cfRule type="cellIs" dxfId="732" priority="675" operator="lessThan">
      <formula>0</formula>
    </cfRule>
  </conditionalFormatting>
  <conditionalFormatting sqref="R84:R91">
    <cfRule type="cellIs" dxfId="731" priority="673" operator="lessThan">
      <formula>0.8</formula>
    </cfRule>
    <cfRule type="cellIs" dxfId="730" priority="674" operator="greaterThan">
      <formula>1</formula>
    </cfRule>
  </conditionalFormatting>
  <conditionalFormatting sqref="R84:R91">
    <cfRule type="cellIs" dxfId="729" priority="671" operator="greaterThan">
      <formula>1</formula>
    </cfRule>
    <cfRule type="cellIs" dxfId="728" priority="672" operator="lessThan">
      <formula>0.8</formula>
    </cfRule>
  </conditionalFormatting>
  <conditionalFormatting sqref="P84:P91">
    <cfRule type="cellIs" dxfId="727" priority="670" operator="greaterThan">
      <formula>0</formula>
    </cfRule>
  </conditionalFormatting>
  <conditionalFormatting sqref="P84:P91">
    <cfRule type="cellIs" dxfId="726" priority="664" operator="greaterThan">
      <formula>0</formula>
    </cfRule>
  </conditionalFormatting>
  <conditionalFormatting sqref="Q84:Q91">
    <cfRule type="cellIs" dxfId="725" priority="669" operator="lessThan">
      <formula>0</formula>
    </cfRule>
  </conditionalFormatting>
  <conditionalFormatting sqref="R84:R91">
    <cfRule type="cellIs" dxfId="724" priority="667" operator="lessThan">
      <formula>0.8</formula>
    </cfRule>
    <cfRule type="cellIs" dxfId="723" priority="668" operator="greaterThan">
      <formula>1</formula>
    </cfRule>
  </conditionalFormatting>
  <conditionalFormatting sqref="R84:R91">
    <cfRule type="cellIs" dxfId="722" priority="665" operator="greaterThan">
      <formula>1</formula>
    </cfRule>
    <cfRule type="cellIs" dxfId="721" priority="666" operator="lessThan">
      <formula>0.8</formula>
    </cfRule>
  </conditionalFormatting>
  <conditionalFormatting sqref="P84:P91">
    <cfRule type="cellIs" dxfId="720" priority="658" operator="greaterThan">
      <formula>0</formula>
    </cfRule>
  </conditionalFormatting>
  <conditionalFormatting sqref="Q84:Q91">
    <cfRule type="cellIs" dxfId="719" priority="663" operator="lessThan">
      <formula>0</formula>
    </cfRule>
  </conditionalFormatting>
  <conditionalFormatting sqref="R84:R91">
    <cfRule type="cellIs" dxfId="718" priority="661" operator="lessThan">
      <formula>0.8</formula>
    </cfRule>
    <cfRule type="cellIs" dxfId="717" priority="662" operator="greaterThan">
      <formula>1</formula>
    </cfRule>
  </conditionalFormatting>
  <conditionalFormatting sqref="R84:R91">
    <cfRule type="cellIs" dxfId="716" priority="659" operator="greaterThan">
      <formula>1</formula>
    </cfRule>
    <cfRule type="cellIs" dxfId="715" priority="660" operator="lessThan">
      <formula>0.8</formula>
    </cfRule>
  </conditionalFormatting>
  <conditionalFormatting sqref="R84:R91">
    <cfRule type="cellIs" dxfId="714" priority="655" operator="lessThan">
      <formula>0.8</formula>
    </cfRule>
    <cfRule type="cellIs" dxfId="713" priority="656" operator="greaterThan">
      <formula>1</formula>
    </cfRule>
  </conditionalFormatting>
  <conditionalFormatting sqref="R84:R91">
    <cfRule type="cellIs" dxfId="712" priority="653" operator="greaterThan">
      <formula>1</formula>
    </cfRule>
    <cfRule type="cellIs" dxfId="711" priority="654" operator="lessThan">
      <formula>0.8</formula>
    </cfRule>
  </conditionalFormatting>
  <conditionalFormatting sqref="P84:P91">
    <cfRule type="cellIs" dxfId="710" priority="652" operator="greaterThan">
      <formula>0</formula>
    </cfRule>
  </conditionalFormatting>
  <conditionalFormatting sqref="Q84:Q91">
    <cfRule type="cellIs" dxfId="709" priority="657" operator="lessThan">
      <formula>0</formula>
    </cfRule>
  </conditionalFormatting>
  <conditionalFormatting sqref="P84:P91">
    <cfRule type="cellIs" dxfId="708" priority="646" operator="greaterThan">
      <formula>0</formula>
    </cfRule>
  </conditionalFormatting>
  <conditionalFormatting sqref="Q84:Q91">
    <cfRule type="cellIs" dxfId="707" priority="651" operator="lessThan">
      <formula>0</formula>
    </cfRule>
  </conditionalFormatting>
  <conditionalFormatting sqref="R84:R91">
    <cfRule type="cellIs" dxfId="706" priority="649" operator="lessThan">
      <formula>0.8</formula>
    </cfRule>
    <cfRule type="cellIs" dxfId="705" priority="650" operator="greaterThan">
      <formula>1</formula>
    </cfRule>
  </conditionalFormatting>
  <conditionalFormatting sqref="R84:R91">
    <cfRule type="cellIs" dxfId="704" priority="647" operator="greaterThan">
      <formula>1</formula>
    </cfRule>
    <cfRule type="cellIs" dxfId="703" priority="648" operator="lessThan">
      <formula>0.8</formula>
    </cfRule>
  </conditionalFormatting>
  <conditionalFormatting sqref="R84:R91">
    <cfRule type="cellIs" dxfId="702" priority="643" operator="lessThan">
      <formula>0.8</formula>
    </cfRule>
    <cfRule type="cellIs" dxfId="701" priority="644" operator="greaterThan">
      <formula>1</formula>
    </cfRule>
  </conditionalFormatting>
  <conditionalFormatting sqref="R84:R91">
    <cfRule type="cellIs" dxfId="700" priority="641" operator="greaterThan">
      <formula>1</formula>
    </cfRule>
    <cfRule type="cellIs" dxfId="699" priority="642" operator="lessThan">
      <formula>0.8</formula>
    </cfRule>
  </conditionalFormatting>
  <conditionalFormatting sqref="P84:P91">
    <cfRule type="cellIs" dxfId="698" priority="640" operator="greaterThan">
      <formula>0</formula>
    </cfRule>
  </conditionalFormatting>
  <conditionalFormatting sqref="Q84:Q91">
    <cfRule type="cellIs" dxfId="697" priority="645" operator="lessThan">
      <formula>0</formula>
    </cfRule>
  </conditionalFormatting>
  <conditionalFormatting sqref="R84:R91">
    <cfRule type="cellIs" dxfId="696" priority="637" operator="lessThan">
      <formula>0.8</formula>
    </cfRule>
    <cfRule type="cellIs" dxfId="695" priority="638" operator="greaterThan">
      <formula>1</formula>
    </cfRule>
  </conditionalFormatting>
  <conditionalFormatting sqref="R84:R91">
    <cfRule type="cellIs" dxfId="694" priority="635" operator="greaterThan">
      <formula>1</formula>
    </cfRule>
    <cfRule type="cellIs" dxfId="693" priority="636" operator="lessThan">
      <formula>0.8</formula>
    </cfRule>
  </conditionalFormatting>
  <conditionalFormatting sqref="P84:P91">
    <cfRule type="cellIs" dxfId="692" priority="634" operator="greaterThan">
      <formula>0</formula>
    </cfRule>
  </conditionalFormatting>
  <conditionalFormatting sqref="Q84:Q91">
    <cfRule type="cellIs" dxfId="691" priority="639" operator="lessThan">
      <formula>0</formula>
    </cfRule>
  </conditionalFormatting>
  <conditionalFormatting sqref="Q84:Q91">
    <cfRule type="cellIs" dxfId="690" priority="633" operator="lessThan">
      <formula>0</formula>
    </cfRule>
  </conditionalFormatting>
  <conditionalFormatting sqref="R84:R91">
    <cfRule type="cellIs" dxfId="689" priority="631" operator="lessThan">
      <formula>0.8</formula>
    </cfRule>
    <cfRule type="cellIs" dxfId="688" priority="632" operator="greaterThan">
      <formula>1</formula>
    </cfRule>
  </conditionalFormatting>
  <conditionalFormatting sqref="R84:R91">
    <cfRule type="cellIs" dxfId="687" priority="629" operator="greaterThan">
      <formula>1</formula>
    </cfRule>
    <cfRule type="cellIs" dxfId="686" priority="630" operator="lessThan">
      <formula>0.8</formula>
    </cfRule>
  </conditionalFormatting>
  <conditionalFormatting sqref="P84:P91">
    <cfRule type="cellIs" dxfId="685" priority="628" operator="greaterThan">
      <formula>0</formula>
    </cfRule>
  </conditionalFormatting>
  <conditionalFormatting sqref="Q84:Q91">
    <cfRule type="cellIs" dxfId="684" priority="622" operator="lessThan">
      <formula>0</formula>
    </cfRule>
  </conditionalFormatting>
  <conditionalFormatting sqref="R84:R91">
    <cfRule type="cellIs" dxfId="683" priority="626" operator="lessThan">
      <formula>0.8</formula>
    </cfRule>
    <cfRule type="cellIs" dxfId="682" priority="627" operator="greaterThan">
      <formula>1</formula>
    </cfRule>
  </conditionalFormatting>
  <conditionalFormatting sqref="R84:R91">
    <cfRule type="cellIs" dxfId="681" priority="624" operator="greaterThan">
      <formula>1</formula>
    </cfRule>
    <cfRule type="cellIs" dxfId="680" priority="625" operator="lessThan">
      <formula>0.8</formula>
    </cfRule>
  </conditionalFormatting>
  <conditionalFormatting sqref="P84:P91">
    <cfRule type="cellIs" dxfId="679" priority="623" operator="greaterThan">
      <formula>0</formula>
    </cfRule>
  </conditionalFormatting>
  <conditionalFormatting sqref="Q84:Q91">
    <cfRule type="cellIs" dxfId="678" priority="621" operator="lessThan">
      <formula>0</formula>
    </cfRule>
  </conditionalFormatting>
  <conditionalFormatting sqref="R84:R91">
    <cfRule type="cellIs" dxfId="677" priority="619" operator="lessThan">
      <formula>0.8</formula>
    </cfRule>
    <cfRule type="cellIs" dxfId="676" priority="620" operator="greaterThan">
      <formula>1</formula>
    </cfRule>
  </conditionalFormatting>
  <conditionalFormatting sqref="R84:R91">
    <cfRule type="cellIs" dxfId="675" priority="617" operator="greaterThan">
      <formula>1</formula>
    </cfRule>
    <cfRule type="cellIs" dxfId="674" priority="618" operator="lessThan">
      <formula>0.8</formula>
    </cfRule>
  </conditionalFormatting>
  <conditionalFormatting sqref="P84:P91">
    <cfRule type="cellIs" dxfId="673" priority="616" operator="greaterThan">
      <formula>0</formula>
    </cfRule>
  </conditionalFormatting>
  <conditionalFormatting sqref="Q84:Q91">
    <cfRule type="cellIs" dxfId="672" priority="615" operator="lessThan">
      <formula>0</formula>
    </cfRule>
  </conditionalFormatting>
  <conditionalFormatting sqref="R84:R91">
    <cfRule type="cellIs" dxfId="671" priority="613" operator="lessThan">
      <formula>0.8</formula>
    </cfRule>
    <cfRule type="cellIs" dxfId="670" priority="614" operator="greaterThan">
      <formula>1</formula>
    </cfRule>
  </conditionalFormatting>
  <conditionalFormatting sqref="R84:R91">
    <cfRule type="cellIs" dxfId="669" priority="611" operator="greaterThan">
      <formula>1</formula>
    </cfRule>
    <cfRule type="cellIs" dxfId="668" priority="612" operator="lessThan">
      <formula>0.8</formula>
    </cfRule>
  </conditionalFormatting>
  <conditionalFormatting sqref="P84:P91">
    <cfRule type="cellIs" dxfId="667" priority="610" operator="greaterThan">
      <formula>0</formula>
    </cfRule>
  </conditionalFormatting>
  <conditionalFormatting sqref="Q84:Q91">
    <cfRule type="cellIs" dxfId="666" priority="609" operator="lessThan">
      <formula>0</formula>
    </cfRule>
  </conditionalFormatting>
  <conditionalFormatting sqref="R84:R91">
    <cfRule type="cellIs" dxfId="665" priority="607" operator="lessThan">
      <formula>0.8</formula>
    </cfRule>
    <cfRule type="cellIs" dxfId="664" priority="608" operator="greaterThan">
      <formula>1</formula>
    </cfRule>
  </conditionalFormatting>
  <conditionalFormatting sqref="R84:R91">
    <cfRule type="cellIs" dxfId="663" priority="605" operator="greaterThan">
      <formula>1</formula>
    </cfRule>
    <cfRule type="cellIs" dxfId="662" priority="606" operator="lessThan">
      <formula>0.8</formula>
    </cfRule>
  </conditionalFormatting>
  <conditionalFormatting sqref="P84:P91">
    <cfRule type="cellIs" dxfId="661" priority="604" operator="greaterThan">
      <formula>0</formula>
    </cfRule>
  </conditionalFormatting>
  <conditionalFormatting sqref="Q84:Q91">
    <cfRule type="cellIs" dxfId="660" priority="603" operator="lessThan">
      <formula>0</formula>
    </cfRule>
  </conditionalFormatting>
  <conditionalFormatting sqref="R84:R91">
    <cfRule type="cellIs" dxfId="659" priority="601" operator="lessThan">
      <formula>0.8</formula>
    </cfRule>
    <cfRule type="cellIs" dxfId="658" priority="602" operator="greaterThan">
      <formula>1</formula>
    </cfRule>
  </conditionalFormatting>
  <conditionalFormatting sqref="R84:R91">
    <cfRule type="cellIs" dxfId="657" priority="599" operator="greaterThan">
      <formula>1</formula>
    </cfRule>
    <cfRule type="cellIs" dxfId="656" priority="600" operator="lessThan">
      <formula>0.8</formula>
    </cfRule>
  </conditionalFormatting>
  <conditionalFormatting sqref="P84:P91">
    <cfRule type="cellIs" dxfId="655" priority="598" operator="greaterThan">
      <formula>0</formula>
    </cfRule>
  </conditionalFormatting>
  <conditionalFormatting sqref="Q84:Q91">
    <cfRule type="cellIs" dxfId="654" priority="597" operator="lessThan">
      <formula>0</formula>
    </cfRule>
  </conditionalFormatting>
  <conditionalFormatting sqref="R84:R91">
    <cfRule type="cellIs" dxfId="653" priority="595" operator="lessThan">
      <formula>0.8</formula>
    </cfRule>
    <cfRule type="cellIs" dxfId="652" priority="596" operator="greaterThan">
      <formula>1</formula>
    </cfRule>
  </conditionalFormatting>
  <conditionalFormatting sqref="R84:R91">
    <cfRule type="cellIs" dxfId="651" priority="593" operator="greaterThan">
      <formula>1</formula>
    </cfRule>
    <cfRule type="cellIs" dxfId="650" priority="594" operator="lessThan">
      <formula>0.8</formula>
    </cfRule>
  </conditionalFormatting>
  <conditionalFormatting sqref="P84:P91">
    <cfRule type="cellIs" dxfId="649" priority="592" operator="greaterThan">
      <formula>0</formula>
    </cfRule>
  </conditionalFormatting>
  <conditionalFormatting sqref="P84:P91">
    <cfRule type="cellIs" dxfId="648" priority="586" operator="greaterThan">
      <formula>0</formula>
    </cfRule>
  </conditionalFormatting>
  <conditionalFormatting sqref="Q84:Q91">
    <cfRule type="cellIs" dxfId="647" priority="591" operator="lessThan">
      <formula>0</formula>
    </cfRule>
  </conditionalFormatting>
  <conditionalFormatting sqref="R84:R91">
    <cfRule type="cellIs" dxfId="646" priority="589" operator="lessThan">
      <formula>0.8</formula>
    </cfRule>
    <cfRule type="cellIs" dxfId="645" priority="590" operator="greaterThan">
      <formula>1</formula>
    </cfRule>
  </conditionalFormatting>
  <conditionalFormatting sqref="R84:R91">
    <cfRule type="cellIs" dxfId="644" priority="587" operator="greaterThan">
      <formula>1</formula>
    </cfRule>
    <cfRule type="cellIs" dxfId="643" priority="588" operator="lessThan">
      <formula>0.8</formula>
    </cfRule>
  </conditionalFormatting>
  <conditionalFormatting sqref="P84:P91">
    <cfRule type="cellIs" dxfId="642" priority="580" operator="greaterThan">
      <formula>0</formula>
    </cfRule>
  </conditionalFormatting>
  <conditionalFormatting sqref="Q84:Q91">
    <cfRule type="cellIs" dxfId="641" priority="585" operator="lessThan">
      <formula>0</formula>
    </cfRule>
  </conditionalFormatting>
  <conditionalFormatting sqref="R84:R91">
    <cfRule type="cellIs" dxfId="640" priority="583" operator="lessThan">
      <formula>0.8</formula>
    </cfRule>
    <cfRule type="cellIs" dxfId="639" priority="584" operator="greaterThan">
      <formula>1</formula>
    </cfRule>
  </conditionalFormatting>
  <conditionalFormatting sqref="R84:R91">
    <cfRule type="cellIs" dxfId="638" priority="581" operator="greaterThan">
      <formula>1</formula>
    </cfRule>
    <cfRule type="cellIs" dxfId="637" priority="582" operator="lessThan">
      <formula>0.8</formula>
    </cfRule>
  </conditionalFormatting>
  <conditionalFormatting sqref="R84:R91">
    <cfRule type="cellIs" dxfId="636" priority="577" operator="lessThan">
      <formula>0.8</formula>
    </cfRule>
    <cfRule type="cellIs" dxfId="635" priority="578" operator="greaterThan">
      <formula>1</formula>
    </cfRule>
  </conditionalFormatting>
  <conditionalFormatting sqref="R84:R91">
    <cfRule type="cellIs" dxfId="634" priority="575" operator="greaterThan">
      <formula>1</formula>
    </cfRule>
    <cfRule type="cellIs" dxfId="633" priority="576" operator="lessThan">
      <formula>0.8</formula>
    </cfRule>
  </conditionalFormatting>
  <conditionalFormatting sqref="P84:P91">
    <cfRule type="cellIs" dxfId="632" priority="574" operator="greaterThan">
      <formula>0</formula>
    </cfRule>
  </conditionalFormatting>
  <conditionalFormatting sqref="Q84:Q91">
    <cfRule type="cellIs" dxfId="631" priority="579" operator="lessThan">
      <formula>0</formula>
    </cfRule>
  </conditionalFormatting>
  <conditionalFormatting sqref="Q84:Q91">
    <cfRule type="cellIs" dxfId="630" priority="573" operator="lessThan">
      <formula>0</formula>
    </cfRule>
  </conditionalFormatting>
  <conditionalFormatting sqref="R84:R91">
    <cfRule type="cellIs" dxfId="629" priority="571" operator="lessThan">
      <formula>0.8</formula>
    </cfRule>
    <cfRule type="cellIs" dxfId="628" priority="572" operator="greaterThan">
      <formula>1</formula>
    </cfRule>
  </conditionalFormatting>
  <conditionalFormatting sqref="R84:R91">
    <cfRule type="cellIs" dxfId="627" priority="569" operator="greaterThan">
      <formula>1</formula>
    </cfRule>
    <cfRule type="cellIs" dxfId="626" priority="570" operator="lessThan">
      <formula>0.8</formula>
    </cfRule>
  </conditionalFormatting>
  <conditionalFormatting sqref="P84:P91">
    <cfRule type="cellIs" dxfId="625" priority="568" operator="greaterThan">
      <formula>0</formula>
    </cfRule>
  </conditionalFormatting>
  <conditionalFormatting sqref="Q84:Q91">
    <cfRule type="cellIs" dxfId="624" priority="567" operator="lessThan">
      <formula>0</formula>
    </cfRule>
  </conditionalFormatting>
  <conditionalFormatting sqref="R84:R91">
    <cfRule type="cellIs" dxfId="623" priority="565" operator="lessThan">
      <formula>0.8</formula>
    </cfRule>
    <cfRule type="cellIs" dxfId="622" priority="566" operator="greaterThan">
      <formula>1</formula>
    </cfRule>
  </conditionalFormatting>
  <conditionalFormatting sqref="R84:R91">
    <cfRule type="cellIs" dxfId="621" priority="563" operator="greaterThan">
      <formula>1</formula>
    </cfRule>
    <cfRule type="cellIs" dxfId="620" priority="564" operator="lessThan">
      <formula>0.8</formula>
    </cfRule>
  </conditionalFormatting>
  <conditionalFormatting sqref="P84:P91">
    <cfRule type="cellIs" dxfId="619" priority="562" operator="greaterThan">
      <formula>0</formula>
    </cfRule>
  </conditionalFormatting>
  <conditionalFormatting sqref="Q84:Q91">
    <cfRule type="cellIs" dxfId="618" priority="561" operator="lessThan">
      <formula>0</formula>
    </cfRule>
  </conditionalFormatting>
  <conditionalFormatting sqref="R84:R91">
    <cfRule type="cellIs" dxfId="617" priority="559" operator="lessThan">
      <formula>0.8</formula>
    </cfRule>
    <cfRule type="cellIs" dxfId="616" priority="560" operator="greaterThan">
      <formula>1</formula>
    </cfRule>
  </conditionalFormatting>
  <conditionalFormatting sqref="R84:R91">
    <cfRule type="cellIs" dxfId="615" priority="557" operator="greaterThan">
      <formula>1</formula>
    </cfRule>
    <cfRule type="cellIs" dxfId="614" priority="558" operator="lessThan">
      <formula>0.8</formula>
    </cfRule>
  </conditionalFormatting>
  <conditionalFormatting sqref="P84:P91">
    <cfRule type="cellIs" dxfId="613" priority="556" operator="greaterThan">
      <formula>0</formula>
    </cfRule>
  </conditionalFormatting>
  <conditionalFormatting sqref="Q84:Q91">
    <cfRule type="cellIs" dxfId="612" priority="555" operator="lessThan">
      <formula>0</formula>
    </cfRule>
  </conditionalFormatting>
  <conditionalFormatting sqref="R84:R91">
    <cfRule type="cellIs" dxfId="611" priority="553" operator="lessThan">
      <formula>0.8</formula>
    </cfRule>
    <cfRule type="cellIs" dxfId="610" priority="554" operator="greaterThan">
      <formula>1</formula>
    </cfRule>
  </conditionalFormatting>
  <conditionalFormatting sqref="R84:R91">
    <cfRule type="cellIs" dxfId="609" priority="551" operator="greaterThan">
      <formula>1</formula>
    </cfRule>
    <cfRule type="cellIs" dxfId="608" priority="552" operator="lessThan">
      <formula>0.8</formula>
    </cfRule>
  </conditionalFormatting>
  <conditionalFormatting sqref="P84:P91">
    <cfRule type="cellIs" dxfId="607" priority="550" operator="greaterThan">
      <formula>0</formula>
    </cfRule>
  </conditionalFormatting>
  <conditionalFormatting sqref="P84:P91">
    <cfRule type="cellIs" dxfId="606" priority="544" operator="greaterThan">
      <formula>0</formula>
    </cfRule>
  </conditionalFormatting>
  <conditionalFormatting sqref="Q84:Q91">
    <cfRule type="cellIs" dxfId="605" priority="549" operator="lessThan">
      <formula>0</formula>
    </cfRule>
  </conditionalFormatting>
  <conditionalFormatting sqref="R84:R91">
    <cfRule type="cellIs" dxfId="604" priority="547" operator="lessThan">
      <formula>0.8</formula>
    </cfRule>
    <cfRule type="cellIs" dxfId="603" priority="548" operator="greaterThan">
      <formula>1</formula>
    </cfRule>
  </conditionalFormatting>
  <conditionalFormatting sqref="R84:R91">
    <cfRule type="cellIs" dxfId="602" priority="545" operator="greaterThan">
      <formula>1</formula>
    </cfRule>
    <cfRule type="cellIs" dxfId="601" priority="546" operator="lessThan">
      <formula>0.8</formula>
    </cfRule>
  </conditionalFormatting>
  <conditionalFormatting sqref="P84:P91">
    <cfRule type="cellIs" dxfId="600" priority="538" operator="greaterThan">
      <formula>0</formula>
    </cfRule>
  </conditionalFormatting>
  <conditionalFormatting sqref="Q84:Q91">
    <cfRule type="cellIs" dxfId="599" priority="543" operator="lessThan">
      <formula>0</formula>
    </cfRule>
  </conditionalFormatting>
  <conditionalFormatting sqref="R84:R91">
    <cfRule type="cellIs" dxfId="598" priority="541" operator="lessThan">
      <formula>0.8</formula>
    </cfRule>
    <cfRule type="cellIs" dxfId="597" priority="542" operator="greaterThan">
      <formula>1</formula>
    </cfRule>
  </conditionalFormatting>
  <conditionalFormatting sqref="R84:R91">
    <cfRule type="cellIs" dxfId="596" priority="539" operator="greaterThan">
      <formula>1</formula>
    </cfRule>
    <cfRule type="cellIs" dxfId="595" priority="540" operator="lessThan">
      <formula>0.8</formula>
    </cfRule>
  </conditionalFormatting>
  <conditionalFormatting sqref="R84:R91">
    <cfRule type="cellIs" dxfId="594" priority="535" operator="lessThan">
      <formula>0.8</formula>
    </cfRule>
    <cfRule type="cellIs" dxfId="593" priority="536" operator="greaterThan">
      <formula>1</formula>
    </cfRule>
  </conditionalFormatting>
  <conditionalFormatting sqref="R84:R91">
    <cfRule type="cellIs" dxfId="592" priority="533" operator="greaterThan">
      <formula>1</formula>
    </cfRule>
    <cfRule type="cellIs" dxfId="591" priority="534" operator="lessThan">
      <formula>0.8</formula>
    </cfRule>
  </conditionalFormatting>
  <conditionalFormatting sqref="P84:P91">
    <cfRule type="cellIs" dxfId="590" priority="532" operator="greaterThan">
      <formula>0</formula>
    </cfRule>
  </conditionalFormatting>
  <conditionalFormatting sqref="Q84:Q91">
    <cfRule type="cellIs" dxfId="589" priority="537" operator="lessThan">
      <formula>0</formula>
    </cfRule>
  </conditionalFormatting>
  <conditionalFormatting sqref="Q84:Q91">
    <cfRule type="cellIs" dxfId="588" priority="531" operator="lessThan">
      <formula>0</formula>
    </cfRule>
  </conditionalFormatting>
  <conditionalFormatting sqref="R84:R91">
    <cfRule type="cellIs" dxfId="587" priority="529" operator="lessThan">
      <formula>0.8</formula>
    </cfRule>
    <cfRule type="cellIs" dxfId="586" priority="530" operator="greaterThan">
      <formula>1</formula>
    </cfRule>
  </conditionalFormatting>
  <conditionalFormatting sqref="R84:R91">
    <cfRule type="cellIs" dxfId="585" priority="527" operator="greaterThan">
      <formula>1</formula>
    </cfRule>
    <cfRule type="cellIs" dxfId="584" priority="528" operator="lessThan">
      <formula>0.8</formula>
    </cfRule>
  </conditionalFormatting>
  <conditionalFormatting sqref="P84:P91">
    <cfRule type="cellIs" dxfId="583" priority="526" operator="greaterThan">
      <formula>0</formula>
    </cfRule>
  </conditionalFormatting>
  <conditionalFormatting sqref="P84:P91">
    <cfRule type="cellIs" dxfId="582" priority="520" operator="greaterThan">
      <formula>0</formula>
    </cfRule>
  </conditionalFormatting>
  <conditionalFormatting sqref="Q84:Q91">
    <cfRule type="cellIs" dxfId="581" priority="525" operator="lessThan">
      <formula>0</formula>
    </cfRule>
  </conditionalFormatting>
  <conditionalFormatting sqref="R84:R91">
    <cfRule type="cellIs" dxfId="580" priority="523" operator="lessThan">
      <formula>0.8</formula>
    </cfRule>
    <cfRule type="cellIs" dxfId="579" priority="524" operator="greaterThan">
      <formula>1</formula>
    </cfRule>
  </conditionalFormatting>
  <conditionalFormatting sqref="R84:R91">
    <cfRule type="cellIs" dxfId="578" priority="521" operator="greaterThan">
      <formula>1</formula>
    </cfRule>
    <cfRule type="cellIs" dxfId="577" priority="522" operator="lessThan">
      <formula>0.8</formula>
    </cfRule>
  </conditionalFormatting>
  <conditionalFormatting sqref="P84:P91">
    <cfRule type="cellIs" dxfId="576" priority="514" operator="greaterThan">
      <formula>0</formula>
    </cfRule>
  </conditionalFormatting>
  <conditionalFormatting sqref="Q84:Q91">
    <cfRule type="cellIs" dxfId="575" priority="519" operator="lessThan">
      <formula>0</formula>
    </cfRule>
  </conditionalFormatting>
  <conditionalFormatting sqref="R84:R91">
    <cfRule type="cellIs" dxfId="574" priority="517" operator="lessThan">
      <formula>0.8</formula>
    </cfRule>
    <cfRule type="cellIs" dxfId="573" priority="518" operator="greaterThan">
      <formula>1</formula>
    </cfRule>
  </conditionalFormatting>
  <conditionalFormatting sqref="R84:R91">
    <cfRule type="cellIs" dxfId="572" priority="515" operator="greaterThan">
      <formula>1</formula>
    </cfRule>
    <cfRule type="cellIs" dxfId="571" priority="516" operator="lessThan">
      <formula>0.8</formula>
    </cfRule>
  </conditionalFormatting>
  <conditionalFormatting sqref="R84:R91">
    <cfRule type="cellIs" dxfId="570" priority="511" operator="lessThan">
      <formula>0.8</formula>
    </cfRule>
    <cfRule type="cellIs" dxfId="569" priority="512" operator="greaterThan">
      <formula>1</formula>
    </cfRule>
  </conditionalFormatting>
  <conditionalFormatting sqref="R84:R91">
    <cfRule type="cellIs" dxfId="568" priority="509" operator="greaterThan">
      <formula>1</formula>
    </cfRule>
    <cfRule type="cellIs" dxfId="567" priority="510" operator="lessThan">
      <formula>0.8</formula>
    </cfRule>
  </conditionalFormatting>
  <conditionalFormatting sqref="P84:P91">
    <cfRule type="cellIs" dxfId="566" priority="508" operator="greaterThan">
      <formula>0</formula>
    </cfRule>
  </conditionalFormatting>
  <conditionalFormatting sqref="Q84:Q91">
    <cfRule type="cellIs" dxfId="565" priority="513" operator="lessThan">
      <formula>0</formula>
    </cfRule>
  </conditionalFormatting>
  <conditionalFormatting sqref="P84:P91">
    <cfRule type="cellIs" dxfId="564" priority="502" operator="greaterThan">
      <formula>0</formula>
    </cfRule>
  </conditionalFormatting>
  <conditionalFormatting sqref="Q84:Q91">
    <cfRule type="cellIs" dxfId="563" priority="507" operator="lessThan">
      <formula>0</formula>
    </cfRule>
  </conditionalFormatting>
  <conditionalFormatting sqref="R84:R91">
    <cfRule type="cellIs" dxfId="562" priority="505" operator="lessThan">
      <formula>0.8</formula>
    </cfRule>
    <cfRule type="cellIs" dxfId="561" priority="506" operator="greaterThan">
      <formula>1</formula>
    </cfRule>
  </conditionalFormatting>
  <conditionalFormatting sqref="R84:R91">
    <cfRule type="cellIs" dxfId="560" priority="503" operator="greaterThan">
      <formula>1</formula>
    </cfRule>
    <cfRule type="cellIs" dxfId="559" priority="504" operator="lessThan">
      <formula>0.8</formula>
    </cfRule>
  </conditionalFormatting>
  <conditionalFormatting sqref="R84:R91">
    <cfRule type="cellIs" dxfId="558" priority="499" operator="lessThan">
      <formula>0.8</formula>
    </cfRule>
    <cfRule type="cellIs" dxfId="557" priority="500" operator="greaterThan">
      <formula>1</formula>
    </cfRule>
  </conditionalFormatting>
  <conditionalFormatting sqref="R84:R91">
    <cfRule type="cellIs" dxfId="556" priority="497" operator="greaterThan">
      <formula>1</formula>
    </cfRule>
    <cfRule type="cellIs" dxfId="555" priority="498" operator="lessThan">
      <formula>0.8</formula>
    </cfRule>
  </conditionalFormatting>
  <conditionalFormatting sqref="P84:P91">
    <cfRule type="cellIs" dxfId="554" priority="496" operator="greaterThan">
      <formula>0</formula>
    </cfRule>
  </conditionalFormatting>
  <conditionalFormatting sqref="Q84:Q91">
    <cfRule type="cellIs" dxfId="553" priority="501" operator="lessThan">
      <formula>0</formula>
    </cfRule>
  </conditionalFormatting>
  <conditionalFormatting sqref="R84:R91">
    <cfRule type="cellIs" dxfId="552" priority="493" operator="lessThan">
      <formula>0.8</formula>
    </cfRule>
    <cfRule type="cellIs" dxfId="551" priority="494" operator="greaterThan">
      <formula>1</formula>
    </cfRule>
  </conditionalFormatting>
  <conditionalFormatting sqref="R84:R91">
    <cfRule type="cellIs" dxfId="550" priority="491" operator="greaterThan">
      <formula>1</formula>
    </cfRule>
    <cfRule type="cellIs" dxfId="549" priority="492" operator="lessThan">
      <formula>0.8</formula>
    </cfRule>
  </conditionalFormatting>
  <conditionalFormatting sqref="P84:P91">
    <cfRule type="cellIs" dxfId="548" priority="490" operator="greaterThan">
      <formula>0</formula>
    </cfRule>
  </conditionalFormatting>
  <conditionalFormatting sqref="Q84:Q91">
    <cfRule type="cellIs" dxfId="547" priority="495" operator="lessThan">
      <formula>0</formula>
    </cfRule>
  </conditionalFormatting>
  <conditionalFormatting sqref="Q84:Q91">
    <cfRule type="cellIs" dxfId="546" priority="489" operator="lessThan">
      <formula>0</formula>
    </cfRule>
  </conditionalFormatting>
  <conditionalFormatting sqref="R84:R91">
    <cfRule type="cellIs" dxfId="545" priority="487" operator="lessThan">
      <formula>0.8</formula>
    </cfRule>
    <cfRule type="cellIs" dxfId="544" priority="488" operator="greaterThan">
      <formula>1</formula>
    </cfRule>
  </conditionalFormatting>
  <conditionalFormatting sqref="R84:R91">
    <cfRule type="cellIs" dxfId="543" priority="485" operator="greaterThan">
      <formula>1</formula>
    </cfRule>
    <cfRule type="cellIs" dxfId="542" priority="486" operator="lessThan">
      <formula>0.8</formula>
    </cfRule>
  </conditionalFormatting>
  <conditionalFormatting sqref="P84:P91">
    <cfRule type="cellIs" dxfId="541" priority="484" operator="greaterThan">
      <formula>0</formula>
    </cfRule>
  </conditionalFormatting>
  <conditionalFormatting sqref="Q84:Q91">
    <cfRule type="cellIs" dxfId="540" priority="478" operator="lessThan">
      <formula>0</formula>
    </cfRule>
  </conditionalFormatting>
  <conditionalFormatting sqref="R84:R91">
    <cfRule type="cellIs" dxfId="539" priority="482" operator="lessThan">
      <formula>0.8</formula>
    </cfRule>
    <cfRule type="cellIs" dxfId="538" priority="483" operator="greaterThan">
      <formula>1</formula>
    </cfRule>
  </conditionalFormatting>
  <conditionalFormatting sqref="R84:R91">
    <cfRule type="cellIs" dxfId="537" priority="480" operator="greaterThan">
      <formula>1</formula>
    </cfRule>
    <cfRule type="cellIs" dxfId="536" priority="481" operator="lessThan">
      <formula>0.8</formula>
    </cfRule>
  </conditionalFormatting>
  <conditionalFormatting sqref="P84:P91">
    <cfRule type="cellIs" dxfId="535" priority="479" operator="greaterThan">
      <formula>0</formula>
    </cfRule>
  </conditionalFormatting>
  <conditionalFormatting sqref="Q84:Q91">
    <cfRule type="cellIs" dxfId="534" priority="477" operator="lessThan">
      <formula>0</formula>
    </cfRule>
  </conditionalFormatting>
  <conditionalFormatting sqref="R84:R91">
    <cfRule type="cellIs" dxfId="533" priority="475" operator="lessThan">
      <formula>0.8</formula>
    </cfRule>
    <cfRule type="cellIs" dxfId="532" priority="476" operator="greaterThan">
      <formula>1</formula>
    </cfRule>
  </conditionalFormatting>
  <conditionalFormatting sqref="R84:R91">
    <cfRule type="cellIs" dxfId="531" priority="473" operator="greaterThan">
      <formula>1</formula>
    </cfRule>
    <cfRule type="cellIs" dxfId="530" priority="474" operator="lessThan">
      <formula>0.8</formula>
    </cfRule>
  </conditionalFormatting>
  <conditionalFormatting sqref="P84:P91">
    <cfRule type="cellIs" dxfId="529" priority="472" operator="greaterThan">
      <formula>0</formula>
    </cfRule>
  </conditionalFormatting>
  <conditionalFormatting sqref="Q84:Q91">
    <cfRule type="cellIs" dxfId="528" priority="471" operator="lessThan">
      <formula>0</formula>
    </cfRule>
  </conditionalFormatting>
  <conditionalFormatting sqref="R84:R91">
    <cfRule type="cellIs" dxfId="527" priority="469" operator="lessThan">
      <formula>0.8</formula>
    </cfRule>
    <cfRule type="cellIs" dxfId="526" priority="470" operator="greaterThan">
      <formula>1</formula>
    </cfRule>
  </conditionalFormatting>
  <conditionalFormatting sqref="R84:R91">
    <cfRule type="cellIs" dxfId="525" priority="467" operator="greaterThan">
      <formula>1</formula>
    </cfRule>
    <cfRule type="cellIs" dxfId="524" priority="468" operator="lessThan">
      <formula>0.8</formula>
    </cfRule>
  </conditionalFormatting>
  <conditionalFormatting sqref="P84:P91">
    <cfRule type="cellIs" dxfId="523" priority="466" operator="greaterThan">
      <formula>0</formula>
    </cfRule>
  </conditionalFormatting>
  <conditionalFormatting sqref="Q84:Q91">
    <cfRule type="cellIs" dxfId="522" priority="465" operator="lessThan">
      <formula>0</formula>
    </cfRule>
  </conditionalFormatting>
  <conditionalFormatting sqref="R84:R91">
    <cfRule type="cellIs" dxfId="521" priority="463" operator="lessThan">
      <formula>0.8</formula>
    </cfRule>
    <cfRule type="cellIs" dxfId="520" priority="464" operator="greaterThan">
      <formula>1</formula>
    </cfRule>
  </conditionalFormatting>
  <conditionalFormatting sqref="R84:R91">
    <cfRule type="cellIs" dxfId="519" priority="461" operator="greaterThan">
      <formula>1</formula>
    </cfRule>
    <cfRule type="cellIs" dxfId="518" priority="462" operator="lessThan">
      <formula>0.8</formula>
    </cfRule>
  </conditionalFormatting>
  <conditionalFormatting sqref="P84:P91">
    <cfRule type="cellIs" dxfId="517" priority="460" operator="greaterThan">
      <formula>0</formula>
    </cfRule>
  </conditionalFormatting>
  <conditionalFormatting sqref="Q84:Q91">
    <cfRule type="cellIs" dxfId="516" priority="459" operator="lessThan">
      <formula>0</formula>
    </cfRule>
  </conditionalFormatting>
  <conditionalFormatting sqref="R84:R91">
    <cfRule type="cellIs" dxfId="515" priority="457" operator="lessThan">
      <formula>0.8</formula>
    </cfRule>
    <cfRule type="cellIs" dxfId="514" priority="458" operator="greaterThan">
      <formula>1</formula>
    </cfRule>
  </conditionalFormatting>
  <conditionalFormatting sqref="R84:R91">
    <cfRule type="cellIs" dxfId="513" priority="455" operator="greaterThan">
      <formula>1</formula>
    </cfRule>
    <cfRule type="cellIs" dxfId="512" priority="456" operator="lessThan">
      <formula>0.8</formula>
    </cfRule>
  </conditionalFormatting>
  <conditionalFormatting sqref="P84:P91">
    <cfRule type="cellIs" dxfId="511" priority="454" operator="greaterThan">
      <formula>0</formula>
    </cfRule>
  </conditionalFormatting>
  <conditionalFormatting sqref="Q84:Q91">
    <cfRule type="cellIs" dxfId="510" priority="453" operator="lessThan">
      <formula>0</formula>
    </cfRule>
  </conditionalFormatting>
  <conditionalFormatting sqref="R84:R91">
    <cfRule type="cellIs" dxfId="509" priority="451" operator="lessThan">
      <formula>0.8</formula>
    </cfRule>
    <cfRule type="cellIs" dxfId="508" priority="452" operator="greaterThan">
      <formula>1</formula>
    </cfRule>
  </conditionalFormatting>
  <conditionalFormatting sqref="R84:R91">
    <cfRule type="cellIs" dxfId="507" priority="449" operator="greaterThan">
      <formula>1</formula>
    </cfRule>
    <cfRule type="cellIs" dxfId="506" priority="450" operator="lessThan">
      <formula>0.8</formula>
    </cfRule>
  </conditionalFormatting>
  <conditionalFormatting sqref="P84:P91">
    <cfRule type="cellIs" dxfId="505" priority="448" operator="greaterThan">
      <formula>0</formula>
    </cfRule>
  </conditionalFormatting>
  <conditionalFormatting sqref="P84:P91">
    <cfRule type="cellIs" dxfId="504" priority="442" operator="greaterThan">
      <formula>0</formula>
    </cfRule>
  </conditionalFormatting>
  <conditionalFormatting sqref="Q84:Q91">
    <cfRule type="cellIs" dxfId="503" priority="447" operator="lessThan">
      <formula>0</formula>
    </cfRule>
  </conditionalFormatting>
  <conditionalFormatting sqref="R84:R91">
    <cfRule type="cellIs" dxfId="502" priority="445" operator="lessThan">
      <formula>0.8</formula>
    </cfRule>
    <cfRule type="cellIs" dxfId="501" priority="446" operator="greaterThan">
      <formula>1</formula>
    </cfRule>
  </conditionalFormatting>
  <conditionalFormatting sqref="R84:R91">
    <cfRule type="cellIs" dxfId="500" priority="443" operator="greaterThan">
      <formula>1</formula>
    </cfRule>
    <cfRule type="cellIs" dxfId="499" priority="444" operator="lessThan">
      <formula>0.8</formula>
    </cfRule>
  </conditionalFormatting>
  <conditionalFormatting sqref="P84:P91">
    <cfRule type="cellIs" dxfId="498" priority="436" operator="greaterThan">
      <formula>0</formula>
    </cfRule>
  </conditionalFormatting>
  <conditionalFormatting sqref="Q84:Q91">
    <cfRule type="cellIs" dxfId="497" priority="441" operator="lessThan">
      <formula>0</formula>
    </cfRule>
  </conditionalFormatting>
  <conditionalFormatting sqref="R84:R91">
    <cfRule type="cellIs" dxfId="496" priority="439" operator="lessThan">
      <formula>0.8</formula>
    </cfRule>
    <cfRule type="cellIs" dxfId="495" priority="440" operator="greaterThan">
      <formula>1</formula>
    </cfRule>
  </conditionalFormatting>
  <conditionalFormatting sqref="R84:R91">
    <cfRule type="cellIs" dxfId="494" priority="437" operator="greaterThan">
      <formula>1</formula>
    </cfRule>
    <cfRule type="cellIs" dxfId="493" priority="438" operator="lessThan">
      <formula>0.8</formula>
    </cfRule>
  </conditionalFormatting>
  <conditionalFormatting sqref="R84:R91">
    <cfRule type="cellIs" dxfId="492" priority="433" operator="lessThan">
      <formula>0.8</formula>
    </cfRule>
    <cfRule type="cellIs" dxfId="491" priority="434" operator="greaterThan">
      <formula>1</formula>
    </cfRule>
  </conditionalFormatting>
  <conditionalFormatting sqref="R84:R91">
    <cfRule type="cellIs" dxfId="490" priority="431" operator="greaterThan">
      <formula>1</formula>
    </cfRule>
    <cfRule type="cellIs" dxfId="489" priority="432" operator="lessThan">
      <formula>0.8</formula>
    </cfRule>
  </conditionalFormatting>
  <conditionalFormatting sqref="P84:P91">
    <cfRule type="cellIs" dxfId="488" priority="430" operator="greaterThan">
      <formula>0</formula>
    </cfRule>
  </conditionalFormatting>
  <conditionalFormatting sqref="Q84:Q91">
    <cfRule type="cellIs" dxfId="487" priority="435" operator="lessThan">
      <formula>0</formula>
    </cfRule>
  </conditionalFormatting>
  <conditionalFormatting sqref="Q84:Q91">
    <cfRule type="cellIs" dxfId="486" priority="424" operator="lessThan">
      <formula>0</formula>
    </cfRule>
  </conditionalFormatting>
  <conditionalFormatting sqref="P84:P91">
    <cfRule type="cellIs" dxfId="485" priority="425" operator="greaterThan">
      <formula>0</formula>
    </cfRule>
  </conditionalFormatting>
  <conditionalFormatting sqref="R84:R91">
    <cfRule type="cellIs" dxfId="484" priority="428" operator="lessThan">
      <formula>0.8</formula>
    </cfRule>
    <cfRule type="cellIs" dxfId="483" priority="429" operator="greaterThan">
      <formula>1</formula>
    </cfRule>
  </conditionalFormatting>
  <conditionalFormatting sqref="R84:R91">
    <cfRule type="cellIs" dxfId="482" priority="426" operator="greaterThan">
      <formula>1</formula>
    </cfRule>
    <cfRule type="cellIs" dxfId="481" priority="427" operator="lessThan">
      <formula>0.8</formula>
    </cfRule>
  </conditionalFormatting>
  <conditionalFormatting sqref="Q84:Q91">
    <cfRule type="cellIs" dxfId="480" priority="418" operator="lessThan">
      <formula>0</formula>
    </cfRule>
  </conditionalFormatting>
  <conditionalFormatting sqref="R84:R91">
    <cfRule type="cellIs" dxfId="479" priority="422" operator="lessThan">
      <formula>0.8</formula>
    </cfRule>
    <cfRule type="cellIs" dxfId="478" priority="423" operator="greaterThan">
      <formula>1</formula>
    </cfRule>
  </conditionalFormatting>
  <conditionalFormatting sqref="R84:R91">
    <cfRule type="cellIs" dxfId="477" priority="420" operator="greaterThan">
      <formula>1</formula>
    </cfRule>
    <cfRule type="cellIs" dxfId="476" priority="421" operator="lessThan">
      <formula>0.8</formula>
    </cfRule>
  </conditionalFormatting>
  <conditionalFormatting sqref="P84:P91">
    <cfRule type="cellIs" dxfId="475" priority="419" operator="greaterThan">
      <formula>0</formula>
    </cfRule>
  </conditionalFormatting>
  <conditionalFormatting sqref="Q84:Q91">
    <cfRule type="cellIs" dxfId="474" priority="417" operator="lessThan">
      <formula>0</formula>
    </cfRule>
  </conditionalFormatting>
  <conditionalFormatting sqref="R84:R91">
    <cfRule type="cellIs" dxfId="473" priority="415" operator="lessThan">
      <formula>0.8</formula>
    </cfRule>
    <cfRule type="cellIs" dxfId="472" priority="416" operator="greaterThan">
      <formula>1</formula>
    </cfRule>
  </conditionalFormatting>
  <conditionalFormatting sqref="R84:R91">
    <cfRule type="cellIs" dxfId="471" priority="413" operator="greaterThan">
      <formula>1</formula>
    </cfRule>
    <cfRule type="cellIs" dxfId="470" priority="414" operator="lessThan">
      <formula>0.8</formula>
    </cfRule>
  </conditionalFormatting>
  <conditionalFormatting sqref="P84:P91">
    <cfRule type="cellIs" dxfId="469" priority="412" operator="greaterThan">
      <formula>0</formula>
    </cfRule>
  </conditionalFormatting>
  <conditionalFormatting sqref="Q84:Q91">
    <cfRule type="cellIs" dxfId="468" priority="411" operator="lessThan">
      <formula>0</formula>
    </cfRule>
  </conditionalFormatting>
  <conditionalFormatting sqref="R84:R91">
    <cfRule type="cellIs" dxfId="467" priority="409" operator="lessThan">
      <formula>0.8</formula>
    </cfRule>
    <cfRule type="cellIs" dxfId="466" priority="410" operator="greaterThan">
      <formula>1</formula>
    </cfRule>
  </conditionalFormatting>
  <conditionalFormatting sqref="R84:R91">
    <cfRule type="cellIs" dxfId="465" priority="407" operator="greaterThan">
      <formula>1</formula>
    </cfRule>
    <cfRule type="cellIs" dxfId="464" priority="408" operator="lessThan">
      <formula>0.8</formula>
    </cfRule>
  </conditionalFormatting>
  <conditionalFormatting sqref="P84:P91">
    <cfRule type="cellIs" dxfId="463" priority="406" operator="greaterThan">
      <formula>0</formula>
    </cfRule>
  </conditionalFormatting>
  <conditionalFormatting sqref="Q84:Q91">
    <cfRule type="cellIs" dxfId="462" priority="405" operator="lessThan">
      <formula>0</formula>
    </cfRule>
  </conditionalFormatting>
  <conditionalFormatting sqref="R84:R91">
    <cfRule type="cellIs" dxfId="461" priority="403" operator="lessThan">
      <formula>0.8</formula>
    </cfRule>
    <cfRule type="cellIs" dxfId="460" priority="404" operator="greaterThan">
      <formula>1</formula>
    </cfRule>
  </conditionalFormatting>
  <conditionalFormatting sqref="R84:R91">
    <cfRule type="cellIs" dxfId="459" priority="401" operator="greaterThan">
      <formula>1</formula>
    </cfRule>
    <cfRule type="cellIs" dxfId="458" priority="402" operator="lessThan">
      <formula>0.8</formula>
    </cfRule>
  </conditionalFormatting>
  <conditionalFormatting sqref="P84:P91">
    <cfRule type="cellIs" dxfId="457" priority="400" operator="greaterThan">
      <formula>0</formula>
    </cfRule>
  </conditionalFormatting>
  <conditionalFormatting sqref="Q84:Q91">
    <cfRule type="cellIs" dxfId="456" priority="399" operator="lessThan">
      <formula>0</formula>
    </cfRule>
  </conditionalFormatting>
  <conditionalFormatting sqref="R84:R91">
    <cfRule type="cellIs" dxfId="455" priority="397" operator="lessThan">
      <formula>0.8</formula>
    </cfRule>
    <cfRule type="cellIs" dxfId="454" priority="398" operator="greaterThan">
      <formula>1</formula>
    </cfRule>
  </conditionalFormatting>
  <conditionalFormatting sqref="R84:R91">
    <cfRule type="cellIs" dxfId="453" priority="395" operator="greaterThan">
      <formula>1</formula>
    </cfRule>
    <cfRule type="cellIs" dxfId="452" priority="396" operator="lessThan">
      <formula>0.8</formula>
    </cfRule>
  </conditionalFormatting>
  <conditionalFormatting sqref="P84:P91">
    <cfRule type="cellIs" dxfId="451" priority="394" operator="greaterThan">
      <formula>0</formula>
    </cfRule>
  </conditionalFormatting>
  <conditionalFormatting sqref="Q84:Q91">
    <cfRule type="cellIs" dxfId="450" priority="393" operator="lessThan">
      <formula>0</formula>
    </cfRule>
  </conditionalFormatting>
  <conditionalFormatting sqref="R84:R91">
    <cfRule type="cellIs" dxfId="449" priority="391" operator="lessThan">
      <formula>0.8</formula>
    </cfRule>
    <cfRule type="cellIs" dxfId="448" priority="392" operator="greaterThan">
      <formula>1</formula>
    </cfRule>
  </conditionalFormatting>
  <conditionalFormatting sqref="R84:R91">
    <cfRule type="cellIs" dxfId="447" priority="389" operator="greaterThan">
      <formula>1</formula>
    </cfRule>
    <cfRule type="cellIs" dxfId="446" priority="390" operator="lessThan">
      <formula>0.8</formula>
    </cfRule>
  </conditionalFormatting>
  <conditionalFormatting sqref="P84:P91">
    <cfRule type="cellIs" dxfId="445" priority="388" operator="greaterThan">
      <formula>0</formula>
    </cfRule>
  </conditionalFormatting>
  <conditionalFormatting sqref="Q84:Q91">
    <cfRule type="cellIs" dxfId="444" priority="387" operator="lessThan">
      <formula>0</formula>
    </cfRule>
  </conditionalFormatting>
  <conditionalFormatting sqref="R84:R91">
    <cfRule type="cellIs" dxfId="443" priority="385" operator="lessThan">
      <formula>0.8</formula>
    </cfRule>
    <cfRule type="cellIs" dxfId="442" priority="386" operator="greaterThan">
      <formula>1</formula>
    </cfRule>
  </conditionalFormatting>
  <conditionalFormatting sqref="R84:R91">
    <cfRule type="cellIs" dxfId="441" priority="383" operator="greaterThan">
      <formula>1</formula>
    </cfRule>
    <cfRule type="cellIs" dxfId="440" priority="384" operator="lessThan">
      <formula>0.8</formula>
    </cfRule>
  </conditionalFormatting>
  <conditionalFormatting sqref="P84:P91">
    <cfRule type="cellIs" dxfId="439" priority="382" operator="greaterThan">
      <formula>0</formula>
    </cfRule>
  </conditionalFormatting>
  <conditionalFormatting sqref="Q84:Q91">
    <cfRule type="cellIs" dxfId="438" priority="381" operator="lessThan">
      <formula>0</formula>
    </cfRule>
  </conditionalFormatting>
  <conditionalFormatting sqref="R84:R91">
    <cfRule type="cellIs" dxfId="437" priority="379" operator="lessThan">
      <formula>0.8</formula>
    </cfRule>
    <cfRule type="cellIs" dxfId="436" priority="380" operator="greaterThan">
      <formula>1</formula>
    </cfRule>
  </conditionalFormatting>
  <conditionalFormatting sqref="R84:R91">
    <cfRule type="cellIs" dxfId="435" priority="377" operator="greaterThan">
      <formula>1</formula>
    </cfRule>
    <cfRule type="cellIs" dxfId="434" priority="378" operator="lessThan">
      <formula>0.8</formula>
    </cfRule>
  </conditionalFormatting>
  <conditionalFormatting sqref="P84:P91">
    <cfRule type="cellIs" dxfId="433" priority="376" operator="greaterThan">
      <formula>0</formula>
    </cfRule>
  </conditionalFormatting>
  <conditionalFormatting sqref="P84:P91">
    <cfRule type="cellIs" dxfId="432" priority="370" operator="greaterThan">
      <formula>0</formula>
    </cfRule>
  </conditionalFormatting>
  <conditionalFormatting sqref="Q84:Q91">
    <cfRule type="cellIs" dxfId="431" priority="375" operator="lessThan">
      <formula>0</formula>
    </cfRule>
  </conditionalFormatting>
  <conditionalFormatting sqref="R84:R91">
    <cfRule type="cellIs" dxfId="430" priority="373" operator="lessThan">
      <formula>0.8</formula>
    </cfRule>
    <cfRule type="cellIs" dxfId="429" priority="374" operator="greaterThan">
      <formula>1</formula>
    </cfRule>
  </conditionalFormatting>
  <conditionalFormatting sqref="R84:R91">
    <cfRule type="cellIs" dxfId="428" priority="371" operator="greaterThan">
      <formula>1</formula>
    </cfRule>
    <cfRule type="cellIs" dxfId="427" priority="372" operator="lessThan">
      <formula>0.8</formula>
    </cfRule>
  </conditionalFormatting>
  <conditionalFormatting sqref="P84:P91">
    <cfRule type="cellIs" dxfId="426" priority="364" operator="greaterThan">
      <formula>0</formula>
    </cfRule>
  </conditionalFormatting>
  <conditionalFormatting sqref="Q84:Q91">
    <cfRule type="cellIs" dxfId="425" priority="369" operator="lessThan">
      <formula>0</formula>
    </cfRule>
  </conditionalFormatting>
  <conditionalFormatting sqref="R84:R91">
    <cfRule type="cellIs" dxfId="424" priority="367" operator="lessThan">
      <formula>0.8</formula>
    </cfRule>
    <cfRule type="cellIs" dxfId="423" priority="368" operator="greaterThan">
      <formula>1</formula>
    </cfRule>
  </conditionalFormatting>
  <conditionalFormatting sqref="R84:R91">
    <cfRule type="cellIs" dxfId="422" priority="365" operator="greaterThan">
      <formula>1</formula>
    </cfRule>
    <cfRule type="cellIs" dxfId="421" priority="366" operator="lessThan">
      <formula>0.8</formula>
    </cfRule>
  </conditionalFormatting>
  <conditionalFormatting sqref="R84:R91">
    <cfRule type="cellIs" dxfId="420" priority="361" operator="lessThan">
      <formula>0.8</formula>
    </cfRule>
    <cfRule type="cellIs" dxfId="419" priority="362" operator="greaterThan">
      <formula>1</formula>
    </cfRule>
  </conditionalFormatting>
  <conditionalFormatting sqref="R84:R91">
    <cfRule type="cellIs" dxfId="418" priority="359" operator="greaterThan">
      <formula>1</formula>
    </cfRule>
    <cfRule type="cellIs" dxfId="417" priority="360" operator="lessThan">
      <formula>0.8</formula>
    </cfRule>
  </conditionalFormatting>
  <conditionalFormatting sqref="P84:P91">
    <cfRule type="cellIs" dxfId="416" priority="358" operator="greaterThan">
      <formula>0</formula>
    </cfRule>
  </conditionalFormatting>
  <conditionalFormatting sqref="Q84:Q91">
    <cfRule type="cellIs" dxfId="415" priority="363" operator="lessThan">
      <formula>0</formula>
    </cfRule>
  </conditionalFormatting>
  <conditionalFormatting sqref="Q84:Q91">
    <cfRule type="cellIs" dxfId="414" priority="357" operator="lessThan">
      <formula>0</formula>
    </cfRule>
  </conditionalFormatting>
  <conditionalFormatting sqref="R84:R91">
    <cfRule type="cellIs" dxfId="413" priority="355" operator="lessThan">
      <formula>0.8</formula>
    </cfRule>
    <cfRule type="cellIs" dxfId="412" priority="356" operator="greaterThan">
      <formula>1</formula>
    </cfRule>
  </conditionalFormatting>
  <conditionalFormatting sqref="R84:R91">
    <cfRule type="cellIs" dxfId="411" priority="353" operator="greaterThan">
      <formula>1</formula>
    </cfRule>
    <cfRule type="cellIs" dxfId="410" priority="354" operator="lessThan">
      <formula>0.8</formula>
    </cfRule>
  </conditionalFormatting>
  <conditionalFormatting sqref="P84:P91">
    <cfRule type="cellIs" dxfId="409" priority="352" operator="greaterThan">
      <formula>0</formula>
    </cfRule>
  </conditionalFormatting>
  <conditionalFormatting sqref="P84:P91">
    <cfRule type="cellIs" dxfId="408" priority="346" operator="greaterThan">
      <formula>0</formula>
    </cfRule>
  </conditionalFormatting>
  <conditionalFormatting sqref="Q84:Q91">
    <cfRule type="cellIs" dxfId="407" priority="351" operator="lessThan">
      <formula>0</formula>
    </cfRule>
  </conditionalFormatting>
  <conditionalFormatting sqref="R84:R91">
    <cfRule type="cellIs" dxfId="406" priority="349" operator="lessThan">
      <formula>0.8</formula>
    </cfRule>
    <cfRule type="cellIs" dxfId="405" priority="350" operator="greaterThan">
      <formula>1</formula>
    </cfRule>
  </conditionalFormatting>
  <conditionalFormatting sqref="R84:R91">
    <cfRule type="cellIs" dxfId="404" priority="347" operator="greaterThan">
      <formula>1</formula>
    </cfRule>
    <cfRule type="cellIs" dxfId="403" priority="348" operator="lessThan">
      <formula>0.8</formula>
    </cfRule>
  </conditionalFormatting>
  <conditionalFormatting sqref="P84:P91">
    <cfRule type="cellIs" dxfId="402" priority="340" operator="greaterThan">
      <formula>0</formula>
    </cfRule>
  </conditionalFormatting>
  <conditionalFormatting sqref="Q84:Q91">
    <cfRule type="cellIs" dxfId="401" priority="345" operator="lessThan">
      <formula>0</formula>
    </cfRule>
  </conditionalFormatting>
  <conditionalFormatting sqref="R84:R91">
    <cfRule type="cellIs" dxfId="400" priority="343" operator="lessThan">
      <formula>0.8</formula>
    </cfRule>
    <cfRule type="cellIs" dxfId="399" priority="344" operator="greaterThan">
      <formula>1</formula>
    </cfRule>
  </conditionalFormatting>
  <conditionalFormatting sqref="R84:R91">
    <cfRule type="cellIs" dxfId="398" priority="341" operator="greaterThan">
      <formula>1</formula>
    </cfRule>
    <cfRule type="cellIs" dxfId="397" priority="342" operator="lessThan">
      <formula>0.8</formula>
    </cfRule>
  </conditionalFormatting>
  <conditionalFormatting sqref="R84:R91">
    <cfRule type="cellIs" dxfId="396" priority="337" operator="lessThan">
      <formula>0.8</formula>
    </cfRule>
    <cfRule type="cellIs" dxfId="395" priority="338" operator="greaterThan">
      <formula>1</formula>
    </cfRule>
  </conditionalFormatting>
  <conditionalFormatting sqref="R84:R91">
    <cfRule type="cellIs" dxfId="394" priority="335" operator="greaterThan">
      <formula>1</formula>
    </cfRule>
    <cfRule type="cellIs" dxfId="393" priority="336" operator="lessThan">
      <formula>0.8</formula>
    </cfRule>
  </conditionalFormatting>
  <conditionalFormatting sqref="P84:P91">
    <cfRule type="cellIs" dxfId="392" priority="334" operator="greaterThan">
      <formula>0</formula>
    </cfRule>
  </conditionalFormatting>
  <conditionalFormatting sqref="Q84:Q91">
    <cfRule type="cellIs" dxfId="391" priority="339" operator="lessThan">
      <formula>0</formula>
    </cfRule>
  </conditionalFormatting>
  <conditionalFormatting sqref="P84:P91">
    <cfRule type="cellIs" dxfId="390" priority="328" operator="greaterThan">
      <formula>0</formula>
    </cfRule>
  </conditionalFormatting>
  <conditionalFormatting sqref="Q84:Q91">
    <cfRule type="cellIs" dxfId="389" priority="333" operator="lessThan">
      <formula>0</formula>
    </cfRule>
  </conditionalFormatting>
  <conditionalFormatting sqref="R84:R91">
    <cfRule type="cellIs" dxfId="388" priority="331" operator="lessThan">
      <formula>0.8</formula>
    </cfRule>
    <cfRule type="cellIs" dxfId="387" priority="332" operator="greaterThan">
      <formula>1</formula>
    </cfRule>
  </conditionalFormatting>
  <conditionalFormatting sqref="R84:R91">
    <cfRule type="cellIs" dxfId="386" priority="329" operator="greaterThan">
      <formula>1</formula>
    </cfRule>
    <cfRule type="cellIs" dxfId="385" priority="330" operator="lessThan">
      <formula>0.8</formula>
    </cfRule>
  </conditionalFormatting>
  <conditionalFormatting sqref="R84:R91">
    <cfRule type="cellIs" dxfId="384" priority="325" operator="lessThan">
      <formula>0.8</formula>
    </cfRule>
    <cfRule type="cellIs" dxfId="383" priority="326" operator="greaterThan">
      <formula>1</formula>
    </cfRule>
  </conditionalFormatting>
  <conditionalFormatting sqref="R84:R91">
    <cfRule type="cellIs" dxfId="382" priority="323" operator="greaterThan">
      <formula>1</formula>
    </cfRule>
    <cfRule type="cellIs" dxfId="381" priority="324" operator="lessThan">
      <formula>0.8</formula>
    </cfRule>
  </conditionalFormatting>
  <conditionalFormatting sqref="P84:P91">
    <cfRule type="cellIs" dxfId="380" priority="322" operator="greaterThan">
      <formula>0</formula>
    </cfRule>
  </conditionalFormatting>
  <conditionalFormatting sqref="Q84:Q91">
    <cfRule type="cellIs" dxfId="379" priority="327" operator="lessThan">
      <formula>0</formula>
    </cfRule>
  </conditionalFormatting>
  <conditionalFormatting sqref="R84:R91">
    <cfRule type="cellIs" dxfId="378" priority="319" operator="lessThan">
      <formula>0.8</formula>
    </cfRule>
    <cfRule type="cellIs" dxfId="377" priority="320" operator="greaterThan">
      <formula>1</formula>
    </cfRule>
  </conditionalFormatting>
  <conditionalFormatting sqref="R84:R91">
    <cfRule type="cellIs" dxfId="376" priority="317" operator="greaterThan">
      <formula>1</formula>
    </cfRule>
    <cfRule type="cellIs" dxfId="375" priority="318" operator="lessThan">
      <formula>0.8</formula>
    </cfRule>
  </conditionalFormatting>
  <conditionalFormatting sqref="P84:P91">
    <cfRule type="cellIs" dxfId="374" priority="316" operator="greaterThan">
      <formula>0</formula>
    </cfRule>
  </conditionalFormatting>
  <conditionalFormatting sqref="Q84:Q91">
    <cfRule type="cellIs" dxfId="373" priority="321" operator="lessThan">
      <formula>0</formula>
    </cfRule>
  </conditionalFormatting>
  <conditionalFormatting sqref="Q84:Q91">
    <cfRule type="cellIs" dxfId="372" priority="315" operator="lessThan">
      <formula>0</formula>
    </cfRule>
  </conditionalFormatting>
  <conditionalFormatting sqref="R84:R91">
    <cfRule type="cellIs" dxfId="371" priority="313" operator="lessThan">
      <formula>0.8</formula>
    </cfRule>
    <cfRule type="cellIs" dxfId="370" priority="314" operator="greaterThan">
      <formula>1</formula>
    </cfRule>
  </conditionalFormatting>
  <conditionalFormatting sqref="R84:R91">
    <cfRule type="cellIs" dxfId="369" priority="311" operator="greaterThan">
      <formula>1</formula>
    </cfRule>
    <cfRule type="cellIs" dxfId="368" priority="312" operator="lessThan">
      <formula>0.8</formula>
    </cfRule>
  </conditionalFormatting>
  <conditionalFormatting sqref="P84:P91">
    <cfRule type="cellIs" dxfId="367" priority="310" operator="greaterThan">
      <formula>0</formula>
    </cfRule>
  </conditionalFormatting>
  <conditionalFormatting sqref="Q84:Q91">
    <cfRule type="cellIs" dxfId="366" priority="304" operator="lessThan">
      <formula>0</formula>
    </cfRule>
  </conditionalFormatting>
  <conditionalFormatting sqref="R84:R91">
    <cfRule type="cellIs" dxfId="365" priority="308" operator="lessThan">
      <formula>0.8</formula>
    </cfRule>
    <cfRule type="cellIs" dxfId="364" priority="309" operator="greaterThan">
      <formula>1</formula>
    </cfRule>
  </conditionalFormatting>
  <conditionalFormatting sqref="R84:R91">
    <cfRule type="cellIs" dxfId="363" priority="306" operator="greaterThan">
      <formula>1</formula>
    </cfRule>
    <cfRule type="cellIs" dxfId="362" priority="307" operator="lessThan">
      <formula>0.8</formula>
    </cfRule>
  </conditionalFormatting>
  <conditionalFormatting sqref="P84:P91">
    <cfRule type="cellIs" dxfId="361" priority="305" operator="greaterThan">
      <formula>0</formula>
    </cfRule>
  </conditionalFormatting>
  <conditionalFormatting sqref="Q84:Q91">
    <cfRule type="cellIs" dxfId="360" priority="303" operator="lessThan">
      <formula>0</formula>
    </cfRule>
  </conditionalFormatting>
  <conditionalFormatting sqref="R84:R91">
    <cfRule type="cellIs" dxfId="359" priority="301" operator="lessThan">
      <formula>0.8</formula>
    </cfRule>
    <cfRule type="cellIs" dxfId="358" priority="302" operator="greaterThan">
      <formula>1</formula>
    </cfRule>
  </conditionalFormatting>
  <conditionalFormatting sqref="R84:R91">
    <cfRule type="cellIs" dxfId="357" priority="299" operator="greaterThan">
      <formula>1</formula>
    </cfRule>
    <cfRule type="cellIs" dxfId="356" priority="300" operator="lessThan">
      <formula>0.8</formula>
    </cfRule>
  </conditionalFormatting>
  <conditionalFormatting sqref="P84:P91">
    <cfRule type="cellIs" dxfId="355" priority="298" operator="greaterThan">
      <formula>0</formula>
    </cfRule>
  </conditionalFormatting>
  <conditionalFormatting sqref="Q84:Q91">
    <cfRule type="cellIs" dxfId="354" priority="297" operator="lessThan">
      <formula>0</formula>
    </cfRule>
  </conditionalFormatting>
  <conditionalFormatting sqref="R84:R91">
    <cfRule type="cellIs" dxfId="353" priority="295" operator="lessThan">
      <formula>0.8</formula>
    </cfRule>
    <cfRule type="cellIs" dxfId="352" priority="296" operator="greaterThan">
      <formula>1</formula>
    </cfRule>
  </conditionalFormatting>
  <conditionalFormatting sqref="R84:R91">
    <cfRule type="cellIs" dxfId="351" priority="293" operator="greaterThan">
      <formula>1</formula>
    </cfRule>
    <cfRule type="cellIs" dxfId="350" priority="294" operator="lessThan">
      <formula>0.8</formula>
    </cfRule>
  </conditionalFormatting>
  <conditionalFormatting sqref="P84:P91">
    <cfRule type="cellIs" dxfId="349" priority="292" operator="greaterThan">
      <formula>0</formula>
    </cfRule>
  </conditionalFormatting>
  <conditionalFormatting sqref="Q84:Q91">
    <cfRule type="cellIs" dxfId="348" priority="291" operator="lessThan">
      <formula>0</formula>
    </cfRule>
  </conditionalFormatting>
  <conditionalFormatting sqref="R84:R91">
    <cfRule type="cellIs" dxfId="347" priority="289" operator="lessThan">
      <formula>0.8</formula>
    </cfRule>
    <cfRule type="cellIs" dxfId="346" priority="290" operator="greaterThan">
      <formula>1</formula>
    </cfRule>
  </conditionalFormatting>
  <conditionalFormatting sqref="R84:R91">
    <cfRule type="cellIs" dxfId="345" priority="287" operator="greaterThan">
      <formula>1</formula>
    </cfRule>
    <cfRule type="cellIs" dxfId="344" priority="288" operator="lessThan">
      <formula>0.8</formula>
    </cfRule>
  </conditionalFormatting>
  <conditionalFormatting sqref="P84:P91">
    <cfRule type="cellIs" dxfId="343" priority="286" operator="greaterThan">
      <formula>0</formula>
    </cfRule>
  </conditionalFormatting>
  <conditionalFormatting sqref="Q84:Q91">
    <cfRule type="cellIs" dxfId="342" priority="285" operator="lessThan">
      <formula>0</formula>
    </cfRule>
  </conditionalFormatting>
  <conditionalFormatting sqref="R84:R91">
    <cfRule type="cellIs" dxfId="341" priority="283" operator="lessThan">
      <formula>0.8</formula>
    </cfRule>
    <cfRule type="cellIs" dxfId="340" priority="284" operator="greaterThan">
      <formula>1</formula>
    </cfRule>
  </conditionalFormatting>
  <conditionalFormatting sqref="R84:R91">
    <cfRule type="cellIs" dxfId="339" priority="281" operator="greaterThan">
      <formula>1</formula>
    </cfRule>
    <cfRule type="cellIs" dxfId="338" priority="282" operator="lessThan">
      <formula>0.8</formula>
    </cfRule>
  </conditionalFormatting>
  <conditionalFormatting sqref="P84:P91">
    <cfRule type="cellIs" dxfId="337" priority="280" operator="greaterThan">
      <formula>0</formula>
    </cfRule>
  </conditionalFormatting>
  <conditionalFormatting sqref="Q84:Q91">
    <cfRule type="cellIs" dxfId="336" priority="279" operator="lessThan">
      <formula>0</formula>
    </cfRule>
  </conditionalFormatting>
  <conditionalFormatting sqref="R84:R91">
    <cfRule type="cellIs" dxfId="335" priority="277" operator="lessThan">
      <formula>0.8</formula>
    </cfRule>
    <cfRule type="cellIs" dxfId="334" priority="278" operator="greaterThan">
      <formula>1</formula>
    </cfRule>
  </conditionalFormatting>
  <conditionalFormatting sqref="R84:R91">
    <cfRule type="cellIs" dxfId="333" priority="275" operator="greaterThan">
      <formula>1</formula>
    </cfRule>
    <cfRule type="cellIs" dxfId="332" priority="276" operator="lessThan">
      <formula>0.8</formula>
    </cfRule>
  </conditionalFormatting>
  <conditionalFormatting sqref="P84:P91">
    <cfRule type="cellIs" dxfId="331" priority="274" operator="greaterThan">
      <formula>0</formula>
    </cfRule>
  </conditionalFormatting>
  <conditionalFormatting sqref="P84:P91">
    <cfRule type="cellIs" dxfId="330" priority="268" operator="greaterThan">
      <formula>0</formula>
    </cfRule>
  </conditionalFormatting>
  <conditionalFormatting sqref="Q84:Q91">
    <cfRule type="cellIs" dxfId="329" priority="273" operator="lessThan">
      <formula>0</formula>
    </cfRule>
  </conditionalFormatting>
  <conditionalFormatting sqref="R84:R91">
    <cfRule type="cellIs" dxfId="328" priority="271" operator="lessThan">
      <formula>0.8</formula>
    </cfRule>
    <cfRule type="cellIs" dxfId="327" priority="272" operator="greaterThan">
      <formula>1</formula>
    </cfRule>
  </conditionalFormatting>
  <conditionalFormatting sqref="R84:R91">
    <cfRule type="cellIs" dxfId="326" priority="269" operator="greaterThan">
      <formula>1</formula>
    </cfRule>
    <cfRule type="cellIs" dxfId="325" priority="270" operator="lessThan">
      <formula>0.8</formula>
    </cfRule>
  </conditionalFormatting>
  <conditionalFormatting sqref="P84:P91">
    <cfRule type="cellIs" dxfId="324" priority="262" operator="greaterThan">
      <formula>0</formula>
    </cfRule>
  </conditionalFormatting>
  <conditionalFormatting sqref="Q84:Q91">
    <cfRule type="cellIs" dxfId="323" priority="267" operator="lessThan">
      <formula>0</formula>
    </cfRule>
  </conditionalFormatting>
  <conditionalFormatting sqref="R84:R91">
    <cfRule type="cellIs" dxfId="322" priority="265" operator="lessThan">
      <formula>0.8</formula>
    </cfRule>
    <cfRule type="cellIs" dxfId="321" priority="266" operator="greaterThan">
      <formula>1</formula>
    </cfRule>
  </conditionalFormatting>
  <conditionalFormatting sqref="R84:R91">
    <cfRule type="cellIs" dxfId="320" priority="263" operator="greaterThan">
      <formula>1</formula>
    </cfRule>
    <cfRule type="cellIs" dxfId="319" priority="264" operator="lessThan">
      <formula>0.8</formula>
    </cfRule>
  </conditionalFormatting>
  <conditionalFormatting sqref="R84:R91">
    <cfRule type="cellIs" dxfId="318" priority="259" operator="lessThan">
      <formula>0.8</formula>
    </cfRule>
    <cfRule type="cellIs" dxfId="317" priority="260" operator="greaterThan">
      <formula>1</formula>
    </cfRule>
  </conditionalFormatting>
  <conditionalFormatting sqref="R84:R91">
    <cfRule type="cellIs" dxfId="316" priority="257" operator="greaterThan">
      <formula>1</formula>
    </cfRule>
    <cfRule type="cellIs" dxfId="315" priority="258" operator="lessThan">
      <formula>0.8</formula>
    </cfRule>
  </conditionalFormatting>
  <conditionalFormatting sqref="P84:P91">
    <cfRule type="cellIs" dxfId="314" priority="256" operator="greaterThan">
      <formula>0</formula>
    </cfRule>
  </conditionalFormatting>
  <conditionalFormatting sqref="Q84:Q91">
    <cfRule type="cellIs" dxfId="313" priority="261" operator="lessThan">
      <formula>0</formula>
    </cfRule>
  </conditionalFormatting>
  <conditionalFormatting sqref="Q84:Q91">
    <cfRule type="cellIs" dxfId="312" priority="255" operator="lessThan">
      <formula>0</formula>
    </cfRule>
  </conditionalFormatting>
  <conditionalFormatting sqref="R84:R91">
    <cfRule type="cellIs" dxfId="311" priority="253" operator="lessThan">
      <formula>0.8</formula>
    </cfRule>
    <cfRule type="cellIs" dxfId="310" priority="254" operator="greaterThan">
      <formula>1</formula>
    </cfRule>
  </conditionalFormatting>
  <conditionalFormatting sqref="R84:R91">
    <cfRule type="cellIs" dxfId="309" priority="251" operator="greaterThan">
      <formula>1</formula>
    </cfRule>
    <cfRule type="cellIs" dxfId="308" priority="252" operator="lessThan">
      <formula>0.8</formula>
    </cfRule>
  </conditionalFormatting>
  <conditionalFormatting sqref="P84:P91">
    <cfRule type="cellIs" dxfId="307" priority="250" operator="greaterThan">
      <formula>0</formula>
    </cfRule>
  </conditionalFormatting>
  <conditionalFormatting sqref="Q84:Q91">
    <cfRule type="cellIs" dxfId="306" priority="249" operator="lessThan">
      <formula>0</formula>
    </cfRule>
  </conditionalFormatting>
  <conditionalFormatting sqref="R84:R91">
    <cfRule type="cellIs" dxfId="305" priority="247" operator="lessThan">
      <formula>0.8</formula>
    </cfRule>
    <cfRule type="cellIs" dxfId="304" priority="248" operator="greaterThan">
      <formula>1</formula>
    </cfRule>
  </conditionalFormatting>
  <conditionalFormatting sqref="R84:R91">
    <cfRule type="cellIs" dxfId="303" priority="245" operator="greaterThan">
      <formula>1</formula>
    </cfRule>
    <cfRule type="cellIs" dxfId="302" priority="246" operator="lessThan">
      <formula>0.8</formula>
    </cfRule>
  </conditionalFormatting>
  <conditionalFormatting sqref="P84:P91">
    <cfRule type="cellIs" dxfId="301" priority="244" operator="greaterThan">
      <formula>0</formula>
    </cfRule>
  </conditionalFormatting>
  <conditionalFormatting sqref="Q84:Q91">
    <cfRule type="cellIs" dxfId="300" priority="243" operator="lessThan">
      <formula>0</formula>
    </cfRule>
  </conditionalFormatting>
  <conditionalFormatting sqref="R84:R91">
    <cfRule type="cellIs" dxfId="299" priority="241" operator="lessThan">
      <formula>0.8</formula>
    </cfRule>
    <cfRule type="cellIs" dxfId="298" priority="242" operator="greaterThan">
      <formula>1</formula>
    </cfRule>
  </conditionalFormatting>
  <conditionalFormatting sqref="R84:R91">
    <cfRule type="cellIs" dxfId="297" priority="239" operator="greaterThan">
      <formula>1</formula>
    </cfRule>
    <cfRule type="cellIs" dxfId="296" priority="240" operator="lessThan">
      <formula>0.8</formula>
    </cfRule>
  </conditionalFormatting>
  <conditionalFormatting sqref="P84:P91">
    <cfRule type="cellIs" dxfId="295" priority="238" operator="greaterThan">
      <formula>0</formula>
    </cfRule>
  </conditionalFormatting>
  <conditionalFormatting sqref="Q84:Q91">
    <cfRule type="cellIs" dxfId="294" priority="237" operator="lessThan">
      <formula>0</formula>
    </cfRule>
  </conditionalFormatting>
  <conditionalFormatting sqref="R84:R91">
    <cfRule type="cellIs" dxfId="293" priority="235" operator="lessThan">
      <formula>0.8</formula>
    </cfRule>
    <cfRule type="cellIs" dxfId="292" priority="236" operator="greaterThan">
      <formula>1</formula>
    </cfRule>
  </conditionalFormatting>
  <conditionalFormatting sqref="R84:R91">
    <cfRule type="cellIs" dxfId="291" priority="233" operator="greaterThan">
      <formula>1</formula>
    </cfRule>
    <cfRule type="cellIs" dxfId="290" priority="234" operator="lessThan">
      <formula>0.8</formula>
    </cfRule>
  </conditionalFormatting>
  <conditionalFormatting sqref="P84:P91">
    <cfRule type="cellIs" dxfId="289" priority="232" operator="greaterThan">
      <formula>0</formula>
    </cfRule>
  </conditionalFormatting>
  <conditionalFormatting sqref="P84:P91">
    <cfRule type="cellIs" dxfId="288" priority="226" operator="greaterThan">
      <formula>0</formula>
    </cfRule>
  </conditionalFormatting>
  <conditionalFormatting sqref="Q84:Q91">
    <cfRule type="cellIs" dxfId="287" priority="231" operator="lessThan">
      <formula>0</formula>
    </cfRule>
  </conditionalFormatting>
  <conditionalFormatting sqref="R84:R91">
    <cfRule type="cellIs" dxfId="286" priority="229" operator="lessThan">
      <formula>0.8</formula>
    </cfRule>
    <cfRule type="cellIs" dxfId="285" priority="230" operator="greaterThan">
      <formula>1</formula>
    </cfRule>
  </conditionalFormatting>
  <conditionalFormatting sqref="R84:R91">
    <cfRule type="cellIs" dxfId="284" priority="227" operator="greaterThan">
      <formula>1</formula>
    </cfRule>
    <cfRule type="cellIs" dxfId="283" priority="228" operator="lessThan">
      <formula>0.8</formula>
    </cfRule>
  </conditionalFormatting>
  <conditionalFormatting sqref="P84:P91">
    <cfRule type="cellIs" dxfId="282" priority="220" operator="greaterThan">
      <formula>0</formula>
    </cfRule>
  </conditionalFormatting>
  <conditionalFormatting sqref="Q84:Q91">
    <cfRule type="cellIs" dxfId="281" priority="225" operator="lessThan">
      <formula>0</formula>
    </cfRule>
  </conditionalFormatting>
  <conditionalFormatting sqref="R84:R91">
    <cfRule type="cellIs" dxfId="280" priority="223" operator="lessThan">
      <formula>0.8</formula>
    </cfRule>
    <cfRule type="cellIs" dxfId="279" priority="224" operator="greaterThan">
      <formula>1</formula>
    </cfRule>
  </conditionalFormatting>
  <conditionalFormatting sqref="R84:R91">
    <cfRule type="cellIs" dxfId="278" priority="221" operator="greaterThan">
      <formula>1</formula>
    </cfRule>
    <cfRule type="cellIs" dxfId="277" priority="222" operator="lessThan">
      <formula>0.8</formula>
    </cfRule>
  </conditionalFormatting>
  <conditionalFormatting sqref="R84:R91">
    <cfRule type="cellIs" dxfId="276" priority="217" operator="lessThan">
      <formula>0.8</formula>
    </cfRule>
    <cfRule type="cellIs" dxfId="275" priority="218" operator="greaterThan">
      <formula>1</formula>
    </cfRule>
  </conditionalFormatting>
  <conditionalFormatting sqref="R84:R91">
    <cfRule type="cellIs" dxfId="274" priority="215" operator="greaterThan">
      <formula>1</formula>
    </cfRule>
    <cfRule type="cellIs" dxfId="273" priority="216" operator="lessThan">
      <formula>0.8</formula>
    </cfRule>
  </conditionalFormatting>
  <conditionalFormatting sqref="P84:P91">
    <cfRule type="cellIs" dxfId="272" priority="214" operator="greaterThan">
      <formula>0</formula>
    </cfRule>
  </conditionalFormatting>
  <conditionalFormatting sqref="Q84:Q91">
    <cfRule type="cellIs" dxfId="271" priority="219" operator="lessThan">
      <formula>0</formula>
    </cfRule>
  </conditionalFormatting>
  <conditionalFormatting sqref="Q84:Q91">
    <cfRule type="cellIs" dxfId="270" priority="213" operator="lessThan">
      <formula>0</formula>
    </cfRule>
  </conditionalFormatting>
  <conditionalFormatting sqref="R84:R91">
    <cfRule type="cellIs" dxfId="269" priority="211" operator="lessThan">
      <formula>0.8</formula>
    </cfRule>
    <cfRule type="cellIs" dxfId="268" priority="212" operator="greaterThan">
      <formula>1</formula>
    </cfRule>
  </conditionalFormatting>
  <conditionalFormatting sqref="R84:R91">
    <cfRule type="cellIs" dxfId="267" priority="209" operator="greaterThan">
      <formula>1</formula>
    </cfRule>
    <cfRule type="cellIs" dxfId="266" priority="210" operator="lessThan">
      <formula>0.8</formula>
    </cfRule>
  </conditionalFormatting>
  <conditionalFormatting sqref="P84:P91">
    <cfRule type="cellIs" dxfId="265" priority="208" operator="greaterThan">
      <formula>0</formula>
    </cfRule>
  </conditionalFormatting>
  <conditionalFormatting sqref="P84:P91">
    <cfRule type="cellIs" dxfId="264" priority="202" operator="greaterThan">
      <formula>0</formula>
    </cfRule>
  </conditionalFormatting>
  <conditionalFormatting sqref="Q84:Q91">
    <cfRule type="cellIs" dxfId="263" priority="207" operator="lessThan">
      <formula>0</formula>
    </cfRule>
  </conditionalFormatting>
  <conditionalFormatting sqref="R84:R91">
    <cfRule type="cellIs" dxfId="262" priority="205" operator="lessThan">
      <formula>0.8</formula>
    </cfRule>
    <cfRule type="cellIs" dxfId="261" priority="206" operator="greaterThan">
      <formula>1</formula>
    </cfRule>
  </conditionalFormatting>
  <conditionalFormatting sqref="R84:R91">
    <cfRule type="cellIs" dxfId="260" priority="203" operator="greaterThan">
      <formula>1</formula>
    </cfRule>
    <cfRule type="cellIs" dxfId="259" priority="204" operator="lessThan">
      <formula>0.8</formula>
    </cfRule>
  </conditionalFormatting>
  <conditionalFormatting sqref="P84:P91">
    <cfRule type="cellIs" dxfId="258" priority="196" operator="greaterThan">
      <formula>0</formula>
    </cfRule>
  </conditionalFormatting>
  <conditionalFormatting sqref="Q84:Q91">
    <cfRule type="cellIs" dxfId="257" priority="201" operator="lessThan">
      <formula>0</formula>
    </cfRule>
  </conditionalFormatting>
  <conditionalFormatting sqref="R84:R91">
    <cfRule type="cellIs" dxfId="256" priority="199" operator="lessThan">
      <formula>0.8</formula>
    </cfRule>
    <cfRule type="cellIs" dxfId="255" priority="200" operator="greaterThan">
      <formula>1</formula>
    </cfRule>
  </conditionalFormatting>
  <conditionalFormatting sqref="R84:R91">
    <cfRule type="cellIs" dxfId="254" priority="197" operator="greaterThan">
      <formula>1</formula>
    </cfRule>
    <cfRule type="cellIs" dxfId="253" priority="198" operator="lessThan">
      <formula>0.8</formula>
    </cfRule>
  </conditionalFormatting>
  <conditionalFormatting sqref="R84:R91">
    <cfRule type="cellIs" dxfId="252" priority="193" operator="lessThan">
      <formula>0.8</formula>
    </cfRule>
    <cfRule type="cellIs" dxfId="251" priority="194" operator="greaterThan">
      <formula>1</formula>
    </cfRule>
  </conditionalFormatting>
  <conditionalFormatting sqref="R84:R91">
    <cfRule type="cellIs" dxfId="250" priority="191" operator="greaterThan">
      <formula>1</formula>
    </cfRule>
    <cfRule type="cellIs" dxfId="249" priority="192" operator="lessThan">
      <formula>0.8</formula>
    </cfRule>
  </conditionalFormatting>
  <conditionalFormatting sqref="P84:P91">
    <cfRule type="cellIs" dxfId="248" priority="190" operator="greaterThan">
      <formula>0</formula>
    </cfRule>
  </conditionalFormatting>
  <conditionalFormatting sqref="Q84:Q91">
    <cfRule type="cellIs" dxfId="247" priority="195" operator="lessThan">
      <formula>0</formula>
    </cfRule>
  </conditionalFormatting>
  <conditionalFormatting sqref="P84:P91">
    <cfRule type="cellIs" dxfId="246" priority="184" operator="greaterThan">
      <formula>0</formula>
    </cfRule>
  </conditionalFormatting>
  <conditionalFormatting sqref="Q84:Q91">
    <cfRule type="cellIs" dxfId="245" priority="189" operator="lessThan">
      <formula>0</formula>
    </cfRule>
  </conditionalFormatting>
  <conditionalFormatting sqref="R84:R91">
    <cfRule type="cellIs" dxfId="244" priority="187" operator="lessThan">
      <formula>0.8</formula>
    </cfRule>
    <cfRule type="cellIs" dxfId="243" priority="188" operator="greaterThan">
      <formula>1</formula>
    </cfRule>
  </conditionalFormatting>
  <conditionalFormatting sqref="R84:R91">
    <cfRule type="cellIs" dxfId="242" priority="185" operator="greaterThan">
      <formula>1</formula>
    </cfRule>
    <cfRule type="cellIs" dxfId="241" priority="186" operator="lessThan">
      <formula>0.8</formula>
    </cfRule>
  </conditionalFormatting>
  <conditionalFormatting sqref="R84:R91">
    <cfRule type="cellIs" dxfId="240" priority="181" operator="lessThan">
      <formula>0.8</formula>
    </cfRule>
    <cfRule type="cellIs" dxfId="239" priority="182" operator="greaterThan">
      <formula>1</formula>
    </cfRule>
  </conditionalFormatting>
  <conditionalFormatting sqref="R84:R91">
    <cfRule type="cellIs" dxfId="238" priority="179" operator="greaterThan">
      <formula>1</formula>
    </cfRule>
    <cfRule type="cellIs" dxfId="237" priority="180" operator="lessThan">
      <formula>0.8</formula>
    </cfRule>
  </conditionalFormatting>
  <conditionalFormatting sqref="P84:P91">
    <cfRule type="cellIs" dxfId="236" priority="178" operator="greaterThan">
      <formula>0</formula>
    </cfRule>
  </conditionalFormatting>
  <conditionalFormatting sqref="Q84:Q91">
    <cfRule type="cellIs" dxfId="235" priority="183" operator="lessThan">
      <formula>0</formula>
    </cfRule>
  </conditionalFormatting>
  <conditionalFormatting sqref="R84:R91">
    <cfRule type="cellIs" dxfId="234" priority="175" operator="lessThan">
      <formula>0.8</formula>
    </cfRule>
    <cfRule type="cellIs" dxfId="233" priority="176" operator="greaterThan">
      <formula>1</formula>
    </cfRule>
  </conditionalFormatting>
  <conditionalFormatting sqref="R84:R91">
    <cfRule type="cellIs" dxfId="232" priority="173" operator="greaterThan">
      <formula>1</formula>
    </cfRule>
    <cfRule type="cellIs" dxfId="231" priority="174" operator="lessThan">
      <formula>0.8</formula>
    </cfRule>
  </conditionalFormatting>
  <conditionalFormatting sqref="P84:P91">
    <cfRule type="cellIs" dxfId="230" priority="172" operator="greaterThan">
      <formula>0</formula>
    </cfRule>
  </conditionalFormatting>
  <conditionalFormatting sqref="Q84:Q91">
    <cfRule type="cellIs" dxfId="229" priority="177" operator="lessThan">
      <formula>0</formula>
    </cfRule>
  </conditionalFormatting>
  <conditionalFormatting sqref="Q84:Q91">
    <cfRule type="cellIs" dxfId="228" priority="171" operator="lessThan">
      <formula>0</formula>
    </cfRule>
  </conditionalFormatting>
  <conditionalFormatting sqref="R84:R91">
    <cfRule type="cellIs" dxfId="227" priority="169" operator="lessThan">
      <formula>0.8</formula>
    </cfRule>
    <cfRule type="cellIs" dxfId="226" priority="170" operator="greaterThan">
      <formula>1</formula>
    </cfRule>
  </conditionalFormatting>
  <conditionalFormatting sqref="R84:R91">
    <cfRule type="cellIs" dxfId="225" priority="167" operator="greaterThan">
      <formula>1</formula>
    </cfRule>
    <cfRule type="cellIs" dxfId="224" priority="168" operator="lessThan">
      <formula>0.8</formula>
    </cfRule>
  </conditionalFormatting>
  <conditionalFormatting sqref="P84:P91">
    <cfRule type="cellIs" dxfId="223" priority="166" operator="greaterThan">
      <formula>0</formula>
    </cfRule>
  </conditionalFormatting>
  <conditionalFormatting sqref="Q84:Q91">
    <cfRule type="cellIs" dxfId="222" priority="160" operator="lessThan">
      <formula>0</formula>
    </cfRule>
  </conditionalFormatting>
  <conditionalFormatting sqref="R84:R91">
    <cfRule type="cellIs" dxfId="221" priority="164" operator="lessThan">
      <formula>0.8</formula>
    </cfRule>
    <cfRule type="cellIs" dxfId="220" priority="165" operator="greaterThan">
      <formula>1</formula>
    </cfRule>
  </conditionalFormatting>
  <conditionalFormatting sqref="R84:R91">
    <cfRule type="cellIs" dxfId="219" priority="162" operator="greaterThan">
      <formula>1</formula>
    </cfRule>
    <cfRule type="cellIs" dxfId="218" priority="163" operator="lessThan">
      <formula>0.8</formula>
    </cfRule>
  </conditionalFormatting>
  <conditionalFormatting sqref="P84:P91">
    <cfRule type="cellIs" dxfId="217" priority="161" operator="greaterThan">
      <formula>0</formula>
    </cfRule>
  </conditionalFormatting>
  <conditionalFormatting sqref="Q84:Q91">
    <cfRule type="cellIs" dxfId="216" priority="159" operator="lessThan">
      <formula>0</formula>
    </cfRule>
  </conditionalFormatting>
  <conditionalFormatting sqref="R84:R91">
    <cfRule type="cellIs" dxfId="215" priority="157" operator="lessThan">
      <formula>0.8</formula>
    </cfRule>
    <cfRule type="cellIs" dxfId="214" priority="158" operator="greaterThan">
      <formula>1</formula>
    </cfRule>
  </conditionalFormatting>
  <conditionalFormatting sqref="R84:R91">
    <cfRule type="cellIs" dxfId="213" priority="155" operator="greaterThan">
      <formula>1</formula>
    </cfRule>
    <cfRule type="cellIs" dxfId="212" priority="156" operator="lessThan">
      <formula>0.8</formula>
    </cfRule>
  </conditionalFormatting>
  <conditionalFormatting sqref="P84:P91">
    <cfRule type="cellIs" dxfId="211" priority="154" operator="greaterThan">
      <formula>0</formula>
    </cfRule>
  </conditionalFormatting>
  <conditionalFormatting sqref="Q84:Q91">
    <cfRule type="cellIs" dxfId="210" priority="153" operator="lessThan">
      <formula>0</formula>
    </cfRule>
  </conditionalFormatting>
  <conditionalFormatting sqref="R84:R91">
    <cfRule type="cellIs" dxfId="209" priority="151" operator="lessThan">
      <formula>0.8</formula>
    </cfRule>
    <cfRule type="cellIs" dxfId="208" priority="152" operator="greaterThan">
      <formula>1</formula>
    </cfRule>
  </conditionalFormatting>
  <conditionalFormatting sqref="R84:R91">
    <cfRule type="cellIs" dxfId="207" priority="149" operator="greaterThan">
      <formula>1</formula>
    </cfRule>
    <cfRule type="cellIs" dxfId="206" priority="150" operator="lessThan">
      <formula>0.8</formula>
    </cfRule>
  </conditionalFormatting>
  <conditionalFormatting sqref="P84:P91">
    <cfRule type="cellIs" dxfId="205" priority="148" operator="greaterThan">
      <formula>0</formula>
    </cfRule>
  </conditionalFormatting>
  <conditionalFormatting sqref="Q84:Q91">
    <cfRule type="cellIs" dxfId="204" priority="147" operator="lessThan">
      <formula>0</formula>
    </cfRule>
  </conditionalFormatting>
  <conditionalFormatting sqref="R84:R91">
    <cfRule type="cellIs" dxfId="203" priority="145" operator="lessThan">
      <formula>0.8</formula>
    </cfRule>
    <cfRule type="cellIs" dxfId="202" priority="146" operator="greaterThan">
      <formula>1</formula>
    </cfRule>
  </conditionalFormatting>
  <conditionalFormatting sqref="R84:R91">
    <cfRule type="cellIs" dxfId="201" priority="143" operator="greaterThan">
      <formula>1</formula>
    </cfRule>
    <cfRule type="cellIs" dxfId="200" priority="144" operator="lessThan">
      <formula>0.8</formula>
    </cfRule>
  </conditionalFormatting>
  <conditionalFormatting sqref="P84:P91">
    <cfRule type="cellIs" dxfId="199" priority="142" operator="greaterThan">
      <formula>0</formula>
    </cfRule>
  </conditionalFormatting>
  <conditionalFormatting sqref="Q84:Q91">
    <cfRule type="cellIs" dxfId="198" priority="141" operator="lessThan">
      <formula>0</formula>
    </cfRule>
  </conditionalFormatting>
  <conditionalFormatting sqref="R84:R91">
    <cfRule type="cellIs" dxfId="197" priority="139" operator="lessThan">
      <formula>0.8</formula>
    </cfRule>
    <cfRule type="cellIs" dxfId="196" priority="140" operator="greaterThan">
      <formula>1</formula>
    </cfRule>
  </conditionalFormatting>
  <conditionalFormatting sqref="R84:R91">
    <cfRule type="cellIs" dxfId="195" priority="137" operator="greaterThan">
      <formula>1</formula>
    </cfRule>
    <cfRule type="cellIs" dxfId="194" priority="138" operator="lessThan">
      <formula>0.8</formula>
    </cfRule>
  </conditionalFormatting>
  <conditionalFormatting sqref="P84:P91">
    <cfRule type="cellIs" dxfId="193" priority="136" operator="greaterThan">
      <formula>0</formula>
    </cfRule>
  </conditionalFormatting>
  <conditionalFormatting sqref="Q84:Q91">
    <cfRule type="cellIs" dxfId="192" priority="135" operator="lessThan">
      <formula>0</formula>
    </cfRule>
  </conditionalFormatting>
  <conditionalFormatting sqref="R84:R91">
    <cfRule type="cellIs" dxfId="191" priority="133" operator="lessThan">
      <formula>0.8</formula>
    </cfRule>
    <cfRule type="cellIs" dxfId="190" priority="134" operator="greaterThan">
      <formula>1</formula>
    </cfRule>
  </conditionalFormatting>
  <conditionalFormatting sqref="R84:R91">
    <cfRule type="cellIs" dxfId="189" priority="131" operator="greaterThan">
      <formula>1</formula>
    </cfRule>
    <cfRule type="cellIs" dxfId="188" priority="132" operator="lessThan">
      <formula>0.8</formula>
    </cfRule>
  </conditionalFormatting>
  <conditionalFormatting sqref="P84:P91">
    <cfRule type="cellIs" dxfId="187" priority="130" operator="greaterThan">
      <formula>0</formula>
    </cfRule>
  </conditionalFormatting>
  <conditionalFormatting sqref="P84:P91">
    <cfRule type="cellIs" dxfId="186" priority="124" operator="greaterThan">
      <formula>0</formula>
    </cfRule>
  </conditionalFormatting>
  <conditionalFormatting sqref="Q84:Q91">
    <cfRule type="cellIs" dxfId="185" priority="129" operator="lessThan">
      <formula>0</formula>
    </cfRule>
  </conditionalFormatting>
  <conditionalFormatting sqref="R84:R91">
    <cfRule type="cellIs" dxfId="184" priority="127" operator="lessThan">
      <formula>0.8</formula>
    </cfRule>
    <cfRule type="cellIs" dxfId="183" priority="128" operator="greaterThan">
      <formula>1</formula>
    </cfRule>
  </conditionalFormatting>
  <conditionalFormatting sqref="R84:R91">
    <cfRule type="cellIs" dxfId="182" priority="125" operator="greaterThan">
      <formula>1</formula>
    </cfRule>
    <cfRule type="cellIs" dxfId="181" priority="126" operator="lessThan">
      <formula>0.8</formula>
    </cfRule>
  </conditionalFormatting>
  <conditionalFormatting sqref="P84:P91">
    <cfRule type="cellIs" dxfId="180" priority="118" operator="greaterThan">
      <formula>0</formula>
    </cfRule>
  </conditionalFormatting>
  <conditionalFormatting sqref="Q84:Q91">
    <cfRule type="cellIs" dxfId="179" priority="123" operator="lessThan">
      <formula>0</formula>
    </cfRule>
  </conditionalFormatting>
  <conditionalFormatting sqref="R84:R91">
    <cfRule type="cellIs" dxfId="178" priority="121" operator="lessThan">
      <formula>0.8</formula>
    </cfRule>
    <cfRule type="cellIs" dxfId="177" priority="122" operator="greaterThan">
      <formula>1</formula>
    </cfRule>
  </conditionalFormatting>
  <conditionalFormatting sqref="R84:R91">
    <cfRule type="cellIs" dxfId="176" priority="119" operator="greaterThan">
      <formula>1</formula>
    </cfRule>
    <cfRule type="cellIs" dxfId="175" priority="120" operator="lessThan">
      <formula>0.8</formula>
    </cfRule>
  </conditionalFormatting>
  <conditionalFormatting sqref="R84:R91">
    <cfRule type="cellIs" dxfId="174" priority="115" operator="lessThan">
      <formula>0.8</formula>
    </cfRule>
    <cfRule type="cellIs" dxfId="173" priority="116" operator="greaterThan">
      <formula>1</formula>
    </cfRule>
  </conditionalFormatting>
  <conditionalFormatting sqref="R84:R91">
    <cfRule type="cellIs" dxfId="172" priority="113" operator="greaterThan">
      <formula>1</formula>
    </cfRule>
    <cfRule type="cellIs" dxfId="171" priority="114" operator="lessThan">
      <formula>0.8</formula>
    </cfRule>
  </conditionalFormatting>
  <conditionalFormatting sqref="P84:P91">
    <cfRule type="cellIs" dxfId="170" priority="112" operator="greaterThan">
      <formula>0</formula>
    </cfRule>
  </conditionalFormatting>
  <conditionalFormatting sqref="Q84:Q91">
    <cfRule type="cellIs" dxfId="169" priority="117" operator="lessThan">
      <formula>0</formula>
    </cfRule>
  </conditionalFormatting>
  <conditionalFormatting sqref="Q84:Q91">
    <cfRule type="cellIs" dxfId="168" priority="106" operator="lessThan">
      <formula>0</formula>
    </cfRule>
  </conditionalFormatting>
  <conditionalFormatting sqref="P84:P91">
    <cfRule type="cellIs" dxfId="167" priority="107" operator="greaterThan">
      <formula>0</formula>
    </cfRule>
  </conditionalFormatting>
  <conditionalFormatting sqref="R84:R91">
    <cfRule type="cellIs" dxfId="166" priority="110" operator="lessThan">
      <formula>0.8</formula>
    </cfRule>
    <cfRule type="cellIs" dxfId="165" priority="111" operator="greaterThan">
      <formula>1</formula>
    </cfRule>
  </conditionalFormatting>
  <conditionalFormatting sqref="R84:R91">
    <cfRule type="cellIs" dxfId="164" priority="108" operator="greaterThan">
      <formula>1</formula>
    </cfRule>
    <cfRule type="cellIs" dxfId="163" priority="109" operator="lessThan">
      <formula>0.8</formula>
    </cfRule>
  </conditionalFormatting>
  <conditionalFormatting sqref="Q84:Q91">
    <cfRule type="cellIs" dxfId="162" priority="100" operator="lessThan">
      <formula>0</formula>
    </cfRule>
  </conditionalFormatting>
  <conditionalFormatting sqref="R84:R91">
    <cfRule type="cellIs" dxfId="161" priority="104" operator="lessThan">
      <formula>0.8</formula>
    </cfRule>
    <cfRule type="cellIs" dxfId="160" priority="105" operator="greaterThan">
      <formula>1</formula>
    </cfRule>
  </conditionalFormatting>
  <conditionalFormatting sqref="R84:R91">
    <cfRule type="cellIs" dxfId="159" priority="102" operator="greaterThan">
      <formula>1</formula>
    </cfRule>
    <cfRule type="cellIs" dxfId="158" priority="103" operator="lessThan">
      <formula>0.8</formula>
    </cfRule>
  </conditionalFormatting>
  <conditionalFormatting sqref="P84:P91">
    <cfRule type="cellIs" dxfId="157" priority="101" operator="greaterThan">
      <formula>0</formula>
    </cfRule>
  </conditionalFormatting>
  <conditionalFormatting sqref="Q84:Q91">
    <cfRule type="cellIs" dxfId="156" priority="99" operator="lessThan">
      <formula>0</formula>
    </cfRule>
  </conditionalFormatting>
  <conditionalFormatting sqref="R84:R91">
    <cfRule type="cellIs" dxfId="155" priority="97" operator="lessThan">
      <formula>0.8</formula>
    </cfRule>
    <cfRule type="cellIs" dxfId="154" priority="98" operator="greaterThan">
      <formula>1</formula>
    </cfRule>
  </conditionalFormatting>
  <conditionalFormatting sqref="R84:R91">
    <cfRule type="cellIs" dxfId="153" priority="95" operator="greaterThan">
      <formula>1</formula>
    </cfRule>
    <cfRule type="cellIs" dxfId="152" priority="96" operator="lessThan">
      <formula>0.8</formula>
    </cfRule>
  </conditionalFormatting>
  <conditionalFormatting sqref="P84:P91">
    <cfRule type="cellIs" dxfId="151" priority="94" operator="greaterThan">
      <formula>0</formula>
    </cfRule>
  </conditionalFormatting>
  <conditionalFormatting sqref="Q84:Q91">
    <cfRule type="cellIs" dxfId="150" priority="93" operator="lessThan">
      <formula>0</formula>
    </cfRule>
  </conditionalFormatting>
  <conditionalFormatting sqref="R84:R91">
    <cfRule type="cellIs" dxfId="149" priority="91" operator="lessThan">
      <formula>0.8</formula>
    </cfRule>
    <cfRule type="cellIs" dxfId="148" priority="92" operator="greaterThan">
      <formula>1</formula>
    </cfRule>
  </conditionalFormatting>
  <conditionalFormatting sqref="R84:R91">
    <cfRule type="cellIs" dxfId="147" priority="89" operator="greaterThan">
      <formula>1</formula>
    </cfRule>
    <cfRule type="cellIs" dxfId="146" priority="90" operator="lessThan">
      <formula>0.8</formula>
    </cfRule>
  </conditionalFormatting>
  <conditionalFormatting sqref="P84:P91">
    <cfRule type="cellIs" dxfId="145" priority="88" operator="greaterThan">
      <formula>0</formula>
    </cfRule>
  </conditionalFormatting>
  <conditionalFormatting sqref="Q84:Q91">
    <cfRule type="cellIs" dxfId="144" priority="87" operator="lessThan">
      <formula>0</formula>
    </cfRule>
  </conditionalFormatting>
  <conditionalFormatting sqref="R84:R91">
    <cfRule type="cellIs" dxfId="143" priority="85" operator="lessThan">
      <formula>0.8</formula>
    </cfRule>
    <cfRule type="cellIs" dxfId="142" priority="86" operator="greaterThan">
      <formula>1</formula>
    </cfRule>
  </conditionalFormatting>
  <conditionalFormatting sqref="R84:R91">
    <cfRule type="cellIs" dxfId="141" priority="83" operator="greaterThan">
      <formula>1</formula>
    </cfRule>
    <cfRule type="cellIs" dxfId="140" priority="84" operator="lessThan">
      <formula>0.8</formula>
    </cfRule>
  </conditionalFormatting>
  <conditionalFormatting sqref="P84:P91">
    <cfRule type="cellIs" dxfId="139" priority="82" operator="greaterThan">
      <formula>0</formula>
    </cfRule>
  </conditionalFormatting>
  <conditionalFormatting sqref="Q162:Q166">
    <cfRule type="cellIs" dxfId="138" priority="81" operator="lessThan">
      <formula>0</formula>
    </cfRule>
  </conditionalFormatting>
  <conditionalFormatting sqref="R162:R166">
    <cfRule type="cellIs" dxfId="137" priority="79" operator="lessThan">
      <formula>0.8</formula>
    </cfRule>
    <cfRule type="cellIs" dxfId="136" priority="80" operator="greaterThan">
      <formula>1</formula>
    </cfRule>
  </conditionalFormatting>
  <conditionalFormatting sqref="R162:R166">
    <cfRule type="cellIs" dxfId="135" priority="77" operator="greaterThan">
      <formula>1</formula>
    </cfRule>
    <cfRule type="cellIs" dxfId="134" priority="78" operator="lessThan">
      <formula>0.8</formula>
    </cfRule>
  </conditionalFormatting>
  <conditionalFormatting sqref="P162:P166">
    <cfRule type="cellIs" dxfId="133" priority="76" operator="greaterThan">
      <formula>0</formula>
    </cfRule>
  </conditionalFormatting>
  <conditionalFormatting sqref="P167:P168">
    <cfRule type="cellIs" dxfId="132" priority="70" operator="greaterThan">
      <formula>0</formula>
    </cfRule>
  </conditionalFormatting>
  <conditionalFormatting sqref="R167:R168">
    <cfRule type="cellIs" dxfId="131" priority="73" operator="lessThan">
      <formula>0.8</formula>
    </cfRule>
    <cfRule type="cellIs" dxfId="130" priority="74" operator="greaterThan">
      <formula>1</formula>
    </cfRule>
  </conditionalFormatting>
  <conditionalFormatting sqref="R167:R168">
    <cfRule type="cellIs" dxfId="129" priority="71" operator="greaterThan">
      <formula>1</formula>
    </cfRule>
    <cfRule type="cellIs" dxfId="128" priority="72" operator="lessThan">
      <formula>0.8</formula>
    </cfRule>
  </conditionalFormatting>
  <conditionalFormatting sqref="Q167:Q168">
    <cfRule type="cellIs" dxfId="127" priority="75" operator="lessThan">
      <formula>0</formula>
    </cfRule>
  </conditionalFormatting>
  <conditionalFormatting sqref="Q161">
    <cfRule type="cellIs" dxfId="126" priority="69" operator="lessThan">
      <formula>0</formula>
    </cfRule>
  </conditionalFormatting>
  <conditionalFormatting sqref="R161">
    <cfRule type="cellIs" dxfId="125" priority="67" operator="lessThan">
      <formula>0.8</formula>
    </cfRule>
    <cfRule type="cellIs" dxfId="124" priority="68" operator="greaterThan">
      <formula>1</formula>
    </cfRule>
  </conditionalFormatting>
  <conditionalFormatting sqref="R161">
    <cfRule type="cellIs" dxfId="123" priority="65" operator="greaterThan">
      <formula>1</formula>
    </cfRule>
    <cfRule type="cellIs" dxfId="122" priority="66" operator="lessThan">
      <formula>0.8</formula>
    </cfRule>
  </conditionalFormatting>
  <conditionalFormatting sqref="P161">
    <cfRule type="cellIs" dxfId="121" priority="64" operator="greaterThan">
      <formula>0</formula>
    </cfRule>
  </conditionalFormatting>
  <conditionalFormatting sqref="Q162:Q166">
    <cfRule type="cellIs" dxfId="120" priority="63" operator="lessThan">
      <formula>0</formula>
    </cfRule>
  </conditionalFormatting>
  <conditionalFormatting sqref="R162:R166">
    <cfRule type="cellIs" dxfId="119" priority="61" operator="lessThan">
      <formula>0.8</formula>
    </cfRule>
    <cfRule type="cellIs" dxfId="118" priority="62" operator="greaterThan">
      <formula>1</formula>
    </cfRule>
  </conditionalFormatting>
  <conditionalFormatting sqref="R162:R166">
    <cfRule type="cellIs" dxfId="117" priority="59" operator="greaterThan">
      <formula>1</formula>
    </cfRule>
    <cfRule type="cellIs" dxfId="116" priority="60" operator="lessThan">
      <formula>0.8</formula>
    </cfRule>
  </conditionalFormatting>
  <conditionalFormatting sqref="P162:P166">
    <cfRule type="cellIs" dxfId="115" priority="58" operator="greaterThan">
      <formula>0</formula>
    </cfRule>
  </conditionalFormatting>
  <conditionalFormatting sqref="Q162:Q166">
    <cfRule type="cellIs" dxfId="114" priority="57" operator="lessThan">
      <formula>0</formula>
    </cfRule>
  </conditionalFormatting>
  <conditionalFormatting sqref="R162:R166">
    <cfRule type="cellIs" dxfId="113" priority="55" operator="lessThan">
      <formula>0.8</formula>
    </cfRule>
    <cfRule type="cellIs" dxfId="112" priority="56" operator="greaterThan">
      <formula>1</formula>
    </cfRule>
  </conditionalFormatting>
  <conditionalFormatting sqref="R162:R166">
    <cfRule type="cellIs" dxfId="111" priority="53" operator="greaterThan">
      <formula>1</formula>
    </cfRule>
    <cfRule type="cellIs" dxfId="110" priority="54" operator="lessThan">
      <formula>0.8</formula>
    </cfRule>
  </conditionalFormatting>
  <conditionalFormatting sqref="P162:P166">
    <cfRule type="cellIs" dxfId="109" priority="52" operator="greaterThan">
      <formula>0</formula>
    </cfRule>
  </conditionalFormatting>
  <conditionalFormatting sqref="Q167:Q168">
    <cfRule type="cellIs" dxfId="108" priority="51" operator="lessThan">
      <formula>0</formula>
    </cfRule>
  </conditionalFormatting>
  <conditionalFormatting sqref="R167:R168">
    <cfRule type="cellIs" dxfId="107" priority="49" operator="lessThan">
      <formula>0.8</formula>
    </cfRule>
    <cfRule type="cellIs" dxfId="106" priority="50" operator="greaterThan">
      <formula>1</formula>
    </cfRule>
  </conditionalFormatting>
  <conditionalFormatting sqref="R167:R168">
    <cfRule type="cellIs" dxfId="105" priority="47" operator="greaterThan">
      <formula>1</formula>
    </cfRule>
    <cfRule type="cellIs" dxfId="104" priority="48" operator="lessThan">
      <formula>0.8</formula>
    </cfRule>
  </conditionalFormatting>
  <conditionalFormatting sqref="P167:P168">
    <cfRule type="cellIs" dxfId="103" priority="46" operator="greaterThan">
      <formula>0</formula>
    </cfRule>
  </conditionalFormatting>
  <conditionalFormatting sqref="Q161">
    <cfRule type="cellIs" dxfId="102" priority="45" operator="lessThan">
      <formula>0</formula>
    </cfRule>
  </conditionalFormatting>
  <conditionalFormatting sqref="R161">
    <cfRule type="cellIs" dxfId="101" priority="43" operator="lessThan">
      <formula>0.8</formula>
    </cfRule>
    <cfRule type="cellIs" dxfId="100" priority="44" operator="greaterThan">
      <formula>1</formula>
    </cfRule>
  </conditionalFormatting>
  <conditionalFormatting sqref="R161">
    <cfRule type="cellIs" dxfId="99" priority="41" operator="greaterThan">
      <formula>1</formula>
    </cfRule>
    <cfRule type="cellIs" dxfId="98" priority="42" operator="lessThan">
      <formula>0.8</formula>
    </cfRule>
  </conditionalFormatting>
  <conditionalFormatting sqref="P161">
    <cfRule type="cellIs" dxfId="97" priority="40" operator="greaterThan">
      <formula>0</formula>
    </cfRule>
  </conditionalFormatting>
  <conditionalFormatting sqref="Q162:Q166">
    <cfRule type="cellIs" dxfId="96" priority="39" operator="lessThan">
      <formula>0</formula>
    </cfRule>
  </conditionalFormatting>
  <conditionalFormatting sqref="R162:R166">
    <cfRule type="cellIs" dxfId="95" priority="37" operator="lessThan">
      <formula>0.8</formula>
    </cfRule>
    <cfRule type="cellIs" dxfId="94" priority="38" operator="greaterThan">
      <formula>1</formula>
    </cfRule>
  </conditionalFormatting>
  <conditionalFormatting sqref="R162:R166">
    <cfRule type="cellIs" dxfId="93" priority="35" operator="greaterThan">
      <formula>1</formula>
    </cfRule>
    <cfRule type="cellIs" dxfId="92" priority="36" operator="lessThan">
      <formula>0.8</formula>
    </cfRule>
  </conditionalFormatting>
  <conditionalFormatting sqref="P162:P166">
    <cfRule type="cellIs" dxfId="91" priority="34" operator="greaterThan">
      <formula>0</formula>
    </cfRule>
  </conditionalFormatting>
  <conditionalFormatting sqref="Q161">
    <cfRule type="cellIs" dxfId="90" priority="33" operator="lessThan">
      <formula>0</formula>
    </cfRule>
  </conditionalFormatting>
  <conditionalFormatting sqref="R161">
    <cfRule type="cellIs" dxfId="89" priority="31" operator="lessThan">
      <formula>0.8</formula>
    </cfRule>
    <cfRule type="cellIs" dxfId="88" priority="32" operator="greaterThan">
      <formula>1</formula>
    </cfRule>
  </conditionalFormatting>
  <conditionalFormatting sqref="R161">
    <cfRule type="cellIs" dxfId="87" priority="29" operator="greaterThan">
      <formula>1</formula>
    </cfRule>
    <cfRule type="cellIs" dxfId="86" priority="30" operator="lessThan">
      <formula>0.8</formula>
    </cfRule>
  </conditionalFormatting>
  <conditionalFormatting sqref="P161">
    <cfRule type="cellIs" dxfId="85" priority="28" operator="greaterThan">
      <formula>0</formula>
    </cfRule>
  </conditionalFormatting>
  <conditionalFormatting sqref="Q162:Q166">
    <cfRule type="cellIs" dxfId="84" priority="27" operator="lessThan">
      <formula>0</formula>
    </cfRule>
  </conditionalFormatting>
  <conditionalFormatting sqref="R162:R166">
    <cfRule type="cellIs" dxfId="83" priority="25" operator="lessThan">
      <formula>0.8</formula>
    </cfRule>
    <cfRule type="cellIs" dxfId="82" priority="26" operator="greaterThan">
      <formula>1</formula>
    </cfRule>
  </conditionalFormatting>
  <conditionalFormatting sqref="R162:R166">
    <cfRule type="cellIs" dxfId="81" priority="23" operator="greaterThan">
      <formula>1</formula>
    </cfRule>
    <cfRule type="cellIs" dxfId="80" priority="24" operator="lessThan">
      <formula>0.8</formula>
    </cfRule>
  </conditionalFormatting>
  <conditionalFormatting sqref="P162:P166">
    <cfRule type="cellIs" dxfId="79" priority="22" operator="greaterThan">
      <formula>0</formula>
    </cfRule>
  </conditionalFormatting>
  <conditionalFormatting sqref="Q161">
    <cfRule type="cellIs" dxfId="78" priority="21" operator="lessThan">
      <formula>0</formula>
    </cfRule>
  </conditionalFormatting>
  <conditionalFormatting sqref="R161">
    <cfRule type="cellIs" dxfId="77" priority="19" operator="lessThan">
      <formula>0.8</formula>
    </cfRule>
    <cfRule type="cellIs" dxfId="76" priority="20" operator="greaterThan">
      <formula>1</formula>
    </cfRule>
  </conditionalFormatting>
  <conditionalFormatting sqref="R161">
    <cfRule type="cellIs" dxfId="75" priority="17" operator="greaterThan">
      <formula>1</formula>
    </cfRule>
    <cfRule type="cellIs" dxfId="74" priority="18" operator="lessThan">
      <formula>0.8</formula>
    </cfRule>
  </conditionalFormatting>
  <conditionalFormatting sqref="P161">
    <cfRule type="cellIs" dxfId="73" priority="16" operator="greaterThan">
      <formula>0</formula>
    </cfRule>
  </conditionalFormatting>
  <conditionalFormatting sqref="P167:P168">
    <cfRule type="cellIs" dxfId="72" priority="10" operator="greaterThan">
      <formula>0</formula>
    </cfRule>
  </conditionalFormatting>
  <conditionalFormatting sqref="R167:R168">
    <cfRule type="cellIs" dxfId="71" priority="13" operator="lessThan">
      <formula>0.8</formula>
    </cfRule>
    <cfRule type="cellIs" dxfId="70" priority="14" operator="greaterThan">
      <formula>1</formula>
    </cfRule>
  </conditionalFormatting>
  <conditionalFormatting sqref="R167:R168">
    <cfRule type="cellIs" dxfId="69" priority="11" operator="greaterThan">
      <formula>1</formula>
    </cfRule>
    <cfRule type="cellIs" dxfId="68" priority="12" operator="lessThan">
      <formula>0.8</formula>
    </cfRule>
  </conditionalFormatting>
  <conditionalFormatting sqref="Q167:Q168">
    <cfRule type="cellIs" dxfId="67" priority="15" operator="lessThan">
      <formula>0</formula>
    </cfRule>
  </conditionalFormatting>
  <conditionalFormatting sqref="AF30">
    <cfRule type="cellIs" dxfId="66" priority="9" operator="lessThan">
      <formula>0</formula>
    </cfRule>
  </conditionalFormatting>
  <conditionalFormatting sqref="AG30">
    <cfRule type="cellIs" dxfId="65" priority="7" operator="greaterThan">
      <formula>1</formula>
    </cfRule>
    <cfRule type="cellIs" dxfId="64" priority="8" operator="lessThan">
      <formula>0.8</formula>
    </cfRule>
  </conditionalFormatting>
  <conditionalFormatting sqref="Q117">
    <cfRule type="cellIs" dxfId="63" priority="6" operator="lessThan">
      <formula>0</formula>
    </cfRule>
  </conditionalFormatting>
  <conditionalFormatting sqref="R117">
    <cfRule type="cellIs" dxfId="62" priority="4" operator="lessThan">
      <formula>0.8</formula>
    </cfRule>
    <cfRule type="cellIs" dxfId="61" priority="5" operator="greaterThan">
      <formula>1</formula>
    </cfRule>
  </conditionalFormatting>
  <conditionalFormatting sqref="R117">
    <cfRule type="cellIs" dxfId="60" priority="2" operator="greaterThan">
      <formula>1</formula>
    </cfRule>
    <cfRule type="cellIs" dxfId="59" priority="3" operator="lessThan">
      <formula>0.8</formula>
    </cfRule>
  </conditionalFormatting>
  <conditionalFormatting sqref="P117">
    <cfRule type="cellIs" dxfId="58" priority="1" operator="greaterThan">
      <formula>0</formula>
    </cfRule>
  </conditionalFormatting>
  <dataValidations count="1">
    <dataValidation type="list" allowBlank="1" showInputMessage="1" showErrorMessage="1" sqref="AB5:AC173" xr:uid="{00000000-0002-0000-29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E2D2DB-16F7-43E6-BF27-527CCB3407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17f4fe-1359-4419-afdf-e2560bdfb30b"/>
    <ds:schemaRef ds:uri="85de06e7-71af-4d71-a190-84eae70d6c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BC906-C0A0-4A10-9BC0-EED020DD83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3846A9-FEF9-4BE7-9D04-8F562CA050E8}">
  <ds:schemaRefs>
    <ds:schemaRef ds:uri="http://schemas.microsoft.com/office/2006/metadata/properties"/>
    <ds:schemaRef ds:uri="http://schemas.microsoft.com/office/infopath/2007/PartnerControls"/>
    <ds:schemaRef ds:uri="85de06e7-71af-4d71-a190-84eae70d6c46"/>
    <ds:schemaRef ds:uri="d017f4fe-1359-4419-afdf-e2560bdfb3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0331</vt:lpstr>
      <vt:lpstr>晉欣18度C0331</vt:lpstr>
      <vt:lpstr>晉欣4度C0331</vt:lpstr>
      <vt:lpstr>0401</vt:lpstr>
      <vt:lpstr>晉欣18度C0401</vt:lpstr>
      <vt:lpstr>晉欣4度C0401</vt:lpstr>
      <vt:lpstr>0402</vt:lpstr>
      <vt:lpstr>晉欣18度C0402</vt:lpstr>
      <vt:lpstr>晉欣4度C0402</vt:lpstr>
      <vt:lpstr>0403</vt:lpstr>
      <vt:lpstr>晉欣18度C0403</vt:lpstr>
      <vt:lpstr>晉欣4度C0403</vt:lpstr>
      <vt:lpstr>0404</vt:lpstr>
      <vt:lpstr>晉欣18度C0404</vt:lpstr>
      <vt:lpstr>晉欣4度C0404</vt:lpstr>
      <vt:lpstr>0405</vt:lpstr>
      <vt:lpstr>晉欣18度C0405</vt:lpstr>
      <vt:lpstr>晉欣4度C0405</vt:lpstr>
      <vt:lpstr>0406</vt:lpstr>
      <vt:lpstr>晉欣18度C0406</vt:lpstr>
      <vt:lpstr>晉欣4度C0406</vt:lpstr>
      <vt:lpstr>0407</vt:lpstr>
      <vt:lpstr>晉欣18度C0407</vt:lpstr>
      <vt:lpstr>晉欣4度C0407</vt:lpstr>
      <vt:lpstr>0408</vt:lpstr>
      <vt:lpstr>晉欣18度C0408</vt:lpstr>
      <vt:lpstr>晉欣4度C0408</vt:lpstr>
      <vt:lpstr>0409</vt:lpstr>
      <vt:lpstr>晉欣18度C0409</vt:lpstr>
      <vt:lpstr>晉欣4度C0409</vt:lpstr>
      <vt:lpstr>0410</vt:lpstr>
      <vt:lpstr>晉欣4度C0410</vt:lpstr>
      <vt:lpstr>晉欣18度C0410</vt:lpstr>
      <vt:lpstr>0411</vt:lpstr>
      <vt:lpstr>晉欣18度C0411</vt:lpstr>
      <vt:lpstr>晉欣4度C0411</vt:lpstr>
      <vt:lpstr>0412</vt:lpstr>
      <vt:lpstr>晉欣18度C0412</vt:lpstr>
      <vt:lpstr>晉欣4度C0412</vt:lpstr>
      <vt:lpstr>0413</vt:lpstr>
      <vt:lpstr>晉欣18度C0413</vt:lpstr>
      <vt:lpstr>晉欣4度C0413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洪佳微</dc:creator>
  <cp:keywords/>
  <dc:description/>
  <cp:lastModifiedBy>林奕德</cp:lastModifiedBy>
  <cp:revision/>
  <dcterms:created xsi:type="dcterms:W3CDTF">2026-02-11T07:15:57Z</dcterms:created>
  <dcterms:modified xsi:type="dcterms:W3CDTF">2026-04-16T10:01:58Z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